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ll latitude\OneDrive\Documents\Excel Dashboard Projects\"/>
    </mc:Choice>
  </mc:AlternateContent>
  <xr:revisionPtr revIDLastSave="0" documentId="13_ncr:1_{C72475B1-F8BF-41AC-8D53-36A302B1C2BB}" xr6:coauthVersionLast="47" xr6:coauthVersionMax="47" xr10:uidLastSave="{00000000-0000-0000-0000-000000000000}"/>
  <bookViews>
    <workbookView xWindow="-110" yWindow="-110" windowWidth="19420" windowHeight="10420" xr2:uid="{99BA03A3-ED80-47ED-B21E-FF23BF348753}"/>
  </bookViews>
  <sheets>
    <sheet name="Dashboard" sheetId="3" r:id="rId1"/>
    <sheet name="Insights " sheetId="4" r:id="rId2"/>
    <sheet name="Recommendations" sheetId="6" r:id="rId3"/>
    <sheet name="INSIGHTS ANSWER SHEET" sheetId="5" r:id="rId4"/>
    <sheet name="PIVOT TABLE" sheetId="2" r:id="rId5"/>
    <sheet name="customer_analytics_dataset" sheetId="1" r:id="rId6"/>
  </sheets>
  <definedNames>
    <definedName name="_xlnm._FilterDatabase" localSheetId="5" hidden="1">customer_analytics_dataset!$A$1:$T$5001</definedName>
    <definedName name="_xlchart.v5.0" hidden="1">'PIVOT TABLE'!$U$18</definedName>
    <definedName name="_xlchart.v5.1" hidden="1">'PIVOT TABLE'!$U$19:$U$28</definedName>
    <definedName name="_xlchart.v5.2" hidden="1">'PIVOT TABLE'!$V$18</definedName>
    <definedName name="_xlchart.v5.3" hidden="1">'PIVOT TABLE'!$V$19:$V$28</definedName>
    <definedName name="_xlnm.Print_Area" localSheetId="0">Dashboard!$A$1:$U$21</definedName>
    <definedName name="Slicer_Churn_risk_categories">#N/A</definedName>
    <definedName name="Slicer_country">#N/A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Q2" i="1"/>
  <c r="O2" i="1"/>
  <c r="M2" i="1"/>
  <c r="H3" i="1"/>
  <c r="H2"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U19" i="2" a="1"/>
  <c r="U19" i="2"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C2" i="1"/>
  <c r="Q460" i="1"/>
  <c r="Q2988" i="1"/>
  <c r="Q2890" i="1"/>
  <c r="Q3194" i="1"/>
  <c r="Q3488" i="1"/>
  <c r="Q248" i="1"/>
  <c r="Q2456" i="1"/>
  <c r="Q3097" i="1"/>
  <c r="Q4645" i="1"/>
  <c r="Q923" i="1"/>
  <c r="Q414" i="1"/>
  <c r="Q3880" i="1"/>
  <c r="Q1358" i="1"/>
  <c r="Q2953" i="1"/>
  <c r="Q2808" i="1"/>
  <c r="Q3591" i="1"/>
  <c r="Q655" i="1"/>
  <c r="Q2533" i="1"/>
  <c r="Q1892" i="1"/>
  <c r="Q3572" i="1"/>
  <c r="Q4831" i="1"/>
  <c r="Q1422" i="1"/>
  <c r="Q4406" i="1"/>
  <c r="Q1149" i="1"/>
  <c r="Q1533" i="1"/>
  <c r="Q102" i="1"/>
  <c r="Q1521" i="1"/>
  <c r="Q1681" i="1"/>
  <c r="Q2594" i="1"/>
  <c r="Q1049" i="1"/>
  <c r="Q4349" i="1"/>
  <c r="Q706" i="1"/>
  <c r="Q841" i="1"/>
  <c r="Q1973" i="1"/>
  <c r="Q2181" i="1"/>
  <c r="Q4920" i="1"/>
  <c r="Q2991" i="1"/>
  <c r="Q4899" i="1"/>
  <c r="Q4699" i="1"/>
  <c r="Q4230" i="1"/>
  <c r="Q1460" i="1"/>
  <c r="Q3944" i="1"/>
  <c r="Q3469" i="1"/>
  <c r="Q3046" i="1"/>
  <c r="Q3974" i="1"/>
  <c r="Q420" i="1"/>
  <c r="Q4604" i="1"/>
  <c r="Q1748" i="1"/>
  <c r="Q865" i="1"/>
  <c r="Q2210" i="1"/>
  <c r="Q4255" i="1"/>
  <c r="Q1707" i="1"/>
  <c r="Q573" i="1"/>
  <c r="Q2156" i="1"/>
  <c r="Q4485" i="1"/>
  <c r="Q3838" i="1"/>
  <c r="Q3164" i="1"/>
  <c r="Q88" i="1"/>
  <c r="Q2404" i="1"/>
  <c r="Q555" i="1"/>
  <c r="Q4294" i="1"/>
  <c r="Q570" i="1"/>
  <c r="Q4415" i="1"/>
  <c r="Q3598" i="1"/>
  <c r="Q4427" i="1"/>
  <c r="Q3831" i="1"/>
  <c r="Q4440" i="1"/>
  <c r="Q4752" i="1"/>
  <c r="Q471" i="1"/>
  <c r="Q2717" i="1"/>
  <c r="Q2702" i="1"/>
  <c r="Q3538" i="1"/>
  <c r="Q4783" i="1"/>
  <c r="Q4844" i="1"/>
  <c r="Q4053" i="1"/>
  <c r="Q2932" i="1"/>
  <c r="Q1161" i="1"/>
  <c r="Q35" i="1"/>
  <c r="Q4498" i="1"/>
  <c r="Q1431" i="1"/>
  <c r="Q3034" i="1"/>
  <c r="Q1135" i="1"/>
  <c r="Q1500" i="1"/>
  <c r="Q2927" i="1"/>
  <c r="Q3122" i="1"/>
  <c r="Q3766" i="1"/>
  <c r="Q219" i="1"/>
  <c r="Q3275" i="1"/>
  <c r="Q1978" i="1"/>
  <c r="Q3447" i="1"/>
  <c r="Q1722" i="1"/>
  <c r="Q3497" i="1"/>
  <c r="Q4681" i="1"/>
  <c r="Q1724" i="1"/>
  <c r="Q4059" i="1"/>
  <c r="Q1365" i="1"/>
  <c r="Q4999" i="1"/>
  <c r="Q1519" i="1"/>
  <c r="Q4569" i="1"/>
  <c r="Q2815" i="1"/>
  <c r="Q4548" i="1"/>
  <c r="Q2153" i="1"/>
  <c r="Q574" i="1"/>
  <c r="Q4158" i="1"/>
  <c r="Q261" i="1"/>
  <c r="Q3858" i="1"/>
  <c r="Q3872" i="1"/>
  <c r="Q2492" i="1"/>
  <c r="Q118" i="1"/>
  <c r="Q2860" i="1"/>
  <c r="Q3324" i="1"/>
  <c r="Q4344" i="1"/>
  <c r="Q3941" i="1"/>
  <c r="Q821" i="1"/>
  <c r="Q4410" i="1"/>
  <c r="Q463" i="1"/>
  <c r="Q1564" i="1"/>
  <c r="Q4173" i="1"/>
  <c r="Q4884" i="1"/>
  <c r="Q2850" i="1"/>
  <c r="Q3349" i="1"/>
  <c r="Q960" i="1"/>
  <c r="Q4267" i="1"/>
  <c r="Q3565" i="1"/>
  <c r="Q3843" i="1"/>
  <c r="Q918" i="1"/>
  <c r="Q1809" i="1"/>
  <c r="Q2580" i="1"/>
  <c r="Q589" i="1"/>
  <c r="Q3734" i="1"/>
  <c r="Q1754" i="1"/>
  <c r="Q3291" i="1"/>
  <c r="Q1498" i="1"/>
  <c r="Q2010" i="1"/>
  <c r="Q3025" i="1"/>
  <c r="Q908" i="1"/>
  <c r="Q3108" i="1"/>
  <c r="Q4161" i="1"/>
  <c r="Q729" i="1"/>
  <c r="Q3788" i="1"/>
  <c r="Q3256" i="1"/>
  <c r="Q4235" i="1"/>
  <c r="Q4946" i="1"/>
  <c r="Q3095" i="1"/>
  <c r="Q3063" i="1"/>
  <c r="Q2451" i="1"/>
  <c r="Q2098" i="1"/>
  <c r="Q360" i="1"/>
  <c r="Q1118" i="1"/>
  <c r="Q4489" i="1"/>
  <c r="Q823" i="1"/>
  <c r="Q1847" i="1"/>
  <c r="Q2110" i="1"/>
  <c r="Q2905" i="1"/>
  <c r="Q1018" i="1"/>
  <c r="Q3683" i="1"/>
  <c r="Q721" i="1"/>
  <c r="Q1989" i="1"/>
  <c r="Q4254" i="1"/>
  <c r="Q4096" i="1"/>
  <c r="Q890" i="1"/>
  <c r="Q2055" i="1"/>
  <c r="Q388" i="1"/>
  <c r="Q2633" i="1"/>
  <c r="Q455" i="1"/>
  <c r="Q4574" i="1"/>
  <c r="Q3254" i="1"/>
  <c r="Q4162" i="1"/>
  <c r="Q3646" i="1"/>
  <c r="Q2920" i="1"/>
  <c r="Q2875" i="1"/>
  <c r="Q935" i="1"/>
  <c r="Q3227" i="1"/>
  <c r="Q3065" i="1"/>
  <c r="Q2743" i="1"/>
  <c r="Q1951" i="1"/>
  <c r="Q113" i="1"/>
  <c r="Q2359" i="1"/>
  <c r="Q4979" i="1"/>
  <c r="Q2442" i="1"/>
  <c r="Q1296" i="1"/>
  <c r="Q4496" i="1"/>
  <c r="Q1639" i="1"/>
  <c r="Q4366" i="1"/>
  <c r="Q110" i="1"/>
  <c r="Q3997" i="1"/>
  <c r="Q1073" i="1"/>
  <c r="Q3503" i="1"/>
  <c r="Q4904" i="1"/>
  <c r="Q2393" i="1"/>
  <c r="Q1399" i="1"/>
  <c r="Q352" i="1"/>
  <c r="Q1576" i="1"/>
  <c r="Q3973" i="1"/>
  <c r="Q3659" i="1"/>
  <c r="Q1107" i="1"/>
  <c r="Q4653" i="1"/>
  <c r="Q1632" i="1"/>
  <c r="Q950" i="1"/>
  <c r="Q1013" i="1"/>
  <c r="Q4839" i="1"/>
  <c r="Q1666" i="1"/>
  <c r="Q1092" i="1"/>
  <c r="Q3209" i="1"/>
  <c r="Q3746" i="1"/>
  <c r="Q1330" i="1"/>
  <c r="Q2632" i="1"/>
  <c r="Q984" i="1"/>
  <c r="Q4570" i="1"/>
  <c r="Q4552" i="1"/>
  <c r="Q3703" i="1"/>
  <c r="Q3064" i="1"/>
  <c r="Q2271" i="1"/>
  <c r="Q147" i="1"/>
  <c r="Q3504" i="1"/>
  <c r="Q4912" i="1"/>
  <c r="Q1153" i="1"/>
  <c r="Q3007" i="1"/>
  <c r="Q2530" i="1"/>
  <c r="Q1726" i="1"/>
  <c r="Q4016" i="1"/>
  <c r="Q4169" i="1"/>
  <c r="Q1764" i="1"/>
  <c r="Q1265" i="1"/>
  <c r="Q644" i="1"/>
  <c r="Q2505" i="1"/>
  <c r="Q3509" i="1"/>
  <c r="Q3452" i="1"/>
  <c r="Q902" i="1"/>
  <c r="Q3067" i="1"/>
  <c r="Q2343" i="1"/>
  <c r="Q4710" i="1"/>
  <c r="Q1421" i="1"/>
  <c r="Q3109" i="1"/>
  <c r="Q51" i="1"/>
  <c r="Q1241" i="1"/>
  <c r="Q1653" i="1"/>
  <c r="Q2769" i="1"/>
  <c r="Q2464" i="1"/>
  <c r="Q1615" i="1"/>
  <c r="Q526" i="1"/>
  <c r="Q4662" i="1"/>
  <c r="Q3179" i="1"/>
  <c r="Q3879" i="1"/>
  <c r="Q2497" i="1"/>
  <c r="Q2732" i="1"/>
  <c r="Q2236" i="1"/>
  <c r="Q3347" i="1"/>
  <c r="Q675" i="1"/>
  <c r="Q2503" i="1"/>
  <c r="Q2630" i="1"/>
  <c r="Q2534" i="1"/>
  <c r="Q4520" i="1"/>
  <c r="Q1920" i="1"/>
  <c r="Q581" i="1"/>
  <c r="Q3845" i="1"/>
  <c r="Q929" i="1"/>
  <c r="Q1915" i="1"/>
  <c r="Q4882" i="1"/>
  <c r="Q3276" i="1"/>
  <c r="Q1872" i="1"/>
  <c r="Q127" i="1"/>
  <c r="Q2722" i="1"/>
  <c r="Q3931" i="1"/>
  <c r="Q3116" i="1"/>
  <c r="Q4490" i="1"/>
  <c r="Q4323" i="1"/>
  <c r="Q2583" i="1"/>
  <c r="Q4320" i="1"/>
  <c r="Q4593" i="1"/>
  <c r="Q4123" i="1"/>
  <c r="Q1245" i="1"/>
  <c r="Q596" i="1"/>
  <c r="Q1919" i="1"/>
  <c r="Q590" i="1"/>
  <c r="Q1297" i="1"/>
  <c r="Q1906" i="1"/>
  <c r="Q175" i="1"/>
  <c r="Q319" i="1"/>
  <c r="Q1765" i="1"/>
  <c r="Q391" i="1"/>
  <c r="Q2833" i="1"/>
  <c r="Q103" i="1"/>
  <c r="Q542" i="1"/>
  <c r="Q1665" i="1"/>
  <c r="Q3405" i="1"/>
  <c r="Q656" i="1"/>
  <c r="Q1858" i="1"/>
  <c r="Q1896" i="1"/>
  <c r="Q4640" i="1"/>
  <c r="Q996" i="1"/>
  <c r="Q3253" i="1"/>
  <c r="Q3753" i="1"/>
  <c r="Q294" i="1"/>
  <c r="Q3016" i="1"/>
  <c r="Q1045" i="1"/>
  <c r="Q1520" i="1"/>
  <c r="Q2169" i="1"/>
  <c r="Q4201" i="1"/>
  <c r="Q2250" i="1"/>
  <c r="Q924" i="1"/>
  <c r="Q1684" i="1"/>
  <c r="Q4380" i="1"/>
  <c r="Q83" i="1"/>
  <c r="Q782" i="1"/>
  <c r="Q427" i="1"/>
  <c r="Q4540" i="1"/>
  <c r="Q4257" i="1"/>
  <c r="Q4126" i="1"/>
  <c r="Q4049" i="1"/>
  <c r="Q3114" i="1"/>
  <c r="Q3234" i="1"/>
  <c r="Q1571" i="1"/>
  <c r="Q283" i="1"/>
  <c r="Q3331" i="1"/>
  <c r="Q1011" i="1"/>
  <c r="Q4869" i="1"/>
  <c r="Q3889" i="1"/>
  <c r="Q3133" i="1"/>
  <c r="Q1649" i="1"/>
  <c r="Q4486" i="1"/>
  <c r="Q2656" i="1"/>
  <c r="Q1318" i="1"/>
  <c r="Q3728" i="1"/>
  <c r="Q4576" i="1"/>
  <c r="Q2502" i="1"/>
  <c r="Q3339" i="1"/>
  <c r="Q3699" i="1"/>
  <c r="Q3294" i="1"/>
  <c r="Q454" i="1"/>
  <c r="Q2311" i="1"/>
  <c r="Q2115" i="1"/>
  <c r="Q300" i="1"/>
  <c r="Q641" i="1"/>
  <c r="Q3507" i="1"/>
  <c r="Q3608" i="1"/>
  <c r="Q4228" i="1"/>
  <c r="Q2653" i="1"/>
  <c r="Q2162" i="1"/>
  <c r="Q1389" i="1"/>
  <c r="Q1734" i="1"/>
  <c r="Q3172" i="1"/>
  <c r="Q1696" i="1"/>
  <c r="Q5" i="1"/>
  <c r="Q2900" i="1"/>
  <c r="Q2956" i="1"/>
  <c r="Q2703" i="1"/>
  <c r="Q469" i="1"/>
  <c r="Q3935" i="1"/>
  <c r="Q2307" i="1"/>
  <c r="Q3886" i="1"/>
  <c r="Q3958" i="1"/>
  <c r="Q4483" i="1"/>
  <c r="Q3802" i="1"/>
  <c r="Q2480" i="1"/>
  <c r="Q342" i="1"/>
  <c r="Q930" i="1"/>
  <c r="Q2639" i="1"/>
  <c r="Q4637" i="1"/>
  <c r="Q447" i="1"/>
  <c r="Q2877" i="1"/>
  <c r="Q4969" i="1"/>
  <c r="Q4636" i="1"/>
  <c r="Q3308" i="1"/>
  <c r="Q1593" i="1"/>
  <c r="Q642" i="1"/>
  <c r="Q4258" i="1"/>
  <c r="Q1074" i="1"/>
  <c r="Q909" i="1"/>
  <c r="Q604" i="1"/>
  <c r="Q267" i="1"/>
  <c r="Q4379" i="1"/>
  <c r="Q2909" i="1"/>
  <c r="Q292" i="1"/>
  <c r="Q2042" i="1"/>
  <c r="Q4171" i="1"/>
  <c r="Q1867" i="1"/>
  <c r="Q2275" i="1"/>
  <c r="Q303" i="1"/>
  <c r="Q3920" i="1"/>
  <c r="Q4559" i="1"/>
  <c r="Q1747" i="1"/>
  <c r="Q2377" i="1"/>
  <c r="Q920" i="1"/>
  <c r="Q1949" i="1"/>
  <c r="Q4080" i="1"/>
  <c r="Q1529" i="1"/>
  <c r="Q2887" i="1"/>
  <c r="Q1203" i="1"/>
  <c r="Q3704" i="1"/>
  <c r="Q1384" i="1"/>
  <c r="Q3625" i="1"/>
  <c r="Q4182" i="1"/>
  <c r="Q2475" i="1"/>
  <c r="Q3269" i="1"/>
  <c r="Q3732" i="1"/>
  <c r="Q1602" i="1"/>
  <c r="Q4160" i="1"/>
  <c r="Q3855" i="1"/>
  <c r="Q1387" i="1"/>
  <c r="Q2564" i="1"/>
  <c r="Q1594" i="1"/>
  <c r="Q4751" i="1"/>
  <c r="Q3267" i="1"/>
  <c r="Q3516" i="1"/>
  <c r="Q453" i="1"/>
  <c r="Q925" i="1"/>
  <c r="Q3819" i="1"/>
  <c r="Q1352" i="1"/>
  <c r="Q2239" i="1"/>
  <c r="Q2811" i="1"/>
  <c r="Q1525" i="1"/>
  <c r="Q3192" i="1"/>
  <c r="Q2985" i="1"/>
  <c r="Q4493" i="1"/>
  <c r="Q3066" i="1"/>
  <c r="Q2194" i="1"/>
  <c r="Q595" i="1"/>
  <c r="Q4345" i="1"/>
  <c r="Q2436" i="1"/>
  <c r="Q2288" i="1"/>
  <c r="Q3189" i="1"/>
  <c r="Q1883" i="1"/>
  <c r="Q4974" i="1"/>
  <c r="Q1176" i="1"/>
  <c r="Q4983" i="1"/>
  <c r="Q3770" i="1"/>
  <c r="Q230" i="1"/>
  <c r="Q4632" i="1"/>
  <c r="Q4910" i="1"/>
  <c r="Q2229" i="1"/>
  <c r="Q1825" i="1"/>
  <c r="Q445" i="1"/>
  <c r="Q4313" i="1"/>
  <c r="Q3201" i="1"/>
  <c r="Q229" i="1"/>
  <c r="Q4244" i="1"/>
  <c r="Q4273" i="1"/>
  <c r="Q407" i="1"/>
  <c r="Q4020" i="1"/>
  <c r="Q4936" i="1"/>
  <c r="Q3333" i="1"/>
  <c r="Q1395" i="1"/>
  <c r="Q1660" i="1"/>
  <c r="Q1560" i="1"/>
  <c r="Q622" i="1"/>
  <c r="Q2278" i="1"/>
  <c r="Q860" i="1"/>
  <c r="Q2824" i="1"/>
  <c r="Q2841" i="1"/>
  <c r="Q1204" i="1"/>
  <c r="Q3806" i="1"/>
  <c r="Q4139" i="1"/>
  <c r="Q1917" i="1"/>
  <c r="Q2114" i="1"/>
  <c r="Q3144" i="1"/>
  <c r="Q1634" i="1"/>
  <c r="Q2765" i="1"/>
  <c r="Q3292" i="1"/>
  <c r="Q4895" i="1"/>
  <c r="Q408" i="1"/>
  <c r="Q756" i="1"/>
  <c r="Q2495" i="1"/>
  <c r="Q389" i="1"/>
  <c r="Q4036" i="1"/>
  <c r="Q222" i="1"/>
  <c r="Q4170" i="1"/>
  <c r="Q4533" i="1"/>
  <c r="Q2324" i="1"/>
  <c r="Q2428" i="1"/>
  <c r="Q1394" i="1"/>
  <c r="Q397" i="1"/>
  <c r="Q1555" i="1"/>
  <c r="Q2756" i="1"/>
  <c r="Q3047" i="1"/>
  <c r="Q4652" i="1"/>
  <c r="Q2774" i="1"/>
  <c r="Q4088" i="1"/>
  <c r="Q2493" i="1"/>
  <c r="Q4042" i="1"/>
  <c r="Q3103" i="1"/>
  <c r="Q4304" i="1"/>
  <c r="Q2020" i="1"/>
  <c r="Q648" i="1"/>
  <c r="Q591" i="1"/>
  <c r="Q1210" i="1"/>
  <c r="Q4411" i="1"/>
  <c r="Q2869" i="1"/>
  <c r="Q2948" i="1"/>
  <c r="Q3655" i="1"/>
  <c r="Q2626" i="1"/>
  <c r="Q4120" i="1"/>
  <c r="Q2963" i="1"/>
  <c r="Q4964" i="1"/>
  <c r="Q2417" i="1"/>
  <c r="Q4501" i="1"/>
  <c r="Q3804" i="1"/>
  <c r="Q2695" i="1"/>
  <c r="Q3763" i="1"/>
  <c r="Q4075" i="1"/>
  <c r="Q522" i="1"/>
  <c r="Q1409" i="1"/>
  <c r="Q3949" i="1"/>
  <c r="Q850" i="1"/>
  <c r="Q2941" i="1"/>
  <c r="Q661" i="1"/>
  <c r="Q3523" i="1"/>
  <c r="Q3873" i="1"/>
  <c r="Q1494" i="1"/>
  <c r="Q849" i="1"/>
  <c r="Q3444" i="1"/>
  <c r="Q3071" i="1"/>
  <c r="Q757" i="1"/>
  <c r="Q4850" i="1"/>
  <c r="Q4854" i="1"/>
  <c r="Q4223" i="1"/>
  <c r="Q2410" i="1"/>
  <c r="Q739" i="1"/>
  <c r="Q1744" i="1"/>
  <c r="Q4181" i="1"/>
  <c r="Q1935" i="1"/>
  <c r="Q989" i="1"/>
  <c r="Q3685" i="1"/>
  <c r="Q1637" i="1"/>
  <c r="Q2947" i="1"/>
  <c r="Q2336" i="1"/>
  <c r="Q4949" i="1"/>
  <c r="Q3325" i="1"/>
  <c r="Q2387" i="1"/>
  <c r="Q2637" i="1"/>
  <c r="Q2696" i="1"/>
  <c r="Q2062" i="1"/>
  <c r="Q3705" i="1"/>
  <c r="Q4822" i="1"/>
  <c r="Q1702" i="1"/>
  <c r="Q3647" i="1"/>
  <c r="Q262" i="1"/>
  <c r="Q673" i="1"/>
  <c r="Q843" i="1"/>
  <c r="Q4270" i="1"/>
  <c r="Q442" i="1"/>
  <c r="Q506" i="1"/>
  <c r="Q2795" i="1"/>
  <c r="Q66" i="1"/>
  <c r="Q1186" i="1"/>
  <c r="Q2011" i="1"/>
  <c r="Q3526" i="1"/>
  <c r="Q1017" i="1"/>
  <c r="Q2731" i="1"/>
  <c r="Q2327" i="1"/>
  <c r="Q2973" i="1"/>
  <c r="Q3449" i="1"/>
  <c r="Q697" i="1"/>
  <c r="Q1889" i="1"/>
  <c r="Q3145" i="1"/>
  <c r="Q1936" i="1"/>
  <c r="Q1991" i="1"/>
  <c r="Q4522" i="1"/>
  <c r="Q1860" i="1"/>
  <c r="Q1504" i="1"/>
  <c r="Q4828" i="1"/>
  <c r="Q4553" i="1"/>
  <c r="Q3983" i="1"/>
  <c r="Q750" i="1"/>
  <c r="Q2819" i="1"/>
  <c r="Q4762" i="1"/>
  <c r="Q4269" i="1"/>
  <c r="Q363" i="1"/>
  <c r="Q2481" i="1"/>
  <c r="Q3815" i="1"/>
  <c r="Q2072" i="1"/>
  <c r="Q1530" i="1"/>
  <c r="Q4215" i="1"/>
  <c r="Q284" i="1"/>
  <c r="Q2762" i="1"/>
  <c r="Q2689" i="1"/>
  <c r="Q2116" i="1"/>
  <c r="Q3368" i="1"/>
  <c r="Q3978" i="1"/>
  <c r="Q4112" i="1"/>
  <c r="Q2959" i="1"/>
  <c r="Q3418" i="1"/>
  <c r="Q4425" i="1"/>
  <c r="Q1552" i="1"/>
  <c r="Q503" i="1"/>
  <c r="Q863" i="1"/>
  <c r="Q4341" i="1"/>
  <c r="Q1856" i="1"/>
  <c r="Q3185" i="1"/>
  <c r="Q3934" i="1"/>
  <c r="Q144" i="1"/>
  <c r="Q2673" i="1"/>
  <c r="Q1010" i="1"/>
  <c r="Q9" i="1"/>
  <c r="Q1616" i="1"/>
  <c r="Q4996" i="1"/>
  <c r="Q4174" i="1"/>
  <c r="Q4179" i="1"/>
  <c r="Q2853" i="1"/>
  <c r="Q567" i="1"/>
  <c r="Q1235" i="1"/>
  <c r="Q4690" i="1"/>
  <c r="Q4197" i="1"/>
  <c r="Q2318" i="1"/>
  <c r="Q2201" i="1"/>
  <c r="Q3888" i="1"/>
  <c r="Q3874" i="1"/>
  <c r="Q2663" i="1"/>
  <c r="Q2240" i="1"/>
  <c r="Q886" i="1"/>
  <c r="Q4089" i="1"/>
  <c r="Q4855" i="1"/>
  <c r="Q214" i="1"/>
  <c r="Q223" i="1"/>
  <c r="Q4580" i="1"/>
  <c r="Q1121" i="1"/>
  <c r="Q3334" i="1"/>
  <c r="Q805" i="1"/>
  <c r="Q4040" i="1"/>
  <c r="Q4006" i="1"/>
  <c r="Q2021" i="1"/>
  <c r="Q2678" i="1"/>
  <c r="Q2330" i="1"/>
  <c r="Q4079" i="1"/>
  <c r="Q3693" i="1"/>
  <c r="Q3337" i="1"/>
  <c r="Q1150" i="1"/>
  <c r="Q2657" i="1"/>
  <c r="Q396" i="1"/>
  <c r="Q4450" i="1"/>
  <c r="Q3086" i="1"/>
  <c r="Q2527" i="1"/>
  <c r="Q2770" i="1"/>
  <c r="Q1905" i="1"/>
  <c r="Q4070" i="1"/>
  <c r="Q141" i="1"/>
  <c r="Q4935" i="1"/>
  <c r="Q417" i="1"/>
  <c r="Q2431" i="1"/>
  <c r="Q601" i="1"/>
  <c r="Q4694" i="1"/>
  <c r="Q4790" i="1"/>
  <c r="Q4430" i="1"/>
  <c r="Q2701" i="1"/>
  <c r="Q3658" i="1"/>
  <c r="Q2622" i="1"/>
  <c r="Q1577" i="1"/>
  <c r="Q1885" i="1"/>
  <c r="Q694" i="1"/>
  <c r="Q3910" i="1"/>
  <c r="Q2604" i="1"/>
  <c r="Q2518" i="1"/>
  <c r="Q3839" i="1"/>
  <c r="Q3881" i="1"/>
  <c r="Q3474" i="1"/>
  <c r="Q4504" i="1"/>
  <c r="Q3876" i="1"/>
  <c r="Q3916" i="1"/>
  <c r="Q741" i="1"/>
  <c r="Q2384" i="1"/>
  <c r="Q4302" i="1"/>
  <c r="Q2849" i="1"/>
  <c r="Q2581" i="1"/>
  <c r="Q2698" i="1"/>
  <c r="Q1773" i="1"/>
  <c r="Q4347" i="1"/>
  <c r="Q1228" i="1"/>
  <c r="Q2721" i="1"/>
  <c r="Q3946" i="1"/>
  <c r="Q68" i="1"/>
  <c r="Q3535" i="1"/>
  <c r="Q1932" i="1"/>
  <c r="Q3024" i="1"/>
  <c r="Q1589" i="1"/>
  <c r="Q1987" i="1"/>
  <c r="Q3319" i="1"/>
  <c r="Q2321" i="1"/>
  <c r="Q4453" i="1"/>
  <c r="Q3089" i="1"/>
  <c r="Q2406" i="1"/>
  <c r="Q3492" i="1"/>
  <c r="Q2141" i="1"/>
  <c r="Q1054" i="1"/>
  <c r="Q3480" i="1"/>
  <c r="Q411" i="1"/>
  <c r="Q4391" i="1"/>
  <c r="Q4132" i="1"/>
  <c r="Q3472" i="1"/>
  <c r="Q3395" i="1"/>
  <c r="Q3356" i="1"/>
  <c r="Q4326" i="1"/>
  <c r="Q4728" i="1"/>
  <c r="Q1041" i="1"/>
  <c r="Q1824" i="1"/>
  <c r="Q362" i="1"/>
  <c r="Q2337" i="1"/>
  <c r="Q366" i="1"/>
  <c r="Q3789" i="1"/>
  <c r="Q4265" i="1"/>
  <c r="Q4459" i="1"/>
  <c r="Q2854" i="1"/>
  <c r="Q3100" i="1"/>
  <c r="Q2654" i="1"/>
  <c r="Q2187" i="1"/>
  <c r="Q3738" i="1"/>
  <c r="Q3899" i="1"/>
  <c r="Q3566" i="1"/>
  <c r="Q274" i="1"/>
  <c r="Q1334" i="1"/>
  <c r="Q1445" i="1"/>
  <c r="Q4072" i="1"/>
  <c r="Q3871" i="1"/>
  <c r="Q3450" i="1"/>
  <c r="Q2912" i="1"/>
  <c r="Q3629" i="1"/>
  <c r="Q1621" i="1"/>
  <c r="Q2308" i="1"/>
  <c r="Q2029" i="1"/>
  <c r="Q2463" i="1"/>
  <c r="Q713" i="1"/>
  <c r="Q3241" i="1"/>
  <c r="Q177" i="1"/>
  <c r="Q343" i="1"/>
  <c r="Q31" i="1"/>
  <c r="Q4870" i="1"/>
  <c r="Q4566" i="1"/>
  <c r="Q1197" i="1"/>
  <c r="Q203" i="1"/>
  <c r="Q3808" i="1"/>
  <c r="Q2571" i="1"/>
  <c r="Q2855" i="1"/>
  <c r="Q2852" i="1"/>
  <c r="Q898" i="1"/>
  <c r="Q493" i="1"/>
  <c r="Q1566" i="1"/>
  <c r="Q3632" i="1"/>
  <c r="Q3261" i="1"/>
  <c r="Q844" i="1"/>
  <c r="Q4575" i="1"/>
  <c r="Q1869" i="1"/>
  <c r="Q4315" i="1"/>
  <c r="Q3882" i="1"/>
  <c r="Q3841" i="1"/>
  <c r="Q1055" i="1"/>
  <c r="Q1715" i="1"/>
  <c r="Q4568" i="1"/>
  <c r="Q3202" i="1"/>
  <c r="Q4950" i="1"/>
  <c r="Q592" i="1"/>
  <c r="Q1103" i="1"/>
  <c r="Q723" i="1"/>
  <c r="Q3465" i="1"/>
  <c r="Q4297" i="1"/>
  <c r="Q59" i="1"/>
  <c r="Q2578" i="1"/>
  <c r="Q3505" i="1"/>
  <c r="Q1996" i="1"/>
  <c r="Q3441" i="1"/>
  <c r="Q4259" i="1"/>
  <c r="Q4618" i="1"/>
  <c r="Q131" i="1"/>
  <c r="Q3563" i="1"/>
  <c r="Q2350" i="1"/>
  <c r="Q4454" i="1"/>
  <c r="Q3842" i="1"/>
  <c r="Q3768" i="1"/>
  <c r="Q1379" i="1"/>
  <c r="Q1526" i="1"/>
  <c r="Q2994" i="1"/>
  <c r="Q963" i="1"/>
  <c r="Q470" i="1"/>
  <c r="Q2138" i="1"/>
  <c r="Q806" i="1"/>
  <c r="Q948" i="1"/>
  <c r="Q871" i="1"/>
  <c r="Q3129" i="1"/>
  <c r="Q3780" i="1"/>
  <c r="Q3903" i="1"/>
  <c r="Q1957" i="1"/>
  <c r="Q2085" i="1"/>
  <c r="Q4702" i="1"/>
  <c r="Q1442" i="1"/>
  <c r="Q593" i="1"/>
  <c r="Q2416" i="1"/>
  <c r="Q2965" i="1"/>
  <c r="Q6" i="1"/>
  <c r="Q4219" i="1"/>
  <c r="Q4827" i="1"/>
  <c r="Q4589" i="1"/>
  <c r="Q3317" i="1"/>
  <c r="Q4918" i="1"/>
  <c r="Q57" i="1"/>
  <c r="Q1416" i="1"/>
  <c r="Q3083" i="1"/>
  <c r="Q2400" i="1"/>
  <c r="Q452" i="1"/>
  <c r="Q3527" i="1"/>
  <c r="Q3615" i="1"/>
  <c r="Q4957" i="1"/>
  <c r="Q125" i="1"/>
  <c r="Q2352" i="1"/>
  <c r="Q3500" i="1"/>
  <c r="Q1151" i="1"/>
  <c r="Q3468" i="1"/>
  <c r="Q1005" i="1"/>
  <c r="Q1065" i="1"/>
  <c r="Q2369" i="1"/>
  <c r="Q3904" i="1"/>
  <c r="Q1134" i="1"/>
  <c r="Q2093" i="1"/>
  <c r="Q10" i="1"/>
  <c r="Q146" i="1"/>
  <c r="Q3363" i="1"/>
  <c r="Q1249" i="1"/>
  <c r="Q3945" i="1"/>
  <c r="Q1160" i="1"/>
  <c r="Q2937" i="1"/>
  <c r="Q874" i="1"/>
  <c r="Q4747" i="1"/>
  <c r="Q746" i="1"/>
  <c r="Q1590" i="1"/>
  <c r="Q1584" i="1"/>
  <c r="Q1114" i="1"/>
  <c r="Q1939" i="1"/>
  <c r="Q4479" i="1"/>
  <c r="Q870" i="1"/>
  <c r="Q135" i="1"/>
  <c r="Q1059" i="1"/>
  <c r="Q4780" i="1"/>
  <c r="Q1960" i="1"/>
  <c r="Q2926" i="1"/>
  <c r="Q1467" i="1"/>
  <c r="Q4573" i="1"/>
  <c r="Q1423" i="1"/>
  <c r="Q3002" i="1"/>
  <c r="Q1895" i="1"/>
  <c r="Q3309" i="1"/>
  <c r="Q3037" i="1"/>
  <c r="Q4499" i="1"/>
  <c r="Q3586" i="1"/>
  <c r="Q3877" i="1"/>
  <c r="Q2684" i="1"/>
  <c r="Q1630" i="1"/>
  <c r="Q4249" i="1"/>
  <c r="Q42" i="1"/>
  <c r="Q4271" i="1"/>
  <c r="Q2365" i="1"/>
  <c r="Q317" i="1"/>
  <c r="Q594" i="1"/>
  <c r="Q1200" i="1"/>
  <c r="Q3878" i="1"/>
  <c r="Q4377" i="1"/>
  <c r="Q3670" i="1"/>
  <c r="Q3330" i="1"/>
  <c r="Q2864" i="1"/>
  <c r="Q2601" i="1"/>
  <c r="Q1232" i="1"/>
  <c r="Q1511" i="1"/>
  <c r="Q1234" i="1"/>
  <c r="Q690" i="1"/>
  <c r="Q2257" i="1"/>
  <c r="Q1117" i="1"/>
  <c r="Q2051" i="1"/>
  <c r="Q2252" i="1"/>
  <c r="Q1100" i="1"/>
  <c r="Q4679" i="1"/>
  <c r="Q3211" i="1"/>
  <c r="Q668" i="1"/>
  <c r="Q4562" i="1"/>
  <c r="Q3088" i="1"/>
  <c r="Q4312" i="1"/>
  <c r="Q3199" i="1"/>
  <c r="Q3224" i="1"/>
  <c r="Q2996" i="1"/>
  <c r="Q4834" i="1"/>
  <c r="Q499" i="1"/>
  <c r="Q231" i="1"/>
  <c r="Q1243" i="1"/>
  <c r="Q621" i="1"/>
  <c r="Q520" i="1"/>
  <c r="Q1300" i="1"/>
  <c r="Q2981" i="1"/>
  <c r="Q1262" i="1"/>
  <c r="Q1471" i="1"/>
  <c r="Q2565" i="1"/>
  <c r="Q1026" i="1"/>
  <c r="Q3354" i="1"/>
  <c r="Q4117" i="1"/>
  <c r="Q3564" i="1"/>
  <c r="Q3554" i="1"/>
  <c r="Q4412" i="1"/>
  <c r="Q1802" i="1"/>
  <c r="Q2073" i="1"/>
  <c r="Q1322" i="1"/>
  <c r="Q1625" i="1"/>
  <c r="Q2104" i="1"/>
  <c r="Q2362" i="1"/>
  <c r="Q49" i="1"/>
  <c r="Q1491" i="1"/>
  <c r="Q3850" i="1"/>
  <c r="Q431" i="1"/>
  <c r="Q1192" i="1"/>
  <c r="Q3218" i="1"/>
  <c r="Q3440" i="1"/>
  <c r="Q438" i="1"/>
  <c r="Q197" i="1"/>
  <c r="Q4767" i="1"/>
  <c r="Q1363" i="1"/>
  <c r="Q4369" i="1"/>
  <c r="Q543" i="1"/>
  <c r="Q4375" i="1"/>
  <c r="Q446" i="1"/>
  <c r="Q1962" i="1"/>
  <c r="Q4009" i="1"/>
  <c r="Q2474" i="1"/>
  <c r="Q2179" i="1"/>
  <c r="Q3315" i="1"/>
  <c r="Q61" i="1"/>
  <c r="Q1774" i="1"/>
  <c r="Q4902" i="1"/>
  <c r="Q3352" i="1"/>
  <c r="Q2845" i="1"/>
  <c r="Q2312" i="1"/>
  <c r="Q4046" i="1"/>
  <c r="Q1882" i="1"/>
  <c r="Q2127" i="1"/>
  <c r="Q980" i="1"/>
  <c r="Q3193" i="1"/>
  <c r="Q1933" i="1"/>
  <c r="Q1904" i="1"/>
  <c r="Q897" i="1"/>
  <c r="Q1690" i="1"/>
  <c r="Q1618" i="1"/>
  <c r="Q1703" i="1"/>
  <c r="Q1019" i="1"/>
  <c r="Q2254" i="1"/>
  <c r="Q2597" i="1"/>
  <c r="Q3639" i="1"/>
  <c r="Q2796" i="1"/>
  <c r="Q1505" i="1"/>
  <c r="Q3982" i="1"/>
  <c r="Q4683" i="1"/>
  <c r="Q1950" i="1"/>
  <c r="Q3607" i="1"/>
  <c r="Q2355" i="1"/>
  <c r="Q4466" i="1"/>
  <c r="Q4886" i="1"/>
  <c r="Q281" i="1"/>
  <c r="Q878" i="1"/>
  <c r="Q4470" i="1"/>
  <c r="Q4787" i="1"/>
  <c r="Q4528" i="1"/>
  <c r="Q4832" i="1"/>
  <c r="Q4803" i="1"/>
  <c r="Q3628" i="1"/>
  <c r="Q1998" i="1"/>
  <c r="Q3793" i="1"/>
  <c r="Q2768" i="1"/>
  <c r="Q669" i="1"/>
  <c r="Q1111" i="1"/>
  <c r="Q2944" i="1"/>
  <c r="Q1985" i="1"/>
  <c r="Q3322" i="1"/>
  <c r="Q3532" i="1"/>
  <c r="Q2437" i="1"/>
  <c r="Q2640" i="1"/>
  <c r="Q1512" i="1"/>
  <c r="Q3104" i="1"/>
  <c r="Q534" i="1"/>
  <c r="Q2754" i="1"/>
  <c r="Q1912" i="1"/>
  <c r="Q378" i="1"/>
  <c r="Q2374" i="1"/>
  <c r="Q2060" i="1"/>
  <c r="Q4755" i="1"/>
  <c r="Q2882" i="1"/>
  <c r="Q3749" i="1"/>
  <c r="Q2452" i="1"/>
  <c r="Q962" i="1"/>
  <c r="Q1386" i="1"/>
  <c r="Q4524" i="1"/>
  <c r="Q521" i="1"/>
  <c r="Q4956" i="1"/>
  <c r="Q1174" i="1"/>
  <c r="Q1513" i="1"/>
  <c r="Q2513" i="1"/>
  <c r="Q4734" i="1"/>
  <c r="Q4110" i="1"/>
  <c r="Q4037" i="1"/>
  <c r="Q1165" i="1"/>
  <c r="Q413" i="1"/>
  <c r="Q3049" i="1"/>
  <c r="Q3722" i="1"/>
  <c r="Q2828" i="1"/>
  <c r="Q2906" i="1"/>
  <c r="Q3231" i="1"/>
  <c r="Q2739" i="1"/>
  <c r="Q3348" i="1"/>
  <c r="Q1863" i="1"/>
  <c r="Q4514" i="1"/>
  <c r="Q2705" i="1"/>
  <c r="Q819" i="1"/>
  <c r="Q3519" i="1"/>
  <c r="Q1922" i="1"/>
  <c r="Q30" i="1"/>
  <c r="Q4298" i="1"/>
  <c r="Q1929" i="1"/>
  <c r="Q449" i="1"/>
  <c r="Q3313" i="1"/>
  <c r="Q4749" i="1"/>
  <c r="Q4061" i="1"/>
  <c r="Q1850" i="1"/>
  <c r="Q1843" i="1"/>
  <c r="Q3761" i="1"/>
  <c r="Q4060" i="1"/>
  <c r="Q4365" i="1"/>
  <c r="Q2046" i="1"/>
  <c r="Q1698" i="1"/>
  <c r="Q4467" i="1"/>
  <c r="Q1205" i="1"/>
  <c r="Q2894" i="1"/>
  <c r="Q1408" i="1"/>
  <c r="Q2529" i="1"/>
  <c r="Q3125" i="1"/>
  <c r="Q4664" i="1"/>
  <c r="Q3698" i="1"/>
  <c r="Q2787" i="1"/>
  <c r="Q441" i="1"/>
  <c r="Q516" i="1"/>
  <c r="Q3430" i="1"/>
  <c r="Q2455" i="1"/>
  <c r="Q4982" i="1"/>
  <c r="Q1240" i="1"/>
  <c r="Q2373" i="1"/>
  <c r="Q2054" i="1"/>
  <c r="Q1924" i="1"/>
  <c r="Q732" i="1"/>
  <c r="Q2328" i="1"/>
  <c r="Q4856" i="1"/>
  <c r="Q3826" i="1"/>
  <c r="Q3361" i="1"/>
  <c r="Q1995" i="1"/>
  <c r="Q2693" i="1"/>
  <c r="Q783" i="1"/>
  <c r="Q2540" i="1"/>
  <c r="Q2494" i="1"/>
  <c r="Q856" i="1"/>
  <c r="Q433" i="1"/>
  <c r="Q714" i="1"/>
  <c r="Q3965" i="1"/>
  <c r="Q3332" i="1"/>
  <c r="Q3126" i="1"/>
  <c r="Q773" i="1"/>
  <c r="Q1492" i="1"/>
  <c r="Q1189" i="1"/>
  <c r="Q4577" i="1"/>
  <c r="Q2361" i="1"/>
  <c r="Q2688" i="1"/>
  <c r="Q1544" i="1"/>
  <c r="Q1781" i="1"/>
  <c r="Q1433" i="1"/>
  <c r="Q1450" i="1"/>
  <c r="Q2258" i="1"/>
  <c r="Q4695" i="1"/>
  <c r="Q728" i="1"/>
  <c r="Q4145" i="1"/>
  <c r="Q3265" i="1"/>
  <c r="Q726" i="1"/>
  <c r="Q1411" i="1"/>
  <c r="Q1155" i="1"/>
  <c r="Q3809" i="1"/>
  <c r="Q4814" i="1"/>
  <c r="Q5000" i="1"/>
  <c r="Q40" i="1"/>
  <c r="Q3900" i="1"/>
  <c r="Q3041" i="1"/>
  <c r="Q4609" i="1"/>
  <c r="Q4034" i="1"/>
  <c r="Q3230" i="1"/>
  <c r="Q4007" i="1"/>
  <c r="Q877" i="1"/>
  <c r="Q4516" i="1"/>
  <c r="Q195" i="1"/>
  <c r="Q1171" i="1"/>
  <c r="Q4487" i="1"/>
  <c r="Q346" i="1"/>
  <c r="Q2385" i="1"/>
  <c r="Q4906" i="1"/>
  <c r="Q3421" i="1"/>
  <c r="Q4821" i="1"/>
  <c r="Q1661" i="1"/>
  <c r="Q1689" i="1"/>
  <c r="Q4299" i="1"/>
  <c r="Q1495" i="1"/>
  <c r="Q2013" i="1"/>
  <c r="Q2363" i="1"/>
  <c r="Q1701" i="1"/>
  <c r="Q3303" i="1"/>
  <c r="Q772" i="1"/>
  <c r="Q1612" i="1"/>
  <c r="Q2664" i="1"/>
  <c r="Q3050" i="1"/>
  <c r="Q2299" i="1"/>
  <c r="Q4655" i="1"/>
  <c r="Q2160" i="1"/>
  <c r="Q3003" i="1"/>
  <c r="Q4321" i="1"/>
  <c r="Q3816" i="1"/>
  <c r="Q4671" i="1"/>
  <c r="Q742" i="1"/>
  <c r="Q2314" i="1"/>
  <c r="Q3779" i="1"/>
  <c r="Q1509" i="1"/>
  <c r="Q2697" i="1"/>
  <c r="Q3457" i="1"/>
  <c r="Q4212" i="1"/>
  <c r="Q2997" i="1"/>
  <c r="Q4342" i="1"/>
  <c r="Q4973" i="1"/>
  <c r="Q964" i="1"/>
  <c r="Q3977" i="1"/>
  <c r="Q4316" i="1"/>
  <c r="Q3414" i="1"/>
  <c r="Q252" i="1"/>
  <c r="Q82" i="1"/>
  <c r="Q4288" i="1"/>
  <c r="Q837" i="1"/>
  <c r="Q1193" i="1"/>
  <c r="Q1304" i="1"/>
  <c r="Q2861" i="1"/>
  <c r="Q3210" i="1"/>
  <c r="Q686" i="1"/>
  <c r="Q32" i="1"/>
  <c r="Q894" i="1"/>
  <c r="Q3448" i="1"/>
  <c r="Q4468" i="1"/>
  <c r="Q695" i="1"/>
  <c r="Q2348" i="1"/>
  <c r="Q4667" i="1"/>
  <c r="Q1967" i="1"/>
  <c r="Q2340" i="1"/>
  <c r="Q3924" i="1"/>
  <c r="Q3733" i="1"/>
  <c r="Q1293" i="1"/>
  <c r="Q2286" i="1"/>
  <c r="Q3884" i="1"/>
  <c r="Q1680" i="1"/>
  <c r="Q2862" i="1"/>
  <c r="Q188" i="1"/>
  <c r="Q2026" i="1"/>
  <c r="Q4476" i="1"/>
  <c r="Q2289" i="1"/>
  <c r="Q745" i="1"/>
  <c r="Q4686" i="1"/>
  <c r="Q191" i="1"/>
  <c r="Q3277" i="1"/>
  <c r="Q1506" i="1"/>
  <c r="Q955" i="1"/>
  <c r="Q3118" i="1"/>
  <c r="Q1348" i="1"/>
  <c r="Q3990" i="1"/>
  <c r="Q4947" i="1"/>
  <c r="Q2958" i="1"/>
  <c r="Q3696" i="1"/>
  <c r="Q2986" i="1"/>
  <c r="Q2237" i="1"/>
  <c r="Q4840" i="1"/>
  <c r="Q4518" i="1"/>
  <c r="Q4614" i="1"/>
  <c r="Q2706" i="1"/>
  <c r="Q2676" i="1"/>
  <c r="Q4796" i="1"/>
  <c r="Q3290" i="1"/>
  <c r="Q3995" i="1"/>
  <c r="Q1755" i="1"/>
  <c r="Q217" i="1"/>
  <c r="Q2460" i="1"/>
  <c r="Q4913" i="1"/>
  <c r="Q4325" i="1"/>
  <c r="Q2366" i="1"/>
  <c r="Q4500" i="1"/>
  <c r="Q836" i="1"/>
  <c r="Q826" i="1"/>
  <c r="Q3767" i="1"/>
  <c r="Q1840" i="1"/>
  <c r="Q2830" i="1"/>
  <c r="Q1347" i="1"/>
  <c r="Q1694" i="1"/>
  <c r="Q2504" i="1"/>
  <c r="Q811" i="1"/>
  <c r="Q1979" i="1"/>
  <c r="Q324" i="1"/>
  <c r="Q2990" i="1"/>
  <c r="Q4328" i="1"/>
  <c r="Q1797" i="1"/>
  <c r="Q4005" i="1"/>
  <c r="Q1484" i="1"/>
  <c r="Q4474" i="1"/>
  <c r="Q65" i="1"/>
  <c r="Q1671" i="1"/>
  <c r="Q2392" i="1"/>
  <c r="Q3998" i="1"/>
  <c r="Q4608" i="1"/>
  <c r="Q4331" i="1"/>
  <c r="Q3717" i="1"/>
  <c r="Q3038" i="1"/>
  <c r="Q496" i="1"/>
  <c r="Q4261" i="1"/>
  <c r="Q4845" i="1"/>
  <c r="Q4742" i="1"/>
  <c r="Q4967" i="1"/>
  <c r="Q1808" i="1"/>
  <c r="Q287" i="1"/>
  <c r="Q2423" i="1"/>
  <c r="Q2136" i="1"/>
  <c r="Q4050" i="1"/>
  <c r="Q1138" i="1"/>
  <c r="Q4705" i="1"/>
  <c r="Q156" i="1"/>
  <c r="Q1953" i="1"/>
  <c r="Q968" i="1"/>
  <c r="Q2429" i="1"/>
  <c r="Q3954" i="1"/>
  <c r="Q497" i="1"/>
  <c r="Q4587" i="1"/>
  <c r="Q1911" i="1"/>
  <c r="Q2466" i="1"/>
  <c r="Q2107" i="1"/>
  <c r="Q1154" i="1"/>
  <c r="Q647" i="1"/>
  <c r="Q4781" i="1"/>
  <c r="Q1141" i="1"/>
  <c r="Q3612" i="1"/>
  <c r="Q76" i="1"/>
  <c r="Q2441" i="1"/>
  <c r="Q4392" i="1"/>
  <c r="Q4811" i="1"/>
  <c r="Q4945" i="1"/>
  <c r="Q4578" i="1"/>
  <c r="Q1465" i="1"/>
  <c r="Q2500" i="1"/>
  <c r="Q4523" i="1"/>
  <c r="Q4229" i="1"/>
  <c r="Q1006" i="1"/>
  <c r="Q2675" i="1"/>
  <c r="Q434" i="1"/>
  <c r="Q4218" i="1"/>
  <c r="Q4591" i="1"/>
  <c r="Q1027" i="1"/>
  <c r="Q4422" i="1"/>
  <c r="Q3170" i="1"/>
  <c r="Q4389" i="1"/>
  <c r="Q3010" i="1"/>
  <c r="Q1981" i="1"/>
  <c r="Q775" i="1"/>
  <c r="Q4094" i="1"/>
  <c r="Q443" i="1"/>
  <c r="Q1272" i="1"/>
  <c r="Q514" i="1"/>
  <c r="Q3578" i="1"/>
  <c r="Q2157" i="1"/>
  <c r="Q981" i="1"/>
  <c r="Q4616" i="1"/>
  <c r="Q4057" i="1"/>
  <c r="Q404" i="1"/>
  <c r="Q1524" i="1"/>
  <c r="Q1062" i="1"/>
  <c r="Q4306" i="1"/>
  <c r="Q1373" i="1"/>
  <c r="Q4113" i="1"/>
  <c r="Q4588" i="1"/>
  <c r="Q4435" i="1"/>
  <c r="Q2712" i="1"/>
  <c r="Q4099" i="1"/>
  <c r="Q480" i="1"/>
  <c r="Q2606" i="1"/>
  <c r="Q1078" i="1"/>
  <c r="Q767" i="1"/>
  <c r="Q720" i="1"/>
  <c r="Q895" i="1"/>
  <c r="Q4220" i="1"/>
  <c r="Q676" i="1"/>
  <c r="Q2791" i="1"/>
  <c r="Q3840" i="1"/>
  <c r="Q523" i="1"/>
  <c r="Q4100" i="1"/>
  <c r="Q539" i="1"/>
  <c r="Q2302" i="1"/>
  <c r="Q2979" i="1"/>
  <c r="Q2228" i="1"/>
  <c r="Q2942" i="1"/>
  <c r="Q4607" i="1"/>
  <c r="Q1687" i="1"/>
  <c r="Q4993" i="1"/>
  <c r="Q2261" i="1"/>
  <c r="Q2822" i="1"/>
  <c r="Q2908" i="1"/>
  <c r="Q185" i="1"/>
  <c r="Q1337" i="1"/>
  <c r="Q1218" i="1"/>
  <c r="Q1531" i="1"/>
  <c r="Q869" i="1"/>
  <c r="Q3446" i="1"/>
  <c r="Q2205" i="1"/>
  <c r="Q734" i="1"/>
  <c r="Q2409" i="1"/>
  <c r="Q4114" i="1"/>
  <c r="Q1328" i="1"/>
  <c r="Q1806" i="1"/>
  <c r="Q1202" i="1"/>
  <c r="Q934" i="1"/>
  <c r="Q3866" i="1"/>
  <c r="Q202" i="1"/>
  <c r="Q1452" i="1"/>
  <c r="Q2397" i="1"/>
  <c r="Q2088" i="1"/>
  <c r="Q1378" i="1"/>
  <c r="Q2667" i="1"/>
  <c r="Q3431" i="1"/>
  <c r="Q289" i="1"/>
  <c r="Q1573" i="1"/>
  <c r="Q2865" i="1"/>
  <c r="Q4260" i="1"/>
  <c r="Q1514" i="1"/>
  <c r="Q3633" i="1"/>
  <c r="Q2090" i="1"/>
  <c r="Q2238" i="1"/>
  <c r="Q1340" i="1"/>
  <c r="Q4891" i="1"/>
  <c r="Q171" i="1"/>
  <c r="Q2967" i="1"/>
  <c r="Q632" i="1"/>
  <c r="Q1163" i="1"/>
  <c r="Q3925" i="1"/>
  <c r="Q2526" i="1"/>
  <c r="Q561" i="1"/>
  <c r="Q3019" i="1"/>
  <c r="Q2974" i="1"/>
  <c r="Q790" i="1"/>
  <c r="Q296" i="1"/>
  <c r="Q1326" i="1"/>
  <c r="Q2829" i="1"/>
  <c r="Q160" i="1"/>
  <c r="Q3951" i="1"/>
  <c r="Q1042" i="1"/>
  <c r="Q704" i="1"/>
  <c r="Q4221" i="1"/>
  <c r="Q580" i="1"/>
  <c r="Q4529" i="1"/>
  <c r="Q1535" i="1"/>
  <c r="Q4598" i="1"/>
  <c r="Q2543" i="1"/>
  <c r="Q3549" i="1"/>
  <c r="Q1310" i="1"/>
  <c r="Q4193" i="1"/>
  <c r="Q2672" i="1"/>
  <c r="Q375" i="1"/>
  <c r="Q4732" i="1"/>
  <c r="Q2679" i="1"/>
  <c r="Q4977" i="1"/>
  <c r="Q2970" i="1"/>
  <c r="Q2803" i="1"/>
  <c r="Q1353" i="1"/>
  <c r="Q2856" i="1"/>
  <c r="Q4601" i="1"/>
  <c r="Q4382" i="1"/>
  <c r="Q1874" i="1"/>
  <c r="Q4859" i="1"/>
  <c r="Q4090" i="1"/>
  <c r="Q3654" i="1"/>
  <c r="Q23" i="1"/>
  <c r="Q1866" i="1"/>
  <c r="Q1600" i="1"/>
  <c r="Q611" i="1"/>
  <c r="Q3936" i="1"/>
  <c r="Q1000" i="1"/>
  <c r="Q1749" i="1"/>
  <c r="Q1717" i="1"/>
  <c r="Q3151" i="1"/>
  <c r="Q2117" i="1"/>
  <c r="Q1628" i="1"/>
  <c r="Q550" i="1"/>
  <c r="Q2294" i="1"/>
  <c r="Q3602" i="1"/>
  <c r="Q2332" i="1"/>
  <c r="Q922" i="1"/>
  <c r="Q3134" i="1"/>
  <c r="Q4185" i="1"/>
  <c r="Q510" i="1"/>
  <c r="Q1997" i="1"/>
  <c r="Q1104" i="1"/>
  <c r="Q1699" i="1"/>
  <c r="Q4991" i="1"/>
  <c r="Q430" i="1"/>
  <c r="Q2989" i="1"/>
  <c r="Q3713" i="1"/>
  <c r="Q1266" i="1"/>
  <c r="Q2003" i="1"/>
  <c r="Q872" i="1"/>
  <c r="Q2880" i="1"/>
  <c r="Q3674" i="1"/>
  <c r="Q544" i="1"/>
  <c r="Q3214" i="1"/>
  <c r="Q2047" i="1"/>
  <c r="Q1890" i="1"/>
  <c r="Q4862" i="1"/>
  <c r="Q4892" i="1"/>
  <c r="Q584" i="1"/>
  <c r="Q2019" i="1"/>
  <c r="Q3544" i="1"/>
  <c r="Q530" i="1"/>
  <c r="Q3380" i="1"/>
  <c r="Q4940" i="1"/>
  <c r="Q3149" i="1"/>
  <c r="Q2484" i="1"/>
  <c r="Q1645" i="1"/>
  <c r="Q4346" i="1"/>
  <c r="Q276" i="1"/>
  <c r="Q1798" i="1"/>
  <c r="Q1032" i="1"/>
  <c r="Q966" i="1"/>
  <c r="Q4865" i="1"/>
  <c r="Q3232" i="1"/>
  <c r="Q3975" i="1"/>
  <c r="Q2846" i="1"/>
  <c r="Q3720" i="1"/>
  <c r="Q56" i="1"/>
  <c r="Q1359" i="1"/>
  <c r="Q3035" i="1"/>
  <c r="Q306" i="1"/>
  <c r="Q4792" i="1"/>
  <c r="Q2121" i="1"/>
  <c r="Q2323" i="1"/>
  <c r="Q4721" i="1"/>
  <c r="Q776" i="1"/>
  <c r="Q4665" i="1"/>
  <c r="Q3432" i="1"/>
  <c r="Q3006" i="1"/>
  <c r="Q4959" i="1"/>
  <c r="Q1145" i="1"/>
  <c r="Q2341" i="1"/>
  <c r="Q1944" i="1"/>
  <c r="Q423" i="1"/>
  <c r="Q122" i="1"/>
  <c r="Q2109" i="1"/>
  <c r="Q3764" i="1"/>
  <c r="Q1731" i="1"/>
  <c r="Q3228" i="1"/>
  <c r="Q4893" i="1"/>
  <c r="Q1516" i="1"/>
  <c r="Q4951" i="1"/>
  <c r="Q3371" i="1"/>
  <c r="Q4510" i="1"/>
  <c r="Q3561" i="1"/>
  <c r="Q1089" i="1"/>
  <c r="Q3765" i="1"/>
  <c r="Q4394" i="1"/>
  <c r="Q491" i="1"/>
  <c r="Q1770" i="1"/>
  <c r="Q3928" i="1"/>
  <c r="Q46" i="1"/>
  <c r="Q937" i="1"/>
  <c r="Q1693" i="1"/>
  <c r="Q52" i="1"/>
  <c r="Q4809" i="1"/>
  <c r="Q1046" i="1"/>
  <c r="Q3396" i="1"/>
  <c r="Q4746" i="1"/>
  <c r="Q3392" i="1"/>
  <c r="Q340" i="1"/>
  <c r="Q1068" i="1"/>
  <c r="Q1158" i="1"/>
  <c r="Q3863" i="1"/>
  <c r="Q1745" i="1"/>
  <c r="Q288" i="1"/>
  <c r="Q4954" i="1"/>
  <c r="Q2984" i="1"/>
  <c r="Q2193" i="1"/>
  <c r="Q1893" i="1"/>
  <c r="Q4708" i="1"/>
  <c r="Q1355" i="1"/>
  <c r="Q244" i="1"/>
  <c r="Q120" i="1"/>
  <c r="Q484" i="1"/>
  <c r="Q19" i="1"/>
  <c r="Q4801" i="1"/>
  <c r="Q481" i="1"/>
  <c r="Q268" i="1"/>
  <c r="Q4103" i="1"/>
  <c r="Q2727" i="1"/>
  <c r="Q4414" i="1"/>
  <c r="Q2292" i="1"/>
  <c r="Q4030" i="1"/>
  <c r="Q858" i="1"/>
  <c r="Q705" i="1"/>
  <c r="Q2024" i="1"/>
  <c r="Q4972" i="1"/>
  <c r="Q1910" i="1"/>
  <c r="Q2658" i="1"/>
  <c r="Q1071" i="1"/>
  <c r="Q1312" i="1"/>
  <c r="Q2665" i="1"/>
  <c r="Q180" i="1"/>
  <c r="Q4472" i="1"/>
  <c r="Q2039" i="1"/>
  <c r="Q3950" i="1"/>
  <c r="Q356" i="1"/>
  <c r="Q2584" i="1"/>
  <c r="Q4743" i="1"/>
  <c r="Q1636" i="1"/>
  <c r="Q4975" i="1"/>
  <c r="Q3470" i="1"/>
  <c r="Q3387" i="1"/>
  <c r="Q199" i="1"/>
  <c r="Q3921" i="1"/>
  <c r="Q85" i="1"/>
  <c r="Q527" i="1"/>
  <c r="Q1170" i="1"/>
  <c r="Q4797" i="1"/>
  <c r="Q1925" i="1"/>
  <c r="Q3737" i="1"/>
  <c r="Q525" i="1"/>
  <c r="Q3510" i="1"/>
  <c r="Q938" i="1"/>
  <c r="Q2617" i="1"/>
  <c r="Q3667" i="1"/>
  <c r="Q3139" i="1"/>
  <c r="Q778" i="1"/>
  <c r="Q2628" i="1"/>
  <c r="Q2067" i="1"/>
  <c r="Q278" i="1"/>
  <c r="Q1652" i="1"/>
  <c r="Q4433" i="1"/>
  <c r="Q1994" i="1"/>
  <c r="Q3848" i="1"/>
  <c r="Q275" i="1"/>
  <c r="Q3621" i="1"/>
  <c r="Q3" i="1"/>
  <c r="Q210" i="1"/>
  <c r="Q2587" i="1"/>
  <c r="Q1317" i="1"/>
  <c r="Q839" i="1"/>
  <c r="Q899" i="1"/>
  <c r="Q14" i="1"/>
  <c r="Q2561" i="1"/>
  <c r="Q1274" i="1"/>
  <c r="Q1750" i="1"/>
  <c r="Q4644" i="1"/>
  <c r="Q2139" i="1"/>
  <c r="Q1793" i="1"/>
  <c r="Q4599" i="1"/>
  <c r="Q1190" i="1"/>
  <c r="Q2425" i="1"/>
  <c r="Q3073" i="1"/>
  <c r="Q2535" i="1"/>
  <c r="Q3952" i="1"/>
  <c r="Q1886" i="1"/>
  <c r="Q3595" i="1"/>
  <c r="Q1930" i="1"/>
  <c r="Q1711" i="1"/>
  <c r="Q335" i="1"/>
  <c r="Q152" i="1"/>
  <c r="Q3188" i="1"/>
  <c r="Q3279" i="1"/>
  <c r="Q1913" i="1"/>
  <c r="Q3496" i="1"/>
  <c r="Q3278" i="1"/>
  <c r="Q3985" i="1"/>
  <c r="Q3729" i="1"/>
  <c r="Q302" i="1"/>
  <c r="Q3937" i="1"/>
  <c r="Q3402" i="1"/>
  <c r="Q1784" i="1"/>
  <c r="Q1776" i="1"/>
  <c r="Q3376" i="1"/>
  <c r="Q1522" i="1"/>
  <c r="Q3412" i="1"/>
  <c r="Q1983" i="1"/>
  <c r="Q1242" i="1"/>
  <c r="Q777" i="1"/>
  <c r="Q952" i="1"/>
  <c r="Q1069" i="1"/>
  <c r="Q329" i="1"/>
  <c r="Q712" i="1"/>
  <c r="Q528" i="1"/>
  <c r="Q1081" i="1"/>
  <c r="Q2213" i="1"/>
  <c r="Q535" i="1"/>
  <c r="Q165" i="1"/>
  <c r="Q3486" i="1"/>
  <c r="Q587" i="1"/>
  <c r="Q2403" i="1"/>
  <c r="Q2878" i="1"/>
  <c r="Q3895" i="1"/>
  <c r="Q679" i="1"/>
  <c r="Q2552" i="1"/>
  <c r="Q4724" i="1"/>
  <c r="Q1527" i="1"/>
  <c r="Q1279" i="1"/>
  <c r="Q685" i="1"/>
  <c r="Q2980" i="1"/>
  <c r="Q60" i="1"/>
  <c r="Q4210" i="1"/>
  <c r="Q2966" i="1"/>
  <c r="Q4133" i="1"/>
  <c r="Q3715" i="1"/>
  <c r="Q3672" i="1"/>
  <c r="Q1813" i="1"/>
  <c r="Q4276" i="1"/>
  <c r="Q3508" i="1"/>
  <c r="Q3645" i="1"/>
  <c r="Q3208" i="1"/>
  <c r="Q1099" i="1"/>
  <c r="Q479" i="1"/>
  <c r="Q2482" i="1"/>
  <c r="Q4026" i="1"/>
  <c r="Q4642" i="1"/>
  <c r="Q3811" i="1"/>
  <c r="Q4231" i="1"/>
  <c r="Q2566" i="1"/>
  <c r="Q666" i="1"/>
  <c r="Q2911" i="1"/>
  <c r="Q3393" i="1"/>
  <c r="Q3483" i="1"/>
  <c r="Q4338" i="1"/>
  <c r="Q2074" i="1"/>
  <c r="Q178" i="1"/>
  <c r="Q546" i="1"/>
  <c r="Q2468" i="1"/>
  <c r="Q2730" i="1"/>
  <c r="Q1704" i="1"/>
  <c r="Q1735" i="1"/>
  <c r="Q4556" i="1"/>
  <c r="Q1836" i="1"/>
  <c r="Q2259" i="1"/>
  <c r="Q2842" i="1"/>
  <c r="Q393" i="1"/>
  <c r="Q4560" i="1"/>
  <c r="Q301" i="1"/>
  <c r="Q3182" i="1"/>
  <c r="Q4405" i="1"/>
  <c r="Q2895" i="1"/>
  <c r="Q3867" i="1"/>
  <c r="Q2145" i="1"/>
  <c r="Q1803" i="1"/>
  <c r="Q254" i="1"/>
  <c r="Q3984" i="1"/>
  <c r="Q1768" i="1"/>
  <c r="Q911" i="1"/>
  <c r="Q2293" i="1"/>
  <c r="Q1970" i="1"/>
  <c r="Q4361" i="1"/>
  <c r="Q557" i="1"/>
  <c r="Q774" i="1"/>
  <c r="Q3026" i="1"/>
  <c r="Q2065" i="1"/>
  <c r="Q759" i="1"/>
  <c r="Q4586" i="1"/>
  <c r="Q243" i="1"/>
  <c r="Q1545" i="1"/>
  <c r="Q2080" i="1"/>
  <c r="Q4066" i="1"/>
  <c r="Q2677" i="1"/>
  <c r="Q1233" i="1"/>
  <c r="Q1619" i="1"/>
  <c r="Q3110" i="1"/>
  <c r="Q793" i="1"/>
  <c r="Q4966" i="1"/>
  <c r="Q3381" i="1"/>
  <c r="Q3926" i="1"/>
  <c r="Q3987" i="1"/>
  <c r="Q1674" i="1"/>
  <c r="Q3464" i="1"/>
  <c r="Q3618" i="1"/>
  <c r="Q1610" i="1"/>
  <c r="Q652" i="1"/>
  <c r="Q2645" i="1"/>
  <c r="Q12" i="1"/>
  <c r="Q2923" i="1"/>
  <c r="Q2445" i="1"/>
  <c r="Q4610" i="1"/>
  <c r="Q3020" i="1"/>
  <c r="Q3673" i="1"/>
  <c r="Q4597" i="1"/>
  <c r="Q226" i="1"/>
  <c r="Q2461" i="1"/>
  <c r="Q2915" i="1"/>
  <c r="Q3656" i="1"/>
  <c r="Q3870" i="1"/>
  <c r="Q4952" i="1"/>
  <c r="Q2313" i="1"/>
  <c r="Q71" i="1"/>
  <c r="Q2714" i="1"/>
  <c r="Q3346" i="1"/>
  <c r="Q532" i="1"/>
  <c r="Q4011" i="1"/>
  <c r="Q4776" i="1"/>
  <c r="Q2004" i="1"/>
  <c r="Q3847" i="1"/>
  <c r="Q4111" i="1"/>
  <c r="Q53" i="1"/>
  <c r="Q3068" i="1"/>
  <c r="Q3795" i="1"/>
  <c r="Q1201" i="1"/>
  <c r="Q2473" i="1"/>
  <c r="Q1961" i="1"/>
  <c r="Q718" i="1"/>
  <c r="Q3948" i="1"/>
  <c r="Q2035" i="1"/>
  <c r="Q3979" i="1"/>
  <c r="Q1313" i="1"/>
  <c r="Q4545" i="1"/>
  <c r="Q4816" i="1"/>
  <c r="Q3600" i="1"/>
  <c r="Q2805" i="1"/>
  <c r="Q4606" i="1"/>
  <c r="Q2893" i="1"/>
  <c r="Q982" i="1"/>
  <c r="Q2939" i="1"/>
  <c r="Q3051" i="1"/>
  <c r="Q3501" i="1"/>
  <c r="Q4098" i="1"/>
  <c r="Q725" i="1"/>
  <c r="Q3834" i="1"/>
  <c r="Q1721" i="1"/>
  <c r="Q2568" i="1"/>
  <c r="Q11" i="1"/>
  <c r="Q3204" i="1"/>
  <c r="Q3511" i="1"/>
  <c r="Q2680" i="1"/>
  <c r="Q597" i="1"/>
  <c r="Q1799" i="1"/>
  <c r="Q736" i="1"/>
  <c r="Q3180" i="1"/>
  <c r="Q3807" i="1"/>
  <c r="Q3736" i="1"/>
  <c r="Q2050" i="1"/>
  <c r="Q4064" i="1"/>
  <c r="Q1829" i="1"/>
  <c r="Q3914" i="1"/>
  <c r="Q77" i="1"/>
  <c r="Q2788" i="1"/>
  <c r="Q1692" i="1"/>
  <c r="Q253" i="1"/>
  <c r="Q1778" i="1"/>
  <c r="Q692" i="1"/>
  <c r="Q336" i="1"/>
  <c r="Q4930" i="1"/>
  <c r="Q1607" i="1"/>
  <c r="Q547" i="1"/>
  <c r="Q4293" i="1"/>
  <c r="Q4118" i="1"/>
  <c r="Q4921" i="1"/>
  <c r="Q614" i="1"/>
  <c r="Q3725" i="1"/>
  <c r="Q4813" i="1"/>
  <c r="Q4183" i="1"/>
  <c r="Q2792" i="1"/>
  <c r="Q415" i="1"/>
  <c r="Q748" i="1"/>
  <c r="Q2427" i="1"/>
  <c r="Q3790" i="1"/>
  <c r="Q3694" i="1"/>
  <c r="Q1307" i="1"/>
  <c r="Q3181" i="1"/>
  <c r="Q687" i="1"/>
  <c r="Q625" i="1"/>
  <c r="Q3778" i="1"/>
  <c r="Q2838" i="1"/>
  <c r="Q4401" i="1"/>
  <c r="Q39" i="1"/>
  <c r="Q3040" i="1"/>
  <c r="Q2888" i="1"/>
  <c r="Q1380" i="1"/>
  <c r="Q395" i="1"/>
  <c r="Q986" i="1"/>
  <c r="Q3750" i="1"/>
  <c r="Q2066" i="1"/>
  <c r="Q2809" i="1"/>
  <c r="Q1382" i="1"/>
  <c r="Q2005" i="1"/>
  <c r="Q2380" i="1"/>
  <c r="Q4167" i="1"/>
  <c r="Q951" i="1"/>
  <c r="Q4619" i="1"/>
  <c r="Q4473" i="1"/>
  <c r="Q1354" i="1"/>
  <c r="Q4186" i="1"/>
  <c r="Q4756" i="1"/>
  <c r="Q2921" i="1"/>
  <c r="Q2940" i="1"/>
  <c r="Q1578" i="1"/>
  <c r="Q2177" i="1"/>
  <c r="Q2354" i="1"/>
  <c r="Q357" i="1"/>
  <c r="Q1887" i="1"/>
  <c r="Q121" i="1"/>
  <c r="Q1483" i="1"/>
  <c r="Q1390" i="1"/>
  <c r="Q3812" i="1"/>
  <c r="Q339" i="1"/>
  <c r="Q1713" i="1"/>
  <c r="Q2075" i="1"/>
  <c r="Q3994" i="1"/>
  <c r="Q921" i="1"/>
  <c r="Q136" i="1"/>
  <c r="Q4194" i="1"/>
  <c r="Q2470" i="1"/>
  <c r="Q3781" i="1"/>
  <c r="Q3403" i="1"/>
  <c r="Q4768" i="1"/>
  <c r="Q1319" i="1"/>
  <c r="Q167" i="1"/>
  <c r="Q80" i="1"/>
  <c r="Q2262" i="1"/>
  <c r="Q3663" i="1"/>
  <c r="Q3992" i="1"/>
  <c r="Q2723" i="1"/>
  <c r="Q2934" i="1"/>
  <c r="Q563" i="1"/>
  <c r="Q1558" i="1"/>
  <c r="Q2079" i="1"/>
  <c r="Q2546" i="1"/>
  <c r="Q3221" i="1"/>
  <c r="Q3484" i="1"/>
  <c r="Q1341" i="1"/>
  <c r="Q192" i="1"/>
  <c r="Q1579" i="1"/>
  <c r="Q1392" i="1"/>
  <c r="Q3316" i="1"/>
  <c r="Q2945" i="1"/>
  <c r="Q4268" i="1"/>
  <c r="Q926" i="1"/>
  <c r="Q1826" i="1"/>
  <c r="Q2449" i="1"/>
  <c r="Q4714" i="1"/>
  <c r="Q794" i="1"/>
  <c r="Q4798" i="1"/>
  <c r="Q2467" i="1"/>
  <c r="Q3014" i="1"/>
  <c r="Q4703" i="1"/>
  <c r="Q2290" i="1"/>
  <c r="Q293" i="1"/>
  <c r="Q4894" i="1"/>
  <c r="Q3077" i="1"/>
  <c r="Q1002" i="1"/>
  <c r="Q4295" i="1"/>
  <c r="Q4646" i="1"/>
  <c r="Q1742" i="1"/>
  <c r="Q4329" i="1"/>
  <c r="Q4623" i="1"/>
  <c r="Q4400" i="1"/>
  <c r="Q3760" i="1"/>
  <c r="Q3917" i="1"/>
  <c r="Q2364" i="1"/>
  <c r="Q1667" i="1"/>
  <c r="Q4149" i="1"/>
  <c r="Q3287" i="1"/>
  <c r="Q3401" i="1"/>
  <c r="Q3150" i="1"/>
  <c r="Q4992" i="1"/>
  <c r="Q2382" i="1"/>
  <c r="Q4629" i="1"/>
  <c r="Q3281" i="1"/>
  <c r="Q2735" i="1"/>
  <c r="Q4696" i="1"/>
  <c r="Q1404" i="1"/>
  <c r="Q1093" i="1"/>
  <c r="Q3947" i="1"/>
  <c r="Q582" i="1"/>
  <c r="Q3212" i="1"/>
  <c r="Q1403" i="1"/>
  <c r="Q1657" i="1"/>
  <c r="Q4004" i="1"/>
  <c r="Q533" i="1"/>
  <c r="Q282" i="1"/>
  <c r="Q4124" i="1"/>
  <c r="Q4031" i="1"/>
  <c r="Q4464" i="1"/>
  <c r="Q4875" i="1"/>
  <c r="Q451" i="1"/>
  <c r="Q3216" i="1"/>
  <c r="Q1691" i="1"/>
  <c r="Q3307" i="1"/>
  <c r="Q1391" i="1"/>
  <c r="Q1515" i="1"/>
  <c r="Q1039" i="1"/>
  <c r="Q2424" i="1"/>
  <c r="Q2881" i="1"/>
  <c r="Q3697" i="1"/>
  <c r="Q3596" i="1"/>
  <c r="Q4013" i="1"/>
  <c r="Q3627" i="1"/>
  <c r="Q2634" i="1"/>
  <c r="Q3644" i="1"/>
  <c r="Q2161" i="1"/>
  <c r="Q379" i="1"/>
  <c r="Q2876" i="1"/>
  <c r="Q4823" i="1"/>
  <c r="Q2827" i="1"/>
  <c r="Q3023" i="1"/>
  <c r="Q653" i="1"/>
  <c r="Q3580" i="1"/>
  <c r="Q4795" i="1"/>
  <c r="Q3857" i="1"/>
  <c r="Q4905" i="1"/>
  <c r="Q893" i="1"/>
  <c r="Q3160" i="1"/>
  <c r="Q3868" i="1"/>
  <c r="Q770" i="1"/>
  <c r="Q780" i="1"/>
  <c r="Q1838" i="1"/>
  <c r="Q232" i="1"/>
  <c r="Q2511" i="1"/>
  <c r="Q1845" i="1"/>
  <c r="Q4409" i="1"/>
  <c r="Q4417" i="1"/>
  <c r="Q3173" i="1"/>
  <c r="Q412" i="1"/>
  <c r="Q1146" i="1"/>
  <c r="Q853" i="1"/>
  <c r="Q3425" i="1"/>
  <c r="Q2069" i="1"/>
  <c r="Q2488" i="1"/>
  <c r="Q4429" i="1"/>
  <c r="Q3661" i="1"/>
  <c r="Q1281" i="1"/>
  <c r="Q2690" i="1"/>
  <c r="Q4359" i="1"/>
  <c r="Q3799" i="1"/>
  <c r="Q4296" i="1"/>
  <c r="Q4488" i="1"/>
  <c r="Q3341" i="1"/>
  <c r="Q3072" i="1"/>
  <c r="Q3552" i="1"/>
  <c r="Q4700" i="1"/>
  <c r="Q4153" i="1"/>
  <c r="Q1331" i="1"/>
  <c r="Q2388" i="1"/>
  <c r="Q367" i="1"/>
  <c r="Q91" i="1"/>
  <c r="Q4826" i="1"/>
  <c r="Q2557" i="1"/>
  <c r="Q2668" i="1"/>
  <c r="Q2671" i="1"/>
  <c r="Q3362" i="1"/>
  <c r="Q1311" i="1"/>
  <c r="Q3272" i="1"/>
  <c r="Q4461" i="1"/>
  <c r="Q3245" i="1"/>
  <c r="Q4876" i="1"/>
  <c r="Q2623" i="1"/>
  <c r="Q311" i="1"/>
  <c r="Q2692" i="1"/>
  <c r="Q4164" i="1"/>
  <c r="Q1942" i="1"/>
  <c r="Q3438" i="1"/>
  <c r="Q1489" i="1"/>
  <c r="Q2345" i="1"/>
  <c r="Q15" i="1"/>
  <c r="Q1782" i="1"/>
  <c r="Q220" i="1"/>
  <c r="Q4807" i="1"/>
  <c r="Q3493" i="1"/>
  <c r="Q297" i="1"/>
  <c r="Q2018" i="1"/>
  <c r="Q3445" i="1"/>
  <c r="Q4028" i="1"/>
  <c r="Q4701" i="1"/>
  <c r="Q2185" i="1"/>
  <c r="Q4555" i="1"/>
  <c r="Q1275" i="1"/>
  <c r="Q4989" i="1"/>
  <c r="Q4198" i="1"/>
  <c r="Q4953" i="1"/>
  <c r="Q421" i="1"/>
  <c r="Q3835" i="1"/>
  <c r="Q1263" i="1"/>
  <c r="Q3969" i="1"/>
  <c r="Q43" i="1"/>
  <c r="Q4531" i="1"/>
  <c r="Q3976" i="1"/>
  <c r="Q2202" i="1"/>
  <c r="Q4125" i="1"/>
  <c r="Q3966" i="1"/>
  <c r="Q3466" i="1"/>
  <c r="Q2750" i="1"/>
  <c r="Q1828" i="1"/>
  <c r="Q1927" i="1"/>
  <c r="Q4371" i="1"/>
  <c r="Q4800" i="1"/>
  <c r="Q4303" i="1"/>
  <c r="Q1510" i="1"/>
  <c r="Q912" i="1"/>
  <c r="Q79" i="1"/>
  <c r="Q3592" i="1"/>
  <c r="Q205" i="1"/>
  <c r="Q2520" i="1"/>
  <c r="Q2961" i="1"/>
  <c r="Q3056" i="1"/>
  <c r="Q4883" i="1"/>
  <c r="Q4981" i="1"/>
  <c r="Q3630" i="1"/>
  <c r="Q3015" i="1"/>
  <c r="Q3636" i="1"/>
  <c r="Q4226" i="1"/>
  <c r="Q689" i="1"/>
  <c r="Q2151" i="1"/>
  <c r="Q4764" i="1"/>
  <c r="Q1323" i="1"/>
  <c r="Q1685" i="1"/>
  <c r="Q1003" i="1"/>
  <c r="Q3894" i="1"/>
  <c r="Q4782" i="1"/>
  <c r="Q2396" i="1"/>
  <c r="Q3859" i="1"/>
  <c r="Q4774" i="1"/>
  <c r="Q1237" i="1"/>
  <c r="Q2096" i="1"/>
  <c r="Q4923" i="1"/>
  <c r="Q3326" i="1"/>
  <c r="Q3120" i="1"/>
  <c r="Q416" i="1"/>
  <c r="Q425" i="1"/>
  <c r="Q3517" i="1"/>
  <c r="Q2234" i="1"/>
  <c r="Q4868" i="1"/>
  <c r="Q272" i="1"/>
  <c r="Q4264" i="1"/>
  <c r="Q3223" i="1"/>
  <c r="Q2551" i="1"/>
  <c r="Q3306" i="1"/>
  <c r="Q2751" i="1"/>
  <c r="Q3490" i="1"/>
  <c r="Q3999" i="1"/>
  <c r="Q1369" i="1"/>
  <c r="Q373" i="1"/>
  <c r="Q1216" i="1"/>
  <c r="Q3938" i="1"/>
  <c r="Q2964" i="1"/>
  <c r="Q24" i="1"/>
  <c r="Q2708" i="1"/>
  <c r="Q698" i="1"/>
  <c r="Q4332" i="1"/>
  <c r="Q1238" i="1"/>
  <c r="Q4022" i="1"/>
  <c r="Q176" i="1"/>
  <c r="Q4236" i="1"/>
  <c r="Q3568" i="1"/>
  <c r="Q348" i="1"/>
  <c r="Q4897" i="1"/>
  <c r="Q4931" i="1"/>
  <c r="Q2418" i="1"/>
  <c r="Q3919" i="1"/>
  <c r="Q1965" i="1"/>
  <c r="Q2537" i="1"/>
  <c r="Q3677" i="1"/>
  <c r="Q4730" i="1"/>
  <c r="Q2280" i="1"/>
  <c r="Q2335" i="1"/>
  <c r="Q4824" i="1"/>
  <c r="Q2103" i="1"/>
  <c r="Q943" i="1"/>
  <c r="Q763" i="1"/>
  <c r="Q4857" i="1"/>
  <c r="Q4943" i="1"/>
  <c r="Q905" i="1"/>
  <c r="Q1166" i="1"/>
  <c r="Q20" i="1"/>
  <c r="Q1368" i="1"/>
  <c r="Q3297" i="1"/>
  <c r="Q3478" i="1"/>
  <c r="Q4105" i="1"/>
  <c r="Q1844" i="1"/>
  <c r="Q3498" i="1"/>
  <c r="Q4766" i="1"/>
  <c r="Q4136" i="1"/>
  <c r="Q2081" i="1"/>
  <c r="Q3494" i="1"/>
  <c r="Q3336" i="1"/>
  <c r="Q269" i="1"/>
  <c r="Q241" i="1"/>
  <c r="Q3350" i="1"/>
  <c r="Q2968" i="1"/>
  <c r="Q4511" i="1"/>
  <c r="Q1400" i="1"/>
  <c r="Q1712" i="1"/>
  <c r="Q787" i="1"/>
  <c r="Q2222" i="1"/>
  <c r="Q3601" i="1"/>
  <c r="Q1214" i="1"/>
  <c r="Q2859" i="1"/>
  <c r="Q1413" i="1"/>
  <c r="Q1669" i="1"/>
  <c r="Q1475" i="1"/>
  <c r="Q4745" i="1"/>
  <c r="Q1714" i="1"/>
  <c r="Q579" i="1"/>
  <c r="Q1937" i="1"/>
  <c r="Q4278" i="1"/>
  <c r="Q4245" i="1"/>
  <c r="Q1466" i="1"/>
  <c r="Q2235" i="1"/>
  <c r="Q974" i="1"/>
  <c r="Q4432" i="1"/>
  <c r="Q2847" i="1"/>
  <c r="Q2889" i="1"/>
  <c r="Q4152" i="1"/>
  <c r="Q623" i="1"/>
  <c r="Q387" i="1"/>
  <c r="Q1226" i="1"/>
  <c r="Q2922" i="1"/>
  <c r="Q1072" i="1"/>
  <c r="Q565" i="1"/>
  <c r="Q128" i="1"/>
  <c r="Q4115" i="1"/>
  <c r="Q1007" i="1"/>
  <c r="Q4436" i="1"/>
  <c r="Q3105" i="1"/>
  <c r="Q1133" i="1"/>
  <c r="Q2763" i="1"/>
  <c r="Q3274" i="1"/>
  <c r="Q603" i="1"/>
  <c r="Q2798" i="1"/>
  <c r="Q1426" i="1"/>
  <c r="Q1839" i="1"/>
  <c r="Q1992" i="1"/>
  <c r="Q2462" i="1"/>
  <c r="Q3823" i="1"/>
  <c r="Q3719" i="1"/>
  <c r="Q2216" i="1"/>
  <c r="Q89" i="1"/>
  <c r="Q312" i="1"/>
  <c r="Q1894" i="1"/>
  <c r="Q3338" i="1"/>
  <c r="Q3551" i="1"/>
  <c r="Q361" i="1"/>
  <c r="Q286" i="1"/>
  <c r="Q3012" i="1"/>
  <c r="Q2835" i="1"/>
  <c r="Q465" i="1"/>
  <c r="Q4812" i="1"/>
  <c r="Q3039" i="1"/>
  <c r="Q3481" i="1"/>
  <c r="Q649" i="1"/>
  <c r="Q448" i="1"/>
  <c r="Q903" i="1"/>
  <c r="Q633" i="1"/>
  <c r="Q1575" i="1"/>
  <c r="Q4833" i="1"/>
  <c r="Q572" i="1"/>
  <c r="Q2910" i="1"/>
  <c r="Q715" i="1"/>
  <c r="Q353" i="1"/>
  <c r="Q1124" i="1"/>
  <c r="Q4794" i="1"/>
  <c r="Q949" i="1"/>
  <c r="Q1198" i="1"/>
  <c r="Q1221" i="1"/>
  <c r="Q4625" i="1"/>
  <c r="Q1931" i="1"/>
  <c r="Q3131" i="1"/>
  <c r="Q4851" i="1"/>
  <c r="Q4649" i="1"/>
  <c r="Q1181" i="1"/>
  <c r="Q2823" i="1"/>
  <c r="Q3575" i="1"/>
  <c r="Q1536" i="1"/>
  <c r="Q2197" i="1"/>
  <c r="Q4585" i="1"/>
  <c r="Q1050" i="1"/>
  <c r="Q1458" i="1"/>
  <c r="Q3852" i="1"/>
  <c r="Q801" i="1"/>
  <c r="Q4877" i="1"/>
  <c r="Q2793" i="1"/>
  <c r="Q4492" i="1"/>
  <c r="Q3377" i="1"/>
  <c r="Q1180" i="1"/>
  <c r="Q4944" i="1"/>
  <c r="Q3579" i="1"/>
  <c r="Q1861" i="1"/>
  <c r="Q4203" i="1"/>
  <c r="Q2843" i="1"/>
  <c r="Q1668" i="1"/>
  <c r="Q1595" i="1"/>
  <c r="Q1891" i="1"/>
  <c r="Q374" i="1"/>
  <c r="Q4237" i="1"/>
  <c r="Q2395" i="1"/>
  <c r="Q4350" i="1"/>
  <c r="Q4340" i="1"/>
  <c r="Q875" i="1"/>
  <c r="Q3833" i="1"/>
  <c r="Q788" i="1"/>
  <c r="Q2619" i="1"/>
  <c r="Q2782" i="1"/>
  <c r="Q90" i="1"/>
  <c r="Q1102" i="1"/>
  <c r="Q1837" i="1"/>
  <c r="Q4717" i="1"/>
  <c r="Q338" i="1"/>
  <c r="Q487" i="1"/>
  <c r="Q1128" i="1"/>
  <c r="Q4428" i="1"/>
  <c r="Q115" i="1"/>
  <c r="Q305" i="1"/>
  <c r="Q3165" i="1"/>
  <c r="Q2971" i="1"/>
  <c r="Q1470" i="1"/>
  <c r="Q4505" i="1"/>
  <c r="Q1286" i="1"/>
  <c r="Q468" i="1"/>
  <c r="Q3084" i="1"/>
  <c r="Q380" i="1"/>
  <c r="Q2241" i="1"/>
  <c r="Q368" i="1"/>
  <c r="Q4442" i="1"/>
  <c r="Q651" i="1"/>
  <c r="Q3107" i="1"/>
  <c r="Q3545" i="1"/>
  <c r="Q802" i="1"/>
  <c r="Q1410" i="1"/>
  <c r="Q2217" i="1"/>
  <c r="Q3502" i="1"/>
  <c r="Q3011" i="1"/>
  <c r="Q2383" i="1"/>
  <c r="Q1314" i="1"/>
  <c r="Q3439" i="1"/>
  <c r="Q2041" i="1"/>
  <c r="Q958" i="1"/>
  <c r="Q4541" i="1"/>
  <c r="Q1080" i="1"/>
  <c r="Q4775" i="1"/>
  <c r="Q3323" i="1"/>
  <c r="Q3686" i="1"/>
  <c r="Q4808" i="1"/>
  <c r="Q3518" i="1"/>
  <c r="Q4127" i="1"/>
  <c r="Q4419" i="1"/>
  <c r="Q3712" i="1"/>
  <c r="Q315" i="1"/>
  <c r="Q1700" i="1"/>
  <c r="Q1301" i="1"/>
  <c r="Q298" i="1"/>
  <c r="Q4233" i="1"/>
  <c r="Q3443" i="1"/>
  <c r="Q3972" i="1"/>
  <c r="Q1177" i="1"/>
  <c r="Q3671" i="1"/>
  <c r="Q2574" i="1"/>
  <c r="Q887" i="1"/>
  <c r="Q831" i="1"/>
  <c r="Q2034" i="1"/>
  <c r="Q846" i="1"/>
  <c r="Q1741" i="1"/>
  <c r="Q3902" i="1"/>
  <c r="Q50" i="1"/>
  <c r="Q2102" i="1"/>
  <c r="Q4758" i="1"/>
  <c r="Q4579" i="1"/>
  <c r="Q4544" i="1"/>
  <c r="Q3001" i="1"/>
  <c r="Q2598" i="1"/>
  <c r="Q322" i="1"/>
  <c r="Q947" i="1"/>
  <c r="Q1020" i="1"/>
  <c r="Q2814" i="1"/>
  <c r="Q1294" i="1"/>
  <c r="Q3213" i="1"/>
  <c r="Q3641" i="1"/>
  <c r="Q954" i="1"/>
  <c r="Q426" i="1"/>
  <c r="Q4251" i="1"/>
  <c r="Q3817" i="1"/>
  <c r="Q1187" i="1"/>
  <c r="Q2173" i="1"/>
  <c r="Q4045" i="1"/>
  <c r="Q2771" i="1"/>
  <c r="Q1191" i="1"/>
  <c r="Q3268" i="1"/>
  <c r="Q2225" i="1"/>
  <c r="Q4087" i="1"/>
  <c r="Q862" i="1"/>
  <c r="Q1273" i="1"/>
  <c r="Q2704" i="1"/>
  <c r="Q3769" i="1"/>
  <c r="Q1350" i="1"/>
  <c r="Q3075" i="1"/>
  <c r="Q3827" i="1"/>
  <c r="Q1417" i="1"/>
  <c r="Q3584" i="1"/>
  <c r="Q8" i="1"/>
  <c r="Q4534" i="1"/>
  <c r="Q1418" i="1"/>
  <c r="Q249" i="1"/>
  <c r="Q3005" i="1"/>
  <c r="Q4837" i="1"/>
  <c r="Q4071" i="1"/>
  <c r="Q3754" i="1"/>
  <c r="Q2783" i="1"/>
  <c r="Q2592" i="1"/>
  <c r="Q4530" i="1"/>
  <c r="Q3384" i="1"/>
  <c r="Q1278" i="1"/>
  <c r="Q2901" i="1"/>
  <c r="Q3890" i="1"/>
  <c r="Q1959" i="1"/>
  <c r="Q1583" i="1"/>
  <c r="Q2753" i="1"/>
  <c r="Q3648" i="1"/>
  <c r="Q145" i="1"/>
  <c r="Q166" i="1"/>
  <c r="Q1048" i="1"/>
  <c r="Q2304" i="1"/>
  <c r="Q3711" i="1"/>
  <c r="Q1790" i="1"/>
  <c r="Q2848" i="1"/>
  <c r="Q4024" i="1"/>
  <c r="Q323" i="1"/>
  <c r="Q376" i="1"/>
  <c r="Q2053" i="1"/>
  <c r="Q4908" i="1"/>
  <c r="Q1289" i="1"/>
  <c r="Q4002" i="1"/>
  <c r="Q3634" i="1"/>
  <c r="Q3285" i="1"/>
  <c r="Q1443" i="1"/>
  <c r="Q4032" i="1"/>
  <c r="Q2919" i="1"/>
  <c r="Q4887" i="1"/>
  <c r="Q2844" i="1"/>
  <c r="Q1999" i="1"/>
  <c r="Q364" i="1"/>
  <c r="Q2432" i="1"/>
  <c r="Q4119" i="1"/>
  <c r="Q716" i="1"/>
  <c r="Q501" i="1"/>
  <c r="Q626" i="1"/>
  <c r="Q842" i="1"/>
  <c r="Q4707" i="1"/>
  <c r="Q2064" i="1"/>
  <c r="Q4497" i="1"/>
  <c r="Q3495" i="1"/>
  <c r="Q2170" i="1"/>
  <c r="Q4395" i="1"/>
  <c r="Q3796" i="1"/>
  <c r="Q129" i="1"/>
  <c r="Q149" i="1"/>
  <c r="Q347" i="1"/>
  <c r="Q4246" i="1"/>
  <c r="Q3090" i="1"/>
  <c r="Q1675" i="1"/>
  <c r="Q1396" i="1"/>
  <c r="Q308" i="1"/>
  <c r="Q2279" i="1"/>
  <c r="Q1871" i="1"/>
  <c r="Q3515" i="1"/>
  <c r="Q2148" i="1"/>
  <c r="Q4674" i="1"/>
  <c r="Q939" i="1"/>
  <c r="Q3605" i="1"/>
  <c r="Q3013" i="1"/>
  <c r="Q612" i="1"/>
  <c r="Q3971" i="1"/>
  <c r="Q1295" i="1"/>
  <c r="Q3587" i="1"/>
  <c r="Q3896" i="1"/>
  <c r="Q3776" i="1"/>
  <c r="Q915" i="1"/>
  <c r="Q4455" i="1"/>
  <c r="Q4958" i="1"/>
  <c r="Q3374" i="1"/>
  <c r="Q606" i="1"/>
  <c r="Q2549" i="1"/>
  <c r="Q84" i="1"/>
  <c r="Q1091" i="1"/>
  <c r="Q3546" i="1"/>
  <c r="Q3219" i="1"/>
  <c r="Q3428" i="1"/>
  <c r="Q2820" i="1"/>
  <c r="Q2147" i="1"/>
  <c r="Q4915" i="1"/>
  <c r="Q3730" i="1"/>
  <c r="Q237" i="1"/>
  <c r="Q3366" i="1"/>
  <c r="Q3296" i="1"/>
  <c r="Q4141" i="1"/>
  <c r="Q2577" i="1"/>
  <c r="Q3562" i="1"/>
  <c r="Q519" i="1"/>
  <c r="Q4581" i="1"/>
  <c r="Q3410" i="1"/>
  <c r="Q245" i="1"/>
  <c r="Q4263" i="1"/>
  <c r="Q2585" i="1"/>
  <c r="Q221" i="1"/>
  <c r="Q977" i="1"/>
  <c r="Q4150" i="1"/>
  <c r="Q635" i="1"/>
  <c r="Q2635" i="1"/>
  <c r="Q4180" i="1"/>
  <c r="Q3558" i="1"/>
  <c r="Q1366" i="1"/>
  <c r="Q2044" i="1"/>
  <c r="Q764" i="1"/>
  <c r="Q3748" i="1"/>
  <c r="Q1447" i="1"/>
  <c r="Q73" i="1"/>
  <c r="Q1480" i="1"/>
  <c r="Q2560" i="1"/>
  <c r="Q3153" i="1"/>
  <c r="Q3426" i="1"/>
  <c r="Q3135" i="1"/>
  <c r="Q4896" i="1"/>
  <c r="Q4729" i="1"/>
  <c r="Q235" i="1"/>
  <c r="Q3912" i="1"/>
  <c r="Q2378" i="1"/>
  <c r="Q956" i="1"/>
  <c r="Q2641" i="1"/>
  <c r="Q1097" i="1"/>
  <c r="Q2285" i="1"/>
  <c r="Q2331" i="1"/>
  <c r="Q4373" i="1"/>
  <c r="Q1646" i="1"/>
  <c r="Q2992" i="1"/>
  <c r="Q4423" i="1"/>
  <c r="Q2826" i="1"/>
  <c r="Q4065" i="1"/>
  <c r="Q845" i="1"/>
  <c r="Q1676" i="1"/>
  <c r="Q4014" i="1"/>
  <c r="Q2498" i="1"/>
  <c r="Q511" i="1"/>
  <c r="Q807" i="1"/>
  <c r="Q1517" i="1"/>
  <c r="Q168" i="1"/>
  <c r="Q150" i="1"/>
  <c r="Q3814" i="1"/>
  <c r="Q965" i="1"/>
  <c r="Q25" i="1"/>
  <c r="Q3246" i="1"/>
  <c r="Q4620" i="1"/>
  <c r="Q548" i="1"/>
  <c r="Q4378" i="1"/>
  <c r="Q4374" i="1"/>
  <c r="Q3186" i="1"/>
  <c r="Q1788" i="1"/>
  <c r="Q2982" i="1"/>
  <c r="Q2666" i="1"/>
  <c r="Q4033" i="1"/>
  <c r="Q1401" i="1"/>
  <c r="Q1385" i="1"/>
  <c r="Q2866" i="1"/>
  <c r="Q424" i="1"/>
  <c r="Q822" i="1"/>
  <c r="Q354" i="1"/>
  <c r="Q749" i="1"/>
  <c r="Q4408" i="1"/>
  <c r="Q4015" i="1"/>
  <c r="Q1147" i="1"/>
  <c r="Q4146" i="1"/>
  <c r="Q1955" i="1"/>
  <c r="Q2548" i="1"/>
  <c r="Q406" i="1"/>
  <c r="Q4205" i="1"/>
  <c r="Q196" i="1"/>
  <c r="Q797" i="1"/>
  <c r="Q3679" i="1"/>
  <c r="Q3529" i="1"/>
  <c r="Q277" i="1"/>
  <c r="Q3771" i="1"/>
  <c r="Q225" i="1"/>
  <c r="Q4482" i="1"/>
  <c r="Q2089" i="1"/>
  <c r="Q1014" i="1"/>
  <c r="Q817" i="1"/>
  <c r="Q419" i="1"/>
  <c r="Q3062" i="1"/>
  <c r="Q4889" i="1"/>
  <c r="Q107" i="1"/>
  <c r="Q1123" i="1"/>
  <c r="Q659" i="1"/>
  <c r="Q1335" i="1"/>
  <c r="Q2243" i="1"/>
  <c r="Q4189" i="1"/>
  <c r="Q1270" i="1"/>
  <c r="Q2087" i="1"/>
  <c r="Q3757" i="1"/>
  <c r="Q2709" i="1"/>
  <c r="Q4960" i="1"/>
  <c r="Q2435" i="1"/>
  <c r="Q4384" i="1"/>
  <c r="Q1923" i="1"/>
  <c r="Q4286" i="1"/>
  <c r="Q1568" i="1"/>
  <c r="Q4650" i="1"/>
  <c r="Q3000" i="1"/>
  <c r="Q804" i="1"/>
  <c r="Q3844" i="1"/>
  <c r="Q3238" i="1"/>
  <c r="Q3800" i="1"/>
  <c r="Q2669" i="1"/>
  <c r="Q2836" i="1"/>
  <c r="Q740" i="1"/>
  <c r="Q2772" i="1"/>
  <c r="Q645" i="1"/>
  <c r="Q2589" i="1"/>
  <c r="Q2776" i="1"/>
  <c r="Q2615" i="1"/>
  <c r="Q193" i="1"/>
  <c r="Q2146" i="1"/>
  <c r="Q1098" i="1"/>
  <c r="Q394" i="1"/>
  <c r="Q3044" i="1"/>
  <c r="Q3567" i="1"/>
  <c r="Q983" i="1"/>
  <c r="Q3036" i="1"/>
  <c r="Q2733" i="1"/>
  <c r="Q2588" i="1"/>
  <c r="Q456" i="1"/>
  <c r="Q1613" i="1"/>
  <c r="Q97" i="1"/>
  <c r="Q1729" i="1"/>
  <c r="Q3159" i="1"/>
  <c r="Q2496" i="1"/>
  <c r="Q3244" i="1"/>
  <c r="Q832" i="1"/>
  <c r="Q2784" i="1"/>
  <c r="Q752" i="1"/>
  <c r="Q2014" i="1"/>
  <c r="Q2012" i="1"/>
  <c r="Q4594" i="1"/>
  <c r="Q3419" i="1"/>
  <c r="Q3687" i="1"/>
  <c r="Q1851" i="1"/>
  <c r="Q3373" i="1"/>
  <c r="Q3477" i="1"/>
  <c r="Q549" i="1"/>
  <c r="Q1855" i="1"/>
  <c r="Q2567" i="1"/>
  <c r="Q4668" i="1"/>
  <c r="Q2091" i="1"/>
  <c r="Q1697" i="1"/>
  <c r="Q3675" i="1"/>
  <c r="Q405" i="1"/>
  <c r="Q2108" i="1"/>
  <c r="Q3235" i="1"/>
  <c r="Q1033" i="1"/>
  <c r="Q3908" i="1"/>
  <c r="Q2260" i="1"/>
  <c r="Q3018" i="1"/>
  <c r="Q551" i="1"/>
  <c r="Q2094" i="1"/>
  <c r="Q4804" i="1"/>
  <c r="Q313" i="1"/>
  <c r="Q972" i="1"/>
  <c r="Q512" i="1"/>
  <c r="Q2134" i="1"/>
  <c r="Q189" i="1"/>
  <c r="Q4441" i="1"/>
  <c r="Q1503" i="1"/>
  <c r="Q3273" i="1"/>
  <c r="Q2812" i="1"/>
  <c r="Q2175" i="1"/>
  <c r="Q2346" i="1"/>
  <c r="Q111" i="1"/>
  <c r="Q1393" i="1"/>
  <c r="Q1012" i="1"/>
  <c r="Q2595" i="1"/>
  <c r="Q4247" i="1"/>
  <c r="Q4343" i="1"/>
  <c r="Q418" i="1"/>
  <c r="Q1751" i="1"/>
  <c r="Q882" i="1"/>
  <c r="Q215" i="1"/>
  <c r="Q3357" i="1"/>
  <c r="Q3599" i="1"/>
  <c r="Q3576" i="1"/>
  <c r="Q2246" i="1"/>
  <c r="Q1374" i="1"/>
  <c r="Q1276" i="1"/>
  <c r="Q1022" i="1"/>
  <c r="Q4475" i="1"/>
  <c r="Q1119" i="1"/>
  <c r="Q3042" i="1"/>
  <c r="Q2600" i="1"/>
  <c r="Q2412" i="1"/>
  <c r="Q3953" i="1"/>
  <c r="Q4195" i="1"/>
  <c r="Q789" i="1"/>
  <c r="Q3132" i="1"/>
  <c r="Q4202" i="1"/>
  <c r="Q998" i="1"/>
  <c r="Q627" i="1"/>
  <c r="Q3668" i="1"/>
  <c r="Q1479" i="1"/>
  <c r="Q1946" i="1"/>
  <c r="Q4777" i="1"/>
  <c r="Q1194" i="1"/>
  <c r="Q2253" i="1"/>
  <c r="Q1819" i="1"/>
  <c r="Q1001" i="1"/>
  <c r="Q814" i="1"/>
  <c r="Q1260" i="1"/>
  <c r="Q1810" i="1"/>
  <c r="Q3906" i="1"/>
  <c r="Q2868" i="1"/>
  <c r="Q1738" i="1"/>
  <c r="Q1169" i="1"/>
  <c r="Q201" i="1"/>
  <c r="Q638" i="1"/>
  <c r="Q888" i="1"/>
  <c r="Q2242" i="1"/>
  <c r="Q1879" i="1"/>
  <c r="Q3682" i="1"/>
  <c r="Q4398" i="1"/>
  <c r="Q7" i="1"/>
  <c r="Q1827" i="1"/>
  <c r="Q3669" i="1"/>
  <c r="Q2742" i="1"/>
  <c r="Q1454" i="1"/>
  <c r="Q3286" i="1"/>
  <c r="Q1830" i="1"/>
  <c r="Q4285" i="1"/>
  <c r="Q490" i="1"/>
  <c r="Q1125" i="1"/>
  <c r="Q795" i="1"/>
  <c r="Q3076" i="1"/>
  <c r="Q1008" i="1"/>
  <c r="Q4888" i="1"/>
  <c r="Q3613" i="1"/>
  <c r="Q507" i="1"/>
  <c r="Q2057" i="1"/>
  <c r="Q586" i="1"/>
  <c r="Q3200" i="1"/>
  <c r="Q1051" i="1"/>
  <c r="Q3897" i="1"/>
  <c r="Q3955" i="1"/>
  <c r="Q1902" i="1"/>
  <c r="Q239" i="1"/>
  <c r="Q3459" i="1"/>
  <c r="Q2591" i="1"/>
  <c r="Q4451" i="1"/>
  <c r="Q4396" i="1"/>
  <c r="Q4277" i="1"/>
  <c r="Q2477" i="1"/>
  <c r="Q3690" i="1"/>
  <c r="Q1291" i="1"/>
  <c r="Q3491" i="1"/>
  <c r="Q488" i="1"/>
  <c r="Q2421" i="1"/>
  <c r="Q2248" i="1"/>
  <c r="Q3709" i="1"/>
  <c r="Q1219" i="1"/>
  <c r="Q1222" i="1"/>
  <c r="Q3155" i="1"/>
  <c r="Q3524" i="1"/>
  <c r="Q4639" i="1"/>
  <c r="Q4513" i="1"/>
  <c r="Q3797" i="1"/>
  <c r="Q428" i="1"/>
  <c r="Q3423" i="1"/>
  <c r="Q3547" i="1"/>
  <c r="Q1345" i="1"/>
  <c r="Q4994" i="1"/>
  <c r="Q2316" i="1"/>
  <c r="Q3127" i="1"/>
  <c r="Q1079" i="1"/>
  <c r="Q2133" i="1"/>
  <c r="Q4012" i="1"/>
  <c r="Q1804" i="1"/>
  <c r="Q1309" i="1"/>
  <c r="Q1075" i="1"/>
  <c r="Q4769" i="1"/>
  <c r="Q2734" i="1"/>
  <c r="Q3052" i="1"/>
  <c r="Q517" i="1"/>
  <c r="Q792" i="1"/>
  <c r="Q4348" i="1"/>
  <c r="Q2700" i="1"/>
  <c r="Q194" i="1"/>
  <c r="Q212" i="1"/>
  <c r="Q4738" i="1"/>
  <c r="Q69" i="1"/>
  <c r="Q200" i="1"/>
  <c r="Q2744" i="1"/>
  <c r="Q1928" i="1"/>
  <c r="Q880" i="1"/>
  <c r="Q3708" i="1"/>
  <c r="Q2786" i="1"/>
  <c r="Q3726" i="1"/>
  <c r="Q3588" i="1"/>
  <c r="Q1766" i="1"/>
  <c r="Q2150" i="1"/>
  <c r="Q4506" i="1"/>
  <c r="Q1207" i="1"/>
  <c r="Q3856" i="1"/>
  <c r="Q1592" i="1"/>
  <c r="Q1430" i="1"/>
  <c r="Q731" i="1"/>
  <c r="Q4925" i="1"/>
  <c r="Q1481" i="1"/>
  <c r="Q2083" i="1"/>
  <c r="Q3456" i="1"/>
  <c r="Q1757" i="1"/>
  <c r="Q636" i="1"/>
  <c r="Q4716" i="1"/>
  <c r="Q936" i="1"/>
  <c r="Q2016" i="1"/>
  <c r="Q1791" i="1"/>
  <c r="Q3652" i="1"/>
  <c r="Q250" i="1"/>
  <c r="Q4324" i="1"/>
  <c r="Q671" i="1"/>
  <c r="Q1094" i="1"/>
  <c r="Q291" i="1"/>
  <c r="Q472" i="1"/>
  <c r="Q2646" i="1"/>
  <c r="Q3258" i="1"/>
  <c r="Q3885" i="1"/>
  <c r="Q4023" i="1"/>
  <c r="Q4446" i="1"/>
  <c r="Q2972" i="1"/>
  <c r="Q4091" i="1"/>
  <c r="Q4557" i="1"/>
  <c r="Q1367" i="1"/>
  <c r="Q2501" i="1"/>
  <c r="Q1085" i="1"/>
  <c r="Q1574" i="1"/>
  <c r="Q3718" i="1"/>
  <c r="Q2144" i="1"/>
  <c r="Q1964" i="1"/>
  <c r="Q3386" i="1"/>
  <c r="Q2129" i="1"/>
  <c r="Q2616" i="1"/>
  <c r="Q1101" i="1"/>
  <c r="Q3236" i="1"/>
  <c r="Q3427" i="1"/>
  <c r="Q1581" i="1"/>
  <c r="Q204" i="1"/>
  <c r="Q2381" i="1"/>
  <c r="Q1732" i="1"/>
  <c r="Q1025" i="1"/>
  <c r="Q55" i="1"/>
  <c r="Q3967" i="1"/>
  <c r="Q4502" i="1"/>
  <c r="Q1329" i="1"/>
  <c r="Q2207" i="1"/>
  <c r="Q4354" i="1"/>
  <c r="Q3017" i="1"/>
  <c r="Q1388" i="1"/>
  <c r="Q3898" i="1"/>
  <c r="Q4311" i="1"/>
  <c r="Q944" i="1"/>
  <c r="Q4583" i="1"/>
  <c r="Q1543" i="1"/>
  <c r="Q634" i="1"/>
  <c r="Q2295" i="1"/>
  <c r="Q1907" i="1"/>
  <c r="Q3251" i="1"/>
  <c r="Q2655" i="1"/>
  <c r="Q2191" i="1"/>
  <c r="Q2022" i="1"/>
  <c r="Q1651" i="1"/>
  <c r="Q3298" i="1"/>
  <c r="Q159" i="1"/>
  <c r="Q1120" i="1"/>
  <c r="Q677" i="1"/>
  <c r="Q3541" i="1"/>
  <c r="Q2086" i="1"/>
  <c r="Q386" i="1"/>
  <c r="Q2315" i="1"/>
  <c r="Q4431" i="1"/>
  <c r="Q4208" i="1"/>
  <c r="Q4241" i="1"/>
  <c r="Q1596" i="1"/>
  <c r="Q2353" i="1"/>
  <c r="Q4874" i="1"/>
  <c r="Q605" i="1"/>
  <c r="Q1880" i="1"/>
  <c r="Q21" i="1"/>
  <c r="Q3429" i="1"/>
  <c r="Q3156" i="1"/>
  <c r="Q2371" i="1"/>
  <c r="Q4526" i="1"/>
  <c r="Q1256" i="1"/>
  <c r="Q4106" i="1"/>
  <c r="Q4682" i="1"/>
  <c r="Q4712" i="1"/>
  <c r="Q2097" i="1"/>
  <c r="Q1771" i="1"/>
  <c r="Q2725" i="1"/>
  <c r="Q2799" i="1"/>
  <c r="Q4187" i="1"/>
  <c r="Q4802" i="1"/>
  <c r="Q1129" i="1"/>
  <c r="Q769" i="1"/>
  <c r="Q613" i="1"/>
  <c r="Q1909" i="1"/>
  <c r="Q2036" i="1"/>
  <c r="Q4449" i="1"/>
  <c r="Q101" i="1"/>
  <c r="Q2998" i="1"/>
  <c r="Q1178" i="1"/>
  <c r="Q1199" i="1"/>
  <c r="Q2914" i="1"/>
  <c r="Q4763" i="1"/>
  <c r="Q3146" i="1"/>
  <c r="Q2885" i="1"/>
  <c r="Q3215" i="1"/>
  <c r="Q4438" i="1"/>
  <c r="Q4250" i="1"/>
  <c r="Q4387" i="1"/>
  <c r="Q4138" i="1"/>
  <c r="Q3611" i="1"/>
  <c r="Q824" i="1"/>
  <c r="Q1419" i="1"/>
  <c r="Q2999" i="1"/>
  <c r="Q1650" i="1"/>
  <c r="Q684" i="1"/>
  <c r="Q2624" i="1"/>
  <c r="Q2220" i="1"/>
  <c r="Q3169" i="1"/>
  <c r="Q2061" i="1"/>
  <c r="Q1553" i="1"/>
  <c r="Q4168" i="1"/>
  <c r="Q867" i="1"/>
  <c r="Q1320" i="1"/>
  <c r="Q3226" i="1"/>
  <c r="Q236" i="1"/>
  <c r="Q1586" i="1"/>
  <c r="Q857" i="1"/>
  <c r="Q4266" i="1"/>
  <c r="Q4213" i="1"/>
  <c r="Q98" i="1"/>
  <c r="Q4041" i="1"/>
  <c r="Q3744" i="1"/>
  <c r="Q3087" i="1"/>
  <c r="Q4076" i="1"/>
  <c r="Q4305" i="1"/>
  <c r="Q3096" i="1"/>
  <c r="Q868" i="1"/>
  <c r="Q4929" i="1"/>
  <c r="Q86" i="1"/>
  <c r="Q3665" i="1"/>
  <c r="Q4615" i="1"/>
  <c r="Q3825" i="1"/>
  <c r="Q1290" i="1"/>
  <c r="Q678" i="1"/>
  <c r="Q4062" i="1"/>
  <c r="Q3106" i="1"/>
  <c r="Q3864" i="1"/>
  <c r="Q3101" i="1"/>
  <c r="Q3370" i="1"/>
  <c r="Q2755" i="1"/>
  <c r="Q4443" i="1"/>
  <c r="Q3929" i="1"/>
  <c r="Q4360" i="1"/>
  <c r="Q2832" i="1"/>
  <c r="Q4018" i="1"/>
  <c r="Q1040" i="1"/>
  <c r="Q988" i="1"/>
  <c r="Q1762" i="1"/>
  <c r="Q3548" i="1"/>
  <c r="Q3379" i="1"/>
  <c r="Q1360" i="1"/>
  <c r="Q3614" i="1"/>
  <c r="Q3310" i="1"/>
  <c r="Q2933" i="1"/>
  <c r="Q4933" i="1"/>
  <c r="Q4386" i="1"/>
  <c r="Q2625" i="1"/>
  <c r="Q1464" i="1"/>
  <c r="Q3196" i="1"/>
  <c r="Q2367" i="1"/>
  <c r="Q3229" i="1"/>
  <c r="Q2512" i="1"/>
  <c r="Q3092" i="1"/>
  <c r="Q1251" i="1"/>
  <c r="Q4680" i="1"/>
  <c r="Q3397" i="1"/>
  <c r="Q4829" i="1"/>
  <c r="Q3556" i="1"/>
  <c r="Q1087" i="1"/>
  <c r="Q3970" i="1"/>
  <c r="Q3530" i="1"/>
  <c r="Q2126" i="1"/>
  <c r="Q133" i="1"/>
  <c r="Q2001" i="1"/>
  <c r="Q4517" i="1"/>
  <c r="Q273" i="1"/>
  <c r="Q3283" i="1"/>
  <c r="Q2719" i="1"/>
  <c r="Q3249" i="1"/>
  <c r="Q3993" i="1"/>
  <c r="Q3250" i="1"/>
  <c r="Q737" i="1"/>
  <c r="Q624" i="1"/>
  <c r="Q3128" i="1"/>
  <c r="Q3008" i="1"/>
  <c r="Q1440" i="1"/>
  <c r="Q3161" i="1"/>
  <c r="Q765" i="1"/>
  <c r="Q1888" i="1"/>
  <c r="Q835" i="1"/>
  <c r="Q3217" i="1"/>
  <c r="Q4448" i="1"/>
  <c r="Q3399" i="1"/>
  <c r="Q4693" i="1"/>
  <c r="Q2975" i="1"/>
  <c r="Q2766" i="1"/>
  <c r="Q3094" i="1"/>
  <c r="Q2276" i="1"/>
  <c r="Q1267" i="1"/>
  <c r="Q4793" i="1"/>
  <c r="Q2454" i="1"/>
  <c r="Q1805" i="1"/>
  <c r="Q2183" i="1"/>
  <c r="Q1122" i="1"/>
  <c r="Q1131" i="1"/>
  <c r="Q969" i="1"/>
  <c r="Q4663" i="1"/>
  <c r="Q2230" i="1"/>
  <c r="Q957" i="1"/>
  <c r="Q4984" i="1"/>
  <c r="Q4190" i="1"/>
  <c r="Q4025" i="1"/>
  <c r="Q3616" i="1"/>
  <c r="Q1796" i="1"/>
  <c r="Q285" i="1"/>
  <c r="Q808" i="1"/>
  <c r="Q2883" i="1"/>
  <c r="Q4760" i="1"/>
  <c r="Q134" i="1"/>
  <c r="Q852" i="1"/>
  <c r="Q4214" i="1"/>
  <c r="Q2356" i="1"/>
  <c r="Q913" i="1"/>
  <c r="Q3752" i="1"/>
  <c r="Q4477" i="1"/>
  <c r="Q1182" i="1"/>
  <c r="Q2099" i="1"/>
  <c r="Q1769" i="1"/>
  <c r="Q995" i="1"/>
  <c r="Q2154" i="1"/>
  <c r="Q4503" i="1"/>
  <c r="Q3927" i="1"/>
  <c r="Q2499" i="1"/>
  <c r="Q369" i="1"/>
  <c r="Q4535" i="1"/>
  <c r="Q4788" i="1"/>
  <c r="Q1212" i="1"/>
  <c r="Q1482" i="1"/>
  <c r="Q1164" i="1"/>
  <c r="Q1815" i="1"/>
  <c r="Q2773" i="1"/>
  <c r="Q4337" i="1"/>
  <c r="Q4968" i="1"/>
  <c r="Q779" i="1"/>
  <c r="Q1820" i="1"/>
  <c r="Q2199" i="1"/>
  <c r="Q2358" i="1"/>
  <c r="Q1801" i="1"/>
  <c r="Q1532" i="1"/>
  <c r="Q3398" i="1"/>
  <c r="Q2171" i="1"/>
  <c r="Q3243" i="1"/>
  <c r="Q1250" i="1"/>
  <c r="Q1565" i="1"/>
  <c r="Q2272" i="1"/>
  <c r="Q838" i="1"/>
  <c r="Q4603" i="1"/>
  <c r="Q3454" i="1"/>
  <c r="Q2255" i="1"/>
  <c r="Q1428" i="1"/>
  <c r="Q1570" i="1"/>
  <c r="Q2063" i="1"/>
  <c r="Q3433" i="1"/>
  <c r="Q400" i="1"/>
  <c r="Q3640" i="1"/>
  <c r="Q2550" i="1"/>
  <c r="Q537" i="1"/>
  <c r="Q2071" i="1"/>
  <c r="Q4165" i="1"/>
  <c r="Q2447" i="1"/>
  <c r="Q2531" i="1"/>
  <c r="Q1246" i="1"/>
  <c r="Q2457" i="1"/>
  <c r="Q3865" i="1"/>
  <c r="Q4917" i="1"/>
  <c r="Q4677" i="1"/>
  <c r="Q4841" i="1"/>
  <c r="Q1244" i="1"/>
  <c r="Q2969" i="1"/>
  <c r="Q1832" i="1"/>
  <c r="Q615" i="1"/>
  <c r="Q2916" i="1"/>
  <c r="Q3700" i="1"/>
  <c r="Q4860" i="1"/>
  <c r="Q2902" i="1"/>
  <c r="Q4791" i="1"/>
  <c r="Q337" i="1"/>
  <c r="Q3741" i="1"/>
  <c r="Q161" i="1"/>
  <c r="Q132" i="1"/>
  <c r="Q3171" i="1"/>
  <c r="Q4310" i="1"/>
  <c r="Q22" i="1"/>
  <c r="Q4206" i="1"/>
  <c r="Q3582" i="1"/>
  <c r="Q4825" i="1"/>
  <c r="Q2111" i="1"/>
  <c r="Q3692" i="1"/>
  <c r="Q2839" i="1"/>
  <c r="Q3922" i="1"/>
  <c r="Q1934" i="1"/>
  <c r="Q1115" i="1"/>
  <c r="Q4843" i="1"/>
  <c r="Q598" i="1"/>
  <c r="Q3751" i="1"/>
  <c r="Q123" i="1"/>
  <c r="Q4280" i="1"/>
  <c r="Q1455" i="1"/>
  <c r="Q4661" i="1"/>
  <c r="Q2662" i="1"/>
  <c r="Q1852" i="1"/>
  <c r="Q4362" i="1"/>
  <c r="Q3302" i="1"/>
  <c r="Q1284" i="1"/>
  <c r="Q3168" i="1"/>
  <c r="Q932" i="1"/>
  <c r="Q1086" i="1"/>
  <c r="Q1557" i="1"/>
  <c r="Q2030" i="1"/>
  <c r="Q2913" i="1"/>
  <c r="Q3593" i="1"/>
  <c r="Q4256" i="1"/>
  <c r="Q1472" i="1"/>
  <c r="Q3688" i="1"/>
  <c r="Q3550" i="1"/>
  <c r="Q1076" i="1"/>
  <c r="Q961" i="1"/>
  <c r="Q2831" i="1"/>
  <c r="Q3143" i="1"/>
  <c r="Q619" i="1"/>
  <c r="Q258" i="1"/>
  <c r="Q4911" i="1"/>
  <c r="Q4424" i="1"/>
  <c r="Q3619" i="1"/>
  <c r="Q2760" i="1"/>
  <c r="Q1528" i="1"/>
  <c r="Q4413" i="1"/>
  <c r="Q4017" i="1"/>
  <c r="Q3028" i="1"/>
  <c r="Q2928" i="1"/>
  <c r="Q4761" i="1"/>
  <c r="Q4038" i="1"/>
  <c r="Q3406" i="1"/>
  <c r="Q330" i="1"/>
  <c r="Q473" i="1"/>
  <c r="Q4995" i="1"/>
  <c r="Q2028" i="1"/>
  <c r="Q724" i="1"/>
  <c r="Q4706" i="1"/>
  <c r="Q1627" i="1"/>
  <c r="Q3691" i="1"/>
  <c r="Q508" i="1"/>
  <c r="Q2976" i="1"/>
  <c r="Q4863" i="1"/>
  <c r="Q1792" i="1"/>
  <c r="Q1342" i="1"/>
  <c r="Q4590" i="1"/>
  <c r="Q1908" i="1"/>
  <c r="Q3893" i="1"/>
  <c r="Q4275" i="1"/>
  <c r="Q2867" i="1"/>
  <c r="Q2040" i="1"/>
  <c r="Q3320" i="1"/>
  <c r="Q3471" i="1"/>
  <c r="Q4627" i="1"/>
  <c r="Q1376" i="1"/>
  <c r="Q3458" i="1"/>
  <c r="Q2008" i="1"/>
  <c r="Q891" i="1"/>
  <c r="Q4571" i="1"/>
  <c r="Q1990" i="1"/>
  <c r="Q2249" i="1"/>
  <c r="Q1857" i="1"/>
  <c r="Q4565" i="1"/>
  <c r="Q1247" i="1"/>
  <c r="Q2764" i="1"/>
  <c r="Q1321" i="1"/>
  <c r="Q2025" i="1"/>
  <c r="Q3187" i="1"/>
  <c r="Q2472" i="1"/>
  <c r="Q4289" i="1"/>
  <c r="Q2211" i="1"/>
  <c r="Q916" i="1"/>
  <c r="Q665" i="1"/>
  <c r="Q1562" i="1"/>
  <c r="Q4192" i="1"/>
  <c r="Q4444" i="1"/>
  <c r="Q1853" i="1"/>
  <c r="Q4932" i="1"/>
  <c r="Q3745" i="1"/>
  <c r="Q1224" i="1"/>
  <c r="Q2092" i="1"/>
  <c r="Q4900" i="1"/>
  <c r="Q2453" i="1"/>
  <c r="Q2143" i="1"/>
  <c r="Q1364" i="1"/>
  <c r="Q334" i="1"/>
  <c r="Q4367" i="1"/>
  <c r="Q2056" i="1"/>
  <c r="Q2045" i="1"/>
  <c r="Q2204" i="1"/>
  <c r="Q1542" i="1"/>
  <c r="Q2433" i="1"/>
  <c r="Q4634" i="1"/>
  <c r="Q2759" i="1"/>
  <c r="Q384" i="1"/>
  <c r="Q1758" i="1"/>
  <c r="Q617" i="1"/>
  <c r="Q1683" i="1"/>
  <c r="Q1217" i="1"/>
  <c r="Q4657" i="1"/>
  <c r="Q2058" i="1"/>
  <c r="Q2119" i="1"/>
  <c r="Q2347" i="1"/>
  <c r="Q1063" i="1"/>
  <c r="Q3059" i="1"/>
  <c r="Q970" i="1"/>
  <c r="Q1554" i="1"/>
  <c r="Q4184" i="1"/>
  <c r="Q1617" i="1"/>
  <c r="Q355" i="1"/>
  <c r="Q3476" i="1"/>
  <c r="Q628" i="1"/>
  <c r="Q392" i="1"/>
  <c r="Q4209" i="1"/>
  <c r="Q3513" i="1"/>
  <c r="Q4381" i="1"/>
  <c r="Q2536" i="1"/>
  <c r="Q1227" i="1"/>
  <c r="Q4626" i="1"/>
  <c r="Q785" i="1"/>
  <c r="Q1779" i="1"/>
  <c r="Q2411" i="1"/>
  <c r="Q3747" i="1"/>
  <c r="Q325" i="1"/>
  <c r="Q2544" i="1"/>
  <c r="Q154" i="1"/>
  <c r="Q1377" i="1"/>
  <c r="Q2002" i="1"/>
  <c r="Q1709" i="1"/>
  <c r="Q170" i="1"/>
  <c r="Q4554" i="1"/>
  <c r="Q3701" i="1"/>
  <c r="Q1814" i="1"/>
  <c r="Q4177" i="1"/>
  <c r="Q3783" i="1"/>
  <c r="Q163" i="1"/>
  <c r="Q304" i="1"/>
  <c r="Q2761" i="1"/>
  <c r="Q4711" i="1"/>
  <c r="Q2391" i="1"/>
  <c r="Q4491" i="1"/>
  <c r="Q2652" i="1"/>
  <c r="Q444" i="1"/>
  <c r="Q2149" i="1"/>
  <c r="Q4942" i="1"/>
  <c r="Q3021" i="1"/>
  <c r="Q768" i="1"/>
  <c r="Q3651" i="1"/>
  <c r="Q1753" i="1"/>
  <c r="Q2408" i="1"/>
  <c r="Q3141" i="1"/>
  <c r="Q4785" i="1"/>
  <c r="Q3240" i="1"/>
  <c r="Q4757" i="1"/>
  <c r="Q3301" i="1"/>
  <c r="Q1727" i="1"/>
  <c r="Q2281" i="1"/>
  <c r="Q1807" i="1"/>
  <c r="Q3355" i="1"/>
  <c r="Q1016" i="1"/>
  <c r="Q4739" i="1"/>
  <c r="Q1534" i="1"/>
  <c r="Q3739" i="1"/>
  <c r="Q117" i="1"/>
  <c r="Q4134" i="1"/>
  <c r="Q2555" i="1"/>
  <c r="Q1921" i="1"/>
  <c r="Q4058" i="1"/>
  <c r="Q2137" i="1"/>
  <c r="Q2863" i="1"/>
  <c r="Q4741" i="1"/>
  <c r="Q1507" i="1"/>
  <c r="Q1112" i="1"/>
  <c r="Q4719" i="1"/>
  <c r="Q1831" i="1"/>
  <c r="Q2523" i="1"/>
  <c r="Q4866" i="1"/>
  <c r="Q2077" i="1"/>
  <c r="Q1968" i="1"/>
  <c r="Q1591" i="1"/>
  <c r="Q3167" i="1"/>
  <c r="Q3678" i="1"/>
  <c r="Q81" i="1"/>
  <c r="Q3206" i="1"/>
  <c r="Q1569" i="1"/>
  <c r="Q2952" i="1"/>
  <c r="Q1459" i="1"/>
  <c r="Q616" i="1"/>
  <c r="Q4142" i="1"/>
  <c r="Q2344" i="1"/>
  <c r="Q2163" i="1"/>
  <c r="Q4085" i="1"/>
  <c r="Q1064" i="1"/>
  <c r="Q4144" i="1"/>
  <c r="Q1705" i="1"/>
  <c r="Q227" i="1"/>
  <c r="Q94" i="1"/>
  <c r="Q266" i="1"/>
  <c r="Q907" i="1"/>
  <c r="Q2038" i="1"/>
  <c r="Q1938" i="1"/>
  <c r="Q371" i="1"/>
  <c r="Q1402" i="1"/>
  <c r="Q1195" i="1"/>
  <c r="Q2929" i="1"/>
  <c r="Q2426" i="1"/>
  <c r="Q754" i="1"/>
  <c r="Q1280" i="1"/>
  <c r="Q847" i="1"/>
  <c r="Q1900" i="1"/>
  <c r="Q4355" i="1"/>
  <c r="Q4881" i="1"/>
  <c r="Q1053" i="1"/>
  <c r="Q96" i="1"/>
  <c r="Q1254" i="1"/>
  <c r="Q2398" i="1"/>
  <c r="Q2320" i="1"/>
  <c r="Q3980" i="1"/>
  <c r="Q1767" i="1"/>
  <c r="Q859" i="1"/>
  <c r="Q643" i="1"/>
  <c r="Q4290" i="1"/>
  <c r="Q3358" i="1"/>
  <c r="Q4772" i="1"/>
  <c r="Q2757" i="1"/>
  <c r="Q4611" i="1"/>
  <c r="Q1056" i="1"/>
  <c r="Q1940" i="1"/>
  <c r="Q1405" i="1"/>
  <c r="Q2326" i="1"/>
  <c r="Q722" i="1"/>
  <c r="Q2649" i="1"/>
  <c r="Q2670" i="1"/>
  <c r="Q3837" i="1"/>
  <c r="Q1663" i="1"/>
  <c r="Q2198" i="1"/>
  <c r="Q2781" i="1"/>
  <c r="Q3940" i="1"/>
  <c r="Q554" i="1"/>
  <c r="Q4550" i="1"/>
  <c r="Q2938" i="1"/>
  <c r="Q1258" i="1"/>
  <c r="Q816" i="1"/>
  <c r="Q3594" i="1"/>
  <c r="Q216" i="1"/>
  <c r="Q556" i="1"/>
  <c r="Q1021" i="1"/>
  <c r="Q4558" i="1"/>
  <c r="Q4928" i="1"/>
  <c r="Q1540" i="1"/>
  <c r="Q2037" i="1"/>
  <c r="Q2775" i="1"/>
  <c r="Q820" i="1"/>
  <c r="Q4081" i="1"/>
  <c r="Q2084" i="1"/>
  <c r="Q4084" i="1"/>
  <c r="Q242" i="1"/>
  <c r="Q1718" i="1"/>
  <c r="Q474" i="1"/>
  <c r="Q2450" i="1"/>
  <c r="Q2274" i="1"/>
  <c r="Q1833" i="1"/>
  <c r="Q4778" i="1"/>
  <c r="Q4456" i="1"/>
  <c r="Q2614" i="1"/>
  <c r="Q2559" i="1"/>
  <c r="Q2538" i="1"/>
  <c r="Q4101" i="1"/>
  <c r="Q4572" i="1"/>
  <c r="Q54" i="1"/>
  <c r="Q2858" i="1"/>
  <c r="Q1786" i="1"/>
  <c r="Q70" i="1"/>
  <c r="Q786" i="1"/>
  <c r="Q1647" i="1"/>
  <c r="Q1763" i="1"/>
  <c r="Q4861" i="1"/>
  <c r="Q3369" i="1"/>
  <c r="Q3905" i="1"/>
  <c r="Q4068" i="1"/>
  <c r="Q3485" i="1"/>
  <c r="Q477" i="1"/>
  <c r="Q1725" i="1"/>
  <c r="Q27" i="1"/>
  <c r="Q2212" i="1"/>
  <c r="Q1976" i="1"/>
  <c r="Q17" i="1"/>
  <c r="Q2686" i="1"/>
  <c r="Q3543" i="1"/>
  <c r="Q4525" i="1"/>
  <c r="Q1456" i="1"/>
  <c r="Q4404" i="1"/>
  <c r="Q4819" i="1"/>
  <c r="Q3597" i="1"/>
  <c r="Q2113" i="1"/>
  <c r="Q1361" i="1"/>
  <c r="Q3553" i="1"/>
  <c r="Q4641" i="1"/>
  <c r="Q3304" i="1"/>
  <c r="Q4300" i="1"/>
  <c r="Q2699" i="1"/>
  <c r="Q3660" i="1"/>
  <c r="Q4047" i="1"/>
  <c r="Q3288" i="1"/>
  <c r="Q3623" i="1"/>
  <c r="Q1537" i="1"/>
  <c r="Q2476" i="1"/>
  <c r="Q3557" i="1"/>
  <c r="Q3174" i="1"/>
  <c r="Q3225" i="1"/>
  <c r="Q112" i="1"/>
  <c r="Q3435" i="1"/>
  <c r="Q271" i="1"/>
  <c r="Q4351" i="1"/>
  <c r="Q1110" i="1"/>
  <c r="Q2130" i="1"/>
  <c r="Q3239" i="1"/>
  <c r="Q4019" i="1"/>
  <c r="Q3475" i="1"/>
  <c r="Q4685" i="1"/>
  <c r="Q3140" i="1"/>
  <c r="Q3207" i="1"/>
  <c r="Q3522" i="1"/>
  <c r="Q2296" i="1"/>
  <c r="Q4658" i="1"/>
  <c r="Q834" i="1"/>
  <c r="Q3437" i="1"/>
  <c r="Q1451" i="1"/>
  <c r="Q1236" i="1"/>
  <c r="Q1972" i="1"/>
  <c r="Q1603" i="1"/>
  <c r="Q953" i="1"/>
  <c r="Q730" i="1"/>
  <c r="Q2159" i="1"/>
  <c r="Q4232" i="1"/>
  <c r="Q2339" i="1"/>
  <c r="Q2879" i="1"/>
  <c r="Q1420" i="1"/>
  <c r="Q1287" i="1"/>
  <c r="Q4291" i="1"/>
  <c r="Q1469" i="1"/>
  <c r="Q3581" i="1"/>
  <c r="Q2642" i="1"/>
  <c r="Q1677" i="1"/>
  <c r="Q4880" i="1"/>
  <c r="Q710" i="1"/>
  <c r="Q992" i="1"/>
  <c r="Q4907" i="1"/>
  <c r="Q1370" i="1"/>
  <c r="Q2298" i="1"/>
  <c r="Q3415" i="1"/>
  <c r="Q4731" i="1"/>
  <c r="Q2444" i="1"/>
  <c r="Q439" i="1"/>
  <c r="Q4109" i="1"/>
  <c r="Q4121" i="1"/>
  <c r="Q44" i="1"/>
  <c r="Q1066" i="1"/>
  <c r="Q4385" i="1"/>
  <c r="Q1179" i="1"/>
  <c r="Q3957" i="1"/>
  <c r="Q4465" i="1"/>
  <c r="Q4669" i="1"/>
  <c r="Q2936" i="1"/>
  <c r="Q2748" i="1"/>
  <c r="Q207" i="1"/>
  <c r="Q997" i="1"/>
  <c r="Q1183" i="1"/>
  <c r="Q1941" i="1"/>
  <c r="Q975" i="1"/>
  <c r="Q4317" i="1"/>
  <c r="Q755" i="1"/>
  <c r="Q4104" i="1"/>
  <c r="Q2048" i="1"/>
  <c r="Q1351" i="1"/>
  <c r="Q4624" i="1"/>
  <c r="Q4536" i="1"/>
  <c r="Q1655" i="1"/>
  <c r="Q459" i="1"/>
  <c r="Q2306" i="1"/>
  <c r="Q1349" i="1"/>
  <c r="Q2251" i="1"/>
  <c r="Q4773" i="1"/>
  <c r="Q4656" i="1"/>
  <c r="Q629" i="1"/>
  <c r="Q2873" i="1"/>
  <c r="Q2851" i="1"/>
  <c r="Q3175" i="1"/>
  <c r="Q3422" i="1"/>
  <c r="Q3045" i="1"/>
  <c r="Q2322" i="1"/>
  <c r="Q1306" i="1"/>
  <c r="Q2801" i="1"/>
  <c r="Q2726" i="1"/>
  <c r="Q4617" i="1"/>
  <c r="Q2802" i="1"/>
  <c r="Q2188" i="1"/>
  <c r="Q743" i="1"/>
  <c r="Q657" i="1"/>
  <c r="Q2458" i="1"/>
  <c r="Q854" i="1"/>
  <c r="Q883" i="1"/>
  <c r="Q840" i="1"/>
  <c r="Q753" i="1"/>
  <c r="Q2434" i="1"/>
  <c r="Q2935" i="1"/>
  <c r="Q4284" i="1"/>
  <c r="Q1113" i="1"/>
  <c r="Q466" i="1"/>
  <c r="Q566" i="1"/>
  <c r="Q318" i="1"/>
  <c r="Q382" i="1"/>
  <c r="Q4847" i="1"/>
  <c r="Q255" i="1"/>
  <c r="Q3832" i="1"/>
  <c r="Q4073" i="1"/>
  <c r="Q4370" i="1"/>
  <c r="Q4508" i="1"/>
  <c r="Q172" i="1"/>
  <c r="Q3048" i="1"/>
  <c r="Q2256" i="1"/>
  <c r="Q1633" i="1"/>
  <c r="Q2636" i="1"/>
  <c r="Q1029" i="1"/>
  <c r="Q1817" i="1"/>
  <c r="Q1580" i="1"/>
  <c r="Q4817" i="1"/>
  <c r="Q2027" i="1"/>
  <c r="Q2478" i="1"/>
  <c r="Q2950" i="1"/>
  <c r="Q4970" i="1"/>
  <c r="Q1144" i="1"/>
  <c r="Q370" i="1"/>
  <c r="Q3197" i="1"/>
  <c r="Q3157" i="1"/>
  <c r="Q4333" i="1"/>
  <c r="Q4512" i="1"/>
  <c r="Q34" i="1"/>
  <c r="Q4390" i="1"/>
  <c r="Q4135" i="1"/>
  <c r="Q3861" i="1"/>
  <c r="Q4647" i="1"/>
  <c r="Q2031" i="1"/>
  <c r="Q2767" i="1"/>
  <c r="Q4495" i="1"/>
  <c r="Q1834" i="1"/>
  <c r="Q4107" i="1"/>
  <c r="Q1708" i="1"/>
  <c r="Q4638" i="1"/>
  <c r="Q4253" i="1"/>
  <c r="Q892" i="1"/>
  <c r="Q2840" i="1"/>
  <c r="Q345" i="1"/>
  <c r="Q1139" i="1"/>
  <c r="Q1538" i="1"/>
  <c r="Q1167" i="1"/>
  <c r="Q138" i="1"/>
  <c r="Q1485" i="1"/>
  <c r="Q432" i="1"/>
  <c r="Q2817" i="1"/>
  <c r="Q109" i="1"/>
  <c r="Q1231" i="1"/>
  <c r="Q1298" i="1"/>
  <c r="Q2694" i="1"/>
  <c r="Q2000" i="1"/>
  <c r="Q4726" i="1"/>
  <c r="Q33" i="1"/>
  <c r="Q2203" i="1"/>
  <c r="Q3512" i="1"/>
  <c r="Q1444" i="1"/>
  <c r="Q4885" i="1"/>
  <c r="Q3413" i="1"/>
  <c r="Q667" i="1"/>
  <c r="Q1608" i="1"/>
  <c r="Q3933" i="1"/>
  <c r="Q3891" i="1"/>
  <c r="Q67" i="1"/>
  <c r="Q575" i="1"/>
  <c r="Q1446" i="1"/>
  <c r="Q4051" i="1"/>
  <c r="Q358" i="1"/>
  <c r="Q1381" i="1"/>
  <c r="Q45" i="1"/>
  <c r="Q3460" i="1"/>
  <c r="Q4564" i="1"/>
  <c r="Q3887" i="1"/>
  <c r="Q1546" i="1"/>
  <c r="Q933" i="1"/>
  <c r="Q1502" i="1"/>
  <c r="Q3813" i="1"/>
  <c r="Q900" i="1"/>
  <c r="Q3364" i="1"/>
  <c r="Q2872" i="1"/>
  <c r="Q3060" i="1"/>
  <c r="Q2052" i="1"/>
  <c r="Q314" i="1"/>
  <c r="Q2528" i="1"/>
  <c r="Q4838" i="1"/>
  <c r="Q4919" i="1"/>
  <c r="Q2643" i="1"/>
  <c r="Q2439" i="1"/>
  <c r="Q4955" i="1"/>
  <c r="Q2629" i="1"/>
  <c r="Q3961" i="1"/>
  <c r="Q4848" i="1"/>
  <c r="Q3988" i="1"/>
  <c r="Q2627" i="1"/>
  <c r="Q914" i="1"/>
  <c r="Q4633" i="1"/>
  <c r="Q4029" i="1"/>
  <c r="Q1282" i="1"/>
  <c r="Q2017" i="1"/>
  <c r="Q78" i="1"/>
  <c r="Q1926" i="1"/>
  <c r="Q2508" i="1"/>
  <c r="Q3222" i="1"/>
  <c r="Q4356" i="1"/>
  <c r="Q3137" i="1"/>
  <c r="Q4648" i="1"/>
  <c r="Q1878" i="1"/>
  <c r="Q1682" i="1"/>
  <c r="Q1969" i="1"/>
  <c r="Q18" i="1"/>
  <c r="Q1261" i="1"/>
  <c r="Q3531" i="1"/>
  <c r="Q2837" i="1"/>
  <c r="Q4818" i="1"/>
  <c r="Q1088" i="1"/>
  <c r="Q3123" i="1"/>
  <c r="Q2372" i="1"/>
  <c r="Q3853" i="1"/>
  <c r="Q1067" i="1"/>
  <c r="Q2338" i="1"/>
  <c r="Q137" i="1"/>
  <c r="Q116" i="1"/>
  <c r="Q3078" i="1"/>
  <c r="Q2741" i="1"/>
  <c r="Q2443" i="1"/>
  <c r="Q1496" i="1"/>
  <c r="Q2758" i="1"/>
  <c r="Q3436" i="1"/>
  <c r="Q2987" i="1"/>
  <c r="Q2857" i="1"/>
  <c r="Q440" i="1"/>
  <c r="Q106" i="1"/>
  <c r="Q973" i="1"/>
  <c r="Q2032" i="1"/>
  <c r="Q3525" i="1"/>
  <c r="Q4709" i="1"/>
  <c r="Q978" i="1"/>
  <c r="Q4151" i="1"/>
  <c r="Q2059" i="1"/>
  <c r="Q2184" i="1"/>
  <c r="Q3810" i="1"/>
  <c r="Q1493" i="1"/>
  <c r="Q2189" i="1"/>
  <c r="Q4083" i="1"/>
  <c r="Q263" i="1"/>
  <c r="Q3786" i="1"/>
  <c r="Q2140" i="1"/>
  <c r="Q398" i="1"/>
  <c r="Q2465" i="1"/>
  <c r="Q351" i="1"/>
  <c r="Q2816" i="1"/>
  <c r="Q2247" i="1"/>
  <c r="Q2779" i="1"/>
  <c r="Q2370" i="1"/>
  <c r="Q2112" i="1"/>
  <c r="Q2582" i="1"/>
  <c r="Q1185" i="1"/>
  <c r="Q3805" i="1"/>
  <c r="Q4786" i="1"/>
  <c r="Q1457" i="1"/>
  <c r="Q4676" i="1"/>
  <c r="Q2076" i="1"/>
  <c r="Q1437" i="1"/>
  <c r="Q1427" i="1"/>
  <c r="Q1541" i="1"/>
  <c r="Q3537" i="1"/>
  <c r="Q3335" i="1"/>
  <c r="Q1898" i="1"/>
  <c r="Q4962" i="1"/>
  <c r="Q2659" i="1"/>
  <c r="Q2329" i="1"/>
  <c r="Q3620" i="1"/>
  <c r="Q1453" i="1"/>
  <c r="Q4582" i="1"/>
  <c r="Q1327" i="1"/>
  <c r="Q280" i="1"/>
  <c r="Q3389" i="1"/>
  <c r="Q341" i="1"/>
  <c r="Q4" i="1"/>
  <c r="Q4684" i="1"/>
  <c r="Q3311" i="1"/>
  <c r="Q3136" i="1"/>
  <c r="Q4353" i="1"/>
  <c r="Q3340" i="1"/>
  <c r="Q1624" i="1"/>
  <c r="Q3473" i="1"/>
  <c r="Q4509" i="1"/>
  <c r="Q1848" i="1"/>
  <c r="Q483" i="1"/>
  <c r="Q365" i="1"/>
  <c r="Q4102" i="1"/>
  <c r="Q829" i="1"/>
  <c r="Q3610" i="1"/>
  <c r="Q2874" i="1"/>
  <c r="Q2925" i="1"/>
  <c r="Q142" i="1"/>
  <c r="Q3609" i="1"/>
  <c r="Q1043" i="1"/>
  <c r="Q1916" i="1"/>
  <c r="Q1609" i="1"/>
  <c r="Q2124" i="1"/>
  <c r="Q2962" i="1"/>
  <c r="Q4418" i="1"/>
  <c r="Q4612" i="1"/>
  <c r="Q2006" i="1"/>
  <c r="Q1462" i="1"/>
  <c r="Q2610" i="1"/>
  <c r="Q1759" i="1"/>
  <c r="Q1644" i="1"/>
  <c r="Q4687" i="1"/>
  <c r="Q1070" i="1"/>
  <c r="Q1664" i="1"/>
  <c r="Q552" i="1"/>
  <c r="Q991" i="1"/>
  <c r="Q4998" i="1"/>
  <c r="Q256" i="1"/>
  <c r="Q3264" i="1"/>
  <c r="Q2033" i="1"/>
  <c r="Q3962" i="1"/>
  <c r="Q1626" i="1"/>
  <c r="Q1956" i="1"/>
  <c r="Q1864" i="1"/>
  <c r="Q3583" i="1"/>
  <c r="Q29" i="1"/>
  <c r="Q1434" i="1"/>
  <c r="Q326" i="1"/>
  <c r="Q3305" i="1"/>
  <c r="Q4172" i="1"/>
  <c r="Q524" i="1"/>
  <c r="Q884" i="1"/>
  <c r="Q3830" i="1"/>
  <c r="Q4922" i="1"/>
  <c r="Q1835" i="1"/>
  <c r="Q3031" i="1"/>
  <c r="Q2128" i="1"/>
  <c r="Q1425" i="1"/>
  <c r="Q3653" i="1"/>
  <c r="Q208" i="1"/>
  <c r="Q457" i="1"/>
  <c r="Q2716" i="1"/>
  <c r="Q4217" i="1"/>
  <c r="Q213" i="1"/>
  <c r="Q2420" i="1"/>
  <c r="Q2401" i="1"/>
  <c r="Q1518" i="1"/>
  <c r="Q3455" i="1"/>
  <c r="Q3409" i="1"/>
  <c r="Q2379" i="1"/>
  <c r="Q500" i="1"/>
  <c r="Q1635" i="1"/>
  <c r="Q4460" i="1"/>
  <c r="Q1695" i="1"/>
  <c r="Q680" i="1"/>
  <c r="Q4301" i="1"/>
  <c r="Q2746" i="1"/>
  <c r="Q2209" i="1"/>
  <c r="Q3624" i="1"/>
  <c r="Q114" i="1"/>
  <c r="Q87" i="1"/>
  <c r="Q4980" i="1"/>
  <c r="Q2100" i="1"/>
  <c r="Q3758" i="1"/>
  <c r="Q1438" i="1"/>
  <c r="Q607" i="1"/>
  <c r="Q2506" i="1"/>
  <c r="Q4903" i="1"/>
  <c r="Q3184" i="1"/>
  <c r="Q1620" i="1"/>
  <c r="Q1783" i="1"/>
  <c r="Q1009" i="1"/>
  <c r="Q381" i="1"/>
  <c r="Q2106" i="1"/>
  <c r="Q1184" i="1"/>
  <c r="Q206" i="1"/>
  <c r="Q4538" i="1"/>
  <c r="Q2325" i="1"/>
  <c r="Q3359" i="1"/>
  <c r="Q1324" i="1"/>
  <c r="Q670" i="1"/>
  <c r="Q2777" i="1"/>
  <c r="Q3158" i="1"/>
  <c r="Q1523" i="1"/>
  <c r="Q4737" i="1"/>
  <c r="Q529" i="1"/>
  <c r="Q3707" i="1"/>
  <c r="Q815" i="1"/>
  <c r="Q2479" i="1"/>
  <c r="Q3918" i="1"/>
  <c r="Q3573" i="1"/>
  <c r="Q1587" i="1"/>
  <c r="Q1604" i="1"/>
  <c r="Q1658" i="1"/>
  <c r="Q2558" i="1"/>
  <c r="Q3721" i="1"/>
  <c r="Q1605" i="1"/>
  <c r="Q92" i="1"/>
  <c r="Q494" i="1"/>
  <c r="Q4631" i="1"/>
  <c r="Q1947" i="1"/>
  <c r="Q553" i="1"/>
  <c r="Q3372" i="1"/>
  <c r="Q2152" i="1"/>
  <c r="Q700" i="1"/>
  <c r="Q4283" i="1"/>
  <c r="Q4858" i="1"/>
  <c r="Q2674" i="1"/>
  <c r="Q37" i="1"/>
  <c r="Q3152" i="1"/>
  <c r="Q2486" i="1"/>
  <c r="Q4595" i="1"/>
  <c r="Q1958" i="1"/>
  <c r="Q299" i="1"/>
  <c r="Q3963" i="1"/>
  <c r="Q4393" i="1"/>
  <c r="Q2993" i="1"/>
  <c r="Q1268" i="1"/>
  <c r="Q3365" i="1"/>
  <c r="Q350" i="1"/>
  <c r="Q3198" i="1"/>
  <c r="Q3822" i="1"/>
  <c r="Q1441" i="1"/>
  <c r="Q4420" i="1"/>
  <c r="Q1822" i="1"/>
  <c r="Q744" i="1"/>
  <c r="Q2780" i="1"/>
  <c r="Q3220" i="1"/>
  <c r="Q1585" i="1"/>
  <c r="Q2907" i="1"/>
  <c r="Q1248" i="1"/>
  <c r="Q1966" i="1"/>
  <c r="Q4402" i="1"/>
  <c r="Q2438" i="1"/>
  <c r="Q1654" i="1"/>
  <c r="Q1800" i="1"/>
  <c r="Q3820" i="1"/>
  <c r="Q3939" i="1"/>
  <c r="Q2070" i="1"/>
  <c r="Q1901" i="1"/>
  <c r="Q800" i="1"/>
  <c r="Q295" i="1"/>
  <c r="Q1631" i="1"/>
  <c r="Q1398" i="1"/>
  <c r="Q492" i="1"/>
  <c r="Q3901" i="1"/>
  <c r="Q4188" i="1"/>
  <c r="Q3540" i="1"/>
  <c r="Q919" i="1"/>
  <c r="Q327" i="1"/>
  <c r="Q3968" i="1"/>
  <c r="Q2638" i="1"/>
  <c r="Q1948" i="1"/>
  <c r="Q2517" i="1"/>
  <c r="Q631" i="1"/>
  <c r="Q4779" i="1"/>
  <c r="Q4063" i="1"/>
  <c r="Q2870" i="1"/>
  <c r="Q119" i="1"/>
  <c r="Q2710" i="1"/>
  <c r="Q738" i="1"/>
  <c r="Q639" i="1"/>
  <c r="Q2576" i="1"/>
  <c r="Q4159" i="1"/>
  <c r="Q1497" i="1"/>
  <c r="Q4116" i="1"/>
  <c r="Q1816" i="1"/>
  <c r="Q4628" i="1"/>
  <c r="Q2898" i="1"/>
  <c r="Q2291" i="1"/>
  <c r="Q1688" i="1"/>
  <c r="Q1023" i="1"/>
  <c r="Q5001" i="1"/>
  <c r="Q1563" i="1"/>
  <c r="Q2178" i="1"/>
  <c r="Q4281" i="1"/>
  <c r="Q4563" i="1"/>
  <c r="Q3378" i="1"/>
  <c r="Q2180" i="1"/>
  <c r="Q4027" i="1"/>
  <c r="Q4000" i="1"/>
  <c r="Q2794" i="1"/>
  <c r="Q2631" i="1"/>
  <c r="Q1332" i="1"/>
  <c r="Q3680" i="1"/>
  <c r="Q3257" i="1"/>
  <c r="Q1429" i="1"/>
  <c r="Q541" i="1"/>
  <c r="Q4056" i="1"/>
  <c r="Q703" i="1"/>
  <c r="Q2806" i="1"/>
  <c r="Q4155" i="1"/>
  <c r="Q3467" i="1"/>
  <c r="Q1859" i="1"/>
  <c r="Q3138" i="1"/>
  <c r="Q1269" i="1"/>
  <c r="Q699" i="1"/>
  <c r="Q246" i="1"/>
  <c r="Q1841" i="1"/>
  <c r="Q3787" i="1"/>
  <c r="Q4191" i="1"/>
  <c r="Q681" i="1"/>
  <c r="Q2131" i="1"/>
  <c r="Q3590" i="1"/>
  <c r="Q3203" i="1"/>
  <c r="Q2166" i="1"/>
  <c r="Q1739" i="1"/>
  <c r="Q3883" i="1"/>
  <c r="Q3360" i="1"/>
  <c r="Q2554" i="1"/>
  <c r="Q851" i="1"/>
  <c r="Q3385" i="1"/>
  <c r="Q608" i="1"/>
  <c r="Q1343" i="1"/>
  <c r="Q1461" i="1"/>
  <c r="Q4978" i="1"/>
  <c r="Q2310" i="1"/>
  <c r="Q1549" i="1"/>
  <c r="Q3710" i="1"/>
  <c r="Q1752" i="1"/>
  <c r="Q2226" i="1"/>
  <c r="Q4469" i="1"/>
  <c r="Q4890" i="1"/>
  <c r="Q3004" i="1"/>
  <c r="Q2419" i="1"/>
  <c r="Q1084" i="1"/>
  <c r="Q3353" i="1"/>
  <c r="Q4630" i="1"/>
  <c r="Q104" i="1"/>
  <c r="Q461" i="1"/>
  <c r="Q3755" i="1"/>
  <c r="Q349" i="1"/>
  <c r="Q2303" i="1"/>
  <c r="Q4274" i="1"/>
  <c r="Q4914" i="1"/>
  <c r="Q578" i="1"/>
  <c r="Q2300" i="1"/>
  <c r="Q1206" i="1"/>
  <c r="Q3032" i="1"/>
  <c r="Q3390" i="1"/>
  <c r="Q1356" i="1"/>
  <c r="Q1034" i="1"/>
  <c r="Q4243" i="1"/>
  <c r="Q1126" i="1"/>
  <c r="Q1884" i="1"/>
  <c r="Q4140" i="1"/>
  <c r="Q719" i="1"/>
  <c r="Q798" i="1"/>
  <c r="Q1789" i="1"/>
  <c r="Q3569" i="1"/>
  <c r="Q4234" i="1"/>
  <c r="Q3382" i="1"/>
  <c r="Q1780" i="1"/>
  <c r="Q3033" i="1"/>
  <c r="Q1794" i="1"/>
  <c r="Q1740" i="1"/>
  <c r="Q1854" i="1"/>
  <c r="Q1556" i="1"/>
  <c r="Q4307" i="1"/>
  <c r="Q2737" i="1"/>
  <c r="Q3534" i="1"/>
  <c r="Q3536" i="1"/>
  <c r="Q4692" i="1"/>
  <c r="Q422" i="1"/>
  <c r="Q2896" i="1"/>
  <c r="Q377" i="1"/>
  <c r="Q279" i="1"/>
  <c r="Q2821" i="1"/>
  <c r="Q4532" i="1"/>
  <c r="Q3058" i="1"/>
  <c r="Q1208" i="1"/>
  <c r="Q3400" i="1"/>
  <c r="Q3892" i="1"/>
  <c r="Q2651" i="1"/>
  <c r="Q4327" i="1"/>
  <c r="Q1723" i="1"/>
  <c r="Q1362" i="1"/>
  <c r="Q2305" i="1"/>
  <c r="Q3996" i="1"/>
  <c r="Q2892" i="1"/>
  <c r="Q450" i="1"/>
  <c r="Q240" i="1"/>
  <c r="Q2195" i="1"/>
  <c r="Q1728" i="1"/>
  <c r="Q683" i="1"/>
  <c r="Q3684" i="1"/>
  <c r="Q130" i="1"/>
  <c r="Q2309" i="1"/>
  <c r="Q4035" i="1"/>
  <c r="Q3081" i="1"/>
  <c r="Q100" i="1"/>
  <c r="Q1406" i="1"/>
  <c r="Q1077" i="1"/>
  <c r="Q1140" i="1"/>
  <c r="Q696" i="1"/>
  <c r="Q3055" i="1"/>
  <c r="Q2825" i="1"/>
  <c r="Q1035" i="1"/>
  <c r="Q153" i="1"/>
  <c r="Q885" i="1"/>
  <c r="Q2448" i="1"/>
  <c r="Q3424" i="1"/>
  <c r="Q861" i="1"/>
  <c r="Q931" i="1"/>
  <c r="Q1818" i="1"/>
  <c r="Q1823" i="1"/>
  <c r="Q796" i="1"/>
  <c r="Q3487" i="1"/>
  <c r="Q4688" i="1"/>
  <c r="Q28" i="1"/>
  <c r="Q3091" i="1"/>
  <c r="Q4272" i="1"/>
  <c r="Q910" i="1"/>
  <c r="Q3854" i="1"/>
  <c r="Q1559" i="1"/>
  <c r="Q401" i="1"/>
  <c r="Q4799" i="1"/>
  <c r="Q3829" i="1"/>
  <c r="Q1283" i="1"/>
  <c r="Q4621" i="1"/>
  <c r="Q2489" i="1"/>
  <c r="Q390" i="1"/>
  <c r="Q4077" i="1"/>
  <c r="Q3293" i="1"/>
  <c r="Q198" i="1"/>
  <c r="Q2983" i="1"/>
  <c r="Q4416" i="1"/>
  <c r="Q181" i="1"/>
  <c r="Q1903" i="1"/>
  <c r="Q2685" i="1"/>
  <c r="Q1974" i="1"/>
  <c r="Q2487" i="1"/>
  <c r="Q3649" i="1"/>
  <c r="Q2570" i="1"/>
  <c r="Q1672" i="1"/>
  <c r="Q4551" i="1"/>
  <c r="Q4725" i="1"/>
  <c r="Q1414" i="1"/>
  <c r="Q190" i="1"/>
  <c r="Q1670" i="1"/>
  <c r="Q2223" i="1"/>
  <c r="Q489" i="1"/>
  <c r="Q1116" i="1"/>
  <c r="Q1737" i="1"/>
  <c r="Q3022" i="1"/>
  <c r="Q3417" i="1"/>
  <c r="Q3252" i="1"/>
  <c r="Q2349" i="1"/>
  <c r="Q4196" i="1"/>
  <c r="Q4750" i="1"/>
  <c r="Q184" i="1"/>
  <c r="Q630" i="1"/>
  <c r="Q2713" i="1"/>
  <c r="Q4543" i="1"/>
  <c r="Q4660" i="1"/>
  <c r="Q3111" i="1"/>
  <c r="Q945" i="1"/>
  <c r="Q1868" i="1"/>
  <c r="Q475" i="1"/>
  <c r="Q402" i="1"/>
  <c r="Q4318" i="1"/>
  <c r="Q1875" i="1"/>
  <c r="Q467" i="1"/>
  <c r="Q3773" i="1"/>
  <c r="Q260" i="1"/>
  <c r="Q959" i="1"/>
  <c r="Q620" i="1"/>
  <c r="Q1588" i="1"/>
  <c r="Q901" i="1"/>
  <c r="Q3907" i="1"/>
  <c r="Q3784" i="1"/>
  <c r="Q74" i="1"/>
  <c r="Q1539" i="1"/>
  <c r="Q1914" i="1"/>
  <c r="Q3706" i="1"/>
  <c r="Q3956" i="1"/>
  <c r="Q2509" i="1"/>
  <c r="Q1015" i="1"/>
  <c r="Q1501" i="1"/>
  <c r="Q941" i="1"/>
  <c r="Q1706" i="1"/>
  <c r="Q1561" i="1"/>
  <c r="Q2123" i="1"/>
  <c r="Q2176" i="1"/>
  <c r="Q987" i="1"/>
  <c r="Q827" i="1"/>
  <c r="Q1849" i="1"/>
  <c r="Q3989" i="1"/>
  <c r="Q2807" i="1"/>
  <c r="Q4622" i="1"/>
  <c r="Q928" i="1"/>
  <c r="Q1846" i="1"/>
  <c r="Q1730" i="1"/>
  <c r="Q4407" i="1"/>
  <c r="Q3589" i="1"/>
  <c r="Q828" i="1"/>
  <c r="Q4965" i="1"/>
  <c r="Q2200" i="1"/>
  <c r="Q4806" i="1"/>
  <c r="Q2490" i="1"/>
  <c r="Q4542" i="1"/>
  <c r="Q4846" i="1"/>
  <c r="Q105" i="1"/>
  <c r="Q4849" i="1"/>
  <c r="Q2736" i="1"/>
  <c r="Q3247" i="1"/>
  <c r="Q2415" i="1"/>
  <c r="Q3913" i="1"/>
  <c r="Q4097" i="1"/>
  <c r="Q1031" i="1"/>
  <c r="Q2647" i="1"/>
  <c r="Q4720" i="1"/>
  <c r="Q585" i="1"/>
  <c r="Q4242" i="1"/>
  <c r="Q4176" i="1"/>
  <c r="Q3533" i="1"/>
  <c r="Q1188" i="1"/>
  <c r="Q182" i="1"/>
  <c r="Q4352" i="1"/>
  <c r="Q1877" i="1"/>
  <c r="Q1772" i="1"/>
  <c r="Q693" i="1"/>
  <c r="Q2977" i="1"/>
  <c r="Q833" i="1"/>
  <c r="Q3463" i="1"/>
  <c r="Q2949" i="1"/>
  <c r="Q3260" i="1"/>
  <c r="Q4515" i="1"/>
  <c r="Q2720" i="1"/>
  <c r="Q2778" i="1"/>
  <c r="Q1095" i="1"/>
  <c r="Q1611" i="1"/>
  <c r="Q3695" i="1"/>
  <c r="Q2542" i="1"/>
  <c r="Q3638" i="1"/>
  <c r="Q2244" i="1"/>
  <c r="Q99" i="1"/>
  <c r="Q4358" i="1"/>
  <c r="Q1876" i="1"/>
  <c r="Q3702" i="1"/>
  <c r="Q3801" i="1"/>
  <c r="Q4873" i="1"/>
  <c r="Q4319" i="1"/>
  <c r="Q3178" i="1"/>
  <c r="Q711" i="1"/>
  <c r="Q3727" i="1"/>
  <c r="Q610" i="1"/>
  <c r="Q4494" i="1"/>
  <c r="Q2375" i="1"/>
  <c r="Q2955" i="1"/>
  <c r="Q1873" i="1"/>
  <c r="Q155" i="1"/>
  <c r="Q660" i="1"/>
  <c r="Q3520" i="1"/>
  <c r="Q1338" i="1"/>
  <c r="Q3909" i="1"/>
  <c r="Q4108" i="1"/>
  <c r="Q2334" i="1"/>
  <c r="Q1255" i="1"/>
  <c r="Q3637" i="1"/>
  <c r="Q63" i="1"/>
  <c r="Q2043" i="1"/>
  <c r="Q2648" i="1"/>
  <c r="Q2227" i="1"/>
  <c r="Q4248" i="1"/>
  <c r="Q3079" i="1"/>
  <c r="Q333" i="1"/>
  <c r="Q3689" i="1"/>
  <c r="Q1148" i="1"/>
  <c r="Q1303" i="1"/>
  <c r="Q3271" i="1"/>
  <c r="Q4584" i="1"/>
  <c r="Q143" i="1"/>
  <c r="Q1638" i="1"/>
  <c r="Q2804" i="1"/>
  <c r="Q540" i="1"/>
  <c r="Q4043" i="1"/>
  <c r="Q1490" i="1"/>
  <c r="Q4095" i="1"/>
  <c r="Q4238" i="1"/>
  <c r="Q4830" i="1"/>
  <c r="Q1109" i="1"/>
  <c r="Q48" i="1"/>
  <c r="Q4872" i="1"/>
  <c r="Q2270" i="1"/>
  <c r="Q1547" i="1"/>
  <c r="Q4675" i="1"/>
  <c r="Q4175" i="1"/>
  <c r="Q2469" i="1"/>
  <c r="Q4129" i="1"/>
  <c r="Q562" i="1"/>
  <c r="Q2118" i="1"/>
  <c r="Q3723" i="1"/>
  <c r="Q2405" i="1"/>
  <c r="Q2599" i="1"/>
  <c r="Q2399" i="1"/>
  <c r="Q1156" i="1"/>
  <c r="Q3343" i="1"/>
  <c r="Q940" i="1"/>
  <c r="Q183" i="1"/>
  <c r="Q2524" i="1"/>
  <c r="Q701" i="1"/>
  <c r="Q2206" i="1"/>
  <c r="Q307" i="1"/>
  <c r="Q4287" i="1"/>
  <c r="Q4765" i="1"/>
  <c r="Q1614" i="1"/>
  <c r="Q3280" i="1"/>
  <c r="Q1127" i="1"/>
  <c r="Q3479" i="1"/>
  <c r="Q2749" i="1"/>
  <c r="Q2245" i="1"/>
  <c r="Q879" i="1"/>
  <c r="Q478" i="1"/>
  <c r="Q3388" i="1"/>
  <c r="Q3942" i="1"/>
  <c r="Q4963" i="1"/>
  <c r="Q2218" i="1"/>
  <c r="Q1397" i="1"/>
  <c r="Q4909" i="1"/>
  <c r="Q2132" i="1"/>
  <c r="Q3404" i="1"/>
  <c r="Q942" i="1"/>
  <c r="Q3743" i="1"/>
  <c r="Q866" i="1"/>
  <c r="Q3915" i="1"/>
  <c r="Q482" i="1"/>
  <c r="Q3082" i="1"/>
  <c r="Q4727" i="1"/>
  <c r="Q2586" i="1"/>
  <c r="Q1357" i="1"/>
  <c r="Q2190" i="1"/>
  <c r="Q3821" i="1"/>
  <c r="Q803" i="1"/>
  <c r="Q2507" i="1"/>
  <c r="Q3030" i="1"/>
  <c r="Q2297" i="1"/>
  <c r="Q4937" i="1"/>
  <c r="Q1136" i="1"/>
  <c r="Q3824" i="1"/>
  <c r="Q2105" i="1"/>
  <c r="Q3284" i="1"/>
  <c r="Q2575" i="1"/>
  <c r="Q4926" i="1"/>
  <c r="Q93" i="1"/>
  <c r="Q2556" i="1"/>
  <c r="Q310" i="1"/>
  <c r="Q2514" i="1"/>
  <c r="Q1582" i="1"/>
  <c r="Q3635" i="1"/>
  <c r="Q4330" i="1"/>
  <c r="Q38" i="1"/>
  <c r="Q1988" i="1"/>
  <c r="Q4462" i="1"/>
  <c r="Q151" i="1"/>
  <c r="Q1371" i="1"/>
  <c r="Q568" i="1"/>
  <c r="Q4480" i="1"/>
  <c r="Q228" i="1"/>
  <c r="Q4157" i="1"/>
  <c r="Q3375" i="1"/>
  <c r="Q3442" i="1"/>
  <c r="Q4478" i="1"/>
  <c r="Q545" i="1"/>
  <c r="Q2491" i="1"/>
  <c r="Q4948" i="1"/>
  <c r="Q1463" i="1"/>
  <c r="Q3506" i="1"/>
  <c r="Q3869" i="1"/>
  <c r="Q2978" i="1"/>
  <c r="Q2572" i="1"/>
  <c r="Q4262" i="1"/>
  <c r="Q2602" i="1"/>
  <c r="Q4309" i="1"/>
  <c r="Q560" i="1"/>
  <c r="Q4227" i="1"/>
  <c r="Q1375" i="1"/>
  <c r="Q1082" i="1"/>
  <c r="Q889" i="1"/>
  <c r="Q4539" i="1"/>
  <c r="Q3489" i="1"/>
  <c r="Q1047" i="1"/>
  <c r="Q3643" i="1"/>
  <c r="Q599" i="1"/>
  <c r="Q2884" i="1"/>
  <c r="Q1339" i="1"/>
  <c r="Q2724" i="1"/>
  <c r="Q4122" i="1"/>
  <c r="Q1090" i="1"/>
  <c r="Q3932" i="1"/>
  <c r="Q2192" i="1"/>
  <c r="Q435" i="1"/>
  <c r="Q4672" i="1"/>
  <c r="Q2687" i="1"/>
  <c r="Q2515" i="1"/>
  <c r="Q1277" i="1"/>
  <c r="Q2954" i="1"/>
  <c r="Q410" i="1"/>
  <c r="Q2718" i="1"/>
  <c r="Q2164" i="1"/>
  <c r="Q1975" i="1"/>
  <c r="Q531" i="1"/>
  <c r="Q2158" i="1"/>
  <c r="Q3762" i="1"/>
  <c r="Q1986" i="1"/>
  <c r="Q1346" i="1"/>
  <c r="Q2342" i="1"/>
  <c r="Q558" i="1"/>
  <c r="Q2917" i="1"/>
  <c r="Q3991" i="1"/>
  <c r="Q2273" i="1"/>
  <c r="Q1601" i="1"/>
  <c r="Q4927" i="1"/>
  <c r="Q2957" i="1"/>
  <c r="Q234" i="1"/>
  <c r="Q3756" i="1"/>
  <c r="Q2386" i="1"/>
  <c r="Q4252" i="1"/>
  <c r="Q3528" i="1"/>
  <c r="Q1508" i="1"/>
  <c r="Q4820" i="1"/>
  <c r="Q4527" i="1"/>
  <c r="Q906" i="1"/>
  <c r="Q1412" i="1"/>
  <c r="Q3777" i="1"/>
  <c r="Q1710" i="1"/>
  <c r="Q1760" i="1"/>
  <c r="Q1157" i="1"/>
  <c r="Q4735" i="1"/>
  <c r="Q3195" i="1"/>
  <c r="Q1795" i="1"/>
  <c r="Q799" i="1"/>
  <c r="Q3344" i="1"/>
  <c r="Q320" i="1"/>
  <c r="Q2532" i="1"/>
  <c r="Q967" i="1"/>
  <c r="Q1488" i="1"/>
  <c r="Q3642" i="1"/>
  <c r="Q2219" i="1"/>
  <c r="Q1775" i="1"/>
  <c r="Q2078" i="1"/>
  <c r="Q2728" i="1"/>
  <c r="Q4086" i="1"/>
  <c r="Q2813" i="1"/>
  <c r="Q436" i="1"/>
  <c r="Q403" i="1"/>
  <c r="Q4335" i="1"/>
  <c r="Q674" i="1"/>
  <c r="Q2267" i="1"/>
  <c r="Q1239" i="1"/>
  <c r="Q1572" i="1"/>
  <c r="Q4985" i="1"/>
  <c r="Q538" i="1"/>
  <c r="Q3142" i="1"/>
  <c r="Q4216" i="1"/>
  <c r="Q1196" i="1"/>
  <c r="Q4898" i="1"/>
  <c r="Q126" i="1"/>
  <c r="Q994" i="1"/>
  <c r="Q618" i="1"/>
  <c r="Q58" i="1"/>
  <c r="Q1812" i="1"/>
  <c r="Q1640" i="1"/>
  <c r="Q1662" i="1"/>
  <c r="Q1132" i="1"/>
  <c r="Q4178" i="1"/>
  <c r="Q1344" i="1"/>
  <c r="Q1719" i="1"/>
  <c r="Q873" i="1"/>
  <c r="Q399" i="1"/>
  <c r="Q1980" i="1"/>
  <c r="Q3792" i="1"/>
  <c r="Q583" i="1"/>
  <c r="Q4635" i="1"/>
  <c r="Q4434" i="1"/>
  <c r="Q3098" i="1"/>
  <c r="Q876" i="1"/>
  <c r="Q3662" i="1"/>
  <c r="Q4154" i="1"/>
  <c r="Q2660" i="1"/>
  <c r="Q2125" i="1"/>
  <c r="Q1643" i="1"/>
  <c r="Q3176" i="1"/>
  <c r="Q3577" i="1"/>
  <c r="Q3453" i="1"/>
  <c r="Q3027" i="1"/>
  <c r="Q4986" i="1"/>
  <c r="Q4698" i="1"/>
  <c r="Q3262" i="1"/>
  <c r="Q855" i="1"/>
  <c r="Q564" i="1"/>
  <c r="Q4673" i="1"/>
  <c r="Q1036" i="1"/>
  <c r="Q3803" i="1"/>
  <c r="Q2553" i="1"/>
  <c r="Q4810" i="1"/>
  <c r="Q4697" i="1"/>
  <c r="Q3603" i="1"/>
  <c r="Q1305" i="1"/>
  <c r="Q41" i="1"/>
  <c r="Q3266" i="1"/>
  <c r="Q3794" i="1"/>
  <c r="Q2738" i="1"/>
  <c r="Q4537" i="1"/>
  <c r="Q1299" i="1"/>
  <c r="Q2613" i="1"/>
  <c r="Q1052" i="1"/>
  <c r="Q2603" i="1"/>
  <c r="Q4008" i="1"/>
  <c r="Q1159" i="1"/>
  <c r="Q72" i="1"/>
  <c r="Q979" i="1"/>
  <c r="Q16" i="1"/>
  <c r="Q247" i="1"/>
  <c r="Q2483" i="1"/>
  <c r="Q1004" i="1"/>
  <c r="Q4864" i="1"/>
  <c r="Q3314" i="1"/>
  <c r="Q47" i="1"/>
  <c r="Q2681" i="1"/>
  <c r="Q1606" i="1"/>
  <c r="Q1599" i="1"/>
  <c r="Q3657" i="1"/>
  <c r="Q3282" i="1"/>
  <c r="Q536" i="1"/>
  <c r="Q609" i="1"/>
  <c r="Q3416" i="1"/>
  <c r="Q4130" i="1"/>
  <c r="Q1785" i="1"/>
  <c r="Q781" i="1"/>
  <c r="Q3875" i="1"/>
  <c r="Q2402" i="1"/>
  <c r="Q2233" i="1"/>
  <c r="Q3080" i="1"/>
  <c r="Q4457" i="1"/>
  <c r="Q2620" i="1"/>
  <c r="Q1716" i="1"/>
  <c r="Q2319" i="1"/>
  <c r="Q3521" i="1"/>
  <c r="Q4211" i="1"/>
  <c r="Q4733" i="1"/>
  <c r="Q2747" i="1"/>
  <c r="Q2740" i="1"/>
  <c r="Q2224" i="1"/>
  <c r="Q1659" i="1"/>
  <c r="Q2413" i="1"/>
  <c r="Q4987" i="1"/>
  <c r="Q3981" i="1"/>
  <c r="Q2208" i="1"/>
  <c r="Q26" i="1"/>
  <c r="Q990" i="1"/>
  <c r="Q2541" i="1"/>
  <c r="Q1060" i="1"/>
  <c r="Q3559" i="1"/>
  <c r="Q1439" i="1"/>
  <c r="Q383" i="1"/>
  <c r="Q509" i="1"/>
  <c r="Q4437" i="1"/>
  <c r="Q3570" i="1"/>
  <c r="Q1899" i="1"/>
  <c r="Q4654" i="1"/>
  <c r="Q576" i="1"/>
  <c r="Q733" i="1"/>
  <c r="Q4789" i="1"/>
  <c r="Q1733" i="1"/>
  <c r="Q1030" i="1"/>
  <c r="Q3791" i="1"/>
  <c r="Q2101" i="1"/>
  <c r="Q162" i="1"/>
  <c r="Q1024" i="1"/>
  <c r="Q3299" i="1"/>
  <c r="Q3798" i="1"/>
  <c r="Q2621" i="1"/>
  <c r="Q2607" i="1"/>
  <c r="Q650" i="1"/>
  <c r="Q4842" i="1"/>
  <c r="Q2951" i="1"/>
  <c r="Q1372" i="1"/>
  <c r="Q169" i="1"/>
  <c r="Q3312" i="1"/>
  <c r="Q2394" i="1"/>
  <c r="Q1057" i="1"/>
  <c r="Q646" i="1"/>
  <c r="Q64" i="1"/>
  <c r="Q3542" i="1"/>
  <c r="Q1315" i="1"/>
  <c r="Q4567" i="1"/>
  <c r="Q3329" i="1"/>
  <c r="Q75" i="1"/>
  <c r="Q4592" i="1"/>
  <c r="Q4207" i="1"/>
  <c r="Q140" i="1"/>
  <c r="Q505" i="1"/>
  <c r="Q1777" i="1"/>
  <c r="Q1225" i="1"/>
  <c r="Q2785" i="1"/>
  <c r="Q476" i="1"/>
  <c r="Q4754" i="1"/>
  <c r="Q1897" i="1"/>
  <c r="Q4740" i="1"/>
  <c r="Q1477" i="1"/>
  <c r="Q4163" i="1"/>
  <c r="Q761" i="1"/>
  <c r="Q4003" i="1"/>
  <c r="Q186" i="1"/>
  <c r="Q2593" i="1"/>
  <c r="Q2946" i="1"/>
  <c r="Q3775" i="1"/>
  <c r="Q3828" i="1"/>
  <c r="Q3053" i="1"/>
  <c r="Q3664" i="1"/>
  <c r="Q2265" i="1"/>
  <c r="Q4224" i="1"/>
  <c r="Q3714" i="1"/>
  <c r="Q4143" i="1"/>
  <c r="Q13" i="1"/>
  <c r="Q108" i="1"/>
  <c r="Q1407" i="1"/>
  <c r="Q1598" i="1"/>
  <c r="Q1253" i="1"/>
  <c r="Q1686" i="1"/>
  <c r="Q4481" i="1"/>
  <c r="Q1173" i="1"/>
  <c r="Q4403" i="1"/>
  <c r="Q2174" i="1"/>
  <c r="Q2707" i="1"/>
  <c r="Q4815" i="1"/>
  <c r="Q173" i="1"/>
  <c r="Q3255" i="1"/>
  <c r="Q569" i="1"/>
  <c r="Q771" i="1"/>
  <c r="Q4878" i="1"/>
  <c r="Q1308" i="1"/>
  <c r="Q708" i="1"/>
  <c r="Q702" i="1"/>
  <c r="Q4336" i="1"/>
  <c r="Q4670" i="1"/>
  <c r="Q2539" i="1"/>
  <c r="Q3849" i="1"/>
  <c r="Q3162" i="1"/>
  <c r="Q3112" i="1"/>
  <c r="Q3434" i="1"/>
  <c r="Q3074" i="1"/>
  <c r="Q4074" i="1"/>
  <c r="Q2611" i="1"/>
  <c r="Q1037" i="1"/>
  <c r="Q4867" i="1"/>
  <c r="Q2135" i="1"/>
  <c r="Q3237" i="1"/>
  <c r="Q2715" i="1"/>
  <c r="Q4052" i="1"/>
  <c r="Q2317" i="1"/>
  <c r="Q2605" i="1"/>
  <c r="Q784" i="1"/>
  <c r="Q2891" i="1"/>
  <c r="Q4199" i="1"/>
  <c r="Q4871" i="1"/>
  <c r="Q1223" i="1"/>
  <c r="Q164" i="1"/>
  <c r="Q2231" i="1"/>
  <c r="Q1486" i="1"/>
  <c r="Q4388" i="1"/>
  <c r="Q2232" i="1"/>
  <c r="Q2650" i="1"/>
  <c r="Q2918" i="1"/>
  <c r="Q2459" i="1"/>
  <c r="Q3420" i="1"/>
  <c r="Q3093" i="1"/>
  <c r="Q2301" i="1"/>
  <c r="Q4039" i="1"/>
  <c r="Q2522" i="1"/>
  <c r="Q1550" i="1"/>
  <c r="Q4334" i="1"/>
  <c r="Q4678" i="1"/>
  <c r="Q359" i="1"/>
  <c r="Q4835" i="1"/>
  <c r="Q4519" i="1"/>
  <c r="Q2360" i="1"/>
  <c r="Q2818" i="1"/>
  <c r="Q3263" i="1"/>
  <c r="Q3099" i="1"/>
  <c r="Q1130" i="1"/>
  <c r="Q2122" i="1"/>
  <c r="Q4010" i="1"/>
  <c r="Q4363" i="1"/>
  <c r="Q1316" i="1"/>
  <c r="Q2015" i="1"/>
  <c r="Q3295" i="1"/>
  <c r="Q3166" i="1"/>
  <c r="Q4938" i="1"/>
  <c r="Q3716" i="1"/>
  <c r="Q2590" i="1"/>
  <c r="Q321" i="1"/>
  <c r="Q4452" i="1"/>
  <c r="Q2172" i="1"/>
  <c r="Q209" i="1"/>
  <c r="Q3911" i="1"/>
  <c r="Q328" i="1"/>
  <c r="Q3860" i="1"/>
  <c r="Q3345" i="1"/>
  <c r="Q1264" i="1"/>
  <c r="Q2752" i="1"/>
  <c r="Q464" i="1"/>
  <c r="Q707" i="1"/>
  <c r="Q4200" i="1"/>
  <c r="Q4988" i="1"/>
  <c r="Q2545" i="1"/>
  <c r="Q2903" i="1"/>
  <c r="Q1257" i="1"/>
  <c r="Q2268" i="1"/>
  <c r="Q513" i="1"/>
  <c r="Q3571" i="1"/>
  <c r="Q4426" i="1"/>
  <c r="Q187" i="1"/>
  <c r="Q4364" i="1"/>
  <c r="Q2167" i="1"/>
  <c r="Q1105" i="1"/>
  <c r="Q2745" i="1"/>
  <c r="Q2562" i="1"/>
  <c r="Q1551" i="1"/>
  <c r="Q4916" i="1"/>
  <c r="Q4357" i="1"/>
  <c r="Q2277" i="1"/>
  <c r="Q760" i="1"/>
  <c r="Q2266" i="1"/>
  <c r="Q1435" i="1"/>
  <c r="Q3774" i="1"/>
  <c r="Q864" i="1"/>
  <c r="Q1108" i="1"/>
  <c r="Q1259" i="1"/>
  <c r="Q2221" i="1"/>
  <c r="Q4279" i="1"/>
  <c r="Q4643" i="1"/>
  <c r="Q3318" i="1"/>
  <c r="Q4222" i="1"/>
  <c r="Q2287" i="1"/>
  <c r="Q1172" i="1"/>
  <c r="Q2904" i="1"/>
  <c r="Q1678" i="1"/>
  <c r="Q2095" i="1"/>
  <c r="Q3113" i="1"/>
  <c r="Q4239" i="1"/>
  <c r="Q4148" i="1"/>
  <c r="Q896" i="1"/>
  <c r="Q1746" i="1"/>
  <c r="Q139" i="1"/>
  <c r="Q2282" i="1"/>
  <c r="Q4458" i="1"/>
  <c r="Q4092" i="1"/>
  <c r="Q4001" i="1"/>
  <c r="Q3818" i="1"/>
  <c r="Q4666" i="1"/>
  <c r="Q4924" i="1"/>
  <c r="Q3539" i="1"/>
  <c r="Q1954" i="1"/>
  <c r="Q825" i="1"/>
  <c r="Q1213" i="1"/>
  <c r="Q2871" i="1"/>
  <c r="Q2263" i="1"/>
  <c r="Q1142" i="1"/>
  <c r="Q4471" i="1"/>
  <c r="Q458" i="1"/>
  <c r="Q2142" i="1"/>
  <c r="Q3782" i="1"/>
  <c r="Q174" i="1"/>
  <c r="Q4078" i="1"/>
  <c r="Q502" i="1"/>
  <c r="Q2368" i="1"/>
  <c r="Q2407" i="1"/>
  <c r="Q1567" i="1"/>
  <c r="Q3676" i="1"/>
  <c r="Q2711" i="1"/>
  <c r="Q2960" i="1"/>
  <c r="Q3681" i="1"/>
  <c r="Q985" i="1"/>
  <c r="Q1478" i="1"/>
  <c r="Q1870" i="1"/>
  <c r="Q1648" i="1"/>
  <c r="Q515" i="1"/>
  <c r="Q1058" i="1"/>
  <c r="Q2691" i="1"/>
  <c r="Q4546" i="1"/>
  <c r="Q688" i="1"/>
  <c r="Q3177" i="1"/>
  <c r="Q812" i="1"/>
  <c r="Q2215" i="1"/>
  <c r="Q1096" i="1"/>
  <c r="Q211" i="1"/>
  <c r="Q148" i="1"/>
  <c r="Q2430" i="1"/>
  <c r="Q3631" i="1"/>
  <c r="Q4397" i="1"/>
  <c r="Q1044" i="1"/>
  <c r="Q4547" i="1"/>
  <c r="Q904" i="1"/>
  <c r="Q3069" i="1"/>
  <c r="Q2182" i="1"/>
  <c r="Q316" i="1"/>
  <c r="Q2682" i="1"/>
  <c r="Q1061" i="1"/>
  <c r="Q4901" i="1"/>
  <c r="Q4784" i="1"/>
  <c r="Q2357" i="1"/>
  <c r="Q2023" i="1"/>
  <c r="Q3115" i="1"/>
  <c r="Q3604" i="1"/>
  <c r="Q4770" i="1"/>
  <c r="Q4156" i="1"/>
  <c r="Q4990" i="1"/>
  <c r="Q1984" i="1"/>
  <c r="Q4339" i="1"/>
  <c r="Q409" i="1"/>
  <c r="Q4744" i="1"/>
  <c r="Q2579" i="1"/>
  <c r="Q498" i="1"/>
  <c r="Q3923" i="1"/>
  <c r="Q1325" i="1"/>
  <c r="Q2007" i="1"/>
  <c r="Q4997" i="1"/>
  <c r="Q2471" i="1"/>
  <c r="Q158" i="1"/>
  <c r="Q971" i="1"/>
  <c r="Q1415" i="1"/>
  <c r="Q1761" i="1"/>
  <c r="Q2661" i="1"/>
  <c r="Q518" i="1"/>
  <c r="Q264" i="1"/>
  <c r="Q3759" i="1"/>
  <c r="Q4704" i="1"/>
  <c r="Q4853" i="1"/>
  <c r="Q3555" i="1"/>
  <c r="Q4308" i="1"/>
  <c r="Q1993" i="1"/>
  <c r="Q664" i="1"/>
  <c r="Q810" i="1"/>
  <c r="Q218" i="1"/>
  <c r="Q3121" i="1"/>
  <c r="Q3408" i="1"/>
  <c r="Q4934" i="1"/>
  <c r="Q1424" i="1"/>
  <c r="Q3259" i="1"/>
  <c r="Q672" i="1"/>
  <c r="Q848" i="1"/>
  <c r="Q344" i="1"/>
  <c r="Q4852" i="1"/>
  <c r="Q4961" i="1"/>
  <c r="Q717" i="1"/>
  <c r="Q4322" i="1"/>
  <c r="Q4128" i="1"/>
  <c r="Q2440" i="1"/>
  <c r="Q495" i="1"/>
  <c r="Q1302" i="1"/>
  <c r="Q4976" i="1"/>
  <c r="Q3300" i="1"/>
  <c r="Q2995" i="1"/>
  <c r="Q3154" i="1"/>
  <c r="Q2931" i="1"/>
  <c r="Q265" i="1"/>
  <c r="Q791" i="1"/>
  <c r="Q4879" i="1"/>
  <c r="Q4137" i="1"/>
  <c r="Q2510" i="1"/>
  <c r="Q2009" i="1"/>
  <c r="Q2446" i="1"/>
  <c r="Q2800" i="1"/>
  <c r="Q4549" i="1"/>
  <c r="Q2068" i="1"/>
  <c r="Q4399" i="1"/>
  <c r="Q727" i="1"/>
  <c r="Q4147" i="1"/>
  <c r="Q2886" i="1"/>
  <c r="Q1209" i="1"/>
  <c r="Q3585" i="1"/>
  <c r="Q3560" i="1"/>
  <c r="Q385" i="1"/>
  <c r="Q818" i="1"/>
  <c r="Q3574" i="1"/>
  <c r="Q4713" i="1"/>
  <c r="Q238" i="1"/>
  <c r="Q1474" i="1"/>
  <c r="Q2897" i="1"/>
  <c r="Q3650" i="1"/>
  <c r="Q2609" i="1"/>
  <c r="Q4055" i="1"/>
  <c r="Q1473" i="1"/>
  <c r="Q4596" i="1"/>
  <c r="Q4447" i="1"/>
  <c r="Q3043" i="1"/>
  <c r="Q4445" i="1"/>
  <c r="Q1175" i="1"/>
  <c r="Q3394" i="1"/>
  <c r="Q4166" i="1"/>
  <c r="Q4376" i="1"/>
  <c r="Q462" i="1"/>
  <c r="Q4659" i="1"/>
  <c r="Q1943" i="1"/>
  <c r="Q486" i="1"/>
  <c r="Q709" i="1"/>
  <c r="Q224" i="1"/>
  <c r="Q658" i="1"/>
  <c r="Q4971" i="1"/>
  <c r="Q946" i="1"/>
  <c r="Q4718" i="1"/>
  <c r="Q3242" i="1"/>
  <c r="Q3119" i="1"/>
  <c r="Q2214" i="1"/>
  <c r="Q95" i="1"/>
  <c r="Q4722" i="1"/>
  <c r="Q1288" i="1"/>
  <c r="Q233" i="1"/>
  <c r="Q3070" i="1"/>
  <c r="Q2608" i="1"/>
  <c r="Q3772" i="1"/>
  <c r="Q3407" i="1"/>
  <c r="Q813" i="1"/>
  <c r="Q1811" i="1"/>
  <c r="Q1229" i="1"/>
  <c r="Q1720" i="1"/>
  <c r="Q3724" i="1"/>
  <c r="Q3270" i="1"/>
  <c r="Q3328" i="1"/>
  <c r="Q3233" i="1"/>
  <c r="Q4691" i="1"/>
  <c r="Q4689" i="1"/>
  <c r="Q4715" i="1"/>
  <c r="Q2516" i="1"/>
  <c r="Q3666" i="1"/>
  <c r="Q4292" i="1"/>
  <c r="Q1548" i="1"/>
  <c r="Q3163" i="1"/>
  <c r="Q1736" i="1"/>
  <c r="Q4836" i="1"/>
  <c r="Q751" i="1"/>
  <c r="Q2165" i="1"/>
  <c r="Q4561" i="1"/>
  <c r="Q504" i="1"/>
  <c r="Q1220" i="1"/>
  <c r="Q3054" i="1"/>
  <c r="Q1336" i="1"/>
  <c r="Q4602" i="1"/>
  <c r="Q4605" i="1"/>
  <c r="Q3057" i="1"/>
  <c r="Q1487" i="1"/>
  <c r="Q1881" i="1"/>
  <c r="Q309" i="1"/>
  <c r="Q1743" i="1"/>
  <c r="Q3731" i="1"/>
  <c r="Q2283" i="1"/>
  <c r="Q4753" i="1"/>
  <c r="Q2389" i="1"/>
  <c r="Q3351" i="1"/>
  <c r="Q290" i="1"/>
  <c r="Q4507" i="1"/>
  <c r="Q3029" i="1"/>
  <c r="Q1982" i="1"/>
  <c r="Q2186" i="1"/>
  <c r="Q3622" i="1"/>
  <c r="Q4225" i="1"/>
  <c r="Q571" i="1"/>
  <c r="Q3617" i="1"/>
  <c r="Q1162" i="1"/>
  <c r="Q2414" i="1"/>
  <c r="Q1945" i="1"/>
  <c r="Q993" i="1"/>
  <c r="Q3482" i="1"/>
  <c r="Q1292" i="1"/>
  <c r="Q682" i="1"/>
  <c r="Q3248" i="1"/>
  <c r="Q1679" i="1"/>
  <c r="Q1918" i="1"/>
  <c r="Q2269" i="1"/>
  <c r="Q179" i="1"/>
  <c r="Q927" i="1"/>
  <c r="Q2196" i="1"/>
  <c r="Q3959" i="1"/>
  <c r="Q4805" i="1"/>
  <c r="Q1641" i="1"/>
  <c r="Q2168" i="1"/>
  <c r="Q3147" i="1"/>
  <c r="Q1821" i="1"/>
  <c r="Q999" i="1"/>
  <c r="Q747" i="1"/>
  <c r="Q3085" i="1"/>
  <c r="Q1252" i="1"/>
  <c r="Q602" i="1"/>
  <c r="Q2351" i="1"/>
  <c r="Q3499" i="1"/>
  <c r="Q4067" i="1"/>
  <c r="Q437" i="1"/>
  <c r="Q2834" i="1"/>
  <c r="Q1137" i="1"/>
  <c r="Q4748" i="1"/>
  <c r="Q3289" i="1"/>
  <c r="Q1476" i="1"/>
  <c r="Q1865" i="1"/>
  <c r="Q4421" i="1"/>
  <c r="Q640" i="1"/>
  <c r="Q4771" i="1"/>
  <c r="Q1629" i="1"/>
  <c r="Q2264" i="1"/>
  <c r="Q1143" i="1"/>
  <c r="Q2390" i="1"/>
  <c r="Q2612" i="1"/>
  <c r="Q259" i="1"/>
  <c r="Q3986" i="1"/>
  <c r="Q976" i="1"/>
  <c r="Q1952" i="1"/>
  <c r="Q2120" i="1"/>
  <c r="Q2930" i="1"/>
  <c r="Q3009" i="1"/>
  <c r="Q3740" i="1"/>
  <c r="Q3846" i="1"/>
  <c r="Q2596" i="1"/>
  <c r="Q3964" i="1"/>
  <c r="Q3836" i="1"/>
  <c r="Q4282" i="1"/>
  <c r="Q4314" i="1"/>
  <c r="Q3461" i="1"/>
  <c r="Q2521" i="1"/>
  <c r="Q3327" i="1"/>
  <c r="Q4941" i="1"/>
  <c r="Q735" i="1"/>
  <c r="Q1656" i="1"/>
  <c r="Q1642" i="1"/>
  <c r="Q1787" i="1"/>
  <c r="Q2943" i="1"/>
  <c r="Q4048" i="1"/>
  <c r="Q3190" i="1"/>
  <c r="Q62" i="1"/>
  <c r="Q3117" i="1"/>
  <c r="Q662" i="1"/>
  <c r="Q1468" i="1"/>
  <c r="Q758" i="1"/>
  <c r="Q3606" i="1"/>
  <c r="Q3735" i="1"/>
  <c r="Q3742" i="1"/>
  <c r="Q2525" i="1"/>
  <c r="Q4939" i="1"/>
  <c r="Q1623" i="1"/>
  <c r="Q2284" i="1"/>
  <c r="Q1271" i="1"/>
  <c r="Q2333" i="1"/>
  <c r="Q1597" i="1"/>
  <c r="Q3367" i="1"/>
  <c r="Q1977" i="1"/>
  <c r="Q2644" i="1"/>
  <c r="Q332" i="1"/>
  <c r="Q2789" i="1"/>
  <c r="Q762" i="1"/>
  <c r="Q654" i="1"/>
  <c r="Q3183" i="1"/>
  <c r="Q257" i="1"/>
  <c r="Q2082" i="1"/>
  <c r="Q3321" i="1"/>
  <c r="Q1963" i="1"/>
  <c r="Q1842" i="1"/>
  <c r="Q1083" i="1"/>
  <c r="Q2790" i="1"/>
  <c r="Q1038" i="1"/>
  <c r="Q2729" i="1"/>
  <c r="Q1673" i="1"/>
  <c r="Q3102" i="1"/>
  <c r="Q1756" i="1"/>
  <c r="Q2519" i="1"/>
  <c r="Q372" i="1"/>
  <c r="Q2924" i="1"/>
  <c r="Q600" i="1"/>
  <c r="Q1333" i="1"/>
  <c r="Q1499" i="1"/>
  <c r="Q2422" i="1"/>
  <c r="Q1211" i="1"/>
  <c r="Q4463" i="1"/>
  <c r="Q1436" i="1"/>
  <c r="Q4082" i="1"/>
  <c r="Q1215" i="1"/>
  <c r="Q3785" i="1"/>
  <c r="Q881" i="1"/>
  <c r="Q4600" i="1"/>
  <c r="Q3960" i="1"/>
  <c r="Q1106" i="1"/>
  <c r="Q4736" i="1"/>
  <c r="Q1230" i="1"/>
  <c r="Q1285" i="1"/>
  <c r="Q4021" i="1"/>
  <c r="Q1448" i="1"/>
  <c r="Q485" i="1"/>
  <c r="Q3383" i="1"/>
  <c r="Q917" i="1"/>
  <c r="Q1622" i="1"/>
  <c r="Q3130" i="1"/>
  <c r="Q4521" i="1"/>
  <c r="Q766" i="1"/>
  <c r="Q691" i="1"/>
  <c r="Q3148" i="1"/>
  <c r="Q3391" i="1"/>
  <c r="Q3943" i="1"/>
  <c r="Q3626" i="1"/>
  <c r="Q588" i="1"/>
  <c r="Q1152" i="1"/>
  <c r="Q3411" i="1"/>
  <c r="Q2376" i="1"/>
  <c r="Q1383" i="1"/>
  <c r="Q2563" i="1"/>
  <c r="Q1971" i="1"/>
  <c r="Q124" i="1"/>
  <c r="Q2683" i="1"/>
  <c r="Q4044" i="1"/>
  <c r="Q2573" i="1"/>
  <c r="Q4131" i="1"/>
  <c r="Q3124" i="1"/>
  <c r="Q4054" i="1"/>
  <c r="Q2547" i="1"/>
  <c r="Q1028" i="1"/>
  <c r="Q4439" i="1"/>
  <c r="Q809" i="1"/>
  <c r="Q3061" i="1"/>
  <c r="Q4759" i="1"/>
  <c r="Q4613" i="1"/>
  <c r="Q4383" i="1"/>
  <c r="Q1168" i="1"/>
  <c r="Q3205" i="1"/>
  <c r="Q4069" i="1"/>
  <c r="Q3930" i="1"/>
  <c r="Q3451" i="1"/>
  <c r="Q830" i="1"/>
  <c r="Q1449" i="1"/>
  <c r="Q559" i="1"/>
  <c r="Q577" i="1"/>
  <c r="Q3851" i="1"/>
  <c r="Q4723" i="1"/>
  <c r="Q2810" i="1"/>
  <c r="Q2485" i="1"/>
  <c r="Q251" i="1"/>
  <c r="Q270" i="1"/>
  <c r="Q663" i="1"/>
  <c r="Q3514" i="1"/>
  <c r="Q157" i="1"/>
  <c r="Q4651" i="1"/>
  <c r="Q4368" i="1"/>
  <c r="Q3342" i="1"/>
  <c r="Q4484" i="1"/>
  <c r="Q1862" i="1"/>
  <c r="Q429" i="1"/>
  <c r="Q3462" i="1"/>
  <c r="Q331" i="1"/>
  <c r="Q2155" i="1"/>
  <c r="Q2049" i="1"/>
  <c r="Q1432" i="1"/>
  <c r="Q3862" i="1"/>
  <c r="Q2797" i="1"/>
  <c r="Q4372" i="1"/>
  <c r="Q2899" i="1"/>
  <c r="Q2618" i="1"/>
  <c r="Q36" i="1"/>
  <c r="Q4240" i="1"/>
  <c r="Q2569" i="1"/>
  <c r="Q637" i="1"/>
  <c r="Q3191" i="1"/>
  <c r="Q4204" i="1"/>
  <c r="Q4093" i="1"/>
  <c r="S460" i="1"/>
  <c r="S2988" i="1"/>
  <c r="S2890" i="1"/>
  <c r="S3194" i="1"/>
  <c r="S3488" i="1"/>
  <c r="S248" i="1"/>
  <c r="S2456" i="1"/>
  <c r="S3097" i="1"/>
  <c r="S4645" i="1"/>
  <c r="S923" i="1"/>
  <c r="S414" i="1"/>
  <c r="S3880" i="1"/>
  <c r="S1358" i="1"/>
  <c r="S2953" i="1"/>
  <c r="S2808" i="1"/>
  <c r="S3591" i="1"/>
  <c r="S655" i="1"/>
  <c r="S2533" i="1"/>
  <c r="S1892" i="1"/>
  <c r="S3572" i="1"/>
  <c r="S4831" i="1"/>
  <c r="S1422" i="1"/>
  <c r="S4406" i="1"/>
  <c r="S1149" i="1"/>
  <c r="S1533" i="1"/>
  <c r="S102" i="1"/>
  <c r="S1521" i="1"/>
  <c r="S1681" i="1"/>
  <c r="S2594" i="1"/>
  <c r="S1049" i="1"/>
  <c r="S4349" i="1"/>
  <c r="S706" i="1"/>
  <c r="S841" i="1"/>
  <c r="S1973" i="1"/>
  <c r="S2181" i="1"/>
  <c r="S4920" i="1"/>
  <c r="S2991" i="1"/>
  <c r="S4899" i="1"/>
  <c r="S4699" i="1"/>
  <c r="S4230" i="1"/>
  <c r="S1460" i="1"/>
  <c r="S3944" i="1"/>
  <c r="S3469" i="1"/>
  <c r="S3046" i="1"/>
  <c r="S3974" i="1"/>
  <c r="S420" i="1"/>
  <c r="S4604" i="1"/>
  <c r="S1748" i="1"/>
  <c r="S865" i="1"/>
  <c r="S2210" i="1"/>
  <c r="S4255" i="1"/>
  <c r="S1707" i="1"/>
  <c r="S573" i="1"/>
  <c r="S2156" i="1"/>
  <c r="S4485" i="1"/>
  <c r="S3838" i="1"/>
  <c r="S3164" i="1"/>
  <c r="S88" i="1"/>
  <c r="S2404" i="1"/>
  <c r="S555" i="1"/>
  <c r="S4294" i="1"/>
  <c r="S570" i="1"/>
  <c r="S4415" i="1"/>
  <c r="S3598" i="1"/>
  <c r="S4427" i="1"/>
  <c r="S3831" i="1"/>
  <c r="S4440" i="1"/>
  <c r="S4752" i="1"/>
  <c r="S471" i="1"/>
  <c r="S2717" i="1"/>
  <c r="S2702" i="1"/>
  <c r="S3538" i="1"/>
  <c r="S4783" i="1"/>
  <c r="S4844" i="1"/>
  <c r="S4053" i="1"/>
  <c r="S2932" i="1"/>
  <c r="S1161" i="1"/>
  <c r="S35" i="1"/>
  <c r="S4498" i="1"/>
  <c r="S1431" i="1"/>
  <c r="S3034" i="1"/>
  <c r="S1135" i="1"/>
  <c r="S1500" i="1"/>
  <c r="S2927" i="1"/>
  <c r="S3122" i="1"/>
  <c r="S3766" i="1"/>
  <c r="S219" i="1"/>
  <c r="S3275" i="1"/>
  <c r="S1978" i="1"/>
  <c r="S3447" i="1"/>
  <c r="S1722" i="1"/>
  <c r="S3497" i="1"/>
  <c r="S4681" i="1"/>
  <c r="S1724" i="1"/>
  <c r="S4059" i="1"/>
  <c r="S1365" i="1"/>
  <c r="S4999" i="1"/>
  <c r="S1519" i="1"/>
  <c r="S4569" i="1"/>
  <c r="S2815" i="1"/>
  <c r="S4548" i="1"/>
  <c r="S2153" i="1"/>
  <c r="S574" i="1"/>
  <c r="S4158" i="1"/>
  <c r="S261" i="1"/>
  <c r="S3858" i="1"/>
  <c r="S3872" i="1"/>
  <c r="S2492" i="1"/>
  <c r="S118" i="1"/>
  <c r="S2860" i="1"/>
  <c r="S3324" i="1"/>
  <c r="S4344" i="1"/>
  <c r="S3941" i="1"/>
  <c r="S821" i="1"/>
  <c r="S4410" i="1"/>
  <c r="S463" i="1"/>
  <c r="S1564" i="1"/>
  <c r="S4173" i="1"/>
  <c r="S4884" i="1"/>
  <c r="S2850" i="1"/>
  <c r="S3349" i="1"/>
  <c r="S960" i="1"/>
  <c r="S4267" i="1"/>
  <c r="S3565" i="1"/>
  <c r="S3843" i="1"/>
  <c r="S918" i="1"/>
  <c r="S1809" i="1"/>
  <c r="S2580" i="1"/>
  <c r="S589" i="1"/>
  <c r="S3734" i="1"/>
  <c r="S1754" i="1"/>
  <c r="S3291" i="1"/>
  <c r="S1498" i="1"/>
  <c r="S2010" i="1"/>
  <c r="S3025" i="1"/>
  <c r="S908" i="1"/>
  <c r="S3108" i="1"/>
  <c r="S4161" i="1"/>
  <c r="S729" i="1"/>
  <c r="S3788" i="1"/>
  <c r="S3256" i="1"/>
  <c r="S4235" i="1"/>
  <c r="S4946" i="1"/>
  <c r="S3095" i="1"/>
  <c r="S3063" i="1"/>
  <c r="S2451" i="1"/>
  <c r="S2098" i="1"/>
  <c r="S360" i="1"/>
  <c r="S1118" i="1"/>
  <c r="S4489" i="1"/>
  <c r="S823" i="1"/>
  <c r="S1847" i="1"/>
  <c r="S2110" i="1"/>
  <c r="S2905" i="1"/>
  <c r="S1018" i="1"/>
  <c r="S3683" i="1"/>
  <c r="S721" i="1"/>
  <c r="S1989" i="1"/>
  <c r="S4254" i="1"/>
  <c r="S4096" i="1"/>
  <c r="S890" i="1"/>
  <c r="S2055" i="1"/>
  <c r="S388" i="1"/>
  <c r="S2633" i="1"/>
  <c r="S455" i="1"/>
  <c r="S4574" i="1"/>
  <c r="S3254" i="1"/>
  <c r="S4162" i="1"/>
  <c r="S3646" i="1"/>
  <c r="S2920" i="1"/>
  <c r="S2875" i="1"/>
  <c r="S935" i="1"/>
  <c r="S3227" i="1"/>
  <c r="S3065" i="1"/>
  <c r="S2743" i="1"/>
  <c r="S1951" i="1"/>
  <c r="S113" i="1"/>
  <c r="S2359" i="1"/>
  <c r="S4979" i="1"/>
  <c r="S2442" i="1"/>
  <c r="S1296" i="1"/>
  <c r="S4496" i="1"/>
  <c r="S1639" i="1"/>
  <c r="S4366" i="1"/>
  <c r="S110" i="1"/>
  <c r="S3997" i="1"/>
  <c r="S1073" i="1"/>
  <c r="S3503" i="1"/>
  <c r="S4904" i="1"/>
  <c r="S2393" i="1"/>
  <c r="S1399" i="1"/>
  <c r="S352" i="1"/>
  <c r="S1576" i="1"/>
  <c r="S3973" i="1"/>
  <c r="S3659" i="1"/>
  <c r="S1107" i="1"/>
  <c r="S4653" i="1"/>
  <c r="S1632" i="1"/>
  <c r="S950" i="1"/>
  <c r="S1013" i="1"/>
  <c r="S4839" i="1"/>
  <c r="S1666" i="1"/>
  <c r="S1092" i="1"/>
  <c r="S3209" i="1"/>
  <c r="S3746" i="1"/>
  <c r="S1330" i="1"/>
  <c r="S2632" i="1"/>
  <c r="S984" i="1"/>
  <c r="S4570" i="1"/>
  <c r="S4552" i="1"/>
  <c r="S3703" i="1"/>
  <c r="S3064" i="1"/>
  <c r="S2271" i="1"/>
  <c r="S147" i="1"/>
  <c r="S3504" i="1"/>
  <c r="S4912" i="1"/>
  <c r="S1153" i="1"/>
  <c r="S3007" i="1"/>
  <c r="S2530" i="1"/>
  <c r="S1726" i="1"/>
  <c r="S4016" i="1"/>
  <c r="S4169" i="1"/>
  <c r="S1764" i="1"/>
  <c r="S1265" i="1"/>
  <c r="S644" i="1"/>
  <c r="S2505" i="1"/>
  <c r="S3509" i="1"/>
  <c r="S3452" i="1"/>
  <c r="S902" i="1"/>
  <c r="S3067" i="1"/>
  <c r="S2343" i="1"/>
  <c r="S4710" i="1"/>
  <c r="S1421" i="1"/>
  <c r="S3109" i="1"/>
  <c r="S51" i="1"/>
  <c r="S1241" i="1"/>
  <c r="S1653" i="1"/>
  <c r="S2769" i="1"/>
  <c r="S2464" i="1"/>
  <c r="S1615" i="1"/>
  <c r="S526" i="1"/>
  <c r="S4662" i="1"/>
  <c r="S3179" i="1"/>
  <c r="S3879" i="1"/>
  <c r="S2497" i="1"/>
  <c r="S2732" i="1"/>
  <c r="S2236" i="1"/>
  <c r="S3347" i="1"/>
  <c r="S675" i="1"/>
  <c r="S2503" i="1"/>
  <c r="S2630" i="1"/>
  <c r="S2534" i="1"/>
  <c r="S4520" i="1"/>
  <c r="S1920" i="1"/>
  <c r="S581" i="1"/>
  <c r="S3845" i="1"/>
  <c r="S929" i="1"/>
  <c r="S1915" i="1"/>
  <c r="S4882" i="1"/>
  <c r="S3276" i="1"/>
  <c r="S1872" i="1"/>
  <c r="S127" i="1"/>
  <c r="S2722" i="1"/>
  <c r="S3931" i="1"/>
  <c r="S3116" i="1"/>
  <c r="S4490" i="1"/>
  <c r="S4323" i="1"/>
  <c r="S2583" i="1"/>
  <c r="S4320" i="1"/>
  <c r="S4593" i="1"/>
  <c r="S4123" i="1"/>
  <c r="S1245" i="1"/>
  <c r="S596" i="1"/>
  <c r="S1919" i="1"/>
  <c r="S590" i="1"/>
  <c r="S1297" i="1"/>
  <c r="S1906" i="1"/>
  <c r="S175" i="1"/>
  <c r="S319" i="1"/>
  <c r="S1765" i="1"/>
  <c r="S391" i="1"/>
  <c r="S2833" i="1"/>
  <c r="S103" i="1"/>
  <c r="S542" i="1"/>
  <c r="S1665" i="1"/>
  <c r="S3405" i="1"/>
  <c r="S656" i="1"/>
  <c r="S1858" i="1"/>
  <c r="S1896" i="1"/>
  <c r="S4640" i="1"/>
  <c r="S996" i="1"/>
  <c r="S3253" i="1"/>
  <c r="S3753" i="1"/>
  <c r="S294" i="1"/>
  <c r="S3016" i="1"/>
  <c r="S1045" i="1"/>
  <c r="S1520" i="1"/>
  <c r="S2169" i="1"/>
  <c r="S4201" i="1"/>
  <c r="S2250" i="1"/>
  <c r="S924" i="1"/>
  <c r="S1684" i="1"/>
  <c r="S4380" i="1"/>
  <c r="S83" i="1"/>
  <c r="S782" i="1"/>
  <c r="S427" i="1"/>
  <c r="S4540" i="1"/>
  <c r="S4257" i="1"/>
  <c r="S4126" i="1"/>
  <c r="S4049" i="1"/>
  <c r="S3114" i="1"/>
  <c r="S3234" i="1"/>
  <c r="S1571" i="1"/>
  <c r="S283" i="1"/>
  <c r="S3331" i="1"/>
  <c r="S1011" i="1"/>
  <c r="S4869" i="1"/>
  <c r="S3889" i="1"/>
  <c r="S3133" i="1"/>
  <c r="S1649" i="1"/>
  <c r="S4486" i="1"/>
  <c r="S2656" i="1"/>
  <c r="S1318" i="1"/>
  <c r="S3728" i="1"/>
  <c r="S4576" i="1"/>
  <c r="S2502" i="1"/>
  <c r="S3339" i="1"/>
  <c r="S3699" i="1"/>
  <c r="S3294" i="1"/>
  <c r="S454" i="1"/>
  <c r="S2311" i="1"/>
  <c r="S2115" i="1"/>
  <c r="S300" i="1"/>
  <c r="S641" i="1"/>
  <c r="S3507" i="1"/>
  <c r="S3608" i="1"/>
  <c r="S4228" i="1"/>
  <c r="S2653" i="1"/>
  <c r="S2162" i="1"/>
  <c r="S1389" i="1"/>
  <c r="S1734" i="1"/>
  <c r="S3172" i="1"/>
  <c r="S1696" i="1"/>
  <c r="S5" i="1"/>
  <c r="S2900" i="1"/>
  <c r="S2956" i="1"/>
  <c r="S2703" i="1"/>
  <c r="S469" i="1"/>
  <c r="S3935" i="1"/>
  <c r="S2307" i="1"/>
  <c r="S3886" i="1"/>
  <c r="S3958" i="1"/>
  <c r="S4483" i="1"/>
  <c r="S3802" i="1"/>
  <c r="S2480" i="1"/>
  <c r="S342" i="1"/>
  <c r="S930" i="1"/>
  <c r="S2639" i="1"/>
  <c r="S4637" i="1"/>
  <c r="S447" i="1"/>
  <c r="S2877" i="1"/>
  <c r="S4969" i="1"/>
  <c r="S4636" i="1"/>
  <c r="S3308" i="1"/>
  <c r="S1593" i="1"/>
  <c r="S642" i="1"/>
  <c r="S4258" i="1"/>
  <c r="S1074" i="1"/>
  <c r="S909" i="1"/>
  <c r="S604" i="1"/>
  <c r="S267" i="1"/>
  <c r="S4379" i="1"/>
  <c r="S2909" i="1"/>
  <c r="S292" i="1"/>
  <c r="S2042" i="1"/>
  <c r="S4171" i="1"/>
  <c r="S1867" i="1"/>
  <c r="S2275" i="1"/>
  <c r="S303" i="1"/>
  <c r="S3920" i="1"/>
  <c r="S4559" i="1"/>
  <c r="S1747" i="1"/>
  <c r="S2377" i="1"/>
  <c r="S920" i="1"/>
  <c r="S1949" i="1"/>
  <c r="S4080" i="1"/>
  <c r="S1529" i="1"/>
  <c r="S2887" i="1"/>
  <c r="S1203" i="1"/>
  <c r="S3704" i="1"/>
  <c r="S1384" i="1"/>
  <c r="S3625" i="1"/>
  <c r="S4182" i="1"/>
  <c r="S2475" i="1"/>
  <c r="S3269" i="1"/>
  <c r="S3732" i="1"/>
  <c r="S1602" i="1"/>
  <c r="S4160" i="1"/>
  <c r="S3855" i="1"/>
  <c r="S1387" i="1"/>
  <c r="S2564" i="1"/>
  <c r="S1594" i="1"/>
  <c r="S4751" i="1"/>
  <c r="S3267" i="1"/>
  <c r="S3516" i="1"/>
  <c r="S453" i="1"/>
  <c r="S925" i="1"/>
  <c r="S3819" i="1"/>
  <c r="S1352" i="1"/>
  <c r="S2239" i="1"/>
  <c r="S2811" i="1"/>
  <c r="S1525" i="1"/>
  <c r="S3192" i="1"/>
  <c r="S2985" i="1"/>
  <c r="S4493" i="1"/>
  <c r="S3066" i="1"/>
  <c r="S2194" i="1"/>
  <c r="S595" i="1"/>
  <c r="S4345" i="1"/>
  <c r="S2436" i="1"/>
  <c r="S2288" i="1"/>
  <c r="S3189" i="1"/>
  <c r="S1883" i="1"/>
  <c r="S4974" i="1"/>
  <c r="S1176" i="1"/>
  <c r="S4983" i="1"/>
  <c r="S3770" i="1"/>
  <c r="S230" i="1"/>
  <c r="S4632" i="1"/>
  <c r="S4910" i="1"/>
  <c r="S2229" i="1"/>
  <c r="S1825" i="1"/>
  <c r="S445" i="1"/>
  <c r="S4313" i="1"/>
  <c r="S3201" i="1"/>
  <c r="S229" i="1"/>
  <c r="S4244" i="1"/>
  <c r="S4273" i="1"/>
  <c r="S407" i="1"/>
  <c r="S4020" i="1"/>
  <c r="S4936" i="1"/>
  <c r="S3333" i="1"/>
  <c r="S1395" i="1"/>
  <c r="S1660" i="1"/>
  <c r="S1560" i="1"/>
  <c r="S622" i="1"/>
  <c r="S2278" i="1"/>
  <c r="S860" i="1"/>
  <c r="S2824" i="1"/>
  <c r="S2841" i="1"/>
  <c r="S1204" i="1"/>
  <c r="S3806" i="1"/>
  <c r="S4139" i="1"/>
  <c r="S1917" i="1"/>
  <c r="S2114" i="1"/>
  <c r="S3144" i="1"/>
  <c r="S1634" i="1"/>
  <c r="S2765" i="1"/>
  <c r="S3292" i="1"/>
  <c r="S4895" i="1"/>
  <c r="S408" i="1"/>
  <c r="S756" i="1"/>
  <c r="S2495" i="1"/>
  <c r="S389" i="1"/>
  <c r="S4036" i="1"/>
  <c r="S222" i="1"/>
  <c r="S4170" i="1"/>
  <c r="S4533" i="1"/>
  <c r="S2324" i="1"/>
  <c r="S2428" i="1"/>
  <c r="S1394" i="1"/>
  <c r="S397" i="1"/>
  <c r="S1555" i="1"/>
  <c r="S2756" i="1"/>
  <c r="S3047" i="1"/>
  <c r="S4652" i="1"/>
  <c r="S2774" i="1"/>
  <c r="S4088" i="1"/>
  <c r="S2493" i="1"/>
  <c r="S4042" i="1"/>
  <c r="S3103" i="1"/>
  <c r="S4304" i="1"/>
  <c r="S2020" i="1"/>
  <c r="S648" i="1"/>
  <c r="S591" i="1"/>
  <c r="S1210" i="1"/>
  <c r="S4411" i="1"/>
  <c r="S2869" i="1"/>
  <c r="S2948" i="1"/>
  <c r="S3655" i="1"/>
  <c r="S2626" i="1"/>
  <c r="S4120" i="1"/>
  <c r="S2963" i="1"/>
  <c r="S4964" i="1"/>
  <c r="S2417" i="1"/>
  <c r="S4501" i="1"/>
  <c r="S3804" i="1"/>
  <c r="S2695" i="1"/>
  <c r="S3763" i="1"/>
  <c r="S4075" i="1"/>
  <c r="S522" i="1"/>
  <c r="S1409" i="1"/>
  <c r="S3949" i="1"/>
  <c r="S850" i="1"/>
  <c r="S2941" i="1"/>
  <c r="S661" i="1"/>
  <c r="S3523" i="1"/>
  <c r="S3873" i="1"/>
  <c r="S1494" i="1"/>
  <c r="S849" i="1"/>
  <c r="S3444" i="1"/>
  <c r="S3071" i="1"/>
  <c r="S757" i="1"/>
  <c r="S4850" i="1"/>
  <c r="S4854" i="1"/>
  <c r="S4223" i="1"/>
  <c r="S2410" i="1"/>
  <c r="S739" i="1"/>
  <c r="S1744" i="1"/>
  <c r="S4181" i="1"/>
  <c r="S1935" i="1"/>
  <c r="S989" i="1"/>
  <c r="S3685" i="1"/>
  <c r="S1637" i="1"/>
  <c r="S2947" i="1"/>
  <c r="S2336" i="1"/>
  <c r="S4949" i="1"/>
  <c r="S3325" i="1"/>
  <c r="S2387" i="1"/>
  <c r="S2637" i="1"/>
  <c r="S2696" i="1"/>
  <c r="S2062" i="1"/>
  <c r="S3705" i="1"/>
  <c r="S4822" i="1"/>
  <c r="S1702" i="1"/>
  <c r="S3647" i="1"/>
  <c r="S262" i="1"/>
  <c r="S673" i="1"/>
  <c r="S843" i="1"/>
  <c r="S4270" i="1"/>
  <c r="S442" i="1"/>
  <c r="S506" i="1"/>
  <c r="S2795" i="1"/>
  <c r="S66" i="1"/>
  <c r="S1186" i="1"/>
  <c r="S2011" i="1"/>
  <c r="S3526" i="1"/>
  <c r="S1017" i="1"/>
  <c r="S2731" i="1"/>
  <c r="S2327" i="1"/>
  <c r="S2973" i="1"/>
  <c r="S3449" i="1"/>
  <c r="S697" i="1"/>
  <c r="S1889" i="1"/>
  <c r="S3145" i="1"/>
  <c r="S1936" i="1"/>
  <c r="S1991" i="1"/>
  <c r="S4522" i="1"/>
  <c r="S1860" i="1"/>
  <c r="S1504" i="1"/>
  <c r="S4828" i="1"/>
  <c r="S4553" i="1"/>
  <c r="S3983" i="1"/>
  <c r="S750" i="1"/>
  <c r="S2819" i="1"/>
  <c r="S4762" i="1"/>
  <c r="S4269" i="1"/>
  <c r="S363" i="1"/>
  <c r="S2481" i="1"/>
  <c r="S3815" i="1"/>
  <c r="S2072" i="1"/>
  <c r="S1530" i="1"/>
  <c r="S4215" i="1"/>
  <c r="S284" i="1"/>
  <c r="S2762" i="1"/>
  <c r="S2689" i="1"/>
  <c r="S2116" i="1"/>
  <c r="S3368" i="1"/>
  <c r="S3978" i="1"/>
  <c r="S4112" i="1"/>
  <c r="S2959" i="1"/>
  <c r="S3418" i="1"/>
  <c r="S4425" i="1"/>
  <c r="S1552" i="1"/>
  <c r="S503" i="1"/>
  <c r="S863" i="1"/>
  <c r="S4341" i="1"/>
  <c r="S1856" i="1"/>
  <c r="S3185" i="1"/>
  <c r="S3934" i="1"/>
  <c r="S144" i="1"/>
  <c r="S2673" i="1"/>
  <c r="S1010" i="1"/>
  <c r="S9" i="1"/>
  <c r="S1616" i="1"/>
  <c r="S4996" i="1"/>
  <c r="S4174" i="1"/>
  <c r="S4179" i="1"/>
  <c r="S2853" i="1"/>
  <c r="S567" i="1"/>
  <c r="S1235" i="1"/>
  <c r="S4690" i="1"/>
  <c r="S4197" i="1"/>
  <c r="S2318" i="1"/>
  <c r="S2201" i="1"/>
  <c r="S3888" i="1"/>
  <c r="S3874" i="1"/>
  <c r="S2663" i="1"/>
  <c r="S2240" i="1"/>
  <c r="S886" i="1"/>
  <c r="S4089" i="1"/>
  <c r="S4855" i="1"/>
  <c r="S214" i="1"/>
  <c r="S223" i="1"/>
  <c r="S4580" i="1"/>
  <c r="S1121" i="1"/>
  <c r="S3334" i="1"/>
  <c r="S805" i="1"/>
  <c r="S4040" i="1"/>
  <c r="S4006" i="1"/>
  <c r="S2021" i="1"/>
  <c r="S2678" i="1"/>
  <c r="S2330" i="1"/>
  <c r="S4079" i="1"/>
  <c r="S3693" i="1"/>
  <c r="S3337" i="1"/>
  <c r="S1150" i="1"/>
  <c r="S2657" i="1"/>
  <c r="S396" i="1"/>
  <c r="S4450" i="1"/>
  <c r="S3086" i="1"/>
  <c r="S2527" i="1"/>
  <c r="S2770" i="1"/>
  <c r="S1905" i="1"/>
  <c r="S4070" i="1"/>
  <c r="S141" i="1"/>
  <c r="S4935" i="1"/>
  <c r="S417" i="1"/>
  <c r="S2431" i="1"/>
  <c r="S601" i="1"/>
  <c r="S4694" i="1"/>
  <c r="S4790" i="1"/>
  <c r="S4430" i="1"/>
  <c r="S2701" i="1"/>
  <c r="S3658" i="1"/>
  <c r="S2622" i="1"/>
  <c r="S1577" i="1"/>
  <c r="S1885" i="1"/>
  <c r="S694" i="1"/>
  <c r="S3910" i="1"/>
  <c r="S2604" i="1"/>
  <c r="S2518" i="1"/>
  <c r="S3839" i="1"/>
  <c r="S3881" i="1"/>
  <c r="S3474" i="1"/>
  <c r="S4504" i="1"/>
  <c r="S3876" i="1"/>
  <c r="S3916" i="1"/>
  <c r="S741" i="1"/>
  <c r="S2384" i="1"/>
  <c r="S4302" i="1"/>
  <c r="S2849" i="1"/>
  <c r="S2581" i="1"/>
  <c r="S2698" i="1"/>
  <c r="S1773" i="1"/>
  <c r="S4347" i="1"/>
  <c r="S1228" i="1"/>
  <c r="S2721" i="1"/>
  <c r="S3946" i="1"/>
  <c r="S68" i="1"/>
  <c r="S3535" i="1"/>
  <c r="S1932" i="1"/>
  <c r="S3024" i="1"/>
  <c r="S1589" i="1"/>
  <c r="S1987" i="1"/>
  <c r="S3319" i="1"/>
  <c r="S2321" i="1"/>
  <c r="S4453" i="1"/>
  <c r="S3089" i="1"/>
  <c r="S2406" i="1"/>
  <c r="S3492" i="1"/>
  <c r="S2141" i="1"/>
  <c r="S1054" i="1"/>
  <c r="S3480" i="1"/>
  <c r="S411" i="1"/>
  <c r="S4391" i="1"/>
  <c r="S4132" i="1"/>
  <c r="S3472" i="1"/>
  <c r="S3395" i="1"/>
  <c r="S3356" i="1"/>
  <c r="S4326" i="1"/>
  <c r="S4728" i="1"/>
  <c r="S1041" i="1"/>
  <c r="S1824" i="1"/>
  <c r="S362" i="1"/>
  <c r="S2337" i="1"/>
  <c r="S366" i="1"/>
  <c r="S3789" i="1"/>
  <c r="S4265" i="1"/>
  <c r="S4459" i="1"/>
  <c r="S2854" i="1"/>
  <c r="S3100" i="1"/>
  <c r="S2654" i="1"/>
  <c r="S2187" i="1"/>
  <c r="S3738" i="1"/>
  <c r="S3899" i="1"/>
  <c r="S3566" i="1"/>
  <c r="S274" i="1"/>
  <c r="S1334" i="1"/>
  <c r="S1445" i="1"/>
  <c r="S4072" i="1"/>
  <c r="S3871" i="1"/>
  <c r="S3450" i="1"/>
  <c r="S2912" i="1"/>
  <c r="S3629" i="1"/>
  <c r="S1621" i="1"/>
  <c r="S2308" i="1"/>
  <c r="S2029" i="1"/>
  <c r="S2463" i="1"/>
  <c r="S713" i="1"/>
  <c r="S3241" i="1"/>
  <c r="S177" i="1"/>
  <c r="S343" i="1"/>
  <c r="S31" i="1"/>
  <c r="S4870" i="1"/>
  <c r="S4566" i="1"/>
  <c r="S1197" i="1"/>
  <c r="S203" i="1"/>
  <c r="S3808" i="1"/>
  <c r="S2571" i="1"/>
  <c r="S2855" i="1"/>
  <c r="S2852" i="1"/>
  <c r="S898" i="1"/>
  <c r="S493" i="1"/>
  <c r="S1566" i="1"/>
  <c r="S3632" i="1"/>
  <c r="S3261" i="1"/>
  <c r="S844" i="1"/>
  <c r="S4575" i="1"/>
  <c r="S1869" i="1"/>
  <c r="S4315" i="1"/>
  <c r="S3882" i="1"/>
  <c r="S3841" i="1"/>
  <c r="S1055" i="1"/>
  <c r="S1715" i="1"/>
  <c r="S4568" i="1"/>
  <c r="S3202" i="1"/>
  <c r="S4950" i="1"/>
  <c r="S592" i="1"/>
  <c r="S1103" i="1"/>
  <c r="S723" i="1"/>
  <c r="S3465" i="1"/>
  <c r="S4297" i="1"/>
  <c r="S59" i="1"/>
  <c r="S2578" i="1"/>
  <c r="S3505" i="1"/>
  <c r="S1996" i="1"/>
  <c r="S3441" i="1"/>
  <c r="S4259" i="1"/>
  <c r="S4618" i="1"/>
  <c r="S131" i="1"/>
  <c r="S3563" i="1"/>
  <c r="S2350" i="1"/>
  <c r="S4454" i="1"/>
  <c r="S3842" i="1"/>
  <c r="S3768" i="1"/>
  <c r="S1379" i="1"/>
  <c r="S1526" i="1"/>
  <c r="S2994" i="1"/>
  <c r="S963" i="1"/>
  <c r="S470" i="1"/>
  <c r="S2138" i="1"/>
  <c r="S806" i="1"/>
  <c r="S948" i="1"/>
  <c r="S871" i="1"/>
  <c r="S3129" i="1"/>
  <c r="S3780" i="1"/>
  <c r="S3903" i="1"/>
  <c r="S1957" i="1"/>
  <c r="S2085" i="1"/>
  <c r="S4702" i="1"/>
  <c r="S1442" i="1"/>
  <c r="S593" i="1"/>
  <c r="S2416" i="1"/>
  <c r="S2965" i="1"/>
  <c r="S6" i="1"/>
  <c r="S4219" i="1"/>
  <c r="S4827" i="1"/>
  <c r="S4589" i="1"/>
  <c r="S3317" i="1"/>
  <c r="S4918" i="1"/>
  <c r="S57" i="1"/>
  <c r="S1416" i="1"/>
  <c r="S3083" i="1"/>
  <c r="S2400" i="1"/>
  <c r="S452" i="1"/>
  <c r="S3527" i="1"/>
  <c r="S3615" i="1"/>
  <c r="S4957" i="1"/>
  <c r="S125" i="1"/>
  <c r="S2352" i="1"/>
  <c r="S3500" i="1"/>
  <c r="S1151" i="1"/>
  <c r="S3468" i="1"/>
  <c r="S1005" i="1"/>
  <c r="S1065" i="1"/>
  <c r="S2369" i="1"/>
  <c r="S3904" i="1"/>
  <c r="S1134" i="1"/>
  <c r="S2093" i="1"/>
  <c r="S10" i="1"/>
  <c r="S146" i="1"/>
  <c r="S3363" i="1"/>
  <c r="S1249" i="1"/>
  <c r="S3945" i="1"/>
  <c r="S1160" i="1"/>
  <c r="S2937" i="1"/>
  <c r="S874" i="1"/>
  <c r="S4747" i="1"/>
  <c r="S746" i="1"/>
  <c r="S1590" i="1"/>
  <c r="S1584" i="1"/>
  <c r="S1114" i="1"/>
  <c r="S1939" i="1"/>
  <c r="S4479" i="1"/>
  <c r="S870" i="1"/>
  <c r="S135" i="1"/>
  <c r="S1059" i="1"/>
  <c r="S4780" i="1"/>
  <c r="S1960" i="1"/>
  <c r="S2926" i="1"/>
  <c r="S1467" i="1"/>
  <c r="S4573" i="1"/>
  <c r="S1423" i="1"/>
  <c r="S3002" i="1"/>
  <c r="S1895" i="1"/>
  <c r="S3309" i="1"/>
  <c r="S3037" i="1"/>
  <c r="S4499" i="1"/>
  <c r="S3586" i="1"/>
  <c r="S3877" i="1"/>
  <c r="S2684" i="1"/>
  <c r="S1630" i="1"/>
  <c r="S4249" i="1"/>
  <c r="S42" i="1"/>
  <c r="S4271" i="1"/>
  <c r="S2365" i="1"/>
  <c r="S317" i="1"/>
  <c r="S594" i="1"/>
  <c r="S1200" i="1"/>
  <c r="S3878" i="1"/>
  <c r="S4377" i="1"/>
  <c r="S3670" i="1"/>
  <c r="S3330" i="1"/>
  <c r="S2864" i="1"/>
  <c r="S2601" i="1"/>
  <c r="S1232" i="1"/>
  <c r="S1511" i="1"/>
  <c r="S1234" i="1"/>
  <c r="S690" i="1"/>
  <c r="S2257" i="1"/>
  <c r="S1117" i="1"/>
  <c r="S2051" i="1"/>
  <c r="S2252" i="1"/>
  <c r="S1100" i="1"/>
  <c r="S4679" i="1"/>
  <c r="S3211" i="1"/>
  <c r="S668" i="1"/>
  <c r="S4562" i="1"/>
  <c r="S3088" i="1"/>
  <c r="S4312" i="1"/>
  <c r="S3199" i="1"/>
  <c r="S3224" i="1"/>
  <c r="S2996" i="1"/>
  <c r="S4834" i="1"/>
  <c r="S499" i="1"/>
  <c r="S231" i="1"/>
  <c r="S1243" i="1"/>
  <c r="S621" i="1"/>
  <c r="S520" i="1"/>
  <c r="S1300" i="1"/>
  <c r="S2981" i="1"/>
  <c r="S1262" i="1"/>
  <c r="S1471" i="1"/>
  <c r="S2565" i="1"/>
  <c r="S1026" i="1"/>
  <c r="S3354" i="1"/>
  <c r="S4117" i="1"/>
  <c r="S3564" i="1"/>
  <c r="S3554" i="1"/>
  <c r="S4412" i="1"/>
  <c r="S1802" i="1"/>
  <c r="S2073" i="1"/>
  <c r="S1322" i="1"/>
  <c r="S1625" i="1"/>
  <c r="S2104" i="1"/>
  <c r="S2362" i="1"/>
  <c r="S49" i="1"/>
  <c r="S1491" i="1"/>
  <c r="S3850" i="1"/>
  <c r="S431" i="1"/>
  <c r="S1192" i="1"/>
  <c r="S3218" i="1"/>
  <c r="S3440" i="1"/>
  <c r="S438" i="1"/>
  <c r="S197" i="1"/>
  <c r="S4767" i="1"/>
  <c r="S1363" i="1"/>
  <c r="S4369" i="1"/>
  <c r="S543" i="1"/>
  <c r="S4375" i="1"/>
  <c r="S446" i="1"/>
  <c r="S1962" i="1"/>
  <c r="S4009" i="1"/>
  <c r="S2474" i="1"/>
  <c r="S2179" i="1"/>
  <c r="S3315" i="1"/>
  <c r="S61" i="1"/>
  <c r="S1774" i="1"/>
  <c r="S4902" i="1"/>
  <c r="S3352" i="1"/>
  <c r="S2845" i="1"/>
  <c r="S2312" i="1"/>
  <c r="S4046" i="1"/>
  <c r="S1882" i="1"/>
  <c r="S2127" i="1"/>
  <c r="S980" i="1"/>
  <c r="S3193" i="1"/>
  <c r="S1933" i="1"/>
  <c r="S1904" i="1"/>
  <c r="S897" i="1"/>
  <c r="S1690" i="1"/>
  <c r="S1618" i="1"/>
  <c r="S1703" i="1"/>
  <c r="S1019" i="1"/>
  <c r="S2254" i="1"/>
  <c r="S2597" i="1"/>
  <c r="S3639" i="1"/>
  <c r="S2796" i="1"/>
  <c r="S1505" i="1"/>
  <c r="S3982" i="1"/>
  <c r="S4683" i="1"/>
  <c r="S1950" i="1"/>
  <c r="S3607" i="1"/>
  <c r="S2355" i="1"/>
  <c r="S4466" i="1"/>
  <c r="S4886" i="1"/>
  <c r="S281" i="1"/>
  <c r="S878" i="1"/>
  <c r="S4470" i="1"/>
  <c r="S4787" i="1"/>
  <c r="S4528" i="1"/>
  <c r="S4832" i="1"/>
  <c r="S4803" i="1"/>
  <c r="S3628" i="1"/>
  <c r="S1998" i="1"/>
  <c r="S3793" i="1"/>
  <c r="S2768" i="1"/>
  <c r="S669" i="1"/>
  <c r="S1111" i="1"/>
  <c r="S2944" i="1"/>
  <c r="S1985" i="1"/>
  <c r="S3322" i="1"/>
  <c r="S3532" i="1"/>
  <c r="S2437" i="1"/>
  <c r="S2640" i="1"/>
  <c r="S1512" i="1"/>
  <c r="S3104" i="1"/>
  <c r="S534" i="1"/>
  <c r="S2754" i="1"/>
  <c r="S1912" i="1"/>
  <c r="S378" i="1"/>
  <c r="S2374" i="1"/>
  <c r="S2060" i="1"/>
  <c r="S4755" i="1"/>
  <c r="S2882" i="1"/>
  <c r="S3749" i="1"/>
  <c r="S2452" i="1"/>
  <c r="S962" i="1"/>
  <c r="S1386" i="1"/>
  <c r="S4524" i="1"/>
  <c r="S521" i="1"/>
  <c r="S4956" i="1"/>
  <c r="S1174" i="1"/>
  <c r="S1513" i="1"/>
  <c r="S2513" i="1"/>
  <c r="S4734" i="1"/>
  <c r="S4110" i="1"/>
  <c r="S4037" i="1"/>
  <c r="S1165" i="1"/>
  <c r="S413" i="1"/>
  <c r="S3049" i="1"/>
  <c r="S3722" i="1"/>
  <c r="S2828" i="1"/>
  <c r="S2906" i="1"/>
  <c r="S3231" i="1"/>
  <c r="S2739" i="1"/>
  <c r="S3348" i="1"/>
  <c r="S1863" i="1"/>
  <c r="S4514" i="1"/>
  <c r="S2705" i="1"/>
  <c r="S819" i="1"/>
  <c r="S3519" i="1"/>
  <c r="S1922" i="1"/>
  <c r="S30" i="1"/>
  <c r="S4298" i="1"/>
  <c r="S1929" i="1"/>
  <c r="S449" i="1"/>
  <c r="S3313" i="1"/>
  <c r="S4749" i="1"/>
  <c r="S4061" i="1"/>
  <c r="S1850" i="1"/>
  <c r="S1843" i="1"/>
  <c r="S3761" i="1"/>
  <c r="S4060" i="1"/>
  <c r="S4365" i="1"/>
  <c r="S2046" i="1"/>
  <c r="S1698" i="1"/>
  <c r="S4467" i="1"/>
  <c r="S1205" i="1"/>
  <c r="S2894" i="1"/>
  <c r="S1408" i="1"/>
  <c r="S2529" i="1"/>
  <c r="S3125" i="1"/>
  <c r="S4664" i="1"/>
  <c r="S3698" i="1"/>
  <c r="S2787" i="1"/>
  <c r="S441" i="1"/>
  <c r="S516" i="1"/>
  <c r="S3430" i="1"/>
  <c r="S2455" i="1"/>
  <c r="S4982" i="1"/>
  <c r="S1240" i="1"/>
  <c r="S2373" i="1"/>
  <c r="S2054" i="1"/>
  <c r="S1924" i="1"/>
  <c r="S732" i="1"/>
  <c r="S2328" i="1"/>
  <c r="S4856" i="1"/>
  <c r="S3826" i="1"/>
  <c r="S3361" i="1"/>
  <c r="S1995" i="1"/>
  <c r="S2693" i="1"/>
  <c r="S783" i="1"/>
  <c r="S2540" i="1"/>
  <c r="S2494" i="1"/>
  <c r="S856" i="1"/>
  <c r="S433" i="1"/>
  <c r="S714" i="1"/>
  <c r="S3965" i="1"/>
  <c r="S3332" i="1"/>
  <c r="S3126" i="1"/>
  <c r="S773" i="1"/>
  <c r="S1492" i="1"/>
  <c r="S1189" i="1"/>
  <c r="S4577" i="1"/>
  <c r="S2361" i="1"/>
  <c r="S2688" i="1"/>
  <c r="S1544" i="1"/>
  <c r="S1781" i="1"/>
  <c r="S1433" i="1"/>
  <c r="S1450" i="1"/>
  <c r="S2258" i="1"/>
  <c r="S4695" i="1"/>
  <c r="S728" i="1"/>
  <c r="S4145" i="1"/>
  <c r="S3265" i="1"/>
  <c r="S726" i="1"/>
  <c r="S1411" i="1"/>
  <c r="S1155" i="1"/>
  <c r="S3809" i="1"/>
  <c r="S4814" i="1"/>
  <c r="S5000" i="1"/>
  <c r="S40" i="1"/>
  <c r="S3900" i="1"/>
  <c r="S3041" i="1"/>
  <c r="S4609" i="1"/>
  <c r="S4034" i="1"/>
  <c r="S3230" i="1"/>
  <c r="S4007" i="1"/>
  <c r="S877" i="1"/>
  <c r="S4516" i="1"/>
  <c r="S195" i="1"/>
  <c r="S1171" i="1"/>
  <c r="S4487" i="1"/>
  <c r="S346" i="1"/>
  <c r="S2385" i="1"/>
  <c r="S4906" i="1"/>
  <c r="S3421" i="1"/>
  <c r="S4821" i="1"/>
  <c r="S1661" i="1"/>
  <c r="S1689" i="1"/>
  <c r="S4299" i="1"/>
  <c r="S1495" i="1"/>
  <c r="S2013" i="1"/>
  <c r="S2363" i="1"/>
  <c r="S1701" i="1"/>
  <c r="S3303" i="1"/>
  <c r="S772" i="1"/>
  <c r="S1612" i="1"/>
  <c r="S2664" i="1"/>
  <c r="S3050" i="1"/>
  <c r="S2299" i="1"/>
  <c r="S4655" i="1"/>
  <c r="S2160" i="1"/>
  <c r="S3003" i="1"/>
  <c r="S4321" i="1"/>
  <c r="S3816" i="1"/>
  <c r="S4671" i="1"/>
  <c r="S742" i="1"/>
  <c r="S2314" i="1"/>
  <c r="S3779" i="1"/>
  <c r="S1509" i="1"/>
  <c r="S2697" i="1"/>
  <c r="S3457" i="1"/>
  <c r="S4212" i="1"/>
  <c r="S2997" i="1"/>
  <c r="S4342" i="1"/>
  <c r="S4973" i="1"/>
  <c r="S964" i="1"/>
  <c r="S3977" i="1"/>
  <c r="S4316" i="1"/>
  <c r="S3414" i="1"/>
  <c r="S252" i="1"/>
  <c r="S82" i="1"/>
  <c r="S4288" i="1"/>
  <c r="S837" i="1"/>
  <c r="S1193" i="1"/>
  <c r="S1304" i="1"/>
  <c r="S2861" i="1"/>
  <c r="S3210" i="1"/>
  <c r="S686" i="1"/>
  <c r="S32" i="1"/>
  <c r="S894" i="1"/>
  <c r="S3448" i="1"/>
  <c r="S4468" i="1"/>
  <c r="S695" i="1"/>
  <c r="S2348" i="1"/>
  <c r="S4667" i="1"/>
  <c r="S1967" i="1"/>
  <c r="S2340" i="1"/>
  <c r="S3924" i="1"/>
  <c r="S3733" i="1"/>
  <c r="S1293" i="1"/>
  <c r="S2286" i="1"/>
  <c r="S3884" i="1"/>
  <c r="S1680" i="1"/>
  <c r="S2862" i="1"/>
  <c r="S188" i="1"/>
  <c r="S2026" i="1"/>
  <c r="S4476" i="1"/>
  <c r="S2289" i="1"/>
  <c r="S745" i="1"/>
  <c r="S4686" i="1"/>
  <c r="S191" i="1"/>
  <c r="S3277" i="1"/>
  <c r="S1506" i="1"/>
  <c r="S955" i="1"/>
  <c r="S3118" i="1"/>
  <c r="S1348" i="1"/>
  <c r="S3990" i="1"/>
  <c r="S4947" i="1"/>
  <c r="S2958" i="1"/>
  <c r="S3696" i="1"/>
  <c r="S2986" i="1"/>
  <c r="S2237" i="1"/>
  <c r="S4840" i="1"/>
  <c r="S4518" i="1"/>
  <c r="S4614" i="1"/>
  <c r="S2706" i="1"/>
  <c r="S2676" i="1"/>
  <c r="S4796" i="1"/>
  <c r="S3290" i="1"/>
  <c r="S3995" i="1"/>
  <c r="S1755" i="1"/>
  <c r="S217" i="1"/>
  <c r="S2460" i="1"/>
  <c r="S4913" i="1"/>
  <c r="S4325" i="1"/>
  <c r="S2366" i="1"/>
  <c r="S4500" i="1"/>
  <c r="S836" i="1"/>
  <c r="S826" i="1"/>
  <c r="S3767" i="1"/>
  <c r="S1840" i="1"/>
  <c r="S2830" i="1"/>
  <c r="S1347" i="1"/>
  <c r="S1694" i="1"/>
  <c r="S2504" i="1"/>
  <c r="S811" i="1"/>
  <c r="S1979" i="1"/>
  <c r="S324" i="1"/>
  <c r="S2990" i="1"/>
  <c r="S4328" i="1"/>
  <c r="S1797" i="1"/>
  <c r="S4005" i="1"/>
  <c r="S1484" i="1"/>
  <c r="S4474" i="1"/>
  <c r="S65" i="1"/>
  <c r="S1671" i="1"/>
  <c r="S2392" i="1"/>
  <c r="S3998" i="1"/>
  <c r="S4608" i="1"/>
  <c r="S4331" i="1"/>
  <c r="S3717" i="1"/>
  <c r="S3038" i="1"/>
  <c r="S496" i="1"/>
  <c r="S4261" i="1"/>
  <c r="S4845" i="1"/>
  <c r="S4742" i="1"/>
  <c r="S4967" i="1"/>
  <c r="S1808" i="1"/>
  <c r="S287" i="1"/>
  <c r="S2423" i="1"/>
  <c r="S2136" i="1"/>
  <c r="S4050" i="1"/>
  <c r="S1138" i="1"/>
  <c r="S4705" i="1"/>
  <c r="S156" i="1"/>
  <c r="S1953" i="1"/>
  <c r="S968" i="1"/>
  <c r="S2429" i="1"/>
  <c r="S3954" i="1"/>
  <c r="S497" i="1"/>
  <c r="S4587" i="1"/>
  <c r="S1911" i="1"/>
  <c r="S2466" i="1"/>
  <c r="S2107" i="1"/>
  <c r="S1154" i="1"/>
  <c r="S647" i="1"/>
  <c r="S4781" i="1"/>
  <c r="S1141" i="1"/>
  <c r="S3612" i="1"/>
  <c r="S76" i="1"/>
  <c r="S2441" i="1"/>
  <c r="S4392" i="1"/>
  <c r="S4811" i="1"/>
  <c r="S4945" i="1"/>
  <c r="S4578" i="1"/>
  <c r="S1465" i="1"/>
  <c r="S2500" i="1"/>
  <c r="S4523" i="1"/>
  <c r="S4229" i="1"/>
  <c r="S1006" i="1"/>
  <c r="S2675" i="1"/>
  <c r="S434" i="1"/>
  <c r="S4218" i="1"/>
  <c r="S4591" i="1"/>
  <c r="S1027" i="1"/>
  <c r="S4422" i="1"/>
  <c r="S3170" i="1"/>
  <c r="S4389" i="1"/>
  <c r="S3010" i="1"/>
  <c r="S1981" i="1"/>
  <c r="S775" i="1"/>
  <c r="S4094" i="1"/>
  <c r="S443" i="1"/>
  <c r="S1272" i="1"/>
  <c r="S514" i="1"/>
  <c r="S3578" i="1"/>
  <c r="S2157" i="1"/>
  <c r="S981" i="1"/>
  <c r="S4616" i="1"/>
  <c r="S4057" i="1"/>
  <c r="S404" i="1"/>
  <c r="S1524" i="1"/>
  <c r="S1062" i="1"/>
  <c r="S4306" i="1"/>
  <c r="S1373" i="1"/>
  <c r="S4113" i="1"/>
  <c r="S4588" i="1"/>
  <c r="S4435" i="1"/>
  <c r="S2712" i="1"/>
  <c r="S4099" i="1"/>
  <c r="S480" i="1"/>
  <c r="S2606" i="1"/>
  <c r="S1078" i="1"/>
  <c r="S767" i="1"/>
  <c r="S720" i="1"/>
  <c r="S895" i="1"/>
  <c r="S4220" i="1"/>
  <c r="S676" i="1"/>
  <c r="S2791" i="1"/>
  <c r="S3840" i="1"/>
  <c r="S523" i="1"/>
  <c r="S4100" i="1"/>
  <c r="S539" i="1"/>
  <c r="S2302" i="1"/>
  <c r="S2979" i="1"/>
  <c r="S2228" i="1"/>
  <c r="S2942" i="1"/>
  <c r="S4607" i="1"/>
  <c r="S1687" i="1"/>
  <c r="S4993" i="1"/>
  <c r="S2261" i="1"/>
  <c r="S2822" i="1"/>
  <c r="S2908" i="1"/>
  <c r="S185" i="1"/>
  <c r="S1337" i="1"/>
  <c r="S1218" i="1"/>
  <c r="S1531" i="1"/>
  <c r="S869" i="1"/>
  <c r="S3446" i="1"/>
  <c r="S2205" i="1"/>
  <c r="S734" i="1"/>
  <c r="S2409" i="1"/>
  <c r="S4114" i="1"/>
  <c r="S1328" i="1"/>
  <c r="S1806" i="1"/>
  <c r="S1202" i="1"/>
  <c r="S934" i="1"/>
  <c r="S3866" i="1"/>
  <c r="S202" i="1"/>
  <c r="S1452" i="1"/>
  <c r="S2397" i="1"/>
  <c r="S2088" i="1"/>
  <c r="S1378" i="1"/>
  <c r="S2667" i="1"/>
  <c r="S3431" i="1"/>
  <c r="S289" i="1"/>
  <c r="S1573" i="1"/>
  <c r="S2865" i="1"/>
  <c r="S4260" i="1"/>
  <c r="S1514" i="1"/>
  <c r="S3633" i="1"/>
  <c r="S2090" i="1"/>
  <c r="S2238" i="1"/>
  <c r="S1340" i="1"/>
  <c r="S4891" i="1"/>
  <c r="S171" i="1"/>
  <c r="S2967" i="1"/>
  <c r="S632" i="1"/>
  <c r="S1163" i="1"/>
  <c r="S3925" i="1"/>
  <c r="S2526" i="1"/>
  <c r="S561" i="1"/>
  <c r="S3019" i="1"/>
  <c r="S2974" i="1"/>
  <c r="S790" i="1"/>
  <c r="S296" i="1"/>
  <c r="S1326" i="1"/>
  <c r="S2829" i="1"/>
  <c r="S160" i="1"/>
  <c r="S3951" i="1"/>
  <c r="S1042" i="1"/>
  <c r="S704" i="1"/>
  <c r="S4221" i="1"/>
  <c r="S580" i="1"/>
  <c r="S4529" i="1"/>
  <c r="S1535" i="1"/>
  <c r="S4598" i="1"/>
  <c r="S2543" i="1"/>
  <c r="S3549" i="1"/>
  <c r="S1310" i="1"/>
  <c r="S4193" i="1"/>
  <c r="S2672" i="1"/>
  <c r="S375" i="1"/>
  <c r="S4732" i="1"/>
  <c r="S2679" i="1"/>
  <c r="S4977" i="1"/>
  <c r="S2970" i="1"/>
  <c r="S2803" i="1"/>
  <c r="S1353" i="1"/>
  <c r="S2856" i="1"/>
  <c r="S4601" i="1"/>
  <c r="S4382" i="1"/>
  <c r="S1874" i="1"/>
  <c r="S4859" i="1"/>
  <c r="S4090" i="1"/>
  <c r="S3654" i="1"/>
  <c r="S23" i="1"/>
  <c r="S1866" i="1"/>
  <c r="S1600" i="1"/>
  <c r="S611" i="1"/>
  <c r="S3936" i="1"/>
  <c r="S1000" i="1"/>
  <c r="S1749" i="1"/>
  <c r="S1717" i="1"/>
  <c r="S3151" i="1"/>
  <c r="S2117" i="1"/>
  <c r="S1628" i="1"/>
  <c r="S550" i="1"/>
  <c r="S2294" i="1"/>
  <c r="S3602" i="1"/>
  <c r="S2332" i="1"/>
  <c r="S922" i="1"/>
  <c r="S3134" i="1"/>
  <c r="S4185" i="1"/>
  <c r="S510" i="1"/>
  <c r="S1997" i="1"/>
  <c r="S1104" i="1"/>
  <c r="S1699" i="1"/>
  <c r="S4991" i="1"/>
  <c r="S430" i="1"/>
  <c r="S2989" i="1"/>
  <c r="S3713" i="1"/>
  <c r="S1266" i="1"/>
  <c r="S2003" i="1"/>
  <c r="S872" i="1"/>
  <c r="S2880" i="1"/>
  <c r="S3674" i="1"/>
  <c r="S544" i="1"/>
  <c r="S3214" i="1"/>
  <c r="S2047" i="1"/>
  <c r="S1890" i="1"/>
  <c r="S4862" i="1"/>
  <c r="S4892" i="1"/>
  <c r="S584" i="1"/>
  <c r="S2019" i="1"/>
  <c r="S3544" i="1"/>
  <c r="S530" i="1"/>
  <c r="S3380" i="1"/>
  <c r="S4940" i="1"/>
  <c r="S3149" i="1"/>
  <c r="S2484" i="1"/>
  <c r="S1645" i="1"/>
  <c r="S4346" i="1"/>
  <c r="S276" i="1"/>
  <c r="S1798" i="1"/>
  <c r="S1032" i="1"/>
  <c r="S966" i="1"/>
  <c r="S4865" i="1"/>
  <c r="S3232" i="1"/>
  <c r="S3975" i="1"/>
  <c r="S2846" i="1"/>
  <c r="S3720" i="1"/>
  <c r="S56" i="1"/>
  <c r="S1359" i="1"/>
  <c r="S3035" i="1"/>
  <c r="S306" i="1"/>
  <c r="S4792" i="1"/>
  <c r="S2121" i="1"/>
  <c r="S2323" i="1"/>
  <c r="S4721" i="1"/>
  <c r="S776" i="1"/>
  <c r="S4665" i="1"/>
  <c r="S3432" i="1"/>
  <c r="S3006" i="1"/>
  <c r="S4959" i="1"/>
  <c r="S1145" i="1"/>
  <c r="S2341" i="1"/>
  <c r="S1944" i="1"/>
  <c r="S423" i="1"/>
  <c r="S122" i="1"/>
  <c r="S2109" i="1"/>
  <c r="S3764" i="1"/>
  <c r="S1731" i="1"/>
  <c r="S3228" i="1"/>
  <c r="S4893" i="1"/>
  <c r="S1516" i="1"/>
  <c r="S4951" i="1"/>
  <c r="S3371" i="1"/>
  <c r="S4510" i="1"/>
  <c r="S3561" i="1"/>
  <c r="S1089" i="1"/>
  <c r="S3765" i="1"/>
  <c r="S4394" i="1"/>
  <c r="S491" i="1"/>
  <c r="S1770" i="1"/>
  <c r="S3928" i="1"/>
  <c r="S46" i="1"/>
  <c r="S937" i="1"/>
  <c r="S1693" i="1"/>
  <c r="S52" i="1"/>
  <c r="S4809" i="1"/>
  <c r="S1046" i="1"/>
  <c r="S3396" i="1"/>
  <c r="S4746" i="1"/>
  <c r="S3392" i="1"/>
  <c r="S340" i="1"/>
  <c r="S1068" i="1"/>
  <c r="S1158" i="1"/>
  <c r="S3863" i="1"/>
  <c r="S1745" i="1"/>
  <c r="S288" i="1"/>
  <c r="S4954" i="1"/>
  <c r="S2984" i="1"/>
  <c r="S2193" i="1"/>
  <c r="S1893" i="1"/>
  <c r="S4708" i="1"/>
  <c r="S1355" i="1"/>
  <c r="S244" i="1"/>
  <c r="S120" i="1"/>
  <c r="S484" i="1"/>
  <c r="S19" i="1"/>
  <c r="S4801" i="1"/>
  <c r="S481" i="1"/>
  <c r="S268" i="1"/>
  <c r="S4103" i="1"/>
  <c r="S2727" i="1"/>
  <c r="S4414" i="1"/>
  <c r="S2292" i="1"/>
  <c r="S4030" i="1"/>
  <c r="S858" i="1"/>
  <c r="S705" i="1"/>
  <c r="S2024" i="1"/>
  <c r="S4972" i="1"/>
  <c r="S1910" i="1"/>
  <c r="S2658" i="1"/>
  <c r="S1071" i="1"/>
  <c r="S1312" i="1"/>
  <c r="S2665" i="1"/>
  <c r="S180" i="1"/>
  <c r="S4472" i="1"/>
  <c r="S2039" i="1"/>
  <c r="S3950" i="1"/>
  <c r="S356" i="1"/>
  <c r="S2584" i="1"/>
  <c r="S4743" i="1"/>
  <c r="S1636" i="1"/>
  <c r="S4975" i="1"/>
  <c r="S3470" i="1"/>
  <c r="S3387" i="1"/>
  <c r="S199" i="1"/>
  <c r="S3921" i="1"/>
  <c r="S85" i="1"/>
  <c r="S527" i="1"/>
  <c r="S1170" i="1"/>
  <c r="S4797" i="1"/>
  <c r="S1925" i="1"/>
  <c r="S3737" i="1"/>
  <c r="S525" i="1"/>
  <c r="S3510" i="1"/>
  <c r="S938" i="1"/>
  <c r="S2617" i="1"/>
  <c r="S3667" i="1"/>
  <c r="S3139" i="1"/>
  <c r="S778" i="1"/>
  <c r="S2628" i="1"/>
  <c r="S2067" i="1"/>
  <c r="S278" i="1"/>
  <c r="S1652" i="1"/>
  <c r="S4433" i="1"/>
  <c r="S1994" i="1"/>
  <c r="S3848" i="1"/>
  <c r="S275" i="1"/>
  <c r="S3621" i="1"/>
  <c r="S3" i="1"/>
  <c r="S210" i="1"/>
  <c r="S2587" i="1"/>
  <c r="S1317" i="1"/>
  <c r="S839" i="1"/>
  <c r="S899" i="1"/>
  <c r="S14" i="1"/>
  <c r="S2561" i="1"/>
  <c r="S1274" i="1"/>
  <c r="S1750" i="1"/>
  <c r="S4644" i="1"/>
  <c r="S2139" i="1"/>
  <c r="S1793" i="1"/>
  <c r="S4599" i="1"/>
  <c r="S1190" i="1"/>
  <c r="S2425" i="1"/>
  <c r="S3073" i="1"/>
  <c r="S2535" i="1"/>
  <c r="S3952" i="1"/>
  <c r="S1886" i="1"/>
  <c r="S3595" i="1"/>
  <c r="S1930" i="1"/>
  <c r="S1711" i="1"/>
  <c r="S335" i="1"/>
  <c r="S152" i="1"/>
  <c r="S3188" i="1"/>
  <c r="S3279" i="1"/>
  <c r="S1913" i="1"/>
  <c r="S3496" i="1"/>
  <c r="S3278" i="1"/>
  <c r="S3985" i="1"/>
  <c r="S3729" i="1"/>
  <c r="S302" i="1"/>
  <c r="S3937" i="1"/>
  <c r="S3402" i="1"/>
  <c r="S1784" i="1"/>
  <c r="S1776" i="1"/>
  <c r="S3376" i="1"/>
  <c r="S1522" i="1"/>
  <c r="S3412" i="1"/>
  <c r="S1983" i="1"/>
  <c r="S1242" i="1"/>
  <c r="S777" i="1"/>
  <c r="S952" i="1"/>
  <c r="S1069" i="1"/>
  <c r="S329" i="1"/>
  <c r="S712" i="1"/>
  <c r="S528" i="1"/>
  <c r="S1081" i="1"/>
  <c r="S2213" i="1"/>
  <c r="S535" i="1"/>
  <c r="S165" i="1"/>
  <c r="S3486" i="1"/>
  <c r="S587" i="1"/>
  <c r="S2403" i="1"/>
  <c r="S2878" i="1"/>
  <c r="S3895" i="1"/>
  <c r="S679" i="1"/>
  <c r="S2552" i="1"/>
  <c r="S4724" i="1"/>
  <c r="S1527" i="1"/>
  <c r="S1279" i="1"/>
  <c r="S685" i="1"/>
  <c r="S2980" i="1"/>
  <c r="S60" i="1"/>
  <c r="S4210" i="1"/>
  <c r="S2966" i="1"/>
  <c r="S4133" i="1"/>
  <c r="S3715" i="1"/>
  <c r="S3672" i="1"/>
  <c r="S1813" i="1"/>
  <c r="S4276" i="1"/>
  <c r="S3508" i="1"/>
  <c r="S3645" i="1"/>
  <c r="S3208" i="1"/>
  <c r="S1099" i="1"/>
  <c r="S479" i="1"/>
  <c r="S2482" i="1"/>
  <c r="S4026" i="1"/>
  <c r="S4642" i="1"/>
  <c r="S3811" i="1"/>
  <c r="S4231" i="1"/>
  <c r="S2566" i="1"/>
  <c r="S666" i="1"/>
  <c r="S2911" i="1"/>
  <c r="S3393" i="1"/>
  <c r="S3483" i="1"/>
  <c r="S4338" i="1"/>
  <c r="S2074" i="1"/>
  <c r="S178" i="1"/>
  <c r="S546" i="1"/>
  <c r="S2468" i="1"/>
  <c r="S2730" i="1"/>
  <c r="S1704" i="1"/>
  <c r="S1735" i="1"/>
  <c r="S4556" i="1"/>
  <c r="S1836" i="1"/>
  <c r="S2259" i="1"/>
  <c r="S2842" i="1"/>
  <c r="S393" i="1"/>
  <c r="S4560" i="1"/>
  <c r="S301" i="1"/>
  <c r="S3182" i="1"/>
  <c r="S4405" i="1"/>
  <c r="S2895" i="1"/>
  <c r="S3867" i="1"/>
  <c r="S2145" i="1"/>
  <c r="S1803" i="1"/>
  <c r="S254" i="1"/>
  <c r="S3984" i="1"/>
  <c r="S1768" i="1"/>
  <c r="S911" i="1"/>
  <c r="S2293" i="1"/>
  <c r="S1970" i="1"/>
  <c r="S4361" i="1"/>
  <c r="S557" i="1"/>
  <c r="S774" i="1"/>
  <c r="S3026" i="1"/>
  <c r="S2065" i="1"/>
  <c r="S759" i="1"/>
  <c r="S4586" i="1"/>
  <c r="S243" i="1"/>
  <c r="S1545" i="1"/>
  <c r="S2080" i="1"/>
  <c r="S4066" i="1"/>
  <c r="S2677" i="1"/>
  <c r="S1233" i="1"/>
  <c r="S1619" i="1"/>
  <c r="S3110" i="1"/>
  <c r="S793" i="1"/>
  <c r="S4966" i="1"/>
  <c r="S3381" i="1"/>
  <c r="S3926" i="1"/>
  <c r="S3987" i="1"/>
  <c r="S1674" i="1"/>
  <c r="S3464" i="1"/>
  <c r="S3618" i="1"/>
  <c r="S1610" i="1"/>
  <c r="S652" i="1"/>
  <c r="S2645" i="1"/>
  <c r="S12" i="1"/>
  <c r="S2923" i="1"/>
  <c r="S2445" i="1"/>
  <c r="S4610" i="1"/>
  <c r="S3020" i="1"/>
  <c r="S3673" i="1"/>
  <c r="S4597" i="1"/>
  <c r="S226" i="1"/>
  <c r="S2461" i="1"/>
  <c r="S2915" i="1"/>
  <c r="S3656" i="1"/>
  <c r="S3870" i="1"/>
  <c r="S4952" i="1"/>
  <c r="S2313" i="1"/>
  <c r="S71" i="1"/>
  <c r="S2714" i="1"/>
  <c r="S3346" i="1"/>
  <c r="S532" i="1"/>
  <c r="S4011" i="1"/>
  <c r="S4776" i="1"/>
  <c r="S2004" i="1"/>
  <c r="S3847" i="1"/>
  <c r="S4111" i="1"/>
  <c r="S53" i="1"/>
  <c r="S3068" i="1"/>
  <c r="S3795" i="1"/>
  <c r="S1201" i="1"/>
  <c r="S2473" i="1"/>
  <c r="S1961" i="1"/>
  <c r="S718" i="1"/>
  <c r="S3948" i="1"/>
  <c r="S2035" i="1"/>
  <c r="S3979" i="1"/>
  <c r="S1313" i="1"/>
  <c r="S4545" i="1"/>
  <c r="S4816" i="1"/>
  <c r="S3600" i="1"/>
  <c r="S2805" i="1"/>
  <c r="S4606" i="1"/>
  <c r="S2893" i="1"/>
  <c r="S982" i="1"/>
  <c r="S2939" i="1"/>
  <c r="S3051" i="1"/>
  <c r="S3501" i="1"/>
  <c r="S4098" i="1"/>
  <c r="S725" i="1"/>
  <c r="S3834" i="1"/>
  <c r="S1721" i="1"/>
  <c r="S2568" i="1"/>
  <c r="S11" i="1"/>
  <c r="S3204" i="1"/>
  <c r="S3511" i="1"/>
  <c r="S2680" i="1"/>
  <c r="S597" i="1"/>
  <c r="S1799" i="1"/>
  <c r="S736" i="1"/>
  <c r="S3180" i="1"/>
  <c r="S3807" i="1"/>
  <c r="S3736" i="1"/>
  <c r="S2050" i="1"/>
  <c r="S4064" i="1"/>
  <c r="S1829" i="1"/>
  <c r="S3914" i="1"/>
  <c r="S77" i="1"/>
  <c r="S2788" i="1"/>
  <c r="S1692" i="1"/>
  <c r="S253" i="1"/>
  <c r="S1778" i="1"/>
  <c r="S692" i="1"/>
  <c r="S336" i="1"/>
  <c r="S4930" i="1"/>
  <c r="S1607" i="1"/>
  <c r="S547" i="1"/>
  <c r="S4293" i="1"/>
  <c r="S4118" i="1"/>
  <c r="S4921" i="1"/>
  <c r="S614" i="1"/>
  <c r="S3725" i="1"/>
  <c r="S4813" i="1"/>
  <c r="S4183" i="1"/>
  <c r="S2792" i="1"/>
  <c r="S415" i="1"/>
  <c r="S748" i="1"/>
  <c r="S2427" i="1"/>
  <c r="S3790" i="1"/>
  <c r="S3694" i="1"/>
  <c r="S1307" i="1"/>
  <c r="S3181" i="1"/>
  <c r="S687" i="1"/>
  <c r="S625" i="1"/>
  <c r="S3778" i="1"/>
  <c r="S2838" i="1"/>
  <c r="S4401" i="1"/>
  <c r="S39" i="1"/>
  <c r="S3040" i="1"/>
  <c r="S2888" i="1"/>
  <c r="S1380" i="1"/>
  <c r="S395" i="1"/>
  <c r="S986" i="1"/>
  <c r="S3750" i="1"/>
  <c r="S2066" i="1"/>
  <c r="S2809" i="1"/>
  <c r="S1382" i="1"/>
  <c r="S2005" i="1"/>
  <c r="S2380" i="1"/>
  <c r="S4167" i="1"/>
  <c r="S951" i="1"/>
  <c r="S4619" i="1"/>
  <c r="S4473" i="1"/>
  <c r="S1354" i="1"/>
  <c r="S4186" i="1"/>
  <c r="S4756" i="1"/>
  <c r="S2921" i="1"/>
  <c r="S2940" i="1"/>
  <c r="S1578" i="1"/>
  <c r="S2177" i="1"/>
  <c r="S2354" i="1"/>
  <c r="S357" i="1"/>
  <c r="S1887" i="1"/>
  <c r="S121" i="1"/>
  <c r="S1483" i="1"/>
  <c r="S1390" i="1"/>
  <c r="S3812" i="1"/>
  <c r="S339" i="1"/>
  <c r="S1713" i="1"/>
  <c r="S2075" i="1"/>
  <c r="S3994" i="1"/>
  <c r="S921" i="1"/>
  <c r="S136" i="1"/>
  <c r="S4194" i="1"/>
  <c r="S2470" i="1"/>
  <c r="S3781" i="1"/>
  <c r="S3403" i="1"/>
  <c r="S4768" i="1"/>
  <c r="S1319" i="1"/>
  <c r="S167" i="1"/>
  <c r="S80" i="1"/>
  <c r="S2262" i="1"/>
  <c r="S3663" i="1"/>
  <c r="S3992" i="1"/>
  <c r="S2723" i="1"/>
  <c r="S2934" i="1"/>
  <c r="S563" i="1"/>
  <c r="S1558" i="1"/>
  <c r="S2079" i="1"/>
  <c r="S2546" i="1"/>
  <c r="S3221" i="1"/>
  <c r="S3484" i="1"/>
  <c r="S1341" i="1"/>
  <c r="S192" i="1"/>
  <c r="S1579" i="1"/>
  <c r="S1392" i="1"/>
  <c r="S3316" i="1"/>
  <c r="S2945" i="1"/>
  <c r="S4268" i="1"/>
  <c r="S926" i="1"/>
  <c r="S1826" i="1"/>
  <c r="S2449" i="1"/>
  <c r="S4714" i="1"/>
  <c r="S794" i="1"/>
  <c r="S4798" i="1"/>
  <c r="S2467" i="1"/>
  <c r="S3014" i="1"/>
  <c r="S4703" i="1"/>
  <c r="S2290" i="1"/>
  <c r="S293" i="1"/>
  <c r="S4894" i="1"/>
  <c r="S3077" i="1"/>
  <c r="S1002" i="1"/>
  <c r="S4295" i="1"/>
  <c r="S4646" i="1"/>
  <c r="S1742" i="1"/>
  <c r="S4329" i="1"/>
  <c r="S4623" i="1"/>
  <c r="S4400" i="1"/>
  <c r="S3760" i="1"/>
  <c r="S3917" i="1"/>
  <c r="S2364" i="1"/>
  <c r="S1667" i="1"/>
  <c r="S4149" i="1"/>
  <c r="S3287" i="1"/>
  <c r="S3401" i="1"/>
  <c r="S3150" i="1"/>
  <c r="S4992" i="1"/>
  <c r="S2382" i="1"/>
  <c r="S4629" i="1"/>
  <c r="S3281" i="1"/>
  <c r="S2735" i="1"/>
  <c r="S4696" i="1"/>
  <c r="S1404" i="1"/>
  <c r="S1093" i="1"/>
  <c r="S3947" i="1"/>
  <c r="S582" i="1"/>
  <c r="S3212" i="1"/>
  <c r="S1403" i="1"/>
  <c r="S1657" i="1"/>
  <c r="S4004" i="1"/>
  <c r="S533" i="1"/>
  <c r="S282" i="1"/>
  <c r="S4124" i="1"/>
  <c r="S4031" i="1"/>
  <c r="S4464" i="1"/>
  <c r="S4875" i="1"/>
  <c r="S451" i="1"/>
  <c r="S3216" i="1"/>
  <c r="S1691" i="1"/>
  <c r="S3307" i="1"/>
  <c r="S1391" i="1"/>
  <c r="S1515" i="1"/>
  <c r="S1039" i="1"/>
  <c r="S2424" i="1"/>
  <c r="S2881" i="1"/>
  <c r="S3697" i="1"/>
  <c r="S3596" i="1"/>
  <c r="S4013" i="1"/>
  <c r="S3627" i="1"/>
  <c r="S2634" i="1"/>
  <c r="S3644" i="1"/>
  <c r="S2161" i="1"/>
  <c r="S379" i="1"/>
  <c r="S2876" i="1"/>
  <c r="S4823" i="1"/>
  <c r="S2827" i="1"/>
  <c r="S3023" i="1"/>
  <c r="S653" i="1"/>
  <c r="S3580" i="1"/>
  <c r="S4795" i="1"/>
  <c r="S3857" i="1"/>
  <c r="S4905" i="1"/>
  <c r="S893" i="1"/>
  <c r="S3160" i="1"/>
  <c r="S3868" i="1"/>
  <c r="S770" i="1"/>
  <c r="S780" i="1"/>
  <c r="S1838" i="1"/>
  <c r="S232" i="1"/>
  <c r="S2511" i="1"/>
  <c r="S1845" i="1"/>
  <c r="S4409" i="1"/>
  <c r="S4417" i="1"/>
  <c r="S3173" i="1"/>
  <c r="S412" i="1"/>
  <c r="S1146" i="1"/>
  <c r="S853" i="1"/>
  <c r="S3425" i="1"/>
  <c r="S2069" i="1"/>
  <c r="S2488" i="1"/>
  <c r="S4429" i="1"/>
  <c r="S3661" i="1"/>
  <c r="S1281" i="1"/>
  <c r="S2690" i="1"/>
  <c r="S4359" i="1"/>
  <c r="S3799" i="1"/>
  <c r="S4296" i="1"/>
  <c r="S4488" i="1"/>
  <c r="S3341" i="1"/>
  <c r="S3072" i="1"/>
  <c r="S3552" i="1"/>
  <c r="S4700" i="1"/>
  <c r="S4153" i="1"/>
  <c r="S1331" i="1"/>
  <c r="S2388" i="1"/>
  <c r="S367" i="1"/>
  <c r="S91" i="1"/>
  <c r="S4826" i="1"/>
  <c r="S2557" i="1"/>
  <c r="S2668" i="1"/>
  <c r="S2671" i="1"/>
  <c r="S3362" i="1"/>
  <c r="S1311" i="1"/>
  <c r="S3272" i="1"/>
  <c r="S4461" i="1"/>
  <c r="S3245" i="1"/>
  <c r="S4876" i="1"/>
  <c r="S2623" i="1"/>
  <c r="S311" i="1"/>
  <c r="S2692" i="1"/>
  <c r="S4164" i="1"/>
  <c r="S1942" i="1"/>
  <c r="S3438" i="1"/>
  <c r="S1489" i="1"/>
  <c r="S2345" i="1"/>
  <c r="S15" i="1"/>
  <c r="S1782" i="1"/>
  <c r="S220" i="1"/>
  <c r="S4807" i="1"/>
  <c r="S3493" i="1"/>
  <c r="S297" i="1"/>
  <c r="S2018" i="1"/>
  <c r="S3445" i="1"/>
  <c r="S4028" i="1"/>
  <c r="S4701" i="1"/>
  <c r="S2185" i="1"/>
  <c r="S4555" i="1"/>
  <c r="S1275" i="1"/>
  <c r="S4989" i="1"/>
  <c r="S4198" i="1"/>
  <c r="S4953" i="1"/>
  <c r="S421" i="1"/>
  <c r="S3835" i="1"/>
  <c r="S1263" i="1"/>
  <c r="S3969" i="1"/>
  <c r="S43" i="1"/>
  <c r="S4531" i="1"/>
  <c r="S3976" i="1"/>
  <c r="S2202" i="1"/>
  <c r="S4125" i="1"/>
  <c r="S3966" i="1"/>
  <c r="S3466" i="1"/>
  <c r="S2750" i="1"/>
  <c r="S1828" i="1"/>
  <c r="S1927" i="1"/>
  <c r="S4371" i="1"/>
  <c r="S4800" i="1"/>
  <c r="S4303" i="1"/>
  <c r="S1510" i="1"/>
  <c r="S912" i="1"/>
  <c r="S79" i="1"/>
  <c r="S3592" i="1"/>
  <c r="S205" i="1"/>
  <c r="S2520" i="1"/>
  <c r="S2961" i="1"/>
  <c r="S3056" i="1"/>
  <c r="S4883" i="1"/>
  <c r="S4981" i="1"/>
  <c r="S3630" i="1"/>
  <c r="S3015" i="1"/>
  <c r="S3636" i="1"/>
  <c r="S4226" i="1"/>
  <c r="S689" i="1"/>
  <c r="S2151" i="1"/>
  <c r="S4764" i="1"/>
  <c r="S1323" i="1"/>
  <c r="S1685" i="1"/>
  <c r="S1003" i="1"/>
  <c r="S3894" i="1"/>
  <c r="S4782" i="1"/>
  <c r="S2396" i="1"/>
  <c r="S3859" i="1"/>
  <c r="S4774" i="1"/>
  <c r="S1237" i="1"/>
  <c r="S2096" i="1"/>
  <c r="S4923" i="1"/>
  <c r="S3326" i="1"/>
  <c r="S3120" i="1"/>
  <c r="S416" i="1"/>
  <c r="S425" i="1"/>
  <c r="S3517" i="1"/>
  <c r="S2234" i="1"/>
  <c r="S4868" i="1"/>
  <c r="S272" i="1"/>
  <c r="S4264" i="1"/>
  <c r="S3223" i="1"/>
  <c r="S2551" i="1"/>
  <c r="S3306" i="1"/>
  <c r="S2751" i="1"/>
  <c r="S3490" i="1"/>
  <c r="S3999" i="1"/>
  <c r="S1369" i="1"/>
  <c r="S373" i="1"/>
  <c r="S1216" i="1"/>
  <c r="S3938" i="1"/>
  <c r="S2964" i="1"/>
  <c r="S24" i="1"/>
  <c r="S2708" i="1"/>
  <c r="S698" i="1"/>
  <c r="S4332" i="1"/>
  <c r="S1238" i="1"/>
  <c r="S4022" i="1"/>
  <c r="S176" i="1"/>
  <c r="S4236" i="1"/>
  <c r="S3568" i="1"/>
  <c r="S348" i="1"/>
  <c r="S4897" i="1"/>
  <c r="S4931" i="1"/>
  <c r="S2418" i="1"/>
  <c r="S3919" i="1"/>
  <c r="S1965" i="1"/>
  <c r="S2537" i="1"/>
  <c r="S3677" i="1"/>
  <c r="S4730" i="1"/>
  <c r="S2280" i="1"/>
  <c r="S2335" i="1"/>
  <c r="S4824" i="1"/>
  <c r="S2103" i="1"/>
  <c r="S943" i="1"/>
  <c r="S763" i="1"/>
  <c r="S4857" i="1"/>
  <c r="S4943" i="1"/>
  <c r="S905" i="1"/>
  <c r="S1166" i="1"/>
  <c r="S20" i="1"/>
  <c r="S1368" i="1"/>
  <c r="S3297" i="1"/>
  <c r="S3478" i="1"/>
  <c r="S4105" i="1"/>
  <c r="S1844" i="1"/>
  <c r="S3498" i="1"/>
  <c r="S4766" i="1"/>
  <c r="S4136" i="1"/>
  <c r="S2081" i="1"/>
  <c r="S3494" i="1"/>
  <c r="S3336" i="1"/>
  <c r="S269" i="1"/>
  <c r="S241" i="1"/>
  <c r="S3350" i="1"/>
  <c r="S2968" i="1"/>
  <c r="S4511" i="1"/>
  <c r="S1400" i="1"/>
  <c r="S1712" i="1"/>
  <c r="S787" i="1"/>
  <c r="S2222" i="1"/>
  <c r="S3601" i="1"/>
  <c r="S1214" i="1"/>
  <c r="S2859" i="1"/>
  <c r="S1413" i="1"/>
  <c r="S1669" i="1"/>
  <c r="S1475" i="1"/>
  <c r="S4745" i="1"/>
  <c r="S1714" i="1"/>
  <c r="S579" i="1"/>
  <c r="S1937" i="1"/>
  <c r="S4278" i="1"/>
  <c r="S4245" i="1"/>
  <c r="S1466" i="1"/>
  <c r="S2235" i="1"/>
  <c r="S974" i="1"/>
  <c r="S4432" i="1"/>
  <c r="S2847" i="1"/>
  <c r="S2889" i="1"/>
  <c r="S4152" i="1"/>
  <c r="S623" i="1"/>
  <c r="S387" i="1"/>
  <c r="S1226" i="1"/>
  <c r="S2922" i="1"/>
  <c r="S1072" i="1"/>
  <c r="S565" i="1"/>
  <c r="S128" i="1"/>
  <c r="S4115" i="1"/>
  <c r="S1007" i="1"/>
  <c r="S4436" i="1"/>
  <c r="S3105" i="1"/>
  <c r="S1133" i="1"/>
  <c r="S2763" i="1"/>
  <c r="S3274" i="1"/>
  <c r="S603" i="1"/>
  <c r="S2798" i="1"/>
  <c r="S1426" i="1"/>
  <c r="S1839" i="1"/>
  <c r="S1992" i="1"/>
  <c r="S2462" i="1"/>
  <c r="S3823" i="1"/>
  <c r="S3719" i="1"/>
  <c r="S2216" i="1"/>
  <c r="S89" i="1"/>
  <c r="S312" i="1"/>
  <c r="S1894" i="1"/>
  <c r="S3338" i="1"/>
  <c r="S3551" i="1"/>
  <c r="S361" i="1"/>
  <c r="S286" i="1"/>
  <c r="S3012" i="1"/>
  <c r="S2835" i="1"/>
  <c r="S465" i="1"/>
  <c r="S4812" i="1"/>
  <c r="S3039" i="1"/>
  <c r="S3481" i="1"/>
  <c r="S649" i="1"/>
  <c r="S448" i="1"/>
  <c r="S903" i="1"/>
  <c r="S633" i="1"/>
  <c r="S1575" i="1"/>
  <c r="S4833" i="1"/>
  <c r="S572" i="1"/>
  <c r="S2910" i="1"/>
  <c r="S715" i="1"/>
  <c r="S353" i="1"/>
  <c r="S1124" i="1"/>
  <c r="S4794" i="1"/>
  <c r="S949" i="1"/>
  <c r="S1198" i="1"/>
  <c r="S1221" i="1"/>
  <c r="S4625" i="1"/>
  <c r="S1931" i="1"/>
  <c r="S3131" i="1"/>
  <c r="S4851" i="1"/>
  <c r="S4649" i="1"/>
  <c r="S1181" i="1"/>
  <c r="S2823" i="1"/>
  <c r="S3575" i="1"/>
  <c r="S1536" i="1"/>
  <c r="S2197" i="1"/>
  <c r="S4585" i="1"/>
  <c r="S1050" i="1"/>
  <c r="S1458" i="1"/>
  <c r="S3852" i="1"/>
  <c r="S801" i="1"/>
  <c r="S4877" i="1"/>
  <c r="S2793" i="1"/>
  <c r="S4492" i="1"/>
  <c r="S3377" i="1"/>
  <c r="S1180" i="1"/>
  <c r="S4944" i="1"/>
  <c r="S3579" i="1"/>
  <c r="S1861" i="1"/>
  <c r="S4203" i="1"/>
  <c r="S2843" i="1"/>
  <c r="S1668" i="1"/>
  <c r="S1595" i="1"/>
  <c r="S1891" i="1"/>
  <c r="S374" i="1"/>
  <c r="S4237" i="1"/>
  <c r="S2395" i="1"/>
  <c r="S4350" i="1"/>
  <c r="S4340" i="1"/>
  <c r="S875" i="1"/>
  <c r="S3833" i="1"/>
  <c r="S788" i="1"/>
  <c r="S2619" i="1"/>
  <c r="S2782" i="1"/>
  <c r="S90" i="1"/>
  <c r="S1102" i="1"/>
  <c r="S1837" i="1"/>
  <c r="S4717" i="1"/>
  <c r="S338" i="1"/>
  <c r="S487" i="1"/>
  <c r="S1128" i="1"/>
  <c r="S4428" i="1"/>
  <c r="S115" i="1"/>
  <c r="S305" i="1"/>
  <c r="S3165" i="1"/>
  <c r="S2971" i="1"/>
  <c r="S1470" i="1"/>
  <c r="S4505" i="1"/>
  <c r="S1286" i="1"/>
  <c r="S468" i="1"/>
  <c r="S3084" i="1"/>
  <c r="S380" i="1"/>
  <c r="S2241" i="1"/>
  <c r="S368" i="1"/>
  <c r="S4442" i="1"/>
  <c r="S651" i="1"/>
  <c r="S3107" i="1"/>
  <c r="S3545" i="1"/>
  <c r="S802" i="1"/>
  <c r="S1410" i="1"/>
  <c r="S2217" i="1"/>
  <c r="S3502" i="1"/>
  <c r="S3011" i="1"/>
  <c r="S2383" i="1"/>
  <c r="S1314" i="1"/>
  <c r="S3439" i="1"/>
  <c r="S2041" i="1"/>
  <c r="S958" i="1"/>
  <c r="S4541" i="1"/>
  <c r="S1080" i="1"/>
  <c r="S4775" i="1"/>
  <c r="S3323" i="1"/>
  <c r="S3686" i="1"/>
  <c r="S4808" i="1"/>
  <c r="S3518" i="1"/>
  <c r="S4127" i="1"/>
  <c r="S4419" i="1"/>
  <c r="S3712" i="1"/>
  <c r="S315" i="1"/>
  <c r="S1700" i="1"/>
  <c r="S1301" i="1"/>
  <c r="S298" i="1"/>
  <c r="S4233" i="1"/>
  <c r="S3443" i="1"/>
  <c r="S3972" i="1"/>
  <c r="S1177" i="1"/>
  <c r="S3671" i="1"/>
  <c r="S2574" i="1"/>
  <c r="S887" i="1"/>
  <c r="S831" i="1"/>
  <c r="S2034" i="1"/>
  <c r="S846" i="1"/>
  <c r="S1741" i="1"/>
  <c r="S3902" i="1"/>
  <c r="S50" i="1"/>
  <c r="S2102" i="1"/>
  <c r="S4758" i="1"/>
  <c r="S4579" i="1"/>
  <c r="S4544" i="1"/>
  <c r="S3001" i="1"/>
  <c r="S2598" i="1"/>
  <c r="S322" i="1"/>
  <c r="S947" i="1"/>
  <c r="S1020" i="1"/>
  <c r="S2814" i="1"/>
  <c r="S1294" i="1"/>
  <c r="S3213" i="1"/>
  <c r="S3641" i="1"/>
  <c r="S954" i="1"/>
  <c r="S426" i="1"/>
  <c r="S4251" i="1"/>
  <c r="S3817" i="1"/>
  <c r="S1187" i="1"/>
  <c r="S2173" i="1"/>
  <c r="S4045" i="1"/>
  <c r="S2771" i="1"/>
  <c r="S1191" i="1"/>
  <c r="S3268" i="1"/>
  <c r="S2225" i="1"/>
  <c r="S4087" i="1"/>
  <c r="S862" i="1"/>
  <c r="S1273" i="1"/>
  <c r="S2704" i="1"/>
  <c r="S3769" i="1"/>
  <c r="S1350" i="1"/>
  <c r="S3075" i="1"/>
  <c r="S3827" i="1"/>
  <c r="S1417" i="1"/>
  <c r="S3584" i="1"/>
  <c r="S8" i="1"/>
  <c r="S4534" i="1"/>
  <c r="S1418" i="1"/>
  <c r="S249" i="1"/>
  <c r="S3005" i="1"/>
  <c r="S4837" i="1"/>
  <c r="S4071" i="1"/>
  <c r="S3754" i="1"/>
  <c r="S2783" i="1"/>
  <c r="S2592" i="1"/>
  <c r="S4530" i="1"/>
  <c r="S3384" i="1"/>
  <c r="S1278" i="1"/>
  <c r="S2901" i="1"/>
  <c r="S3890" i="1"/>
  <c r="S1959" i="1"/>
  <c r="S1583" i="1"/>
  <c r="S2753" i="1"/>
  <c r="S3648" i="1"/>
  <c r="S145" i="1"/>
  <c r="S166" i="1"/>
  <c r="S1048" i="1"/>
  <c r="S2304" i="1"/>
  <c r="S3711" i="1"/>
  <c r="S1790" i="1"/>
  <c r="S2848" i="1"/>
  <c r="S4024" i="1"/>
  <c r="S323" i="1"/>
  <c r="S376" i="1"/>
  <c r="S2053" i="1"/>
  <c r="S4908" i="1"/>
  <c r="S1289" i="1"/>
  <c r="S4002" i="1"/>
  <c r="S3634" i="1"/>
  <c r="S3285" i="1"/>
  <c r="S1443" i="1"/>
  <c r="S4032" i="1"/>
  <c r="S2919" i="1"/>
  <c r="S4887" i="1"/>
  <c r="S2844" i="1"/>
  <c r="S1999" i="1"/>
  <c r="S364" i="1"/>
  <c r="S2432" i="1"/>
  <c r="S4119" i="1"/>
  <c r="S716" i="1"/>
  <c r="S501" i="1"/>
  <c r="S626" i="1"/>
  <c r="S842" i="1"/>
  <c r="S4707" i="1"/>
  <c r="S2064" i="1"/>
  <c r="S4497" i="1"/>
  <c r="S3495" i="1"/>
  <c r="S2170" i="1"/>
  <c r="S4395" i="1"/>
  <c r="S3796" i="1"/>
  <c r="S129" i="1"/>
  <c r="S149" i="1"/>
  <c r="S347" i="1"/>
  <c r="S4246" i="1"/>
  <c r="S3090" i="1"/>
  <c r="S1675" i="1"/>
  <c r="S1396" i="1"/>
  <c r="S308" i="1"/>
  <c r="S2279" i="1"/>
  <c r="S1871" i="1"/>
  <c r="S3515" i="1"/>
  <c r="S2148" i="1"/>
  <c r="S4674" i="1"/>
  <c r="S939" i="1"/>
  <c r="S3605" i="1"/>
  <c r="S3013" i="1"/>
  <c r="S612" i="1"/>
  <c r="S3971" i="1"/>
  <c r="S1295" i="1"/>
  <c r="S3587" i="1"/>
  <c r="S3896" i="1"/>
  <c r="S3776" i="1"/>
  <c r="S915" i="1"/>
  <c r="S4455" i="1"/>
  <c r="S4958" i="1"/>
  <c r="S3374" i="1"/>
  <c r="S606" i="1"/>
  <c r="S2549" i="1"/>
  <c r="S84" i="1"/>
  <c r="S1091" i="1"/>
  <c r="S3546" i="1"/>
  <c r="S3219" i="1"/>
  <c r="S3428" i="1"/>
  <c r="S2820" i="1"/>
  <c r="S2147" i="1"/>
  <c r="S4915" i="1"/>
  <c r="S3730" i="1"/>
  <c r="S237" i="1"/>
  <c r="S3366" i="1"/>
  <c r="S3296" i="1"/>
  <c r="S4141" i="1"/>
  <c r="S2577" i="1"/>
  <c r="S3562" i="1"/>
  <c r="S519" i="1"/>
  <c r="S4581" i="1"/>
  <c r="S3410" i="1"/>
  <c r="S245" i="1"/>
  <c r="S4263" i="1"/>
  <c r="S2585" i="1"/>
  <c r="S221" i="1"/>
  <c r="S977" i="1"/>
  <c r="S4150" i="1"/>
  <c r="S635" i="1"/>
  <c r="S2635" i="1"/>
  <c r="S4180" i="1"/>
  <c r="S3558" i="1"/>
  <c r="S1366" i="1"/>
  <c r="S2044" i="1"/>
  <c r="S764" i="1"/>
  <c r="S3748" i="1"/>
  <c r="S1447" i="1"/>
  <c r="S73" i="1"/>
  <c r="S1480" i="1"/>
  <c r="S2560" i="1"/>
  <c r="S3153" i="1"/>
  <c r="S3426" i="1"/>
  <c r="S3135" i="1"/>
  <c r="S4896" i="1"/>
  <c r="S4729" i="1"/>
  <c r="S235" i="1"/>
  <c r="S3912" i="1"/>
  <c r="S2378" i="1"/>
  <c r="S956" i="1"/>
  <c r="S2641" i="1"/>
  <c r="S1097" i="1"/>
  <c r="S2285" i="1"/>
  <c r="S2331" i="1"/>
  <c r="S4373" i="1"/>
  <c r="S1646" i="1"/>
  <c r="S2992" i="1"/>
  <c r="S4423" i="1"/>
  <c r="S2826" i="1"/>
  <c r="S4065" i="1"/>
  <c r="S845" i="1"/>
  <c r="S1676" i="1"/>
  <c r="S4014" i="1"/>
  <c r="S2498" i="1"/>
  <c r="S511" i="1"/>
  <c r="S807" i="1"/>
  <c r="S1517" i="1"/>
  <c r="S168" i="1"/>
  <c r="S150" i="1"/>
  <c r="S3814" i="1"/>
  <c r="S965" i="1"/>
  <c r="S25" i="1"/>
  <c r="S3246" i="1"/>
  <c r="S4620" i="1"/>
  <c r="S548" i="1"/>
  <c r="S4378" i="1"/>
  <c r="S4374" i="1"/>
  <c r="S3186" i="1"/>
  <c r="S1788" i="1"/>
  <c r="S2982" i="1"/>
  <c r="S2666" i="1"/>
  <c r="S4033" i="1"/>
  <c r="S1401" i="1"/>
  <c r="S1385" i="1"/>
  <c r="S2866" i="1"/>
  <c r="S424" i="1"/>
  <c r="S822" i="1"/>
  <c r="S354" i="1"/>
  <c r="S749" i="1"/>
  <c r="S4408" i="1"/>
  <c r="S4015" i="1"/>
  <c r="S1147" i="1"/>
  <c r="S4146" i="1"/>
  <c r="S1955" i="1"/>
  <c r="S2548" i="1"/>
  <c r="S406" i="1"/>
  <c r="S4205" i="1"/>
  <c r="S196" i="1"/>
  <c r="S797" i="1"/>
  <c r="S3679" i="1"/>
  <c r="S3529" i="1"/>
  <c r="S277" i="1"/>
  <c r="S3771" i="1"/>
  <c r="S225" i="1"/>
  <c r="S4482" i="1"/>
  <c r="S2089" i="1"/>
  <c r="S1014" i="1"/>
  <c r="S817" i="1"/>
  <c r="S419" i="1"/>
  <c r="S3062" i="1"/>
  <c r="S4889" i="1"/>
  <c r="S107" i="1"/>
  <c r="S1123" i="1"/>
  <c r="S659" i="1"/>
  <c r="S1335" i="1"/>
  <c r="S2243" i="1"/>
  <c r="S4189" i="1"/>
  <c r="S1270" i="1"/>
  <c r="S2087" i="1"/>
  <c r="S3757" i="1"/>
  <c r="S2709" i="1"/>
  <c r="S4960" i="1"/>
  <c r="S2435" i="1"/>
  <c r="S4384" i="1"/>
  <c r="S1923" i="1"/>
  <c r="S4286" i="1"/>
  <c r="S1568" i="1"/>
  <c r="S4650" i="1"/>
  <c r="S3000" i="1"/>
  <c r="S804" i="1"/>
  <c r="S3844" i="1"/>
  <c r="S3238" i="1"/>
  <c r="S3800" i="1"/>
  <c r="S2669" i="1"/>
  <c r="S2836" i="1"/>
  <c r="S740" i="1"/>
  <c r="S2772" i="1"/>
  <c r="S645" i="1"/>
  <c r="S2589" i="1"/>
  <c r="S2776" i="1"/>
  <c r="S2615" i="1"/>
  <c r="S193" i="1"/>
  <c r="S2146" i="1"/>
  <c r="S1098" i="1"/>
  <c r="S394" i="1"/>
  <c r="S3044" i="1"/>
  <c r="S3567" i="1"/>
  <c r="S983" i="1"/>
  <c r="S3036" i="1"/>
  <c r="S2733" i="1"/>
  <c r="S2588" i="1"/>
  <c r="S456" i="1"/>
  <c r="S1613" i="1"/>
  <c r="S97" i="1"/>
  <c r="S1729" i="1"/>
  <c r="S3159" i="1"/>
  <c r="S2496" i="1"/>
  <c r="S3244" i="1"/>
  <c r="S832" i="1"/>
  <c r="S2784" i="1"/>
  <c r="S752" i="1"/>
  <c r="S2014" i="1"/>
  <c r="S2012" i="1"/>
  <c r="S4594" i="1"/>
  <c r="S3419" i="1"/>
  <c r="S3687" i="1"/>
  <c r="S1851" i="1"/>
  <c r="S3373" i="1"/>
  <c r="S3477" i="1"/>
  <c r="S549" i="1"/>
  <c r="S1855" i="1"/>
  <c r="S2567" i="1"/>
  <c r="S4668" i="1"/>
  <c r="S2091" i="1"/>
  <c r="S1697" i="1"/>
  <c r="S3675" i="1"/>
  <c r="S405" i="1"/>
  <c r="S2108" i="1"/>
  <c r="S3235" i="1"/>
  <c r="S1033" i="1"/>
  <c r="S3908" i="1"/>
  <c r="S2260" i="1"/>
  <c r="S3018" i="1"/>
  <c r="S551" i="1"/>
  <c r="S2094" i="1"/>
  <c r="S4804" i="1"/>
  <c r="S313" i="1"/>
  <c r="S972" i="1"/>
  <c r="S512" i="1"/>
  <c r="S2134" i="1"/>
  <c r="S189" i="1"/>
  <c r="S4441" i="1"/>
  <c r="S1503" i="1"/>
  <c r="S3273" i="1"/>
  <c r="S2812" i="1"/>
  <c r="S2175" i="1"/>
  <c r="S2346" i="1"/>
  <c r="S111" i="1"/>
  <c r="S1393" i="1"/>
  <c r="S1012" i="1"/>
  <c r="S2595" i="1"/>
  <c r="S4247" i="1"/>
  <c r="S4343" i="1"/>
  <c r="S418" i="1"/>
  <c r="S1751" i="1"/>
  <c r="S882" i="1"/>
  <c r="S215" i="1"/>
  <c r="S3357" i="1"/>
  <c r="S3599" i="1"/>
  <c r="S3576" i="1"/>
  <c r="S2246" i="1"/>
  <c r="S1374" i="1"/>
  <c r="S1276" i="1"/>
  <c r="S1022" i="1"/>
  <c r="S4475" i="1"/>
  <c r="S1119" i="1"/>
  <c r="S3042" i="1"/>
  <c r="S2600" i="1"/>
  <c r="S2412" i="1"/>
  <c r="S3953" i="1"/>
  <c r="S4195" i="1"/>
  <c r="S789" i="1"/>
  <c r="S3132" i="1"/>
  <c r="S4202" i="1"/>
  <c r="S998" i="1"/>
  <c r="S627" i="1"/>
  <c r="S3668" i="1"/>
  <c r="S1479" i="1"/>
  <c r="S1946" i="1"/>
  <c r="S4777" i="1"/>
  <c r="S1194" i="1"/>
  <c r="S2253" i="1"/>
  <c r="S1819" i="1"/>
  <c r="S1001" i="1"/>
  <c r="S814" i="1"/>
  <c r="S1260" i="1"/>
  <c r="S1810" i="1"/>
  <c r="S3906" i="1"/>
  <c r="S2868" i="1"/>
  <c r="S1738" i="1"/>
  <c r="S1169" i="1"/>
  <c r="S201" i="1"/>
  <c r="S638" i="1"/>
  <c r="S888" i="1"/>
  <c r="S2242" i="1"/>
  <c r="S1879" i="1"/>
  <c r="S3682" i="1"/>
  <c r="S4398" i="1"/>
  <c r="S7" i="1"/>
  <c r="S1827" i="1"/>
  <c r="S3669" i="1"/>
  <c r="S2742" i="1"/>
  <c r="S1454" i="1"/>
  <c r="S3286" i="1"/>
  <c r="S1830" i="1"/>
  <c r="S4285" i="1"/>
  <c r="S490" i="1"/>
  <c r="S1125" i="1"/>
  <c r="S795" i="1"/>
  <c r="S3076" i="1"/>
  <c r="S1008" i="1"/>
  <c r="S4888" i="1"/>
  <c r="S3613" i="1"/>
  <c r="S507" i="1"/>
  <c r="S2057" i="1"/>
  <c r="S586" i="1"/>
  <c r="S3200" i="1"/>
  <c r="S1051" i="1"/>
  <c r="S3897" i="1"/>
  <c r="S3955" i="1"/>
  <c r="S1902" i="1"/>
  <c r="S239" i="1"/>
  <c r="S3459" i="1"/>
  <c r="S2591" i="1"/>
  <c r="S4451" i="1"/>
  <c r="S4396" i="1"/>
  <c r="S4277" i="1"/>
  <c r="S2477" i="1"/>
  <c r="S3690" i="1"/>
  <c r="S1291" i="1"/>
  <c r="S3491" i="1"/>
  <c r="S488" i="1"/>
  <c r="S2421" i="1"/>
  <c r="S2248" i="1"/>
  <c r="S3709" i="1"/>
  <c r="S1219" i="1"/>
  <c r="S1222" i="1"/>
  <c r="S3155" i="1"/>
  <c r="S3524" i="1"/>
  <c r="S4639" i="1"/>
  <c r="S4513" i="1"/>
  <c r="S3797" i="1"/>
  <c r="S428" i="1"/>
  <c r="S3423" i="1"/>
  <c r="S3547" i="1"/>
  <c r="S1345" i="1"/>
  <c r="S4994" i="1"/>
  <c r="S2316" i="1"/>
  <c r="S3127" i="1"/>
  <c r="S1079" i="1"/>
  <c r="S2133" i="1"/>
  <c r="S4012" i="1"/>
  <c r="S1804" i="1"/>
  <c r="S1309" i="1"/>
  <c r="S1075" i="1"/>
  <c r="S4769" i="1"/>
  <c r="S2734" i="1"/>
  <c r="S3052" i="1"/>
  <c r="S517" i="1"/>
  <c r="S792" i="1"/>
  <c r="S4348" i="1"/>
  <c r="S2700" i="1"/>
  <c r="S194" i="1"/>
  <c r="S212" i="1"/>
  <c r="S4738" i="1"/>
  <c r="S69" i="1"/>
  <c r="S200" i="1"/>
  <c r="S2744" i="1"/>
  <c r="S1928" i="1"/>
  <c r="S880" i="1"/>
  <c r="S3708" i="1"/>
  <c r="S2786" i="1"/>
  <c r="S3726" i="1"/>
  <c r="S3588" i="1"/>
  <c r="S1766" i="1"/>
  <c r="S2150" i="1"/>
  <c r="S4506" i="1"/>
  <c r="S1207" i="1"/>
  <c r="S3856" i="1"/>
  <c r="S1592" i="1"/>
  <c r="S1430" i="1"/>
  <c r="S731" i="1"/>
  <c r="S4925" i="1"/>
  <c r="S1481" i="1"/>
  <c r="S2083" i="1"/>
  <c r="S3456" i="1"/>
  <c r="S1757" i="1"/>
  <c r="S636" i="1"/>
  <c r="S4716" i="1"/>
  <c r="S936" i="1"/>
  <c r="S2016" i="1"/>
  <c r="S1791" i="1"/>
  <c r="S3652" i="1"/>
  <c r="S250" i="1"/>
  <c r="S4324" i="1"/>
  <c r="S671" i="1"/>
  <c r="S1094" i="1"/>
  <c r="S291" i="1"/>
  <c r="S472" i="1"/>
  <c r="S2646" i="1"/>
  <c r="S3258" i="1"/>
  <c r="S3885" i="1"/>
  <c r="S4023" i="1"/>
  <c r="S4446" i="1"/>
  <c r="S2972" i="1"/>
  <c r="S4091" i="1"/>
  <c r="S4557" i="1"/>
  <c r="S1367" i="1"/>
  <c r="S2501" i="1"/>
  <c r="S1085" i="1"/>
  <c r="S1574" i="1"/>
  <c r="S3718" i="1"/>
  <c r="S2144" i="1"/>
  <c r="S1964" i="1"/>
  <c r="S3386" i="1"/>
  <c r="S2129" i="1"/>
  <c r="S2616" i="1"/>
  <c r="S1101" i="1"/>
  <c r="S3236" i="1"/>
  <c r="S3427" i="1"/>
  <c r="S1581" i="1"/>
  <c r="S204" i="1"/>
  <c r="S2381" i="1"/>
  <c r="S1732" i="1"/>
  <c r="S1025" i="1"/>
  <c r="S55" i="1"/>
  <c r="S3967" i="1"/>
  <c r="S4502" i="1"/>
  <c r="S1329" i="1"/>
  <c r="S2207" i="1"/>
  <c r="S4354" i="1"/>
  <c r="S3017" i="1"/>
  <c r="S1388" i="1"/>
  <c r="S3898" i="1"/>
  <c r="S4311" i="1"/>
  <c r="S944" i="1"/>
  <c r="S4583" i="1"/>
  <c r="S1543" i="1"/>
  <c r="S634" i="1"/>
  <c r="S2295" i="1"/>
  <c r="S1907" i="1"/>
  <c r="S3251" i="1"/>
  <c r="S2655" i="1"/>
  <c r="S2191" i="1"/>
  <c r="S2022" i="1"/>
  <c r="S1651" i="1"/>
  <c r="S3298" i="1"/>
  <c r="S159" i="1"/>
  <c r="S1120" i="1"/>
  <c r="S677" i="1"/>
  <c r="S3541" i="1"/>
  <c r="S2086" i="1"/>
  <c r="S386" i="1"/>
  <c r="S2315" i="1"/>
  <c r="S4431" i="1"/>
  <c r="S4208" i="1"/>
  <c r="S4241" i="1"/>
  <c r="S1596" i="1"/>
  <c r="S2353" i="1"/>
  <c r="S4874" i="1"/>
  <c r="S605" i="1"/>
  <c r="S1880" i="1"/>
  <c r="S21" i="1"/>
  <c r="S3429" i="1"/>
  <c r="S3156" i="1"/>
  <c r="S2371" i="1"/>
  <c r="S4526" i="1"/>
  <c r="S1256" i="1"/>
  <c r="S4106" i="1"/>
  <c r="S4682" i="1"/>
  <c r="S4712" i="1"/>
  <c r="S2097" i="1"/>
  <c r="S1771" i="1"/>
  <c r="S2725" i="1"/>
  <c r="S2799" i="1"/>
  <c r="S4187" i="1"/>
  <c r="S4802" i="1"/>
  <c r="S1129" i="1"/>
  <c r="S769" i="1"/>
  <c r="S613" i="1"/>
  <c r="S1909" i="1"/>
  <c r="S2036" i="1"/>
  <c r="S4449" i="1"/>
  <c r="S101" i="1"/>
  <c r="S2998" i="1"/>
  <c r="S1178" i="1"/>
  <c r="S1199" i="1"/>
  <c r="S2914" i="1"/>
  <c r="S4763" i="1"/>
  <c r="S3146" i="1"/>
  <c r="S2885" i="1"/>
  <c r="S3215" i="1"/>
  <c r="S4438" i="1"/>
  <c r="S4250" i="1"/>
  <c r="S4387" i="1"/>
  <c r="S4138" i="1"/>
  <c r="S3611" i="1"/>
  <c r="S824" i="1"/>
  <c r="S1419" i="1"/>
  <c r="S2999" i="1"/>
  <c r="S1650" i="1"/>
  <c r="S684" i="1"/>
  <c r="S2624" i="1"/>
  <c r="S2220" i="1"/>
  <c r="S3169" i="1"/>
  <c r="S2061" i="1"/>
  <c r="S1553" i="1"/>
  <c r="S4168" i="1"/>
  <c r="S867" i="1"/>
  <c r="S1320" i="1"/>
  <c r="S3226" i="1"/>
  <c r="S236" i="1"/>
  <c r="S1586" i="1"/>
  <c r="S857" i="1"/>
  <c r="S4266" i="1"/>
  <c r="S4213" i="1"/>
  <c r="S98" i="1"/>
  <c r="S4041" i="1"/>
  <c r="S3744" i="1"/>
  <c r="S3087" i="1"/>
  <c r="S4076" i="1"/>
  <c r="S4305" i="1"/>
  <c r="S3096" i="1"/>
  <c r="S868" i="1"/>
  <c r="S4929" i="1"/>
  <c r="S86" i="1"/>
  <c r="S3665" i="1"/>
  <c r="S4615" i="1"/>
  <c r="S3825" i="1"/>
  <c r="S1290" i="1"/>
  <c r="S678" i="1"/>
  <c r="S4062" i="1"/>
  <c r="S3106" i="1"/>
  <c r="S3864" i="1"/>
  <c r="S3101" i="1"/>
  <c r="S3370" i="1"/>
  <c r="S2755" i="1"/>
  <c r="S4443" i="1"/>
  <c r="S3929" i="1"/>
  <c r="S4360" i="1"/>
  <c r="S2832" i="1"/>
  <c r="S4018" i="1"/>
  <c r="S1040" i="1"/>
  <c r="S988" i="1"/>
  <c r="S1762" i="1"/>
  <c r="S3548" i="1"/>
  <c r="S3379" i="1"/>
  <c r="S1360" i="1"/>
  <c r="S3614" i="1"/>
  <c r="S3310" i="1"/>
  <c r="S2933" i="1"/>
  <c r="S4933" i="1"/>
  <c r="S4386" i="1"/>
  <c r="S2625" i="1"/>
  <c r="S1464" i="1"/>
  <c r="S3196" i="1"/>
  <c r="S2367" i="1"/>
  <c r="S3229" i="1"/>
  <c r="S2512" i="1"/>
  <c r="S3092" i="1"/>
  <c r="S1251" i="1"/>
  <c r="S4680" i="1"/>
  <c r="S3397" i="1"/>
  <c r="S4829" i="1"/>
  <c r="S3556" i="1"/>
  <c r="S1087" i="1"/>
  <c r="S3970" i="1"/>
  <c r="S3530" i="1"/>
  <c r="S2126" i="1"/>
  <c r="S133" i="1"/>
  <c r="S2001" i="1"/>
  <c r="S4517" i="1"/>
  <c r="S273" i="1"/>
  <c r="S3283" i="1"/>
  <c r="S2719" i="1"/>
  <c r="S3249" i="1"/>
  <c r="S3993" i="1"/>
  <c r="S3250" i="1"/>
  <c r="S737" i="1"/>
  <c r="S624" i="1"/>
  <c r="S3128" i="1"/>
  <c r="S3008" i="1"/>
  <c r="S1440" i="1"/>
  <c r="S3161" i="1"/>
  <c r="S765" i="1"/>
  <c r="S1888" i="1"/>
  <c r="S835" i="1"/>
  <c r="S3217" i="1"/>
  <c r="S4448" i="1"/>
  <c r="S3399" i="1"/>
  <c r="S4693" i="1"/>
  <c r="S2975" i="1"/>
  <c r="S2766" i="1"/>
  <c r="S3094" i="1"/>
  <c r="S2276" i="1"/>
  <c r="S1267" i="1"/>
  <c r="S4793" i="1"/>
  <c r="S2454" i="1"/>
  <c r="S1805" i="1"/>
  <c r="S2183" i="1"/>
  <c r="S1122" i="1"/>
  <c r="S1131" i="1"/>
  <c r="S969" i="1"/>
  <c r="S4663" i="1"/>
  <c r="S2230" i="1"/>
  <c r="S957" i="1"/>
  <c r="S4984" i="1"/>
  <c r="S4190" i="1"/>
  <c r="S4025" i="1"/>
  <c r="S3616" i="1"/>
  <c r="S1796" i="1"/>
  <c r="S285" i="1"/>
  <c r="S808" i="1"/>
  <c r="S2883" i="1"/>
  <c r="S4760" i="1"/>
  <c r="S134" i="1"/>
  <c r="S852" i="1"/>
  <c r="S4214" i="1"/>
  <c r="S2356" i="1"/>
  <c r="S913" i="1"/>
  <c r="S3752" i="1"/>
  <c r="S4477" i="1"/>
  <c r="S1182" i="1"/>
  <c r="S2099" i="1"/>
  <c r="S1769" i="1"/>
  <c r="S995" i="1"/>
  <c r="S2154" i="1"/>
  <c r="S4503" i="1"/>
  <c r="S3927" i="1"/>
  <c r="S2499" i="1"/>
  <c r="S369" i="1"/>
  <c r="S4535" i="1"/>
  <c r="S4788" i="1"/>
  <c r="S1212" i="1"/>
  <c r="S1482" i="1"/>
  <c r="S1164" i="1"/>
  <c r="S1815" i="1"/>
  <c r="S2773" i="1"/>
  <c r="S4337" i="1"/>
  <c r="S4968" i="1"/>
  <c r="S779" i="1"/>
  <c r="S1820" i="1"/>
  <c r="S2199" i="1"/>
  <c r="S2358" i="1"/>
  <c r="S1801" i="1"/>
  <c r="S1532" i="1"/>
  <c r="S3398" i="1"/>
  <c r="S2171" i="1"/>
  <c r="S3243" i="1"/>
  <c r="S1250" i="1"/>
  <c r="S1565" i="1"/>
  <c r="S2272" i="1"/>
  <c r="S838" i="1"/>
  <c r="S4603" i="1"/>
  <c r="S3454" i="1"/>
  <c r="S2255" i="1"/>
  <c r="S1428" i="1"/>
  <c r="S1570" i="1"/>
  <c r="S2063" i="1"/>
  <c r="S3433" i="1"/>
  <c r="S400" i="1"/>
  <c r="S3640" i="1"/>
  <c r="S2550" i="1"/>
  <c r="S537" i="1"/>
  <c r="S2071" i="1"/>
  <c r="S4165" i="1"/>
  <c r="S2447" i="1"/>
  <c r="S2531" i="1"/>
  <c r="S1246" i="1"/>
  <c r="S2457" i="1"/>
  <c r="S3865" i="1"/>
  <c r="S4917" i="1"/>
  <c r="S4677" i="1"/>
  <c r="S4841" i="1"/>
  <c r="S1244" i="1"/>
  <c r="S2969" i="1"/>
  <c r="S1832" i="1"/>
  <c r="S615" i="1"/>
  <c r="S2916" i="1"/>
  <c r="S3700" i="1"/>
  <c r="S4860" i="1"/>
  <c r="S2902" i="1"/>
  <c r="S4791" i="1"/>
  <c r="S337" i="1"/>
  <c r="S3741" i="1"/>
  <c r="S161" i="1"/>
  <c r="S132" i="1"/>
  <c r="S3171" i="1"/>
  <c r="S4310" i="1"/>
  <c r="S22" i="1"/>
  <c r="S4206" i="1"/>
  <c r="S3582" i="1"/>
  <c r="S4825" i="1"/>
  <c r="S2111" i="1"/>
  <c r="S3692" i="1"/>
  <c r="S2839" i="1"/>
  <c r="S3922" i="1"/>
  <c r="S1934" i="1"/>
  <c r="S1115" i="1"/>
  <c r="S4843" i="1"/>
  <c r="S598" i="1"/>
  <c r="S3751" i="1"/>
  <c r="S123" i="1"/>
  <c r="S4280" i="1"/>
  <c r="S1455" i="1"/>
  <c r="S4661" i="1"/>
  <c r="S2662" i="1"/>
  <c r="S1852" i="1"/>
  <c r="S4362" i="1"/>
  <c r="S3302" i="1"/>
  <c r="S1284" i="1"/>
  <c r="S3168" i="1"/>
  <c r="S932" i="1"/>
  <c r="S1086" i="1"/>
  <c r="S1557" i="1"/>
  <c r="S2030" i="1"/>
  <c r="S2913" i="1"/>
  <c r="S3593" i="1"/>
  <c r="S4256" i="1"/>
  <c r="S1472" i="1"/>
  <c r="S3688" i="1"/>
  <c r="S3550" i="1"/>
  <c r="S1076" i="1"/>
  <c r="S961" i="1"/>
  <c r="S2831" i="1"/>
  <c r="S3143" i="1"/>
  <c r="S619" i="1"/>
  <c r="S258" i="1"/>
  <c r="S4911" i="1"/>
  <c r="S4424" i="1"/>
  <c r="S3619" i="1"/>
  <c r="S2760" i="1"/>
  <c r="S1528" i="1"/>
  <c r="S4413" i="1"/>
  <c r="S4017" i="1"/>
  <c r="S3028" i="1"/>
  <c r="S2928" i="1"/>
  <c r="S4761" i="1"/>
  <c r="S4038" i="1"/>
  <c r="S3406" i="1"/>
  <c r="S330" i="1"/>
  <c r="S473" i="1"/>
  <c r="S4995" i="1"/>
  <c r="S2028" i="1"/>
  <c r="S724" i="1"/>
  <c r="S4706" i="1"/>
  <c r="S1627" i="1"/>
  <c r="S3691" i="1"/>
  <c r="S508" i="1"/>
  <c r="S2976" i="1"/>
  <c r="S4863" i="1"/>
  <c r="S1792" i="1"/>
  <c r="S1342" i="1"/>
  <c r="S4590" i="1"/>
  <c r="S1908" i="1"/>
  <c r="S3893" i="1"/>
  <c r="S4275" i="1"/>
  <c r="S2867" i="1"/>
  <c r="S2040" i="1"/>
  <c r="S3320" i="1"/>
  <c r="S3471" i="1"/>
  <c r="S4627" i="1"/>
  <c r="S1376" i="1"/>
  <c r="S3458" i="1"/>
  <c r="S2008" i="1"/>
  <c r="S891" i="1"/>
  <c r="S4571" i="1"/>
  <c r="S1990" i="1"/>
  <c r="S2249" i="1"/>
  <c r="S1857" i="1"/>
  <c r="S4565" i="1"/>
  <c r="S1247" i="1"/>
  <c r="S2764" i="1"/>
  <c r="S1321" i="1"/>
  <c r="S2025" i="1"/>
  <c r="S3187" i="1"/>
  <c r="S2472" i="1"/>
  <c r="S4289" i="1"/>
  <c r="S2211" i="1"/>
  <c r="S916" i="1"/>
  <c r="S665" i="1"/>
  <c r="S1562" i="1"/>
  <c r="S4192" i="1"/>
  <c r="S4444" i="1"/>
  <c r="S1853" i="1"/>
  <c r="S4932" i="1"/>
  <c r="S3745" i="1"/>
  <c r="S1224" i="1"/>
  <c r="S2092" i="1"/>
  <c r="S4900" i="1"/>
  <c r="S2453" i="1"/>
  <c r="S2143" i="1"/>
  <c r="S1364" i="1"/>
  <c r="S334" i="1"/>
  <c r="S4367" i="1"/>
  <c r="S2056" i="1"/>
  <c r="S2045" i="1"/>
  <c r="S2204" i="1"/>
  <c r="S1542" i="1"/>
  <c r="S2433" i="1"/>
  <c r="S4634" i="1"/>
  <c r="S2759" i="1"/>
  <c r="S384" i="1"/>
  <c r="S1758" i="1"/>
  <c r="S617" i="1"/>
  <c r="S1683" i="1"/>
  <c r="S1217" i="1"/>
  <c r="S4657" i="1"/>
  <c r="S2058" i="1"/>
  <c r="S2119" i="1"/>
  <c r="S2347" i="1"/>
  <c r="S1063" i="1"/>
  <c r="S3059" i="1"/>
  <c r="S970" i="1"/>
  <c r="S1554" i="1"/>
  <c r="S4184" i="1"/>
  <c r="S1617" i="1"/>
  <c r="S355" i="1"/>
  <c r="S3476" i="1"/>
  <c r="S628" i="1"/>
  <c r="S392" i="1"/>
  <c r="S4209" i="1"/>
  <c r="S3513" i="1"/>
  <c r="S4381" i="1"/>
  <c r="S2536" i="1"/>
  <c r="S1227" i="1"/>
  <c r="S4626" i="1"/>
  <c r="S785" i="1"/>
  <c r="S1779" i="1"/>
  <c r="S2411" i="1"/>
  <c r="S3747" i="1"/>
  <c r="S325" i="1"/>
  <c r="S2544" i="1"/>
  <c r="S154" i="1"/>
  <c r="S1377" i="1"/>
  <c r="S2002" i="1"/>
  <c r="S1709" i="1"/>
  <c r="S170" i="1"/>
  <c r="S4554" i="1"/>
  <c r="S3701" i="1"/>
  <c r="S1814" i="1"/>
  <c r="S4177" i="1"/>
  <c r="S3783" i="1"/>
  <c r="S163" i="1"/>
  <c r="S304" i="1"/>
  <c r="S2761" i="1"/>
  <c r="S4711" i="1"/>
  <c r="S2391" i="1"/>
  <c r="S4491" i="1"/>
  <c r="S2652" i="1"/>
  <c r="S444" i="1"/>
  <c r="S2149" i="1"/>
  <c r="S4942" i="1"/>
  <c r="S3021" i="1"/>
  <c r="S768" i="1"/>
  <c r="S3651" i="1"/>
  <c r="S1753" i="1"/>
  <c r="S2408" i="1"/>
  <c r="S3141" i="1"/>
  <c r="S4785" i="1"/>
  <c r="S3240" i="1"/>
  <c r="S4757" i="1"/>
  <c r="S3301" i="1"/>
  <c r="S1727" i="1"/>
  <c r="S2281" i="1"/>
  <c r="S1807" i="1"/>
  <c r="S3355" i="1"/>
  <c r="S1016" i="1"/>
  <c r="S4739" i="1"/>
  <c r="S1534" i="1"/>
  <c r="S3739" i="1"/>
  <c r="S117" i="1"/>
  <c r="S4134" i="1"/>
  <c r="S2555" i="1"/>
  <c r="S1921" i="1"/>
  <c r="S4058" i="1"/>
  <c r="S2137" i="1"/>
  <c r="S2863" i="1"/>
  <c r="S4741" i="1"/>
  <c r="S1507" i="1"/>
  <c r="S1112" i="1"/>
  <c r="S4719" i="1"/>
  <c r="S1831" i="1"/>
  <c r="S2523" i="1"/>
  <c r="S4866" i="1"/>
  <c r="S2077" i="1"/>
  <c r="S1968" i="1"/>
  <c r="S1591" i="1"/>
  <c r="S3167" i="1"/>
  <c r="S3678" i="1"/>
  <c r="S81" i="1"/>
  <c r="S3206" i="1"/>
  <c r="S1569" i="1"/>
  <c r="S2952" i="1"/>
  <c r="S1459" i="1"/>
  <c r="S616" i="1"/>
  <c r="S4142" i="1"/>
  <c r="S2344" i="1"/>
  <c r="S2163" i="1"/>
  <c r="S4085" i="1"/>
  <c r="S1064" i="1"/>
  <c r="S4144" i="1"/>
  <c r="S1705" i="1"/>
  <c r="S227" i="1"/>
  <c r="S94" i="1"/>
  <c r="S266" i="1"/>
  <c r="S907" i="1"/>
  <c r="S2038" i="1"/>
  <c r="S1938" i="1"/>
  <c r="S371" i="1"/>
  <c r="S1402" i="1"/>
  <c r="S1195" i="1"/>
  <c r="S2929" i="1"/>
  <c r="S2426" i="1"/>
  <c r="S754" i="1"/>
  <c r="S1280" i="1"/>
  <c r="S847" i="1"/>
  <c r="S1900" i="1"/>
  <c r="S4355" i="1"/>
  <c r="S4881" i="1"/>
  <c r="S1053" i="1"/>
  <c r="S96" i="1"/>
  <c r="S1254" i="1"/>
  <c r="S2398" i="1"/>
  <c r="S2320" i="1"/>
  <c r="S3980" i="1"/>
  <c r="S1767" i="1"/>
  <c r="S859" i="1"/>
  <c r="S643" i="1"/>
  <c r="S4290" i="1"/>
  <c r="S3358" i="1"/>
  <c r="S4772" i="1"/>
  <c r="S2757" i="1"/>
  <c r="S4611" i="1"/>
  <c r="S1056" i="1"/>
  <c r="S1940" i="1"/>
  <c r="S1405" i="1"/>
  <c r="S2326" i="1"/>
  <c r="S722" i="1"/>
  <c r="S2649" i="1"/>
  <c r="S2670" i="1"/>
  <c r="S3837" i="1"/>
  <c r="S1663" i="1"/>
  <c r="S2198" i="1"/>
  <c r="S2781" i="1"/>
  <c r="S3940" i="1"/>
  <c r="S554" i="1"/>
  <c r="S4550" i="1"/>
  <c r="S2938" i="1"/>
  <c r="S1258" i="1"/>
  <c r="S816" i="1"/>
  <c r="S3594" i="1"/>
  <c r="S216" i="1"/>
  <c r="S556" i="1"/>
  <c r="S1021" i="1"/>
  <c r="S4558" i="1"/>
  <c r="S4928" i="1"/>
  <c r="S1540" i="1"/>
  <c r="S2037" i="1"/>
  <c r="S2775" i="1"/>
  <c r="S820" i="1"/>
  <c r="S4081" i="1"/>
  <c r="S2084" i="1"/>
  <c r="S4084" i="1"/>
  <c r="S242" i="1"/>
  <c r="S1718" i="1"/>
  <c r="S474" i="1"/>
  <c r="S2450" i="1"/>
  <c r="S2274" i="1"/>
  <c r="S1833" i="1"/>
  <c r="S4778" i="1"/>
  <c r="S4456" i="1"/>
  <c r="S2614" i="1"/>
  <c r="S2559" i="1"/>
  <c r="S2538" i="1"/>
  <c r="S4101" i="1"/>
  <c r="S4572" i="1"/>
  <c r="S54" i="1"/>
  <c r="S2858" i="1"/>
  <c r="S1786" i="1"/>
  <c r="S70" i="1"/>
  <c r="S786" i="1"/>
  <c r="S1647" i="1"/>
  <c r="S1763" i="1"/>
  <c r="S4861" i="1"/>
  <c r="S3369" i="1"/>
  <c r="S3905" i="1"/>
  <c r="S4068" i="1"/>
  <c r="S3485" i="1"/>
  <c r="S477" i="1"/>
  <c r="S1725" i="1"/>
  <c r="S27" i="1"/>
  <c r="S2212" i="1"/>
  <c r="S1976" i="1"/>
  <c r="S17" i="1"/>
  <c r="S2686" i="1"/>
  <c r="S3543" i="1"/>
  <c r="S4525" i="1"/>
  <c r="S1456" i="1"/>
  <c r="S4404" i="1"/>
  <c r="S4819" i="1"/>
  <c r="S3597" i="1"/>
  <c r="S2113" i="1"/>
  <c r="S1361" i="1"/>
  <c r="S3553" i="1"/>
  <c r="S4641" i="1"/>
  <c r="S3304" i="1"/>
  <c r="S4300" i="1"/>
  <c r="S2699" i="1"/>
  <c r="S3660" i="1"/>
  <c r="S4047" i="1"/>
  <c r="S3288" i="1"/>
  <c r="S3623" i="1"/>
  <c r="S1537" i="1"/>
  <c r="S2476" i="1"/>
  <c r="S3557" i="1"/>
  <c r="S3174" i="1"/>
  <c r="S3225" i="1"/>
  <c r="S112" i="1"/>
  <c r="S3435" i="1"/>
  <c r="S271" i="1"/>
  <c r="S4351" i="1"/>
  <c r="S1110" i="1"/>
  <c r="S2130" i="1"/>
  <c r="S3239" i="1"/>
  <c r="S4019" i="1"/>
  <c r="S3475" i="1"/>
  <c r="S4685" i="1"/>
  <c r="S3140" i="1"/>
  <c r="S3207" i="1"/>
  <c r="S3522" i="1"/>
  <c r="S2296" i="1"/>
  <c r="S4658" i="1"/>
  <c r="S834" i="1"/>
  <c r="S3437" i="1"/>
  <c r="S1451" i="1"/>
  <c r="S1236" i="1"/>
  <c r="S1972" i="1"/>
  <c r="S1603" i="1"/>
  <c r="S953" i="1"/>
  <c r="S730" i="1"/>
  <c r="S2159" i="1"/>
  <c r="S4232" i="1"/>
  <c r="S2339" i="1"/>
  <c r="S2879" i="1"/>
  <c r="S1420" i="1"/>
  <c r="S1287" i="1"/>
  <c r="S4291" i="1"/>
  <c r="S1469" i="1"/>
  <c r="S3581" i="1"/>
  <c r="S2642" i="1"/>
  <c r="S1677" i="1"/>
  <c r="S4880" i="1"/>
  <c r="S710" i="1"/>
  <c r="S992" i="1"/>
  <c r="S4907" i="1"/>
  <c r="S1370" i="1"/>
  <c r="S2298" i="1"/>
  <c r="S3415" i="1"/>
  <c r="S4731" i="1"/>
  <c r="S2444" i="1"/>
  <c r="S439" i="1"/>
  <c r="S4109" i="1"/>
  <c r="S4121" i="1"/>
  <c r="S44" i="1"/>
  <c r="S1066" i="1"/>
  <c r="S4385" i="1"/>
  <c r="S1179" i="1"/>
  <c r="S3957" i="1"/>
  <c r="S4465" i="1"/>
  <c r="S4669" i="1"/>
  <c r="S2936" i="1"/>
  <c r="S2748" i="1"/>
  <c r="S207" i="1"/>
  <c r="S997" i="1"/>
  <c r="S1183" i="1"/>
  <c r="S1941" i="1"/>
  <c r="S975" i="1"/>
  <c r="S4317" i="1"/>
  <c r="S755" i="1"/>
  <c r="S4104" i="1"/>
  <c r="S2048" i="1"/>
  <c r="S1351" i="1"/>
  <c r="S4624" i="1"/>
  <c r="S4536" i="1"/>
  <c r="S1655" i="1"/>
  <c r="S459" i="1"/>
  <c r="S2306" i="1"/>
  <c r="S1349" i="1"/>
  <c r="S2251" i="1"/>
  <c r="S4773" i="1"/>
  <c r="S4656" i="1"/>
  <c r="S629" i="1"/>
  <c r="S2873" i="1"/>
  <c r="S2851" i="1"/>
  <c r="S3175" i="1"/>
  <c r="S3422" i="1"/>
  <c r="S3045" i="1"/>
  <c r="S2322" i="1"/>
  <c r="S1306" i="1"/>
  <c r="S2801" i="1"/>
  <c r="S2726" i="1"/>
  <c r="S4617" i="1"/>
  <c r="S2802" i="1"/>
  <c r="S2188" i="1"/>
  <c r="S743" i="1"/>
  <c r="S657" i="1"/>
  <c r="S2458" i="1"/>
  <c r="S854" i="1"/>
  <c r="S883" i="1"/>
  <c r="S840" i="1"/>
  <c r="S753" i="1"/>
  <c r="S2434" i="1"/>
  <c r="S2935" i="1"/>
  <c r="S4284" i="1"/>
  <c r="S1113" i="1"/>
  <c r="S466" i="1"/>
  <c r="S566" i="1"/>
  <c r="S318" i="1"/>
  <c r="S382" i="1"/>
  <c r="S4847" i="1"/>
  <c r="S255" i="1"/>
  <c r="S3832" i="1"/>
  <c r="S4073" i="1"/>
  <c r="S4370" i="1"/>
  <c r="S4508" i="1"/>
  <c r="S172" i="1"/>
  <c r="S3048" i="1"/>
  <c r="S2256" i="1"/>
  <c r="S1633" i="1"/>
  <c r="S2636" i="1"/>
  <c r="S1029" i="1"/>
  <c r="S1817" i="1"/>
  <c r="S1580" i="1"/>
  <c r="S4817" i="1"/>
  <c r="S2027" i="1"/>
  <c r="S2478" i="1"/>
  <c r="S2950" i="1"/>
  <c r="S4970" i="1"/>
  <c r="S1144" i="1"/>
  <c r="S370" i="1"/>
  <c r="S3197" i="1"/>
  <c r="S3157" i="1"/>
  <c r="S4333" i="1"/>
  <c r="S4512" i="1"/>
  <c r="S34" i="1"/>
  <c r="S4390" i="1"/>
  <c r="S4135" i="1"/>
  <c r="S3861" i="1"/>
  <c r="S4647" i="1"/>
  <c r="S2031" i="1"/>
  <c r="S2767" i="1"/>
  <c r="S4495" i="1"/>
  <c r="S1834" i="1"/>
  <c r="S4107" i="1"/>
  <c r="S1708" i="1"/>
  <c r="S4638" i="1"/>
  <c r="S4253" i="1"/>
  <c r="S892" i="1"/>
  <c r="S2840" i="1"/>
  <c r="S345" i="1"/>
  <c r="S1139" i="1"/>
  <c r="S1538" i="1"/>
  <c r="S1167" i="1"/>
  <c r="S138" i="1"/>
  <c r="S1485" i="1"/>
  <c r="S432" i="1"/>
  <c r="S2817" i="1"/>
  <c r="S109" i="1"/>
  <c r="S1231" i="1"/>
  <c r="S1298" i="1"/>
  <c r="S2694" i="1"/>
  <c r="S2000" i="1"/>
  <c r="S4726" i="1"/>
  <c r="S33" i="1"/>
  <c r="S2203" i="1"/>
  <c r="S3512" i="1"/>
  <c r="S1444" i="1"/>
  <c r="S4885" i="1"/>
  <c r="S3413" i="1"/>
  <c r="S667" i="1"/>
  <c r="S1608" i="1"/>
  <c r="S3933" i="1"/>
  <c r="S3891" i="1"/>
  <c r="S67" i="1"/>
  <c r="S575" i="1"/>
  <c r="S1446" i="1"/>
  <c r="S4051" i="1"/>
  <c r="S358" i="1"/>
  <c r="S1381" i="1"/>
  <c r="S45" i="1"/>
  <c r="S3460" i="1"/>
  <c r="S4564" i="1"/>
  <c r="S3887" i="1"/>
  <c r="S1546" i="1"/>
  <c r="S933" i="1"/>
  <c r="S1502" i="1"/>
  <c r="S3813" i="1"/>
  <c r="S900" i="1"/>
  <c r="S3364" i="1"/>
  <c r="S2872" i="1"/>
  <c r="S3060" i="1"/>
  <c r="S2052" i="1"/>
  <c r="S314" i="1"/>
  <c r="S2528" i="1"/>
  <c r="S4838" i="1"/>
  <c r="S4919" i="1"/>
  <c r="S2643" i="1"/>
  <c r="S2439" i="1"/>
  <c r="S4955" i="1"/>
  <c r="S2629" i="1"/>
  <c r="S3961" i="1"/>
  <c r="S4848" i="1"/>
  <c r="S3988" i="1"/>
  <c r="S2627" i="1"/>
  <c r="S914" i="1"/>
  <c r="S4633" i="1"/>
  <c r="S4029" i="1"/>
  <c r="S1282" i="1"/>
  <c r="S2017" i="1"/>
  <c r="S78" i="1"/>
  <c r="S1926" i="1"/>
  <c r="S2508" i="1"/>
  <c r="S3222" i="1"/>
  <c r="S4356" i="1"/>
  <c r="S3137" i="1"/>
  <c r="S4648" i="1"/>
  <c r="S1878" i="1"/>
  <c r="S1682" i="1"/>
  <c r="S1969" i="1"/>
  <c r="S18" i="1"/>
  <c r="S1261" i="1"/>
  <c r="S3531" i="1"/>
  <c r="S2837" i="1"/>
  <c r="S4818" i="1"/>
  <c r="S1088" i="1"/>
  <c r="S3123" i="1"/>
  <c r="S2372" i="1"/>
  <c r="S3853" i="1"/>
  <c r="S1067" i="1"/>
  <c r="S2338" i="1"/>
  <c r="S137" i="1"/>
  <c r="S116" i="1"/>
  <c r="S3078" i="1"/>
  <c r="S2741" i="1"/>
  <c r="S2443" i="1"/>
  <c r="S1496" i="1"/>
  <c r="S2758" i="1"/>
  <c r="S3436" i="1"/>
  <c r="S2987" i="1"/>
  <c r="S2857" i="1"/>
  <c r="S440" i="1"/>
  <c r="S106" i="1"/>
  <c r="S973" i="1"/>
  <c r="S2032" i="1"/>
  <c r="S3525" i="1"/>
  <c r="S4709" i="1"/>
  <c r="S978" i="1"/>
  <c r="S4151" i="1"/>
  <c r="S2059" i="1"/>
  <c r="S2184" i="1"/>
  <c r="S3810" i="1"/>
  <c r="S1493" i="1"/>
  <c r="S2189" i="1"/>
  <c r="S4083" i="1"/>
  <c r="S263" i="1"/>
  <c r="S3786" i="1"/>
  <c r="S2140" i="1"/>
  <c r="S398" i="1"/>
  <c r="S2465" i="1"/>
  <c r="S351" i="1"/>
  <c r="S2816" i="1"/>
  <c r="S2247" i="1"/>
  <c r="S2779" i="1"/>
  <c r="S2370" i="1"/>
  <c r="S2112" i="1"/>
  <c r="S2582" i="1"/>
  <c r="S1185" i="1"/>
  <c r="S3805" i="1"/>
  <c r="S4786" i="1"/>
  <c r="S1457" i="1"/>
  <c r="S4676" i="1"/>
  <c r="S2076" i="1"/>
  <c r="S1437" i="1"/>
  <c r="S1427" i="1"/>
  <c r="S1541" i="1"/>
  <c r="S3537" i="1"/>
  <c r="S3335" i="1"/>
  <c r="S1898" i="1"/>
  <c r="S4962" i="1"/>
  <c r="S2659" i="1"/>
  <c r="S2329" i="1"/>
  <c r="S3620" i="1"/>
  <c r="S1453" i="1"/>
  <c r="S4582" i="1"/>
  <c r="S1327" i="1"/>
  <c r="S280" i="1"/>
  <c r="S3389" i="1"/>
  <c r="S341" i="1"/>
  <c r="S4" i="1"/>
  <c r="S4684" i="1"/>
  <c r="S3311" i="1"/>
  <c r="S3136" i="1"/>
  <c r="S4353" i="1"/>
  <c r="S3340" i="1"/>
  <c r="S1624" i="1"/>
  <c r="S3473" i="1"/>
  <c r="S4509" i="1"/>
  <c r="S1848" i="1"/>
  <c r="S483" i="1"/>
  <c r="S365" i="1"/>
  <c r="S4102" i="1"/>
  <c r="S829" i="1"/>
  <c r="S3610" i="1"/>
  <c r="S2874" i="1"/>
  <c r="S2925" i="1"/>
  <c r="S142" i="1"/>
  <c r="S3609" i="1"/>
  <c r="S1043" i="1"/>
  <c r="S1916" i="1"/>
  <c r="S1609" i="1"/>
  <c r="S2124" i="1"/>
  <c r="S2962" i="1"/>
  <c r="S4418" i="1"/>
  <c r="S4612" i="1"/>
  <c r="S2006" i="1"/>
  <c r="S1462" i="1"/>
  <c r="S2610" i="1"/>
  <c r="S1759" i="1"/>
  <c r="S1644" i="1"/>
  <c r="S4687" i="1"/>
  <c r="S1070" i="1"/>
  <c r="S1664" i="1"/>
  <c r="S552" i="1"/>
  <c r="S991" i="1"/>
  <c r="S4998" i="1"/>
  <c r="S256" i="1"/>
  <c r="S3264" i="1"/>
  <c r="S2033" i="1"/>
  <c r="S3962" i="1"/>
  <c r="S1626" i="1"/>
  <c r="S1956" i="1"/>
  <c r="S1864" i="1"/>
  <c r="S3583" i="1"/>
  <c r="S29" i="1"/>
  <c r="S1434" i="1"/>
  <c r="S326" i="1"/>
  <c r="S3305" i="1"/>
  <c r="S4172" i="1"/>
  <c r="S524" i="1"/>
  <c r="S884" i="1"/>
  <c r="S3830" i="1"/>
  <c r="S4922" i="1"/>
  <c r="S1835" i="1"/>
  <c r="S3031" i="1"/>
  <c r="S2128" i="1"/>
  <c r="S1425" i="1"/>
  <c r="S3653" i="1"/>
  <c r="S208" i="1"/>
  <c r="S457" i="1"/>
  <c r="S2716" i="1"/>
  <c r="S4217" i="1"/>
  <c r="S213" i="1"/>
  <c r="S2420" i="1"/>
  <c r="S2401" i="1"/>
  <c r="S1518" i="1"/>
  <c r="S3455" i="1"/>
  <c r="S3409" i="1"/>
  <c r="S2379" i="1"/>
  <c r="S500" i="1"/>
  <c r="S1635" i="1"/>
  <c r="S4460" i="1"/>
  <c r="S1695" i="1"/>
  <c r="S680" i="1"/>
  <c r="S4301" i="1"/>
  <c r="S2746" i="1"/>
  <c r="S2209" i="1"/>
  <c r="S3624" i="1"/>
  <c r="S114" i="1"/>
  <c r="S87" i="1"/>
  <c r="S4980" i="1"/>
  <c r="S2100" i="1"/>
  <c r="S3758" i="1"/>
  <c r="S1438" i="1"/>
  <c r="S607" i="1"/>
  <c r="S2506" i="1"/>
  <c r="S4903" i="1"/>
  <c r="S3184" i="1"/>
  <c r="S1620" i="1"/>
  <c r="S1783" i="1"/>
  <c r="S1009" i="1"/>
  <c r="S381" i="1"/>
  <c r="S2106" i="1"/>
  <c r="S1184" i="1"/>
  <c r="S206" i="1"/>
  <c r="S4538" i="1"/>
  <c r="S2325" i="1"/>
  <c r="S3359" i="1"/>
  <c r="S1324" i="1"/>
  <c r="S670" i="1"/>
  <c r="S2777" i="1"/>
  <c r="S3158" i="1"/>
  <c r="S1523" i="1"/>
  <c r="S4737" i="1"/>
  <c r="S529" i="1"/>
  <c r="S3707" i="1"/>
  <c r="S815" i="1"/>
  <c r="S2479" i="1"/>
  <c r="S3918" i="1"/>
  <c r="S3573" i="1"/>
  <c r="S1587" i="1"/>
  <c r="S1604" i="1"/>
  <c r="S1658" i="1"/>
  <c r="S2558" i="1"/>
  <c r="S3721" i="1"/>
  <c r="S1605" i="1"/>
  <c r="S92" i="1"/>
  <c r="S494" i="1"/>
  <c r="S4631" i="1"/>
  <c r="S1947" i="1"/>
  <c r="S553" i="1"/>
  <c r="S3372" i="1"/>
  <c r="S2152" i="1"/>
  <c r="S700" i="1"/>
  <c r="S4283" i="1"/>
  <c r="S4858" i="1"/>
  <c r="S2674" i="1"/>
  <c r="S37" i="1"/>
  <c r="S3152" i="1"/>
  <c r="S2486" i="1"/>
  <c r="S4595" i="1"/>
  <c r="S1958" i="1"/>
  <c r="S299" i="1"/>
  <c r="S3963" i="1"/>
  <c r="S4393" i="1"/>
  <c r="S2993" i="1"/>
  <c r="S1268" i="1"/>
  <c r="S3365" i="1"/>
  <c r="S350" i="1"/>
  <c r="S3198" i="1"/>
  <c r="S3822" i="1"/>
  <c r="S1441" i="1"/>
  <c r="S4420" i="1"/>
  <c r="S1822" i="1"/>
  <c r="S744" i="1"/>
  <c r="S2780" i="1"/>
  <c r="S3220" i="1"/>
  <c r="S1585" i="1"/>
  <c r="S2907" i="1"/>
  <c r="S1248" i="1"/>
  <c r="S1966" i="1"/>
  <c r="S4402" i="1"/>
  <c r="S2438" i="1"/>
  <c r="S1654" i="1"/>
  <c r="S1800" i="1"/>
  <c r="S3820" i="1"/>
  <c r="S3939" i="1"/>
  <c r="S2070" i="1"/>
  <c r="S1901" i="1"/>
  <c r="S800" i="1"/>
  <c r="S295" i="1"/>
  <c r="S1631" i="1"/>
  <c r="S1398" i="1"/>
  <c r="S492" i="1"/>
  <c r="S3901" i="1"/>
  <c r="S4188" i="1"/>
  <c r="S3540" i="1"/>
  <c r="S919" i="1"/>
  <c r="S327" i="1"/>
  <c r="S3968" i="1"/>
  <c r="S2638" i="1"/>
  <c r="S1948" i="1"/>
  <c r="S2517" i="1"/>
  <c r="S631" i="1"/>
  <c r="S4779" i="1"/>
  <c r="S4063" i="1"/>
  <c r="S2870" i="1"/>
  <c r="S119" i="1"/>
  <c r="S2710" i="1"/>
  <c r="S738" i="1"/>
  <c r="S639" i="1"/>
  <c r="S2576" i="1"/>
  <c r="S4159" i="1"/>
  <c r="S1497" i="1"/>
  <c r="S4116" i="1"/>
  <c r="S1816" i="1"/>
  <c r="S4628" i="1"/>
  <c r="S2898" i="1"/>
  <c r="S2291" i="1"/>
  <c r="S1688" i="1"/>
  <c r="S1023" i="1"/>
  <c r="S5001" i="1"/>
  <c r="S1563" i="1"/>
  <c r="S2178" i="1"/>
  <c r="S4281" i="1"/>
  <c r="S4563" i="1"/>
  <c r="S3378" i="1"/>
  <c r="S2180" i="1"/>
  <c r="S4027" i="1"/>
  <c r="S4000" i="1"/>
  <c r="S2794" i="1"/>
  <c r="S2631" i="1"/>
  <c r="S1332" i="1"/>
  <c r="S3680" i="1"/>
  <c r="S3257" i="1"/>
  <c r="S1429" i="1"/>
  <c r="S541" i="1"/>
  <c r="S4056" i="1"/>
  <c r="S703" i="1"/>
  <c r="S2806" i="1"/>
  <c r="S4155" i="1"/>
  <c r="S3467" i="1"/>
  <c r="S1859" i="1"/>
  <c r="S3138" i="1"/>
  <c r="S1269" i="1"/>
  <c r="S699" i="1"/>
  <c r="S246" i="1"/>
  <c r="S1841" i="1"/>
  <c r="S3787" i="1"/>
  <c r="S4191" i="1"/>
  <c r="S681" i="1"/>
  <c r="S2131" i="1"/>
  <c r="S3590" i="1"/>
  <c r="S3203" i="1"/>
  <c r="S2166" i="1"/>
  <c r="S1739" i="1"/>
  <c r="S3883" i="1"/>
  <c r="S3360" i="1"/>
  <c r="S2554" i="1"/>
  <c r="S851" i="1"/>
  <c r="S3385" i="1"/>
  <c r="S608" i="1"/>
  <c r="S1343" i="1"/>
  <c r="S1461" i="1"/>
  <c r="S4978" i="1"/>
  <c r="S2310" i="1"/>
  <c r="S1549" i="1"/>
  <c r="S3710" i="1"/>
  <c r="S1752" i="1"/>
  <c r="S2226" i="1"/>
  <c r="S4469" i="1"/>
  <c r="S4890" i="1"/>
  <c r="S3004" i="1"/>
  <c r="S2419" i="1"/>
  <c r="S1084" i="1"/>
  <c r="S3353" i="1"/>
  <c r="S4630" i="1"/>
  <c r="S104" i="1"/>
  <c r="S461" i="1"/>
  <c r="S3755" i="1"/>
  <c r="S349" i="1"/>
  <c r="S2303" i="1"/>
  <c r="S4274" i="1"/>
  <c r="S4914" i="1"/>
  <c r="S578" i="1"/>
  <c r="S2300" i="1"/>
  <c r="S1206" i="1"/>
  <c r="S3032" i="1"/>
  <c r="S3390" i="1"/>
  <c r="S1356" i="1"/>
  <c r="S1034" i="1"/>
  <c r="S4243" i="1"/>
  <c r="S1126" i="1"/>
  <c r="S1884" i="1"/>
  <c r="S4140" i="1"/>
  <c r="S719" i="1"/>
  <c r="S798" i="1"/>
  <c r="S1789" i="1"/>
  <c r="S3569" i="1"/>
  <c r="S4234" i="1"/>
  <c r="S3382" i="1"/>
  <c r="S1780" i="1"/>
  <c r="S3033" i="1"/>
  <c r="S1794" i="1"/>
  <c r="S1740" i="1"/>
  <c r="S1854" i="1"/>
  <c r="S1556" i="1"/>
  <c r="S4307" i="1"/>
  <c r="S2737" i="1"/>
  <c r="S3534" i="1"/>
  <c r="S3536" i="1"/>
  <c r="S4692" i="1"/>
  <c r="S422" i="1"/>
  <c r="S2896" i="1"/>
  <c r="S377" i="1"/>
  <c r="S279" i="1"/>
  <c r="S2821" i="1"/>
  <c r="S4532" i="1"/>
  <c r="S3058" i="1"/>
  <c r="S1208" i="1"/>
  <c r="S3400" i="1"/>
  <c r="S3892" i="1"/>
  <c r="S2651" i="1"/>
  <c r="S4327" i="1"/>
  <c r="S1723" i="1"/>
  <c r="S1362" i="1"/>
  <c r="S2305" i="1"/>
  <c r="S3996" i="1"/>
  <c r="S2892" i="1"/>
  <c r="S450" i="1"/>
  <c r="S240" i="1"/>
  <c r="S2195" i="1"/>
  <c r="S1728" i="1"/>
  <c r="S683" i="1"/>
  <c r="S3684" i="1"/>
  <c r="S130" i="1"/>
  <c r="S2309" i="1"/>
  <c r="S4035" i="1"/>
  <c r="S3081" i="1"/>
  <c r="S100" i="1"/>
  <c r="S1406" i="1"/>
  <c r="S1077" i="1"/>
  <c r="S1140" i="1"/>
  <c r="S696" i="1"/>
  <c r="S3055" i="1"/>
  <c r="S2825" i="1"/>
  <c r="S1035" i="1"/>
  <c r="S153" i="1"/>
  <c r="S885" i="1"/>
  <c r="S2448" i="1"/>
  <c r="S3424" i="1"/>
  <c r="S861" i="1"/>
  <c r="S931" i="1"/>
  <c r="S1818" i="1"/>
  <c r="S1823" i="1"/>
  <c r="S796" i="1"/>
  <c r="S3487" i="1"/>
  <c r="S4688" i="1"/>
  <c r="S28" i="1"/>
  <c r="S3091" i="1"/>
  <c r="S4272" i="1"/>
  <c r="S910" i="1"/>
  <c r="S3854" i="1"/>
  <c r="S1559" i="1"/>
  <c r="S401" i="1"/>
  <c r="S4799" i="1"/>
  <c r="S3829" i="1"/>
  <c r="S1283" i="1"/>
  <c r="S4621" i="1"/>
  <c r="S2489" i="1"/>
  <c r="S390" i="1"/>
  <c r="S4077" i="1"/>
  <c r="S3293" i="1"/>
  <c r="S198" i="1"/>
  <c r="S2983" i="1"/>
  <c r="S4416" i="1"/>
  <c r="S181" i="1"/>
  <c r="S1903" i="1"/>
  <c r="S2685" i="1"/>
  <c r="S1974" i="1"/>
  <c r="S2487" i="1"/>
  <c r="S3649" i="1"/>
  <c r="S2570" i="1"/>
  <c r="S1672" i="1"/>
  <c r="S4551" i="1"/>
  <c r="S4725" i="1"/>
  <c r="S1414" i="1"/>
  <c r="S190" i="1"/>
  <c r="S1670" i="1"/>
  <c r="S2223" i="1"/>
  <c r="S489" i="1"/>
  <c r="S1116" i="1"/>
  <c r="S1737" i="1"/>
  <c r="S3022" i="1"/>
  <c r="S3417" i="1"/>
  <c r="S3252" i="1"/>
  <c r="S2349" i="1"/>
  <c r="S4196" i="1"/>
  <c r="S4750" i="1"/>
  <c r="S184" i="1"/>
  <c r="S630" i="1"/>
  <c r="S2713" i="1"/>
  <c r="S4543" i="1"/>
  <c r="S4660" i="1"/>
  <c r="S3111" i="1"/>
  <c r="S945" i="1"/>
  <c r="S1868" i="1"/>
  <c r="S475" i="1"/>
  <c r="S402" i="1"/>
  <c r="S4318" i="1"/>
  <c r="S1875" i="1"/>
  <c r="S467" i="1"/>
  <c r="S3773" i="1"/>
  <c r="S260" i="1"/>
  <c r="S959" i="1"/>
  <c r="S620" i="1"/>
  <c r="S1588" i="1"/>
  <c r="S901" i="1"/>
  <c r="S3907" i="1"/>
  <c r="S3784" i="1"/>
  <c r="S74" i="1"/>
  <c r="S1539" i="1"/>
  <c r="S1914" i="1"/>
  <c r="S3706" i="1"/>
  <c r="S3956" i="1"/>
  <c r="S2509" i="1"/>
  <c r="S1015" i="1"/>
  <c r="S1501" i="1"/>
  <c r="S941" i="1"/>
  <c r="S1706" i="1"/>
  <c r="S1561" i="1"/>
  <c r="S2123" i="1"/>
  <c r="S2176" i="1"/>
  <c r="S987" i="1"/>
  <c r="S827" i="1"/>
  <c r="S1849" i="1"/>
  <c r="S3989" i="1"/>
  <c r="S2807" i="1"/>
  <c r="S4622" i="1"/>
  <c r="S928" i="1"/>
  <c r="S1846" i="1"/>
  <c r="S1730" i="1"/>
  <c r="S4407" i="1"/>
  <c r="S3589" i="1"/>
  <c r="S828" i="1"/>
  <c r="S4965" i="1"/>
  <c r="S2200" i="1"/>
  <c r="S4806" i="1"/>
  <c r="S2490" i="1"/>
  <c r="S4542" i="1"/>
  <c r="S4846" i="1"/>
  <c r="S105" i="1"/>
  <c r="S4849" i="1"/>
  <c r="S2736" i="1"/>
  <c r="S3247" i="1"/>
  <c r="S2415" i="1"/>
  <c r="S3913" i="1"/>
  <c r="S4097" i="1"/>
  <c r="S1031" i="1"/>
  <c r="S2647" i="1"/>
  <c r="S4720" i="1"/>
  <c r="S585" i="1"/>
  <c r="S4242" i="1"/>
  <c r="S4176" i="1"/>
  <c r="S3533" i="1"/>
  <c r="S1188" i="1"/>
  <c r="S182" i="1"/>
  <c r="S4352" i="1"/>
  <c r="S1877" i="1"/>
  <c r="S1772" i="1"/>
  <c r="S693" i="1"/>
  <c r="S2977" i="1"/>
  <c r="S833" i="1"/>
  <c r="S3463" i="1"/>
  <c r="S2949" i="1"/>
  <c r="S3260" i="1"/>
  <c r="S4515" i="1"/>
  <c r="S2720" i="1"/>
  <c r="S2778" i="1"/>
  <c r="S1095" i="1"/>
  <c r="S1611" i="1"/>
  <c r="S3695" i="1"/>
  <c r="S2542" i="1"/>
  <c r="S3638" i="1"/>
  <c r="S2244" i="1"/>
  <c r="S99" i="1"/>
  <c r="S4358" i="1"/>
  <c r="S1876" i="1"/>
  <c r="S3702" i="1"/>
  <c r="S3801" i="1"/>
  <c r="S4873" i="1"/>
  <c r="S4319" i="1"/>
  <c r="S3178" i="1"/>
  <c r="S711" i="1"/>
  <c r="S3727" i="1"/>
  <c r="S610" i="1"/>
  <c r="S4494" i="1"/>
  <c r="S2375" i="1"/>
  <c r="S2955" i="1"/>
  <c r="S1873" i="1"/>
  <c r="S155" i="1"/>
  <c r="S660" i="1"/>
  <c r="S3520" i="1"/>
  <c r="S1338" i="1"/>
  <c r="S3909" i="1"/>
  <c r="S4108" i="1"/>
  <c r="S2334" i="1"/>
  <c r="S1255" i="1"/>
  <c r="S3637" i="1"/>
  <c r="S63" i="1"/>
  <c r="S2043" i="1"/>
  <c r="S2648" i="1"/>
  <c r="S2227" i="1"/>
  <c r="S4248" i="1"/>
  <c r="S3079" i="1"/>
  <c r="S333" i="1"/>
  <c r="S3689" i="1"/>
  <c r="S1148" i="1"/>
  <c r="S1303" i="1"/>
  <c r="S3271" i="1"/>
  <c r="S4584" i="1"/>
  <c r="S143" i="1"/>
  <c r="S1638" i="1"/>
  <c r="S2804" i="1"/>
  <c r="S540" i="1"/>
  <c r="S4043" i="1"/>
  <c r="S1490" i="1"/>
  <c r="S4095" i="1"/>
  <c r="S4238" i="1"/>
  <c r="S4830" i="1"/>
  <c r="S1109" i="1"/>
  <c r="S48" i="1"/>
  <c r="S4872" i="1"/>
  <c r="S2270" i="1"/>
  <c r="S1547" i="1"/>
  <c r="S4675" i="1"/>
  <c r="S4175" i="1"/>
  <c r="S2469" i="1"/>
  <c r="S4129" i="1"/>
  <c r="S562" i="1"/>
  <c r="S2118" i="1"/>
  <c r="S3723" i="1"/>
  <c r="S2405" i="1"/>
  <c r="S2599" i="1"/>
  <c r="S2399" i="1"/>
  <c r="S1156" i="1"/>
  <c r="S3343" i="1"/>
  <c r="S940" i="1"/>
  <c r="S183" i="1"/>
  <c r="S2524" i="1"/>
  <c r="S701" i="1"/>
  <c r="S2206" i="1"/>
  <c r="S307" i="1"/>
  <c r="S4287" i="1"/>
  <c r="S4765" i="1"/>
  <c r="S1614" i="1"/>
  <c r="S3280" i="1"/>
  <c r="S1127" i="1"/>
  <c r="S3479" i="1"/>
  <c r="S2749" i="1"/>
  <c r="S2245" i="1"/>
  <c r="S879" i="1"/>
  <c r="S478" i="1"/>
  <c r="S3388" i="1"/>
  <c r="S3942" i="1"/>
  <c r="S4963" i="1"/>
  <c r="S2218" i="1"/>
  <c r="S1397" i="1"/>
  <c r="S4909" i="1"/>
  <c r="S2132" i="1"/>
  <c r="S3404" i="1"/>
  <c r="S942" i="1"/>
  <c r="S3743" i="1"/>
  <c r="S866" i="1"/>
  <c r="S3915" i="1"/>
  <c r="S482" i="1"/>
  <c r="S3082" i="1"/>
  <c r="S4727" i="1"/>
  <c r="S2586" i="1"/>
  <c r="S1357" i="1"/>
  <c r="S2190" i="1"/>
  <c r="S3821" i="1"/>
  <c r="S803" i="1"/>
  <c r="S2507" i="1"/>
  <c r="S3030" i="1"/>
  <c r="S2297" i="1"/>
  <c r="S4937" i="1"/>
  <c r="S1136" i="1"/>
  <c r="S3824" i="1"/>
  <c r="S2105" i="1"/>
  <c r="S3284" i="1"/>
  <c r="S2575" i="1"/>
  <c r="S4926" i="1"/>
  <c r="S93" i="1"/>
  <c r="S2556" i="1"/>
  <c r="S310" i="1"/>
  <c r="S2514" i="1"/>
  <c r="S1582" i="1"/>
  <c r="S3635" i="1"/>
  <c r="S4330" i="1"/>
  <c r="S38" i="1"/>
  <c r="S1988" i="1"/>
  <c r="S4462" i="1"/>
  <c r="S151" i="1"/>
  <c r="S1371" i="1"/>
  <c r="S568" i="1"/>
  <c r="S4480" i="1"/>
  <c r="S228" i="1"/>
  <c r="S4157" i="1"/>
  <c r="S3375" i="1"/>
  <c r="S3442" i="1"/>
  <c r="S4478" i="1"/>
  <c r="S545" i="1"/>
  <c r="S2491" i="1"/>
  <c r="S4948" i="1"/>
  <c r="S1463" i="1"/>
  <c r="S3506" i="1"/>
  <c r="S3869" i="1"/>
  <c r="S2978" i="1"/>
  <c r="S2572" i="1"/>
  <c r="S4262" i="1"/>
  <c r="S2602" i="1"/>
  <c r="S4309" i="1"/>
  <c r="S560" i="1"/>
  <c r="S4227" i="1"/>
  <c r="S1375" i="1"/>
  <c r="S1082" i="1"/>
  <c r="S889" i="1"/>
  <c r="S4539" i="1"/>
  <c r="S3489" i="1"/>
  <c r="S1047" i="1"/>
  <c r="S3643" i="1"/>
  <c r="S599" i="1"/>
  <c r="S2884" i="1"/>
  <c r="S1339" i="1"/>
  <c r="S2724" i="1"/>
  <c r="S4122" i="1"/>
  <c r="S1090" i="1"/>
  <c r="S3932" i="1"/>
  <c r="S2192" i="1"/>
  <c r="S435" i="1"/>
  <c r="S4672" i="1"/>
  <c r="S2687" i="1"/>
  <c r="S2515" i="1"/>
  <c r="S1277" i="1"/>
  <c r="S2954" i="1"/>
  <c r="S410" i="1"/>
  <c r="S2718" i="1"/>
  <c r="S2164" i="1"/>
  <c r="S1975" i="1"/>
  <c r="S531" i="1"/>
  <c r="S2158" i="1"/>
  <c r="S3762" i="1"/>
  <c r="S1986" i="1"/>
  <c r="S1346" i="1"/>
  <c r="S2342" i="1"/>
  <c r="S558" i="1"/>
  <c r="S2917" i="1"/>
  <c r="S3991" i="1"/>
  <c r="S2273" i="1"/>
  <c r="S1601" i="1"/>
  <c r="S4927" i="1"/>
  <c r="S2957" i="1"/>
  <c r="S234" i="1"/>
  <c r="S3756" i="1"/>
  <c r="S2386" i="1"/>
  <c r="S4252" i="1"/>
  <c r="S3528" i="1"/>
  <c r="S1508" i="1"/>
  <c r="S4820" i="1"/>
  <c r="S4527" i="1"/>
  <c r="S906" i="1"/>
  <c r="S1412" i="1"/>
  <c r="S3777" i="1"/>
  <c r="S1710" i="1"/>
  <c r="S1760" i="1"/>
  <c r="S1157" i="1"/>
  <c r="S4735" i="1"/>
  <c r="S3195" i="1"/>
  <c r="S1795" i="1"/>
  <c r="S799" i="1"/>
  <c r="S3344" i="1"/>
  <c r="S320" i="1"/>
  <c r="S2532" i="1"/>
  <c r="S967" i="1"/>
  <c r="S1488" i="1"/>
  <c r="S3642" i="1"/>
  <c r="S2219" i="1"/>
  <c r="S1775" i="1"/>
  <c r="S2078" i="1"/>
  <c r="S2728" i="1"/>
  <c r="S4086" i="1"/>
  <c r="S2813" i="1"/>
  <c r="S436" i="1"/>
  <c r="S403" i="1"/>
  <c r="S4335" i="1"/>
  <c r="S674" i="1"/>
  <c r="S2267" i="1"/>
  <c r="S1239" i="1"/>
  <c r="S1572" i="1"/>
  <c r="S4985" i="1"/>
  <c r="S538" i="1"/>
  <c r="S3142" i="1"/>
  <c r="S4216" i="1"/>
  <c r="S1196" i="1"/>
  <c r="S4898" i="1"/>
  <c r="S126" i="1"/>
  <c r="S994" i="1"/>
  <c r="S618" i="1"/>
  <c r="S58" i="1"/>
  <c r="S1812" i="1"/>
  <c r="S1640" i="1"/>
  <c r="S1662" i="1"/>
  <c r="S1132" i="1"/>
  <c r="S4178" i="1"/>
  <c r="S1344" i="1"/>
  <c r="S1719" i="1"/>
  <c r="S873" i="1"/>
  <c r="S399" i="1"/>
  <c r="S1980" i="1"/>
  <c r="S3792" i="1"/>
  <c r="S583" i="1"/>
  <c r="S4635" i="1"/>
  <c r="S4434" i="1"/>
  <c r="S3098" i="1"/>
  <c r="S876" i="1"/>
  <c r="S3662" i="1"/>
  <c r="S4154" i="1"/>
  <c r="S2660" i="1"/>
  <c r="S2125" i="1"/>
  <c r="S1643" i="1"/>
  <c r="S3176" i="1"/>
  <c r="S3577" i="1"/>
  <c r="S3453" i="1"/>
  <c r="S3027" i="1"/>
  <c r="S4986" i="1"/>
  <c r="S4698" i="1"/>
  <c r="S3262" i="1"/>
  <c r="S855" i="1"/>
  <c r="S564" i="1"/>
  <c r="S4673" i="1"/>
  <c r="S1036" i="1"/>
  <c r="S3803" i="1"/>
  <c r="S2553" i="1"/>
  <c r="S4810" i="1"/>
  <c r="S4697" i="1"/>
  <c r="S3603" i="1"/>
  <c r="S1305" i="1"/>
  <c r="S41" i="1"/>
  <c r="S3266" i="1"/>
  <c r="S3794" i="1"/>
  <c r="S2738" i="1"/>
  <c r="S4537" i="1"/>
  <c r="S1299" i="1"/>
  <c r="S2613" i="1"/>
  <c r="S1052" i="1"/>
  <c r="S2603" i="1"/>
  <c r="S4008" i="1"/>
  <c r="S1159" i="1"/>
  <c r="S72" i="1"/>
  <c r="S979" i="1"/>
  <c r="S16" i="1"/>
  <c r="S247" i="1"/>
  <c r="S2483" i="1"/>
  <c r="S1004" i="1"/>
  <c r="S4864" i="1"/>
  <c r="S3314" i="1"/>
  <c r="S47" i="1"/>
  <c r="S2681" i="1"/>
  <c r="S1606" i="1"/>
  <c r="S1599" i="1"/>
  <c r="S3657" i="1"/>
  <c r="S3282" i="1"/>
  <c r="S536" i="1"/>
  <c r="S609" i="1"/>
  <c r="S3416" i="1"/>
  <c r="S4130" i="1"/>
  <c r="S1785" i="1"/>
  <c r="S781" i="1"/>
  <c r="S3875" i="1"/>
  <c r="S2402" i="1"/>
  <c r="S2233" i="1"/>
  <c r="S3080" i="1"/>
  <c r="S4457" i="1"/>
  <c r="S2620" i="1"/>
  <c r="S1716" i="1"/>
  <c r="S2319" i="1"/>
  <c r="S3521" i="1"/>
  <c r="S4211" i="1"/>
  <c r="S4733" i="1"/>
  <c r="S2747" i="1"/>
  <c r="S2740" i="1"/>
  <c r="S2224" i="1"/>
  <c r="S1659" i="1"/>
  <c r="S2413" i="1"/>
  <c r="S4987" i="1"/>
  <c r="S3981" i="1"/>
  <c r="S2208" i="1"/>
  <c r="S26" i="1"/>
  <c r="S990" i="1"/>
  <c r="S2541" i="1"/>
  <c r="S1060" i="1"/>
  <c r="S3559" i="1"/>
  <c r="S1439" i="1"/>
  <c r="S383" i="1"/>
  <c r="S509" i="1"/>
  <c r="S4437" i="1"/>
  <c r="S3570" i="1"/>
  <c r="S1899" i="1"/>
  <c r="S4654" i="1"/>
  <c r="S576" i="1"/>
  <c r="S733" i="1"/>
  <c r="S4789" i="1"/>
  <c r="S1733" i="1"/>
  <c r="S1030" i="1"/>
  <c r="S3791" i="1"/>
  <c r="S2101" i="1"/>
  <c r="S162" i="1"/>
  <c r="S1024" i="1"/>
  <c r="S3299" i="1"/>
  <c r="S3798" i="1"/>
  <c r="S2621" i="1"/>
  <c r="S2607" i="1"/>
  <c r="S650" i="1"/>
  <c r="S4842" i="1"/>
  <c r="S2951" i="1"/>
  <c r="S1372" i="1"/>
  <c r="S169" i="1"/>
  <c r="S3312" i="1"/>
  <c r="S2394" i="1"/>
  <c r="S1057" i="1"/>
  <c r="S646" i="1"/>
  <c r="S64" i="1"/>
  <c r="S3542" i="1"/>
  <c r="S1315" i="1"/>
  <c r="S4567" i="1"/>
  <c r="S3329" i="1"/>
  <c r="S75" i="1"/>
  <c r="S4592" i="1"/>
  <c r="S4207" i="1"/>
  <c r="S140" i="1"/>
  <c r="S505" i="1"/>
  <c r="S1777" i="1"/>
  <c r="S1225" i="1"/>
  <c r="S2785" i="1"/>
  <c r="S476" i="1"/>
  <c r="S4754" i="1"/>
  <c r="S1897" i="1"/>
  <c r="S4740" i="1"/>
  <c r="S1477" i="1"/>
  <c r="S4163" i="1"/>
  <c r="S761" i="1"/>
  <c r="S4003" i="1"/>
  <c r="S186" i="1"/>
  <c r="S2593" i="1"/>
  <c r="S2946" i="1"/>
  <c r="S3775" i="1"/>
  <c r="S3828" i="1"/>
  <c r="S3053" i="1"/>
  <c r="S3664" i="1"/>
  <c r="S2265" i="1"/>
  <c r="S4224" i="1"/>
  <c r="S3714" i="1"/>
  <c r="S4143" i="1"/>
  <c r="S13" i="1"/>
  <c r="S108" i="1"/>
  <c r="S1407" i="1"/>
  <c r="S1598" i="1"/>
  <c r="S1253" i="1"/>
  <c r="S1686" i="1"/>
  <c r="S4481" i="1"/>
  <c r="S1173" i="1"/>
  <c r="S4403" i="1"/>
  <c r="S2174" i="1"/>
  <c r="S2707" i="1"/>
  <c r="S4815" i="1"/>
  <c r="S173" i="1"/>
  <c r="S3255" i="1"/>
  <c r="S569" i="1"/>
  <c r="S771" i="1"/>
  <c r="S4878" i="1"/>
  <c r="S1308" i="1"/>
  <c r="S708" i="1"/>
  <c r="S702" i="1"/>
  <c r="S4336" i="1"/>
  <c r="S4670" i="1"/>
  <c r="S2539" i="1"/>
  <c r="S3849" i="1"/>
  <c r="S3162" i="1"/>
  <c r="S3112" i="1"/>
  <c r="S3434" i="1"/>
  <c r="S3074" i="1"/>
  <c r="S4074" i="1"/>
  <c r="S2611" i="1"/>
  <c r="S1037" i="1"/>
  <c r="S4867" i="1"/>
  <c r="S2135" i="1"/>
  <c r="S3237" i="1"/>
  <c r="S2715" i="1"/>
  <c r="S4052" i="1"/>
  <c r="S2317" i="1"/>
  <c r="S2605" i="1"/>
  <c r="S784" i="1"/>
  <c r="S2891" i="1"/>
  <c r="S4199" i="1"/>
  <c r="S4871" i="1"/>
  <c r="S1223" i="1"/>
  <c r="S164" i="1"/>
  <c r="S2231" i="1"/>
  <c r="S1486" i="1"/>
  <c r="S4388" i="1"/>
  <c r="S2232" i="1"/>
  <c r="S2650" i="1"/>
  <c r="S2918" i="1"/>
  <c r="S2459" i="1"/>
  <c r="S3420" i="1"/>
  <c r="S3093" i="1"/>
  <c r="S2301" i="1"/>
  <c r="S4039" i="1"/>
  <c r="S2522" i="1"/>
  <c r="S1550" i="1"/>
  <c r="S4334" i="1"/>
  <c r="S4678" i="1"/>
  <c r="S359" i="1"/>
  <c r="S4835" i="1"/>
  <c r="S4519" i="1"/>
  <c r="S2360" i="1"/>
  <c r="S2818" i="1"/>
  <c r="S3263" i="1"/>
  <c r="S3099" i="1"/>
  <c r="S1130" i="1"/>
  <c r="S2122" i="1"/>
  <c r="S4010" i="1"/>
  <c r="S4363" i="1"/>
  <c r="S1316" i="1"/>
  <c r="S2015" i="1"/>
  <c r="S3295" i="1"/>
  <c r="S3166" i="1"/>
  <c r="S4938" i="1"/>
  <c r="S3716" i="1"/>
  <c r="S2590" i="1"/>
  <c r="S321" i="1"/>
  <c r="S4452" i="1"/>
  <c r="S2172" i="1"/>
  <c r="S209" i="1"/>
  <c r="S3911" i="1"/>
  <c r="S328" i="1"/>
  <c r="S3860" i="1"/>
  <c r="S3345" i="1"/>
  <c r="S1264" i="1"/>
  <c r="S2752" i="1"/>
  <c r="S464" i="1"/>
  <c r="S707" i="1"/>
  <c r="S4200" i="1"/>
  <c r="S4988" i="1"/>
  <c r="S2545" i="1"/>
  <c r="S2903" i="1"/>
  <c r="S1257" i="1"/>
  <c r="S2268" i="1"/>
  <c r="S513" i="1"/>
  <c r="S3571" i="1"/>
  <c r="S4426" i="1"/>
  <c r="S187" i="1"/>
  <c r="S4364" i="1"/>
  <c r="S2167" i="1"/>
  <c r="S1105" i="1"/>
  <c r="S2745" i="1"/>
  <c r="S2562" i="1"/>
  <c r="S1551" i="1"/>
  <c r="S4916" i="1"/>
  <c r="S4357" i="1"/>
  <c r="S2277" i="1"/>
  <c r="S760" i="1"/>
  <c r="S2266" i="1"/>
  <c r="S1435" i="1"/>
  <c r="S3774" i="1"/>
  <c r="S864" i="1"/>
  <c r="S1108" i="1"/>
  <c r="S1259" i="1"/>
  <c r="S2221" i="1"/>
  <c r="S4279" i="1"/>
  <c r="S4643" i="1"/>
  <c r="S3318" i="1"/>
  <c r="S4222" i="1"/>
  <c r="S2287" i="1"/>
  <c r="S1172" i="1"/>
  <c r="S2904" i="1"/>
  <c r="S1678" i="1"/>
  <c r="S2095" i="1"/>
  <c r="S3113" i="1"/>
  <c r="S4239" i="1"/>
  <c r="S4148" i="1"/>
  <c r="S896" i="1"/>
  <c r="S1746" i="1"/>
  <c r="S139" i="1"/>
  <c r="S2282" i="1"/>
  <c r="S4458" i="1"/>
  <c r="S4092" i="1"/>
  <c r="S4001" i="1"/>
  <c r="S3818" i="1"/>
  <c r="S4666" i="1"/>
  <c r="S4924" i="1"/>
  <c r="S3539" i="1"/>
  <c r="S1954" i="1"/>
  <c r="S825" i="1"/>
  <c r="S1213" i="1"/>
  <c r="S2871" i="1"/>
  <c r="S2263" i="1"/>
  <c r="S1142" i="1"/>
  <c r="S4471" i="1"/>
  <c r="S458" i="1"/>
  <c r="S2142" i="1"/>
  <c r="S3782" i="1"/>
  <c r="S174" i="1"/>
  <c r="S4078" i="1"/>
  <c r="S502" i="1"/>
  <c r="S2368" i="1"/>
  <c r="S2407" i="1"/>
  <c r="S1567" i="1"/>
  <c r="S3676" i="1"/>
  <c r="S2711" i="1"/>
  <c r="S2960" i="1"/>
  <c r="S3681" i="1"/>
  <c r="S985" i="1"/>
  <c r="S1478" i="1"/>
  <c r="S1870" i="1"/>
  <c r="S1648" i="1"/>
  <c r="S515" i="1"/>
  <c r="S1058" i="1"/>
  <c r="S2691" i="1"/>
  <c r="S4546" i="1"/>
  <c r="S688" i="1"/>
  <c r="S3177" i="1"/>
  <c r="S812" i="1"/>
  <c r="S2215" i="1"/>
  <c r="S1096" i="1"/>
  <c r="S211" i="1"/>
  <c r="S148" i="1"/>
  <c r="S2430" i="1"/>
  <c r="S3631" i="1"/>
  <c r="S4397" i="1"/>
  <c r="S1044" i="1"/>
  <c r="S4547" i="1"/>
  <c r="S904" i="1"/>
  <c r="S3069" i="1"/>
  <c r="S2182" i="1"/>
  <c r="S316" i="1"/>
  <c r="S2682" i="1"/>
  <c r="S1061" i="1"/>
  <c r="S4901" i="1"/>
  <c r="S4784" i="1"/>
  <c r="S2357" i="1"/>
  <c r="S2023" i="1"/>
  <c r="S3115" i="1"/>
  <c r="S3604" i="1"/>
  <c r="S4770" i="1"/>
  <c r="S4156" i="1"/>
  <c r="S4990" i="1"/>
  <c r="S1984" i="1"/>
  <c r="S4339" i="1"/>
  <c r="S409" i="1"/>
  <c r="S4744" i="1"/>
  <c r="S2579" i="1"/>
  <c r="S498" i="1"/>
  <c r="S3923" i="1"/>
  <c r="S1325" i="1"/>
  <c r="S2007" i="1"/>
  <c r="S4997" i="1"/>
  <c r="S2471" i="1"/>
  <c r="S158" i="1"/>
  <c r="S971" i="1"/>
  <c r="S1415" i="1"/>
  <c r="S1761" i="1"/>
  <c r="S2661" i="1"/>
  <c r="S518" i="1"/>
  <c r="S264" i="1"/>
  <c r="S3759" i="1"/>
  <c r="S4704" i="1"/>
  <c r="S4853" i="1"/>
  <c r="S3555" i="1"/>
  <c r="S4308" i="1"/>
  <c r="S1993" i="1"/>
  <c r="S664" i="1"/>
  <c r="S810" i="1"/>
  <c r="S218" i="1"/>
  <c r="S3121" i="1"/>
  <c r="S3408" i="1"/>
  <c r="S4934" i="1"/>
  <c r="S1424" i="1"/>
  <c r="S3259" i="1"/>
  <c r="S672" i="1"/>
  <c r="S848" i="1"/>
  <c r="S344" i="1"/>
  <c r="S4852" i="1"/>
  <c r="S4961" i="1"/>
  <c r="S717" i="1"/>
  <c r="S4322" i="1"/>
  <c r="S4128" i="1"/>
  <c r="S2440" i="1"/>
  <c r="S495" i="1"/>
  <c r="S1302" i="1"/>
  <c r="S4976" i="1"/>
  <c r="S3300" i="1"/>
  <c r="S2995" i="1"/>
  <c r="S3154" i="1"/>
  <c r="S2931" i="1"/>
  <c r="S265" i="1"/>
  <c r="S791" i="1"/>
  <c r="S4879" i="1"/>
  <c r="S4137" i="1"/>
  <c r="S2510" i="1"/>
  <c r="S2009" i="1"/>
  <c r="S2446" i="1"/>
  <c r="S2800" i="1"/>
  <c r="S4549" i="1"/>
  <c r="S2068" i="1"/>
  <c r="S4399" i="1"/>
  <c r="S727" i="1"/>
  <c r="S4147" i="1"/>
  <c r="S2886" i="1"/>
  <c r="S1209" i="1"/>
  <c r="S3585" i="1"/>
  <c r="S3560" i="1"/>
  <c r="S385" i="1"/>
  <c r="S818" i="1"/>
  <c r="S3574" i="1"/>
  <c r="S4713" i="1"/>
  <c r="S238" i="1"/>
  <c r="S1474" i="1"/>
  <c r="S2897" i="1"/>
  <c r="S3650" i="1"/>
  <c r="S2609" i="1"/>
  <c r="S4055" i="1"/>
  <c r="S1473" i="1"/>
  <c r="S4596" i="1"/>
  <c r="S4447" i="1"/>
  <c r="S3043" i="1"/>
  <c r="S4445" i="1"/>
  <c r="S1175" i="1"/>
  <c r="S3394" i="1"/>
  <c r="S4166" i="1"/>
  <c r="S4376" i="1"/>
  <c r="S462" i="1"/>
  <c r="S4659" i="1"/>
  <c r="S1943" i="1"/>
  <c r="S486" i="1"/>
  <c r="S709" i="1"/>
  <c r="S224" i="1"/>
  <c r="S658" i="1"/>
  <c r="S4971" i="1"/>
  <c r="S946" i="1"/>
  <c r="S4718" i="1"/>
  <c r="S3242" i="1"/>
  <c r="S3119" i="1"/>
  <c r="S2214" i="1"/>
  <c r="S95" i="1"/>
  <c r="S4722" i="1"/>
  <c r="S1288" i="1"/>
  <c r="S233" i="1"/>
  <c r="S3070" i="1"/>
  <c r="S2608" i="1"/>
  <c r="S3772" i="1"/>
  <c r="S3407" i="1"/>
  <c r="S813" i="1"/>
  <c r="S1811" i="1"/>
  <c r="S1229" i="1"/>
  <c r="S1720" i="1"/>
  <c r="S3724" i="1"/>
  <c r="S3270" i="1"/>
  <c r="S3328" i="1"/>
  <c r="S3233" i="1"/>
  <c r="S4691" i="1"/>
  <c r="S4689" i="1"/>
  <c r="S4715" i="1"/>
  <c r="S2516" i="1"/>
  <c r="S3666" i="1"/>
  <c r="S4292" i="1"/>
  <c r="S1548" i="1"/>
  <c r="S3163" i="1"/>
  <c r="S1736" i="1"/>
  <c r="S4836" i="1"/>
  <c r="S751" i="1"/>
  <c r="S2165" i="1"/>
  <c r="S4561" i="1"/>
  <c r="S504" i="1"/>
  <c r="S1220" i="1"/>
  <c r="S3054" i="1"/>
  <c r="S1336" i="1"/>
  <c r="S4602" i="1"/>
  <c r="S4605" i="1"/>
  <c r="S3057" i="1"/>
  <c r="S1487" i="1"/>
  <c r="S1881" i="1"/>
  <c r="S309" i="1"/>
  <c r="S1743" i="1"/>
  <c r="S3731" i="1"/>
  <c r="S2283" i="1"/>
  <c r="S4753" i="1"/>
  <c r="S2389" i="1"/>
  <c r="S3351" i="1"/>
  <c r="S290" i="1"/>
  <c r="S4507" i="1"/>
  <c r="S3029" i="1"/>
  <c r="S1982" i="1"/>
  <c r="S2186" i="1"/>
  <c r="S3622" i="1"/>
  <c r="S4225" i="1"/>
  <c r="S571" i="1"/>
  <c r="S3617" i="1"/>
  <c r="S1162" i="1"/>
  <c r="S2414" i="1"/>
  <c r="S1945" i="1"/>
  <c r="S993" i="1"/>
  <c r="S3482" i="1"/>
  <c r="S1292" i="1"/>
  <c r="S682" i="1"/>
  <c r="S3248" i="1"/>
  <c r="S1679" i="1"/>
  <c r="S1918" i="1"/>
  <c r="S2269" i="1"/>
  <c r="S179" i="1"/>
  <c r="S927" i="1"/>
  <c r="S2196" i="1"/>
  <c r="S3959" i="1"/>
  <c r="S4805" i="1"/>
  <c r="S1641" i="1"/>
  <c r="S2168" i="1"/>
  <c r="S3147" i="1"/>
  <c r="S1821" i="1"/>
  <c r="S999" i="1"/>
  <c r="S747" i="1"/>
  <c r="S3085" i="1"/>
  <c r="S1252" i="1"/>
  <c r="S602" i="1"/>
  <c r="S2351" i="1"/>
  <c r="S3499" i="1"/>
  <c r="S4067" i="1"/>
  <c r="S437" i="1"/>
  <c r="S2834" i="1"/>
  <c r="S1137" i="1"/>
  <c r="S4748" i="1"/>
  <c r="S3289" i="1"/>
  <c r="S1476" i="1"/>
  <c r="S1865" i="1"/>
  <c r="S4421" i="1"/>
  <c r="S640" i="1"/>
  <c r="S4771" i="1"/>
  <c r="S1629" i="1"/>
  <c r="S2264" i="1"/>
  <c r="S1143" i="1"/>
  <c r="S2390" i="1"/>
  <c r="S2612" i="1"/>
  <c r="S259" i="1"/>
  <c r="S3986" i="1"/>
  <c r="S976" i="1"/>
  <c r="S1952" i="1"/>
  <c r="S2120" i="1"/>
  <c r="S2930" i="1"/>
  <c r="S3009" i="1"/>
  <c r="S3740" i="1"/>
  <c r="S3846" i="1"/>
  <c r="S2596" i="1"/>
  <c r="S3964" i="1"/>
  <c r="S3836" i="1"/>
  <c r="S4282" i="1"/>
  <c r="S4314" i="1"/>
  <c r="S3461" i="1"/>
  <c r="S2521" i="1"/>
  <c r="S3327" i="1"/>
  <c r="S4941" i="1"/>
  <c r="S735" i="1"/>
  <c r="S1656" i="1"/>
  <c r="S1642" i="1"/>
  <c r="S1787" i="1"/>
  <c r="S2943" i="1"/>
  <c r="S4048" i="1"/>
  <c r="S3190" i="1"/>
  <c r="S62" i="1"/>
  <c r="S3117" i="1"/>
  <c r="S662" i="1"/>
  <c r="S1468" i="1"/>
  <c r="S758" i="1"/>
  <c r="S3606" i="1"/>
  <c r="S3735" i="1"/>
  <c r="S3742" i="1"/>
  <c r="S2525" i="1"/>
  <c r="S4939" i="1"/>
  <c r="S1623" i="1"/>
  <c r="S2284" i="1"/>
  <c r="S1271" i="1"/>
  <c r="S2333" i="1"/>
  <c r="S1597" i="1"/>
  <c r="S3367" i="1"/>
  <c r="S1977" i="1"/>
  <c r="S2644" i="1"/>
  <c r="S332" i="1"/>
  <c r="S2789" i="1"/>
  <c r="S762" i="1"/>
  <c r="S654" i="1"/>
  <c r="S3183" i="1"/>
  <c r="S257" i="1"/>
  <c r="S2082" i="1"/>
  <c r="S3321" i="1"/>
  <c r="S1963" i="1"/>
  <c r="S1842" i="1"/>
  <c r="S1083" i="1"/>
  <c r="S2790" i="1"/>
  <c r="S1038" i="1"/>
  <c r="S2729" i="1"/>
  <c r="S1673" i="1"/>
  <c r="S3102" i="1"/>
  <c r="S1756" i="1"/>
  <c r="S2519" i="1"/>
  <c r="S372" i="1"/>
  <c r="S2924" i="1"/>
  <c r="S600" i="1"/>
  <c r="S1333" i="1"/>
  <c r="S1499" i="1"/>
  <c r="S2422" i="1"/>
  <c r="S1211" i="1"/>
  <c r="S4463" i="1"/>
  <c r="S1436" i="1"/>
  <c r="S4082" i="1"/>
  <c r="S1215" i="1"/>
  <c r="S3785" i="1"/>
  <c r="S881" i="1"/>
  <c r="S4600" i="1"/>
  <c r="S3960" i="1"/>
  <c r="S1106" i="1"/>
  <c r="S4736" i="1"/>
  <c r="S1230" i="1"/>
  <c r="S1285" i="1"/>
  <c r="S4021" i="1"/>
  <c r="S1448" i="1"/>
  <c r="S485" i="1"/>
  <c r="S3383" i="1"/>
  <c r="S917" i="1"/>
  <c r="S1622" i="1"/>
  <c r="S3130" i="1"/>
  <c r="S4521" i="1"/>
  <c r="S766" i="1"/>
  <c r="S691" i="1"/>
  <c r="S3148" i="1"/>
  <c r="S3391" i="1"/>
  <c r="S3943" i="1"/>
  <c r="S3626" i="1"/>
  <c r="S588" i="1"/>
  <c r="S1152" i="1"/>
  <c r="S3411" i="1"/>
  <c r="S2376" i="1"/>
  <c r="S1383" i="1"/>
  <c r="S2563" i="1"/>
  <c r="S1971" i="1"/>
  <c r="S124" i="1"/>
  <c r="S2683" i="1"/>
  <c r="S4044" i="1"/>
  <c r="S2573" i="1"/>
  <c r="S4131" i="1"/>
  <c r="S3124" i="1"/>
  <c r="S4054" i="1"/>
  <c r="S2547" i="1"/>
  <c r="S1028" i="1"/>
  <c r="S4439" i="1"/>
  <c r="S809" i="1"/>
  <c r="S3061" i="1"/>
  <c r="S4759" i="1"/>
  <c r="S4613" i="1"/>
  <c r="S4383" i="1"/>
  <c r="S1168" i="1"/>
  <c r="S3205" i="1"/>
  <c r="S4069" i="1"/>
  <c r="S3930" i="1"/>
  <c r="S3451" i="1"/>
  <c r="S830" i="1"/>
  <c r="S1449" i="1"/>
  <c r="S559" i="1"/>
  <c r="S577" i="1"/>
  <c r="S3851" i="1"/>
  <c r="S4723" i="1"/>
  <c r="S2810" i="1"/>
  <c r="S2485" i="1"/>
  <c r="S251" i="1"/>
  <c r="S270" i="1"/>
  <c r="S663" i="1"/>
  <c r="S3514" i="1"/>
  <c r="S157" i="1"/>
  <c r="S4651" i="1"/>
  <c r="S4368" i="1"/>
  <c r="S3342" i="1"/>
  <c r="S4484" i="1"/>
  <c r="S1862" i="1"/>
  <c r="S429" i="1"/>
  <c r="S3462" i="1"/>
  <c r="S331" i="1"/>
  <c r="S2155" i="1"/>
  <c r="S2049" i="1"/>
  <c r="S1432" i="1"/>
  <c r="S3862" i="1"/>
  <c r="S2797" i="1"/>
  <c r="S4372" i="1"/>
  <c r="S2899" i="1"/>
  <c r="S2618" i="1"/>
  <c r="S36" i="1"/>
  <c r="S4240" i="1"/>
  <c r="S2569" i="1"/>
  <c r="S637" i="1"/>
  <c r="S3191" i="1"/>
  <c r="S4204" i="1"/>
  <c r="S4093" i="1"/>
  <c r="M460" i="1"/>
  <c r="M2988" i="1"/>
  <c r="M2890" i="1"/>
  <c r="M3194" i="1"/>
  <c r="M3488" i="1"/>
  <c r="M248" i="1"/>
  <c r="M2456" i="1"/>
  <c r="M3097" i="1"/>
  <c r="M4645" i="1"/>
  <c r="M923" i="1"/>
  <c r="M414" i="1"/>
  <c r="M3880" i="1"/>
  <c r="M1358" i="1"/>
  <c r="M2953" i="1"/>
  <c r="M2808" i="1"/>
  <c r="M3591" i="1"/>
  <c r="M655" i="1"/>
  <c r="M2533" i="1"/>
  <c r="M1892" i="1"/>
  <c r="M3572" i="1"/>
  <c r="M4831" i="1"/>
  <c r="M1422" i="1"/>
  <c r="M4406" i="1"/>
  <c r="M1149" i="1"/>
  <c r="M1533" i="1"/>
  <c r="M102" i="1"/>
  <c r="M1521" i="1"/>
  <c r="M1681" i="1"/>
  <c r="M2594" i="1"/>
  <c r="M1049" i="1"/>
  <c r="M4349" i="1"/>
  <c r="M706" i="1"/>
  <c r="M841" i="1"/>
  <c r="M1973" i="1"/>
  <c r="M2181" i="1"/>
  <c r="M4920" i="1"/>
  <c r="M2991" i="1"/>
  <c r="M4899" i="1"/>
  <c r="M4699" i="1"/>
  <c r="M4230" i="1"/>
  <c r="M1460" i="1"/>
  <c r="M3944" i="1"/>
  <c r="M3469" i="1"/>
  <c r="M3046" i="1"/>
  <c r="M3974" i="1"/>
  <c r="M420" i="1"/>
  <c r="M4604" i="1"/>
  <c r="M1748" i="1"/>
  <c r="M865" i="1"/>
  <c r="M2210" i="1"/>
  <c r="M4255" i="1"/>
  <c r="M1707" i="1"/>
  <c r="M573" i="1"/>
  <c r="M2156" i="1"/>
  <c r="M4485" i="1"/>
  <c r="M3838" i="1"/>
  <c r="M3164" i="1"/>
  <c r="M88" i="1"/>
  <c r="M2404" i="1"/>
  <c r="M555" i="1"/>
  <c r="M4294" i="1"/>
  <c r="M570" i="1"/>
  <c r="M4415" i="1"/>
  <c r="M3598" i="1"/>
  <c r="M4427" i="1"/>
  <c r="M3831" i="1"/>
  <c r="M4440" i="1"/>
  <c r="M4752" i="1"/>
  <c r="M471" i="1"/>
  <c r="M2717" i="1"/>
  <c r="M2702" i="1"/>
  <c r="M3538" i="1"/>
  <c r="M4783" i="1"/>
  <c r="M4844" i="1"/>
  <c r="M4053" i="1"/>
  <c r="M2932" i="1"/>
  <c r="M1161" i="1"/>
  <c r="M35" i="1"/>
  <c r="M4498" i="1"/>
  <c r="M1431" i="1"/>
  <c r="M3034" i="1"/>
  <c r="M1135" i="1"/>
  <c r="M1500" i="1"/>
  <c r="M2927" i="1"/>
  <c r="M3122" i="1"/>
  <c r="M3766" i="1"/>
  <c r="M219" i="1"/>
  <c r="M3275" i="1"/>
  <c r="M1978" i="1"/>
  <c r="M3447" i="1"/>
  <c r="M1722" i="1"/>
  <c r="M3497" i="1"/>
  <c r="M4681" i="1"/>
  <c r="M1724" i="1"/>
  <c r="M4059" i="1"/>
  <c r="M1365" i="1"/>
  <c r="M4999" i="1"/>
  <c r="M1519" i="1"/>
  <c r="M4569" i="1"/>
  <c r="M2815" i="1"/>
  <c r="M4548" i="1"/>
  <c r="M2153" i="1"/>
  <c r="M574" i="1"/>
  <c r="M4158" i="1"/>
  <c r="M261" i="1"/>
  <c r="M3858" i="1"/>
  <c r="M3872" i="1"/>
  <c r="M2492" i="1"/>
  <c r="M118" i="1"/>
  <c r="M2860" i="1"/>
  <c r="M3324" i="1"/>
  <c r="M4344" i="1"/>
  <c r="M3941" i="1"/>
  <c r="M821" i="1"/>
  <c r="M4410" i="1"/>
  <c r="M463" i="1"/>
  <c r="M1564" i="1"/>
  <c r="M4173" i="1"/>
  <c r="M4884" i="1"/>
  <c r="M2850" i="1"/>
  <c r="M3349" i="1"/>
  <c r="M960" i="1"/>
  <c r="M4267" i="1"/>
  <c r="M3565" i="1"/>
  <c r="M3843" i="1"/>
  <c r="M918" i="1"/>
  <c r="M1809" i="1"/>
  <c r="M2580" i="1"/>
  <c r="M589" i="1"/>
  <c r="M3734" i="1"/>
  <c r="M1754" i="1"/>
  <c r="M3291" i="1"/>
  <c r="M1498" i="1"/>
  <c r="M2010" i="1"/>
  <c r="M3025" i="1"/>
  <c r="M908" i="1"/>
  <c r="M3108" i="1"/>
  <c r="M4161" i="1"/>
  <c r="M729" i="1"/>
  <c r="M3788" i="1"/>
  <c r="M3256" i="1"/>
  <c r="M4235" i="1"/>
  <c r="M4946" i="1"/>
  <c r="M3095" i="1"/>
  <c r="M3063" i="1"/>
  <c r="M2451" i="1"/>
  <c r="M2098" i="1"/>
  <c r="M360" i="1"/>
  <c r="M1118" i="1"/>
  <c r="M4489" i="1"/>
  <c r="M823" i="1"/>
  <c r="M1847" i="1"/>
  <c r="M2110" i="1"/>
  <c r="M2905" i="1"/>
  <c r="M1018" i="1"/>
  <c r="M3683" i="1"/>
  <c r="M721" i="1"/>
  <c r="M1989" i="1"/>
  <c r="M4254" i="1"/>
  <c r="M4096" i="1"/>
  <c r="M890" i="1"/>
  <c r="M2055" i="1"/>
  <c r="M388" i="1"/>
  <c r="M2633" i="1"/>
  <c r="M455" i="1"/>
  <c r="M4574" i="1"/>
  <c r="M3254" i="1"/>
  <c r="M4162" i="1"/>
  <c r="M3646" i="1"/>
  <c r="M2920" i="1"/>
  <c r="M2875" i="1"/>
  <c r="M935" i="1"/>
  <c r="M3227" i="1"/>
  <c r="M3065" i="1"/>
  <c r="M2743" i="1"/>
  <c r="M1951" i="1"/>
  <c r="M113" i="1"/>
  <c r="M2359" i="1"/>
  <c r="M4979" i="1"/>
  <c r="M2442" i="1"/>
  <c r="M1296" i="1"/>
  <c r="M4496" i="1"/>
  <c r="M1639" i="1"/>
  <c r="M4366" i="1"/>
  <c r="M110" i="1"/>
  <c r="M3997" i="1"/>
  <c r="M1073" i="1"/>
  <c r="M3503" i="1"/>
  <c r="M4904" i="1"/>
  <c r="M2393" i="1"/>
  <c r="M1399" i="1"/>
  <c r="M352" i="1"/>
  <c r="M1576" i="1"/>
  <c r="M3973" i="1"/>
  <c r="M3659" i="1"/>
  <c r="M1107" i="1"/>
  <c r="M4653" i="1"/>
  <c r="M1632" i="1"/>
  <c r="M950" i="1"/>
  <c r="M1013" i="1"/>
  <c r="M4839" i="1"/>
  <c r="M1666" i="1"/>
  <c r="M1092" i="1"/>
  <c r="M3209" i="1"/>
  <c r="M3746" i="1"/>
  <c r="M1330" i="1"/>
  <c r="M2632" i="1"/>
  <c r="M984" i="1"/>
  <c r="M4570" i="1"/>
  <c r="M4552" i="1"/>
  <c r="M3703" i="1"/>
  <c r="M3064" i="1"/>
  <c r="M2271" i="1"/>
  <c r="M147" i="1"/>
  <c r="M3504" i="1"/>
  <c r="M4912" i="1"/>
  <c r="M1153" i="1"/>
  <c r="M3007" i="1"/>
  <c r="M2530" i="1"/>
  <c r="M1726" i="1"/>
  <c r="M4016" i="1"/>
  <c r="M4169" i="1"/>
  <c r="M1764" i="1"/>
  <c r="M1265" i="1"/>
  <c r="M644" i="1"/>
  <c r="M2505" i="1"/>
  <c r="M3509" i="1"/>
  <c r="M3452" i="1"/>
  <c r="M902" i="1"/>
  <c r="M3067" i="1"/>
  <c r="M2343" i="1"/>
  <c r="M4710" i="1"/>
  <c r="M1421" i="1"/>
  <c r="M3109" i="1"/>
  <c r="M51" i="1"/>
  <c r="M1241" i="1"/>
  <c r="M1653" i="1"/>
  <c r="M2769" i="1"/>
  <c r="M2464" i="1"/>
  <c r="M1615" i="1"/>
  <c r="M526" i="1"/>
  <c r="M4662" i="1"/>
  <c r="M3179" i="1"/>
  <c r="M3879" i="1"/>
  <c r="M2497" i="1"/>
  <c r="M2732" i="1"/>
  <c r="M2236" i="1"/>
  <c r="M3347" i="1"/>
  <c r="M675" i="1"/>
  <c r="M2503" i="1"/>
  <c r="M2630" i="1"/>
  <c r="M2534" i="1"/>
  <c r="M4520" i="1"/>
  <c r="M1920" i="1"/>
  <c r="M581" i="1"/>
  <c r="M3845" i="1"/>
  <c r="M929" i="1"/>
  <c r="M1915" i="1"/>
  <c r="M4882" i="1"/>
  <c r="M3276" i="1"/>
  <c r="M1872" i="1"/>
  <c r="M127" i="1"/>
  <c r="M2722" i="1"/>
  <c r="M3931" i="1"/>
  <c r="M3116" i="1"/>
  <c r="M4490" i="1"/>
  <c r="M4323" i="1"/>
  <c r="M2583" i="1"/>
  <c r="M4320" i="1"/>
  <c r="M4593" i="1"/>
  <c r="M4123" i="1"/>
  <c r="M1245" i="1"/>
  <c r="M596" i="1"/>
  <c r="M1919" i="1"/>
  <c r="M590" i="1"/>
  <c r="M1297" i="1"/>
  <c r="M1906" i="1"/>
  <c r="M175" i="1"/>
  <c r="M319" i="1"/>
  <c r="M1765" i="1"/>
  <c r="M391" i="1"/>
  <c r="M2833" i="1"/>
  <c r="M103" i="1"/>
  <c r="M542" i="1"/>
  <c r="M1665" i="1"/>
  <c r="M3405" i="1"/>
  <c r="M656" i="1"/>
  <c r="M1858" i="1"/>
  <c r="M1896" i="1"/>
  <c r="M4640" i="1"/>
  <c r="M996" i="1"/>
  <c r="M3253" i="1"/>
  <c r="M3753" i="1"/>
  <c r="M294" i="1"/>
  <c r="M3016" i="1"/>
  <c r="M1045" i="1"/>
  <c r="M1520" i="1"/>
  <c r="M2169" i="1"/>
  <c r="M4201" i="1"/>
  <c r="M2250" i="1"/>
  <c r="M924" i="1"/>
  <c r="M1684" i="1"/>
  <c r="M4380" i="1"/>
  <c r="M83" i="1"/>
  <c r="M782" i="1"/>
  <c r="M427" i="1"/>
  <c r="M4540" i="1"/>
  <c r="M4257" i="1"/>
  <c r="M4126" i="1"/>
  <c r="M4049" i="1"/>
  <c r="M3114" i="1"/>
  <c r="M3234" i="1"/>
  <c r="M1571" i="1"/>
  <c r="M283" i="1"/>
  <c r="M3331" i="1"/>
  <c r="M1011" i="1"/>
  <c r="M4869" i="1"/>
  <c r="M3889" i="1"/>
  <c r="M3133" i="1"/>
  <c r="M1649" i="1"/>
  <c r="M4486" i="1"/>
  <c r="M2656" i="1"/>
  <c r="M1318" i="1"/>
  <c r="M3728" i="1"/>
  <c r="M4576" i="1"/>
  <c r="M2502" i="1"/>
  <c r="M3339" i="1"/>
  <c r="M3699" i="1"/>
  <c r="M3294" i="1"/>
  <c r="M454" i="1"/>
  <c r="M2311" i="1"/>
  <c r="M2115" i="1"/>
  <c r="M300" i="1"/>
  <c r="M641" i="1"/>
  <c r="M3507" i="1"/>
  <c r="M3608" i="1"/>
  <c r="M4228" i="1"/>
  <c r="M2653" i="1"/>
  <c r="M2162" i="1"/>
  <c r="M1389" i="1"/>
  <c r="M1734" i="1"/>
  <c r="M3172" i="1"/>
  <c r="M1696" i="1"/>
  <c r="M5" i="1"/>
  <c r="M2900" i="1"/>
  <c r="M2956" i="1"/>
  <c r="M2703" i="1"/>
  <c r="M469" i="1"/>
  <c r="M3935" i="1"/>
  <c r="M2307" i="1"/>
  <c r="M3886" i="1"/>
  <c r="M3958" i="1"/>
  <c r="M4483" i="1"/>
  <c r="M3802" i="1"/>
  <c r="M2480" i="1"/>
  <c r="M342" i="1"/>
  <c r="M930" i="1"/>
  <c r="M2639" i="1"/>
  <c r="M4637" i="1"/>
  <c r="M447" i="1"/>
  <c r="M2877" i="1"/>
  <c r="M4969" i="1"/>
  <c r="M4636" i="1"/>
  <c r="M3308" i="1"/>
  <c r="M1593" i="1"/>
  <c r="M642" i="1"/>
  <c r="M4258" i="1"/>
  <c r="M1074" i="1"/>
  <c r="M909" i="1"/>
  <c r="M604" i="1"/>
  <c r="M267" i="1"/>
  <c r="M4379" i="1"/>
  <c r="M2909" i="1"/>
  <c r="M292" i="1"/>
  <c r="M2042" i="1"/>
  <c r="M4171" i="1"/>
  <c r="M1867" i="1"/>
  <c r="M2275" i="1"/>
  <c r="M303" i="1"/>
  <c r="M3920" i="1"/>
  <c r="M4559" i="1"/>
  <c r="M1747" i="1"/>
  <c r="M2377" i="1"/>
  <c r="M920" i="1"/>
  <c r="M1949" i="1"/>
  <c r="M4080" i="1"/>
  <c r="M1529" i="1"/>
  <c r="M2887" i="1"/>
  <c r="M1203" i="1"/>
  <c r="M3704" i="1"/>
  <c r="M1384" i="1"/>
  <c r="M3625" i="1"/>
  <c r="M4182" i="1"/>
  <c r="M2475" i="1"/>
  <c r="M3269" i="1"/>
  <c r="M3732" i="1"/>
  <c r="M1602" i="1"/>
  <c r="M4160" i="1"/>
  <c r="M3855" i="1"/>
  <c r="M1387" i="1"/>
  <c r="M2564" i="1"/>
  <c r="M1594" i="1"/>
  <c r="M4751" i="1"/>
  <c r="M3267" i="1"/>
  <c r="M3516" i="1"/>
  <c r="M453" i="1"/>
  <c r="M925" i="1"/>
  <c r="M3819" i="1"/>
  <c r="M1352" i="1"/>
  <c r="M2239" i="1"/>
  <c r="M2811" i="1"/>
  <c r="M1525" i="1"/>
  <c r="M3192" i="1"/>
  <c r="M2985" i="1"/>
  <c r="M4493" i="1"/>
  <c r="M3066" i="1"/>
  <c r="M2194" i="1"/>
  <c r="M595" i="1"/>
  <c r="M4345" i="1"/>
  <c r="M2436" i="1"/>
  <c r="M2288" i="1"/>
  <c r="M3189" i="1"/>
  <c r="M1883" i="1"/>
  <c r="M4974" i="1"/>
  <c r="M1176" i="1"/>
  <c r="M4983" i="1"/>
  <c r="M3770" i="1"/>
  <c r="M230" i="1"/>
  <c r="M4632" i="1"/>
  <c r="M4910" i="1"/>
  <c r="M2229" i="1"/>
  <c r="M1825" i="1"/>
  <c r="M445" i="1"/>
  <c r="M4313" i="1"/>
  <c r="M3201" i="1"/>
  <c r="M229" i="1"/>
  <c r="M4244" i="1"/>
  <c r="M4273" i="1"/>
  <c r="M407" i="1"/>
  <c r="M4020" i="1"/>
  <c r="M4936" i="1"/>
  <c r="M3333" i="1"/>
  <c r="M1395" i="1"/>
  <c r="M1660" i="1"/>
  <c r="M1560" i="1"/>
  <c r="M622" i="1"/>
  <c r="M2278" i="1"/>
  <c r="M860" i="1"/>
  <c r="M2824" i="1"/>
  <c r="M2841" i="1"/>
  <c r="M1204" i="1"/>
  <c r="M3806" i="1"/>
  <c r="M4139" i="1"/>
  <c r="M1917" i="1"/>
  <c r="M2114" i="1"/>
  <c r="M3144" i="1"/>
  <c r="M1634" i="1"/>
  <c r="M2765" i="1"/>
  <c r="M3292" i="1"/>
  <c r="M4895" i="1"/>
  <c r="M408" i="1"/>
  <c r="M756" i="1"/>
  <c r="M2495" i="1"/>
  <c r="M389" i="1"/>
  <c r="M4036" i="1"/>
  <c r="M222" i="1"/>
  <c r="M4170" i="1"/>
  <c r="M4533" i="1"/>
  <c r="M2324" i="1"/>
  <c r="M2428" i="1"/>
  <c r="M1394" i="1"/>
  <c r="M397" i="1"/>
  <c r="M1555" i="1"/>
  <c r="M2756" i="1"/>
  <c r="M3047" i="1"/>
  <c r="M4652" i="1"/>
  <c r="M2774" i="1"/>
  <c r="M4088" i="1"/>
  <c r="M2493" i="1"/>
  <c r="M4042" i="1"/>
  <c r="M3103" i="1"/>
  <c r="M4304" i="1"/>
  <c r="M2020" i="1"/>
  <c r="M648" i="1"/>
  <c r="M591" i="1"/>
  <c r="M1210" i="1"/>
  <c r="M4411" i="1"/>
  <c r="M2869" i="1"/>
  <c r="M2948" i="1"/>
  <c r="M3655" i="1"/>
  <c r="M2626" i="1"/>
  <c r="M4120" i="1"/>
  <c r="M2963" i="1"/>
  <c r="M4964" i="1"/>
  <c r="M2417" i="1"/>
  <c r="M4501" i="1"/>
  <c r="M3804" i="1"/>
  <c r="M2695" i="1"/>
  <c r="M3763" i="1"/>
  <c r="M4075" i="1"/>
  <c r="M522" i="1"/>
  <c r="M1409" i="1"/>
  <c r="M3949" i="1"/>
  <c r="M850" i="1"/>
  <c r="M2941" i="1"/>
  <c r="M661" i="1"/>
  <c r="M3523" i="1"/>
  <c r="M3873" i="1"/>
  <c r="M1494" i="1"/>
  <c r="M849" i="1"/>
  <c r="M3444" i="1"/>
  <c r="M3071" i="1"/>
  <c r="M757" i="1"/>
  <c r="M4850" i="1"/>
  <c r="M4854" i="1"/>
  <c r="M4223" i="1"/>
  <c r="M2410" i="1"/>
  <c r="M739" i="1"/>
  <c r="M1744" i="1"/>
  <c r="M4181" i="1"/>
  <c r="M1935" i="1"/>
  <c r="M989" i="1"/>
  <c r="M3685" i="1"/>
  <c r="M1637" i="1"/>
  <c r="M2947" i="1"/>
  <c r="M2336" i="1"/>
  <c r="M4949" i="1"/>
  <c r="M3325" i="1"/>
  <c r="M2387" i="1"/>
  <c r="M2637" i="1"/>
  <c r="M2696" i="1"/>
  <c r="M2062" i="1"/>
  <c r="M3705" i="1"/>
  <c r="M4822" i="1"/>
  <c r="M1702" i="1"/>
  <c r="M3647" i="1"/>
  <c r="M262" i="1"/>
  <c r="M673" i="1"/>
  <c r="M843" i="1"/>
  <c r="M4270" i="1"/>
  <c r="M442" i="1"/>
  <c r="M506" i="1"/>
  <c r="M2795" i="1"/>
  <c r="M66" i="1"/>
  <c r="M1186" i="1"/>
  <c r="M2011" i="1"/>
  <c r="M3526" i="1"/>
  <c r="M1017" i="1"/>
  <c r="M2731" i="1"/>
  <c r="M2327" i="1"/>
  <c r="M2973" i="1"/>
  <c r="M3449" i="1"/>
  <c r="M697" i="1"/>
  <c r="M1889" i="1"/>
  <c r="M3145" i="1"/>
  <c r="M1936" i="1"/>
  <c r="M1991" i="1"/>
  <c r="M4522" i="1"/>
  <c r="M1860" i="1"/>
  <c r="M1504" i="1"/>
  <c r="M4828" i="1"/>
  <c r="M4553" i="1"/>
  <c r="M3983" i="1"/>
  <c r="M750" i="1"/>
  <c r="M2819" i="1"/>
  <c r="M4762" i="1"/>
  <c r="M4269" i="1"/>
  <c r="M363" i="1"/>
  <c r="M2481" i="1"/>
  <c r="M3815" i="1"/>
  <c r="M2072" i="1"/>
  <c r="M1530" i="1"/>
  <c r="M4215" i="1"/>
  <c r="M284" i="1"/>
  <c r="M2762" i="1"/>
  <c r="M2689" i="1"/>
  <c r="M2116" i="1"/>
  <c r="M3368" i="1"/>
  <c r="M3978" i="1"/>
  <c r="M4112" i="1"/>
  <c r="M2959" i="1"/>
  <c r="M3418" i="1"/>
  <c r="M4425" i="1"/>
  <c r="M1552" i="1"/>
  <c r="M503" i="1"/>
  <c r="M863" i="1"/>
  <c r="M4341" i="1"/>
  <c r="M1856" i="1"/>
  <c r="M3185" i="1"/>
  <c r="M3934" i="1"/>
  <c r="M144" i="1"/>
  <c r="M2673" i="1"/>
  <c r="M1010" i="1"/>
  <c r="M9" i="1"/>
  <c r="M1616" i="1"/>
  <c r="M4996" i="1"/>
  <c r="M4174" i="1"/>
  <c r="M4179" i="1"/>
  <c r="M2853" i="1"/>
  <c r="M567" i="1"/>
  <c r="M1235" i="1"/>
  <c r="M4690" i="1"/>
  <c r="M4197" i="1"/>
  <c r="M2318" i="1"/>
  <c r="M2201" i="1"/>
  <c r="M3888" i="1"/>
  <c r="M3874" i="1"/>
  <c r="M2663" i="1"/>
  <c r="M2240" i="1"/>
  <c r="M886" i="1"/>
  <c r="M4089" i="1"/>
  <c r="M4855" i="1"/>
  <c r="M214" i="1"/>
  <c r="M223" i="1"/>
  <c r="M4580" i="1"/>
  <c r="M1121" i="1"/>
  <c r="M3334" i="1"/>
  <c r="M805" i="1"/>
  <c r="M4040" i="1"/>
  <c r="M4006" i="1"/>
  <c r="M2021" i="1"/>
  <c r="M2678" i="1"/>
  <c r="M2330" i="1"/>
  <c r="M4079" i="1"/>
  <c r="M3693" i="1"/>
  <c r="M3337" i="1"/>
  <c r="M1150" i="1"/>
  <c r="M2657" i="1"/>
  <c r="M396" i="1"/>
  <c r="M4450" i="1"/>
  <c r="M3086" i="1"/>
  <c r="M2527" i="1"/>
  <c r="M2770" i="1"/>
  <c r="M1905" i="1"/>
  <c r="M4070" i="1"/>
  <c r="M141" i="1"/>
  <c r="M4935" i="1"/>
  <c r="M417" i="1"/>
  <c r="M2431" i="1"/>
  <c r="M601" i="1"/>
  <c r="M4694" i="1"/>
  <c r="M4790" i="1"/>
  <c r="M4430" i="1"/>
  <c r="M2701" i="1"/>
  <c r="M3658" i="1"/>
  <c r="M2622" i="1"/>
  <c r="M1577" i="1"/>
  <c r="M1885" i="1"/>
  <c r="M694" i="1"/>
  <c r="M3910" i="1"/>
  <c r="M2604" i="1"/>
  <c r="M2518" i="1"/>
  <c r="M3839" i="1"/>
  <c r="M3881" i="1"/>
  <c r="M3474" i="1"/>
  <c r="M4504" i="1"/>
  <c r="M3876" i="1"/>
  <c r="M3916" i="1"/>
  <c r="M741" i="1"/>
  <c r="M2384" i="1"/>
  <c r="M4302" i="1"/>
  <c r="M2849" i="1"/>
  <c r="M2581" i="1"/>
  <c r="M2698" i="1"/>
  <c r="M1773" i="1"/>
  <c r="M4347" i="1"/>
  <c r="M1228" i="1"/>
  <c r="M2721" i="1"/>
  <c r="M3946" i="1"/>
  <c r="M68" i="1"/>
  <c r="M3535" i="1"/>
  <c r="M1932" i="1"/>
  <c r="M3024" i="1"/>
  <c r="M1589" i="1"/>
  <c r="M1987" i="1"/>
  <c r="M3319" i="1"/>
  <c r="M2321" i="1"/>
  <c r="M4453" i="1"/>
  <c r="M3089" i="1"/>
  <c r="M2406" i="1"/>
  <c r="M3492" i="1"/>
  <c r="M2141" i="1"/>
  <c r="M1054" i="1"/>
  <c r="M3480" i="1"/>
  <c r="M411" i="1"/>
  <c r="M4391" i="1"/>
  <c r="M4132" i="1"/>
  <c r="M3472" i="1"/>
  <c r="M3395" i="1"/>
  <c r="M3356" i="1"/>
  <c r="M4326" i="1"/>
  <c r="M4728" i="1"/>
  <c r="M1041" i="1"/>
  <c r="M1824" i="1"/>
  <c r="M362" i="1"/>
  <c r="M2337" i="1"/>
  <c r="M366" i="1"/>
  <c r="M3789" i="1"/>
  <c r="M4265" i="1"/>
  <c r="M4459" i="1"/>
  <c r="M2854" i="1"/>
  <c r="M3100" i="1"/>
  <c r="M2654" i="1"/>
  <c r="M2187" i="1"/>
  <c r="M3738" i="1"/>
  <c r="M3899" i="1"/>
  <c r="M3566" i="1"/>
  <c r="M274" i="1"/>
  <c r="M1334" i="1"/>
  <c r="M1445" i="1"/>
  <c r="M4072" i="1"/>
  <c r="M3871" i="1"/>
  <c r="M3450" i="1"/>
  <c r="M2912" i="1"/>
  <c r="M3629" i="1"/>
  <c r="M1621" i="1"/>
  <c r="M2308" i="1"/>
  <c r="M2029" i="1"/>
  <c r="M2463" i="1"/>
  <c r="M713" i="1"/>
  <c r="M3241" i="1"/>
  <c r="M177" i="1"/>
  <c r="M343" i="1"/>
  <c r="M31" i="1"/>
  <c r="M4870" i="1"/>
  <c r="M4566" i="1"/>
  <c r="M1197" i="1"/>
  <c r="M203" i="1"/>
  <c r="M3808" i="1"/>
  <c r="M2571" i="1"/>
  <c r="M2855" i="1"/>
  <c r="M2852" i="1"/>
  <c r="M898" i="1"/>
  <c r="M493" i="1"/>
  <c r="M1566" i="1"/>
  <c r="M3632" i="1"/>
  <c r="M3261" i="1"/>
  <c r="M844" i="1"/>
  <c r="M4575" i="1"/>
  <c r="M1869" i="1"/>
  <c r="M4315" i="1"/>
  <c r="M3882" i="1"/>
  <c r="M3841" i="1"/>
  <c r="M1055" i="1"/>
  <c r="M1715" i="1"/>
  <c r="M4568" i="1"/>
  <c r="M3202" i="1"/>
  <c r="M4950" i="1"/>
  <c r="M592" i="1"/>
  <c r="M1103" i="1"/>
  <c r="M723" i="1"/>
  <c r="M3465" i="1"/>
  <c r="M4297" i="1"/>
  <c r="M59" i="1"/>
  <c r="M2578" i="1"/>
  <c r="M3505" i="1"/>
  <c r="M1996" i="1"/>
  <c r="M3441" i="1"/>
  <c r="M4259" i="1"/>
  <c r="M4618" i="1"/>
  <c r="M131" i="1"/>
  <c r="M3563" i="1"/>
  <c r="M2350" i="1"/>
  <c r="M4454" i="1"/>
  <c r="M3842" i="1"/>
  <c r="M3768" i="1"/>
  <c r="M1379" i="1"/>
  <c r="M1526" i="1"/>
  <c r="M2994" i="1"/>
  <c r="M963" i="1"/>
  <c r="M470" i="1"/>
  <c r="M2138" i="1"/>
  <c r="M806" i="1"/>
  <c r="M948" i="1"/>
  <c r="M871" i="1"/>
  <c r="M3129" i="1"/>
  <c r="M3780" i="1"/>
  <c r="M3903" i="1"/>
  <c r="M1957" i="1"/>
  <c r="M2085" i="1"/>
  <c r="M4702" i="1"/>
  <c r="M1442" i="1"/>
  <c r="M593" i="1"/>
  <c r="M2416" i="1"/>
  <c r="M2965" i="1"/>
  <c r="M6" i="1"/>
  <c r="M4219" i="1"/>
  <c r="M4827" i="1"/>
  <c r="M4589" i="1"/>
  <c r="M3317" i="1"/>
  <c r="M4918" i="1"/>
  <c r="M57" i="1"/>
  <c r="M1416" i="1"/>
  <c r="M3083" i="1"/>
  <c r="M2400" i="1"/>
  <c r="M452" i="1"/>
  <c r="M3527" i="1"/>
  <c r="M3615" i="1"/>
  <c r="M4957" i="1"/>
  <c r="M125" i="1"/>
  <c r="M2352" i="1"/>
  <c r="M3500" i="1"/>
  <c r="M1151" i="1"/>
  <c r="M3468" i="1"/>
  <c r="M1005" i="1"/>
  <c r="M1065" i="1"/>
  <c r="M2369" i="1"/>
  <c r="M3904" i="1"/>
  <c r="M1134" i="1"/>
  <c r="M2093" i="1"/>
  <c r="M10" i="1"/>
  <c r="M146" i="1"/>
  <c r="M3363" i="1"/>
  <c r="M1249" i="1"/>
  <c r="M3945" i="1"/>
  <c r="M1160" i="1"/>
  <c r="M2937" i="1"/>
  <c r="M874" i="1"/>
  <c r="M4747" i="1"/>
  <c r="M746" i="1"/>
  <c r="M1590" i="1"/>
  <c r="M1584" i="1"/>
  <c r="M1114" i="1"/>
  <c r="M1939" i="1"/>
  <c r="M4479" i="1"/>
  <c r="M870" i="1"/>
  <c r="M135" i="1"/>
  <c r="M1059" i="1"/>
  <c r="M4780" i="1"/>
  <c r="M1960" i="1"/>
  <c r="M2926" i="1"/>
  <c r="M1467" i="1"/>
  <c r="M4573" i="1"/>
  <c r="M1423" i="1"/>
  <c r="M3002" i="1"/>
  <c r="M1895" i="1"/>
  <c r="M3309" i="1"/>
  <c r="M3037" i="1"/>
  <c r="M4499" i="1"/>
  <c r="M3586" i="1"/>
  <c r="M3877" i="1"/>
  <c r="M2684" i="1"/>
  <c r="M1630" i="1"/>
  <c r="M4249" i="1"/>
  <c r="M42" i="1"/>
  <c r="M4271" i="1"/>
  <c r="M2365" i="1"/>
  <c r="M317" i="1"/>
  <c r="M594" i="1"/>
  <c r="M1200" i="1"/>
  <c r="M3878" i="1"/>
  <c r="M4377" i="1"/>
  <c r="M3670" i="1"/>
  <c r="M3330" i="1"/>
  <c r="M2864" i="1"/>
  <c r="M2601" i="1"/>
  <c r="M1232" i="1"/>
  <c r="M1511" i="1"/>
  <c r="M1234" i="1"/>
  <c r="M690" i="1"/>
  <c r="M2257" i="1"/>
  <c r="M1117" i="1"/>
  <c r="M2051" i="1"/>
  <c r="M2252" i="1"/>
  <c r="M1100" i="1"/>
  <c r="M4679" i="1"/>
  <c r="M3211" i="1"/>
  <c r="M668" i="1"/>
  <c r="M4562" i="1"/>
  <c r="M3088" i="1"/>
  <c r="M4312" i="1"/>
  <c r="M3199" i="1"/>
  <c r="M3224" i="1"/>
  <c r="M2996" i="1"/>
  <c r="M4834" i="1"/>
  <c r="M499" i="1"/>
  <c r="M231" i="1"/>
  <c r="M1243" i="1"/>
  <c r="M621" i="1"/>
  <c r="M520" i="1"/>
  <c r="M1300" i="1"/>
  <c r="M2981" i="1"/>
  <c r="M1262" i="1"/>
  <c r="M1471" i="1"/>
  <c r="M2565" i="1"/>
  <c r="M1026" i="1"/>
  <c r="M3354" i="1"/>
  <c r="M4117" i="1"/>
  <c r="M3564" i="1"/>
  <c r="M3554" i="1"/>
  <c r="M4412" i="1"/>
  <c r="M1802" i="1"/>
  <c r="M2073" i="1"/>
  <c r="M1322" i="1"/>
  <c r="M1625" i="1"/>
  <c r="M2104" i="1"/>
  <c r="M2362" i="1"/>
  <c r="M49" i="1"/>
  <c r="M1491" i="1"/>
  <c r="M3850" i="1"/>
  <c r="M431" i="1"/>
  <c r="M1192" i="1"/>
  <c r="M3218" i="1"/>
  <c r="M3440" i="1"/>
  <c r="M438" i="1"/>
  <c r="M197" i="1"/>
  <c r="M4767" i="1"/>
  <c r="M1363" i="1"/>
  <c r="M4369" i="1"/>
  <c r="M543" i="1"/>
  <c r="M4375" i="1"/>
  <c r="M446" i="1"/>
  <c r="M1962" i="1"/>
  <c r="M4009" i="1"/>
  <c r="M2474" i="1"/>
  <c r="M2179" i="1"/>
  <c r="M3315" i="1"/>
  <c r="M61" i="1"/>
  <c r="M1774" i="1"/>
  <c r="M4902" i="1"/>
  <c r="M3352" i="1"/>
  <c r="M2845" i="1"/>
  <c r="M2312" i="1"/>
  <c r="M4046" i="1"/>
  <c r="M1882" i="1"/>
  <c r="M2127" i="1"/>
  <c r="M980" i="1"/>
  <c r="M3193" i="1"/>
  <c r="M1933" i="1"/>
  <c r="M1904" i="1"/>
  <c r="M897" i="1"/>
  <c r="M1690" i="1"/>
  <c r="M1618" i="1"/>
  <c r="M1703" i="1"/>
  <c r="M1019" i="1"/>
  <c r="M2254" i="1"/>
  <c r="M2597" i="1"/>
  <c r="M3639" i="1"/>
  <c r="M2796" i="1"/>
  <c r="M1505" i="1"/>
  <c r="M3982" i="1"/>
  <c r="M4683" i="1"/>
  <c r="M1950" i="1"/>
  <c r="M3607" i="1"/>
  <c r="M2355" i="1"/>
  <c r="M4466" i="1"/>
  <c r="M4886" i="1"/>
  <c r="M281" i="1"/>
  <c r="M878" i="1"/>
  <c r="M4470" i="1"/>
  <c r="M4787" i="1"/>
  <c r="M4528" i="1"/>
  <c r="M4832" i="1"/>
  <c r="M4803" i="1"/>
  <c r="M3628" i="1"/>
  <c r="M1998" i="1"/>
  <c r="M3793" i="1"/>
  <c r="M2768" i="1"/>
  <c r="M669" i="1"/>
  <c r="M1111" i="1"/>
  <c r="M2944" i="1"/>
  <c r="M1985" i="1"/>
  <c r="M3322" i="1"/>
  <c r="M3532" i="1"/>
  <c r="M2437" i="1"/>
  <c r="M2640" i="1"/>
  <c r="M1512" i="1"/>
  <c r="M3104" i="1"/>
  <c r="M534" i="1"/>
  <c r="M2754" i="1"/>
  <c r="M1912" i="1"/>
  <c r="M378" i="1"/>
  <c r="M2374" i="1"/>
  <c r="M2060" i="1"/>
  <c r="M4755" i="1"/>
  <c r="M2882" i="1"/>
  <c r="M3749" i="1"/>
  <c r="M2452" i="1"/>
  <c r="M962" i="1"/>
  <c r="M1386" i="1"/>
  <c r="M4524" i="1"/>
  <c r="M521" i="1"/>
  <c r="M4956" i="1"/>
  <c r="M1174" i="1"/>
  <c r="M1513" i="1"/>
  <c r="M2513" i="1"/>
  <c r="M4734" i="1"/>
  <c r="M4110" i="1"/>
  <c r="M4037" i="1"/>
  <c r="M1165" i="1"/>
  <c r="M413" i="1"/>
  <c r="M3049" i="1"/>
  <c r="M3722" i="1"/>
  <c r="M2828" i="1"/>
  <c r="M2906" i="1"/>
  <c r="M3231" i="1"/>
  <c r="M2739" i="1"/>
  <c r="M3348" i="1"/>
  <c r="M1863" i="1"/>
  <c r="M4514" i="1"/>
  <c r="M2705" i="1"/>
  <c r="M819" i="1"/>
  <c r="M3519" i="1"/>
  <c r="M1922" i="1"/>
  <c r="M30" i="1"/>
  <c r="M4298" i="1"/>
  <c r="M1929" i="1"/>
  <c r="M449" i="1"/>
  <c r="M3313" i="1"/>
  <c r="M4749" i="1"/>
  <c r="M4061" i="1"/>
  <c r="M1850" i="1"/>
  <c r="M1843" i="1"/>
  <c r="M3761" i="1"/>
  <c r="M4060" i="1"/>
  <c r="M4365" i="1"/>
  <c r="M2046" i="1"/>
  <c r="M1698" i="1"/>
  <c r="M4467" i="1"/>
  <c r="M1205" i="1"/>
  <c r="M2894" i="1"/>
  <c r="M1408" i="1"/>
  <c r="M2529" i="1"/>
  <c r="M3125" i="1"/>
  <c r="M4664" i="1"/>
  <c r="M3698" i="1"/>
  <c r="M2787" i="1"/>
  <c r="M441" i="1"/>
  <c r="M516" i="1"/>
  <c r="M3430" i="1"/>
  <c r="M2455" i="1"/>
  <c r="M4982" i="1"/>
  <c r="M1240" i="1"/>
  <c r="M2373" i="1"/>
  <c r="M2054" i="1"/>
  <c r="M1924" i="1"/>
  <c r="M732" i="1"/>
  <c r="M2328" i="1"/>
  <c r="M4856" i="1"/>
  <c r="M3826" i="1"/>
  <c r="M3361" i="1"/>
  <c r="M1995" i="1"/>
  <c r="M2693" i="1"/>
  <c r="M783" i="1"/>
  <c r="M2540" i="1"/>
  <c r="M2494" i="1"/>
  <c r="M856" i="1"/>
  <c r="M433" i="1"/>
  <c r="M714" i="1"/>
  <c r="M3965" i="1"/>
  <c r="M3332" i="1"/>
  <c r="M3126" i="1"/>
  <c r="M773" i="1"/>
  <c r="M1492" i="1"/>
  <c r="M1189" i="1"/>
  <c r="M4577" i="1"/>
  <c r="M2361" i="1"/>
  <c r="M2688" i="1"/>
  <c r="M1544" i="1"/>
  <c r="M1781" i="1"/>
  <c r="M1433" i="1"/>
  <c r="M1450" i="1"/>
  <c r="M2258" i="1"/>
  <c r="M4695" i="1"/>
  <c r="M728" i="1"/>
  <c r="M4145" i="1"/>
  <c r="M3265" i="1"/>
  <c r="M726" i="1"/>
  <c r="M1411" i="1"/>
  <c r="M1155" i="1"/>
  <c r="M3809" i="1"/>
  <c r="M4814" i="1"/>
  <c r="M5000" i="1"/>
  <c r="M40" i="1"/>
  <c r="M3900" i="1"/>
  <c r="M3041" i="1"/>
  <c r="M4609" i="1"/>
  <c r="M4034" i="1"/>
  <c r="M3230" i="1"/>
  <c r="M4007" i="1"/>
  <c r="M877" i="1"/>
  <c r="M4516" i="1"/>
  <c r="M195" i="1"/>
  <c r="M1171" i="1"/>
  <c r="M4487" i="1"/>
  <c r="M346" i="1"/>
  <c r="M2385" i="1"/>
  <c r="M4906" i="1"/>
  <c r="M3421" i="1"/>
  <c r="M4821" i="1"/>
  <c r="M1661" i="1"/>
  <c r="M1689" i="1"/>
  <c r="M4299" i="1"/>
  <c r="M1495" i="1"/>
  <c r="M2013" i="1"/>
  <c r="M2363" i="1"/>
  <c r="M1701" i="1"/>
  <c r="M3303" i="1"/>
  <c r="M772" i="1"/>
  <c r="M1612" i="1"/>
  <c r="M2664" i="1"/>
  <c r="M3050" i="1"/>
  <c r="M2299" i="1"/>
  <c r="M4655" i="1"/>
  <c r="M2160" i="1"/>
  <c r="M3003" i="1"/>
  <c r="M4321" i="1"/>
  <c r="M3816" i="1"/>
  <c r="M4671" i="1"/>
  <c r="M742" i="1"/>
  <c r="M2314" i="1"/>
  <c r="M3779" i="1"/>
  <c r="M1509" i="1"/>
  <c r="M2697" i="1"/>
  <c r="M3457" i="1"/>
  <c r="M4212" i="1"/>
  <c r="M2997" i="1"/>
  <c r="M4342" i="1"/>
  <c r="M4973" i="1"/>
  <c r="M964" i="1"/>
  <c r="M3977" i="1"/>
  <c r="M4316" i="1"/>
  <c r="M3414" i="1"/>
  <c r="M252" i="1"/>
  <c r="M82" i="1"/>
  <c r="M4288" i="1"/>
  <c r="M837" i="1"/>
  <c r="M1193" i="1"/>
  <c r="M1304" i="1"/>
  <c r="M2861" i="1"/>
  <c r="M3210" i="1"/>
  <c r="M686" i="1"/>
  <c r="M32" i="1"/>
  <c r="M894" i="1"/>
  <c r="M3448" i="1"/>
  <c r="M4468" i="1"/>
  <c r="M695" i="1"/>
  <c r="M2348" i="1"/>
  <c r="M4667" i="1"/>
  <c r="M1967" i="1"/>
  <c r="M2340" i="1"/>
  <c r="M3924" i="1"/>
  <c r="M3733" i="1"/>
  <c r="M1293" i="1"/>
  <c r="M2286" i="1"/>
  <c r="M3884" i="1"/>
  <c r="M1680" i="1"/>
  <c r="M2862" i="1"/>
  <c r="M188" i="1"/>
  <c r="M2026" i="1"/>
  <c r="M4476" i="1"/>
  <c r="M2289" i="1"/>
  <c r="M745" i="1"/>
  <c r="M4686" i="1"/>
  <c r="M191" i="1"/>
  <c r="M3277" i="1"/>
  <c r="M1506" i="1"/>
  <c r="M955" i="1"/>
  <c r="M3118" i="1"/>
  <c r="M1348" i="1"/>
  <c r="M3990" i="1"/>
  <c r="M4947" i="1"/>
  <c r="M2958" i="1"/>
  <c r="M3696" i="1"/>
  <c r="M2986" i="1"/>
  <c r="M2237" i="1"/>
  <c r="M4840" i="1"/>
  <c r="M4518" i="1"/>
  <c r="M4614" i="1"/>
  <c r="M2706" i="1"/>
  <c r="M2676" i="1"/>
  <c r="M4796" i="1"/>
  <c r="M3290" i="1"/>
  <c r="M3995" i="1"/>
  <c r="M1755" i="1"/>
  <c r="M217" i="1"/>
  <c r="M2460" i="1"/>
  <c r="M4913" i="1"/>
  <c r="M4325" i="1"/>
  <c r="M2366" i="1"/>
  <c r="M4500" i="1"/>
  <c r="M836" i="1"/>
  <c r="M826" i="1"/>
  <c r="M3767" i="1"/>
  <c r="M1840" i="1"/>
  <c r="M2830" i="1"/>
  <c r="M1347" i="1"/>
  <c r="M1694" i="1"/>
  <c r="M2504" i="1"/>
  <c r="M811" i="1"/>
  <c r="M1979" i="1"/>
  <c r="M324" i="1"/>
  <c r="M2990" i="1"/>
  <c r="M4328" i="1"/>
  <c r="M1797" i="1"/>
  <c r="M4005" i="1"/>
  <c r="M1484" i="1"/>
  <c r="M4474" i="1"/>
  <c r="M65" i="1"/>
  <c r="M1671" i="1"/>
  <c r="M2392" i="1"/>
  <c r="M3998" i="1"/>
  <c r="M4608" i="1"/>
  <c r="M4331" i="1"/>
  <c r="M3717" i="1"/>
  <c r="M3038" i="1"/>
  <c r="M496" i="1"/>
  <c r="M4261" i="1"/>
  <c r="M4845" i="1"/>
  <c r="M4742" i="1"/>
  <c r="M4967" i="1"/>
  <c r="M1808" i="1"/>
  <c r="M287" i="1"/>
  <c r="M2423" i="1"/>
  <c r="M2136" i="1"/>
  <c r="M4050" i="1"/>
  <c r="M1138" i="1"/>
  <c r="M4705" i="1"/>
  <c r="M156" i="1"/>
  <c r="M1953" i="1"/>
  <c r="M968" i="1"/>
  <c r="M2429" i="1"/>
  <c r="M3954" i="1"/>
  <c r="M497" i="1"/>
  <c r="M4587" i="1"/>
  <c r="M1911" i="1"/>
  <c r="M2466" i="1"/>
  <c r="M2107" i="1"/>
  <c r="M1154" i="1"/>
  <c r="M647" i="1"/>
  <c r="M4781" i="1"/>
  <c r="M1141" i="1"/>
  <c r="M3612" i="1"/>
  <c r="M76" i="1"/>
  <c r="M2441" i="1"/>
  <c r="M4392" i="1"/>
  <c r="M4811" i="1"/>
  <c r="M4945" i="1"/>
  <c r="M4578" i="1"/>
  <c r="M1465" i="1"/>
  <c r="M2500" i="1"/>
  <c r="M4523" i="1"/>
  <c r="M4229" i="1"/>
  <c r="M1006" i="1"/>
  <c r="M2675" i="1"/>
  <c r="M434" i="1"/>
  <c r="M4218" i="1"/>
  <c r="M4591" i="1"/>
  <c r="M1027" i="1"/>
  <c r="M4422" i="1"/>
  <c r="M3170" i="1"/>
  <c r="M4389" i="1"/>
  <c r="M3010" i="1"/>
  <c r="M1981" i="1"/>
  <c r="M775" i="1"/>
  <c r="M4094" i="1"/>
  <c r="M443" i="1"/>
  <c r="M1272" i="1"/>
  <c r="M514" i="1"/>
  <c r="M3578" i="1"/>
  <c r="M2157" i="1"/>
  <c r="M981" i="1"/>
  <c r="M4616" i="1"/>
  <c r="M4057" i="1"/>
  <c r="M404" i="1"/>
  <c r="M1524" i="1"/>
  <c r="M1062" i="1"/>
  <c r="M4306" i="1"/>
  <c r="M1373" i="1"/>
  <c r="M4113" i="1"/>
  <c r="M4588" i="1"/>
  <c r="M4435" i="1"/>
  <c r="M2712" i="1"/>
  <c r="M4099" i="1"/>
  <c r="M480" i="1"/>
  <c r="M2606" i="1"/>
  <c r="M1078" i="1"/>
  <c r="M767" i="1"/>
  <c r="M720" i="1"/>
  <c r="M895" i="1"/>
  <c r="M4220" i="1"/>
  <c r="M676" i="1"/>
  <c r="M2791" i="1"/>
  <c r="M3840" i="1"/>
  <c r="M523" i="1"/>
  <c r="M4100" i="1"/>
  <c r="M539" i="1"/>
  <c r="M2302" i="1"/>
  <c r="M2979" i="1"/>
  <c r="M2228" i="1"/>
  <c r="M2942" i="1"/>
  <c r="M4607" i="1"/>
  <c r="M1687" i="1"/>
  <c r="M4993" i="1"/>
  <c r="M2261" i="1"/>
  <c r="M2822" i="1"/>
  <c r="M2908" i="1"/>
  <c r="M185" i="1"/>
  <c r="M1337" i="1"/>
  <c r="M1218" i="1"/>
  <c r="M1531" i="1"/>
  <c r="M869" i="1"/>
  <c r="M3446" i="1"/>
  <c r="M2205" i="1"/>
  <c r="M734" i="1"/>
  <c r="M2409" i="1"/>
  <c r="M4114" i="1"/>
  <c r="M1328" i="1"/>
  <c r="M1806" i="1"/>
  <c r="M1202" i="1"/>
  <c r="M934" i="1"/>
  <c r="M3866" i="1"/>
  <c r="M202" i="1"/>
  <c r="M1452" i="1"/>
  <c r="M2397" i="1"/>
  <c r="M2088" i="1"/>
  <c r="M1378" i="1"/>
  <c r="M2667" i="1"/>
  <c r="M3431" i="1"/>
  <c r="M289" i="1"/>
  <c r="M1573" i="1"/>
  <c r="M2865" i="1"/>
  <c r="M4260" i="1"/>
  <c r="M1514" i="1"/>
  <c r="M3633" i="1"/>
  <c r="M2090" i="1"/>
  <c r="M2238" i="1"/>
  <c r="M1340" i="1"/>
  <c r="M4891" i="1"/>
  <c r="M171" i="1"/>
  <c r="M2967" i="1"/>
  <c r="M632" i="1"/>
  <c r="M1163" i="1"/>
  <c r="M3925" i="1"/>
  <c r="M2526" i="1"/>
  <c r="M561" i="1"/>
  <c r="M3019" i="1"/>
  <c r="M2974" i="1"/>
  <c r="M790" i="1"/>
  <c r="M296" i="1"/>
  <c r="M1326" i="1"/>
  <c r="M2829" i="1"/>
  <c r="M160" i="1"/>
  <c r="M3951" i="1"/>
  <c r="M1042" i="1"/>
  <c r="M704" i="1"/>
  <c r="M4221" i="1"/>
  <c r="M580" i="1"/>
  <c r="M4529" i="1"/>
  <c r="M1535" i="1"/>
  <c r="M4598" i="1"/>
  <c r="M2543" i="1"/>
  <c r="M3549" i="1"/>
  <c r="M1310" i="1"/>
  <c r="M4193" i="1"/>
  <c r="M2672" i="1"/>
  <c r="M375" i="1"/>
  <c r="M4732" i="1"/>
  <c r="M2679" i="1"/>
  <c r="M4977" i="1"/>
  <c r="M2970" i="1"/>
  <c r="M2803" i="1"/>
  <c r="M1353" i="1"/>
  <c r="M2856" i="1"/>
  <c r="M4601" i="1"/>
  <c r="M4382" i="1"/>
  <c r="M1874" i="1"/>
  <c r="M4859" i="1"/>
  <c r="M4090" i="1"/>
  <c r="M3654" i="1"/>
  <c r="M23" i="1"/>
  <c r="M1866" i="1"/>
  <c r="M1600" i="1"/>
  <c r="M611" i="1"/>
  <c r="M3936" i="1"/>
  <c r="M1000" i="1"/>
  <c r="M1749" i="1"/>
  <c r="M1717" i="1"/>
  <c r="M3151" i="1"/>
  <c r="M2117" i="1"/>
  <c r="M1628" i="1"/>
  <c r="M550" i="1"/>
  <c r="M2294" i="1"/>
  <c r="M3602" i="1"/>
  <c r="M2332" i="1"/>
  <c r="M922" i="1"/>
  <c r="M3134" i="1"/>
  <c r="M4185" i="1"/>
  <c r="M510" i="1"/>
  <c r="M1997" i="1"/>
  <c r="M1104" i="1"/>
  <c r="M1699" i="1"/>
  <c r="M4991" i="1"/>
  <c r="M430" i="1"/>
  <c r="M2989" i="1"/>
  <c r="M3713" i="1"/>
  <c r="M1266" i="1"/>
  <c r="M2003" i="1"/>
  <c r="M872" i="1"/>
  <c r="M2880" i="1"/>
  <c r="M3674" i="1"/>
  <c r="M544" i="1"/>
  <c r="M3214" i="1"/>
  <c r="M2047" i="1"/>
  <c r="M1890" i="1"/>
  <c r="M4862" i="1"/>
  <c r="M4892" i="1"/>
  <c r="M584" i="1"/>
  <c r="M2019" i="1"/>
  <c r="M3544" i="1"/>
  <c r="M530" i="1"/>
  <c r="M3380" i="1"/>
  <c r="M4940" i="1"/>
  <c r="M3149" i="1"/>
  <c r="M2484" i="1"/>
  <c r="M1645" i="1"/>
  <c r="M4346" i="1"/>
  <c r="M276" i="1"/>
  <c r="M1798" i="1"/>
  <c r="M1032" i="1"/>
  <c r="M966" i="1"/>
  <c r="M4865" i="1"/>
  <c r="M3232" i="1"/>
  <c r="M3975" i="1"/>
  <c r="M2846" i="1"/>
  <c r="M3720" i="1"/>
  <c r="M56" i="1"/>
  <c r="M1359" i="1"/>
  <c r="M3035" i="1"/>
  <c r="M306" i="1"/>
  <c r="M4792" i="1"/>
  <c r="M2121" i="1"/>
  <c r="M2323" i="1"/>
  <c r="M4721" i="1"/>
  <c r="M776" i="1"/>
  <c r="M4665" i="1"/>
  <c r="M3432" i="1"/>
  <c r="M3006" i="1"/>
  <c r="M4959" i="1"/>
  <c r="M1145" i="1"/>
  <c r="M2341" i="1"/>
  <c r="M1944" i="1"/>
  <c r="M423" i="1"/>
  <c r="M122" i="1"/>
  <c r="M2109" i="1"/>
  <c r="M3764" i="1"/>
  <c r="M1731" i="1"/>
  <c r="M3228" i="1"/>
  <c r="M4893" i="1"/>
  <c r="M1516" i="1"/>
  <c r="M4951" i="1"/>
  <c r="M3371" i="1"/>
  <c r="M4510" i="1"/>
  <c r="M3561" i="1"/>
  <c r="M1089" i="1"/>
  <c r="M3765" i="1"/>
  <c r="M4394" i="1"/>
  <c r="M491" i="1"/>
  <c r="M1770" i="1"/>
  <c r="M3928" i="1"/>
  <c r="M46" i="1"/>
  <c r="M937" i="1"/>
  <c r="M1693" i="1"/>
  <c r="M52" i="1"/>
  <c r="M4809" i="1"/>
  <c r="M1046" i="1"/>
  <c r="M3396" i="1"/>
  <c r="M4746" i="1"/>
  <c r="M3392" i="1"/>
  <c r="M340" i="1"/>
  <c r="M1068" i="1"/>
  <c r="M1158" i="1"/>
  <c r="M3863" i="1"/>
  <c r="M1745" i="1"/>
  <c r="M288" i="1"/>
  <c r="M4954" i="1"/>
  <c r="M2984" i="1"/>
  <c r="M2193" i="1"/>
  <c r="M1893" i="1"/>
  <c r="M4708" i="1"/>
  <c r="M1355" i="1"/>
  <c r="M244" i="1"/>
  <c r="M120" i="1"/>
  <c r="M484" i="1"/>
  <c r="M19" i="1"/>
  <c r="M4801" i="1"/>
  <c r="M481" i="1"/>
  <c r="M268" i="1"/>
  <c r="M4103" i="1"/>
  <c r="M2727" i="1"/>
  <c r="M4414" i="1"/>
  <c r="M2292" i="1"/>
  <c r="M4030" i="1"/>
  <c r="M858" i="1"/>
  <c r="M705" i="1"/>
  <c r="M2024" i="1"/>
  <c r="M4972" i="1"/>
  <c r="M1910" i="1"/>
  <c r="M2658" i="1"/>
  <c r="M1071" i="1"/>
  <c r="M1312" i="1"/>
  <c r="M2665" i="1"/>
  <c r="M180" i="1"/>
  <c r="M4472" i="1"/>
  <c r="M2039" i="1"/>
  <c r="M3950" i="1"/>
  <c r="M356" i="1"/>
  <c r="M2584" i="1"/>
  <c r="M4743" i="1"/>
  <c r="M1636" i="1"/>
  <c r="M4975" i="1"/>
  <c r="M3470" i="1"/>
  <c r="M3387" i="1"/>
  <c r="M199" i="1"/>
  <c r="M3921" i="1"/>
  <c r="M85" i="1"/>
  <c r="M527" i="1"/>
  <c r="M1170" i="1"/>
  <c r="M4797" i="1"/>
  <c r="M1925" i="1"/>
  <c r="M3737" i="1"/>
  <c r="M525" i="1"/>
  <c r="M3510" i="1"/>
  <c r="M938" i="1"/>
  <c r="M2617" i="1"/>
  <c r="M3667" i="1"/>
  <c r="M3139" i="1"/>
  <c r="M778" i="1"/>
  <c r="M2628" i="1"/>
  <c r="M2067" i="1"/>
  <c r="M278" i="1"/>
  <c r="M1652" i="1"/>
  <c r="M4433" i="1"/>
  <c r="M1994" i="1"/>
  <c r="M3848" i="1"/>
  <c r="M275" i="1"/>
  <c r="M3621" i="1"/>
  <c r="M3" i="1"/>
  <c r="M210" i="1"/>
  <c r="M2587" i="1"/>
  <c r="M1317" i="1"/>
  <c r="M839" i="1"/>
  <c r="M899" i="1"/>
  <c r="M14" i="1"/>
  <c r="M2561" i="1"/>
  <c r="M1274" i="1"/>
  <c r="M1750" i="1"/>
  <c r="M4644" i="1"/>
  <c r="M2139" i="1"/>
  <c r="M1793" i="1"/>
  <c r="M4599" i="1"/>
  <c r="M1190" i="1"/>
  <c r="M2425" i="1"/>
  <c r="M3073" i="1"/>
  <c r="M2535" i="1"/>
  <c r="M3952" i="1"/>
  <c r="M1886" i="1"/>
  <c r="M3595" i="1"/>
  <c r="M1930" i="1"/>
  <c r="M1711" i="1"/>
  <c r="M335" i="1"/>
  <c r="M152" i="1"/>
  <c r="M3188" i="1"/>
  <c r="M3279" i="1"/>
  <c r="M1913" i="1"/>
  <c r="M3496" i="1"/>
  <c r="M3278" i="1"/>
  <c r="M3985" i="1"/>
  <c r="M3729" i="1"/>
  <c r="M302" i="1"/>
  <c r="M3937" i="1"/>
  <c r="M3402" i="1"/>
  <c r="M1784" i="1"/>
  <c r="M1776" i="1"/>
  <c r="M3376" i="1"/>
  <c r="M1522" i="1"/>
  <c r="M3412" i="1"/>
  <c r="M1983" i="1"/>
  <c r="M1242" i="1"/>
  <c r="M777" i="1"/>
  <c r="M952" i="1"/>
  <c r="M1069" i="1"/>
  <c r="M329" i="1"/>
  <c r="M712" i="1"/>
  <c r="M528" i="1"/>
  <c r="M1081" i="1"/>
  <c r="M2213" i="1"/>
  <c r="M535" i="1"/>
  <c r="M165" i="1"/>
  <c r="M3486" i="1"/>
  <c r="M587" i="1"/>
  <c r="M2403" i="1"/>
  <c r="M2878" i="1"/>
  <c r="M3895" i="1"/>
  <c r="M679" i="1"/>
  <c r="M2552" i="1"/>
  <c r="M4724" i="1"/>
  <c r="M1527" i="1"/>
  <c r="M1279" i="1"/>
  <c r="M685" i="1"/>
  <c r="M2980" i="1"/>
  <c r="M60" i="1"/>
  <c r="M4210" i="1"/>
  <c r="M2966" i="1"/>
  <c r="M4133" i="1"/>
  <c r="M3715" i="1"/>
  <c r="M3672" i="1"/>
  <c r="M1813" i="1"/>
  <c r="M4276" i="1"/>
  <c r="M3508" i="1"/>
  <c r="M3645" i="1"/>
  <c r="M3208" i="1"/>
  <c r="M1099" i="1"/>
  <c r="M479" i="1"/>
  <c r="M2482" i="1"/>
  <c r="M4026" i="1"/>
  <c r="M4642" i="1"/>
  <c r="M3811" i="1"/>
  <c r="M4231" i="1"/>
  <c r="M2566" i="1"/>
  <c r="M666" i="1"/>
  <c r="M2911" i="1"/>
  <c r="M3393" i="1"/>
  <c r="M3483" i="1"/>
  <c r="M4338" i="1"/>
  <c r="M2074" i="1"/>
  <c r="M178" i="1"/>
  <c r="M546" i="1"/>
  <c r="M2468" i="1"/>
  <c r="M2730" i="1"/>
  <c r="M1704" i="1"/>
  <c r="M1735" i="1"/>
  <c r="M4556" i="1"/>
  <c r="M1836" i="1"/>
  <c r="M2259" i="1"/>
  <c r="M2842" i="1"/>
  <c r="M393" i="1"/>
  <c r="M4560" i="1"/>
  <c r="M301" i="1"/>
  <c r="M3182" i="1"/>
  <c r="M4405" i="1"/>
  <c r="M2895" i="1"/>
  <c r="M3867" i="1"/>
  <c r="M2145" i="1"/>
  <c r="M1803" i="1"/>
  <c r="M254" i="1"/>
  <c r="M3984" i="1"/>
  <c r="M1768" i="1"/>
  <c r="M911" i="1"/>
  <c r="M2293" i="1"/>
  <c r="M1970" i="1"/>
  <c r="M4361" i="1"/>
  <c r="M557" i="1"/>
  <c r="M774" i="1"/>
  <c r="M3026" i="1"/>
  <c r="M2065" i="1"/>
  <c r="M759" i="1"/>
  <c r="M4586" i="1"/>
  <c r="M243" i="1"/>
  <c r="M1545" i="1"/>
  <c r="M2080" i="1"/>
  <c r="M4066" i="1"/>
  <c r="M2677" i="1"/>
  <c r="M1233" i="1"/>
  <c r="M1619" i="1"/>
  <c r="M3110" i="1"/>
  <c r="M793" i="1"/>
  <c r="M4966" i="1"/>
  <c r="M3381" i="1"/>
  <c r="M3926" i="1"/>
  <c r="M3987" i="1"/>
  <c r="M1674" i="1"/>
  <c r="M3464" i="1"/>
  <c r="M3618" i="1"/>
  <c r="M1610" i="1"/>
  <c r="M652" i="1"/>
  <c r="M2645" i="1"/>
  <c r="M12" i="1"/>
  <c r="M2923" i="1"/>
  <c r="M2445" i="1"/>
  <c r="M4610" i="1"/>
  <c r="M3020" i="1"/>
  <c r="M3673" i="1"/>
  <c r="M4597" i="1"/>
  <c r="M226" i="1"/>
  <c r="M2461" i="1"/>
  <c r="M2915" i="1"/>
  <c r="M3656" i="1"/>
  <c r="M3870" i="1"/>
  <c r="M4952" i="1"/>
  <c r="M2313" i="1"/>
  <c r="M71" i="1"/>
  <c r="M2714" i="1"/>
  <c r="M3346" i="1"/>
  <c r="M532" i="1"/>
  <c r="M4011" i="1"/>
  <c r="M4776" i="1"/>
  <c r="M2004" i="1"/>
  <c r="M3847" i="1"/>
  <c r="M4111" i="1"/>
  <c r="M53" i="1"/>
  <c r="M3068" i="1"/>
  <c r="M3795" i="1"/>
  <c r="M1201" i="1"/>
  <c r="M2473" i="1"/>
  <c r="M1961" i="1"/>
  <c r="M718" i="1"/>
  <c r="M3948" i="1"/>
  <c r="M2035" i="1"/>
  <c r="M3979" i="1"/>
  <c r="M1313" i="1"/>
  <c r="M4545" i="1"/>
  <c r="M4816" i="1"/>
  <c r="M3600" i="1"/>
  <c r="M2805" i="1"/>
  <c r="M4606" i="1"/>
  <c r="M2893" i="1"/>
  <c r="M982" i="1"/>
  <c r="M2939" i="1"/>
  <c r="M3051" i="1"/>
  <c r="M3501" i="1"/>
  <c r="M4098" i="1"/>
  <c r="M725" i="1"/>
  <c r="M3834" i="1"/>
  <c r="M1721" i="1"/>
  <c r="M2568" i="1"/>
  <c r="M11" i="1"/>
  <c r="M3204" i="1"/>
  <c r="M3511" i="1"/>
  <c r="M2680" i="1"/>
  <c r="M597" i="1"/>
  <c r="M1799" i="1"/>
  <c r="M736" i="1"/>
  <c r="M3180" i="1"/>
  <c r="M3807" i="1"/>
  <c r="M3736" i="1"/>
  <c r="M2050" i="1"/>
  <c r="M4064" i="1"/>
  <c r="M1829" i="1"/>
  <c r="M3914" i="1"/>
  <c r="M77" i="1"/>
  <c r="M2788" i="1"/>
  <c r="M1692" i="1"/>
  <c r="M253" i="1"/>
  <c r="M1778" i="1"/>
  <c r="M692" i="1"/>
  <c r="M336" i="1"/>
  <c r="M4930" i="1"/>
  <c r="M1607" i="1"/>
  <c r="M547" i="1"/>
  <c r="M4293" i="1"/>
  <c r="M4118" i="1"/>
  <c r="M4921" i="1"/>
  <c r="M614" i="1"/>
  <c r="M3725" i="1"/>
  <c r="M4813" i="1"/>
  <c r="M4183" i="1"/>
  <c r="M2792" i="1"/>
  <c r="M415" i="1"/>
  <c r="M748" i="1"/>
  <c r="M2427" i="1"/>
  <c r="M3790" i="1"/>
  <c r="M3694" i="1"/>
  <c r="M1307" i="1"/>
  <c r="M3181" i="1"/>
  <c r="M687" i="1"/>
  <c r="M625" i="1"/>
  <c r="M3778" i="1"/>
  <c r="M2838" i="1"/>
  <c r="M4401" i="1"/>
  <c r="M39" i="1"/>
  <c r="M3040" i="1"/>
  <c r="M2888" i="1"/>
  <c r="M1380" i="1"/>
  <c r="M395" i="1"/>
  <c r="M986" i="1"/>
  <c r="M3750" i="1"/>
  <c r="M2066" i="1"/>
  <c r="M2809" i="1"/>
  <c r="M1382" i="1"/>
  <c r="M2005" i="1"/>
  <c r="M2380" i="1"/>
  <c r="M4167" i="1"/>
  <c r="M951" i="1"/>
  <c r="M4619" i="1"/>
  <c r="M4473" i="1"/>
  <c r="M1354" i="1"/>
  <c r="M4186" i="1"/>
  <c r="M4756" i="1"/>
  <c r="M2921" i="1"/>
  <c r="M2940" i="1"/>
  <c r="M1578" i="1"/>
  <c r="M2177" i="1"/>
  <c r="M2354" i="1"/>
  <c r="M357" i="1"/>
  <c r="M1887" i="1"/>
  <c r="M121" i="1"/>
  <c r="M1483" i="1"/>
  <c r="M1390" i="1"/>
  <c r="M3812" i="1"/>
  <c r="M339" i="1"/>
  <c r="M1713" i="1"/>
  <c r="M2075" i="1"/>
  <c r="M3994" i="1"/>
  <c r="M921" i="1"/>
  <c r="M136" i="1"/>
  <c r="M4194" i="1"/>
  <c r="M2470" i="1"/>
  <c r="M3781" i="1"/>
  <c r="M3403" i="1"/>
  <c r="M4768" i="1"/>
  <c r="M1319" i="1"/>
  <c r="M167" i="1"/>
  <c r="M80" i="1"/>
  <c r="M2262" i="1"/>
  <c r="M3663" i="1"/>
  <c r="M3992" i="1"/>
  <c r="M2723" i="1"/>
  <c r="M2934" i="1"/>
  <c r="M563" i="1"/>
  <c r="M1558" i="1"/>
  <c r="M2079" i="1"/>
  <c r="M2546" i="1"/>
  <c r="M3221" i="1"/>
  <c r="M3484" i="1"/>
  <c r="M1341" i="1"/>
  <c r="M192" i="1"/>
  <c r="M1579" i="1"/>
  <c r="M1392" i="1"/>
  <c r="M3316" i="1"/>
  <c r="M2945" i="1"/>
  <c r="M4268" i="1"/>
  <c r="M926" i="1"/>
  <c r="M1826" i="1"/>
  <c r="M2449" i="1"/>
  <c r="M4714" i="1"/>
  <c r="M794" i="1"/>
  <c r="M4798" i="1"/>
  <c r="M2467" i="1"/>
  <c r="M3014" i="1"/>
  <c r="M4703" i="1"/>
  <c r="M2290" i="1"/>
  <c r="M293" i="1"/>
  <c r="M4894" i="1"/>
  <c r="M3077" i="1"/>
  <c r="M1002" i="1"/>
  <c r="M4295" i="1"/>
  <c r="M4646" i="1"/>
  <c r="M1742" i="1"/>
  <c r="M4329" i="1"/>
  <c r="M4623" i="1"/>
  <c r="M4400" i="1"/>
  <c r="M3760" i="1"/>
  <c r="M3917" i="1"/>
  <c r="M2364" i="1"/>
  <c r="M1667" i="1"/>
  <c r="M4149" i="1"/>
  <c r="M3287" i="1"/>
  <c r="M3401" i="1"/>
  <c r="M3150" i="1"/>
  <c r="M4992" i="1"/>
  <c r="M2382" i="1"/>
  <c r="M4629" i="1"/>
  <c r="M3281" i="1"/>
  <c r="M2735" i="1"/>
  <c r="M4696" i="1"/>
  <c r="M1404" i="1"/>
  <c r="M1093" i="1"/>
  <c r="M3947" i="1"/>
  <c r="M582" i="1"/>
  <c r="M3212" i="1"/>
  <c r="M1403" i="1"/>
  <c r="M1657" i="1"/>
  <c r="M4004" i="1"/>
  <c r="M533" i="1"/>
  <c r="M282" i="1"/>
  <c r="M4124" i="1"/>
  <c r="M4031" i="1"/>
  <c r="M4464" i="1"/>
  <c r="M4875" i="1"/>
  <c r="M451" i="1"/>
  <c r="M3216" i="1"/>
  <c r="M1691" i="1"/>
  <c r="M3307" i="1"/>
  <c r="M1391" i="1"/>
  <c r="M1515" i="1"/>
  <c r="M1039" i="1"/>
  <c r="M2424" i="1"/>
  <c r="M2881" i="1"/>
  <c r="M3697" i="1"/>
  <c r="M3596" i="1"/>
  <c r="M4013" i="1"/>
  <c r="M3627" i="1"/>
  <c r="M2634" i="1"/>
  <c r="M3644" i="1"/>
  <c r="M2161" i="1"/>
  <c r="M379" i="1"/>
  <c r="M2876" i="1"/>
  <c r="M4823" i="1"/>
  <c r="M2827" i="1"/>
  <c r="M3023" i="1"/>
  <c r="M653" i="1"/>
  <c r="M3580" i="1"/>
  <c r="M4795" i="1"/>
  <c r="M3857" i="1"/>
  <c r="M4905" i="1"/>
  <c r="M893" i="1"/>
  <c r="M3160" i="1"/>
  <c r="M3868" i="1"/>
  <c r="M770" i="1"/>
  <c r="M780" i="1"/>
  <c r="M1838" i="1"/>
  <c r="M232" i="1"/>
  <c r="M2511" i="1"/>
  <c r="M1845" i="1"/>
  <c r="M4409" i="1"/>
  <c r="M4417" i="1"/>
  <c r="M3173" i="1"/>
  <c r="M412" i="1"/>
  <c r="M1146" i="1"/>
  <c r="M853" i="1"/>
  <c r="M3425" i="1"/>
  <c r="M2069" i="1"/>
  <c r="M2488" i="1"/>
  <c r="M4429" i="1"/>
  <c r="M3661" i="1"/>
  <c r="M1281" i="1"/>
  <c r="M2690" i="1"/>
  <c r="M4359" i="1"/>
  <c r="M3799" i="1"/>
  <c r="M4296" i="1"/>
  <c r="M4488" i="1"/>
  <c r="M3341" i="1"/>
  <c r="M3072" i="1"/>
  <c r="M3552" i="1"/>
  <c r="M4700" i="1"/>
  <c r="M4153" i="1"/>
  <c r="M1331" i="1"/>
  <c r="M2388" i="1"/>
  <c r="M367" i="1"/>
  <c r="M91" i="1"/>
  <c r="M4826" i="1"/>
  <c r="M2557" i="1"/>
  <c r="M2668" i="1"/>
  <c r="M2671" i="1"/>
  <c r="M3362" i="1"/>
  <c r="M1311" i="1"/>
  <c r="M3272" i="1"/>
  <c r="M4461" i="1"/>
  <c r="M3245" i="1"/>
  <c r="M4876" i="1"/>
  <c r="M2623" i="1"/>
  <c r="M311" i="1"/>
  <c r="M2692" i="1"/>
  <c r="M4164" i="1"/>
  <c r="M1942" i="1"/>
  <c r="M3438" i="1"/>
  <c r="M1489" i="1"/>
  <c r="M2345" i="1"/>
  <c r="M15" i="1"/>
  <c r="M1782" i="1"/>
  <c r="M220" i="1"/>
  <c r="M4807" i="1"/>
  <c r="M3493" i="1"/>
  <c r="M297" i="1"/>
  <c r="M2018" i="1"/>
  <c r="M3445" i="1"/>
  <c r="M4028" i="1"/>
  <c r="M4701" i="1"/>
  <c r="M2185" i="1"/>
  <c r="M4555" i="1"/>
  <c r="M1275" i="1"/>
  <c r="M4989" i="1"/>
  <c r="M4198" i="1"/>
  <c r="M4953" i="1"/>
  <c r="M421" i="1"/>
  <c r="M3835" i="1"/>
  <c r="M1263" i="1"/>
  <c r="M3969" i="1"/>
  <c r="M43" i="1"/>
  <c r="M4531" i="1"/>
  <c r="M3976" i="1"/>
  <c r="M2202" i="1"/>
  <c r="M4125" i="1"/>
  <c r="M3966" i="1"/>
  <c r="M3466" i="1"/>
  <c r="M2750" i="1"/>
  <c r="M1828" i="1"/>
  <c r="M1927" i="1"/>
  <c r="M4371" i="1"/>
  <c r="M4800" i="1"/>
  <c r="M4303" i="1"/>
  <c r="M1510" i="1"/>
  <c r="M912" i="1"/>
  <c r="M79" i="1"/>
  <c r="M3592" i="1"/>
  <c r="M205" i="1"/>
  <c r="M2520" i="1"/>
  <c r="M2961" i="1"/>
  <c r="M3056" i="1"/>
  <c r="M4883" i="1"/>
  <c r="M4981" i="1"/>
  <c r="M3630" i="1"/>
  <c r="M3015" i="1"/>
  <c r="M3636" i="1"/>
  <c r="M4226" i="1"/>
  <c r="M689" i="1"/>
  <c r="M2151" i="1"/>
  <c r="M4764" i="1"/>
  <c r="M1323" i="1"/>
  <c r="M1685" i="1"/>
  <c r="M1003" i="1"/>
  <c r="M3894" i="1"/>
  <c r="M4782" i="1"/>
  <c r="M2396" i="1"/>
  <c r="M3859" i="1"/>
  <c r="M4774" i="1"/>
  <c r="M1237" i="1"/>
  <c r="M2096" i="1"/>
  <c r="M4923" i="1"/>
  <c r="M3326" i="1"/>
  <c r="M3120" i="1"/>
  <c r="M416" i="1"/>
  <c r="M425" i="1"/>
  <c r="M3517" i="1"/>
  <c r="M2234" i="1"/>
  <c r="M4868" i="1"/>
  <c r="M272" i="1"/>
  <c r="M4264" i="1"/>
  <c r="M3223" i="1"/>
  <c r="M2551" i="1"/>
  <c r="M3306" i="1"/>
  <c r="M2751" i="1"/>
  <c r="M3490" i="1"/>
  <c r="M3999" i="1"/>
  <c r="M1369" i="1"/>
  <c r="M373" i="1"/>
  <c r="M1216" i="1"/>
  <c r="M3938" i="1"/>
  <c r="M2964" i="1"/>
  <c r="M24" i="1"/>
  <c r="M2708" i="1"/>
  <c r="M698" i="1"/>
  <c r="M4332" i="1"/>
  <c r="M1238" i="1"/>
  <c r="M4022" i="1"/>
  <c r="M176" i="1"/>
  <c r="M4236" i="1"/>
  <c r="M3568" i="1"/>
  <c r="M348" i="1"/>
  <c r="M4897" i="1"/>
  <c r="M4931" i="1"/>
  <c r="M2418" i="1"/>
  <c r="M3919" i="1"/>
  <c r="M1965" i="1"/>
  <c r="M2537" i="1"/>
  <c r="M3677" i="1"/>
  <c r="M4730" i="1"/>
  <c r="M2280" i="1"/>
  <c r="M2335" i="1"/>
  <c r="M4824" i="1"/>
  <c r="M2103" i="1"/>
  <c r="M943" i="1"/>
  <c r="M763" i="1"/>
  <c r="M4857" i="1"/>
  <c r="M4943" i="1"/>
  <c r="M905" i="1"/>
  <c r="M1166" i="1"/>
  <c r="M20" i="1"/>
  <c r="M1368" i="1"/>
  <c r="M3297" i="1"/>
  <c r="M3478" i="1"/>
  <c r="M4105" i="1"/>
  <c r="M1844" i="1"/>
  <c r="M3498" i="1"/>
  <c r="M4766" i="1"/>
  <c r="M4136" i="1"/>
  <c r="M2081" i="1"/>
  <c r="M3494" i="1"/>
  <c r="M3336" i="1"/>
  <c r="M269" i="1"/>
  <c r="M241" i="1"/>
  <c r="M3350" i="1"/>
  <c r="M2968" i="1"/>
  <c r="M4511" i="1"/>
  <c r="M1400" i="1"/>
  <c r="M1712" i="1"/>
  <c r="M787" i="1"/>
  <c r="M2222" i="1"/>
  <c r="M3601" i="1"/>
  <c r="M1214" i="1"/>
  <c r="M2859" i="1"/>
  <c r="M1413" i="1"/>
  <c r="M1669" i="1"/>
  <c r="M1475" i="1"/>
  <c r="M4745" i="1"/>
  <c r="M1714" i="1"/>
  <c r="M579" i="1"/>
  <c r="M1937" i="1"/>
  <c r="M4278" i="1"/>
  <c r="M4245" i="1"/>
  <c r="M1466" i="1"/>
  <c r="M2235" i="1"/>
  <c r="M974" i="1"/>
  <c r="M4432" i="1"/>
  <c r="M2847" i="1"/>
  <c r="M2889" i="1"/>
  <c r="M4152" i="1"/>
  <c r="M623" i="1"/>
  <c r="M387" i="1"/>
  <c r="M1226" i="1"/>
  <c r="M2922" i="1"/>
  <c r="M1072" i="1"/>
  <c r="M565" i="1"/>
  <c r="M128" i="1"/>
  <c r="M4115" i="1"/>
  <c r="M1007" i="1"/>
  <c r="M4436" i="1"/>
  <c r="M3105" i="1"/>
  <c r="M1133" i="1"/>
  <c r="M2763" i="1"/>
  <c r="M3274" i="1"/>
  <c r="M603" i="1"/>
  <c r="M2798" i="1"/>
  <c r="M1426" i="1"/>
  <c r="M1839" i="1"/>
  <c r="M1992" i="1"/>
  <c r="M2462" i="1"/>
  <c r="M3823" i="1"/>
  <c r="M3719" i="1"/>
  <c r="M2216" i="1"/>
  <c r="M89" i="1"/>
  <c r="M312" i="1"/>
  <c r="M1894" i="1"/>
  <c r="M3338" i="1"/>
  <c r="M3551" i="1"/>
  <c r="M361" i="1"/>
  <c r="M286" i="1"/>
  <c r="M3012" i="1"/>
  <c r="M2835" i="1"/>
  <c r="M465" i="1"/>
  <c r="M4812" i="1"/>
  <c r="M3039" i="1"/>
  <c r="M3481" i="1"/>
  <c r="M649" i="1"/>
  <c r="M448" i="1"/>
  <c r="M903" i="1"/>
  <c r="M633" i="1"/>
  <c r="M1575" i="1"/>
  <c r="M4833" i="1"/>
  <c r="M572" i="1"/>
  <c r="M2910" i="1"/>
  <c r="M715" i="1"/>
  <c r="M353" i="1"/>
  <c r="M1124" i="1"/>
  <c r="M4794" i="1"/>
  <c r="M949" i="1"/>
  <c r="M1198" i="1"/>
  <c r="M1221" i="1"/>
  <c r="M4625" i="1"/>
  <c r="M1931" i="1"/>
  <c r="M3131" i="1"/>
  <c r="M4851" i="1"/>
  <c r="M4649" i="1"/>
  <c r="M1181" i="1"/>
  <c r="M2823" i="1"/>
  <c r="M3575" i="1"/>
  <c r="M1536" i="1"/>
  <c r="M2197" i="1"/>
  <c r="M4585" i="1"/>
  <c r="M1050" i="1"/>
  <c r="M1458" i="1"/>
  <c r="M3852" i="1"/>
  <c r="M801" i="1"/>
  <c r="M4877" i="1"/>
  <c r="M2793" i="1"/>
  <c r="M4492" i="1"/>
  <c r="M3377" i="1"/>
  <c r="M1180" i="1"/>
  <c r="M4944" i="1"/>
  <c r="M3579" i="1"/>
  <c r="M1861" i="1"/>
  <c r="M4203" i="1"/>
  <c r="M2843" i="1"/>
  <c r="M1668" i="1"/>
  <c r="M1595" i="1"/>
  <c r="M1891" i="1"/>
  <c r="M374" i="1"/>
  <c r="M4237" i="1"/>
  <c r="M2395" i="1"/>
  <c r="M4350" i="1"/>
  <c r="M4340" i="1"/>
  <c r="M875" i="1"/>
  <c r="M3833" i="1"/>
  <c r="M788" i="1"/>
  <c r="M2619" i="1"/>
  <c r="M2782" i="1"/>
  <c r="M90" i="1"/>
  <c r="M1102" i="1"/>
  <c r="M1837" i="1"/>
  <c r="M4717" i="1"/>
  <c r="M338" i="1"/>
  <c r="M487" i="1"/>
  <c r="M1128" i="1"/>
  <c r="M4428" i="1"/>
  <c r="M115" i="1"/>
  <c r="M305" i="1"/>
  <c r="M3165" i="1"/>
  <c r="M2971" i="1"/>
  <c r="M1470" i="1"/>
  <c r="M4505" i="1"/>
  <c r="M1286" i="1"/>
  <c r="M468" i="1"/>
  <c r="M3084" i="1"/>
  <c r="M380" i="1"/>
  <c r="M2241" i="1"/>
  <c r="M368" i="1"/>
  <c r="M4442" i="1"/>
  <c r="M651" i="1"/>
  <c r="M3107" i="1"/>
  <c r="M3545" i="1"/>
  <c r="M802" i="1"/>
  <c r="M1410" i="1"/>
  <c r="M2217" i="1"/>
  <c r="M3502" i="1"/>
  <c r="M3011" i="1"/>
  <c r="M2383" i="1"/>
  <c r="M1314" i="1"/>
  <c r="M3439" i="1"/>
  <c r="M2041" i="1"/>
  <c r="M958" i="1"/>
  <c r="M4541" i="1"/>
  <c r="M1080" i="1"/>
  <c r="M4775" i="1"/>
  <c r="M3323" i="1"/>
  <c r="M3686" i="1"/>
  <c r="M4808" i="1"/>
  <c r="M3518" i="1"/>
  <c r="M4127" i="1"/>
  <c r="M4419" i="1"/>
  <c r="M3712" i="1"/>
  <c r="M315" i="1"/>
  <c r="M1700" i="1"/>
  <c r="M1301" i="1"/>
  <c r="M298" i="1"/>
  <c r="M4233" i="1"/>
  <c r="M3443" i="1"/>
  <c r="M3972" i="1"/>
  <c r="M1177" i="1"/>
  <c r="M3671" i="1"/>
  <c r="M2574" i="1"/>
  <c r="M887" i="1"/>
  <c r="M831" i="1"/>
  <c r="M2034" i="1"/>
  <c r="M846" i="1"/>
  <c r="M1741" i="1"/>
  <c r="M3902" i="1"/>
  <c r="M50" i="1"/>
  <c r="M2102" i="1"/>
  <c r="M4758" i="1"/>
  <c r="M4579" i="1"/>
  <c r="M4544" i="1"/>
  <c r="M3001" i="1"/>
  <c r="M2598" i="1"/>
  <c r="M322" i="1"/>
  <c r="M947" i="1"/>
  <c r="M1020" i="1"/>
  <c r="M2814" i="1"/>
  <c r="M1294" i="1"/>
  <c r="M3213" i="1"/>
  <c r="M3641" i="1"/>
  <c r="M954" i="1"/>
  <c r="M426" i="1"/>
  <c r="M4251" i="1"/>
  <c r="M3817" i="1"/>
  <c r="M1187" i="1"/>
  <c r="M2173" i="1"/>
  <c r="M4045" i="1"/>
  <c r="M2771" i="1"/>
  <c r="M1191" i="1"/>
  <c r="M3268" i="1"/>
  <c r="M2225" i="1"/>
  <c r="M4087" i="1"/>
  <c r="M862" i="1"/>
  <c r="M1273" i="1"/>
  <c r="M2704" i="1"/>
  <c r="M3769" i="1"/>
  <c r="M1350" i="1"/>
  <c r="M3075" i="1"/>
  <c r="M3827" i="1"/>
  <c r="M1417" i="1"/>
  <c r="M3584" i="1"/>
  <c r="M8" i="1"/>
  <c r="M4534" i="1"/>
  <c r="M1418" i="1"/>
  <c r="M249" i="1"/>
  <c r="M3005" i="1"/>
  <c r="M4837" i="1"/>
  <c r="M4071" i="1"/>
  <c r="M3754" i="1"/>
  <c r="M2783" i="1"/>
  <c r="M2592" i="1"/>
  <c r="M4530" i="1"/>
  <c r="M3384" i="1"/>
  <c r="M1278" i="1"/>
  <c r="M2901" i="1"/>
  <c r="M3890" i="1"/>
  <c r="M1959" i="1"/>
  <c r="M1583" i="1"/>
  <c r="M2753" i="1"/>
  <c r="M3648" i="1"/>
  <c r="M145" i="1"/>
  <c r="M166" i="1"/>
  <c r="M1048" i="1"/>
  <c r="M2304" i="1"/>
  <c r="M3711" i="1"/>
  <c r="M1790" i="1"/>
  <c r="M2848" i="1"/>
  <c r="M4024" i="1"/>
  <c r="M323" i="1"/>
  <c r="M376" i="1"/>
  <c r="M2053" i="1"/>
  <c r="M4908" i="1"/>
  <c r="M1289" i="1"/>
  <c r="M4002" i="1"/>
  <c r="M3634" i="1"/>
  <c r="M3285" i="1"/>
  <c r="M1443" i="1"/>
  <c r="M4032" i="1"/>
  <c r="M2919" i="1"/>
  <c r="M4887" i="1"/>
  <c r="M2844" i="1"/>
  <c r="M1999" i="1"/>
  <c r="M364" i="1"/>
  <c r="M2432" i="1"/>
  <c r="M4119" i="1"/>
  <c r="M716" i="1"/>
  <c r="M501" i="1"/>
  <c r="M626" i="1"/>
  <c r="M842" i="1"/>
  <c r="M4707" i="1"/>
  <c r="M2064" i="1"/>
  <c r="M4497" i="1"/>
  <c r="M3495" i="1"/>
  <c r="M2170" i="1"/>
  <c r="M4395" i="1"/>
  <c r="M3796" i="1"/>
  <c r="M129" i="1"/>
  <c r="M149" i="1"/>
  <c r="M347" i="1"/>
  <c r="M4246" i="1"/>
  <c r="M3090" i="1"/>
  <c r="M1675" i="1"/>
  <c r="M1396" i="1"/>
  <c r="M308" i="1"/>
  <c r="M2279" i="1"/>
  <c r="M1871" i="1"/>
  <c r="M3515" i="1"/>
  <c r="M2148" i="1"/>
  <c r="M4674" i="1"/>
  <c r="M939" i="1"/>
  <c r="M3605" i="1"/>
  <c r="M3013" i="1"/>
  <c r="M612" i="1"/>
  <c r="M3971" i="1"/>
  <c r="M1295" i="1"/>
  <c r="M3587" i="1"/>
  <c r="M3896" i="1"/>
  <c r="M3776" i="1"/>
  <c r="M915" i="1"/>
  <c r="M4455" i="1"/>
  <c r="M4958" i="1"/>
  <c r="M3374" i="1"/>
  <c r="M606" i="1"/>
  <c r="M2549" i="1"/>
  <c r="M84" i="1"/>
  <c r="M1091" i="1"/>
  <c r="M3546" i="1"/>
  <c r="M3219" i="1"/>
  <c r="M3428" i="1"/>
  <c r="M2820" i="1"/>
  <c r="M2147" i="1"/>
  <c r="M4915" i="1"/>
  <c r="M3730" i="1"/>
  <c r="M237" i="1"/>
  <c r="M3366" i="1"/>
  <c r="M3296" i="1"/>
  <c r="M4141" i="1"/>
  <c r="M2577" i="1"/>
  <c r="M3562" i="1"/>
  <c r="M519" i="1"/>
  <c r="M4581" i="1"/>
  <c r="M3410" i="1"/>
  <c r="M245" i="1"/>
  <c r="M4263" i="1"/>
  <c r="M2585" i="1"/>
  <c r="M221" i="1"/>
  <c r="M977" i="1"/>
  <c r="M4150" i="1"/>
  <c r="M635" i="1"/>
  <c r="M2635" i="1"/>
  <c r="M4180" i="1"/>
  <c r="M3558" i="1"/>
  <c r="M1366" i="1"/>
  <c r="M2044" i="1"/>
  <c r="M764" i="1"/>
  <c r="M3748" i="1"/>
  <c r="M1447" i="1"/>
  <c r="M73" i="1"/>
  <c r="M1480" i="1"/>
  <c r="M2560" i="1"/>
  <c r="M3153" i="1"/>
  <c r="M3426" i="1"/>
  <c r="M3135" i="1"/>
  <c r="M4896" i="1"/>
  <c r="M4729" i="1"/>
  <c r="M235" i="1"/>
  <c r="M3912" i="1"/>
  <c r="M2378" i="1"/>
  <c r="M956" i="1"/>
  <c r="M2641" i="1"/>
  <c r="M1097" i="1"/>
  <c r="M2285" i="1"/>
  <c r="M2331" i="1"/>
  <c r="M4373" i="1"/>
  <c r="M1646" i="1"/>
  <c r="M2992" i="1"/>
  <c r="M4423" i="1"/>
  <c r="M2826" i="1"/>
  <c r="M4065" i="1"/>
  <c r="M845" i="1"/>
  <c r="M1676" i="1"/>
  <c r="M4014" i="1"/>
  <c r="M2498" i="1"/>
  <c r="M511" i="1"/>
  <c r="M807" i="1"/>
  <c r="M1517" i="1"/>
  <c r="M168" i="1"/>
  <c r="M150" i="1"/>
  <c r="M3814" i="1"/>
  <c r="M965" i="1"/>
  <c r="M25" i="1"/>
  <c r="M3246" i="1"/>
  <c r="M4620" i="1"/>
  <c r="M548" i="1"/>
  <c r="M4378" i="1"/>
  <c r="M4374" i="1"/>
  <c r="M3186" i="1"/>
  <c r="M1788" i="1"/>
  <c r="M2982" i="1"/>
  <c r="M2666" i="1"/>
  <c r="M4033" i="1"/>
  <c r="M1401" i="1"/>
  <c r="M1385" i="1"/>
  <c r="M2866" i="1"/>
  <c r="M424" i="1"/>
  <c r="M822" i="1"/>
  <c r="M354" i="1"/>
  <c r="M749" i="1"/>
  <c r="M4408" i="1"/>
  <c r="M4015" i="1"/>
  <c r="M1147" i="1"/>
  <c r="M4146" i="1"/>
  <c r="M1955" i="1"/>
  <c r="M2548" i="1"/>
  <c r="M406" i="1"/>
  <c r="M4205" i="1"/>
  <c r="M196" i="1"/>
  <c r="M797" i="1"/>
  <c r="M3679" i="1"/>
  <c r="M3529" i="1"/>
  <c r="M277" i="1"/>
  <c r="M3771" i="1"/>
  <c r="M225" i="1"/>
  <c r="M4482" i="1"/>
  <c r="M2089" i="1"/>
  <c r="M1014" i="1"/>
  <c r="M817" i="1"/>
  <c r="M419" i="1"/>
  <c r="M3062" i="1"/>
  <c r="M4889" i="1"/>
  <c r="M107" i="1"/>
  <c r="M1123" i="1"/>
  <c r="M659" i="1"/>
  <c r="M1335" i="1"/>
  <c r="M2243" i="1"/>
  <c r="M4189" i="1"/>
  <c r="M1270" i="1"/>
  <c r="M2087" i="1"/>
  <c r="M3757" i="1"/>
  <c r="M2709" i="1"/>
  <c r="M4960" i="1"/>
  <c r="M2435" i="1"/>
  <c r="M4384" i="1"/>
  <c r="M1923" i="1"/>
  <c r="M4286" i="1"/>
  <c r="M1568" i="1"/>
  <c r="M4650" i="1"/>
  <c r="M3000" i="1"/>
  <c r="M804" i="1"/>
  <c r="M3844" i="1"/>
  <c r="M3238" i="1"/>
  <c r="M3800" i="1"/>
  <c r="M2669" i="1"/>
  <c r="M2836" i="1"/>
  <c r="M740" i="1"/>
  <c r="M2772" i="1"/>
  <c r="M645" i="1"/>
  <c r="M2589" i="1"/>
  <c r="M2776" i="1"/>
  <c r="M2615" i="1"/>
  <c r="M193" i="1"/>
  <c r="M2146" i="1"/>
  <c r="M1098" i="1"/>
  <c r="M394" i="1"/>
  <c r="M3044" i="1"/>
  <c r="M3567" i="1"/>
  <c r="M983" i="1"/>
  <c r="M3036" i="1"/>
  <c r="M2733" i="1"/>
  <c r="M2588" i="1"/>
  <c r="M456" i="1"/>
  <c r="M1613" i="1"/>
  <c r="M97" i="1"/>
  <c r="M1729" i="1"/>
  <c r="M3159" i="1"/>
  <c r="M2496" i="1"/>
  <c r="M3244" i="1"/>
  <c r="M832" i="1"/>
  <c r="M2784" i="1"/>
  <c r="M752" i="1"/>
  <c r="M2014" i="1"/>
  <c r="M2012" i="1"/>
  <c r="M4594" i="1"/>
  <c r="M3419" i="1"/>
  <c r="M3687" i="1"/>
  <c r="M1851" i="1"/>
  <c r="M3373" i="1"/>
  <c r="M3477" i="1"/>
  <c r="M549" i="1"/>
  <c r="M1855" i="1"/>
  <c r="M2567" i="1"/>
  <c r="M4668" i="1"/>
  <c r="M2091" i="1"/>
  <c r="M1697" i="1"/>
  <c r="M3675" i="1"/>
  <c r="M405" i="1"/>
  <c r="M2108" i="1"/>
  <c r="M3235" i="1"/>
  <c r="M1033" i="1"/>
  <c r="M3908" i="1"/>
  <c r="M2260" i="1"/>
  <c r="M3018" i="1"/>
  <c r="M551" i="1"/>
  <c r="M2094" i="1"/>
  <c r="M4804" i="1"/>
  <c r="M313" i="1"/>
  <c r="M972" i="1"/>
  <c r="M512" i="1"/>
  <c r="M2134" i="1"/>
  <c r="M189" i="1"/>
  <c r="M4441" i="1"/>
  <c r="M1503" i="1"/>
  <c r="M3273" i="1"/>
  <c r="M2812" i="1"/>
  <c r="M2175" i="1"/>
  <c r="M2346" i="1"/>
  <c r="M111" i="1"/>
  <c r="M1393" i="1"/>
  <c r="M1012" i="1"/>
  <c r="M2595" i="1"/>
  <c r="M4247" i="1"/>
  <c r="M4343" i="1"/>
  <c r="M418" i="1"/>
  <c r="M1751" i="1"/>
  <c r="M882" i="1"/>
  <c r="M215" i="1"/>
  <c r="M3357" i="1"/>
  <c r="M3599" i="1"/>
  <c r="M3576" i="1"/>
  <c r="M2246" i="1"/>
  <c r="M1374" i="1"/>
  <c r="M1276" i="1"/>
  <c r="M1022" i="1"/>
  <c r="M4475" i="1"/>
  <c r="M1119" i="1"/>
  <c r="M3042" i="1"/>
  <c r="M2600" i="1"/>
  <c r="M2412" i="1"/>
  <c r="M3953" i="1"/>
  <c r="M4195" i="1"/>
  <c r="M789" i="1"/>
  <c r="M3132" i="1"/>
  <c r="M4202" i="1"/>
  <c r="M998" i="1"/>
  <c r="M627" i="1"/>
  <c r="M3668" i="1"/>
  <c r="M1479" i="1"/>
  <c r="M1946" i="1"/>
  <c r="M4777" i="1"/>
  <c r="M1194" i="1"/>
  <c r="M2253" i="1"/>
  <c r="M1819" i="1"/>
  <c r="M1001" i="1"/>
  <c r="M814" i="1"/>
  <c r="M1260" i="1"/>
  <c r="M1810" i="1"/>
  <c r="M3906" i="1"/>
  <c r="M2868" i="1"/>
  <c r="M1738" i="1"/>
  <c r="M1169" i="1"/>
  <c r="M201" i="1"/>
  <c r="M638" i="1"/>
  <c r="M888" i="1"/>
  <c r="M2242" i="1"/>
  <c r="M1879" i="1"/>
  <c r="M3682" i="1"/>
  <c r="M4398" i="1"/>
  <c r="M7" i="1"/>
  <c r="M1827" i="1"/>
  <c r="M3669" i="1"/>
  <c r="M2742" i="1"/>
  <c r="M1454" i="1"/>
  <c r="M3286" i="1"/>
  <c r="M1830" i="1"/>
  <c r="M4285" i="1"/>
  <c r="M490" i="1"/>
  <c r="M1125" i="1"/>
  <c r="M795" i="1"/>
  <c r="M3076" i="1"/>
  <c r="M1008" i="1"/>
  <c r="M4888" i="1"/>
  <c r="M3613" i="1"/>
  <c r="M507" i="1"/>
  <c r="M2057" i="1"/>
  <c r="M586" i="1"/>
  <c r="M3200" i="1"/>
  <c r="M1051" i="1"/>
  <c r="M3897" i="1"/>
  <c r="M3955" i="1"/>
  <c r="M1902" i="1"/>
  <c r="M239" i="1"/>
  <c r="M3459" i="1"/>
  <c r="M2591" i="1"/>
  <c r="M4451" i="1"/>
  <c r="M4396" i="1"/>
  <c r="M4277" i="1"/>
  <c r="M2477" i="1"/>
  <c r="M3690" i="1"/>
  <c r="M1291" i="1"/>
  <c r="M3491" i="1"/>
  <c r="M488" i="1"/>
  <c r="M2421" i="1"/>
  <c r="M2248" i="1"/>
  <c r="M3709" i="1"/>
  <c r="M1219" i="1"/>
  <c r="M1222" i="1"/>
  <c r="M3155" i="1"/>
  <c r="M3524" i="1"/>
  <c r="M4639" i="1"/>
  <c r="M4513" i="1"/>
  <c r="M3797" i="1"/>
  <c r="M428" i="1"/>
  <c r="M3423" i="1"/>
  <c r="M3547" i="1"/>
  <c r="M1345" i="1"/>
  <c r="M4994" i="1"/>
  <c r="M2316" i="1"/>
  <c r="M3127" i="1"/>
  <c r="M1079" i="1"/>
  <c r="M2133" i="1"/>
  <c r="M4012" i="1"/>
  <c r="M1804" i="1"/>
  <c r="M1309" i="1"/>
  <c r="M1075" i="1"/>
  <c r="M4769" i="1"/>
  <c r="M2734" i="1"/>
  <c r="M3052" i="1"/>
  <c r="M517" i="1"/>
  <c r="M792" i="1"/>
  <c r="M4348" i="1"/>
  <c r="M2700" i="1"/>
  <c r="M194" i="1"/>
  <c r="M212" i="1"/>
  <c r="M4738" i="1"/>
  <c r="M69" i="1"/>
  <c r="M200" i="1"/>
  <c r="M2744" i="1"/>
  <c r="M1928" i="1"/>
  <c r="M880" i="1"/>
  <c r="M3708" i="1"/>
  <c r="M2786" i="1"/>
  <c r="M3726" i="1"/>
  <c r="M3588" i="1"/>
  <c r="M1766" i="1"/>
  <c r="M2150" i="1"/>
  <c r="M4506" i="1"/>
  <c r="M1207" i="1"/>
  <c r="M3856" i="1"/>
  <c r="M1592" i="1"/>
  <c r="M1430" i="1"/>
  <c r="M731" i="1"/>
  <c r="M4925" i="1"/>
  <c r="M1481" i="1"/>
  <c r="M2083" i="1"/>
  <c r="M3456" i="1"/>
  <c r="M1757" i="1"/>
  <c r="M636" i="1"/>
  <c r="M4716" i="1"/>
  <c r="M936" i="1"/>
  <c r="M2016" i="1"/>
  <c r="M1791" i="1"/>
  <c r="M3652" i="1"/>
  <c r="M250" i="1"/>
  <c r="M4324" i="1"/>
  <c r="M671" i="1"/>
  <c r="M1094" i="1"/>
  <c r="M291" i="1"/>
  <c r="M472" i="1"/>
  <c r="M2646" i="1"/>
  <c r="M3258" i="1"/>
  <c r="M3885" i="1"/>
  <c r="M4023" i="1"/>
  <c r="M4446" i="1"/>
  <c r="M2972" i="1"/>
  <c r="M4091" i="1"/>
  <c r="M4557" i="1"/>
  <c r="M1367" i="1"/>
  <c r="M2501" i="1"/>
  <c r="M1085" i="1"/>
  <c r="M1574" i="1"/>
  <c r="M3718" i="1"/>
  <c r="M2144" i="1"/>
  <c r="M1964" i="1"/>
  <c r="M3386" i="1"/>
  <c r="M2129" i="1"/>
  <c r="M2616" i="1"/>
  <c r="M1101" i="1"/>
  <c r="M3236" i="1"/>
  <c r="M3427" i="1"/>
  <c r="M1581" i="1"/>
  <c r="M204" i="1"/>
  <c r="M2381" i="1"/>
  <c r="M1732" i="1"/>
  <c r="M1025" i="1"/>
  <c r="M55" i="1"/>
  <c r="M3967" i="1"/>
  <c r="M4502" i="1"/>
  <c r="M1329" i="1"/>
  <c r="M2207" i="1"/>
  <c r="M4354" i="1"/>
  <c r="M3017" i="1"/>
  <c r="M1388" i="1"/>
  <c r="M3898" i="1"/>
  <c r="M4311" i="1"/>
  <c r="M944" i="1"/>
  <c r="M4583" i="1"/>
  <c r="M1543" i="1"/>
  <c r="M634" i="1"/>
  <c r="M2295" i="1"/>
  <c r="M1907" i="1"/>
  <c r="M3251" i="1"/>
  <c r="M2655" i="1"/>
  <c r="M2191" i="1"/>
  <c r="M2022" i="1"/>
  <c r="M1651" i="1"/>
  <c r="M3298" i="1"/>
  <c r="M159" i="1"/>
  <c r="M1120" i="1"/>
  <c r="M677" i="1"/>
  <c r="M3541" i="1"/>
  <c r="M2086" i="1"/>
  <c r="M386" i="1"/>
  <c r="M2315" i="1"/>
  <c r="M4431" i="1"/>
  <c r="M4208" i="1"/>
  <c r="M4241" i="1"/>
  <c r="M1596" i="1"/>
  <c r="M2353" i="1"/>
  <c r="M4874" i="1"/>
  <c r="M605" i="1"/>
  <c r="M1880" i="1"/>
  <c r="M21" i="1"/>
  <c r="M3429" i="1"/>
  <c r="M3156" i="1"/>
  <c r="M2371" i="1"/>
  <c r="M4526" i="1"/>
  <c r="M1256" i="1"/>
  <c r="M4106" i="1"/>
  <c r="M4682" i="1"/>
  <c r="M4712" i="1"/>
  <c r="M2097" i="1"/>
  <c r="M1771" i="1"/>
  <c r="M2725" i="1"/>
  <c r="M2799" i="1"/>
  <c r="M4187" i="1"/>
  <c r="M4802" i="1"/>
  <c r="M1129" i="1"/>
  <c r="M769" i="1"/>
  <c r="M613" i="1"/>
  <c r="M1909" i="1"/>
  <c r="M2036" i="1"/>
  <c r="M4449" i="1"/>
  <c r="M101" i="1"/>
  <c r="M2998" i="1"/>
  <c r="M1178" i="1"/>
  <c r="M1199" i="1"/>
  <c r="M2914" i="1"/>
  <c r="M4763" i="1"/>
  <c r="M3146" i="1"/>
  <c r="M2885" i="1"/>
  <c r="M3215" i="1"/>
  <c r="M4438" i="1"/>
  <c r="M4250" i="1"/>
  <c r="M4387" i="1"/>
  <c r="M4138" i="1"/>
  <c r="M3611" i="1"/>
  <c r="M824" i="1"/>
  <c r="M1419" i="1"/>
  <c r="M2999" i="1"/>
  <c r="M1650" i="1"/>
  <c r="M684" i="1"/>
  <c r="M2624" i="1"/>
  <c r="M2220" i="1"/>
  <c r="M3169" i="1"/>
  <c r="M2061" i="1"/>
  <c r="M1553" i="1"/>
  <c r="M4168" i="1"/>
  <c r="M867" i="1"/>
  <c r="M1320" i="1"/>
  <c r="M3226" i="1"/>
  <c r="M236" i="1"/>
  <c r="M1586" i="1"/>
  <c r="M857" i="1"/>
  <c r="M4266" i="1"/>
  <c r="M4213" i="1"/>
  <c r="M98" i="1"/>
  <c r="M4041" i="1"/>
  <c r="M3744" i="1"/>
  <c r="M3087" i="1"/>
  <c r="M4076" i="1"/>
  <c r="M4305" i="1"/>
  <c r="M3096" i="1"/>
  <c r="M868" i="1"/>
  <c r="M4929" i="1"/>
  <c r="M86" i="1"/>
  <c r="M3665" i="1"/>
  <c r="M4615" i="1"/>
  <c r="M3825" i="1"/>
  <c r="M1290" i="1"/>
  <c r="M678" i="1"/>
  <c r="M4062" i="1"/>
  <c r="M3106" i="1"/>
  <c r="M3864" i="1"/>
  <c r="M3101" i="1"/>
  <c r="M3370" i="1"/>
  <c r="M2755" i="1"/>
  <c r="M4443" i="1"/>
  <c r="M3929" i="1"/>
  <c r="M4360" i="1"/>
  <c r="M2832" i="1"/>
  <c r="M4018" i="1"/>
  <c r="M1040" i="1"/>
  <c r="M988" i="1"/>
  <c r="M1762" i="1"/>
  <c r="M3548" i="1"/>
  <c r="M3379" i="1"/>
  <c r="M1360" i="1"/>
  <c r="M3614" i="1"/>
  <c r="M3310" i="1"/>
  <c r="M2933" i="1"/>
  <c r="M4933" i="1"/>
  <c r="M4386" i="1"/>
  <c r="M2625" i="1"/>
  <c r="M1464" i="1"/>
  <c r="M3196" i="1"/>
  <c r="M2367" i="1"/>
  <c r="M3229" i="1"/>
  <c r="M2512" i="1"/>
  <c r="M3092" i="1"/>
  <c r="M1251" i="1"/>
  <c r="M4680" i="1"/>
  <c r="M3397" i="1"/>
  <c r="M4829" i="1"/>
  <c r="M3556" i="1"/>
  <c r="M1087" i="1"/>
  <c r="M3970" i="1"/>
  <c r="M3530" i="1"/>
  <c r="M2126" i="1"/>
  <c r="M133" i="1"/>
  <c r="M2001" i="1"/>
  <c r="M4517" i="1"/>
  <c r="M273" i="1"/>
  <c r="M3283" i="1"/>
  <c r="M2719" i="1"/>
  <c r="M3249" i="1"/>
  <c r="M3993" i="1"/>
  <c r="M3250" i="1"/>
  <c r="M737" i="1"/>
  <c r="M624" i="1"/>
  <c r="M3128" i="1"/>
  <c r="M3008" i="1"/>
  <c r="M1440" i="1"/>
  <c r="M3161" i="1"/>
  <c r="M765" i="1"/>
  <c r="M1888" i="1"/>
  <c r="M835" i="1"/>
  <c r="M3217" i="1"/>
  <c r="M4448" i="1"/>
  <c r="M3399" i="1"/>
  <c r="M4693" i="1"/>
  <c r="M2975" i="1"/>
  <c r="M2766" i="1"/>
  <c r="M3094" i="1"/>
  <c r="M2276" i="1"/>
  <c r="M1267" i="1"/>
  <c r="M4793" i="1"/>
  <c r="M2454" i="1"/>
  <c r="M1805" i="1"/>
  <c r="M2183" i="1"/>
  <c r="M1122" i="1"/>
  <c r="M1131" i="1"/>
  <c r="M969" i="1"/>
  <c r="M4663" i="1"/>
  <c r="M2230" i="1"/>
  <c r="M957" i="1"/>
  <c r="M4984" i="1"/>
  <c r="M4190" i="1"/>
  <c r="M4025" i="1"/>
  <c r="M3616" i="1"/>
  <c r="M1796" i="1"/>
  <c r="M285" i="1"/>
  <c r="M808" i="1"/>
  <c r="M2883" i="1"/>
  <c r="M4760" i="1"/>
  <c r="M134" i="1"/>
  <c r="M852" i="1"/>
  <c r="M4214" i="1"/>
  <c r="M2356" i="1"/>
  <c r="M913" i="1"/>
  <c r="M3752" i="1"/>
  <c r="M4477" i="1"/>
  <c r="M1182" i="1"/>
  <c r="M2099" i="1"/>
  <c r="M1769" i="1"/>
  <c r="M995" i="1"/>
  <c r="M2154" i="1"/>
  <c r="M4503" i="1"/>
  <c r="M3927" i="1"/>
  <c r="M2499" i="1"/>
  <c r="M369" i="1"/>
  <c r="M4535" i="1"/>
  <c r="M4788" i="1"/>
  <c r="M1212" i="1"/>
  <c r="M1482" i="1"/>
  <c r="M1164" i="1"/>
  <c r="M1815" i="1"/>
  <c r="M2773" i="1"/>
  <c r="M4337" i="1"/>
  <c r="M4968" i="1"/>
  <c r="M779" i="1"/>
  <c r="M1820" i="1"/>
  <c r="M2199" i="1"/>
  <c r="M2358" i="1"/>
  <c r="M1801" i="1"/>
  <c r="M1532" i="1"/>
  <c r="M3398" i="1"/>
  <c r="M2171" i="1"/>
  <c r="M3243" i="1"/>
  <c r="M1250" i="1"/>
  <c r="M1565" i="1"/>
  <c r="M2272" i="1"/>
  <c r="M838" i="1"/>
  <c r="M4603" i="1"/>
  <c r="M3454" i="1"/>
  <c r="M2255" i="1"/>
  <c r="M1428" i="1"/>
  <c r="M1570" i="1"/>
  <c r="M2063" i="1"/>
  <c r="M3433" i="1"/>
  <c r="M400" i="1"/>
  <c r="M3640" i="1"/>
  <c r="M2550" i="1"/>
  <c r="M537" i="1"/>
  <c r="M2071" i="1"/>
  <c r="M4165" i="1"/>
  <c r="M2447" i="1"/>
  <c r="M2531" i="1"/>
  <c r="M1246" i="1"/>
  <c r="M2457" i="1"/>
  <c r="M3865" i="1"/>
  <c r="M4917" i="1"/>
  <c r="M4677" i="1"/>
  <c r="M4841" i="1"/>
  <c r="M1244" i="1"/>
  <c r="M2969" i="1"/>
  <c r="M1832" i="1"/>
  <c r="M615" i="1"/>
  <c r="M2916" i="1"/>
  <c r="M3700" i="1"/>
  <c r="M4860" i="1"/>
  <c r="M2902" i="1"/>
  <c r="M4791" i="1"/>
  <c r="M337" i="1"/>
  <c r="M3741" i="1"/>
  <c r="M161" i="1"/>
  <c r="M132" i="1"/>
  <c r="M3171" i="1"/>
  <c r="M4310" i="1"/>
  <c r="M22" i="1"/>
  <c r="M4206" i="1"/>
  <c r="M3582" i="1"/>
  <c r="M4825" i="1"/>
  <c r="M2111" i="1"/>
  <c r="M3692" i="1"/>
  <c r="M2839" i="1"/>
  <c r="M3922" i="1"/>
  <c r="M1934" i="1"/>
  <c r="M1115" i="1"/>
  <c r="M4843" i="1"/>
  <c r="M598" i="1"/>
  <c r="M3751" i="1"/>
  <c r="M123" i="1"/>
  <c r="M4280" i="1"/>
  <c r="M1455" i="1"/>
  <c r="M4661" i="1"/>
  <c r="M2662" i="1"/>
  <c r="M1852" i="1"/>
  <c r="M4362" i="1"/>
  <c r="M3302" i="1"/>
  <c r="M1284" i="1"/>
  <c r="M3168" i="1"/>
  <c r="M932" i="1"/>
  <c r="M1086" i="1"/>
  <c r="M1557" i="1"/>
  <c r="M2030" i="1"/>
  <c r="M2913" i="1"/>
  <c r="M3593" i="1"/>
  <c r="M4256" i="1"/>
  <c r="M1472" i="1"/>
  <c r="M3688" i="1"/>
  <c r="M3550" i="1"/>
  <c r="M1076" i="1"/>
  <c r="M961" i="1"/>
  <c r="M2831" i="1"/>
  <c r="M3143" i="1"/>
  <c r="M619" i="1"/>
  <c r="M258" i="1"/>
  <c r="M4911" i="1"/>
  <c r="M4424" i="1"/>
  <c r="M3619" i="1"/>
  <c r="M2760" i="1"/>
  <c r="M1528" i="1"/>
  <c r="M4413" i="1"/>
  <c r="M4017" i="1"/>
  <c r="M3028" i="1"/>
  <c r="M2928" i="1"/>
  <c r="M4761" i="1"/>
  <c r="M4038" i="1"/>
  <c r="M3406" i="1"/>
  <c r="M330" i="1"/>
  <c r="M473" i="1"/>
  <c r="M4995" i="1"/>
  <c r="M2028" i="1"/>
  <c r="M724" i="1"/>
  <c r="M4706" i="1"/>
  <c r="M1627" i="1"/>
  <c r="M3691" i="1"/>
  <c r="M508" i="1"/>
  <c r="M2976" i="1"/>
  <c r="M4863" i="1"/>
  <c r="M1792" i="1"/>
  <c r="M1342" i="1"/>
  <c r="M4590" i="1"/>
  <c r="M1908" i="1"/>
  <c r="M3893" i="1"/>
  <c r="M4275" i="1"/>
  <c r="M2867" i="1"/>
  <c r="M2040" i="1"/>
  <c r="M3320" i="1"/>
  <c r="M3471" i="1"/>
  <c r="M4627" i="1"/>
  <c r="M1376" i="1"/>
  <c r="M3458" i="1"/>
  <c r="M2008" i="1"/>
  <c r="M891" i="1"/>
  <c r="M4571" i="1"/>
  <c r="M1990" i="1"/>
  <c r="M2249" i="1"/>
  <c r="M1857" i="1"/>
  <c r="M4565" i="1"/>
  <c r="M1247" i="1"/>
  <c r="M2764" i="1"/>
  <c r="M1321" i="1"/>
  <c r="M2025" i="1"/>
  <c r="M3187" i="1"/>
  <c r="M2472" i="1"/>
  <c r="M4289" i="1"/>
  <c r="M2211" i="1"/>
  <c r="M916" i="1"/>
  <c r="M665" i="1"/>
  <c r="M1562" i="1"/>
  <c r="M4192" i="1"/>
  <c r="M4444" i="1"/>
  <c r="M1853" i="1"/>
  <c r="M4932" i="1"/>
  <c r="M3745" i="1"/>
  <c r="M1224" i="1"/>
  <c r="M2092" i="1"/>
  <c r="M4900" i="1"/>
  <c r="M2453" i="1"/>
  <c r="M2143" i="1"/>
  <c r="M1364" i="1"/>
  <c r="M334" i="1"/>
  <c r="M4367" i="1"/>
  <c r="M2056" i="1"/>
  <c r="M2045" i="1"/>
  <c r="M2204" i="1"/>
  <c r="M1542" i="1"/>
  <c r="M2433" i="1"/>
  <c r="M4634" i="1"/>
  <c r="M2759" i="1"/>
  <c r="M384" i="1"/>
  <c r="M1758" i="1"/>
  <c r="M617" i="1"/>
  <c r="M1683" i="1"/>
  <c r="M1217" i="1"/>
  <c r="M4657" i="1"/>
  <c r="M2058" i="1"/>
  <c r="M2119" i="1"/>
  <c r="M2347" i="1"/>
  <c r="M1063" i="1"/>
  <c r="M3059" i="1"/>
  <c r="M970" i="1"/>
  <c r="M1554" i="1"/>
  <c r="M4184" i="1"/>
  <c r="M1617" i="1"/>
  <c r="M355" i="1"/>
  <c r="M3476" i="1"/>
  <c r="M628" i="1"/>
  <c r="M392" i="1"/>
  <c r="M4209" i="1"/>
  <c r="M3513" i="1"/>
  <c r="M4381" i="1"/>
  <c r="M2536" i="1"/>
  <c r="M1227" i="1"/>
  <c r="M4626" i="1"/>
  <c r="M785" i="1"/>
  <c r="M1779" i="1"/>
  <c r="M2411" i="1"/>
  <c r="M3747" i="1"/>
  <c r="M325" i="1"/>
  <c r="M2544" i="1"/>
  <c r="M154" i="1"/>
  <c r="M1377" i="1"/>
  <c r="M2002" i="1"/>
  <c r="M1709" i="1"/>
  <c r="M170" i="1"/>
  <c r="M4554" i="1"/>
  <c r="M3701" i="1"/>
  <c r="M1814" i="1"/>
  <c r="M4177" i="1"/>
  <c r="M3783" i="1"/>
  <c r="M163" i="1"/>
  <c r="M304" i="1"/>
  <c r="M2761" i="1"/>
  <c r="M4711" i="1"/>
  <c r="M2391" i="1"/>
  <c r="M4491" i="1"/>
  <c r="M2652" i="1"/>
  <c r="M444" i="1"/>
  <c r="M2149" i="1"/>
  <c r="M4942" i="1"/>
  <c r="M3021" i="1"/>
  <c r="M768" i="1"/>
  <c r="M3651" i="1"/>
  <c r="M1753" i="1"/>
  <c r="M2408" i="1"/>
  <c r="M3141" i="1"/>
  <c r="M4785" i="1"/>
  <c r="M3240" i="1"/>
  <c r="M4757" i="1"/>
  <c r="M3301" i="1"/>
  <c r="M1727" i="1"/>
  <c r="M2281" i="1"/>
  <c r="M1807" i="1"/>
  <c r="M3355" i="1"/>
  <c r="M1016" i="1"/>
  <c r="M4739" i="1"/>
  <c r="M1534" i="1"/>
  <c r="M3739" i="1"/>
  <c r="M117" i="1"/>
  <c r="M4134" i="1"/>
  <c r="M2555" i="1"/>
  <c r="M1921" i="1"/>
  <c r="M4058" i="1"/>
  <c r="M2137" i="1"/>
  <c r="M2863" i="1"/>
  <c r="M4741" i="1"/>
  <c r="M1507" i="1"/>
  <c r="M1112" i="1"/>
  <c r="M4719" i="1"/>
  <c r="M1831" i="1"/>
  <c r="M2523" i="1"/>
  <c r="M4866" i="1"/>
  <c r="M2077" i="1"/>
  <c r="M1968" i="1"/>
  <c r="M1591" i="1"/>
  <c r="M3167" i="1"/>
  <c r="M3678" i="1"/>
  <c r="M81" i="1"/>
  <c r="M3206" i="1"/>
  <c r="M1569" i="1"/>
  <c r="M2952" i="1"/>
  <c r="M1459" i="1"/>
  <c r="M616" i="1"/>
  <c r="M4142" i="1"/>
  <c r="M2344" i="1"/>
  <c r="M2163" i="1"/>
  <c r="M4085" i="1"/>
  <c r="M1064" i="1"/>
  <c r="M4144" i="1"/>
  <c r="M1705" i="1"/>
  <c r="M227" i="1"/>
  <c r="M94" i="1"/>
  <c r="M266" i="1"/>
  <c r="M907" i="1"/>
  <c r="M2038" i="1"/>
  <c r="M1938" i="1"/>
  <c r="M371" i="1"/>
  <c r="M1402" i="1"/>
  <c r="M1195" i="1"/>
  <c r="M2929" i="1"/>
  <c r="M2426" i="1"/>
  <c r="M754" i="1"/>
  <c r="M1280" i="1"/>
  <c r="M847" i="1"/>
  <c r="M1900" i="1"/>
  <c r="M4355" i="1"/>
  <c r="M4881" i="1"/>
  <c r="M1053" i="1"/>
  <c r="M96" i="1"/>
  <c r="M1254" i="1"/>
  <c r="M2398" i="1"/>
  <c r="M2320" i="1"/>
  <c r="M3980" i="1"/>
  <c r="M1767" i="1"/>
  <c r="M859" i="1"/>
  <c r="M643" i="1"/>
  <c r="M4290" i="1"/>
  <c r="M3358" i="1"/>
  <c r="M4772" i="1"/>
  <c r="M2757" i="1"/>
  <c r="M4611" i="1"/>
  <c r="M1056" i="1"/>
  <c r="M1940" i="1"/>
  <c r="M1405" i="1"/>
  <c r="M2326" i="1"/>
  <c r="M722" i="1"/>
  <c r="M2649" i="1"/>
  <c r="M2670" i="1"/>
  <c r="M3837" i="1"/>
  <c r="M1663" i="1"/>
  <c r="M2198" i="1"/>
  <c r="M2781" i="1"/>
  <c r="M3940" i="1"/>
  <c r="M554" i="1"/>
  <c r="M4550" i="1"/>
  <c r="M2938" i="1"/>
  <c r="M1258" i="1"/>
  <c r="M816" i="1"/>
  <c r="M3594" i="1"/>
  <c r="M216" i="1"/>
  <c r="M556" i="1"/>
  <c r="M1021" i="1"/>
  <c r="M4558" i="1"/>
  <c r="M4928" i="1"/>
  <c r="M1540" i="1"/>
  <c r="M2037" i="1"/>
  <c r="M2775" i="1"/>
  <c r="M820" i="1"/>
  <c r="M4081" i="1"/>
  <c r="M2084" i="1"/>
  <c r="M4084" i="1"/>
  <c r="M242" i="1"/>
  <c r="M1718" i="1"/>
  <c r="M474" i="1"/>
  <c r="M2450" i="1"/>
  <c r="M2274" i="1"/>
  <c r="M1833" i="1"/>
  <c r="M4778" i="1"/>
  <c r="M4456" i="1"/>
  <c r="M2614" i="1"/>
  <c r="M2559" i="1"/>
  <c r="M2538" i="1"/>
  <c r="M4101" i="1"/>
  <c r="M4572" i="1"/>
  <c r="M54" i="1"/>
  <c r="M2858" i="1"/>
  <c r="M1786" i="1"/>
  <c r="M70" i="1"/>
  <c r="M786" i="1"/>
  <c r="M1647" i="1"/>
  <c r="M1763" i="1"/>
  <c r="M4861" i="1"/>
  <c r="M3369" i="1"/>
  <c r="M3905" i="1"/>
  <c r="M4068" i="1"/>
  <c r="M3485" i="1"/>
  <c r="M477" i="1"/>
  <c r="M1725" i="1"/>
  <c r="M27" i="1"/>
  <c r="M2212" i="1"/>
  <c r="M1976" i="1"/>
  <c r="M17" i="1"/>
  <c r="M2686" i="1"/>
  <c r="M3543" i="1"/>
  <c r="M4525" i="1"/>
  <c r="M1456" i="1"/>
  <c r="M4404" i="1"/>
  <c r="M4819" i="1"/>
  <c r="M3597" i="1"/>
  <c r="M2113" i="1"/>
  <c r="M1361" i="1"/>
  <c r="M3553" i="1"/>
  <c r="M4641" i="1"/>
  <c r="M3304" i="1"/>
  <c r="M4300" i="1"/>
  <c r="M2699" i="1"/>
  <c r="M3660" i="1"/>
  <c r="M4047" i="1"/>
  <c r="M3288" i="1"/>
  <c r="M3623" i="1"/>
  <c r="M1537" i="1"/>
  <c r="M2476" i="1"/>
  <c r="M3557" i="1"/>
  <c r="M3174" i="1"/>
  <c r="M3225" i="1"/>
  <c r="M112" i="1"/>
  <c r="M3435" i="1"/>
  <c r="M271" i="1"/>
  <c r="M4351" i="1"/>
  <c r="M1110" i="1"/>
  <c r="M2130" i="1"/>
  <c r="M3239" i="1"/>
  <c r="M4019" i="1"/>
  <c r="M3475" i="1"/>
  <c r="M4685" i="1"/>
  <c r="M3140" i="1"/>
  <c r="M3207" i="1"/>
  <c r="M3522" i="1"/>
  <c r="M2296" i="1"/>
  <c r="M4658" i="1"/>
  <c r="M834" i="1"/>
  <c r="M3437" i="1"/>
  <c r="M1451" i="1"/>
  <c r="M1236" i="1"/>
  <c r="M1972" i="1"/>
  <c r="M1603" i="1"/>
  <c r="M953" i="1"/>
  <c r="M730" i="1"/>
  <c r="M2159" i="1"/>
  <c r="M4232" i="1"/>
  <c r="M2339" i="1"/>
  <c r="M2879" i="1"/>
  <c r="M1420" i="1"/>
  <c r="M1287" i="1"/>
  <c r="M4291" i="1"/>
  <c r="M1469" i="1"/>
  <c r="M3581" i="1"/>
  <c r="M2642" i="1"/>
  <c r="M1677" i="1"/>
  <c r="M4880" i="1"/>
  <c r="M710" i="1"/>
  <c r="M992" i="1"/>
  <c r="M4907" i="1"/>
  <c r="M1370" i="1"/>
  <c r="M2298" i="1"/>
  <c r="M3415" i="1"/>
  <c r="M4731" i="1"/>
  <c r="M2444" i="1"/>
  <c r="M439" i="1"/>
  <c r="M4109" i="1"/>
  <c r="M4121" i="1"/>
  <c r="M44" i="1"/>
  <c r="M1066" i="1"/>
  <c r="M4385" i="1"/>
  <c r="M1179" i="1"/>
  <c r="M3957" i="1"/>
  <c r="M4465" i="1"/>
  <c r="M4669" i="1"/>
  <c r="M2936" i="1"/>
  <c r="M2748" i="1"/>
  <c r="M207" i="1"/>
  <c r="M997" i="1"/>
  <c r="M1183" i="1"/>
  <c r="M1941" i="1"/>
  <c r="M975" i="1"/>
  <c r="M4317" i="1"/>
  <c r="M755" i="1"/>
  <c r="M4104" i="1"/>
  <c r="M2048" i="1"/>
  <c r="M1351" i="1"/>
  <c r="M4624" i="1"/>
  <c r="M4536" i="1"/>
  <c r="M1655" i="1"/>
  <c r="M459" i="1"/>
  <c r="M2306" i="1"/>
  <c r="M1349" i="1"/>
  <c r="M2251" i="1"/>
  <c r="M4773" i="1"/>
  <c r="M4656" i="1"/>
  <c r="M629" i="1"/>
  <c r="M2873" i="1"/>
  <c r="M2851" i="1"/>
  <c r="M3175" i="1"/>
  <c r="M3422" i="1"/>
  <c r="M3045" i="1"/>
  <c r="M2322" i="1"/>
  <c r="M1306" i="1"/>
  <c r="M2801" i="1"/>
  <c r="M2726" i="1"/>
  <c r="M4617" i="1"/>
  <c r="M2802" i="1"/>
  <c r="M2188" i="1"/>
  <c r="M743" i="1"/>
  <c r="M657" i="1"/>
  <c r="M2458" i="1"/>
  <c r="M854" i="1"/>
  <c r="M883" i="1"/>
  <c r="M840" i="1"/>
  <c r="M753" i="1"/>
  <c r="M2434" i="1"/>
  <c r="M2935" i="1"/>
  <c r="M4284" i="1"/>
  <c r="M1113" i="1"/>
  <c r="M466" i="1"/>
  <c r="M566" i="1"/>
  <c r="M318" i="1"/>
  <c r="M382" i="1"/>
  <c r="M4847" i="1"/>
  <c r="M255" i="1"/>
  <c r="M3832" i="1"/>
  <c r="M4073" i="1"/>
  <c r="M4370" i="1"/>
  <c r="M4508" i="1"/>
  <c r="M172" i="1"/>
  <c r="M3048" i="1"/>
  <c r="M2256" i="1"/>
  <c r="M1633" i="1"/>
  <c r="M2636" i="1"/>
  <c r="M1029" i="1"/>
  <c r="M1817" i="1"/>
  <c r="M1580" i="1"/>
  <c r="M4817" i="1"/>
  <c r="M2027" i="1"/>
  <c r="M2478" i="1"/>
  <c r="M2950" i="1"/>
  <c r="M4970" i="1"/>
  <c r="M1144" i="1"/>
  <c r="M370" i="1"/>
  <c r="M3197" i="1"/>
  <c r="M3157" i="1"/>
  <c r="M4333" i="1"/>
  <c r="M4512" i="1"/>
  <c r="M34" i="1"/>
  <c r="M4390" i="1"/>
  <c r="M4135" i="1"/>
  <c r="M3861" i="1"/>
  <c r="M4647" i="1"/>
  <c r="M2031" i="1"/>
  <c r="M2767" i="1"/>
  <c r="M4495" i="1"/>
  <c r="M1834" i="1"/>
  <c r="M4107" i="1"/>
  <c r="M1708" i="1"/>
  <c r="M4638" i="1"/>
  <c r="M4253" i="1"/>
  <c r="M892" i="1"/>
  <c r="M2840" i="1"/>
  <c r="M345" i="1"/>
  <c r="M1139" i="1"/>
  <c r="M1538" i="1"/>
  <c r="M1167" i="1"/>
  <c r="M138" i="1"/>
  <c r="M1485" i="1"/>
  <c r="M432" i="1"/>
  <c r="M2817" i="1"/>
  <c r="M109" i="1"/>
  <c r="M1231" i="1"/>
  <c r="M1298" i="1"/>
  <c r="M2694" i="1"/>
  <c r="M2000" i="1"/>
  <c r="M4726" i="1"/>
  <c r="M33" i="1"/>
  <c r="M2203" i="1"/>
  <c r="M3512" i="1"/>
  <c r="M1444" i="1"/>
  <c r="M4885" i="1"/>
  <c r="M3413" i="1"/>
  <c r="M667" i="1"/>
  <c r="M1608" i="1"/>
  <c r="M3933" i="1"/>
  <c r="M3891" i="1"/>
  <c r="M67" i="1"/>
  <c r="M575" i="1"/>
  <c r="M1446" i="1"/>
  <c r="M4051" i="1"/>
  <c r="M358" i="1"/>
  <c r="M1381" i="1"/>
  <c r="M45" i="1"/>
  <c r="M3460" i="1"/>
  <c r="M4564" i="1"/>
  <c r="M3887" i="1"/>
  <c r="M1546" i="1"/>
  <c r="M933" i="1"/>
  <c r="M1502" i="1"/>
  <c r="M3813" i="1"/>
  <c r="M900" i="1"/>
  <c r="M3364" i="1"/>
  <c r="M2872" i="1"/>
  <c r="M3060" i="1"/>
  <c r="M2052" i="1"/>
  <c r="M314" i="1"/>
  <c r="M2528" i="1"/>
  <c r="M4838" i="1"/>
  <c r="M4919" i="1"/>
  <c r="M2643" i="1"/>
  <c r="M2439" i="1"/>
  <c r="M4955" i="1"/>
  <c r="M2629" i="1"/>
  <c r="M3961" i="1"/>
  <c r="M4848" i="1"/>
  <c r="M3988" i="1"/>
  <c r="M2627" i="1"/>
  <c r="M914" i="1"/>
  <c r="M4633" i="1"/>
  <c r="M4029" i="1"/>
  <c r="M1282" i="1"/>
  <c r="M2017" i="1"/>
  <c r="M78" i="1"/>
  <c r="M1926" i="1"/>
  <c r="M2508" i="1"/>
  <c r="M3222" i="1"/>
  <c r="M4356" i="1"/>
  <c r="M3137" i="1"/>
  <c r="M4648" i="1"/>
  <c r="M1878" i="1"/>
  <c r="M1682" i="1"/>
  <c r="M1969" i="1"/>
  <c r="M18" i="1"/>
  <c r="M1261" i="1"/>
  <c r="M3531" i="1"/>
  <c r="M2837" i="1"/>
  <c r="M4818" i="1"/>
  <c r="M1088" i="1"/>
  <c r="M3123" i="1"/>
  <c r="M2372" i="1"/>
  <c r="M3853" i="1"/>
  <c r="M1067" i="1"/>
  <c r="M2338" i="1"/>
  <c r="M137" i="1"/>
  <c r="M116" i="1"/>
  <c r="M3078" i="1"/>
  <c r="M2741" i="1"/>
  <c r="M2443" i="1"/>
  <c r="M1496" i="1"/>
  <c r="M2758" i="1"/>
  <c r="M3436" i="1"/>
  <c r="M2987" i="1"/>
  <c r="M2857" i="1"/>
  <c r="M440" i="1"/>
  <c r="M106" i="1"/>
  <c r="M973" i="1"/>
  <c r="M2032" i="1"/>
  <c r="M3525" i="1"/>
  <c r="M4709" i="1"/>
  <c r="M978" i="1"/>
  <c r="M4151" i="1"/>
  <c r="M2059" i="1"/>
  <c r="M2184" i="1"/>
  <c r="M3810" i="1"/>
  <c r="M1493" i="1"/>
  <c r="M2189" i="1"/>
  <c r="M4083" i="1"/>
  <c r="M263" i="1"/>
  <c r="M3786" i="1"/>
  <c r="M2140" i="1"/>
  <c r="M398" i="1"/>
  <c r="M2465" i="1"/>
  <c r="M351" i="1"/>
  <c r="M2816" i="1"/>
  <c r="M2247" i="1"/>
  <c r="M2779" i="1"/>
  <c r="M2370" i="1"/>
  <c r="M2112" i="1"/>
  <c r="M2582" i="1"/>
  <c r="M1185" i="1"/>
  <c r="M3805" i="1"/>
  <c r="M4786" i="1"/>
  <c r="M1457" i="1"/>
  <c r="M4676" i="1"/>
  <c r="M2076" i="1"/>
  <c r="M1437" i="1"/>
  <c r="M1427" i="1"/>
  <c r="M1541" i="1"/>
  <c r="M3537" i="1"/>
  <c r="M3335" i="1"/>
  <c r="M1898" i="1"/>
  <c r="M4962" i="1"/>
  <c r="M2659" i="1"/>
  <c r="M2329" i="1"/>
  <c r="M3620" i="1"/>
  <c r="M1453" i="1"/>
  <c r="M4582" i="1"/>
  <c r="M1327" i="1"/>
  <c r="M280" i="1"/>
  <c r="M3389" i="1"/>
  <c r="M341" i="1"/>
  <c r="M4" i="1"/>
  <c r="M4684" i="1"/>
  <c r="M3311" i="1"/>
  <c r="M3136" i="1"/>
  <c r="M4353" i="1"/>
  <c r="M3340" i="1"/>
  <c r="M1624" i="1"/>
  <c r="M3473" i="1"/>
  <c r="M4509" i="1"/>
  <c r="M1848" i="1"/>
  <c r="M483" i="1"/>
  <c r="M365" i="1"/>
  <c r="M4102" i="1"/>
  <c r="M829" i="1"/>
  <c r="M3610" i="1"/>
  <c r="M2874" i="1"/>
  <c r="M2925" i="1"/>
  <c r="M142" i="1"/>
  <c r="M3609" i="1"/>
  <c r="M1043" i="1"/>
  <c r="M1916" i="1"/>
  <c r="M1609" i="1"/>
  <c r="M2124" i="1"/>
  <c r="M2962" i="1"/>
  <c r="M4418" i="1"/>
  <c r="M4612" i="1"/>
  <c r="M2006" i="1"/>
  <c r="M1462" i="1"/>
  <c r="M2610" i="1"/>
  <c r="M1759" i="1"/>
  <c r="M1644" i="1"/>
  <c r="M4687" i="1"/>
  <c r="M1070" i="1"/>
  <c r="M1664" i="1"/>
  <c r="M552" i="1"/>
  <c r="M991" i="1"/>
  <c r="M4998" i="1"/>
  <c r="M256" i="1"/>
  <c r="M3264" i="1"/>
  <c r="M2033" i="1"/>
  <c r="M3962" i="1"/>
  <c r="M1626" i="1"/>
  <c r="M1956" i="1"/>
  <c r="M1864" i="1"/>
  <c r="M3583" i="1"/>
  <c r="M29" i="1"/>
  <c r="M1434" i="1"/>
  <c r="M326" i="1"/>
  <c r="M3305" i="1"/>
  <c r="M4172" i="1"/>
  <c r="M524" i="1"/>
  <c r="M884" i="1"/>
  <c r="M3830" i="1"/>
  <c r="M4922" i="1"/>
  <c r="M1835" i="1"/>
  <c r="M3031" i="1"/>
  <c r="M2128" i="1"/>
  <c r="M1425" i="1"/>
  <c r="M3653" i="1"/>
  <c r="M208" i="1"/>
  <c r="M457" i="1"/>
  <c r="M2716" i="1"/>
  <c r="M4217" i="1"/>
  <c r="M213" i="1"/>
  <c r="M2420" i="1"/>
  <c r="M2401" i="1"/>
  <c r="M1518" i="1"/>
  <c r="M3455" i="1"/>
  <c r="M3409" i="1"/>
  <c r="M2379" i="1"/>
  <c r="M500" i="1"/>
  <c r="M1635" i="1"/>
  <c r="M4460" i="1"/>
  <c r="M1695" i="1"/>
  <c r="M680" i="1"/>
  <c r="M4301" i="1"/>
  <c r="M2746" i="1"/>
  <c r="M2209" i="1"/>
  <c r="M3624" i="1"/>
  <c r="M114" i="1"/>
  <c r="M87" i="1"/>
  <c r="M4980" i="1"/>
  <c r="M2100" i="1"/>
  <c r="M3758" i="1"/>
  <c r="M1438" i="1"/>
  <c r="M607" i="1"/>
  <c r="M2506" i="1"/>
  <c r="M4903" i="1"/>
  <c r="M3184" i="1"/>
  <c r="M1620" i="1"/>
  <c r="M1783" i="1"/>
  <c r="M1009" i="1"/>
  <c r="M381" i="1"/>
  <c r="M2106" i="1"/>
  <c r="M1184" i="1"/>
  <c r="M206" i="1"/>
  <c r="M4538" i="1"/>
  <c r="M2325" i="1"/>
  <c r="M3359" i="1"/>
  <c r="M1324" i="1"/>
  <c r="M670" i="1"/>
  <c r="M2777" i="1"/>
  <c r="M3158" i="1"/>
  <c r="M1523" i="1"/>
  <c r="M4737" i="1"/>
  <c r="M529" i="1"/>
  <c r="M3707" i="1"/>
  <c r="M815" i="1"/>
  <c r="M2479" i="1"/>
  <c r="M3918" i="1"/>
  <c r="M3573" i="1"/>
  <c r="M1587" i="1"/>
  <c r="M1604" i="1"/>
  <c r="M1658" i="1"/>
  <c r="M2558" i="1"/>
  <c r="M3721" i="1"/>
  <c r="M1605" i="1"/>
  <c r="M92" i="1"/>
  <c r="M494" i="1"/>
  <c r="M4631" i="1"/>
  <c r="M1947" i="1"/>
  <c r="M553" i="1"/>
  <c r="M3372" i="1"/>
  <c r="M2152" i="1"/>
  <c r="M700" i="1"/>
  <c r="M4283" i="1"/>
  <c r="M4858" i="1"/>
  <c r="M2674" i="1"/>
  <c r="M37" i="1"/>
  <c r="M3152" i="1"/>
  <c r="M2486" i="1"/>
  <c r="M4595" i="1"/>
  <c r="M1958" i="1"/>
  <c r="M299" i="1"/>
  <c r="M3963" i="1"/>
  <c r="M4393" i="1"/>
  <c r="M2993" i="1"/>
  <c r="M1268" i="1"/>
  <c r="M3365" i="1"/>
  <c r="M350" i="1"/>
  <c r="M3198" i="1"/>
  <c r="M3822" i="1"/>
  <c r="M1441" i="1"/>
  <c r="M4420" i="1"/>
  <c r="M1822" i="1"/>
  <c r="M744" i="1"/>
  <c r="M2780" i="1"/>
  <c r="M3220" i="1"/>
  <c r="M1585" i="1"/>
  <c r="M2907" i="1"/>
  <c r="M1248" i="1"/>
  <c r="M1966" i="1"/>
  <c r="M4402" i="1"/>
  <c r="M2438" i="1"/>
  <c r="M1654" i="1"/>
  <c r="M1800" i="1"/>
  <c r="M3820" i="1"/>
  <c r="M3939" i="1"/>
  <c r="M2070" i="1"/>
  <c r="M1901" i="1"/>
  <c r="M800" i="1"/>
  <c r="M295" i="1"/>
  <c r="M1631" i="1"/>
  <c r="M1398" i="1"/>
  <c r="M492" i="1"/>
  <c r="M3901" i="1"/>
  <c r="M4188" i="1"/>
  <c r="M3540" i="1"/>
  <c r="M919" i="1"/>
  <c r="M327" i="1"/>
  <c r="M3968" i="1"/>
  <c r="M2638" i="1"/>
  <c r="M1948" i="1"/>
  <c r="M2517" i="1"/>
  <c r="M631" i="1"/>
  <c r="M4779" i="1"/>
  <c r="M4063" i="1"/>
  <c r="M2870" i="1"/>
  <c r="M119" i="1"/>
  <c r="M2710" i="1"/>
  <c r="M738" i="1"/>
  <c r="M639" i="1"/>
  <c r="M2576" i="1"/>
  <c r="M4159" i="1"/>
  <c r="M1497" i="1"/>
  <c r="M4116" i="1"/>
  <c r="M1816" i="1"/>
  <c r="M4628" i="1"/>
  <c r="M2898" i="1"/>
  <c r="M2291" i="1"/>
  <c r="M1688" i="1"/>
  <c r="M1023" i="1"/>
  <c r="M5001" i="1"/>
  <c r="M1563" i="1"/>
  <c r="M2178" i="1"/>
  <c r="M4281" i="1"/>
  <c r="M4563" i="1"/>
  <c r="M3378" i="1"/>
  <c r="M2180" i="1"/>
  <c r="M4027" i="1"/>
  <c r="M4000" i="1"/>
  <c r="M2794" i="1"/>
  <c r="M2631" i="1"/>
  <c r="M1332" i="1"/>
  <c r="M3680" i="1"/>
  <c r="M3257" i="1"/>
  <c r="M1429" i="1"/>
  <c r="M541" i="1"/>
  <c r="M4056" i="1"/>
  <c r="M703" i="1"/>
  <c r="M2806" i="1"/>
  <c r="M4155" i="1"/>
  <c r="M3467" i="1"/>
  <c r="M1859" i="1"/>
  <c r="M3138" i="1"/>
  <c r="M1269" i="1"/>
  <c r="M699" i="1"/>
  <c r="M246" i="1"/>
  <c r="M1841" i="1"/>
  <c r="M3787" i="1"/>
  <c r="M4191" i="1"/>
  <c r="M681" i="1"/>
  <c r="M2131" i="1"/>
  <c r="M3590" i="1"/>
  <c r="M3203" i="1"/>
  <c r="M2166" i="1"/>
  <c r="M1739" i="1"/>
  <c r="M3883" i="1"/>
  <c r="M3360" i="1"/>
  <c r="M2554" i="1"/>
  <c r="M851" i="1"/>
  <c r="M3385" i="1"/>
  <c r="M608" i="1"/>
  <c r="M1343" i="1"/>
  <c r="M1461" i="1"/>
  <c r="M4978" i="1"/>
  <c r="M2310" i="1"/>
  <c r="M1549" i="1"/>
  <c r="M3710" i="1"/>
  <c r="M1752" i="1"/>
  <c r="M2226" i="1"/>
  <c r="M4469" i="1"/>
  <c r="M4890" i="1"/>
  <c r="M3004" i="1"/>
  <c r="M2419" i="1"/>
  <c r="M1084" i="1"/>
  <c r="M3353" i="1"/>
  <c r="M4630" i="1"/>
  <c r="M104" i="1"/>
  <c r="M461" i="1"/>
  <c r="M3755" i="1"/>
  <c r="M349" i="1"/>
  <c r="M2303" i="1"/>
  <c r="M4274" i="1"/>
  <c r="M4914" i="1"/>
  <c r="M578" i="1"/>
  <c r="M2300" i="1"/>
  <c r="M1206" i="1"/>
  <c r="M3032" i="1"/>
  <c r="M3390" i="1"/>
  <c r="M1356" i="1"/>
  <c r="M1034" i="1"/>
  <c r="M4243" i="1"/>
  <c r="M1126" i="1"/>
  <c r="M1884" i="1"/>
  <c r="M4140" i="1"/>
  <c r="M719" i="1"/>
  <c r="M798" i="1"/>
  <c r="M1789" i="1"/>
  <c r="M3569" i="1"/>
  <c r="M4234" i="1"/>
  <c r="M3382" i="1"/>
  <c r="M1780" i="1"/>
  <c r="M3033" i="1"/>
  <c r="M1794" i="1"/>
  <c r="M1740" i="1"/>
  <c r="M1854" i="1"/>
  <c r="M1556" i="1"/>
  <c r="M4307" i="1"/>
  <c r="M2737" i="1"/>
  <c r="M3534" i="1"/>
  <c r="M3536" i="1"/>
  <c r="M4692" i="1"/>
  <c r="M422" i="1"/>
  <c r="M2896" i="1"/>
  <c r="M377" i="1"/>
  <c r="M279" i="1"/>
  <c r="M2821" i="1"/>
  <c r="M4532" i="1"/>
  <c r="M3058" i="1"/>
  <c r="M1208" i="1"/>
  <c r="M3400" i="1"/>
  <c r="M3892" i="1"/>
  <c r="M2651" i="1"/>
  <c r="M4327" i="1"/>
  <c r="M1723" i="1"/>
  <c r="M1362" i="1"/>
  <c r="M2305" i="1"/>
  <c r="M3996" i="1"/>
  <c r="M2892" i="1"/>
  <c r="M450" i="1"/>
  <c r="M240" i="1"/>
  <c r="M2195" i="1"/>
  <c r="M1728" i="1"/>
  <c r="M683" i="1"/>
  <c r="M3684" i="1"/>
  <c r="M130" i="1"/>
  <c r="M2309" i="1"/>
  <c r="M4035" i="1"/>
  <c r="M3081" i="1"/>
  <c r="M100" i="1"/>
  <c r="M1406" i="1"/>
  <c r="M1077" i="1"/>
  <c r="M1140" i="1"/>
  <c r="M696" i="1"/>
  <c r="M3055" i="1"/>
  <c r="M2825" i="1"/>
  <c r="M1035" i="1"/>
  <c r="M153" i="1"/>
  <c r="M885" i="1"/>
  <c r="M2448" i="1"/>
  <c r="M3424" i="1"/>
  <c r="M861" i="1"/>
  <c r="M931" i="1"/>
  <c r="M1818" i="1"/>
  <c r="M1823" i="1"/>
  <c r="M796" i="1"/>
  <c r="M3487" i="1"/>
  <c r="M4688" i="1"/>
  <c r="M28" i="1"/>
  <c r="M3091" i="1"/>
  <c r="M4272" i="1"/>
  <c r="M910" i="1"/>
  <c r="M3854" i="1"/>
  <c r="M1559" i="1"/>
  <c r="M401" i="1"/>
  <c r="M4799" i="1"/>
  <c r="M3829" i="1"/>
  <c r="M1283" i="1"/>
  <c r="M4621" i="1"/>
  <c r="M2489" i="1"/>
  <c r="M390" i="1"/>
  <c r="M4077" i="1"/>
  <c r="M3293" i="1"/>
  <c r="M198" i="1"/>
  <c r="M2983" i="1"/>
  <c r="M4416" i="1"/>
  <c r="M181" i="1"/>
  <c r="M1903" i="1"/>
  <c r="M2685" i="1"/>
  <c r="M1974" i="1"/>
  <c r="M2487" i="1"/>
  <c r="M3649" i="1"/>
  <c r="M2570" i="1"/>
  <c r="M1672" i="1"/>
  <c r="M4551" i="1"/>
  <c r="M4725" i="1"/>
  <c r="M1414" i="1"/>
  <c r="M190" i="1"/>
  <c r="M1670" i="1"/>
  <c r="M2223" i="1"/>
  <c r="M489" i="1"/>
  <c r="M1116" i="1"/>
  <c r="M1737" i="1"/>
  <c r="M3022" i="1"/>
  <c r="M3417" i="1"/>
  <c r="M3252" i="1"/>
  <c r="M2349" i="1"/>
  <c r="M4196" i="1"/>
  <c r="M4750" i="1"/>
  <c r="M184" i="1"/>
  <c r="M630" i="1"/>
  <c r="M2713" i="1"/>
  <c r="M4543" i="1"/>
  <c r="M4660" i="1"/>
  <c r="M3111" i="1"/>
  <c r="M945" i="1"/>
  <c r="M1868" i="1"/>
  <c r="M475" i="1"/>
  <c r="M402" i="1"/>
  <c r="M4318" i="1"/>
  <c r="M1875" i="1"/>
  <c r="M467" i="1"/>
  <c r="M3773" i="1"/>
  <c r="M260" i="1"/>
  <c r="M959" i="1"/>
  <c r="M620" i="1"/>
  <c r="M1588" i="1"/>
  <c r="M901" i="1"/>
  <c r="M3907" i="1"/>
  <c r="M3784" i="1"/>
  <c r="M74" i="1"/>
  <c r="M1539" i="1"/>
  <c r="M1914" i="1"/>
  <c r="M3706" i="1"/>
  <c r="M3956" i="1"/>
  <c r="M2509" i="1"/>
  <c r="M1015" i="1"/>
  <c r="M1501" i="1"/>
  <c r="M941" i="1"/>
  <c r="M1706" i="1"/>
  <c r="M1561" i="1"/>
  <c r="M2123" i="1"/>
  <c r="M2176" i="1"/>
  <c r="M987" i="1"/>
  <c r="M827" i="1"/>
  <c r="M1849" i="1"/>
  <c r="M3989" i="1"/>
  <c r="M2807" i="1"/>
  <c r="M4622" i="1"/>
  <c r="M928" i="1"/>
  <c r="M1846" i="1"/>
  <c r="M1730" i="1"/>
  <c r="M4407" i="1"/>
  <c r="M3589" i="1"/>
  <c r="M828" i="1"/>
  <c r="M4965" i="1"/>
  <c r="M2200" i="1"/>
  <c r="M4806" i="1"/>
  <c r="M2490" i="1"/>
  <c r="M4542" i="1"/>
  <c r="M4846" i="1"/>
  <c r="M105" i="1"/>
  <c r="M4849" i="1"/>
  <c r="M2736" i="1"/>
  <c r="M3247" i="1"/>
  <c r="M2415" i="1"/>
  <c r="M3913" i="1"/>
  <c r="M4097" i="1"/>
  <c r="M1031" i="1"/>
  <c r="M2647" i="1"/>
  <c r="M4720" i="1"/>
  <c r="M585" i="1"/>
  <c r="M4242" i="1"/>
  <c r="M4176" i="1"/>
  <c r="M3533" i="1"/>
  <c r="M1188" i="1"/>
  <c r="M182" i="1"/>
  <c r="M4352" i="1"/>
  <c r="M1877" i="1"/>
  <c r="M1772" i="1"/>
  <c r="M693" i="1"/>
  <c r="M2977" i="1"/>
  <c r="M833" i="1"/>
  <c r="M3463" i="1"/>
  <c r="M2949" i="1"/>
  <c r="M3260" i="1"/>
  <c r="M4515" i="1"/>
  <c r="M2720" i="1"/>
  <c r="M2778" i="1"/>
  <c r="M1095" i="1"/>
  <c r="M1611" i="1"/>
  <c r="M3695" i="1"/>
  <c r="M2542" i="1"/>
  <c r="M3638" i="1"/>
  <c r="M2244" i="1"/>
  <c r="M99" i="1"/>
  <c r="M4358" i="1"/>
  <c r="M1876" i="1"/>
  <c r="M3702" i="1"/>
  <c r="M3801" i="1"/>
  <c r="M4873" i="1"/>
  <c r="M4319" i="1"/>
  <c r="M3178" i="1"/>
  <c r="M711" i="1"/>
  <c r="M3727" i="1"/>
  <c r="M610" i="1"/>
  <c r="M4494" i="1"/>
  <c r="M2375" i="1"/>
  <c r="M2955" i="1"/>
  <c r="M1873" i="1"/>
  <c r="M155" i="1"/>
  <c r="M660" i="1"/>
  <c r="M3520" i="1"/>
  <c r="M1338" i="1"/>
  <c r="M3909" i="1"/>
  <c r="M4108" i="1"/>
  <c r="M2334" i="1"/>
  <c r="M1255" i="1"/>
  <c r="M3637" i="1"/>
  <c r="M63" i="1"/>
  <c r="M2043" i="1"/>
  <c r="M2648" i="1"/>
  <c r="M2227" i="1"/>
  <c r="M4248" i="1"/>
  <c r="M3079" i="1"/>
  <c r="M333" i="1"/>
  <c r="M3689" i="1"/>
  <c r="M1148" i="1"/>
  <c r="M1303" i="1"/>
  <c r="M3271" i="1"/>
  <c r="M4584" i="1"/>
  <c r="M143" i="1"/>
  <c r="M1638" i="1"/>
  <c r="M2804" i="1"/>
  <c r="M540" i="1"/>
  <c r="M4043" i="1"/>
  <c r="M1490" i="1"/>
  <c r="M4095" i="1"/>
  <c r="M4238" i="1"/>
  <c r="M4830" i="1"/>
  <c r="M1109" i="1"/>
  <c r="M48" i="1"/>
  <c r="M4872" i="1"/>
  <c r="M2270" i="1"/>
  <c r="M1547" i="1"/>
  <c r="M4675" i="1"/>
  <c r="M4175" i="1"/>
  <c r="M2469" i="1"/>
  <c r="M4129" i="1"/>
  <c r="M562" i="1"/>
  <c r="M2118" i="1"/>
  <c r="M3723" i="1"/>
  <c r="M2405" i="1"/>
  <c r="M2599" i="1"/>
  <c r="M2399" i="1"/>
  <c r="M1156" i="1"/>
  <c r="M3343" i="1"/>
  <c r="M940" i="1"/>
  <c r="M183" i="1"/>
  <c r="M2524" i="1"/>
  <c r="M701" i="1"/>
  <c r="M2206" i="1"/>
  <c r="M307" i="1"/>
  <c r="M4287" i="1"/>
  <c r="M4765" i="1"/>
  <c r="M1614" i="1"/>
  <c r="M3280" i="1"/>
  <c r="M1127" i="1"/>
  <c r="M3479" i="1"/>
  <c r="M2749" i="1"/>
  <c r="M2245" i="1"/>
  <c r="M879" i="1"/>
  <c r="M478" i="1"/>
  <c r="M3388" i="1"/>
  <c r="M3942" i="1"/>
  <c r="M4963" i="1"/>
  <c r="M2218" i="1"/>
  <c r="M1397" i="1"/>
  <c r="M4909" i="1"/>
  <c r="M2132" i="1"/>
  <c r="M3404" i="1"/>
  <c r="M942" i="1"/>
  <c r="M3743" i="1"/>
  <c r="M866" i="1"/>
  <c r="M3915" i="1"/>
  <c r="M482" i="1"/>
  <c r="M3082" i="1"/>
  <c r="M4727" i="1"/>
  <c r="M2586" i="1"/>
  <c r="M1357" i="1"/>
  <c r="M2190" i="1"/>
  <c r="M3821" i="1"/>
  <c r="M803" i="1"/>
  <c r="M2507" i="1"/>
  <c r="M3030" i="1"/>
  <c r="M2297" i="1"/>
  <c r="M4937" i="1"/>
  <c r="M1136" i="1"/>
  <c r="M3824" i="1"/>
  <c r="M2105" i="1"/>
  <c r="M3284" i="1"/>
  <c r="M2575" i="1"/>
  <c r="M4926" i="1"/>
  <c r="M93" i="1"/>
  <c r="M2556" i="1"/>
  <c r="M310" i="1"/>
  <c r="M2514" i="1"/>
  <c r="M1582" i="1"/>
  <c r="M3635" i="1"/>
  <c r="M4330" i="1"/>
  <c r="M38" i="1"/>
  <c r="M1988" i="1"/>
  <c r="M4462" i="1"/>
  <c r="M151" i="1"/>
  <c r="M1371" i="1"/>
  <c r="M568" i="1"/>
  <c r="M4480" i="1"/>
  <c r="M228" i="1"/>
  <c r="M4157" i="1"/>
  <c r="M3375" i="1"/>
  <c r="M3442" i="1"/>
  <c r="M4478" i="1"/>
  <c r="M545" i="1"/>
  <c r="M2491" i="1"/>
  <c r="M4948" i="1"/>
  <c r="M1463" i="1"/>
  <c r="M3506" i="1"/>
  <c r="M3869" i="1"/>
  <c r="M2978" i="1"/>
  <c r="M2572" i="1"/>
  <c r="M4262" i="1"/>
  <c r="M2602" i="1"/>
  <c r="M4309" i="1"/>
  <c r="M560" i="1"/>
  <c r="M4227" i="1"/>
  <c r="M1375" i="1"/>
  <c r="M1082" i="1"/>
  <c r="M889" i="1"/>
  <c r="M4539" i="1"/>
  <c r="M3489" i="1"/>
  <c r="M1047" i="1"/>
  <c r="M3643" i="1"/>
  <c r="M599" i="1"/>
  <c r="M2884" i="1"/>
  <c r="M1339" i="1"/>
  <c r="M2724" i="1"/>
  <c r="M4122" i="1"/>
  <c r="M1090" i="1"/>
  <c r="M3932" i="1"/>
  <c r="M2192" i="1"/>
  <c r="M435" i="1"/>
  <c r="M4672" i="1"/>
  <c r="M2687" i="1"/>
  <c r="M2515" i="1"/>
  <c r="M1277" i="1"/>
  <c r="M2954" i="1"/>
  <c r="M410" i="1"/>
  <c r="M2718" i="1"/>
  <c r="M2164" i="1"/>
  <c r="M1975" i="1"/>
  <c r="M531" i="1"/>
  <c r="M2158" i="1"/>
  <c r="M3762" i="1"/>
  <c r="M1986" i="1"/>
  <c r="M1346" i="1"/>
  <c r="M2342" i="1"/>
  <c r="M558" i="1"/>
  <c r="M2917" i="1"/>
  <c r="M3991" i="1"/>
  <c r="M2273" i="1"/>
  <c r="M1601" i="1"/>
  <c r="M4927" i="1"/>
  <c r="M2957" i="1"/>
  <c r="M234" i="1"/>
  <c r="M3756" i="1"/>
  <c r="M2386" i="1"/>
  <c r="M4252" i="1"/>
  <c r="M3528" i="1"/>
  <c r="M1508" i="1"/>
  <c r="M4820" i="1"/>
  <c r="M4527" i="1"/>
  <c r="M906" i="1"/>
  <c r="M1412" i="1"/>
  <c r="M3777" i="1"/>
  <c r="M1710" i="1"/>
  <c r="M1760" i="1"/>
  <c r="M1157" i="1"/>
  <c r="M4735" i="1"/>
  <c r="M3195" i="1"/>
  <c r="M1795" i="1"/>
  <c r="M799" i="1"/>
  <c r="M3344" i="1"/>
  <c r="M320" i="1"/>
  <c r="M2532" i="1"/>
  <c r="M967" i="1"/>
  <c r="M1488" i="1"/>
  <c r="M3642" i="1"/>
  <c r="M2219" i="1"/>
  <c r="M1775" i="1"/>
  <c r="M2078" i="1"/>
  <c r="M2728" i="1"/>
  <c r="M4086" i="1"/>
  <c r="M2813" i="1"/>
  <c r="M436" i="1"/>
  <c r="M403" i="1"/>
  <c r="M4335" i="1"/>
  <c r="M674" i="1"/>
  <c r="M2267" i="1"/>
  <c r="M1239" i="1"/>
  <c r="M1572" i="1"/>
  <c r="M4985" i="1"/>
  <c r="M538" i="1"/>
  <c r="M3142" i="1"/>
  <c r="M4216" i="1"/>
  <c r="M1196" i="1"/>
  <c r="M4898" i="1"/>
  <c r="M126" i="1"/>
  <c r="M994" i="1"/>
  <c r="M618" i="1"/>
  <c r="M58" i="1"/>
  <c r="M1812" i="1"/>
  <c r="M1640" i="1"/>
  <c r="M1662" i="1"/>
  <c r="M1132" i="1"/>
  <c r="M4178" i="1"/>
  <c r="M1344" i="1"/>
  <c r="M1719" i="1"/>
  <c r="M873" i="1"/>
  <c r="M399" i="1"/>
  <c r="M1980" i="1"/>
  <c r="M3792" i="1"/>
  <c r="M583" i="1"/>
  <c r="M4635" i="1"/>
  <c r="M4434" i="1"/>
  <c r="M3098" i="1"/>
  <c r="M876" i="1"/>
  <c r="M3662" i="1"/>
  <c r="M4154" i="1"/>
  <c r="M2660" i="1"/>
  <c r="M2125" i="1"/>
  <c r="M1643" i="1"/>
  <c r="M3176" i="1"/>
  <c r="M3577" i="1"/>
  <c r="M3453" i="1"/>
  <c r="M3027" i="1"/>
  <c r="M4986" i="1"/>
  <c r="M4698" i="1"/>
  <c r="M3262" i="1"/>
  <c r="M855" i="1"/>
  <c r="M564" i="1"/>
  <c r="M4673" i="1"/>
  <c r="M1036" i="1"/>
  <c r="M3803" i="1"/>
  <c r="M2553" i="1"/>
  <c r="M4810" i="1"/>
  <c r="M4697" i="1"/>
  <c r="M3603" i="1"/>
  <c r="M1305" i="1"/>
  <c r="M41" i="1"/>
  <c r="M3266" i="1"/>
  <c r="M3794" i="1"/>
  <c r="M2738" i="1"/>
  <c r="M4537" i="1"/>
  <c r="M1299" i="1"/>
  <c r="M2613" i="1"/>
  <c r="M1052" i="1"/>
  <c r="M2603" i="1"/>
  <c r="M4008" i="1"/>
  <c r="M1159" i="1"/>
  <c r="M72" i="1"/>
  <c r="M979" i="1"/>
  <c r="M16" i="1"/>
  <c r="M247" i="1"/>
  <c r="M2483" i="1"/>
  <c r="M1004" i="1"/>
  <c r="M4864" i="1"/>
  <c r="M3314" i="1"/>
  <c r="M47" i="1"/>
  <c r="M2681" i="1"/>
  <c r="M1606" i="1"/>
  <c r="M1599" i="1"/>
  <c r="M3657" i="1"/>
  <c r="M3282" i="1"/>
  <c r="M536" i="1"/>
  <c r="M609" i="1"/>
  <c r="M3416" i="1"/>
  <c r="M4130" i="1"/>
  <c r="M1785" i="1"/>
  <c r="M781" i="1"/>
  <c r="M3875" i="1"/>
  <c r="M2402" i="1"/>
  <c r="M2233" i="1"/>
  <c r="M3080" i="1"/>
  <c r="M4457" i="1"/>
  <c r="M2620" i="1"/>
  <c r="M1716" i="1"/>
  <c r="M2319" i="1"/>
  <c r="M3521" i="1"/>
  <c r="M4211" i="1"/>
  <c r="M4733" i="1"/>
  <c r="M2747" i="1"/>
  <c r="M2740" i="1"/>
  <c r="M2224" i="1"/>
  <c r="M1659" i="1"/>
  <c r="M2413" i="1"/>
  <c r="M4987" i="1"/>
  <c r="M3981" i="1"/>
  <c r="M2208" i="1"/>
  <c r="M26" i="1"/>
  <c r="M990" i="1"/>
  <c r="M2541" i="1"/>
  <c r="M1060" i="1"/>
  <c r="M3559" i="1"/>
  <c r="M1439" i="1"/>
  <c r="M383" i="1"/>
  <c r="M509" i="1"/>
  <c r="M4437" i="1"/>
  <c r="M3570" i="1"/>
  <c r="M1899" i="1"/>
  <c r="M4654" i="1"/>
  <c r="M576" i="1"/>
  <c r="M733" i="1"/>
  <c r="M4789" i="1"/>
  <c r="M1733" i="1"/>
  <c r="M1030" i="1"/>
  <c r="M3791" i="1"/>
  <c r="M2101" i="1"/>
  <c r="M162" i="1"/>
  <c r="M1024" i="1"/>
  <c r="M3299" i="1"/>
  <c r="M3798" i="1"/>
  <c r="M2621" i="1"/>
  <c r="M2607" i="1"/>
  <c r="M650" i="1"/>
  <c r="M4842" i="1"/>
  <c r="M2951" i="1"/>
  <c r="M1372" i="1"/>
  <c r="M169" i="1"/>
  <c r="M3312" i="1"/>
  <c r="M2394" i="1"/>
  <c r="M1057" i="1"/>
  <c r="M646" i="1"/>
  <c r="M64" i="1"/>
  <c r="M3542" i="1"/>
  <c r="M1315" i="1"/>
  <c r="M4567" i="1"/>
  <c r="M3329" i="1"/>
  <c r="M75" i="1"/>
  <c r="M4592" i="1"/>
  <c r="M4207" i="1"/>
  <c r="M140" i="1"/>
  <c r="M505" i="1"/>
  <c r="M1777" i="1"/>
  <c r="M1225" i="1"/>
  <c r="M2785" i="1"/>
  <c r="M476" i="1"/>
  <c r="M4754" i="1"/>
  <c r="M1897" i="1"/>
  <c r="M4740" i="1"/>
  <c r="M1477" i="1"/>
  <c r="M4163" i="1"/>
  <c r="M761" i="1"/>
  <c r="M4003" i="1"/>
  <c r="M186" i="1"/>
  <c r="M2593" i="1"/>
  <c r="M2946" i="1"/>
  <c r="M3775" i="1"/>
  <c r="M3828" i="1"/>
  <c r="M3053" i="1"/>
  <c r="M3664" i="1"/>
  <c r="M2265" i="1"/>
  <c r="M4224" i="1"/>
  <c r="M3714" i="1"/>
  <c r="M4143" i="1"/>
  <c r="M13" i="1"/>
  <c r="M108" i="1"/>
  <c r="M1407" i="1"/>
  <c r="M1598" i="1"/>
  <c r="M1253" i="1"/>
  <c r="M1686" i="1"/>
  <c r="M4481" i="1"/>
  <c r="M1173" i="1"/>
  <c r="M4403" i="1"/>
  <c r="M2174" i="1"/>
  <c r="M2707" i="1"/>
  <c r="M4815" i="1"/>
  <c r="M173" i="1"/>
  <c r="M3255" i="1"/>
  <c r="M569" i="1"/>
  <c r="M771" i="1"/>
  <c r="M4878" i="1"/>
  <c r="M1308" i="1"/>
  <c r="M708" i="1"/>
  <c r="M702" i="1"/>
  <c r="M4336" i="1"/>
  <c r="M4670" i="1"/>
  <c r="M2539" i="1"/>
  <c r="M3849" i="1"/>
  <c r="M3162" i="1"/>
  <c r="M3112" i="1"/>
  <c r="M3434" i="1"/>
  <c r="M3074" i="1"/>
  <c r="M4074" i="1"/>
  <c r="M2611" i="1"/>
  <c r="M1037" i="1"/>
  <c r="M4867" i="1"/>
  <c r="M2135" i="1"/>
  <c r="M3237" i="1"/>
  <c r="M2715" i="1"/>
  <c r="M4052" i="1"/>
  <c r="M2317" i="1"/>
  <c r="M2605" i="1"/>
  <c r="M784" i="1"/>
  <c r="M2891" i="1"/>
  <c r="M4199" i="1"/>
  <c r="M4871" i="1"/>
  <c r="M1223" i="1"/>
  <c r="M164" i="1"/>
  <c r="M2231" i="1"/>
  <c r="M1486" i="1"/>
  <c r="M4388" i="1"/>
  <c r="M2232" i="1"/>
  <c r="M2650" i="1"/>
  <c r="M2918" i="1"/>
  <c r="M2459" i="1"/>
  <c r="M3420" i="1"/>
  <c r="M3093" i="1"/>
  <c r="M2301" i="1"/>
  <c r="M4039" i="1"/>
  <c r="M2522" i="1"/>
  <c r="M1550" i="1"/>
  <c r="M4334" i="1"/>
  <c r="M4678" i="1"/>
  <c r="M359" i="1"/>
  <c r="M4835" i="1"/>
  <c r="M4519" i="1"/>
  <c r="M2360" i="1"/>
  <c r="M2818" i="1"/>
  <c r="M3263" i="1"/>
  <c r="M3099" i="1"/>
  <c r="M1130" i="1"/>
  <c r="M2122" i="1"/>
  <c r="M4010" i="1"/>
  <c r="M4363" i="1"/>
  <c r="M1316" i="1"/>
  <c r="M2015" i="1"/>
  <c r="M3295" i="1"/>
  <c r="M3166" i="1"/>
  <c r="M4938" i="1"/>
  <c r="M3716" i="1"/>
  <c r="M2590" i="1"/>
  <c r="M321" i="1"/>
  <c r="M4452" i="1"/>
  <c r="M2172" i="1"/>
  <c r="M209" i="1"/>
  <c r="M3911" i="1"/>
  <c r="M328" i="1"/>
  <c r="M3860" i="1"/>
  <c r="M3345" i="1"/>
  <c r="M1264" i="1"/>
  <c r="M2752" i="1"/>
  <c r="M464" i="1"/>
  <c r="M707" i="1"/>
  <c r="M4200" i="1"/>
  <c r="M4988" i="1"/>
  <c r="M2545" i="1"/>
  <c r="M2903" i="1"/>
  <c r="M1257" i="1"/>
  <c r="M2268" i="1"/>
  <c r="M513" i="1"/>
  <c r="M3571" i="1"/>
  <c r="M4426" i="1"/>
  <c r="M187" i="1"/>
  <c r="M4364" i="1"/>
  <c r="M2167" i="1"/>
  <c r="M1105" i="1"/>
  <c r="M2745" i="1"/>
  <c r="M2562" i="1"/>
  <c r="M1551" i="1"/>
  <c r="M4916" i="1"/>
  <c r="M4357" i="1"/>
  <c r="M2277" i="1"/>
  <c r="M760" i="1"/>
  <c r="M2266" i="1"/>
  <c r="M1435" i="1"/>
  <c r="M3774" i="1"/>
  <c r="M864" i="1"/>
  <c r="M1108" i="1"/>
  <c r="M1259" i="1"/>
  <c r="M2221" i="1"/>
  <c r="M4279" i="1"/>
  <c r="M4643" i="1"/>
  <c r="M3318" i="1"/>
  <c r="M4222" i="1"/>
  <c r="M2287" i="1"/>
  <c r="M1172" i="1"/>
  <c r="M2904" i="1"/>
  <c r="M1678" i="1"/>
  <c r="M2095" i="1"/>
  <c r="M3113" i="1"/>
  <c r="M4239" i="1"/>
  <c r="M4148" i="1"/>
  <c r="M896" i="1"/>
  <c r="M1746" i="1"/>
  <c r="M139" i="1"/>
  <c r="M2282" i="1"/>
  <c r="M4458" i="1"/>
  <c r="M4092" i="1"/>
  <c r="M4001" i="1"/>
  <c r="M3818" i="1"/>
  <c r="M4666" i="1"/>
  <c r="M4924" i="1"/>
  <c r="M3539" i="1"/>
  <c r="M1954" i="1"/>
  <c r="M825" i="1"/>
  <c r="M1213" i="1"/>
  <c r="M2871" i="1"/>
  <c r="M2263" i="1"/>
  <c r="M1142" i="1"/>
  <c r="M4471" i="1"/>
  <c r="M458" i="1"/>
  <c r="M2142" i="1"/>
  <c r="M3782" i="1"/>
  <c r="M174" i="1"/>
  <c r="M4078" i="1"/>
  <c r="M502" i="1"/>
  <c r="M2368" i="1"/>
  <c r="M2407" i="1"/>
  <c r="M1567" i="1"/>
  <c r="M3676" i="1"/>
  <c r="M2711" i="1"/>
  <c r="M2960" i="1"/>
  <c r="M3681" i="1"/>
  <c r="M985" i="1"/>
  <c r="M1478" i="1"/>
  <c r="M1870" i="1"/>
  <c r="M1648" i="1"/>
  <c r="M515" i="1"/>
  <c r="M1058" i="1"/>
  <c r="M2691" i="1"/>
  <c r="M4546" i="1"/>
  <c r="M688" i="1"/>
  <c r="M3177" i="1"/>
  <c r="M812" i="1"/>
  <c r="M2215" i="1"/>
  <c r="M1096" i="1"/>
  <c r="M211" i="1"/>
  <c r="M148" i="1"/>
  <c r="M2430" i="1"/>
  <c r="M3631" i="1"/>
  <c r="M4397" i="1"/>
  <c r="M1044" i="1"/>
  <c r="M4547" i="1"/>
  <c r="M904" i="1"/>
  <c r="M3069" i="1"/>
  <c r="M2182" i="1"/>
  <c r="M316" i="1"/>
  <c r="M2682" i="1"/>
  <c r="M1061" i="1"/>
  <c r="M4901" i="1"/>
  <c r="M4784" i="1"/>
  <c r="M2357" i="1"/>
  <c r="M2023" i="1"/>
  <c r="M3115" i="1"/>
  <c r="M3604" i="1"/>
  <c r="M4770" i="1"/>
  <c r="M4156" i="1"/>
  <c r="M4990" i="1"/>
  <c r="M1984" i="1"/>
  <c r="M4339" i="1"/>
  <c r="M409" i="1"/>
  <c r="M4744" i="1"/>
  <c r="M2579" i="1"/>
  <c r="M498" i="1"/>
  <c r="M3923" i="1"/>
  <c r="M1325" i="1"/>
  <c r="M2007" i="1"/>
  <c r="M4997" i="1"/>
  <c r="M2471" i="1"/>
  <c r="M158" i="1"/>
  <c r="M971" i="1"/>
  <c r="M1415" i="1"/>
  <c r="M1761" i="1"/>
  <c r="M2661" i="1"/>
  <c r="M518" i="1"/>
  <c r="M264" i="1"/>
  <c r="M3759" i="1"/>
  <c r="M4704" i="1"/>
  <c r="M4853" i="1"/>
  <c r="M3555" i="1"/>
  <c r="M4308" i="1"/>
  <c r="M1993" i="1"/>
  <c r="M664" i="1"/>
  <c r="M810" i="1"/>
  <c r="M218" i="1"/>
  <c r="M3121" i="1"/>
  <c r="M3408" i="1"/>
  <c r="M4934" i="1"/>
  <c r="M1424" i="1"/>
  <c r="M3259" i="1"/>
  <c r="M672" i="1"/>
  <c r="M848" i="1"/>
  <c r="M344" i="1"/>
  <c r="M4852" i="1"/>
  <c r="M4961" i="1"/>
  <c r="M717" i="1"/>
  <c r="M4322" i="1"/>
  <c r="M4128" i="1"/>
  <c r="M2440" i="1"/>
  <c r="M495" i="1"/>
  <c r="M1302" i="1"/>
  <c r="M4976" i="1"/>
  <c r="M3300" i="1"/>
  <c r="M2995" i="1"/>
  <c r="M3154" i="1"/>
  <c r="M2931" i="1"/>
  <c r="M265" i="1"/>
  <c r="M791" i="1"/>
  <c r="M4879" i="1"/>
  <c r="M4137" i="1"/>
  <c r="M2510" i="1"/>
  <c r="M2009" i="1"/>
  <c r="M2446" i="1"/>
  <c r="M2800" i="1"/>
  <c r="M4549" i="1"/>
  <c r="M2068" i="1"/>
  <c r="M4399" i="1"/>
  <c r="M727" i="1"/>
  <c r="M4147" i="1"/>
  <c r="M2886" i="1"/>
  <c r="M1209" i="1"/>
  <c r="M3585" i="1"/>
  <c r="M3560" i="1"/>
  <c r="M385" i="1"/>
  <c r="M818" i="1"/>
  <c r="M3574" i="1"/>
  <c r="M4713" i="1"/>
  <c r="M238" i="1"/>
  <c r="M1474" i="1"/>
  <c r="M2897" i="1"/>
  <c r="M3650" i="1"/>
  <c r="M2609" i="1"/>
  <c r="M4055" i="1"/>
  <c r="M1473" i="1"/>
  <c r="M4596" i="1"/>
  <c r="M4447" i="1"/>
  <c r="M3043" i="1"/>
  <c r="M4445" i="1"/>
  <c r="M1175" i="1"/>
  <c r="M3394" i="1"/>
  <c r="M4166" i="1"/>
  <c r="M4376" i="1"/>
  <c r="M462" i="1"/>
  <c r="M4659" i="1"/>
  <c r="M1943" i="1"/>
  <c r="M486" i="1"/>
  <c r="M709" i="1"/>
  <c r="M224" i="1"/>
  <c r="M658" i="1"/>
  <c r="M4971" i="1"/>
  <c r="M946" i="1"/>
  <c r="M4718" i="1"/>
  <c r="M3242" i="1"/>
  <c r="M3119" i="1"/>
  <c r="M2214" i="1"/>
  <c r="M95" i="1"/>
  <c r="M4722" i="1"/>
  <c r="M1288" i="1"/>
  <c r="M233" i="1"/>
  <c r="M3070" i="1"/>
  <c r="M2608" i="1"/>
  <c r="M3772" i="1"/>
  <c r="M3407" i="1"/>
  <c r="M813" i="1"/>
  <c r="M1811" i="1"/>
  <c r="M1229" i="1"/>
  <c r="M1720" i="1"/>
  <c r="M3724" i="1"/>
  <c r="M3270" i="1"/>
  <c r="M3328" i="1"/>
  <c r="M3233" i="1"/>
  <c r="M4691" i="1"/>
  <c r="M4689" i="1"/>
  <c r="M4715" i="1"/>
  <c r="M2516" i="1"/>
  <c r="M3666" i="1"/>
  <c r="M4292" i="1"/>
  <c r="M1548" i="1"/>
  <c r="M3163" i="1"/>
  <c r="M1736" i="1"/>
  <c r="M4836" i="1"/>
  <c r="M751" i="1"/>
  <c r="M2165" i="1"/>
  <c r="M4561" i="1"/>
  <c r="M504" i="1"/>
  <c r="M1220" i="1"/>
  <c r="M3054" i="1"/>
  <c r="M1336" i="1"/>
  <c r="M4602" i="1"/>
  <c r="M4605" i="1"/>
  <c r="M3057" i="1"/>
  <c r="M1487" i="1"/>
  <c r="M1881" i="1"/>
  <c r="M309" i="1"/>
  <c r="M1743" i="1"/>
  <c r="M3731" i="1"/>
  <c r="M2283" i="1"/>
  <c r="M4753" i="1"/>
  <c r="M2389" i="1"/>
  <c r="M3351" i="1"/>
  <c r="M290" i="1"/>
  <c r="M4507" i="1"/>
  <c r="M3029" i="1"/>
  <c r="M1982" i="1"/>
  <c r="M2186" i="1"/>
  <c r="M3622" i="1"/>
  <c r="M4225" i="1"/>
  <c r="M571" i="1"/>
  <c r="M3617" i="1"/>
  <c r="M1162" i="1"/>
  <c r="M2414" i="1"/>
  <c r="M1945" i="1"/>
  <c r="M993" i="1"/>
  <c r="M3482" i="1"/>
  <c r="M1292" i="1"/>
  <c r="M682" i="1"/>
  <c r="M3248" i="1"/>
  <c r="M1679" i="1"/>
  <c r="M1918" i="1"/>
  <c r="M2269" i="1"/>
  <c r="M179" i="1"/>
  <c r="M927" i="1"/>
  <c r="M2196" i="1"/>
  <c r="M3959" i="1"/>
  <c r="M4805" i="1"/>
  <c r="M1641" i="1"/>
  <c r="M2168" i="1"/>
  <c r="M3147" i="1"/>
  <c r="M1821" i="1"/>
  <c r="M999" i="1"/>
  <c r="M747" i="1"/>
  <c r="M3085" i="1"/>
  <c r="M1252" i="1"/>
  <c r="M602" i="1"/>
  <c r="M2351" i="1"/>
  <c r="M3499" i="1"/>
  <c r="M4067" i="1"/>
  <c r="M437" i="1"/>
  <c r="M2834" i="1"/>
  <c r="M1137" i="1"/>
  <c r="M4748" i="1"/>
  <c r="M3289" i="1"/>
  <c r="M1476" i="1"/>
  <c r="M1865" i="1"/>
  <c r="M4421" i="1"/>
  <c r="M640" i="1"/>
  <c r="M4771" i="1"/>
  <c r="M1629" i="1"/>
  <c r="M2264" i="1"/>
  <c r="M1143" i="1"/>
  <c r="M2390" i="1"/>
  <c r="M2612" i="1"/>
  <c r="M259" i="1"/>
  <c r="M3986" i="1"/>
  <c r="M976" i="1"/>
  <c r="M1952" i="1"/>
  <c r="M2120" i="1"/>
  <c r="M2930" i="1"/>
  <c r="M3009" i="1"/>
  <c r="M3740" i="1"/>
  <c r="M3846" i="1"/>
  <c r="M2596" i="1"/>
  <c r="M3964" i="1"/>
  <c r="M3836" i="1"/>
  <c r="M4282" i="1"/>
  <c r="M4314" i="1"/>
  <c r="M3461" i="1"/>
  <c r="M2521" i="1"/>
  <c r="M3327" i="1"/>
  <c r="M4941" i="1"/>
  <c r="M735" i="1"/>
  <c r="M1656" i="1"/>
  <c r="M1642" i="1"/>
  <c r="M1787" i="1"/>
  <c r="M2943" i="1"/>
  <c r="M4048" i="1"/>
  <c r="M3190" i="1"/>
  <c r="M62" i="1"/>
  <c r="M3117" i="1"/>
  <c r="M662" i="1"/>
  <c r="M1468" i="1"/>
  <c r="M758" i="1"/>
  <c r="M3606" i="1"/>
  <c r="M3735" i="1"/>
  <c r="M3742" i="1"/>
  <c r="M2525" i="1"/>
  <c r="M4939" i="1"/>
  <c r="M1623" i="1"/>
  <c r="M2284" i="1"/>
  <c r="M1271" i="1"/>
  <c r="M2333" i="1"/>
  <c r="M1597" i="1"/>
  <c r="M3367" i="1"/>
  <c r="M1977" i="1"/>
  <c r="M2644" i="1"/>
  <c r="M332" i="1"/>
  <c r="M2789" i="1"/>
  <c r="M762" i="1"/>
  <c r="M654" i="1"/>
  <c r="M3183" i="1"/>
  <c r="M257" i="1"/>
  <c r="M2082" i="1"/>
  <c r="M3321" i="1"/>
  <c r="M1963" i="1"/>
  <c r="M1842" i="1"/>
  <c r="M1083" i="1"/>
  <c r="M2790" i="1"/>
  <c r="M1038" i="1"/>
  <c r="M2729" i="1"/>
  <c r="M1673" i="1"/>
  <c r="M3102" i="1"/>
  <c r="M1756" i="1"/>
  <c r="M2519" i="1"/>
  <c r="M372" i="1"/>
  <c r="M2924" i="1"/>
  <c r="M600" i="1"/>
  <c r="M1333" i="1"/>
  <c r="M1499" i="1"/>
  <c r="M2422" i="1"/>
  <c r="M1211" i="1"/>
  <c r="M4463" i="1"/>
  <c r="M1436" i="1"/>
  <c r="M4082" i="1"/>
  <c r="M1215" i="1"/>
  <c r="M3785" i="1"/>
  <c r="M881" i="1"/>
  <c r="M4600" i="1"/>
  <c r="M3960" i="1"/>
  <c r="M1106" i="1"/>
  <c r="M4736" i="1"/>
  <c r="M1230" i="1"/>
  <c r="M1285" i="1"/>
  <c r="M4021" i="1"/>
  <c r="M1448" i="1"/>
  <c r="M485" i="1"/>
  <c r="M3383" i="1"/>
  <c r="M917" i="1"/>
  <c r="M1622" i="1"/>
  <c r="M3130" i="1"/>
  <c r="M4521" i="1"/>
  <c r="M766" i="1"/>
  <c r="M691" i="1"/>
  <c r="M3148" i="1"/>
  <c r="M3391" i="1"/>
  <c r="M3943" i="1"/>
  <c r="M3626" i="1"/>
  <c r="M588" i="1"/>
  <c r="M1152" i="1"/>
  <c r="M3411" i="1"/>
  <c r="M2376" i="1"/>
  <c r="M1383" i="1"/>
  <c r="M2563" i="1"/>
  <c r="M1971" i="1"/>
  <c r="M124" i="1"/>
  <c r="M2683" i="1"/>
  <c r="M4044" i="1"/>
  <c r="M2573" i="1"/>
  <c r="M4131" i="1"/>
  <c r="M3124" i="1"/>
  <c r="M4054" i="1"/>
  <c r="M2547" i="1"/>
  <c r="M1028" i="1"/>
  <c r="M4439" i="1"/>
  <c r="M809" i="1"/>
  <c r="M3061" i="1"/>
  <c r="M4759" i="1"/>
  <c r="M4613" i="1"/>
  <c r="M4383" i="1"/>
  <c r="M1168" i="1"/>
  <c r="M3205" i="1"/>
  <c r="M4069" i="1"/>
  <c r="M3930" i="1"/>
  <c r="M3451" i="1"/>
  <c r="M830" i="1"/>
  <c r="M1449" i="1"/>
  <c r="M559" i="1"/>
  <c r="M577" i="1"/>
  <c r="M3851" i="1"/>
  <c r="M4723" i="1"/>
  <c r="M2810" i="1"/>
  <c r="M2485" i="1"/>
  <c r="M251" i="1"/>
  <c r="M270" i="1"/>
  <c r="M663" i="1"/>
  <c r="M3514" i="1"/>
  <c r="M157" i="1"/>
  <c r="M4651" i="1"/>
  <c r="M4368" i="1"/>
  <c r="M3342" i="1"/>
  <c r="M4484" i="1"/>
  <c r="M1862" i="1"/>
  <c r="M429" i="1"/>
  <c r="M3462" i="1"/>
  <c r="M331" i="1"/>
  <c r="M2155" i="1"/>
  <c r="M2049" i="1"/>
  <c r="M1432" i="1"/>
  <c r="M3862" i="1"/>
  <c r="M2797" i="1"/>
  <c r="M4372" i="1"/>
  <c r="M2899" i="1"/>
  <c r="M2618" i="1"/>
  <c r="M36" i="1"/>
  <c r="M4240" i="1"/>
  <c r="M2569" i="1"/>
  <c r="M637" i="1"/>
  <c r="M3191" i="1"/>
  <c r="M4204" i="1"/>
  <c r="M4093" i="1"/>
  <c r="C460" i="1"/>
  <c r="C2988" i="1"/>
  <c r="C2890" i="1"/>
  <c r="C3194" i="1"/>
  <c r="C3488" i="1"/>
  <c r="C248" i="1"/>
  <c r="C2456" i="1"/>
  <c r="C3097" i="1"/>
  <c r="C4645" i="1"/>
  <c r="C923" i="1"/>
  <c r="C414" i="1"/>
  <c r="C3880" i="1"/>
  <c r="C1358" i="1"/>
  <c r="C2953" i="1"/>
  <c r="C2808" i="1"/>
  <c r="C3591" i="1"/>
  <c r="C655" i="1"/>
  <c r="C2533" i="1"/>
  <c r="C1892" i="1"/>
  <c r="C3572" i="1"/>
  <c r="C4831" i="1"/>
  <c r="C1422" i="1"/>
  <c r="C4406" i="1"/>
  <c r="C1149" i="1"/>
  <c r="C1533" i="1"/>
  <c r="C102" i="1"/>
  <c r="C1521" i="1"/>
  <c r="C1681" i="1"/>
  <c r="C2594" i="1"/>
  <c r="C1049" i="1"/>
  <c r="C4349" i="1"/>
  <c r="C706" i="1"/>
  <c r="C841" i="1"/>
  <c r="C1973" i="1"/>
  <c r="C2181" i="1"/>
  <c r="C4920" i="1"/>
  <c r="C2991" i="1"/>
  <c r="C4899" i="1"/>
  <c r="C4699" i="1"/>
  <c r="C4230" i="1"/>
  <c r="C1460" i="1"/>
  <c r="C3944" i="1"/>
  <c r="C3469" i="1"/>
  <c r="C3046" i="1"/>
  <c r="C3974" i="1"/>
  <c r="C420" i="1"/>
  <c r="C4604" i="1"/>
  <c r="C1748" i="1"/>
  <c r="C865" i="1"/>
  <c r="C2210" i="1"/>
  <c r="C4255" i="1"/>
  <c r="C1707" i="1"/>
  <c r="C573" i="1"/>
  <c r="C2156" i="1"/>
  <c r="C4485" i="1"/>
  <c r="C3838" i="1"/>
  <c r="C3164" i="1"/>
  <c r="C88" i="1"/>
  <c r="C2404" i="1"/>
  <c r="C555" i="1"/>
  <c r="C4294" i="1"/>
  <c r="C570" i="1"/>
  <c r="C4415" i="1"/>
  <c r="C3598" i="1"/>
  <c r="C4427" i="1"/>
  <c r="C3831" i="1"/>
  <c r="C4440" i="1"/>
  <c r="C4752" i="1"/>
  <c r="C471" i="1"/>
  <c r="C2717" i="1"/>
  <c r="C2702" i="1"/>
  <c r="C3538" i="1"/>
  <c r="C4783" i="1"/>
  <c r="C4844" i="1"/>
  <c r="C4053" i="1"/>
  <c r="C2932" i="1"/>
  <c r="C1161" i="1"/>
  <c r="C35" i="1"/>
  <c r="C4498" i="1"/>
  <c r="C1431" i="1"/>
  <c r="C3034" i="1"/>
  <c r="C1135" i="1"/>
  <c r="C1500" i="1"/>
  <c r="C2927" i="1"/>
  <c r="C3122" i="1"/>
  <c r="C3766" i="1"/>
  <c r="C219" i="1"/>
  <c r="C3275" i="1"/>
  <c r="C1978" i="1"/>
  <c r="C3447" i="1"/>
  <c r="C1722" i="1"/>
  <c r="C3497" i="1"/>
  <c r="C4681" i="1"/>
  <c r="C1724" i="1"/>
  <c r="C4059" i="1"/>
  <c r="C1365" i="1"/>
  <c r="C4999" i="1"/>
  <c r="C1519" i="1"/>
  <c r="C4569" i="1"/>
  <c r="C2815" i="1"/>
  <c r="C4548" i="1"/>
  <c r="C2153" i="1"/>
  <c r="C574" i="1"/>
  <c r="C4158" i="1"/>
  <c r="C261" i="1"/>
  <c r="C3858" i="1"/>
  <c r="C3872" i="1"/>
  <c r="C2492" i="1"/>
  <c r="C118" i="1"/>
  <c r="C2860" i="1"/>
  <c r="C3324" i="1"/>
  <c r="C4344" i="1"/>
  <c r="C3941" i="1"/>
  <c r="C821" i="1"/>
  <c r="C4410" i="1"/>
  <c r="C463" i="1"/>
  <c r="C1564" i="1"/>
  <c r="C4173" i="1"/>
  <c r="C4884" i="1"/>
  <c r="C2850" i="1"/>
  <c r="C3349" i="1"/>
  <c r="C960" i="1"/>
  <c r="C4267" i="1"/>
  <c r="C3565" i="1"/>
  <c r="C3843" i="1"/>
  <c r="C918" i="1"/>
  <c r="C1809" i="1"/>
  <c r="C2580" i="1"/>
  <c r="C589" i="1"/>
  <c r="C3734" i="1"/>
  <c r="C1754" i="1"/>
  <c r="C3291" i="1"/>
  <c r="C1498" i="1"/>
  <c r="C2010" i="1"/>
  <c r="C3025" i="1"/>
  <c r="C908" i="1"/>
  <c r="C3108" i="1"/>
  <c r="C4161" i="1"/>
  <c r="C729" i="1"/>
  <c r="C3788" i="1"/>
  <c r="C3256" i="1"/>
  <c r="C4235" i="1"/>
  <c r="C4946" i="1"/>
  <c r="C3095" i="1"/>
  <c r="C3063" i="1"/>
  <c r="C2451" i="1"/>
  <c r="C2098" i="1"/>
  <c r="C360" i="1"/>
  <c r="C1118" i="1"/>
  <c r="C4489" i="1"/>
  <c r="C823" i="1"/>
  <c r="C1847" i="1"/>
  <c r="C2110" i="1"/>
  <c r="C2905" i="1"/>
  <c r="C1018" i="1"/>
  <c r="C3683" i="1"/>
  <c r="C721" i="1"/>
  <c r="C1989" i="1"/>
  <c r="C4254" i="1"/>
  <c r="C4096" i="1"/>
  <c r="C890" i="1"/>
  <c r="C2055" i="1"/>
  <c r="C388" i="1"/>
  <c r="C2633" i="1"/>
  <c r="C455" i="1"/>
  <c r="C4574" i="1"/>
  <c r="C3254" i="1"/>
  <c r="C4162" i="1"/>
  <c r="C3646" i="1"/>
  <c r="C2920" i="1"/>
  <c r="C2875" i="1"/>
  <c r="C935" i="1"/>
  <c r="C3227" i="1"/>
  <c r="C3065" i="1"/>
  <c r="C2743" i="1"/>
  <c r="C1951" i="1"/>
  <c r="C113" i="1"/>
  <c r="C2359" i="1"/>
  <c r="C4979" i="1"/>
  <c r="C2442" i="1"/>
  <c r="C1296" i="1"/>
  <c r="C4496" i="1"/>
  <c r="C1639" i="1"/>
  <c r="C4366" i="1"/>
  <c r="C110" i="1"/>
  <c r="C3997" i="1"/>
  <c r="C1073" i="1"/>
  <c r="C3503" i="1"/>
  <c r="C4904" i="1"/>
  <c r="C2393" i="1"/>
  <c r="C1399" i="1"/>
  <c r="C352" i="1"/>
  <c r="C1576" i="1"/>
  <c r="C3973" i="1"/>
  <c r="C3659" i="1"/>
  <c r="C1107" i="1"/>
  <c r="C4653" i="1"/>
  <c r="C1632" i="1"/>
  <c r="C950" i="1"/>
  <c r="C1013" i="1"/>
  <c r="C4839" i="1"/>
  <c r="C1666" i="1"/>
  <c r="C1092" i="1"/>
  <c r="C3209" i="1"/>
  <c r="C3746" i="1"/>
  <c r="C1330" i="1"/>
  <c r="C2632" i="1"/>
  <c r="C984" i="1"/>
  <c r="C4570" i="1"/>
  <c r="C4552" i="1"/>
  <c r="C3703" i="1"/>
  <c r="C3064" i="1"/>
  <c r="C2271" i="1"/>
  <c r="C147" i="1"/>
  <c r="C3504" i="1"/>
  <c r="C4912" i="1"/>
  <c r="C1153" i="1"/>
  <c r="C3007" i="1"/>
  <c r="C2530" i="1"/>
  <c r="C1726" i="1"/>
  <c r="C4016" i="1"/>
  <c r="C4169" i="1"/>
  <c r="C1764" i="1"/>
  <c r="C1265" i="1"/>
  <c r="C644" i="1"/>
  <c r="C2505" i="1"/>
  <c r="C3509" i="1"/>
  <c r="C3452" i="1"/>
  <c r="C902" i="1"/>
  <c r="C3067" i="1"/>
  <c r="C2343" i="1"/>
  <c r="C4710" i="1"/>
  <c r="C1421" i="1"/>
  <c r="C3109" i="1"/>
  <c r="C51" i="1"/>
  <c r="C1241" i="1"/>
  <c r="C1653" i="1"/>
  <c r="C2769" i="1"/>
  <c r="C2464" i="1"/>
  <c r="C1615" i="1"/>
  <c r="C526" i="1"/>
  <c r="C4662" i="1"/>
  <c r="C3179" i="1"/>
  <c r="C3879" i="1"/>
  <c r="C2497" i="1"/>
  <c r="C2732" i="1"/>
  <c r="C2236" i="1"/>
  <c r="C3347" i="1"/>
  <c r="C675" i="1"/>
  <c r="C2503" i="1"/>
  <c r="C2630" i="1"/>
  <c r="C2534" i="1"/>
  <c r="C4520" i="1"/>
  <c r="C1920" i="1"/>
  <c r="C581" i="1"/>
  <c r="C3845" i="1"/>
  <c r="C929" i="1"/>
  <c r="C1915" i="1"/>
  <c r="C4882" i="1"/>
  <c r="C3276" i="1"/>
  <c r="C1872" i="1"/>
  <c r="C127" i="1"/>
  <c r="C2722" i="1"/>
  <c r="C3931" i="1"/>
  <c r="C3116" i="1"/>
  <c r="C4490" i="1"/>
  <c r="C4323" i="1"/>
  <c r="C2583" i="1"/>
  <c r="C4320" i="1"/>
  <c r="C4593" i="1"/>
  <c r="C4123" i="1"/>
  <c r="C1245" i="1"/>
  <c r="C596" i="1"/>
  <c r="C1919" i="1"/>
  <c r="C590" i="1"/>
  <c r="C1297" i="1"/>
  <c r="C1906" i="1"/>
  <c r="C175" i="1"/>
  <c r="C319" i="1"/>
  <c r="C1765" i="1"/>
  <c r="C391" i="1"/>
  <c r="C2833" i="1"/>
  <c r="C103" i="1"/>
  <c r="C542" i="1"/>
  <c r="C1665" i="1"/>
  <c r="C3405" i="1"/>
  <c r="C656" i="1"/>
  <c r="C1858" i="1"/>
  <c r="C1896" i="1"/>
  <c r="C4640" i="1"/>
  <c r="C996" i="1"/>
  <c r="C3253" i="1"/>
  <c r="C3753" i="1"/>
  <c r="C294" i="1"/>
  <c r="C3016" i="1"/>
  <c r="C1045" i="1"/>
  <c r="C1520" i="1"/>
  <c r="C2169" i="1"/>
  <c r="C4201" i="1"/>
  <c r="C2250" i="1"/>
  <c r="C924" i="1"/>
  <c r="C1684" i="1"/>
  <c r="C4380" i="1"/>
  <c r="C83" i="1"/>
  <c r="C782" i="1"/>
  <c r="C427" i="1"/>
  <c r="C4540" i="1"/>
  <c r="C4257" i="1"/>
  <c r="C4126" i="1"/>
  <c r="C4049" i="1"/>
  <c r="C3114" i="1"/>
  <c r="C3234" i="1"/>
  <c r="C1571" i="1"/>
  <c r="C283" i="1"/>
  <c r="C3331" i="1"/>
  <c r="C1011" i="1"/>
  <c r="C4869" i="1"/>
  <c r="C3889" i="1"/>
  <c r="C3133" i="1"/>
  <c r="C1649" i="1"/>
  <c r="C4486" i="1"/>
  <c r="C2656" i="1"/>
  <c r="C1318" i="1"/>
  <c r="C3728" i="1"/>
  <c r="C4576" i="1"/>
  <c r="C2502" i="1"/>
  <c r="C3339" i="1"/>
  <c r="C3699" i="1"/>
  <c r="C3294" i="1"/>
  <c r="C454" i="1"/>
  <c r="C2311" i="1"/>
  <c r="C2115" i="1"/>
  <c r="C300" i="1"/>
  <c r="C641" i="1"/>
  <c r="C3507" i="1"/>
  <c r="C3608" i="1"/>
  <c r="C4228" i="1"/>
  <c r="C2653" i="1"/>
  <c r="C2162" i="1"/>
  <c r="C1389" i="1"/>
  <c r="C1734" i="1"/>
  <c r="C3172" i="1"/>
  <c r="C1696" i="1"/>
  <c r="C5" i="1"/>
  <c r="C2900" i="1"/>
  <c r="C2956" i="1"/>
  <c r="C2703" i="1"/>
  <c r="C469" i="1"/>
  <c r="C3935" i="1"/>
  <c r="C2307" i="1"/>
  <c r="C3886" i="1"/>
  <c r="C3958" i="1"/>
  <c r="C4483" i="1"/>
  <c r="C3802" i="1"/>
  <c r="C2480" i="1"/>
  <c r="C342" i="1"/>
  <c r="C930" i="1"/>
  <c r="C2639" i="1"/>
  <c r="C4637" i="1"/>
  <c r="C447" i="1"/>
  <c r="C2877" i="1"/>
  <c r="C4969" i="1"/>
  <c r="C4636" i="1"/>
  <c r="C3308" i="1"/>
  <c r="C1593" i="1"/>
  <c r="C642" i="1"/>
  <c r="C4258" i="1"/>
  <c r="C1074" i="1"/>
  <c r="C909" i="1"/>
  <c r="C604" i="1"/>
  <c r="C267" i="1"/>
  <c r="C4379" i="1"/>
  <c r="C2909" i="1"/>
  <c r="C292" i="1"/>
  <c r="C2042" i="1"/>
  <c r="C4171" i="1"/>
  <c r="C1867" i="1"/>
  <c r="C2275" i="1"/>
  <c r="C303" i="1"/>
  <c r="C3920" i="1"/>
  <c r="C4559" i="1"/>
  <c r="C1747" i="1"/>
  <c r="C2377" i="1"/>
  <c r="C920" i="1"/>
  <c r="C1949" i="1"/>
  <c r="C4080" i="1"/>
  <c r="C1529" i="1"/>
  <c r="C2887" i="1"/>
  <c r="C1203" i="1"/>
  <c r="C3704" i="1"/>
  <c r="C1384" i="1"/>
  <c r="C3625" i="1"/>
  <c r="C4182" i="1"/>
  <c r="C2475" i="1"/>
  <c r="C3269" i="1"/>
  <c r="C3732" i="1"/>
  <c r="C1602" i="1"/>
  <c r="C4160" i="1"/>
  <c r="C3855" i="1"/>
  <c r="C1387" i="1"/>
  <c r="C2564" i="1"/>
  <c r="C1594" i="1"/>
  <c r="C4751" i="1"/>
  <c r="C3267" i="1"/>
  <c r="C3516" i="1"/>
  <c r="C453" i="1"/>
  <c r="C925" i="1"/>
  <c r="C3819" i="1"/>
  <c r="C1352" i="1"/>
  <c r="C2239" i="1"/>
  <c r="C2811" i="1"/>
  <c r="C1525" i="1"/>
  <c r="C3192" i="1"/>
  <c r="C2985" i="1"/>
  <c r="C4493" i="1"/>
  <c r="C3066" i="1"/>
  <c r="C2194" i="1"/>
  <c r="C595" i="1"/>
  <c r="C4345" i="1"/>
  <c r="C2436" i="1"/>
  <c r="C2288" i="1"/>
  <c r="C3189" i="1"/>
  <c r="C1883" i="1"/>
  <c r="C4974" i="1"/>
  <c r="C1176" i="1"/>
  <c r="C4983" i="1"/>
  <c r="C3770" i="1"/>
  <c r="C230" i="1"/>
  <c r="C4632" i="1"/>
  <c r="C4910" i="1"/>
  <c r="C2229" i="1"/>
  <c r="C1825" i="1"/>
  <c r="C445" i="1"/>
  <c r="C4313" i="1"/>
  <c r="C3201" i="1"/>
  <c r="C229" i="1"/>
  <c r="C4244" i="1"/>
  <c r="C4273" i="1"/>
  <c r="C407" i="1"/>
  <c r="C4020" i="1"/>
  <c r="C4936" i="1"/>
  <c r="C3333" i="1"/>
  <c r="C1395" i="1"/>
  <c r="C1660" i="1"/>
  <c r="C1560" i="1"/>
  <c r="C622" i="1"/>
  <c r="C2278" i="1"/>
  <c r="C860" i="1"/>
  <c r="C2824" i="1"/>
  <c r="C2841" i="1"/>
  <c r="C1204" i="1"/>
  <c r="C3806" i="1"/>
  <c r="C4139" i="1"/>
  <c r="C1917" i="1"/>
  <c r="C2114" i="1"/>
  <c r="C3144" i="1"/>
  <c r="C1634" i="1"/>
  <c r="C2765" i="1"/>
  <c r="C3292" i="1"/>
  <c r="C4895" i="1"/>
  <c r="C408" i="1"/>
  <c r="C756" i="1"/>
  <c r="C2495" i="1"/>
  <c r="C389" i="1"/>
  <c r="C4036" i="1"/>
  <c r="C222" i="1"/>
  <c r="C4170" i="1"/>
  <c r="C4533" i="1"/>
  <c r="C2324" i="1"/>
  <c r="C2428" i="1"/>
  <c r="C1394" i="1"/>
  <c r="C397" i="1"/>
  <c r="C1555" i="1"/>
  <c r="C2756" i="1"/>
  <c r="C3047" i="1"/>
  <c r="C4652" i="1"/>
  <c r="C2774" i="1"/>
  <c r="C4088" i="1"/>
  <c r="C2493" i="1"/>
  <c r="C4042" i="1"/>
  <c r="C3103" i="1"/>
  <c r="C4304" i="1"/>
  <c r="C2020" i="1"/>
  <c r="C648" i="1"/>
  <c r="C591" i="1"/>
  <c r="C1210" i="1"/>
  <c r="C4411" i="1"/>
  <c r="C2869" i="1"/>
  <c r="C2948" i="1"/>
  <c r="C3655" i="1"/>
  <c r="C2626" i="1"/>
  <c r="C4120" i="1"/>
  <c r="C2963" i="1"/>
  <c r="C4964" i="1"/>
  <c r="C2417" i="1"/>
  <c r="C4501" i="1"/>
  <c r="C3804" i="1"/>
  <c r="C2695" i="1"/>
  <c r="C3763" i="1"/>
  <c r="C4075" i="1"/>
  <c r="C522" i="1"/>
  <c r="C1409" i="1"/>
  <c r="C3949" i="1"/>
  <c r="C850" i="1"/>
  <c r="C2941" i="1"/>
  <c r="C661" i="1"/>
  <c r="C3523" i="1"/>
  <c r="C3873" i="1"/>
  <c r="C1494" i="1"/>
  <c r="C849" i="1"/>
  <c r="C3444" i="1"/>
  <c r="C3071" i="1"/>
  <c r="C757" i="1"/>
  <c r="C4850" i="1"/>
  <c r="C4854" i="1"/>
  <c r="C4223" i="1"/>
  <c r="C2410" i="1"/>
  <c r="C739" i="1"/>
  <c r="C1744" i="1"/>
  <c r="C4181" i="1"/>
  <c r="C1935" i="1"/>
  <c r="C989" i="1"/>
  <c r="C3685" i="1"/>
  <c r="C1637" i="1"/>
  <c r="C2947" i="1"/>
  <c r="C2336" i="1"/>
  <c r="C4949" i="1"/>
  <c r="C3325" i="1"/>
  <c r="C2387" i="1"/>
  <c r="C2637" i="1"/>
  <c r="C2696" i="1"/>
  <c r="C2062" i="1"/>
  <c r="C3705" i="1"/>
  <c r="C4822" i="1"/>
  <c r="C1702" i="1"/>
  <c r="C3647" i="1"/>
  <c r="C262" i="1"/>
  <c r="C673" i="1"/>
  <c r="C843" i="1"/>
  <c r="C4270" i="1"/>
  <c r="C442" i="1"/>
  <c r="C506" i="1"/>
  <c r="C2795" i="1"/>
  <c r="C66" i="1"/>
  <c r="C1186" i="1"/>
  <c r="C2011" i="1"/>
  <c r="C3526" i="1"/>
  <c r="C1017" i="1"/>
  <c r="C2731" i="1"/>
  <c r="C2327" i="1"/>
  <c r="C2973" i="1"/>
  <c r="C3449" i="1"/>
  <c r="C697" i="1"/>
  <c r="C1889" i="1"/>
  <c r="C3145" i="1"/>
  <c r="C1936" i="1"/>
  <c r="C1991" i="1"/>
  <c r="C4522" i="1"/>
  <c r="C1860" i="1"/>
  <c r="C1504" i="1"/>
  <c r="C4828" i="1"/>
  <c r="C4553" i="1"/>
  <c r="C3983" i="1"/>
  <c r="C750" i="1"/>
  <c r="C2819" i="1"/>
  <c r="C4762" i="1"/>
  <c r="C4269" i="1"/>
  <c r="C363" i="1"/>
  <c r="C2481" i="1"/>
  <c r="C3815" i="1"/>
  <c r="C2072" i="1"/>
  <c r="C1530" i="1"/>
  <c r="C4215" i="1"/>
  <c r="C284" i="1"/>
  <c r="C2762" i="1"/>
  <c r="C2689" i="1"/>
  <c r="C2116" i="1"/>
  <c r="C3368" i="1"/>
  <c r="C3978" i="1"/>
  <c r="C4112" i="1"/>
  <c r="C2959" i="1"/>
  <c r="C3418" i="1"/>
  <c r="C4425" i="1"/>
  <c r="C1552" i="1"/>
  <c r="C503" i="1"/>
  <c r="C863" i="1"/>
  <c r="C4341" i="1"/>
  <c r="C1856" i="1"/>
  <c r="C3185" i="1"/>
  <c r="C3934" i="1"/>
  <c r="C144" i="1"/>
  <c r="C2673" i="1"/>
  <c r="C1010" i="1"/>
  <c r="C9" i="1"/>
  <c r="C1616" i="1"/>
  <c r="C4996" i="1"/>
  <c r="C4174" i="1"/>
  <c r="C4179" i="1"/>
  <c r="C2853" i="1"/>
  <c r="C567" i="1"/>
  <c r="C1235" i="1"/>
  <c r="C4690" i="1"/>
  <c r="C4197" i="1"/>
  <c r="C2318" i="1"/>
  <c r="C2201" i="1"/>
  <c r="C3888" i="1"/>
  <c r="C3874" i="1"/>
  <c r="C2663" i="1"/>
  <c r="C2240" i="1"/>
  <c r="C886" i="1"/>
  <c r="C4089" i="1"/>
  <c r="C4855" i="1"/>
  <c r="C214" i="1"/>
  <c r="C223" i="1"/>
  <c r="C4580" i="1"/>
  <c r="C1121" i="1"/>
  <c r="C3334" i="1"/>
  <c r="C805" i="1"/>
  <c r="C4040" i="1"/>
  <c r="C4006" i="1"/>
  <c r="C2021" i="1"/>
  <c r="C2678" i="1"/>
  <c r="C2330" i="1"/>
  <c r="C4079" i="1"/>
  <c r="C3693" i="1"/>
  <c r="C3337" i="1"/>
  <c r="C1150" i="1"/>
  <c r="C2657" i="1"/>
  <c r="C396" i="1"/>
  <c r="C4450" i="1"/>
  <c r="C3086" i="1"/>
  <c r="C2527" i="1"/>
  <c r="C2770" i="1"/>
  <c r="C1905" i="1"/>
  <c r="C4070" i="1"/>
  <c r="C141" i="1"/>
  <c r="C4935" i="1"/>
  <c r="C417" i="1"/>
  <c r="C2431" i="1"/>
  <c r="C601" i="1"/>
  <c r="C4694" i="1"/>
  <c r="C4790" i="1"/>
  <c r="C4430" i="1"/>
  <c r="C2701" i="1"/>
  <c r="C3658" i="1"/>
  <c r="C2622" i="1"/>
  <c r="C1577" i="1"/>
  <c r="C1885" i="1"/>
  <c r="C694" i="1"/>
  <c r="C3910" i="1"/>
  <c r="C2604" i="1"/>
  <c r="C2518" i="1"/>
  <c r="C3839" i="1"/>
  <c r="C3881" i="1"/>
  <c r="C3474" i="1"/>
  <c r="C4504" i="1"/>
  <c r="C3876" i="1"/>
  <c r="C3916" i="1"/>
  <c r="C741" i="1"/>
  <c r="C2384" i="1"/>
  <c r="C4302" i="1"/>
  <c r="C2849" i="1"/>
  <c r="C2581" i="1"/>
  <c r="C2698" i="1"/>
  <c r="C1773" i="1"/>
  <c r="C4347" i="1"/>
  <c r="C1228" i="1"/>
  <c r="C2721" i="1"/>
  <c r="C3946" i="1"/>
  <c r="C68" i="1"/>
  <c r="C3535" i="1"/>
  <c r="C1932" i="1"/>
  <c r="C3024" i="1"/>
  <c r="C1589" i="1"/>
  <c r="C1987" i="1"/>
  <c r="C3319" i="1"/>
  <c r="C2321" i="1"/>
  <c r="C4453" i="1"/>
  <c r="C3089" i="1"/>
  <c r="C2406" i="1"/>
  <c r="C3492" i="1"/>
  <c r="C2141" i="1"/>
  <c r="C1054" i="1"/>
  <c r="C3480" i="1"/>
  <c r="C411" i="1"/>
  <c r="C4391" i="1"/>
  <c r="C4132" i="1"/>
  <c r="C3472" i="1"/>
  <c r="C3395" i="1"/>
  <c r="C3356" i="1"/>
  <c r="C4326" i="1"/>
  <c r="C4728" i="1"/>
  <c r="C1041" i="1"/>
  <c r="C1824" i="1"/>
  <c r="C362" i="1"/>
  <c r="C2337" i="1"/>
  <c r="C366" i="1"/>
  <c r="C3789" i="1"/>
  <c r="C4265" i="1"/>
  <c r="C4459" i="1"/>
  <c r="C2854" i="1"/>
  <c r="C3100" i="1"/>
  <c r="C2654" i="1"/>
  <c r="C2187" i="1"/>
  <c r="C3738" i="1"/>
  <c r="C3899" i="1"/>
  <c r="C3566" i="1"/>
  <c r="C274" i="1"/>
  <c r="C1334" i="1"/>
  <c r="C1445" i="1"/>
  <c r="C4072" i="1"/>
  <c r="C3871" i="1"/>
  <c r="C3450" i="1"/>
  <c r="C2912" i="1"/>
  <c r="C3629" i="1"/>
  <c r="C1621" i="1"/>
  <c r="C2308" i="1"/>
  <c r="C2029" i="1"/>
  <c r="C2463" i="1"/>
  <c r="C713" i="1"/>
  <c r="C3241" i="1"/>
  <c r="C177" i="1"/>
  <c r="C343" i="1"/>
  <c r="C31" i="1"/>
  <c r="C4870" i="1"/>
  <c r="C4566" i="1"/>
  <c r="C1197" i="1"/>
  <c r="C203" i="1"/>
  <c r="C3808" i="1"/>
  <c r="C2571" i="1"/>
  <c r="C2855" i="1"/>
  <c r="C2852" i="1"/>
  <c r="C898" i="1"/>
  <c r="C493" i="1"/>
  <c r="C1566" i="1"/>
  <c r="C3632" i="1"/>
  <c r="C3261" i="1"/>
  <c r="C844" i="1"/>
  <c r="C4575" i="1"/>
  <c r="C1869" i="1"/>
  <c r="C4315" i="1"/>
  <c r="C3882" i="1"/>
  <c r="C3841" i="1"/>
  <c r="C1055" i="1"/>
  <c r="C1715" i="1"/>
  <c r="C4568" i="1"/>
  <c r="C3202" i="1"/>
  <c r="C4950" i="1"/>
  <c r="C592" i="1"/>
  <c r="C1103" i="1"/>
  <c r="C723" i="1"/>
  <c r="C3465" i="1"/>
  <c r="C4297" i="1"/>
  <c r="C59" i="1"/>
  <c r="C2578" i="1"/>
  <c r="C3505" i="1"/>
  <c r="C1996" i="1"/>
  <c r="C3441" i="1"/>
  <c r="C4259" i="1"/>
  <c r="C4618" i="1"/>
  <c r="C131" i="1"/>
  <c r="C3563" i="1"/>
  <c r="C2350" i="1"/>
  <c r="C4454" i="1"/>
  <c r="C3842" i="1"/>
  <c r="C3768" i="1"/>
  <c r="C1379" i="1"/>
  <c r="C1526" i="1"/>
  <c r="C2994" i="1"/>
  <c r="C963" i="1"/>
  <c r="C470" i="1"/>
  <c r="C2138" i="1"/>
  <c r="C806" i="1"/>
  <c r="C948" i="1"/>
  <c r="C871" i="1"/>
  <c r="C3129" i="1"/>
  <c r="C3780" i="1"/>
  <c r="C3903" i="1"/>
  <c r="C1957" i="1"/>
  <c r="C2085" i="1"/>
  <c r="C4702" i="1"/>
  <c r="C1442" i="1"/>
  <c r="C593" i="1"/>
  <c r="C2416" i="1"/>
  <c r="C2965" i="1"/>
  <c r="C6" i="1"/>
  <c r="C4219" i="1"/>
  <c r="C4827" i="1"/>
  <c r="C4589" i="1"/>
  <c r="C3317" i="1"/>
  <c r="C4918" i="1"/>
  <c r="C57" i="1"/>
  <c r="C1416" i="1"/>
  <c r="C3083" i="1"/>
  <c r="C2400" i="1"/>
  <c r="C452" i="1"/>
  <c r="C3527" i="1"/>
  <c r="C3615" i="1"/>
  <c r="C4957" i="1"/>
  <c r="C125" i="1"/>
  <c r="C2352" i="1"/>
  <c r="C3500" i="1"/>
  <c r="C1151" i="1"/>
  <c r="C3468" i="1"/>
  <c r="C1005" i="1"/>
  <c r="C1065" i="1"/>
  <c r="C2369" i="1"/>
  <c r="C3904" i="1"/>
  <c r="C1134" i="1"/>
  <c r="C2093" i="1"/>
  <c r="C10" i="1"/>
  <c r="C146" i="1"/>
  <c r="C3363" i="1"/>
  <c r="C1249" i="1"/>
  <c r="C3945" i="1"/>
  <c r="C1160" i="1"/>
  <c r="C2937" i="1"/>
  <c r="C874" i="1"/>
  <c r="C4747" i="1"/>
  <c r="C746" i="1"/>
  <c r="C1590" i="1"/>
  <c r="C1584" i="1"/>
  <c r="C1114" i="1"/>
  <c r="C1939" i="1"/>
  <c r="C4479" i="1"/>
  <c r="C870" i="1"/>
  <c r="C135" i="1"/>
  <c r="C1059" i="1"/>
  <c r="C4780" i="1"/>
  <c r="C1960" i="1"/>
  <c r="C2926" i="1"/>
  <c r="C1467" i="1"/>
  <c r="C4573" i="1"/>
  <c r="C1423" i="1"/>
  <c r="C3002" i="1"/>
  <c r="C1895" i="1"/>
  <c r="C3309" i="1"/>
  <c r="C3037" i="1"/>
  <c r="C4499" i="1"/>
  <c r="C3586" i="1"/>
  <c r="C3877" i="1"/>
  <c r="C2684" i="1"/>
  <c r="C1630" i="1"/>
  <c r="C4249" i="1"/>
  <c r="C42" i="1"/>
  <c r="C4271" i="1"/>
  <c r="C2365" i="1"/>
  <c r="C317" i="1"/>
  <c r="C594" i="1"/>
  <c r="C1200" i="1"/>
  <c r="C3878" i="1"/>
  <c r="C4377" i="1"/>
  <c r="C3670" i="1"/>
  <c r="C3330" i="1"/>
  <c r="C2864" i="1"/>
  <c r="C2601" i="1"/>
  <c r="C1232" i="1"/>
  <c r="C1511" i="1"/>
  <c r="C1234" i="1"/>
  <c r="C690" i="1"/>
  <c r="C2257" i="1"/>
  <c r="C1117" i="1"/>
  <c r="C2051" i="1"/>
  <c r="C2252" i="1"/>
  <c r="C1100" i="1"/>
  <c r="C4679" i="1"/>
  <c r="C3211" i="1"/>
  <c r="C668" i="1"/>
  <c r="C4562" i="1"/>
  <c r="C3088" i="1"/>
  <c r="C4312" i="1"/>
  <c r="C3199" i="1"/>
  <c r="C3224" i="1"/>
  <c r="C2996" i="1"/>
  <c r="C4834" i="1"/>
  <c r="C499" i="1"/>
  <c r="C231" i="1"/>
  <c r="C1243" i="1"/>
  <c r="C621" i="1"/>
  <c r="C520" i="1"/>
  <c r="C1300" i="1"/>
  <c r="C2981" i="1"/>
  <c r="C1262" i="1"/>
  <c r="C1471" i="1"/>
  <c r="C2565" i="1"/>
  <c r="C1026" i="1"/>
  <c r="C3354" i="1"/>
  <c r="C4117" i="1"/>
  <c r="C3564" i="1"/>
  <c r="C3554" i="1"/>
  <c r="C4412" i="1"/>
  <c r="C1802" i="1"/>
  <c r="C2073" i="1"/>
  <c r="C1322" i="1"/>
  <c r="C1625" i="1"/>
  <c r="C2104" i="1"/>
  <c r="C2362" i="1"/>
  <c r="C49" i="1"/>
  <c r="C1491" i="1"/>
  <c r="C3850" i="1"/>
  <c r="C431" i="1"/>
  <c r="C1192" i="1"/>
  <c r="C3218" i="1"/>
  <c r="C3440" i="1"/>
  <c r="C438" i="1"/>
  <c r="C197" i="1"/>
  <c r="C4767" i="1"/>
  <c r="C1363" i="1"/>
  <c r="C4369" i="1"/>
  <c r="C543" i="1"/>
  <c r="C4375" i="1"/>
  <c r="C446" i="1"/>
  <c r="C1962" i="1"/>
  <c r="C4009" i="1"/>
  <c r="C2474" i="1"/>
  <c r="C2179" i="1"/>
  <c r="C3315" i="1"/>
  <c r="C61" i="1"/>
  <c r="C1774" i="1"/>
  <c r="C4902" i="1"/>
  <c r="C3352" i="1"/>
  <c r="C2845" i="1"/>
  <c r="C2312" i="1"/>
  <c r="C4046" i="1"/>
  <c r="C1882" i="1"/>
  <c r="C2127" i="1"/>
  <c r="C980" i="1"/>
  <c r="C3193" i="1"/>
  <c r="C1933" i="1"/>
  <c r="C1904" i="1"/>
  <c r="C897" i="1"/>
  <c r="C1690" i="1"/>
  <c r="C1618" i="1"/>
  <c r="C1703" i="1"/>
  <c r="C1019" i="1"/>
  <c r="C2254" i="1"/>
  <c r="C2597" i="1"/>
  <c r="C3639" i="1"/>
  <c r="C2796" i="1"/>
  <c r="C1505" i="1"/>
  <c r="C3982" i="1"/>
  <c r="C4683" i="1"/>
  <c r="C1950" i="1"/>
  <c r="C3607" i="1"/>
  <c r="C2355" i="1"/>
  <c r="C4466" i="1"/>
  <c r="C4886" i="1"/>
  <c r="C281" i="1"/>
  <c r="C878" i="1"/>
  <c r="C4470" i="1"/>
  <c r="C4787" i="1"/>
  <c r="C4528" i="1"/>
  <c r="C4832" i="1"/>
  <c r="C4803" i="1"/>
  <c r="C3628" i="1"/>
  <c r="C1998" i="1"/>
  <c r="C3793" i="1"/>
  <c r="C2768" i="1"/>
  <c r="C669" i="1"/>
  <c r="C1111" i="1"/>
  <c r="C2944" i="1"/>
  <c r="C1985" i="1"/>
  <c r="C3322" i="1"/>
  <c r="C3532" i="1"/>
  <c r="C2437" i="1"/>
  <c r="C2640" i="1"/>
  <c r="C1512" i="1"/>
  <c r="C3104" i="1"/>
  <c r="C534" i="1"/>
  <c r="C2754" i="1"/>
  <c r="C1912" i="1"/>
  <c r="C378" i="1"/>
  <c r="C2374" i="1"/>
  <c r="C2060" i="1"/>
  <c r="C4755" i="1"/>
  <c r="C2882" i="1"/>
  <c r="C3749" i="1"/>
  <c r="C2452" i="1"/>
  <c r="C962" i="1"/>
  <c r="C1386" i="1"/>
  <c r="C4524" i="1"/>
  <c r="C521" i="1"/>
  <c r="C4956" i="1"/>
  <c r="C1174" i="1"/>
  <c r="C1513" i="1"/>
  <c r="C2513" i="1"/>
  <c r="C4734" i="1"/>
  <c r="C4110" i="1"/>
  <c r="C4037" i="1"/>
  <c r="C1165" i="1"/>
  <c r="C413" i="1"/>
  <c r="C3049" i="1"/>
  <c r="C3722" i="1"/>
  <c r="C2828" i="1"/>
  <c r="C2906" i="1"/>
  <c r="C3231" i="1"/>
  <c r="C2739" i="1"/>
  <c r="C3348" i="1"/>
  <c r="C1863" i="1"/>
  <c r="C4514" i="1"/>
  <c r="C2705" i="1"/>
  <c r="C819" i="1"/>
  <c r="C3519" i="1"/>
  <c r="C1922" i="1"/>
  <c r="C30" i="1"/>
  <c r="C4298" i="1"/>
  <c r="C1929" i="1"/>
  <c r="C449" i="1"/>
  <c r="C3313" i="1"/>
  <c r="C4749" i="1"/>
  <c r="C4061" i="1"/>
  <c r="C1850" i="1"/>
  <c r="C1843" i="1"/>
  <c r="C3761" i="1"/>
  <c r="C4060" i="1"/>
  <c r="C4365" i="1"/>
  <c r="C2046" i="1"/>
  <c r="C1698" i="1"/>
  <c r="C4467" i="1"/>
  <c r="C1205" i="1"/>
  <c r="C2894" i="1"/>
  <c r="C1408" i="1"/>
  <c r="C2529" i="1"/>
  <c r="C3125" i="1"/>
  <c r="C4664" i="1"/>
  <c r="C3698" i="1"/>
  <c r="C2787" i="1"/>
  <c r="C441" i="1"/>
  <c r="C516" i="1"/>
  <c r="C3430" i="1"/>
  <c r="C2455" i="1"/>
  <c r="C4982" i="1"/>
  <c r="C1240" i="1"/>
  <c r="C2373" i="1"/>
  <c r="C2054" i="1"/>
  <c r="C1924" i="1"/>
  <c r="C732" i="1"/>
  <c r="C2328" i="1"/>
  <c r="C4856" i="1"/>
  <c r="C3826" i="1"/>
  <c r="C3361" i="1"/>
  <c r="C1995" i="1"/>
  <c r="C2693" i="1"/>
  <c r="C783" i="1"/>
  <c r="C2540" i="1"/>
  <c r="C2494" i="1"/>
  <c r="C856" i="1"/>
  <c r="C433" i="1"/>
  <c r="C714" i="1"/>
  <c r="C3965" i="1"/>
  <c r="C3332" i="1"/>
  <c r="C3126" i="1"/>
  <c r="C773" i="1"/>
  <c r="C1492" i="1"/>
  <c r="C1189" i="1"/>
  <c r="C4577" i="1"/>
  <c r="C2361" i="1"/>
  <c r="C2688" i="1"/>
  <c r="C1544" i="1"/>
  <c r="C1781" i="1"/>
  <c r="C1433" i="1"/>
  <c r="C1450" i="1"/>
  <c r="C2258" i="1"/>
  <c r="C4695" i="1"/>
  <c r="C728" i="1"/>
  <c r="C4145" i="1"/>
  <c r="C3265" i="1"/>
  <c r="C726" i="1"/>
  <c r="C1411" i="1"/>
  <c r="C1155" i="1"/>
  <c r="C3809" i="1"/>
  <c r="C4814" i="1"/>
  <c r="C5000" i="1"/>
  <c r="C40" i="1"/>
  <c r="C3900" i="1"/>
  <c r="C3041" i="1"/>
  <c r="C4609" i="1"/>
  <c r="C4034" i="1"/>
  <c r="C3230" i="1"/>
  <c r="C4007" i="1"/>
  <c r="C877" i="1"/>
  <c r="C4516" i="1"/>
  <c r="C195" i="1"/>
  <c r="C1171" i="1"/>
  <c r="C4487" i="1"/>
  <c r="C346" i="1"/>
  <c r="C2385" i="1"/>
  <c r="C4906" i="1"/>
  <c r="C3421" i="1"/>
  <c r="C4821" i="1"/>
  <c r="C1661" i="1"/>
  <c r="C1689" i="1"/>
  <c r="C4299" i="1"/>
  <c r="C1495" i="1"/>
  <c r="C2013" i="1"/>
  <c r="C2363" i="1"/>
  <c r="C1701" i="1"/>
  <c r="C3303" i="1"/>
  <c r="C772" i="1"/>
  <c r="C1612" i="1"/>
  <c r="C2664" i="1"/>
  <c r="C3050" i="1"/>
  <c r="C2299" i="1"/>
  <c r="C4655" i="1"/>
  <c r="C2160" i="1"/>
  <c r="C3003" i="1"/>
  <c r="C4321" i="1"/>
  <c r="C3816" i="1"/>
  <c r="C4671" i="1"/>
  <c r="C742" i="1"/>
  <c r="C2314" i="1"/>
  <c r="C3779" i="1"/>
  <c r="C1509" i="1"/>
  <c r="C2697" i="1"/>
  <c r="C3457" i="1"/>
  <c r="C4212" i="1"/>
  <c r="C2997" i="1"/>
  <c r="C4342" i="1"/>
  <c r="C4973" i="1"/>
  <c r="C964" i="1"/>
  <c r="C3977" i="1"/>
  <c r="C4316" i="1"/>
  <c r="C3414" i="1"/>
  <c r="C252" i="1"/>
  <c r="C82" i="1"/>
  <c r="C4288" i="1"/>
  <c r="C837" i="1"/>
  <c r="C1193" i="1"/>
  <c r="C1304" i="1"/>
  <c r="C2861" i="1"/>
  <c r="C3210" i="1"/>
  <c r="C686" i="1"/>
  <c r="C32" i="1"/>
  <c r="C894" i="1"/>
  <c r="C3448" i="1"/>
  <c r="C4468" i="1"/>
  <c r="C695" i="1"/>
  <c r="C2348" i="1"/>
  <c r="C4667" i="1"/>
  <c r="C1967" i="1"/>
  <c r="C2340" i="1"/>
  <c r="C3924" i="1"/>
  <c r="C3733" i="1"/>
  <c r="C1293" i="1"/>
  <c r="C2286" i="1"/>
  <c r="C3884" i="1"/>
  <c r="C1680" i="1"/>
  <c r="C2862" i="1"/>
  <c r="C188" i="1"/>
  <c r="C2026" i="1"/>
  <c r="C4476" i="1"/>
  <c r="C2289" i="1"/>
  <c r="C745" i="1"/>
  <c r="C4686" i="1"/>
  <c r="C191" i="1"/>
  <c r="C3277" i="1"/>
  <c r="C1506" i="1"/>
  <c r="C955" i="1"/>
  <c r="C3118" i="1"/>
  <c r="C1348" i="1"/>
  <c r="C3990" i="1"/>
  <c r="C4947" i="1"/>
  <c r="C2958" i="1"/>
  <c r="C3696" i="1"/>
  <c r="C2986" i="1"/>
  <c r="C2237" i="1"/>
  <c r="C4840" i="1"/>
  <c r="C4518" i="1"/>
  <c r="C4614" i="1"/>
  <c r="C2706" i="1"/>
  <c r="C2676" i="1"/>
  <c r="C4796" i="1"/>
  <c r="C3290" i="1"/>
  <c r="C3995" i="1"/>
  <c r="C1755" i="1"/>
  <c r="C217" i="1"/>
  <c r="C2460" i="1"/>
  <c r="C4913" i="1"/>
  <c r="C4325" i="1"/>
  <c r="C2366" i="1"/>
  <c r="C4500" i="1"/>
  <c r="C836" i="1"/>
  <c r="C826" i="1"/>
  <c r="C3767" i="1"/>
  <c r="C1840" i="1"/>
  <c r="C2830" i="1"/>
  <c r="C1347" i="1"/>
  <c r="C1694" i="1"/>
  <c r="C2504" i="1"/>
  <c r="C811" i="1"/>
  <c r="C1979" i="1"/>
  <c r="C324" i="1"/>
  <c r="C2990" i="1"/>
  <c r="C4328" i="1"/>
  <c r="C1797" i="1"/>
  <c r="C4005" i="1"/>
  <c r="C1484" i="1"/>
  <c r="C4474" i="1"/>
  <c r="C65" i="1"/>
  <c r="C1671" i="1"/>
  <c r="C2392" i="1"/>
  <c r="C3998" i="1"/>
  <c r="C4608" i="1"/>
  <c r="C4331" i="1"/>
  <c r="C3717" i="1"/>
  <c r="C3038" i="1"/>
  <c r="C496" i="1"/>
  <c r="C4261" i="1"/>
  <c r="C4845" i="1"/>
  <c r="C4742" i="1"/>
  <c r="C4967" i="1"/>
  <c r="C1808" i="1"/>
  <c r="C287" i="1"/>
  <c r="C2423" i="1"/>
  <c r="C2136" i="1"/>
  <c r="C4050" i="1"/>
  <c r="C1138" i="1"/>
  <c r="C4705" i="1"/>
  <c r="C156" i="1"/>
  <c r="C1953" i="1"/>
  <c r="C968" i="1"/>
  <c r="C2429" i="1"/>
  <c r="C3954" i="1"/>
  <c r="C497" i="1"/>
  <c r="C4587" i="1"/>
  <c r="C1911" i="1"/>
  <c r="C2466" i="1"/>
  <c r="C2107" i="1"/>
  <c r="C1154" i="1"/>
  <c r="C647" i="1"/>
  <c r="C4781" i="1"/>
  <c r="C1141" i="1"/>
  <c r="C3612" i="1"/>
  <c r="C76" i="1"/>
  <c r="C2441" i="1"/>
  <c r="C4392" i="1"/>
  <c r="C4811" i="1"/>
  <c r="C4945" i="1"/>
  <c r="C4578" i="1"/>
  <c r="C1465" i="1"/>
  <c r="C2500" i="1"/>
  <c r="C4523" i="1"/>
  <c r="C4229" i="1"/>
  <c r="C1006" i="1"/>
  <c r="C2675" i="1"/>
  <c r="C434" i="1"/>
  <c r="C4218" i="1"/>
  <c r="C4591" i="1"/>
  <c r="C1027" i="1"/>
  <c r="C4422" i="1"/>
  <c r="C3170" i="1"/>
  <c r="C4389" i="1"/>
  <c r="C3010" i="1"/>
  <c r="C1981" i="1"/>
  <c r="C775" i="1"/>
  <c r="C4094" i="1"/>
  <c r="C443" i="1"/>
  <c r="C1272" i="1"/>
  <c r="C514" i="1"/>
  <c r="C3578" i="1"/>
  <c r="C2157" i="1"/>
  <c r="C981" i="1"/>
  <c r="C4616" i="1"/>
  <c r="C4057" i="1"/>
  <c r="C404" i="1"/>
  <c r="C1524" i="1"/>
  <c r="C1062" i="1"/>
  <c r="C4306" i="1"/>
  <c r="C1373" i="1"/>
  <c r="C4113" i="1"/>
  <c r="C4588" i="1"/>
  <c r="C4435" i="1"/>
  <c r="C2712" i="1"/>
  <c r="C4099" i="1"/>
  <c r="C480" i="1"/>
  <c r="C2606" i="1"/>
  <c r="C1078" i="1"/>
  <c r="C767" i="1"/>
  <c r="C720" i="1"/>
  <c r="C895" i="1"/>
  <c r="C4220" i="1"/>
  <c r="C676" i="1"/>
  <c r="C2791" i="1"/>
  <c r="C3840" i="1"/>
  <c r="C523" i="1"/>
  <c r="C4100" i="1"/>
  <c r="C539" i="1"/>
  <c r="C2302" i="1"/>
  <c r="C2979" i="1"/>
  <c r="C2228" i="1"/>
  <c r="C2942" i="1"/>
  <c r="C4607" i="1"/>
  <c r="C1687" i="1"/>
  <c r="C4993" i="1"/>
  <c r="C2261" i="1"/>
  <c r="C2822" i="1"/>
  <c r="C2908" i="1"/>
  <c r="C185" i="1"/>
  <c r="C1337" i="1"/>
  <c r="C1218" i="1"/>
  <c r="C1531" i="1"/>
  <c r="C869" i="1"/>
  <c r="C3446" i="1"/>
  <c r="C2205" i="1"/>
  <c r="C734" i="1"/>
  <c r="C2409" i="1"/>
  <c r="C4114" i="1"/>
  <c r="C1328" i="1"/>
  <c r="C1806" i="1"/>
  <c r="C1202" i="1"/>
  <c r="C934" i="1"/>
  <c r="C3866" i="1"/>
  <c r="C202" i="1"/>
  <c r="C1452" i="1"/>
  <c r="C2397" i="1"/>
  <c r="C2088" i="1"/>
  <c r="C1378" i="1"/>
  <c r="C2667" i="1"/>
  <c r="C3431" i="1"/>
  <c r="C289" i="1"/>
  <c r="C1573" i="1"/>
  <c r="C2865" i="1"/>
  <c r="C4260" i="1"/>
  <c r="C1514" i="1"/>
  <c r="C3633" i="1"/>
  <c r="C2090" i="1"/>
  <c r="C2238" i="1"/>
  <c r="C1340" i="1"/>
  <c r="C4891" i="1"/>
  <c r="C171" i="1"/>
  <c r="C2967" i="1"/>
  <c r="C632" i="1"/>
  <c r="C1163" i="1"/>
  <c r="C3925" i="1"/>
  <c r="C2526" i="1"/>
  <c r="C561" i="1"/>
  <c r="C3019" i="1"/>
  <c r="C2974" i="1"/>
  <c r="C790" i="1"/>
  <c r="C296" i="1"/>
  <c r="C1326" i="1"/>
  <c r="C2829" i="1"/>
  <c r="C160" i="1"/>
  <c r="C3951" i="1"/>
  <c r="C1042" i="1"/>
  <c r="C704" i="1"/>
  <c r="C4221" i="1"/>
  <c r="C580" i="1"/>
  <c r="C4529" i="1"/>
  <c r="C1535" i="1"/>
  <c r="C4598" i="1"/>
  <c r="C2543" i="1"/>
  <c r="C3549" i="1"/>
  <c r="C1310" i="1"/>
  <c r="C4193" i="1"/>
  <c r="C2672" i="1"/>
  <c r="C375" i="1"/>
  <c r="C4732" i="1"/>
  <c r="C2679" i="1"/>
  <c r="C4977" i="1"/>
  <c r="C2970" i="1"/>
  <c r="C2803" i="1"/>
  <c r="C1353" i="1"/>
  <c r="C2856" i="1"/>
  <c r="C4601" i="1"/>
  <c r="C4382" i="1"/>
  <c r="C1874" i="1"/>
  <c r="C4859" i="1"/>
  <c r="C4090" i="1"/>
  <c r="C3654" i="1"/>
  <c r="C23" i="1"/>
  <c r="C1866" i="1"/>
  <c r="C1600" i="1"/>
  <c r="C611" i="1"/>
  <c r="C3936" i="1"/>
  <c r="C1000" i="1"/>
  <c r="C1749" i="1"/>
  <c r="C1717" i="1"/>
  <c r="C3151" i="1"/>
  <c r="C2117" i="1"/>
  <c r="C1628" i="1"/>
  <c r="C550" i="1"/>
  <c r="C2294" i="1"/>
  <c r="C3602" i="1"/>
  <c r="C2332" i="1"/>
  <c r="C922" i="1"/>
  <c r="C3134" i="1"/>
  <c r="C4185" i="1"/>
  <c r="C510" i="1"/>
  <c r="C1997" i="1"/>
  <c r="C1104" i="1"/>
  <c r="C1699" i="1"/>
  <c r="C4991" i="1"/>
  <c r="C430" i="1"/>
  <c r="C2989" i="1"/>
  <c r="C3713" i="1"/>
  <c r="C1266" i="1"/>
  <c r="C2003" i="1"/>
  <c r="C872" i="1"/>
  <c r="C2880" i="1"/>
  <c r="C3674" i="1"/>
  <c r="C544" i="1"/>
  <c r="C3214" i="1"/>
  <c r="C2047" i="1"/>
  <c r="C1890" i="1"/>
  <c r="C4862" i="1"/>
  <c r="C4892" i="1"/>
  <c r="C584" i="1"/>
  <c r="C2019" i="1"/>
  <c r="C3544" i="1"/>
  <c r="C530" i="1"/>
  <c r="C3380" i="1"/>
  <c r="C4940" i="1"/>
  <c r="C3149" i="1"/>
  <c r="C2484" i="1"/>
  <c r="C1645" i="1"/>
  <c r="C4346" i="1"/>
  <c r="C276" i="1"/>
  <c r="C1798" i="1"/>
  <c r="C1032" i="1"/>
  <c r="C966" i="1"/>
  <c r="C4865" i="1"/>
  <c r="C3232" i="1"/>
  <c r="C3975" i="1"/>
  <c r="C2846" i="1"/>
  <c r="C3720" i="1"/>
  <c r="C56" i="1"/>
  <c r="C1359" i="1"/>
  <c r="C3035" i="1"/>
  <c r="C306" i="1"/>
  <c r="C4792" i="1"/>
  <c r="C2121" i="1"/>
  <c r="C2323" i="1"/>
  <c r="C4721" i="1"/>
  <c r="C776" i="1"/>
  <c r="C4665" i="1"/>
  <c r="C3432" i="1"/>
  <c r="C3006" i="1"/>
  <c r="C4959" i="1"/>
  <c r="C1145" i="1"/>
  <c r="C2341" i="1"/>
  <c r="C1944" i="1"/>
  <c r="C423" i="1"/>
  <c r="C122" i="1"/>
  <c r="C2109" i="1"/>
  <c r="C3764" i="1"/>
  <c r="C1731" i="1"/>
  <c r="C3228" i="1"/>
  <c r="C4893" i="1"/>
  <c r="C1516" i="1"/>
  <c r="C4951" i="1"/>
  <c r="C3371" i="1"/>
  <c r="C4510" i="1"/>
  <c r="C3561" i="1"/>
  <c r="C1089" i="1"/>
  <c r="C3765" i="1"/>
  <c r="C4394" i="1"/>
  <c r="C491" i="1"/>
  <c r="C1770" i="1"/>
  <c r="C3928" i="1"/>
  <c r="C46" i="1"/>
  <c r="C937" i="1"/>
  <c r="C1693" i="1"/>
  <c r="C52" i="1"/>
  <c r="C4809" i="1"/>
  <c r="C1046" i="1"/>
  <c r="C3396" i="1"/>
  <c r="C4746" i="1"/>
  <c r="C3392" i="1"/>
  <c r="C340" i="1"/>
  <c r="C1068" i="1"/>
  <c r="C1158" i="1"/>
  <c r="C3863" i="1"/>
  <c r="C1745" i="1"/>
  <c r="C288" i="1"/>
  <c r="C4954" i="1"/>
  <c r="C2984" i="1"/>
  <c r="C2193" i="1"/>
  <c r="C1893" i="1"/>
  <c r="C4708" i="1"/>
  <c r="C1355" i="1"/>
  <c r="C244" i="1"/>
  <c r="C120" i="1"/>
  <c r="C484" i="1"/>
  <c r="C19" i="1"/>
  <c r="C4801" i="1"/>
  <c r="C481" i="1"/>
  <c r="C268" i="1"/>
  <c r="C4103" i="1"/>
  <c r="C2727" i="1"/>
  <c r="C4414" i="1"/>
  <c r="C2292" i="1"/>
  <c r="C4030" i="1"/>
  <c r="C858" i="1"/>
  <c r="C705" i="1"/>
  <c r="C2024" i="1"/>
  <c r="C4972" i="1"/>
  <c r="C1910" i="1"/>
  <c r="C2658" i="1"/>
  <c r="C1071" i="1"/>
  <c r="C1312" i="1"/>
  <c r="C2665" i="1"/>
  <c r="C180" i="1"/>
  <c r="C4472" i="1"/>
  <c r="C2039" i="1"/>
  <c r="C3950" i="1"/>
  <c r="C356" i="1"/>
  <c r="C2584" i="1"/>
  <c r="C4743" i="1"/>
  <c r="C1636" i="1"/>
  <c r="C4975" i="1"/>
  <c r="C3470" i="1"/>
  <c r="C3387" i="1"/>
  <c r="C199" i="1"/>
  <c r="C3921" i="1"/>
  <c r="C85" i="1"/>
  <c r="C527" i="1"/>
  <c r="C1170" i="1"/>
  <c r="C4797" i="1"/>
  <c r="C1925" i="1"/>
  <c r="C3737" i="1"/>
  <c r="C525" i="1"/>
  <c r="C3510" i="1"/>
  <c r="C938" i="1"/>
  <c r="C2617" i="1"/>
  <c r="C3667" i="1"/>
  <c r="C3139" i="1"/>
  <c r="C778" i="1"/>
  <c r="C2628" i="1"/>
  <c r="C2067" i="1"/>
  <c r="C278" i="1"/>
  <c r="C1652" i="1"/>
  <c r="C4433" i="1"/>
  <c r="C1994" i="1"/>
  <c r="C3848" i="1"/>
  <c r="C275" i="1"/>
  <c r="C3621" i="1"/>
  <c r="C3" i="1"/>
  <c r="C210" i="1"/>
  <c r="C2587" i="1"/>
  <c r="C1317" i="1"/>
  <c r="C839" i="1"/>
  <c r="C899" i="1"/>
  <c r="C14" i="1"/>
  <c r="C2561" i="1"/>
  <c r="C1274" i="1"/>
  <c r="C1750" i="1"/>
  <c r="C4644" i="1"/>
  <c r="C2139" i="1"/>
  <c r="C1793" i="1"/>
  <c r="C4599" i="1"/>
  <c r="C1190" i="1"/>
  <c r="C2425" i="1"/>
  <c r="C3073" i="1"/>
  <c r="C2535" i="1"/>
  <c r="C3952" i="1"/>
  <c r="C1886" i="1"/>
  <c r="C3595" i="1"/>
  <c r="C1930" i="1"/>
  <c r="C1711" i="1"/>
  <c r="C335" i="1"/>
  <c r="C152" i="1"/>
  <c r="C3188" i="1"/>
  <c r="C3279" i="1"/>
  <c r="C1913" i="1"/>
  <c r="C3496" i="1"/>
  <c r="C3278" i="1"/>
  <c r="C3985" i="1"/>
  <c r="C3729" i="1"/>
  <c r="C302" i="1"/>
  <c r="C3937" i="1"/>
  <c r="C3402" i="1"/>
  <c r="C1784" i="1"/>
  <c r="C1776" i="1"/>
  <c r="C3376" i="1"/>
  <c r="C1522" i="1"/>
  <c r="C3412" i="1"/>
  <c r="C1983" i="1"/>
  <c r="C1242" i="1"/>
  <c r="C777" i="1"/>
  <c r="C952" i="1"/>
  <c r="C1069" i="1"/>
  <c r="C329" i="1"/>
  <c r="C712" i="1"/>
  <c r="C528" i="1"/>
  <c r="C1081" i="1"/>
  <c r="C2213" i="1"/>
  <c r="C535" i="1"/>
  <c r="C165" i="1"/>
  <c r="C3486" i="1"/>
  <c r="C587" i="1"/>
  <c r="C2403" i="1"/>
  <c r="C2878" i="1"/>
  <c r="C3895" i="1"/>
  <c r="C679" i="1"/>
  <c r="C2552" i="1"/>
  <c r="C4724" i="1"/>
  <c r="C1527" i="1"/>
  <c r="C1279" i="1"/>
  <c r="C685" i="1"/>
  <c r="C2980" i="1"/>
  <c r="C60" i="1"/>
  <c r="C4210" i="1"/>
  <c r="C2966" i="1"/>
  <c r="C4133" i="1"/>
  <c r="C3715" i="1"/>
  <c r="C3672" i="1"/>
  <c r="C1813" i="1"/>
  <c r="C4276" i="1"/>
  <c r="C3508" i="1"/>
  <c r="C3645" i="1"/>
  <c r="C3208" i="1"/>
  <c r="C1099" i="1"/>
  <c r="C479" i="1"/>
  <c r="C2482" i="1"/>
  <c r="C4026" i="1"/>
  <c r="C4642" i="1"/>
  <c r="C3811" i="1"/>
  <c r="C4231" i="1"/>
  <c r="C2566" i="1"/>
  <c r="C666" i="1"/>
  <c r="C2911" i="1"/>
  <c r="C3393" i="1"/>
  <c r="C3483" i="1"/>
  <c r="C4338" i="1"/>
  <c r="C2074" i="1"/>
  <c r="C178" i="1"/>
  <c r="C546" i="1"/>
  <c r="C2468" i="1"/>
  <c r="C2730" i="1"/>
  <c r="C1704" i="1"/>
  <c r="C1735" i="1"/>
  <c r="C4556" i="1"/>
  <c r="C1836" i="1"/>
  <c r="C2259" i="1"/>
  <c r="C2842" i="1"/>
  <c r="C393" i="1"/>
  <c r="C4560" i="1"/>
  <c r="C301" i="1"/>
  <c r="C3182" i="1"/>
  <c r="C4405" i="1"/>
  <c r="C2895" i="1"/>
  <c r="C3867" i="1"/>
  <c r="C2145" i="1"/>
  <c r="C1803" i="1"/>
  <c r="C254" i="1"/>
  <c r="C3984" i="1"/>
  <c r="C1768" i="1"/>
  <c r="C911" i="1"/>
  <c r="C2293" i="1"/>
  <c r="C1970" i="1"/>
  <c r="C4361" i="1"/>
  <c r="C557" i="1"/>
  <c r="C774" i="1"/>
  <c r="C3026" i="1"/>
  <c r="C2065" i="1"/>
  <c r="C759" i="1"/>
  <c r="C4586" i="1"/>
  <c r="C243" i="1"/>
  <c r="C1545" i="1"/>
  <c r="C2080" i="1"/>
  <c r="C4066" i="1"/>
  <c r="C2677" i="1"/>
  <c r="C1233" i="1"/>
  <c r="C1619" i="1"/>
  <c r="C3110" i="1"/>
  <c r="C793" i="1"/>
  <c r="C4966" i="1"/>
  <c r="C3381" i="1"/>
  <c r="C3926" i="1"/>
  <c r="C3987" i="1"/>
  <c r="C1674" i="1"/>
  <c r="C3464" i="1"/>
  <c r="C3618" i="1"/>
  <c r="C1610" i="1"/>
  <c r="C652" i="1"/>
  <c r="C2645" i="1"/>
  <c r="C12" i="1"/>
  <c r="C2923" i="1"/>
  <c r="C2445" i="1"/>
  <c r="C4610" i="1"/>
  <c r="C3020" i="1"/>
  <c r="C3673" i="1"/>
  <c r="C4597" i="1"/>
  <c r="C226" i="1"/>
  <c r="C2461" i="1"/>
  <c r="C2915" i="1"/>
  <c r="C3656" i="1"/>
  <c r="C3870" i="1"/>
  <c r="C4952" i="1"/>
  <c r="C2313" i="1"/>
  <c r="C71" i="1"/>
  <c r="C2714" i="1"/>
  <c r="C3346" i="1"/>
  <c r="C532" i="1"/>
  <c r="C4011" i="1"/>
  <c r="C4776" i="1"/>
  <c r="C2004" i="1"/>
  <c r="C3847" i="1"/>
  <c r="C4111" i="1"/>
  <c r="C53" i="1"/>
  <c r="C3068" i="1"/>
  <c r="C3795" i="1"/>
  <c r="C1201" i="1"/>
  <c r="C2473" i="1"/>
  <c r="C1961" i="1"/>
  <c r="C718" i="1"/>
  <c r="C3948" i="1"/>
  <c r="C2035" i="1"/>
  <c r="C3979" i="1"/>
  <c r="C1313" i="1"/>
  <c r="C4545" i="1"/>
  <c r="C4816" i="1"/>
  <c r="C3600" i="1"/>
  <c r="C2805" i="1"/>
  <c r="C4606" i="1"/>
  <c r="C2893" i="1"/>
  <c r="C982" i="1"/>
  <c r="C2939" i="1"/>
  <c r="C3051" i="1"/>
  <c r="C3501" i="1"/>
  <c r="C4098" i="1"/>
  <c r="C725" i="1"/>
  <c r="C3834" i="1"/>
  <c r="C1721" i="1"/>
  <c r="C2568" i="1"/>
  <c r="C11" i="1"/>
  <c r="C3204" i="1"/>
  <c r="C3511" i="1"/>
  <c r="C2680" i="1"/>
  <c r="C597" i="1"/>
  <c r="C1799" i="1"/>
  <c r="C736" i="1"/>
  <c r="C3180" i="1"/>
  <c r="C3807" i="1"/>
  <c r="C3736" i="1"/>
  <c r="C2050" i="1"/>
  <c r="C4064" i="1"/>
  <c r="C1829" i="1"/>
  <c r="C3914" i="1"/>
  <c r="C77" i="1"/>
  <c r="C2788" i="1"/>
  <c r="C1692" i="1"/>
  <c r="C253" i="1"/>
  <c r="C1778" i="1"/>
  <c r="C692" i="1"/>
  <c r="C336" i="1"/>
  <c r="C4930" i="1"/>
  <c r="C1607" i="1"/>
  <c r="C547" i="1"/>
  <c r="C4293" i="1"/>
  <c r="C4118" i="1"/>
  <c r="C4921" i="1"/>
  <c r="C614" i="1"/>
  <c r="C3725" i="1"/>
  <c r="C4813" i="1"/>
  <c r="C4183" i="1"/>
  <c r="C2792" i="1"/>
  <c r="C415" i="1"/>
  <c r="C748" i="1"/>
  <c r="C2427" i="1"/>
  <c r="C3790" i="1"/>
  <c r="C3694" i="1"/>
  <c r="C1307" i="1"/>
  <c r="C3181" i="1"/>
  <c r="C687" i="1"/>
  <c r="C625" i="1"/>
  <c r="C3778" i="1"/>
  <c r="C2838" i="1"/>
  <c r="C4401" i="1"/>
  <c r="C39" i="1"/>
  <c r="C3040" i="1"/>
  <c r="C2888" i="1"/>
  <c r="C1380" i="1"/>
  <c r="C395" i="1"/>
  <c r="C986" i="1"/>
  <c r="C3750" i="1"/>
  <c r="C2066" i="1"/>
  <c r="C2809" i="1"/>
  <c r="C1382" i="1"/>
  <c r="C2005" i="1"/>
  <c r="C2380" i="1"/>
  <c r="C4167" i="1"/>
  <c r="C951" i="1"/>
  <c r="C4619" i="1"/>
  <c r="C4473" i="1"/>
  <c r="C1354" i="1"/>
  <c r="C4186" i="1"/>
  <c r="C4756" i="1"/>
  <c r="C2921" i="1"/>
  <c r="C2940" i="1"/>
  <c r="C1578" i="1"/>
  <c r="C2177" i="1"/>
  <c r="C2354" i="1"/>
  <c r="C357" i="1"/>
  <c r="C1887" i="1"/>
  <c r="C121" i="1"/>
  <c r="C1483" i="1"/>
  <c r="C1390" i="1"/>
  <c r="C3812" i="1"/>
  <c r="C339" i="1"/>
  <c r="C1713" i="1"/>
  <c r="C2075" i="1"/>
  <c r="C3994" i="1"/>
  <c r="C921" i="1"/>
  <c r="C136" i="1"/>
  <c r="C4194" i="1"/>
  <c r="C2470" i="1"/>
  <c r="C3781" i="1"/>
  <c r="C3403" i="1"/>
  <c r="C4768" i="1"/>
  <c r="C1319" i="1"/>
  <c r="C167" i="1"/>
  <c r="C80" i="1"/>
  <c r="C2262" i="1"/>
  <c r="C3663" i="1"/>
  <c r="C3992" i="1"/>
  <c r="C2723" i="1"/>
  <c r="C2934" i="1"/>
  <c r="C563" i="1"/>
  <c r="C1558" i="1"/>
  <c r="C2079" i="1"/>
  <c r="C2546" i="1"/>
  <c r="C3221" i="1"/>
  <c r="C3484" i="1"/>
  <c r="C1341" i="1"/>
  <c r="C192" i="1"/>
  <c r="C1579" i="1"/>
  <c r="C1392" i="1"/>
  <c r="C3316" i="1"/>
  <c r="C2945" i="1"/>
  <c r="C4268" i="1"/>
  <c r="C926" i="1"/>
  <c r="C1826" i="1"/>
  <c r="C2449" i="1"/>
  <c r="C4714" i="1"/>
  <c r="C794" i="1"/>
  <c r="C4798" i="1"/>
  <c r="C2467" i="1"/>
  <c r="C3014" i="1"/>
  <c r="C4703" i="1"/>
  <c r="C2290" i="1"/>
  <c r="C293" i="1"/>
  <c r="C4894" i="1"/>
  <c r="C3077" i="1"/>
  <c r="C1002" i="1"/>
  <c r="C4295" i="1"/>
  <c r="C4646" i="1"/>
  <c r="C1742" i="1"/>
  <c r="C4329" i="1"/>
  <c r="C4623" i="1"/>
  <c r="C4400" i="1"/>
  <c r="C3760" i="1"/>
  <c r="C3917" i="1"/>
  <c r="C2364" i="1"/>
  <c r="C1667" i="1"/>
  <c r="C4149" i="1"/>
  <c r="C3287" i="1"/>
  <c r="C3401" i="1"/>
  <c r="C3150" i="1"/>
  <c r="C4992" i="1"/>
  <c r="C2382" i="1"/>
  <c r="C4629" i="1"/>
  <c r="C3281" i="1"/>
  <c r="C2735" i="1"/>
  <c r="C4696" i="1"/>
  <c r="C1404" i="1"/>
  <c r="C1093" i="1"/>
  <c r="C3947" i="1"/>
  <c r="C582" i="1"/>
  <c r="C3212" i="1"/>
  <c r="C1403" i="1"/>
  <c r="C1657" i="1"/>
  <c r="C4004" i="1"/>
  <c r="C533" i="1"/>
  <c r="C282" i="1"/>
  <c r="C4124" i="1"/>
  <c r="C4031" i="1"/>
  <c r="C4464" i="1"/>
  <c r="C4875" i="1"/>
  <c r="C451" i="1"/>
  <c r="C3216" i="1"/>
  <c r="C1691" i="1"/>
  <c r="C3307" i="1"/>
  <c r="C1391" i="1"/>
  <c r="C1515" i="1"/>
  <c r="C1039" i="1"/>
  <c r="C2424" i="1"/>
  <c r="C2881" i="1"/>
  <c r="C3697" i="1"/>
  <c r="C3596" i="1"/>
  <c r="C4013" i="1"/>
  <c r="C3627" i="1"/>
  <c r="C2634" i="1"/>
  <c r="C3644" i="1"/>
  <c r="C2161" i="1"/>
  <c r="C379" i="1"/>
  <c r="C2876" i="1"/>
  <c r="C4823" i="1"/>
  <c r="C2827" i="1"/>
  <c r="C3023" i="1"/>
  <c r="C653" i="1"/>
  <c r="C3580" i="1"/>
  <c r="C4795" i="1"/>
  <c r="C3857" i="1"/>
  <c r="C4905" i="1"/>
  <c r="C893" i="1"/>
  <c r="C3160" i="1"/>
  <c r="C3868" i="1"/>
  <c r="C770" i="1"/>
  <c r="C780" i="1"/>
  <c r="C1838" i="1"/>
  <c r="C232" i="1"/>
  <c r="C2511" i="1"/>
  <c r="C1845" i="1"/>
  <c r="C4409" i="1"/>
  <c r="C4417" i="1"/>
  <c r="C3173" i="1"/>
  <c r="C412" i="1"/>
  <c r="C1146" i="1"/>
  <c r="C853" i="1"/>
  <c r="C3425" i="1"/>
  <c r="C2069" i="1"/>
  <c r="C2488" i="1"/>
  <c r="C4429" i="1"/>
  <c r="C3661" i="1"/>
  <c r="C1281" i="1"/>
  <c r="C2690" i="1"/>
  <c r="C4359" i="1"/>
  <c r="C3799" i="1"/>
  <c r="C4296" i="1"/>
  <c r="C4488" i="1"/>
  <c r="C3341" i="1"/>
  <c r="C3072" i="1"/>
  <c r="C3552" i="1"/>
  <c r="C4700" i="1"/>
  <c r="C4153" i="1"/>
  <c r="C1331" i="1"/>
  <c r="C2388" i="1"/>
  <c r="C367" i="1"/>
  <c r="C91" i="1"/>
  <c r="C4826" i="1"/>
  <c r="C2557" i="1"/>
  <c r="C2668" i="1"/>
  <c r="C2671" i="1"/>
  <c r="C3362" i="1"/>
  <c r="C1311" i="1"/>
  <c r="C3272" i="1"/>
  <c r="C4461" i="1"/>
  <c r="C3245" i="1"/>
  <c r="C4876" i="1"/>
  <c r="C2623" i="1"/>
  <c r="C311" i="1"/>
  <c r="C2692" i="1"/>
  <c r="C4164" i="1"/>
  <c r="C1942" i="1"/>
  <c r="C3438" i="1"/>
  <c r="C1489" i="1"/>
  <c r="C2345" i="1"/>
  <c r="C15" i="1"/>
  <c r="C1782" i="1"/>
  <c r="C220" i="1"/>
  <c r="C4807" i="1"/>
  <c r="C3493" i="1"/>
  <c r="C297" i="1"/>
  <c r="C2018" i="1"/>
  <c r="C3445" i="1"/>
  <c r="C4028" i="1"/>
  <c r="C4701" i="1"/>
  <c r="C2185" i="1"/>
  <c r="C4555" i="1"/>
  <c r="C1275" i="1"/>
  <c r="C4989" i="1"/>
  <c r="C4198" i="1"/>
  <c r="C4953" i="1"/>
  <c r="C421" i="1"/>
  <c r="C3835" i="1"/>
  <c r="C1263" i="1"/>
  <c r="C3969" i="1"/>
  <c r="C43" i="1"/>
  <c r="C4531" i="1"/>
  <c r="C3976" i="1"/>
  <c r="C2202" i="1"/>
  <c r="C4125" i="1"/>
  <c r="C3966" i="1"/>
  <c r="C3466" i="1"/>
  <c r="C2750" i="1"/>
  <c r="C1828" i="1"/>
  <c r="C1927" i="1"/>
  <c r="C4371" i="1"/>
  <c r="C4800" i="1"/>
  <c r="C4303" i="1"/>
  <c r="C1510" i="1"/>
  <c r="C912" i="1"/>
  <c r="C79" i="1"/>
  <c r="C3592" i="1"/>
  <c r="C205" i="1"/>
  <c r="C2520" i="1"/>
  <c r="C2961" i="1"/>
  <c r="C3056" i="1"/>
  <c r="C4883" i="1"/>
  <c r="C4981" i="1"/>
  <c r="C3630" i="1"/>
  <c r="C3015" i="1"/>
  <c r="C3636" i="1"/>
  <c r="C4226" i="1"/>
  <c r="C689" i="1"/>
  <c r="C2151" i="1"/>
  <c r="C4764" i="1"/>
  <c r="C1323" i="1"/>
  <c r="C1685" i="1"/>
  <c r="C1003" i="1"/>
  <c r="C3894" i="1"/>
  <c r="C4782" i="1"/>
  <c r="C2396" i="1"/>
  <c r="C3859" i="1"/>
  <c r="C4774" i="1"/>
  <c r="C1237" i="1"/>
  <c r="C2096" i="1"/>
  <c r="C4923" i="1"/>
  <c r="C3326" i="1"/>
  <c r="C3120" i="1"/>
  <c r="C416" i="1"/>
  <c r="C425" i="1"/>
  <c r="C3517" i="1"/>
  <c r="C2234" i="1"/>
  <c r="C4868" i="1"/>
  <c r="C272" i="1"/>
  <c r="C4264" i="1"/>
  <c r="C3223" i="1"/>
  <c r="C2551" i="1"/>
  <c r="C3306" i="1"/>
  <c r="C2751" i="1"/>
  <c r="C3490" i="1"/>
  <c r="C3999" i="1"/>
  <c r="C1369" i="1"/>
  <c r="C373" i="1"/>
  <c r="C1216" i="1"/>
  <c r="C3938" i="1"/>
  <c r="C2964" i="1"/>
  <c r="C24" i="1"/>
  <c r="C2708" i="1"/>
  <c r="C698" i="1"/>
  <c r="C4332" i="1"/>
  <c r="C1238" i="1"/>
  <c r="C4022" i="1"/>
  <c r="C176" i="1"/>
  <c r="C4236" i="1"/>
  <c r="C3568" i="1"/>
  <c r="C348" i="1"/>
  <c r="C4897" i="1"/>
  <c r="C4931" i="1"/>
  <c r="C2418" i="1"/>
  <c r="C3919" i="1"/>
  <c r="C1965" i="1"/>
  <c r="C2537" i="1"/>
  <c r="C3677" i="1"/>
  <c r="C4730" i="1"/>
  <c r="C2280" i="1"/>
  <c r="C2335" i="1"/>
  <c r="C4824" i="1"/>
  <c r="C2103" i="1"/>
  <c r="C943" i="1"/>
  <c r="C763" i="1"/>
  <c r="C4857" i="1"/>
  <c r="C4943" i="1"/>
  <c r="C905" i="1"/>
  <c r="C1166" i="1"/>
  <c r="C20" i="1"/>
  <c r="C1368" i="1"/>
  <c r="C3297" i="1"/>
  <c r="C3478" i="1"/>
  <c r="C4105" i="1"/>
  <c r="C1844" i="1"/>
  <c r="C3498" i="1"/>
  <c r="C4766" i="1"/>
  <c r="C4136" i="1"/>
  <c r="C2081" i="1"/>
  <c r="C3494" i="1"/>
  <c r="C3336" i="1"/>
  <c r="C269" i="1"/>
  <c r="C241" i="1"/>
  <c r="C3350" i="1"/>
  <c r="C2968" i="1"/>
  <c r="C4511" i="1"/>
  <c r="C1400" i="1"/>
  <c r="C1712" i="1"/>
  <c r="C787" i="1"/>
  <c r="C2222" i="1"/>
  <c r="C3601" i="1"/>
  <c r="C1214" i="1"/>
  <c r="C2859" i="1"/>
  <c r="C1413" i="1"/>
  <c r="C1669" i="1"/>
  <c r="C1475" i="1"/>
  <c r="C4745" i="1"/>
  <c r="C1714" i="1"/>
  <c r="C579" i="1"/>
  <c r="C1937" i="1"/>
  <c r="C4278" i="1"/>
  <c r="C4245" i="1"/>
  <c r="C1466" i="1"/>
  <c r="C2235" i="1"/>
  <c r="C974" i="1"/>
  <c r="C4432" i="1"/>
  <c r="C2847" i="1"/>
  <c r="C2889" i="1"/>
  <c r="C4152" i="1"/>
  <c r="C623" i="1"/>
  <c r="C387" i="1"/>
  <c r="C1226" i="1"/>
  <c r="C2922" i="1"/>
  <c r="C1072" i="1"/>
  <c r="C565" i="1"/>
  <c r="C128" i="1"/>
  <c r="C4115" i="1"/>
  <c r="C1007" i="1"/>
  <c r="C4436" i="1"/>
  <c r="C3105" i="1"/>
  <c r="C1133" i="1"/>
  <c r="C2763" i="1"/>
  <c r="C3274" i="1"/>
  <c r="C603" i="1"/>
  <c r="C2798" i="1"/>
  <c r="C1426" i="1"/>
  <c r="C1839" i="1"/>
  <c r="C1992" i="1"/>
  <c r="C2462" i="1"/>
  <c r="C3823" i="1"/>
  <c r="C3719" i="1"/>
  <c r="C2216" i="1"/>
  <c r="C89" i="1"/>
  <c r="C312" i="1"/>
  <c r="C1894" i="1"/>
  <c r="C3338" i="1"/>
  <c r="C3551" i="1"/>
  <c r="C361" i="1"/>
  <c r="C286" i="1"/>
  <c r="C3012" i="1"/>
  <c r="C2835" i="1"/>
  <c r="C465" i="1"/>
  <c r="C4812" i="1"/>
  <c r="C3039" i="1"/>
  <c r="C3481" i="1"/>
  <c r="C649" i="1"/>
  <c r="C448" i="1"/>
  <c r="C903" i="1"/>
  <c r="C633" i="1"/>
  <c r="C1575" i="1"/>
  <c r="C4833" i="1"/>
  <c r="C572" i="1"/>
  <c r="C2910" i="1"/>
  <c r="C715" i="1"/>
  <c r="C353" i="1"/>
  <c r="C1124" i="1"/>
  <c r="C4794" i="1"/>
  <c r="C949" i="1"/>
  <c r="C1198" i="1"/>
  <c r="C1221" i="1"/>
  <c r="C4625" i="1"/>
  <c r="C1931" i="1"/>
  <c r="C3131" i="1"/>
  <c r="C4851" i="1"/>
  <c r="C4649" i="1"/>
  <c r="C1181" i="1"/>
  <c r="C2823" i="1"/>
  <c r="C3575" i="1"/>
  <c r="C1536" i="1"/>
  <c r="C2197" i="1"/>
  <c r="C4585" i="1"/>
  <c r="C1050" i="1"/>
  <c r="C1458" i="1"/>
  <c r="C3852" i="1"/>
  <c r="C801" i="1"/>
  <c r="C4877" i="1"/>
  <c r="C2793" i="1"/>
  <c r="C4492" i="1"/>
  <c r="C3377" i="1"/>
  <c r="C1180" i="1"/>
  <c r="C4944" i="1"/>
  <c r="C3579" i="1"/>
  <c r="C1861" i="1"/>
  <c r="C4203" i="1"/>
  <c r="C2843" i="1"/>
  <c r="C1668" i="1"/>
  <c r="C1595" i="1"/>
  <c r="C1891" i="1"/>
  <c r="C374" i="1"/>
  <c r="C4237" i="1"/>
  <c r="C2395" i="1"/>
  <c r="C4350" i="1"/>
  <c r="C4340" i="1"/>
  <c r="C875" i="1"/>
  <c r="C3833" i="1"/>
  <c r="C788" i="1"/>
  <c r="C2619" i="1"/>
  <c r="C2782" i="1"/>
  <c r="C90" i="1"/>
  <c r="C1102" i="1"/>
  <c r="C1837" i="1"/>
  <c r="C4717" i="1"/>
  <c r="C338" i="1"/>
  <c r="C487" i="1"/>
  <c r="C1128" i="1"/>
  <c r="C4428" i="1"/>
  <c r="C115" i="1"/>
  <c r="C305" i="1"/>
  <c r="C3165" i="1"/>
  <c r="C2971" i="1"/>
  <c r="C1470" i="1"/>
  <c r="C4505" i="1"/>
  <c r="C1286" i="1"/>
  <c r="C468" i="1"/>
  <c r="C3084" i="1"/>
  <c r="C380" i="1"/>
  <c r="C2241" i="1"/>
  <c r="C368" i="1"/>
  <c r="C4442" i="1"/>
  <c r="C651" i="1"/>
  <c r="C3107" i="1"/>
  <c r="C3545" i="1"/>
  <c r="C802" i="1"/>
  <c r="C1410" i="1"/>
  <c r="C2217" i="1"/>
  <c r="C3502" i="1"/>
  <c r="C3011" i="1"/>
  <c r="C2383" i="1"/>
  <c r="C1314" i="1"/>
  <c r="C3439" i="1"/>
  <c r="C2041" i="1"/>
  <c r="C958" i="1"/>
  <c r="C4541" i="1"/>
  <c r="C1080" i="1"/>
  <c r="C4775" i="1"/>
  <c r="C3323" i="1"/>
  <c r="C3686" i="1"/>
  <c r="C4808" i="1"/>
  <c r="C3518" i="1"/>
  <c r="C4127" i="1"/>
  <c r="C4419" i="1"/>
  <c r="C3712" i="1"/>
  <c r="C315" i="1"/>
  <c r="C1700" i="1"/>
  <c r="C1301" i="1"/>
  <c r="C298" i="1"/>
  <c r="C4233" i="1"/>
  <c r="C3443" i="1"/>
  <c r="C3972" i="1"/>
  <c r="C1177" i="1"/>
  <c r="C3671" i="1"/>
  <c r="C2574" i="1"/>
  <c r="C887" i="1"/>
  <c r="C831" i="1"/>
  <c r="C2034" i="1"/>
  <c r="C846" i="1"/>
  <c r="C1741" i="1"/>
  <c r="C3902" i="1"/>
  <c r="C50" i="1"/>
  <c r="C2102" i="1"/>
  <c r="C4758" i="1"/>
  <c r="C4579" i="1"/>
  <c r="C4544" i="1"/>
  <c r="C3001" i="1"/>
  <c r="C2598" i="1"/>
  <c r="C322" i="1"/>
  <c r="C947" i="1"/>
  <c r="C1020" i="1"/>
  <c r="C2814" i="1"/>
  <c r="C1294" i="1"/>
  <c r="C3213" i="1"/>
  <c r="C3641" i="1"/>
  <c r="C954" i="1"/>
  <c r="C426" i="1"/>
  <c r="C4251" i="1"/>
  <c r="C3817" i="1"/>
  <c r="C1187" i="1"/>
  <c r="C2173" i="1"/>
  <c r="C4045" i="1"/>
  <c r="C2771" i="1"/>
  <c r="C1191" i="1"/>
  <c r="C3268" i="1"/>
  <c r="C2225" i="1"/>
  <c r="C4087" i="1"/>
  <c r="C862" i="1"/>
  <c r="C1273" i="1"/>
  <c r="C2704" i="1"/>
  <c r="C3769" i="1"/>
  <c r="C1350" i="1"/>
  <c r="C3075" i="1"/>
  <c r="C3827" i="1"/>
  <c r="C1417" i="1"/>
  <c r="C3584" i="1"/>
  <c r="C8" i="1"/>
  <c r="C4534" i="1"/>
  <c r="C1418" i="1"/>
  <c r="C249" i="1"/>
  <c r="C3005" i="1"/>
  <c r="C4837" i="1"/>
  <c r="C4071" i="1"/>
  <c r="C3754" i="1"/>
  <c r="C2783" i="1"/>
  <c r="C2592" i="1"/>
  <c r="C4530" i="1"/>
  <c r="C3384" i="1"/>
  <c r="C1278" i="1"/>
  <c r="C2901" i="1"/>
  <c r="C3890" i="1"/>
  <c r="C1959" i="1"/>
  <c r="C1583" i="1"/>
  <c r="C2753" i="1"/>
  <c r="C3648" i="1"/>
  <c r="C145" i="1"/>
  <c r="C166" i="1"/>
  <c r="C1048" i="1"/>
  <c r="C2304" i="1"/>
  <c r="C3711" i="1"/>
  <c r="C1790" i="1"/>
  <c r="C2848" i="1"/>
  <c r="C4024" i="1"/>
  <c r="C323" i="1"/>
  <c r="C376" i="1"/>
  <c r="C2053" i="1"/>
  <c r="C4908" i="1"/>
  <c r="C1289" i="1"/>
  <c r="C4002" i="1"/>
  <c r="C3634" i="1"/>
  <c r="C3285" i="1"/>
  <c r="C1443" i="1"/>
  <c r="C4032" i="1"/>
  <c r="C2919" i="1"/>
  <c r="C4887" i="1"/>
  <c r="C2844" i="1"/>
  <c r="C1999" i="1"/>
  <c r="C364" i="1"/>
  <c r="C2432" i="1"/>
  <c r="C4119" i="1"/>
  <c r="C716" i="1"/>
  <c r="C501" i="1"/>
  <c r="C626" i="1"/>
  <c r="C842" i="1"/>
  <c r="C4707" i="1"/>
  <c r="C2064" i="1"/>
  <c r="C4497" i="1"/>
  <c r="C3495" i="1"/>
  <c r="C2170" i="1"/>
  <c r="C4395" i="1"/>
  <c r="C3796" i="1"/>
  <c r="C129" i="1"/>
  <c r="C149" i="1"/>
  <c r="C347" i="1"/>
  <c r="C4246" i="1"/>
  <c r="C3090" i="1"/>
  <c r="C1675" i="1"/>
  <c r="C1396" i="1"/>
  <c r="C308" i="1"/>
  <c r="C2279" i="1"/>
  <c r="C1871" i="1"/>
  <c r="C3515" i="1"/>
  <c r="C2148" i="1"/>
  <c r="C4674" i="1"/>
  <c r="C939" i="1"/>
  <c r="C3605" i="1"/>
  <c r="C3013" i="1"/>
  <c r="C612" i="1"/>
  <c r="C3971" i="1"/>
  <c r="C1295" i="1"/>
  <c r="C3587" i="1"/>
  <c r="C3896" i="1"/>
  <c r="C3776" i="1"/>
  <c r="C915" i="1"/>
  <c r="C4455" i="1"/>
  <c r="C4958" i="1"/>
  <c r="C3374" i="1"/>
  <c r="C606" i="1"/>
  <c r="C2549" i="1"/>
  <c r="C84" i="1"/>
  <c r="C1091" i="1"/>
  <c r="C3546" i="1"/>
  <c r="C3219" i="1"/>
  <c r="C3428" i="1"/>
  <c r="C2820" i="1"/>
  <c r="C2147" i="1"/>
  <c r="C4915" i="1"/>
  <c r="C3730" i="1"/>
  <c r="C237" i="1"/>
  <c r="C3366" i="1"/>
  <c r="C3296" i="1"/>
  <c r="C4141" i="1"/>
  <c r="C2577" i="1"/>
  <c r="C3562" i="1"/>
  <c r="C519" i="1"/>
  <c r="C4581" i="1"/>
  <c r="C3410" i="1"/>
  <c r="C245" i="1"/>
  <c r="C4263" i="1"/>
  <c r="C2585" i="1"/>
  <c r="C221" i="1"/>
  <c r="C977" i="1"/>
  <c r="C4150" i="1"/>
  <c r="C635" i="1"/>
  <c r="C2635" i="1"/>
  <c r="C4180" i="1"/>
  <c r="C3558" i="1"/>
  <c r="C1366" i="1"/>
  <c r="C2044" i="1"/>
  <c r="C764" i="1"/>
  <c r="C3748" i="1"/>
  <c r="C1447" i="1"/>
  <c r="C73" i="1"/>
  <c r="C1480" i="1"/>
  <c r="C2560" i="1"/>
  <c r="C3153" i="1"/>
  <c r="C3426" i="1"/>
  <c r="C3135" i="1"/>
  <c r="C4896" i="1"/>
  <c r="C4729" i="1"/>
  <c r="C235" i="1"/>
  <c r="C3912" i="1"/>
  <c r="C2378" i="1"/>
  <c r="C956" i="1"/>
  <c r="C2641" i="1"/>
  <c r="C1097" i="1"/>
  <c r="C2285" i="1"/>
  <c r="C2331" i="1"/>
  <c r="C4373" i="1"/>
  <c r="C1646" i="1"/>
  <c r="C2992" i="1"/>
  <c r="C4423" i="1"/>
  <c r="C2826" i="1"/>
  <c r="C4065" i="1"/>
  <c r="C845" i="1"/>
  <c r="C1676" i="1"/>
  <c r="C4014" i="1"/>
  <c r="C2498" i="1"/>
  <c r="C511" i="1"/>
  <c r="C807" i="1"/>
  <c r="C1517" i="1"/>
  <c r="C168" i="1"/>
  <c r="C150" i="1"/>
  <c r="C3814" i="1"/>
  <c r="C965" i="1"/>
  <c r="C25" i="1"/>
  <c r="C3246" i="1"/>
  <c r="C4620" i="1"/>
  <c r="C548" i="1"/>
  <c r="C4378" i="1"/>
  <c r="C4374" i="1"/>
  <c r="C3186" i="1"/>
  <c r="C1788" i="1"/>
  <c r="C2982" i="1"/>
  <c r="C2666" i="1"/>
  <c r="C4033" i="1"/>
  <c r="C1401" i="1"/>
  <c r="C1385" i="1"/>
  <c r="C2866" i="1"/>
  <c r="C424" i="1"/>
  <c r="C822" i="1"/>
  <c r="C354" i="1"/>
  <c r="C749" i="1"/>
  <c r="C4408" i="1"/>
  <c r="C4015" i="1"/>
  <c r="C1147" i="1"/>
  <c r="C4146" i="1"/>
  <c r="C1955" i="1"/>
  <c r="C2548" i="1"/>
  <c r="C406" i="1"/>
  <c r="C4205" i="1"/>
  <c r="C196" i="1"/>
  <c r="C797" i="1"/>
  <c r="C3679" i="1"/>
  <c r="C3529" i="1"/>
  <c r="C277" i="1"/>
  <c r="C3771" i="1"/>
  <c r="C225" i="1"/>
  <c r="C4482" i="1"/>
  <c r="C2089" i="1"/>
  <c r="C1014" i="1"/>
  <c r="C817" i="1"/>
  <c r="C419" i="1"/>
  <c r="C3062" i="1"/>
  <c r="C4889" i="1"/>
  <c r="C107" i="1"/>
  <c r="C1123" i="1"/>
  <c r="C659" i="1"/>
  <c r="C1335" i="1"/>
  <c r="C2243" i="1"/>
  <c r="C4189" i="1"/>
  <c r="C1270" i="1"/>
  <c r="C2087" i="1"/>
  <c r="C3757" i="1"/>
  <c r="C2709" i="1"/>
  <c r="C4960" i="1"/>
  <c r="C2435" i="1"/>
  <c r="C4384" i="1"/>
  <c r="C1923" i="1"/>
  <c r="C4286" i="1"/>
  <c r="C1568" i="1"/>
  <c r="C4650" i="1"/>
  <c r="C3000" i="1"/>
  <c r="C804" i="1"/>
  <c r="C3844" i="1"/>
  <c r="C3238" i="1"/>
  <c r="C3800" i="1"/>
  <c r="C2669" i="1"/>
  <c r="C2836" i="1"/>
  <c r="C740" i="1"/>
  <c r="C2772" i="1"/>
  <c r="C645" i="1"/>
  <c r="C2589" i="1"/>
  <c r="C2776" i="1"/>
  <c r="C2615" i="1"/>
  <c r="C193" i="1"/>
  <c r="C2146" i="1"/>
  <c r="C1098" i="1"/>
  <c r="C394" i="1"/>
  <c r="C3044" i="1"/>
  <c r="C3567" i="1"/>
  <c r="C983" i="1"/>
  <c r="C3036" i="1"/>
  <c r="C2733" i="1"/>
  <c r="C2588" i="1"/>
  <c r="C456" i="1"/>
  <c r="C1613" i="1"/>
  <c r="C97" i="1"/>
  <c r="C1729" i="1"/>
  <c r="C3159" i="1"/>
  <c r="C2496" i="1"/>
  <c r="C3244" i="1"/>
  <c r="C832" i="1"/>
  <c r="C2784" i="1"/>
  <c r="C752" i="1"/>
  <c r="C2014" i="1"/>
  <c r="C2012" i="1"/>
  <c r="C4594" i="1"/>
  <c r="C3419" i="1"/>
  <c r="C3687" i="1"/>
  <c r="C1851" i="1"/>
  <c r="C3373" i="1"/>
  <c r="C3477" i="1"/>
  <c r="C549" i="1"/>
  <c r="C1855" i="1"/>
  <c r="C2567" i="1"/>
  <c r="C4668" i="1"/>
  <c r="C2091" i="1"/>
  <c r="C1697" i="1"/>
  <c r="C3675" i="1"/>
  <c r="C405" i="1"/>
  <c r="C2108" i="1"/>
  <c r="C3235" i="1"/>
  <c r="C1033" i="1"/>
  <c r="C3908" i="1"/>
  <c r="C2260" i="1"/>
  <c r="C3018" i="1"/>
  <c r="C551" i="1"/>
  <c r="C2094" i="1"/>
  <c r="C4804" i="1"/>
  <c r="C313" i="1"/>
  <c r="C972" i="1"/>
  <c r="C512" i="1"/>
  <c r="C2134" i="1"/>
  <c r="C189" i="1"/>
  <c r="C4441" i="1"/>
  <c r="C1503" i="1"/>
  <c r="C3273" i="1"/>
  <c r="C2812" i="1"/>
  <c r="C2175" i="1"/>
  <c r="C2346" i="1"/>
  <c r="C111" i="1"/>
  <c r="C1393" i="1"/>
  <c r="C1012" i="1"/>
  <c r="C2595" i="1"/>
  <c r="C4247" i="1"/>
  <c r="C4343" i="1"/>
  <c r="C418" i="1"/>
  <c r="C1751" i="1"/>
  <c r="C882" i="1"/>
  <c r="C215" i="1"/>
  <c r="C3357" i="1"/>
  <c r="C3599" i="1"/>
  <c r="C3576" i="1"/>
  <c r="C2246" i="1"/>
  <c r="C1374" i="1"/>
  <c r="C1276" i="1"/>
  <c r="C1022" i="1"/>
  <c r="C4475" i="1"/>
  <c r="C1119" i="1"/>
  <c r="C3042" i="1"/>
  <c r="C2600" i="1"/>
  <c r="C2412" i="1"/>
  <c r="C3953" i="1"/>
  <c r="C4195" i="1"/>
  <c r="C789" i="1"/>
  <c r="C3132" i="1"/>
  <c r="C4202" i="1"/>
  <c r="C998" i="1"/>
  <c r="C627" i="1"/>
  <c r="C3668" i="1"/>
  <c r="C1479" i="1"/>
  <c r="C1946" i="1"/>
  <c r="C4777" i="1"/>
  <c r="C1194" i="1"/>
  <c r="C2253" i="1"/>
  <c r="C1819" i="1"/>
  <c r="C1001" i="1"/>
  <c r="C814" i="1"/>
  <c r="C1260" i="1"/>
  <c r="C1810" i="1"/>
  <c r="C3906" i="1"/>
  <c r="C2868" i="1"/>
  <c r="C1738" i="1"/>
  <c r="C1169" i="1"/>
  <c r="C201" i="1"/>
  <c r="C638" i="1"/>
  <c r="C888" i="1"/>
  <c r="C2242" i="1"/>
  <c r="C1879" i="1"/>
  <c r="C3682" i="1"/>
  <c r="C4398" i="1"/>
  <c r="C7" i="1"/>
  <c r="C1827" i="1"/>
  <c r="C3669" i="1"/>
  <c r="C2742" i="1"/>
  <c r="C1454" i="1"/>
  <c r="C3286" i="1"/>
  <c r="C1830" i="1"/>
  <c r="C4285" i="1"/>
  <c r="C490" i="1"/>
  <c r="C1125" i="1"/>
  <c r="C795" i="1"/>
  <c r="C3076" i="1"/>
  <c r="C1008" i="1"/>
  <c r="C4888" i="1"/>
  <c r="C3613" i="1"/>
  <c r="C507" i="1"/>
  <c r="C2057" i="1"/>
  <c r="C586" i="1"/>
  <c r="C3200" i="1"/>
  <c r="C1051" i="1"/>
  <c r="C3897" i="1"/>
  <c r="C3955" i="1"/>
  <c r="C1902" i="1"/>
  <c r="C239" i="1"/>
  <c r="C3459" i="1"/>
  <c r="C2591" i="1"/>
  <c r="C4451" i="1"/>
  <c r="C4396" i="1"/>
  <c r="C4277" i="1"/>
  <c r="C2477" i="1"/>
  <c r="C3690" i="1"/>
  <c r="C1291" i="1"/>
  <c r="C3491" i="1"/>
  <c r="C488" i="1"/>
  <c r="C2421" i="1"/>
  <c r="C2248" i="1"/>
  <c r="C3709" i="1"/>
  <c r="C1219" i="1"/>
  <c r="C1222" i="1"/>
  <c r="C3155" i="1"/>
  <c r="C3524" i="1"/>
  <c r="C4639" i="1"/>
  <c r="C4513" i="1"/>
  <c r="C3797" i="1"/>
  <c r="C428" i="1"/>
  <c r="C3423" i="1"/>
  <c r="C3547" i="1"/>
  <c r="C1345" i="1"/>
  <c r="C4994" i="1"/>
  <c r="C2316" i="1"/>
  <c r="C3127" i="1"/>
  <c r="C1079" i="1"/>
  <c r="C2133" i="1"/>
  <c r="C4012" i="1"/>
  <c r="C1804" i="1"/>
  <c r="C1309" i="1"/>
  <c r="C1075" i="1"/>
  <c r="C4769" i="1"/>
  <c r="C2734" i="1"/>
  <c r="C3052" i="1"/>
  <c r="C517" i="1"/>
  <c r="C792" i="1"/>
  <c r="C4348" i="1"/>
  <c r="C2700" i="1"/>
  <c r="C194" i="1"/>
  <c r="C212" i="1"/>
  <c r="C4738" i="1"/>
  <c r="C69" i="1"/>
  <c r="C200" i="1"/>
  <c r="C2744" i="1"/>
  <c r="C1928" i="1"/>
  <c r="C880" i="1"/>
  <c r="C3708" i="1"/>
  <c r="C2786" i="1"/>
  <c r="C3726" i="1"/>
  <c r="C3588" i="1"/>
  <c r="C1766" i="1"/>
  <c r="C2150" i="1"/>
  <c r="C4506" i="1"/>
  <c r="C1207" i="1"/>
  <c r="C3856" i="1"/>
  <c r="C1592" i="1"/>
  <c r="C1430" i="1"/>
  <c r="C731" i="1"/>
  <c r="C4925" i="1"/>
  <c r="C1481" i="1"/>
  <c r="C2083" i="1"/>
  <c r="C3456" i="1"/>
  <c r="C1757" i="1"/>
  <c r="C636" i="1"/>
  <c r="C4716" i="1"/>
  <c r="C936" i="1"/>
  <c r="C2016" i="1"/>
  <c r="C1791" i="1"/>
  <c r="C3652" i="1"/>
  <c r="C250" i="1"/>
  <c r="C4324" i="1"/>
  <c r="C671" i="1"/>
  <c r="C1094" i="1"/>
  <c r="C291" i="1"/>
  <c r="C472" i="1"/>
  <c r="C2646" i="1"/>
  <c r="C3258" i="1"/>
  <c r="C3885" i="1"/>
  <c r="C4023" i="1"/>
  <c r="C4446" i="1"/>
  <c r="C2972" i="1"/>
  <c r="C4091" i="1"/>
  <c r="C4557" i="1"/>
  <c r="C1367" i="1"/>
  <c r="C2501" i="1"/>
  <c r="C1085" i="1"/>
  <c r="C1574" i="1"/>
  <c r="C3718" i="1"/>
  <c r="C2144" i="1"/>
  <c r="C1964" i="1"/>
  <c r="C3386" i="1"/>
  <c r="C2129" i="1"/>
  <c r="C2616" i="1"/>
  <c r="C1101" i="1"/>
  <c r="C3236" i="1"/>
  <c r="C3427" i="1"/>
  <c r="C1581" i="1"/>
  <c r="C204" i="1"/>
  <c r="C2381" i="1"/>
  <c r="C1732" i="1"/>
  <c r="C1025" i="1"/>
  <c r="C55" i="1"/>
  <c r="C3967" i="1"/>
  <c r="C4502" i="1"/>
  <c r="C1329" i="1"/>
  <c r="C2207" i="1"/>
  <c r="C4354" i="1"/>
  <c r="C3017" i="1"/>
  <c r="C1388" i="1"/>
  <c r="C3898" i="1"/>
  <c r="C4311" i="1"/>
  <c r="C944" i="1"/>
  <c r="C4583" i="1"/>
  <c r="C1543" i="1"/>
  <c r="C634" i="1"/>
  <c r="C2295" i="1"/>
  <c r="C1907" i="1"/>
  <c r="C3251" i="1"/>
  <c r="C2655" i="1"/>
  <c r="C2191" i="1"/>
  <c r="C2022" i="1"/>
  <c r="C1651" i="1"/>
  <c r="C3298" i="1"/>
  <c r="C159" i="1"/>
  <c r="C1120" i="1"/>
  <c r="C677" i="1"/>
  <c r="C3541" i="1"/>
  <c r="C2086" i="1"/>
  <c r="C386" i="1"/>
  <c r="C2315" i="1"/>
  <c r="C4431" i="1"/>
  <c r="C4208" i="1"/>
  <c r="C4241" i="1"/>
  <c r="C1596" i="1"/>
  <c r="C2353" i="1"/>
  <c r="C4874" i="1"/>
  <c r="C605" i="1"/>
  <c r="C1880" i="1"/>
  <c r="C21" i="1"/>
  <c r="C3429" i="1"/>
  <c r="C3156" i="1"/>
  <c r="C2371" i="1"/>
  <c r="C4526" i="1"/>
  <c r="C1256" i="1"/>
  <c r="C4106" i="1"/>
  <c r="C4682" i="1"/>
  <c r="C4712" i="1"/>
  <c r="C2097" i="1"/>
  <c r="C1771" i="1"/>
  <c r="C2725" i="1"/>
  <c r="C2799" i="1"/>
  <c r="C4187" i="1"/>
  <c r="C4802" i="1"/>
  <c r="C1129" i="1"/>
  <c r="C769" i="1"/>
  <c r="C613" i="1"/>
  <c r="C1909" i="1"/>
  <c r="C2036" i="1"/>
  <c r="C4449" i="1"/>
  <c r="C101" i="1"/>
  <c r="C2998" i="1"/>
  <c r="C1178" i="1"/>
  <c r="C1199" i="1"/>
  <c r="C2914" i="1"/>
  <c r="C4763" i="1"/>
  <c r="C3146" i="1"/>
  <c r="C2885" i="1"/>
  <c r="C3215" i="1"/>
  <c r="C4438" i="1"/>
  <c r="C4250" i="1"/>
  <c r="C4387" i="1"/>
  <c r="C4138" i="1"/>
  <c r="C3611" i="1"/>
  <c r="C824" i="1"/>
  <c r="C1419" i="1"/>
  <c r="C2999" i="1"/>
  <c r="C1650" i="1"/>
  <c r="C684" i="1"/>
  <c r="C2624" i="1"/>
  <c r="C2220" i="1"/>
  <c r="C3169" i="1"/>
  <c r="C2061" i="1"/>
  <c r="C1553" i="1"/>
  <c r="C4168" i="1"/>
  <c r="C867" i="1"/>
  <c r="C1320" i="1"/>
  <c r="C3226" i="1"/>
  <c r="C236" i="1"/>
  <c r="C1586" i="1"/>
  <c r="C857" i="1"/>
  <c r="C4266" i="1"/>
  <c r="C4213" i="1"/>
  <c r="C98" i="1"/>
  <c r="C4041" i="1"/>
  <c r="C3744" i="1"/>
  <c r="C3087" i="1"/>
  <c r="C4076" i="1"/>
  <c r="C4305" i="1"/>
  <c r="C3096" i="1"/>
  <c r="C868" i="1"/>
  <c r="C4929" i="1"/>
  <c r="C86" i="1"/>
  <c r="C3665" i="1"/>
  <c r="C4615" i="1"/>
  <c r="C3825" i="1"/>
  <c r="C1290" i="1"/>
  <c r="C678" i="1"/>
  <c r="C4062" i="1"/>
  <c r="C3106" i="1"/>
  <c r="C3864" i="1"/>
  <c r="C3101" i="1"/>
  <c r="C3370" i="1"/>
  <c r="C2755" i="1"/>
  <c r="C4443" i="1"/>
  <c r="C3929" i="1"/>
  <c r="C4360" i="1"/>
  <c r="C2832" i="1"/>
  <c r="C4018" i="1"/>
  <c r="C1040" i="1"/>
  <c r="C988" i="1"/>
  <c r="C1762" i="1"/>
  <c r="C3548" i="1"/>
  <c r="C3379" i="1"/>
  <c r="C1360" i="1"/>
  <c r="C3614" i="1"/>
  <c r="C3310" i="1"/>
  <c r="C2933" i="1"/>
  <c r="C4933" i="1"/>
  <c r="C4386" i="1"/>
  <c r="C2625" i="1"/>
  <c r="C1464" i="1"/>
  <c r="C3196" i="1"/>
  <c r="C2367" i="1"/>
  <c r="C3229" i="1"/>
  <c r="C2512" i="1"/>
  <c r="C3092" i="1"/>
  <c r="C1251" i="1"/>
  <c r="C4680" i="1"/>
  <c r="C3397" i="1"/>
  <c r="C4829" i="1"/>
  <c r="C3556" i="1"/>
  <c r="C1087" i="1"/>
  <c r="C3970" i="1"/>
  <c r="C3530" i="1"/>
  <c r="C2126" i="1"/>
  <c r="C133" i="1"/>
  <c r="C2001" i="1"/>
  <c r="C4517" i="1"/>
  <c r="C273" i="1"/>
  <c r="C3283" i="1"/>
  <c r="C2719" i="1"/>
  <c r="C3249" i="1"/>
  <c r="C3993" i="1"/>
  <c r="C3250" i="1"/>
  <c r="C737" i="1"/>
  <c r="C624" i="1"/>
  <c r="C3128" i="1"/>
  <c r="C3008" i="1"/>
  <c r="C1440" i="1"/>
  <c r="C3161" i="1"/>
  <c r="C765" i="1"/>
  <c r="C1888" i="1"/>
  <c r="C835" i="1"/>
  <c r="C3217" i="1"/>
  <c r="C4448" i="1"/>
  <c r="C3399" i="1"/>
  <c r="C4693" i="1"/>
  <c r="C2975" i="1"/>
  <c r="C2766" i="1"/>
  <c r="C3094" i="1"/>
  <c r="C2276" i="1"/>
  <c r="C1267" i="1"/>
  <c r="C4793" i="1"/>
  <c r="C2454" i="1"/>
  <c r="C1805" i="1"/>
  <c r="C2183" i="1"/>
  <c r="C1122" i="1"/>
  <c r="C1131" i="1"/>
  <c r="C969" i="1"/>
  <c r="C4663" i="1"/>
  <c r="C2230" i="1"/>
  <c r="C957" i="1"/>
  <c r="C4984" i="1"/>
  <c r="C4190" i="1"/>
  <c r="C4025" i="1"/>
  <c r="C3616" i="1"/>
  <c r="C1796" i="1"/>
  <c r="C285" i="1"/>
  <c r="C808" i="1"/>
  <c r="C2883" i="1"/>
  <c r="C4760" i="1"/>
  <c r="C134" i="1"/>
  <c r="C852" i="1"/>
  <c r="C4214" i="1"/>
  <c r="C2356" i="1"/>
  <c r="C913" i="1"/>
  <c r="C3752" i="1"/>
  <c r="C4477" i="1"/>
  <c r="C1182" i="1"/>
  <c r="C2099" i="1"/>
  <c r="C1769" i="1"/>
  <c r="C995" i="1"/>
  <c r="C2154" i="1"/>
  <c r="C4503" i="1"/>
  <c r="C3927" i="1"/>
  <c r="C2499" i="1"/>
  <c r="C369" i="1"/>
  <c r="C4535" i="1"/>
  <c r="C4788" i="1"/>
  <c r="C1212" i="1"/>
  <c r="C1482" i="1"/>
  <c r="C1164" i="1"/>
  <c r="C1815" i="1"/>
  <c r="C2773" i="1"/>
  <c r="C4337" i="1"/>
  <c r="C4968" i="1"/>
  <c r="C779" i="1"/>
  <c r="C1820" i="1"/>
  <c r="C2199" i="1"/>
  <c r="C2358" i="1"/>
  <c r="C1801" i="1"/>
  <c r="C1532" i="1"/>
  <c r="C3398" i="1"/>
  <c r="C2171" i="1"/>
  <c r="C3243" i="1"/>
  <c r="C1250" i="1"/>
  <c r="C1565" i="1"/>
  <c r="C2272" i="1"/>
  <c r="C838" i="1"/>
  <c r="C4603" i="1"/>
  <c r="C3454" i="1"/>
  <c r="C2255" i="1"/>
  <c r="C1428" i="1"/>
  <c r="C1570" i="1"/>
  <c r="C2063" i="1"/>
  <c r="C3433" i="1"/>
  <c r="C400" i="1"/>
  <c r="C3640" i="1"/>
  <c r="C2550" i="1"/>
  <c r="C537" i="1"/>
  <c r="C2071" i="1"/>
  <c r="C4165" i="1"/>
  <c r="C2447" i="1"/>
  <c r="C2531" i="1"/>
  <c r="C1246" i="1"/>
  <c r="C2457" i="1"/>
  <c r="C3865" i="1"/>
  <c r="C4917" i="1"/>
  <c r="C4677" i="1"/>
  <c r="C4841" i="1"/>
  <c r="C1244" i="1"/>
  <c r="C2969" i="1"/>
  <c r="C1832" i="1"/>
  <c r="C615" i="1"/>
  <c r="C2916" i="1"/>
  <c r="C3700" i="1"/>
  <c r="C4860" i="1"/>
  <c r="C2902" i="1"/>
  <c r="C4791" i="1"/>
  <c r="C337" i="1"/>
  <c r="C3741" i="1"/>
  <c r="C161" i="1"/>
  <c r="C132" i="1"/>
  <c r="C3171" i="1"/>
  <c r="C4310" i="1"/>
  <c r="C22" i="1"/>
  <c r="C4206" i="1"/>
  <c r="C3582" i="1"/>
  <c r="C4825" i="1"/>
  <c r="C2111" i="1"/>
  <c r="C3692" i="1"/>
  <c r="C2839" i="1"/>
  <c r="C3922" i="1"/>
  <c r="C1934" i="1"/>
  <c r="C1115" i="1"/>
  <c r="C4843" i="1"/>
  <c r="C598" i="1"/>
  <c r="C3751" i="1"/>
  <c r="C123" i="1"/>
  <c r="C4280" i="1"/>
  <c r="C1455" i="1"/>
  <c r="C4661" i="1"/>
  <c r="C2662" i="1"/>
  <c r="C1852" i="1"/>
  <c r="C4362" i="1"/>
  <c r="C3302" i="1"/>
  <c r="C1284" i="1"/>
  <c r="C3168" i="1"/>
  <c r="C932" i="1"/>
  <c r="C1086" i="1"/>
  <c r="C1557" i="1"/>
  <c r="C2030" i="1"/>
  <c r="C2913" i="1"/>
  <c r="C3593" i="1"/>
  <c r="C4256" i="1"/>
  <c r="C1472" i="1"/>
  <c r="C3688" i="1"/>
  <c r="C3550" i="1"/>
  <c r="C1076" i="1"/>
  <c r="C961" i="1"/>
  <c r="C2831" i="1"/>
  <c r="C3143" i="1"/>
  <c r="C619" i="1"/>
  <c r="C258" i="1"/>
  <c r="C4911" i="1"/>
  <c r="C4424" i="1"/>
  <c r="C3619" i="1"/>
  <c r="C2760" i="1"/>
  <c r="C1528" i="1"/>
  <c r="C4413" i="1"/>
  <c r="C4017" i="1"/>
  <c r="C3028" i="1"/>
  <c r="C2928" i="1"/>
  <c r="C4761" i="1"/>
  <c r="C4038" i="1"/>
  <c r="C3406" i="1"/>
  <c r="C330" i="1"/>
  <c r="C473" i="1"/>
  <c r="C4995" i="1"/>
  <c r="C2028" i="1"/>
  <c r="C724" i="1"/>
  <c r="C4706" i="1"/>
  <c r="C1627" i="1"/>
  <c r="C3691" i="1"/>
  <c r="C508" i="1"/>
  <c r="C2976" i="1"/>
  <c r="C4863" i="1"/>
  <c r="C1792" i="1"/>
  <c r="C1342" i="1"/>
  <c r="C4590" i="1"/>
  <c r="C1908" i="1"/>
  <c r="C3893" i="1"/>
  <c r="C4275" i="1"/>
  <c r="C2867" i="1"/>
  <c r="C2040" i="1"/>
  <c r="C3320" i="1"/>
  <c r="C3471" i="1"/>
  <c r="C4627" i="1"/>
  <c r="C1376" i="1"/>
  <c r="C3458" i="1"/>
  <c r="C2008" i="1"/>
  <c r="C891" i="1"/>
  <c r="C4571" i="1"/>
  <c r="C1990" i="1"/>
  <c r="C2249" i="1"/>
  <c r="C1857" i="1"/>
  <c r="C4565" i="1"/>
  <c r="C1247" i="1"/>
  <c r="C2764" i="1"/>
  <c r="C1321" i="1"/>
  <c r="C2025" i="1"/>
  <c r="C3187" i="1"/>
  <c r="C2472" i="1"/>
  <c r="C4289" i="1"/>
  <c r="C2211" i="1"/>
  <c r="C916" i="1"/>
  <c r="C665" i="1"/>
  <c r="C1562" i="1"/>
  <c r="C4192" i="1"/>
  <c r="C4444" i="1"/>
  <c r="C1853" i="1"/>
  <c r="C4932" i="1"/>
  <c r="C3745" i="1"/>
  <c r="C1224" i="1"/>
  <c r="C2092" i="1"/>
  <c r="C4900" i="1"/>
  <c r="C2453" i="1"/>
  <c r="C2143" i="1"/>
  <c r="C1364" i="1"/>
  <c r="C334" i="1"/>
  <c r="C4367" i="1"/>
  <c r="C2056" i="1"/>
  <c r="C2045" i="1"/>
  <c r="C2204" i="1"/>
  <c r="C1542" i="1"/>
  <c r="C2433" i="1"/>
  <c r="C4634" i="1"/>
  <c r="C2759" i="1"/>
  <c r="C384" i="1"/>
  <c r="C1758" i="1"/>
  <c r="C617" i="1"/>
  <c r="C1683" i="1"/>
  <c r="C1217" i="1"/>
  <c r="C4657" i="1"/>
  <c r="C2058" i="1"/>
  <c r="C2119" i="1"/>
  <c r="C2347" i="1"/>
  <c r="C1063" i="1"/>
  <c r="C3059" i="1"/>
  <c r="C970" i="1"/>
  <c r="C1554" i="1"/>
  <c r="C4184" i="1"/>
  <c r="C1617" i="1"/>
  <c r="C355" i="1"/>
  <c r="C3476" i="1"/>
  <c r="C628" i="1"/>
  <c r="C392" i="1"/>
  <c r="C4209" i="1"/>
  <c r="C3513" i="1"/>
  <c r="C4381" i="1"/>
  <c r="C2536" i="1"/>
  <c r="C1227" i="1"/>
  <c r="C4626" i="1"/>
  <c r="C785" i="1"/>
  <c r="C1779" i="1"/>
  <c r="C2411" i="1"/>
  <c r="C3747" i="1"/>
  <c r="C325" i="1"/>
  <c r="C2544" i="1"/>
  <c r="C154" i="1"/>
  <c r="C1377" i="1"/>
  <c r="C2002" i="1"/>
  <c r="C1709" i="1"/>
  <c r="C170" i="1"/>
  <c r="C4554" i="1"/>
  <c r="C3701" i="1"/>
  <c r="C1814" i="1"/>
  <c r="C4177" i="1"/>
  <c r="C3783" i="1"/>
  <c r="C163" i="1"/>
  <c r="C304" i="1"/>
  <c r="C2761" i="1"/>
  <c r="C4711" i="1"/>
  <c r="C2391" i="1"/>
  <c r="C4491" i="1"/>
  <c r="C2652" i="1"/>
  <c r="C444" i="1"/>
  <c r="C2149" i="1"/>
  <c r="C4942" i="1"/>
  <c r="C3021" i="1"/>
  <c r="C768" i="1"/>
  <c r="C3651" i="1"/>
  <c r="C1753" i="1"/>
  <c r="C2408" i="1"/>
  <c r="C3141" i="1"/>
  <c r="C4785" i="1"/>
  <c r="C3240" i="1"/>
  <c r="C4757" i="1"/>
  <c r="C3301" i="1"/>
  <c r="C1727" i="1"/>
  <c r="C2281" i="1"/>
  <c r="C1807" i="1"/>
  <c r="C3355" i="1"/>
  <c r="C1016" i="1"/>
  <c r="C4739" i="1"/>
  <c r="C1534" i="1"/>
  <c r="C3739" i="1"/>
  <c r="C117" i="1"/>
  <c r="C4134" i="1"/>
  <c r="C2555" i="1"/>
  <c r="C1921" i="1"/>
  <c r="C4058" i="1"/>
  <c r="C2137" i="1"/>
  <c r="C2863" i="1"/>
  <c r="C4741" i="1"/>
  <c r="C1507" i="1"/>
  <c r="C1112" i="1"/>
  <c r="C4719" i="1"/>
  <c r="C1831" i="1"/>
  <c r="C2523" i="1"/>
  <c r="C4866" i="1"/>
  <c r="C2077" i="1"/>
  <c r="C1968" i="1"/>
  <c r="C1591" i="1"/>
  <c r="C3167" i="1"/>
  <c r="C3678" i="1"/>
  <c r="C81" i="1"/>
  <c r="C3206" i="1"/>
  <c r="C1569" i="1"/>
  <c r="C2952" i="1"/>
  <c r="C1459" i="1"/>
  <c r="C616" i="1"/>
  <c r="C4142" i="1"/>
  <c r="C2344" i="1"/>
  <c r="C2163" i="1"/>
  <c r="C4085" i="1"/>
  <c r="C1064" i="1"/>
  <c r="C4144" i="1"/>
  <c r="C1705" i="1"/>
  <c r="C227" i="1"/>
  <c r="C94" i="1"/>
  <c r="C266" i="1"/>
  <c r="C907" i="1"/>
  <c r="C2038" i="1"/>
  <c r="C1938" i="1"/>
  <c r="C371" i="1"/>
  <c r="C1402" i="1"/>
  <c r="C1195" i="1"/>
  <c r="C2929" i="1"/>
  <c r="C2426" i="1"/>
  <c r="C754" i="1"/>
  <c r="C1280" i="1"/>
  <c r="C847" i="1"/>
  <c r="C1900" i="1"/>
  <c r="C4355" i="1"/>
  <c r="C4881" i="1"/>
  <c r="C1053" i="1"/>
  <c r="C96" i="1"/>
  <c r="C1254" i="1"/>
  <c r="C2398" i="1"/>
  <c r="C2320" i="1"/>
  <c r="C3980" i="1"/>
  <c r="C1767" i="1"/>
  <c r="C859" i="1"/>
  <c r="C643" i="1"/>
  <c r="C4290" i="1"/>
  <c r="C3358" i="1"/>
  <c r="C4772" i="1"/>
  <c r="C2757" i="1"/>
  <c r="C4611" i="1"/>
  <c r="C1056" i="1"/>
  <c r="C1940" i="1"/>
  <c r="C1405" i="1"/>
  <c r="C2326" i="1"/>
  <c r="C722" i="1"/>
  <c r="C2649" i="1"/>
  <c r="C2670" i="1"/>
  <c r="C3837" i="1"/>
  <c r="C1663" i="1"/>
  <c r="C2198" i="1"/>
  <c r="C2781" i="1"/>
  <c r="C3940" i="1"/>
  <c r="C554" i="1"/>
  <c r="C4550" i="1"/>
  <c r="C2938" i="1"/>
  <c r="C1258" i="1"/>
  <c r="C816" i="1"/>
  <c r="C3594" i="1"/>
  <c r="C216" i="1"/>
  <c r="C556" i="1"/>
  <c r="C1021" i="1"/>
  <c r="C4558" i="1"/>
  <c r="C4928" i="1"/>
  <c r="C1540" i="1"/>
  <c r="C2037" i="1"/>
  <c r="C2775" i="1"/>
  <c r="C820" i="1"/>
  <c r="C4081" i="1"/>
  <c r="C2084" i="1"/>
  <c r="C4084" i="1"/>
  <c r="C242" i="1"/>
  <c r="C1718" i="1"/>
  <c r="C474" i="1"/>
  <c r="C2450" i="1"/>
  <c r="C2274" i="1"/>
  <c r="C1833" i="1"/>
  <c r="C4778" i="1"/>
  <c r="C4456" i="1"/>
  <c r="C2614" i="1"/>
  <c r="C2559" i="1"/>
  <c r="C2538" i="1"/>
  <c r="C4101" i="1"/>
  <c r="C4572" i="1"/>
  <c r="C54" i="1"/>
  <c r="C2858" i="1"/>
  <c r="C1786" i="1"/>
  <c r="C70" i="1"/>
  <c r="C786" i="1"/>
  <c r="C1647" i="1"/>
  <c r="C1763" i="1"/>
  <c r="C4861" i="1"/>
  <c r="C3369" i="1"/>
  <c r="C3905" i="1"/>
  <c r="C4068" i="1"/>
  <c r="C3485" i="1"/>
  <c r="C477" i="1"/>
  <c r="C1725" i="1"/>
  <c r="C27" i="1"/>
  <c r="C2212" i="1"/>
  <c r="C1976" i="1"/>
  <c r="C17" i="1"/>
  <c r="C2686" i="1"/>
  <c r="C3543" i="1"/>
  <c r="C4525" i="1"/>
  <c r="C1456" i="1"/>
  <c r="C4404" i="1"/>
  <c r="C4819" i="1"/>
  <c r="C3597" i="1"/>
  <c r="C2113" i="1"/>
  <c r="C1361" i="1"/>
  <c r="C3553" i="1"/>
  <c r="C4641" i="1"/>
  <c r="C3304" i="1"/>
  <c r="C4300" i="1"/>
  <c r="C2699" i="1"/>
  <c r="C3660" i="1"/>
  <c r="C4047" i="1"/>
  <c r="C3288" i="1"/>
  <c r="C3623" i="1"/>
  <c r="C1537" i="1"/>
  <c r="C2476" i="1"/>
  <c r="C3557" i="1"/>
  <c r="C3174" i="1"/>
  <c r="C3225" i="1"/>
  <c r="C112" i="1"/>
  <c r="C3435" i="1"/>
  <c r="C271" i="1"/>
  <c r="C4351" i="1"/>
  <c r="C1110" i="1"/>
  <c r="C2130" i="1"/>
  <c r="C3239" i="1"/>
  <c r="C4019" i="1"/>
  <c r="C3475" i="1"/>
  <c r="C4685" i="1"/>
  <c r="C3140" i="1"/>
  <c r="C3207" i="1"/>
  <c r="C3522" i="1"/>
  <c r="C2296" i="1"/>
  <c r="C4658" i="1"/>
  <c r="C834" i="1"/>
  <c r="C3437" i="1"/>
  <c r="C1451" i="1"/>
  <c r="C1236" i="1"/>
  <c r="C1972" i="1"/>
  <c r="C1603" i="1"/>
  <c r="C953" i="1"/>
  <c r="C730" i="1"/>
  <c r="C2159" i="1"/>
  <c r="C4232" i="1"/>
  <c r="C2339" i="1"/>
  <c r="C2879" i="1"/>
  <c r="C1420" i="1"/>
  <c r="C1287" i="1"/>
  <c r="C4291" i="1"/>
  <c r="C1469" i="1"/>
  <c r="C3581" i="1"/>
  <c r="C2642" i="1"/>
  <c r="C1677" i="1"/>
  <c r="C4880" i="1"/>
  <c r="C710" i="1"/>
  <c r="C992" i="1"/>
  <c r="C4907" i="1"/>
  <c r="C1370" i="1"/>
  <c r="C2298" i="1"/>
  <c r="C3415" i="1"/>
  <c r="C4731" i="1"/>
  <c r="C2444" i="1"/>
  <c r="C439" i="1"/>
  <c r="C4109" i="1"/>
  <c r="C4121" i="1"/>
  <c r="C44" i="1"/>
  <c r="C1066" i="1"/>
  <c r="C4385" i="1"/>
  <c r="C1179" i="1"/>
  <c r="C3957" i="1"/>
  <c r="C4465" i="1"/>
  <c r="C4669" i="1"/>
  <c r="C2936" i="1"/>
  <c r="C2748" i="1"/>
  <c r="C207" i="1"/>
  <c r="C997" i="1"/>
  <c r="C1183" i="1"/>
  <c r="C1941" i="1"/>
  <c r="C975" i="1"/>
  <c r="C4317" i="1"/>
  <c r="C755" i="1"/>
  <c r="C4104" i="1"/>
  <c r="C2048" i="1"/>
  <c r="C1351" i="1"/>
  <c r="C4624" i="1"/>
  <c r="C4536" i="1"/>
  <c r="C1655" i="1"/>
  <c r="C459" i="1"/>
  <c r="C2306" i="1"/>
  <c r="C1349" i="1"/>
  <c r="C2251" i="1"/>
  <c r="C4773" i="1"/>
  <c r="C4656" i="1"/>
  <c r="C629" i="1"/>
  <c r="C2873" i="1"/>
  <c r="C2851" i="1"/>
  <c r="C3175" i="1"/>
  <c r="C3422" i="1"/>
  <c r="C3045" i="1"/>
  <c r="C2322" i="1"/>
  <c r="C1306" i="1"/>
  <c r="C2801" i="1"/>
  <c r="C2726" i="1"/>
  <c r="C4617" i="1"/>
  <c r="C2802" i="1"/>
  <c r="C2188" i="1"/>
  <c r="C743" i="1"/>
  <c r="C657" i="1"/>
  <c r="C2458" i="1"/>
  <c r="C854" i="1"/>
  <c r="C883" i="1"/>
  <c r="C840" i="1"/>
  <c r="C753" i="1"/>
  <c r="C2434" i="1"/>
  <c r="C2935" i="1"/>
  <c r="C4284" i="1"/>
  <c r="C1113" i="1"/>
  <c r="C466" i="1"/>
  <c r="C566" i="1"/>
  <c r="C318" i="1"/>
  <c r="C382" i="1"/>
  <c r="C4847" i="1"/>
  <c r="C255" i="1"/>
  <c r="C3832" i="1"/>
  <c r="C4073" i="1"/>
  <c r="C4370" i="1"/>
  <c r="C4508" i="1"/>
  <c r="C172" i="1"/>
  <c r="C3048" i="1"/>
  <c r="C2256" i="1"/>
  <c r="C1633" i="1"/>
  <c r="C2636" i="1"/>
  <c r="C1029" i="1"/>
  <c r="C1817" i="1"/>
  <c r="C1580" i="1"/>
  <c r="C4817" i="1"/>
  <c r="C2027" i="1"/>
  <c r="C2478" i="1"/>
  <c r="C2950" i="1"/>
  <c r="C4970" i="1"/>
  <c r="C1144" i="1"/>
  <c r="C370" i="1"/>
  <c r="C3197" i="1"/>
  <c r="C3157" i="1"/>
  <c r="C4333" i="1"/>
  <c r="C4512" i="1"/>
  <c r="C34" i="1"/>
  <c r="C4390" i="1"/>
  <c r="C4135" i="1"/>
  <c r="C3861" i="1"/>
  <c r="C4647" i="1"/>
  <c r="C2031" i="1"/>
  <c r="C2767" i="1"/>
  <c r="C4495" i="1"/>
  <c r="C1834" i="1"/>
  <c r="C4107" i="1"/>
  <c r="C1708" i="1"/>
  <c r="C4638" i="1"/>
  <c r="C4253" i="1"/>
  <c r="C892" i="1"/>
  <c r="C2840" i="1"/>
  <c r="C345" i="1"/>
  <c r="C1139" i="1"/>
  <c r="C1538" i="1"/>
  <c r="C1167" i="1"/>
  <c r="C138" i="1"/>
  <c r="C1485" i="1"/>
  <c r="C432" i="1"/>
  <c r="C2817" i="1"/>
  <c r="C109" i="1"/>
  <c r="C1231" i="1"/>
  <c r="C1298" i="1"/>
  <c r="C2694" i="1"/>
  <c r="C2000" i="1"/>
  <c r="C4726" i="1"/>
  <c r="C33" i="1"/>
  <c r="C2203" i="1"/>
  <c r="C3512" i="1"/>
  <c r="C1444" i="1"/>
  <c r="C4885" i="1"/>
  <c r="C3413" i="1"/>
  <c r="C667" i="1"/>
  <c r="C1608" i="1"/>
  <c r="C3933" i="1"/>
  <c r="C3891" i="1"/>
  <c r="C67" i="1"/>
  <c r="C575" i="1"/>
  <c r="C1446" i="1"/>
  <c r="C4051" i="1"/>
  <c r="C358" i="1"/>
  <c r="C1381" i="1"/>
  <c r="C45" i="1"/>
  <c r="C3460" i="1"/>
  <c r="C4564" i="1"/>
  <c r="C3887" i="1"/>
  <c r="C1546" i="1"/>
  <c r="C933" i="1"/>
  <c r="C1502" i="1"/>
  <c r="C3813" i="1"/>
  <c r="C900" i="1"/>
  <c r="C3364" i="1"/>
  <c r="C2872" i="1"/>
  <c r="C3060" i="1"/>
  <c r="C2052" i="1"/>
  <c r="C314" i="1"/>
  <c r="C2528" i="1"/>
  <c r="C4838" i="1"/>
  <c r="C4919" i="1"/>
  <c r="C2643" i="1"/>
  <c r="C2439" i="1"/>
  <c r="C4955" i="1"/>
  <c r="C2629" i="1"/>
  <c r="C3961" i="1"/>
  <c r="C4848" i="1"/>
  <c r="C3988" i="1"/>
  <c r="C2627" i="1"/>
  <c r="C914" i="1"/>
  <c r="C4633" i="1"/>
  <c r="C4029" i="1"/>
  <c r="C1282" i="1"/>
  <c r="C2017" i="1"/>
  <c r="C78" i="1"/>
  <c r="C1926" i="1"/>
  <c r="C2508" i="1"/>
  <c r="C3222" i="1"/>
  <c r="C4356" i="1"/>
  <c r="C3137" i="1"/>
  <c r="C4648" i="1"/>
  <c r="C1878" i="1"/>
  <c r="C1682" i="1"/>
  <c r="C1969" i="1"/>
  <c r="C18" i="1"/>
  <c r="C1261" i="1"/>
  <c r="C3531" i="1"/>
  <c r="C2837" i="1"/>
  <c r="C4818" i="1"/>
  <c r="C1088" i="1"/>
  <c r="C3123" i="1"/>
  <c r="C2372" i="1"/>
  <c r="C3853" i="1"/>
  <c r="C1067" i="1"/>
  <c r="C2338" i="1"/>
  <c r="C137" i="1"/>
  <c r="C116" i="1"/>
  <c r="C3078" i="1"/>
  <c r="C2741" i="1"/>
  <c r="C2443" i="1"/>
  <c r="C1496" i="1"/>
  <c r="C2758" i="1"/>
  <c r="C3436" i="1"/>
  <c r="C2987" i="1"/>
  <c r="C2857" i="1"/>
  <c r="C440" i="1"/>
  <c r="C106" i="1"/>
  <c r="C973" i="1"/>
  <c r="C2032" i="1"/>
  <c r="C3525" i="1"/>
  <c r="C4709" i="1"/>
  <c r="C978" i="1"/>
  <c r="C4151" i="1"/>
  <c r="C2059" i="1"/>
  <c r="C2184" i="1"/>
  <c r="C3810" i="1"/>
  <c r="C1493" i="1"/>
  <c r="C2189" i="1"/>
  <c r="C4083" i="1"/>
  <c r="C263" i="1"/>
  <c r="C3786" i="1"/>
  <c r="C2140" i="1"/>
  <c r="C398" i="1"/>
  <c r="C2465" i="1"/>
  <c r="C351" i="1"/>
  <c r="C2816" i="1"/>
  <c r="C2247" i="1"/>
  <c r="C2779" i="1"/>
  <c r="C2370" i="1"/>
  <c r="C2112" i="1"/>
  <c r="C2582" i="1"/>
  <c r="C1185" i="1"/>
  <c r="C3805" i="1"/>
  <c r="C4786" i="1"/>
  <c r="C1457" i="1"/>
  <c r="C4676" i="1"/>
  <c r="C2076" i="1"/>
  <c r="C1437" i="1"/>
  <c r="C1427" i="1"/>
  <c r="C1541" i="1"/>
  <c r="C3537" i="1"/>
  <c r="C3335" i="1"/>
  <c r="C1898" i="1"/>
  <c r="C4962" i="1"/>
  <c r="C2659" i="1"/>
  <c r="C2329" i="1"/>
  <c r="C3620" i="1"/>
  <c r="C1453" i="1"/>
  <c r="C4582" i="1"/>
  <c r="C1327" i="1"/>
  <c r="C280" i="1"/>
  <c r="C3389" i="1"/>
  <c r="C341" i="1"/>
  <c r="C4" i="1"/>
  <c r="C4684" i="1"/>
  <c r="C3311" i="1"/>
  <c r="C3136" i="1"/>
  <c r="C4353" i="1"/>
  <c r="C3340" i="1"/>
  <c r="C1624" i="1"/>
  <c r="C3473" i="1"/>
  <c r="C4509" i="1"/>
  <c r="C1848" i="1"/>
  <c r="C483" i="1"/>
  <c r="C365" i="1"/>
  <c r="C4102" i="1"/>
  <c r="C829" i="1"/>
  <c r="C3610" i="1"/>
  <c r="C2874" i="1"/>
  <c r="C2925" i="1"/>
  <c r="C142" i="1"/>
  <c r="C3609" i="1"/>
  <c r="C1043" i="1"/>
  <c r="C1916" i="1"/>
  <c r="C1609" i="1"/>
  <c r="C2124" i="1"/>
  <c r="C2962" i="1"/>
  <c r="C4418" i="1"/>
  <c r="C4612" i="1"/>
  <c r="C2006" i="1"/>
  <c r="C1462" i="1"/>
  <c r="C2610" i="1"/>
  <c r="C1759" i="1"/>
  <c r="C1644" i="1"/>
  <c r="C4687" i="1"/>
  <c r="C1070" i="1"/>
  <c r="C1664" i="1"/>
  <c r="C552" i="1"/>
  <c r="C991" i="1"/>
  <c r="C4998" i="1"/>
  <c r="C256" i="1"/>
  <c r="C3264" i="1"/>
  <c r="C2033" i="1"/>
  <c r="C3962" i="1"/>
  <c r="C1626" i="1"/>
  <c r="C1956" i="1"/>
  <c r="C1864" i="1"/>
  <c r="C3583" i="1"/>
  <c r="C29" i="1"/>
  <c r="C1434" i="1"/>
  <c r="C326" i="1"/>
  <c r="C3305" i="1"/>
  <c r="C4172" i="1"/>
  <c r="C524" i="1"/>
  <c r="C884" i="1"/>
  <c r="C3830" i="1"/>
  <c r="C4922" i="1"/>
  <c r="C1835" i="1"/>
  <c r="C3031" i="1"/>
  <c r="C2128" i="1"/>
  <c r="C1425" i="1"/>
  <c r="C3653" i="1"/>
  <c r="C208" i="1"/>
  <c r="C457" i="1"/>
  <c r="C2716" i="1"/>
  <c r="C4217" i="1"/>
  <c r="C213" i="1"/>
  <c r="C2420" i="1"/>
  <c r="C2401" i="1"/>
  <c r="C1518" i="1"/>
  <c r="C3455" i="1"/>
  <c r="C3409" i="1"/>
  <c r="C2379" i="1"/>
  <c r="C500" i="1"/>
  <c r="C1635" i="1"/>
  <c r="C4460" i="1"/>
  <c r="C1695" i="1"/>
  <c r="C680" i="1"/>
  <c r="C4301" i="1"/>
  <c r="C2746" i="1"/>
  <c r="C2209" i="1"/>
  <c r="C3624" i="1"/>
  <c r="C114" i="1"/>
  <c r="C87" i="1"/>
  <c r="C4980" i="1"/>
  <c r="C2100" i="1"/>
  <c r="C3758" i="1"/>
  <c r="C1438" i="1"/>
  <c r="C607" i="1"/>
  <c r="C2506" i="1"/>
  <c r="C4903" i="1"/>
  <c r="C3184" i="1"/>
  <c r="C1620" i="1"/>
  <c r="C1783" i="1"/>
  <c r="C1009" i="1"/>
  <c r="C381" i="1"/>
  <c r="C2106" i="1"/>
  <c r="C1184" i="1"/>
  <c r="C206" i="1"/>
  <c r="C4538" i="1"/>
  <c r="C2325" i="1"/>
  <c r="C3359" i="1"/>
  <c r="C1324" i="1"/>
  <c r="C670" i="1"/>
  <c r="C2777" i="1"/>
  <c r="C3158" i="1"/>
  <c r="C1523" i="1"/>
  <c r="C4737" i="1"/>
  <c r="C529" i="1"/>
  <c r="C3707" i="1"/>
  <c r="C815" i="1"/>
  <c r="C2479" i="1"/>
  <c r="C3918" i="1"/>
  <c r="C3573" i="1"/>
  <c r="C1587" i="1"/>
  <c r="C1604" i="1"/>
  <c r="C1658" i="1"/>
  <c r="C2558" i="1"/>
  <c r="C3721" i="1"/>
  <c r="C1605" i="1"/>
  <c r="C92" i="1"/>
  <c r="C494" i="1"/>
  <c r="C4631" i="1"/>
  <c r="C1947" i="1"/>
  <c r="C553" i="1"/>
  <c r="C3372" i="1"/>
  <c r="C2152" i="1"/>
  <c r="C700" i="1"/>
  <c r="C4283" i="1"/>
  <c r="C4858" i="1"/>
  <c r="C2674" i="1"/>
  <c r="C37" i="1"/>
  <c r="C3152" i="1"/>
  <c r="C2486" i="1"/>
  <c r="C4595" i="1"/>
  <c r="C1958" i="1"/>
  <c r="C299" i="1"/>
  <c r="C3963" i="1"/>
  <c r="C4393" i="1"/>
  <c r="C2993" i="1"/>
  <c r="C1268" i="1"/>
  <c r="C3365" i="1"/>
  <c r="C350" i="1"/>
  <c r="C3198" i="1"/>
  <c r="C3822" i="1"/>
  <c r="C1441" i="1"/>
  <c r="C4420" i="1"/>
  <c r="C1822" i="1"/>
  <c r="C744" i="1"/>
  <c r="C2780" i="1"/>
  <c r="C3220" i="1"/>
  <c r="C1585" i="1"/>
  <c r="C2907" i="1"/>
  <c r="C1248" i="1"/>
  <c r="C1966" i="1"/>
  <c r="C4402" i="1"/>
  <c r="C2438" i="1"/>
  <c r="C1654" i="1"/>
  <c r="C1800" i="1"/>
  <c r="C3820" i="1"/>
  <c r="C3939" i="1"/>
  <c r="C2070" i="1"/>
  <c r="C1901" i="1"/>
  <c r="C800" i="1"/>
  <c r="C295" i="1"/>
  <c r="C1631" i="1"/>
  <c r="C1398" i="1"/>
  <c r="C492" i="1"/>
  <c r="C3901" i="1"/>
  <c r="C4188" i="1"/>
  <c r="C3540" i="1"/>
  <c r="C919" i="1"/>
  <c r="C327" i="1"/>
  <c r="C3968" i="1"/>
  <c r="C2638" i="1"/>
  <c r="C1948" i="1"/>
  <c r="C2517" i="1"/>
  <c r="C631" i="1"/>
  <c r="C4779" i="1"/>
  <c r="C4063" i="1"/>
  <c r="C2870" i="1"/>
  <c r="C119" i="1"/>
  <c r="C2710" i="1"/>
  <c r="C738" i="1"/>
  <c r="C639" i="1"/>
  <c r="C2576" i="1"/>
  <c r="C4159" i="1"/>
  <c r="C1497" i="1"/>
  <c r="C4116" i="1"/>
  <c r="C1816" i="1"/>
  <c r="C4628" i="1"/>
  <c r="C2898" i="1"/>
  <c r="C2291" i="1"/>
  <c r="C1688" i="1"/>
  <c r="C1023" i="1"/>
  <c r="C5001" i="1"/>
  <c r="C1563" i="1"/>
  <c r="C2178" i="1"/>
  <c r="C4281" i="1"/>
  <c r="C4563" i="1"/>
  <c r="C3378" i="1"/>
  <c r="C2180" i="1"/>
  <c r="C4027" i="1"/>
  <c r="C4000" i="1"/>
  <c r="C2794" i="1"/>
  <c r="C2631" i="1"/>
  <c r="C1332" i="1"/>
  <c r="C3680" i="1"/>
  <c r="C3257" i="1"/>
  <c r="C1429" i="1"/>
  <c r="C541" i="1"/>
  <c r="C4056" i="1"/>
  <c r="C703" i="1"/>
  <c r="C2806" i="1"/>
  <c r="C4155" i="1"/>
  <c r="C3467" i="1"/>
  <c r="C1859" i="1"/>
  <c r="C3138" i="1"/>
  <c r="C1269" i="1"/>
  <c r="C699" i="1"/>
  <c r="C246" i="1"/>
  <c r="C1841" i="1"/>
  <c r="C3787" i="1"/>
  <c r="C4191" i="1"/>
  <c r="C681" i="1"/>
  <c r="C2131" i="1"/>
  <c r="C3590" i="1"/>
  <c r="C3203" i="1"/>
  <c r="C2166" i="1"/>
  <c r="C1739" i="1"/>
  <c r="C3883" i="1"/>
  <c r="C3360" i="1"/>
  <c r="C2554" i="1"/>
  <c r="C851" i="1"/>
  <c r="C3385" i="1"/>
  <c r="C608" i="1"/>
  <c r="C1343" i="1"/>
  <c r="C1461" i="1"/>
  <c r="C4978" i="1"/>
  <c r="C2310" i="1"/>
  <c r="C1549" i="1"/>
  <c r="C3710" i="1"/>
  <c r="C1752" i="1"/>
  <c r="C2226" i="1"/>
  <c r="C4469" i="1"/>
  <c r="C4890" i="1"/>
  <c r="C3004" i="1"/>
  <c r="C2419" i="1"/>
  <c r="C1084" i="1"/>
  <c r="C3353" i="1"/>
  <c r="C4630" i="1"/>
  <c r="C104" i="1"/>
  <c r="C461" i="1"/>
  <c r="C3755" i="1"/>
  <c r="C349" i="1"/>
  <c r="C2303" i="1"/>
  <c r="C4274" i="1"/>
  <c r="C4914" i="1"/>
  <c r="C578" i="1"/>
  <c r="C2300" i="1"/>
  <c r="C1206" i="1"/>
  <c r="C3032" i="1"/>
  <c r="C3390" i="1"/>
  <c r="C1356" i="1"/>
  <c r="C1034" i="1"/>
  <c r="C4243" i="1"/>
  <c r="C1126" i="1"/>
  <c r="C1884" i="1"/>
  <c r="C4140" i="1"/>
  <c r="C719" i="1"/>
  <c r="C798" i="1"/>
  <c r="C1789" i="1"/>
  <c r="C3569" i="1"/>
  <c r="C4234" i="1"/>
  <c r="C3382" i="1"/>
  <c r="C1780" i="1"/>
  <c r="C3033" i="1"/>
  <c r="C1794" i="1"/>
  <c r="C1740" i="1"/>
  <c r="C1854" i="1"/>
  <c r="C1556" i="1"/>
  <c r="C4307" i="1"/>
  <c r="C2737" i="1"/>
  <c r="C3534" i="1"/>
  <c r="C3536" i="1"/>
  <c r="C4692" i="1"/>
  <c r="C422" i="1"/>
  <c r="C2896" i="1"/>
  <c r="C377" i="1"/>
  <c r="C279" i="1"/>
  <c r="C2821" i="1"/>
  <c r="C4532" i="1"/>
  <c r="C3058" i="1"/>
  <c r="C1208" i="1"/>
  <c r="C3400" i="1"/>
  <c r="C3892" i="1"/>
  <c r="C2651" i="1"/>
  <c r="C4327" i="1"/>
  <c r="C1723" i="1"/>
  <c r="C1362" i="1"/>
  <c r="C2305" i="1"/>
  <c r="C3996" i="1"/>
  <c r="C2892" i="1"/>
  <c r="C450" i="1"/>
  <c r="C240" i="1"/>
  <c r="C2195" i="1"/>
  <c r="C1728" i="1"/>
  <c r="C683" i="1"/>
  <c r="C3684" i="1"/>
  <c r="C130" i="1"/>
  <c r="C2309" i="1"/>
  <c r="C4035" i="1"/>
  <c r="C3081" i="1"/>
  <c r="C100" i="1"/>
  <c r="C1406" i="1"/>
  <c r="C1077" i="1"/>
  <c r="C1140" i="1"/>
  <c r="C696" i="1"/>
  <c r="C3055" i="1"/>
  <c r="C2825" i="1"/>
  <c r="C1035" i="1"/>
  <c r="C153" i="1"/>
  <c r="C885" i="1"/>
  <c r="C2448" i="1"/>
  <c r="C3424" i="1"/>
  <c r="C861" i="1"/>
  <c r="C931" i="1"/>
  <c r="C1818" i="1"/>
  <c r="C1823" i="1"/>
  <c r="C796" i="1"/>
  <c r="C3487" i="1"/>
  <c r="C4688" i="1"/>
  <c r="C28" i="1"/>
  <c r="C3091" i="1"/>
  <c r="C4272" i="1"/>
  <c r="C910" i="1"/>
  <c r="C3854" i="1"/>
  <c r="C1559" i="1"/>
  <c r="C401" i="1"/>
  <c r="C4799" i="1"/>
  <c r="C3829" i="1"/>
  <c r="C1283" i="1"/>
  <c r="C4621" i="1"/>
  <c r="C2489" i="1"/>
  <c r="C390" i="1"/>
  <c r="C4077" i="1"/>
  <c r="C3293" i="1"/>
  <c r="C198" i="1"/>
  <c r="C2983" i="1"/>
  <c r="C4416" i="1"/>
  <c r="C181" i="1"/>
  <c r="C1903" i="1"/>
  <c r="C2685" i="1"/>
  <c r="C1974" i="1"/>
  <c r="C2487" i="1"/>
  <c r="C3649" i="1"/>
  <c r="C2570" i="1"/>
  <c r="C1672" i="1"/>
  <c r="C4551" i="1"/>
  <c r="C4725" i="1"/>
  <c r="C1414" i="1"/>
  <c r="C190" i="1"/>
  <c r="C1670" i="1"/>
  <c r="C2223" i="1"/>
  <c r="C489" i="1"/>
  <c r="C1116" i="1"/>
  <c r="C1737" i="1"/>
  <c r="C3022" i="1"/>
  <c r="C3417" i="1"/>
  <c r="C3252" i="1"/>
  <c r="C2349" i="1"/>
  <c r="C4196" i="1"/>
  <c r="C4750" i="1"/>
  <c r="C184" i="1"/>
  <c r="C630" i="1"/>
  <c r="C2713" i="1"/>
  <c r="C4543" i="1"/>
  <c r="C4660" i="1"/>
  <c r="C3111" i="1"/>
  <c r="C945" i="1"/>
  <c r="C1868" i="1"/>
  <c r="C475" i="1"/>
  <c r="C402" i="1"/>
  <c r="C4318" i="1"/>
  <c r="C1875" i="1"/>
  <c r="C467" i="1"/>
  <c r="C3773" i="1"/>
  <c r="C260" i="1"/>
  <c r="C959" i="1"/>
  <c r="C620" i="1"/>
  <c r="C1588" i="1"/>
  <c r="C901" i="1"/>
  <c r="C3907" i="1"/>
  <c r="C3784" i="1"/>
  <c r="C74" i="1"/>
  <c r="C1539" i="1"/>
  <c r="C1914" i="1"/>
  <c r="C3706" i="1"/>
  <c r="C3956" i="1"/>
  <c r="C2509" i="1"/>
  <c r="C1015" i="1"/>
  <c r="C1501" i="1"/>
  <c r="C941" i="1"/>
  <c r="C1706" i="1"/>
  <c r="C1561" i="1"/>
  <c r="C2123" i="1"/>
  <c r="C2176" i="1"/>
  <c r="C987" i="1"/>
  <c r="C827" i="1"/>
  <c r="C1849" i="1"/>
  <c r="C3989" i="1"/>
  <c r="C2807" i="1"/>
  <c r="C4622" i="1"/>
  <c r="C928" i="1"/>
  <c r="C1846" i="1"/>
  <c r="C1730" i="1"/>
  <c r="C4407" i="1"/>
  <c r="C3589" i="1"/>
  <c r="C828" i="1"/>
  <c r="C4965" i="1"/>
  <c r="C2200" i="1"/>
  <c r="C4806" i="1"/>
  <c r="C2490" i="1"/>
  <c r="C4542" i="1"/>
  <c r="C4846" i="1"/>
  <c r="C105" i="1"/>
  <c r="C4849" i="1"/>
  <c r="C2736" i="1"/>
  <c r="C3247" i="1"/>
  <c r="C2415" i="1"/>
  <c r="C3913" i="1"/>
  <c r="C4097" i="1"/>
  <c r="C1031" i="1"/>
  <c r="C2647" i="1"/>
  <c r="C4720" i="1"/>
  <c r="C585" i="1"/>
  <c r="C4242" i="1"/>
  <c r="C4176" i="1"/>
  <c r="C3533" i="1"/>
  <c r="C1188" i="1"/>
  <c r="C182" i="1"/>
  <c r="C4352" i="1"/>
  <c r="C1877" i="1"/>
  <c r="C1772" i="1"/>
  <c r="C693" i="1"/>
  <c r="C2977" i="1"/>
  <c r="C833" i="1"/>
  <c r="C3463" i="1"/>
  <c r="C2949" i="1"/>
  <c r="C3260" i="1"/>
  <c r="C4515" i="1"/>
  <c r="C2720" i="1"/>
  <c r="C2778" i="1"/>
  <c r="C1095" i="1"/>
  <c r="C1611" i="1"/>
  <c r="C3695" i="1"/>
  <c r="C2542" i="1"/>
  <c r="C3638" i="1"/>
  <c r="C2244" i="1"/>
  <c r="C99" i="1"/>
  <c r="C4358" i="1"/>
  <c r="C1876" i="1"/>
  <c r="C3702" i="1"/>
  <c r="C3801" i="1"/>
  <c r="C4873" i="1"/>
  <c r="C4319" i="1"/>
  <c r="C3178" i="1"/>
  <c r="C711" i="1"/>
  <c r="C3727" i="1"/>
  <c r="C610" i="1"/>
  <c r="C4494" i="1"/>
  <c r="C2375" i="1"/>
  <c r="C2955" i="1"/>
  <c r="C1873" i="1"/>
  <c r="C155" i="1"/>
  <c r="C660" i="1"/>
  <c r="C3520" i="1"/>
  <c r="C1338" i="1"/>
  <c r="C3909" i="1"/>
  <c r="C4108" i="1"/>
  <c r="C2334" i="1"/>
  <c r="C1255" i="1"/>
  <c r="C3637" i="1"/>
  <c r="C63" i="1"/>
  <c r="C2043" i="1"/>
  <c r="C2648" i="1"/>
  <c r="C2227" i="1"/>
  <c r="C4248" i="1"/>
  <c r="C3079" i="1"/>
  <c r="C333" i="1"/>
  <c r="C3689" i="1"/>
  <c r="C1148" i="1"/>
  <c r="C1303" i="1"/>
  <c r="C3271" i="1"/>
  <c r="C4584" i="1"/>
  <c r="C143" i="1"/>
  <c r="C1638" i="1"/>
  <c r="C2804" i="1"/>
  <c r="C540" i="1"/>
  <c r="C4043" i="1"/>
  <c r="C1490" i="1"/>
  <c r="C4095" i="1"/>
  <c r="C4238" i="1"/>
  <c r="C4830" i="1"/>
  <c r="C1109" i="1"/>
  <c r="C48" i="1"/>
  <c r="C4872" i="1"/>
  <c r="C2270" i="1"/>
  <c r="C1547" i="1"/>
  <c r="C4675" i="1"/>
  <c r="C4175" i="1"/>
  <c r="C2469" i="1"/>
  <c r="C4129" i="1"/>
  <c r="C562" i="1"/>
  <c r="C2118" i="1"/>
  <c r="C3723" i="1"/>
  <c r="C2405" i="1"/>
  <c r="C2599" i="1"/>
  <c r="C2399" i="1"/>
  <c r="C1156" i="1"/>
  <c r="C3343" i="1"/>
  <c r="C940" i="1"/>
  <c r="C183" i="1"/>
  <c r="C2524" i="1"/>
  <c r="C701" i="1"/>
  <c r="C2206" i="1"/>
  <c r="C307" i="1"/>
  <c r="C4287" i="1"/>
  <c r="C4765" i="1"/>
  <c r="C1614" i="1"/>
  <c r="C3280" i="1"/>
  <c r="C1127" i="1"/>
  <c r="C3479" i="1"/>
  <c r="C2749" i="1"/>
  <c r="C2245" i="1"/>
  <c r="C879" i="1"/>
  <c r="C478" i="1"/>
  <c r="C3388" i="1"/>
  <c r="C3942" i="1"/>
  <c r="C4963" i="1"/>
  <c r="C2218" i="1"/>
  <c r="C1397" i="1"/>
  <c r="C4909" i="1"/>
  <c r="C2132" i="1"/>
  <c r="C3404" i="1"/>
  <c r="C942" i="1"/>
  <c r="C3743" i="1"/>
  <c r="C866" i="1"/>
  <c r="C3915" i="1"/>
  <c r="C482" i="1"/>
  <c r="C3082" i="1"/>
  <c r="C4727" i="1"/>
  <c r="C2586" i="1"/>
  <c r="C1357" i="1"/>
  <c r="C2190" i="1"/>
  <c r="C3821" i="1"/>
  <c r="C803" i="1"/>
  <c r="C2507" i="1"/>
  <c r="C3030" i="1"/>
  <c r="C2297" i="1"/>
  <c r="C4937" i="1"/>
  <c r="C1136" i="1"/>
  <c r="C3824" i="1"/>
  <c r="C2105" i="1"/>
  <c r="C3284" i="1"/>
  <c r="C2575" i="1"/>
  <c r="C4926" i="1"/>
  <c r="C93" i="1"/>
  <c r="C2556" i="1"/>
  <c r="C310" i="1"/>
  <c r="C2514" i="1"/>
  <c r="C1582" i="1"/>
  <c r="C3635" i="1"/>
  <c r="C4330" i="1"/>
  <c r="C38" i="1"/>
  <c r="C1988" i="1"/>
  <c r="C4462" i="1"/>
  <c r="C151" i="1"/>
  <c r="C1371" i="1"/>
  <c r="C568" i="1"/>
  <c r="C4480" i="1"/>
  <c r="C228" i="1"/>
  <c r="C4157" i="1"/>
  <c r="C3375" i="1"/>
  <c r="C3442" i="1"/>
  <c r="C4478" i="1"/>
  <c r="C545" i="1"/>
  <c r="C2491" i="1"/>
  <c r="C4948" i="1"/>
  <c r="C1463" i="1"/>
  <c r="C3506" i="1"/>
  <c r="C3869" i="1"/>
  <c r="C2978" i="1"/>
  <c r="C2572" i="1"/>
  <c r="C4262" i="1"/>
  <c r="C2602" i="1"/>
  <c r="C4309" i="1"/>
  <c r="C560" i="1"/>
  <c r="C4227" i="1"/>
  <c r="C1375" i="1"/>
  <c r="C1082" i="1"/>
  <c r="C889" i="1"/>
  <c r="C4539" i="1"/>
  <c r="C3489" i="1"/>
  <c r="C1047" i="1"/>
  <c r="C3643" i="1"/>
  <c r="C599" i="1"/>
  <c r="C2884" i="1"/>
  <c r="C1339" i="1"/>
  <c r="C2724" i="1"/>
  <c r="C4122" i="1"/>
  <c r="C1090" i="1"/>
  <c r="C3932" i="1"/>
  <c r="C2192" i="1"/>
  <c r="C435" i="1"/>
  <c r="C4672" i="1"/>
  <c r="C2687" i="1"/>
  <c r="C2515" i="1"/>
  <c r="C1277" i="1"/>
  <c r="C2954" i="1"/>
  <c r="C410" i="1"/>
  <c r="C2718" i="1"/>
  <c r="C2164" i="1"/>
  <c r="C1975" i="1"/>
  <c r="C531" i="1"/>
  <c r="C2158" i="1"/>
  <c r="C3762" i="1"/>
  <c r="C1986" i="1"/>
  <c r="C1346" i="1"/>
  <c r="C2342" i="1"/>
  <c r="C558" i="1"/>
  <c r="C2917" i="1"/>
  <c r="C3991" i="1"/>
  <c r="C2273" i="1"/>
  <c r="C1601" i="1"/>
  <c r="C4927" i="1"/>
  <c r="C2957" i="1"/>
  <c r="C234" i="1"/>
  <c r="C3756" i="1"/>
  <c r="C2386" i="1"/>
  <c r="C4252" i="1"/>
  <c r="C3528" i="1"/>
  <c r="C1508" i="1"/>
  <c r="C4820" i="1"/>
  <c r="C4527" i="1"/>
  <c r="C906" i="1"/>
  <c r="C1412" i="1"/>
  <c r="C3777" i="1"/>
  <c r="C1710" i="1"/>
  <c r="C1760" i="1"/>
  <c r="C1157" i="1"/>
  <c r="C4735" i="1"/>
  <c r="C3195" i="1"/>
  <c r="C1795" i="1"/>
  <c r="C799" i="1"/>
  <c r="C3344" i="1"/>
  <c r="C320" i="1"/>
  <c r="C2532" i="1"/>
  <c r="C967" i="1"/>
  <c r="C1488" i="1"/>
  <c r="C3642" i="1"/>
  <c r="C2219" i="1"/>
  <c r="C1775" i="1"/>
  <c r="C2078" i="1"/>
  <c r="C2728" i="1"/>
  <c r="C4086" i="1"/>
  <c r="C2813" i="1"/>
  <c r="C436" i="1"/>
  <c r="C403" i="1"/>
  <c r="C4335" i="1"/>
  <c r="C674" i="1"/>
  <c r="C2267" i="1"/>
  <c r="C1239" i="1"/>
  <c r="C1572" i="1"/>
  <c r="C4985" i="1"/>
  <c r="C538" i="1"/>
  <c r="C3142" i="1"/>
  <c r="C4216" i="1"/>
  <c r="C1196" i="1"/>
  <c r="C4898" i="1"/>
  <c r="C126" i="1"/>
  <c r="C994" i="1"/>
  <c r="C618" i="1"/>
  <c r="C58" i="1"/>
  <c r="C1812" i="1"/>
  <c r="C1640" i="1"/>
  <c r="C1662" i="1"/>
  <c r="C1132" i="1"/>
  <c r="C4178" i="1"/>
  <c r="C1344" i="1"/>
  <c r="C1719" i="1"/>
  <c r="C873" i="1"/>
  <c r="C399" i="1"/>
  <c r="C1980" i="1"/>
  <c r="C3792" i="1"/>
  <c r="C583" i="1"/>
  <c r="C4635" i="1"/>
  <c r="C4434" i="1"/>
  <c r="C3098" i="1"/>
  <c r="C876" i="1"/>
  <c r="C3662" i="1"/>
  <c r="C4154" i="1"/>
  <c r="C2660" i="1"/>
  <c r="C2125" i="1"/>
  <c r="C1643" i="1"/>
  <c r="C3176" i="1"/>
  <c r="C3577" i="1"/>
  <c r="C3453" i="1"/>
  <c r="C3027" i="1"/>
  <c r="C4986" i="1"/>
  <c r="C4698" i="1"/>
  <c r="C3262" i="1"/>
  <c r="C855" i="1"/>
  <c r="C564" i="1"/>
  <c r="C4673" i="1"/>
  <c r="C1036" i="1"/>
  <c r="C3803" i="1"/>
  <c r="C2553" i="1"/>
  <c r="C4810" i="1"/>
  <c r="C4697" i="1"/>
  <c r="C3603" i="1"/>
  <c r="C1305" i="1"/>
  <c r="C41" i="1"/>
  <c r="C3266" i="1"/>
  <c r="C3794" i="1"/>
  <c r="C2738" i="1"/>
  <c r="C4537" i="1"/>
  <c r="C1299" i="1"/>
  <c r="C2613" i="1"/>
  <c r="C1052" i="1"/>
  <c r="C2603" i="1"/>
  <c r="C4008" i="1"/>
  <c r="C1159" i="1"/>
  <c r="C72" i="1"/>
  <c r="C979" i="1"/>
  <c r="C16" i="1"/>
  <c r="C247" i="1"/>
  <c r="C2483" i="1"/>
  <c r="C1004" i="1"/>
  <c r="C4864" i="1"/>
  <c r="C3314" i="1"/>
  <c r="C47" i="1"/>
  <c r="C2681" i="1"/>
  <c r="C1606" i="1"/>
  <c r="C1599" i="1"/>
  <c r="C3657" i="1"/>
  <c r="C3282" i="1"/>
  <c r="C536" i="1"/>
  <c r="C609" i="1"/>
  <c r="C3416" i="1"/>
  <c r="C4130" i="1"/>
  <c r="C1785" i="1"/>
  <c r="C781" i="1"/>
  <c r="C3875" i="1"/>
  <c r="C2402" i="1"/>
  <c r="C2233" i="1"/>
  <c r="C3080" i="1"/>
  <c r="C4457" i="1"/>
  <c r="C2620" i="1"/>
  <c r="C1716" i="1"/>
  <c r="C2319" i="1"/>
  <c r="C3521" i="1"/>
  <c r="C4211" i="1"/>
  <c r="C4733" i="1"/>
  <c r="C2747" i="1"/>
  <c r="C2740" i="1"/>
  <c r="C2224" i="1"/>
  <c r="C1659" i="1"/>
  <c r="C2413" i="1"/>
  <c r="C4987" i="1"/>
  <c r="C3981" i="1"/>
  <c r="C2208" i="1"/>
  <c r="C26" i="1"/>
  <c r="C990" i="1"/>
  <c r="C2541" i="1"/>
  <c r="C1060" i="1"/>
  <c r="C3559" i="1"/>
  <c r="C1439" i="1"/>
  <c r="C383" i="1"/>
  <c r="C509" i="1"/>
  <c r="C4437" i="1"/>
  <c r="C3570" i="1"/>
  <c r="C1899" i="1"/>
  <c r="C4654" i="1"/>
  <c r="C576" i="1"/>
  <c r="C733" i="1"/>
  <c r="C4789" i="1"/>
  <c r="C1733" i="1"/>
  <c r="C1030" i="1"/>
  <c r="C3791" i="1"/>
  <c r="C2101" i="1"/>
  <c r="C162" i="1"/>
  <c r="C1024" i="1"/>
  <c r="C3299" i="1"/>
  <c r="C3798" i="1"/>
  <c r="C2621" i="1"/>
  <c r="C2607" i="1"/>
  <c r="C650" i="1"/>
  <c r="C4842" i="1"/>
  <c r="C2951" i="1"/>
  <c r="C1372" i="1"/>
  <c r="C169" i="1"/>
  <c r="C3312" i="1"/>
  <c r="C2394" i="1"/>
  <c r="C1057" i="1"/>
  <c r="C646" i="1"/>
  <c r="C64" i="1"/>
  <c r="C3542" i="1"/>
  <c r="C1315" i="1"/>
  <c r="C4567" i="1"/>
  <c r="C3329" i="1"/>
  <c r="C75" i="1"/>
  <c r="C4592" i="1"/>
  <c r="C4207" i="1"/>
  <c r="C140" i="1"/>
  <c r="C505" i="1"/>
  <c r="C1777" i="1"/>
  <c r="C1225" i="1"/>
  <c r="C2785" i="1"/>
  <c r="C476" i="1"/>
  <c r="C4754" i="1"/>
  <c r="C1897" i="1"/>
  <c r="C4740" i="1"/>
  <c r="C1477" i="1"/>
  <c r="C4163" i="1"/>
  <c r="C761" i="1"/>
  <c r="C4003" i="1"/>
  <c r="C186" i="1"/>
  <c r="C2593" i="1"/>
  <c r="C2946" i="1"/>
  <c r="C3775" i="1"/>
  <c r="C3828" i="1"/>
  <c r="C3053" i="1"/>
  <c r="C3664" i="1"/>
  <c r="C2265" i="1"/>
  <c r="C4224" i="1"/>
  <c r="C3714" i="1"/>
  <c r="C4143" i="1"/>
  <c r="C13" i="1"/>
  <c r="C108" i="1"/>
  <c r="C1407" i="1"/>
  <c r="C1598" i="1"/>
  <c r="C1253" i="1"/>
  <c r="C1686" i="1"/>
  <c r="C4481" i="1"/>
  <c r="C1173" i="1"/>
  <c r="C4403" i="1"/>
  <c r="C2174" i="1"/>
  <c r="C2707" i="1"/>
  <c r="C4815" i="1"/>
  <c r="C173" i="1"/>
  <c r="C3255" i="1"/>
  <c r="C569" i="1"/>
  <c r="C771" i="1"/>
  <c r="C4878" i="1"/>
  <c r="C1308" i="1"/>
  <c r="C708" i="1"/>
  <c r="C702" i="1"/>
  <c r="C4336" i="1"/>
  <c r="C4670" i="1"/>
  <c r="C2539" i="1"/>
  <c r="C3849" i="1"/>
  <c r="C3162" i="1"/>
  <c r="C3112" i="1"/>
  <c r="C3434" i="1"/>
  <c r="C3074" i="1"/>
  <c r="C4074" i="1"/>
  <c r="C2611" i="1"/>
  <c r="C1037" i="1"/>
  <c r="C4867" i="1"/>
  <c r="C2135" i="1"/>
  <c r="C3237" i="1"/>
  <c r="C2715" i="1"/>
  <c r="C4052" i="1"/>
  <c r="C2317" i="1"/>
  <c r="C2605" i="1"/>
  <c r="C784" i="1"/>
  <c r="C2891" i="1"/>
  <c r="C4199" i="1"/>
  <c r="C4871" i="1"/>
  <c r="C1223" i="1"/>
  <c r="C164" i="1"/>
  <c r="C2231" i="1"/>
  <c r="C1486" i="1"/>
  <c r="C4388" i="1"/>
  <c r="C2232" i="1"/>
  <c r="C2650" i="1"/>
  <c r="C2918" i="1"/>
  <c r="C2459" i="1"/>
  <c r="C3420" i="1"/>
  <c r="C3093" i="1"/>
  <c r="C2301" i="1"/>
  <c r="C4039" i="1"/>
  <c r="C2522" i="1"/>
  <c r="C1550" i="1"/>
  <c r="C4334" i="1"/>
  <c r="C4678" i="1"/>
  <c r="C359" i="1"/>
  <c r="C4835" i="1"/>
  <c r="C4519" i="1"/>
  <c r="C2360" i="1"/>
  <c r="C2818" i="1"/>
  <c r="C3263" i="1"/>
  <c r="C3099" i="1"/>
  <c r="C1130" i="1"/>
  <c r="C2122" i="1"/>
  <c r="C4010" i="1"/>
  <c r="C4363" i="1"/>
  <c r="C1316" i="1"/>
  <c r="C2015" i="1"/>
  <c r="C3295" i="1"/>
  <c r="C3166" i="1"/>
  <c r="C4938" i="1"/>
  <c r="C3716" i="1"/>
  <c r="C2590" i="1"/>
  <c r="C321" i="1"/>
  <c r="C4452" i="1"/>
  <c r="C2172" i="1"/>
  <c r="C209" i="1"/>
  <c r="C3911" i="1"/>
  <c r="C328" i="1"/>
  <c r="C3860" i="1"/>
  <c r="C3345" i="1"/>
  <c r="C1264" i="1"/>
  <c r="C2752" i="1"/>
  <c r="C464" i="1"/>
  <c r="C707" i="1"/>
  <c r="C4200" i="1"/>
  <c r="C4988" i="1"/>
  <c r="C2545" i="1"/>
  <c r="C2903" i="1"/>
  <c r="C1257" i="1"/>
  <c r="C2268" i="1"/>
  <c r="C513" i="1"/>
  <c r="C3571" i="1"/>
  <c r="C4426" i="1"/>
  <c r="C187" i="1"/>
  <c r="C4364" i="1"/>
  <c r="C2167" i="1"/>
  <c r="C1105" i="1"/>
  <c r="C2745" i="1"/>
  <c r="C2562" i="1"/>
  <c r="C1551" i="1"/>
  <c r="C4916" i="1"/>
  <c r="C4357" i="1"/>
  <c r="C2277" i="1"/>
  <c r="C760" i="1"/>
  <c r="C2266" i="1"/>
  <c r="C1435" i="1"/>
  <c r="C3774" i="1"/>
  <c r="C864" i="1"/>
  <c r="C1108" i="1"/>
  <c r="C1259" i="1"/>
  <c r="C2221" i="1"/>
  <c r="C4279" i="1"/>
  <c r="C4643" i="1"/>
  <c r="C3318" i="1"/>
  <c r="C4222" i="1"/>
  <c r="C2287" i="1"/>
  <c r="C1172" i="1"/>
  <c r="C2904" i="1"/>
  <c r="C1678" i="1"/>
  <c r="C2095" i="1"/>
  <c r="C3113" i="1"/>
  <c r="C4239" i="1"/>
  <c r="C4148" i="1"/>
  <c r="C896" i="1"/>
  <c r="C1746" i="1"/>
  <c r="C139" i="1"/>
  <c r="C2282" i="1"/>
  <c r="C4458" i="1"/>
  <c r="C4092" i="1"/>
  <c r="C4001" i="1"/>
  <c r="C3818" i="1"/>
  <c r="C4666" i="1"/>
  <c r="C4924" i="1"/>
  <c r="C3539" i="1"/>
  <c r="C1954" i="1"/>
  <c r="C825" i="1"/>
  <c r="C1213" i="1"/>
  <c r="C2871" i="1"/>
  <c r="C2263" i="1"/>
  <c r="C1142" i="1"/>
  <c r="C4471" i="1"/>
  <c r="C458" i="1"/>
  <c r="C2142" i="1"/>
  <c r="C3782" i="1"/>
  <c r="C174" i="1"/>
  <c r="C4078" i="1"/>
  <c r="C502" i="1"/>
  <c r="C2368" i="1"/>
  <c r="C2407" i="1"/>
  <c r="C1567" i="1"/>
  <c r="C3676" i="1"/>
  <c r="C2711" i="1"/>
  <c r="C2960" i="1"/>
  <c r="C3681" i="1"/>
  <c r="C985" i="1"/>
  <c r="C1478" i="1"/>
  <c r="C1870" i="1"/>
  <c r="C1648" i="1"/>
  <c r="C515" i="1"/>
  <c r="C1058" i="1"/>
  <c r="C2691" i="1"/>
  <c r="C4546" i="1"/>
  <c r="C688" i="1"/>
  <c r="C3177" i="1"/>
  <c r="C812" i="1"/>
  <c r="C2215" i="1"/>
  <c r="C1096" i="1"/>
  <c r="C211" i="1"/>
  <c r="C148" i="1"/>
  <c r="C2430" i="1"/>
  <c r="C3631" i="1"/>
  <c r="C4397" i="1"/>
  <c r="C1044" i="1"/>
  <c r="C4547" i="1"/>
  <c r="C904" i="1"/>
  <c r="C3069" i="1"/>
  <c r="C2182" i="1"/>
  <c r="C316" i="1"/>
  <c r="C2682" i="1"/>
  <c r="C1061" i="1"/>
  <c r="C4901" i="1"/>
  <c r="C4784" i="1"/>
  <c r="C2357" i="1"/>
  <c r="C2023" i="1"/>
  <c r="C3115" i="1"/>
  <c r="C3604" i="1"/>
  <c r="C4770" i="1"/>
  <c r="C4156" i="1"/>
  <c r="C4990" i="1"/>
  <c r="C1984" i="1"/>
  <c r="C4339" i="1"/>
  <c r="C409" i="1"/>
  <c r="C4744" i="1"/>
  <c r="C2579" i="1"/>
  <c r="C498" i="1"/>
  <c r="C3923" i="1"/>
  <c r="C1325" i="1"/>
  <c r="C2007" i="1"/>
  <c r="C4997" i="1"/>
  <c r="C2471" i="1"/>
  <c r="C158" i="1"/>
  <c r="C971" i="1"/>
  <c r="C1415" i="1"/>
  <c r="C1761" i="1"/>
  <c r="C2661" i="1"/>
  <c r="C518" i="1"/>
  <c r="C264" i="1"/>
  <c r="C3759" i="1"/>
  <c r="C4704" i="1"/>
  <c r="C4853" i="1"/>
  <c r="C3555" i="1"/>
  <c r="C4308" i="1"/>
  <c r="C1993" i="1"/>
  <c r="C664" i="1"/>
  <c r="C810" i="1"/>
  <c r="C218" i="1"/>
  <c r="C3121" i="1"/>
  <c r="C3408" i="1"/>
  <c r="C4934" i="1"/>
  <c r="C1424" i="1"/>
  <c r="C3259" i="1"/>
  <c r="C672" i="1"/>
  <c r="C848" i="1"/>
  <c r="C344" i="1"/>
  <c r="C4852" i="1"/>
  <c r="C4961" i="1"/>
  <c r="C717" i="1"/>
  <c r="C4322" i="1"/>
  <c r="C4128" i="1"/>
  <c r="C2440" i="1"/>
  <c r="C495" i="1"/>
  <c r="C1302" i="1"/>
  <c r="C4976" i="1"/>
  <c r="C3300" i="1"/>
  <c r="C2995" i="1"/>
  <c r="C3154" i="1"/>
  <c r="C2931" i="1"/>
  <c r="C265" i="1"/>
  <c r="C791" i="1"/>
  <c r="C4879" i="1"/>
  <c r="C4137" i="1"/>
  <c r="C2510" i="1"/>
  <c r="C2009" i="1"/>
  <c r="C2446" i="1"/>
  <c r="C2800" i="1"/>
  <c r="C4549" i="1"/>
  <c r="C2068" i="1"/>
  <c r="C4399" i="1"/>
  <c r="C727" i="1"/>
  <c r="C4147" i="1"/>
  <c r="C2886" i="1"/>
  <c r="C1209" i="1"/>
  <c r="C3585" i="1"/>
  <c r="C3560" i="1"/>
  <c r="C385" i="1"/>
  <c r="C818" i="1"/>
  <c r="C3574" i="1"/>
  <c r="C4713" i="1"/>
  <c r="C238" i="1"/>
  <c r="C1474" i="1"/>
  <c r="C2897" i="1"/>
  <c r="C3650" i="1"/>
  <c r="C2609" i="1"/>
  <c r="C4055" i="1"/>
  <c r="C1473" i="1"/>
  <c r="C4596" i="1"/>
  <c r="C4447" i="1"/>
  <c r="C3043" i="1"/>
  <c r="C4445" i="1"/>
  <c r="C1175" i="1"/>
  <c r="C3394" i="1"/>
  <c r="C4166" i="1"/>
  <c r="C4376" i="1"/>
  <c r="C462" i="1"/>
  <c r="C4659" i="1"/>
  <c r="C1943" i="1"/>
  <c r="C486" i="1"/>
  <c r="C709" i="1"/>
  <c r="C224" i="1"/>
  <c r="C658" i="1"/>
  <c r="C4971" i="1"/>
  <c r="C946" i="1"/>
  <c r="C4718" i="1"/>
  <c r="C3242" i="1"/>
  <c r="C3119" i="1"/>
  <c r="C2214" i="1"/>
  <c r="C95" i="1"/>
  <c r="C4722" i="1"/>
  <c r="C1288" i="1"/>
  <c r="C233" i="1"/>
  <c r="C3070" i="1"/>
  <c r="C2608" i="1"/>
  <c r="C3772" i="1"/>
  <c r="C3407" i="1"/>
  <c r="C813" i="1"/>
  <c r="C1811" i="1"/>
  <c r="C1229" i="1"/>
  <c r="C1720" i="1"/>
  <c r="C3724" i="1"/>
  <c r="C3270" i="1"/>
  <c r="C3328" i="1"/>
  <c r="C3233" i="1"/>
  <c r="C4691" i="1"/>
  <c r="C4689" i="1"/>
  <c r="C4715" i="1"/>
  <c r="C2516" i="1"/>
  <c r="C3666" i="1"/>
  <c r="C4292" i="1"/>
  <c r="C1548" i="1"/>
  <c r="C3163" i="1"/>
  <c r="C1736" i="1"/>
  <c r="C4836" i="1"/>
  <c r="C751" i="1"/>
  <c r="C2165" i="1"/>
  <c r="C4561" i="1"/>
  <c r="C504" i="1"/>
  <c r="C1220" i="1"/>
  <c r="C3054" i="1"/>
  <c r="C1336" i="1"/>
  <c r="C4602" i="1"/>
  <c r="C4605" i="1"/>
  <c r="C3057" i="1"/>
  <c r="C1487" i="1"/>
  <c r="C1881" i="1"/>
  <c r="C309" i="1"/>
  <c r="C1743" i="1"/>
  <c r="C3731" i="1"/>
  <c r="C2283" i="1"/>
  <c r="C4753" i="1"/>
  <c r="C2389" i="1"/>
  <c r="C3351" i="1"/>
  <c r="C290" i="1"/>
  <c r="C4507" i="1"/>
  <c r="C3029" i="1"/>
  <c r="C1982" i="1"/>
  <c r="C2186" i="1"/>
  <c r="C3622" i="1"/>
  <c r="C4225" i="1"/>
  <c r="C571" i="1"/>
  <c r="C3617" i="1"/>
  <c r="C1162" i="1"/>
  <c r="C2414" i="1"/>
  <c r="C1945" i="1"/>
  <c r="C993" i="1"/>
  <c r="C3482" i="1"/>
  <c r="C1292" i="1"/>
  <c r="C682" i="1"/>
  <c r="C3248" i="1"/>
  <c r="C1679" i="1"/>
  <c r="C1918" i="1"/>
  <c r="C2269" i="1"/>
  <c r="C179" i="1"/>
  <c r="C927" i="1"/>
  <c r="C2196" i="1"/>
  <c r="C3959" i="1"/>
  <c r="C4805" i="1"/>
  <c r="C1641" i="1"/>
  <c r="C2168" i="1"/>
  <c r="C3147" i="1"/>
  <c r="C1821" i="1"/>
  <c r="C999" i="1"/>
  <c r="C747" i="1"/>
  <c r="C3085" i="1"/>
  <c r="C1252" i="1"/>
  <c r="C602" i="1"/>
  <c r="C2351" i="1"/>
  <c r="C3499" i="1"/>
  <c r="C4067" i="1"/>
  <c r="C437" i="1"/>
  <c r="C2834" i="1"/>
  <c r="C1137" i="1"/>
  <c r="C4748" i="1"/>
  <c r="C3289" i="1"/>
  <c r="C1476" i="1"/>
  <c r="C1865" i="1"/>
  <c r="C4421" i="1"/>
  <c r="C640" i="1"/>
  <c r="C4771" i="1"/>
  <c r="C1629" i="1"/>
  <c r="C2264" i="1"/>
  <c r="C1143" i="1"/>
  <c r="C2390" i="1"/>
  <c r="C2612" i="1"/>
  <c r="C259" i="1"/>
  <c r="C3986" i="1"/>
  <c r="C976" i="1"/>
  <c r="C1952" i="1"/>
  <c r="C2120" i="1"/>
  <c r="C2930" i="1"/>
  <c r="C3009" i="1"/>
  <c r="C3740" i="1"/>
  <c r="C3846" i="1"/>
  <c r="C2596" i="1"/>
  <c r="C3964" i="1"/>
  <c r="C3836" i="1"/>
  <c r="C4282" i="1"/>
  <c r="C4314" i="1"/>
  <c r="C3461" i="1"/>
  <c r="C2521" i="1"/>
  <c r="C3327" i="1"/>
  <c r="C4941" i="1"/>
  <c r="C735" i="1"/>
  <c r="C1656" i="1"/>
  <c r="C1642" i="1"/>
  <c r="C1787" i="1"/>
  <c r="C2943" i="1"/>
  <c r="C4048" i="1"/>
  <c r="C3190" i="1"/>
  <c r="C62" i="1"/>
  <c r="C3117" i="1"/>
  <c r="C662" i="1"/>
  <c r="C1468" i="1"/>
  <c r="C758" i="1"/>
  <c r="C3606" i="1"/>
  <c r="C3735" i="1"/>
  <c r="C3742" i="1"/>
  <c r="C2525" i="1"/>
  <c r="C4939" i="1"/>
  <c r="C1623" i="1"/>
  <c r="C2284" i="1"/>
  <c r="C1271" i="1"/>
  <c r="C2333" i="1"/>
  <c r="C1597" i="1"/>
  <c r="C3367" i="1"/>
  <c r="C1977" i="1"/>
  <c r="C2644" i="1"/>
  <c r="C332" i="1"/>
  <c r="C2789" i="1"/>
  <c r="C762" i="1"/>
  <c r="C654" i="1"/>
  <c r="C3183" i="1"/>
  <c r="C257" i="1"/>
  <c r="C2082" i="1"/>
  <c r="C3321" i="1"/>
  <c r="C1963" i="1"/>
  <c r="C1842" i="1"/>
  <c r="C1083" i="1"/>
  <c r="C2790" i="1"/>
  <c r="C1038" i="1"/>
  <c r="C2729" i="1"/>
  <c r="C1673" i="1"/>
  <c r="C3102" i="1"/>
  <c r="C1756" i="1"/>
  <c r="C2519" i="1"/>
  <c r="C372" i="1"/>
  <c r="C2924" i="1"/>
  <c r="C600" i="1"/>
  <c r="C1333" i="1"/>
  <c r="C1499" i="1"/>
  <c r="C2422" i="1"/>
  <c r="C1211" i="1"/>
  <c r="C4463" i="1"/>
  <c r="C1436" i="1"/>
  <c r="C4082" i="1"/>
  <c r="C1215" i="1"/>
  <c r="C3785" i="1"/>
  <c r="C881" i="1"/>
  <c r="C4600" i="1"/>
  <c r="C3960" i="1"/>
  <c r="C1106" i="1"/>
  <c r="C4736" i="1"/>
  <c r="C1230" i="1"/>
  <c r="C1285" i="1"/>
  <c r="C4021" i="1"/>
  <c r="C1448" i="1"/>
  <c r="C485" i="1"/>
  <c r="C3383" i="1"/>
  <c r="C917" i="1"/>
  <c r="C1622" i="1"/>
  <c r="C3130" i="1"/>
  <c r="C4521" i="1"/>
  <c r="C766" i="1"/>
  <c r="C691" i="1"/>
  <c r="C3148" i="1"/>
  <c r="C3391" i="1"/>
  <c r="C3943" i="1"/>
  <c r="C3626" i="1"/>
  <c r="C588" i="1"/>
  <c r="C1152" i="1"/>
  <c r="C3411" i="1"/>
  <c r="C2376" i="1"/>
  <c r="C1383" i="1"/>
  <c r="C2563" i="1"/>
  <c r="C1971" i="1"/>
  <c r="C124" i="1"/>
  <c r="C2683" i="1"/>
  <c r="C4044" i="1"/>
  <c r="C2573" i="1"/>
  <c r="C4131" i="1"/>
  <c r="C3124" i="1"/>
  <c r="C4054" i="1"/>
  <c r="C2547" i="1"/>
  <c r="C1028" i="1"/>
  <c r="C4439" i="1"/>
  <c r="C809" i="1"/>
  <c r="C3061" i="1"/>
  <c r="C4759" i="1"/>
  <c r="C4613" i="1"/>
  <c r="C4383" i="1"/>
  <c r="C1168" i="1"/>
  <c r="C3205" i="1"/>
  <c r="C4069" i="1"/>
  <c r="C3930" i="1"/>
  <c r="C3451" i="1"/>
  <c r="C830" i="1"/>
  <c r="C1449" i="1"/>
  <c r="C559" i="1"/>
  <c r="C577" i="1"/>
  <c r="C3851" i="1"/>
  <c r="C4723" i="1"/>
  <c r="C2810" i="1"/>
  <c r="C2485" i="1"/>
  <c r="C251" i="1"/>
  <c r="C270" i="1"/>
  <c r="C663" i="1"/>
  <c r="C3514" i="1"/>
  <c r="C157" i="1"/>
  <c r="C4651" i="1"/>
  <c r="C4368" i="1"/>
  <c r="C3342" i="1"/>
  <c r="C4484" i="1"/>
  <c r="C1862" i="1"/>
  <c r="C429" i="1"/>
  <c r="C3462" i="1"/>
  <c r="C331" i="1"/>
  <c r="C2155" i="1"/>
  <c r="C2049" i="1"/>
  <c r="C1432" i="1"/>
  <c r="C3862" i="1"/>
  <c r="C2797" i="1"/>
  <c r="C4372" i="1"/>
  <c r="C2899" i="1"/>
  <c r="C2618" i="1"/>
  <c r="C36" i="1"/>
  <c r="C4240" i="1"/>
  <c r="C2569" i="1"/>
  <c r="C637" i="1"/>
  <c r="C3191" i="1"/>
  <c r="C4204" i="1"/>
  <c r="C409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<sst xmlns="http://schemas.openxmlformats.org/spreadsheetml/2006/main" count="20243" uniqueCount="3916">
  <si>
    <t>customer_id</t>
  </si>
  <si>
    <t>age</t>
  </si>
  <si>
    <t>gender</t>
  </si>
  <si>
    <t>country</t>
  </si>
  <si>
    <t>avg_order_value</t>
  </si>
  <si>
    <t>total_orders</t>
  </si>
  <si>
    <t>last_purchase</t>
  </si>
  <si>
    <t>is_fraudulent</t>
  </si>
  <si>
    <t>preferred_category</t>
  </si>
  <si>
    <t>email_open_rate</t>
  </si>
  <si>
    <t>customer_since</t>
  </si>
  <si>
    <t>loyalty_score</t>
  </si>
  <si>
    <t>churn_risk</t>
  </si>
  <si>
    <t>CUST_8270</t>
  </si>
  <si>
    <t>Female</t>
  </si>
  <si>
    <t>Brazil</t>
  </si>
  <si>
    <t>Beauty</t>
  </si>
  <si>
    <t>CUST_1860</t>
  </si>
  <si>
    <t>USA</t>
  </si>
  <si>
    <t>Electronics</t>
  </si>
  <si>
    <t>CUST_6390</t>
  </si>
  <si>
    <t>Male</t>
  </si>
  <si>
    <t>Australia</t>
  </si>
  <si>
    <t>Sports</t>
  </si>
  <si>
    <t>CUST_6191</t>
  </si>
  <si>
    <t>Other</t>
  </si>
  <si>
    <t>Japan</t>
  </si>
  <si>
    <t>CUST_6734</t>
  </si>
  <si>
    <t>Canada</t>
  </si>
  <si>
    <t>Fashion</t>
  </si>
  <si>
    <t>CUST_7265</t>
  </si>
  <si>
    <t>CUST_1466</t>
  </si>
  <si>
    <t>CUST_5426</t>
  </si>
  <si>
    <t>CUST_6578</t>
  </si>
  <si>
    <t>CUST_9322</t>
  </si>
  <si>
    <t>France</t>
  </si>
  <si>
    <t>CUST_2685</t>
  </si>
  <si>
    <t>India</t>
  </si>
  <si>
    <t>CUST_1769</t>
  </si>
  <si>
    <t>CUST_7949</t>
  </si>
  <si>
    <t>Home</t>
  </si>
  <si>
    <t>CUST_3433</t>
  </si>
  <si>
    <t>CUST_6311</t>
  </si>
  <si>
    <t>CUST_6051</t>
  </si>
  <si>
    <t>China</t>
  </si>
  <si>
    <t>CUST_7420</t>
  </si>
  <si>
    <t>CUST_2184</t>
  </si>
  <si>
    <t>CUST_5555</t>
  </si>
  <si>
    <t>CUST_4385</t>
  </si>
  <si>
    <t>CUST_7396</t>
  </si>
  <si>
    <t>Germany</t>
  </si>
  <si>
    <t>CUST_9666</t>
  </si>
  <si>
    <t>UK</t>
  </si>
  <si>
    <t>CUST_3558</t>
  </si>
  <si>
    <t>CUST_8849</t>
  </si>
  <si>
    <t>CUST_3047</t>
  </si>
  <si>
    <t>CUST_3747</t>
  </si>
  <si>
    <t>CUST_1189</t>
  </si>
  <si>
    <t>CUST_3734</t>
  </si>
  <si>
    <t>CUST_4005</t>
  </si>
  <si>
    <t>CUST_5658</t>
  </si>
  <si>
    <t>CUST_2899</t>
  </si>
  <si>
    <t>CUST_8734</t>
  </si>
  <si>
    <t>CUST_2267</t>
  </si>
  <si>
    <t>CUST_2528</t>
  </si>
  <si>
    <t>CUST_4556</t>
  </si>
  <si>
    <t>CUST_4890</t>
  </si>
  <si>
    <t>CUST_9838</t>
  </si>
  <si>
    <t>CUST_6393</t>
  </si>
  <si>
    <t>CUST_9792</t>
  </si>
  <si>
    <t>CUST_9433</t>
  </si>
  <si>
    <t>CUST_8513</t>
  </si>
  <si>
    <t>CUST_3612</t>
  </si>
  <si>
    <t>CUST_8041</t>
  </si>
  <si>
    <t>CUST_7235</t>
  </si>
  <si>
    <t>CUST_6486</t>
  </si>
  <si>
    <t>CUST_8099</t>
  </si>
  <si>
    <t>CUST_1775</t>
  </si>
  <si>
    <t>CUST_9226</t>
  </si>
  <si>
    <t>CUST_4152</t>
  </si>
  <si>
    <t>CUST_2585</t>
  </si>
  <si>
    <t>CUST_4943</t>
  </si>
  <si>
    <t>CUST_8555</t>
  </si>
  <si>
    <t>CUST_4073</t>
  </si>
  <si>
    <t>CUST_2021</t>
  </si>
  <si>
    <t>CUST_4843</t>
  </si>
  <si>
    <t>CUST_8989</t>
  </si>
  <si>
    <t>CUST_7873</t>
  </si>
  <si>
    <t>CUST_6675</t>
  </si>
  <si>
    <t>CUST_1161</t>
  </si>
  <si>
    <t>CUST_5297</t>
  </si>
  <si>
    <t>CUST_1995</t>
  </si>
  <si>
    <t>CUST_8629</t>
  </si>
  <si>
    <t>CUST_2016</t>
  </si>
  <si>
    <t>CUST_8869</t>
  </si>
  <si>
    <t>CUST_7439</t>
  </si>
  <si>
    <t>CUST_8892</t>
  </si>
  <si>
    <t>CUST_7863</t>
  </si>
  <si>
    <t>CUST_8916</t>
  </si>
  <si>
    <t>CUST_9529</t>
  </si>
  <si>
    <t>CUST_1878</t>
  </si>
  <si>
    <t>CUST_5887</t>
  </si>
  <si>
    <t>CUST_5859</t>
  </si>
  <si>
    <t>CUST_7331</t>
  </si>
  <si>
    <t>CUST_9571</t>
  </si>
  <si>
    <t>CUST_9684</t>
  </si>
  <si>
    <t>CUST_8208</t>
  </si>
  <si>
    <t>CUST_6276</t>
  </si>
  <si>
    <t>CUST_3062</t>
  </si>
  <si>
    <t>CUST_1064</t>
  </si>
  <si>
    <t>CUST_9006</t>
  </si>
  <si>
    <t>CUST_3568</t>
  </si>
  <si>
    <t>CUST_6463</t>
  </si>
  <si>
    <t>CUST_3027</t>
  </si>
  <si>
    <t>CUST_3695</t>
  </si>
  <si>
    <t>CUST_6258</t>
  </si>
  <si>
    <t>CUST_6618</t>
  </si>
  <si>
    <t>CUST_7736</t>
  </si>
  <si>
    <t>CUST_1391</t>
  </si>
  <si>
    <t>CUST_6892</t>
  </si>
  <si>
    <t>CUST_4561</t>
  </si>
  <si>
    <t>CUST_7184</t>
  </si>
  <si>
    <t>CUST_4099</t>
  </si>
  <si>
    <t>CUST_7278</t>
  </si>
  <si>
    <t>CUST_9392</t>
  </si>
  <si>
    <t>CUST_4104</t>
  </si>
  <si>
    <t>CUST_8215</t>
  </si>
  <si>
    <t>CUST_3454</t>
  </si>
  <si>
    <t>CUST_9996</t>
  </si>
  <si>
    <t>CUST_3731</t>
  </si>
  <si>
    <t>CUST_9154</t>
  </si>
  <si>
    <t>CUST_6056</t>
  </si>
  <si>
    <t>CUST_9110</t>
  </si>
  <si>
    <t>CUST_4840</t>
  </si>
  <si>
    <t>CUST_2028</t>
  </si>
  <si>
    <t>CUST_8385</t>
  </si>
  <si>
    <t>CUST_1502</t>
  </si>
  <si>
    <t>CUST_7910</t>
  </si>
  <si>
    <t>CUST_7938</t>
  </si>
  <si>
    <t>CUST_5488</t>
  </si>
  <si>
    <t>CUST_1206</t>
  </si>
  <si>
    <t>CUST_6134</t>
  </si>
  <si>
    <t>CUST_6977</t>
  </si>
  <si>
    <t>CUST_8721</t>
  </si>
  <si>
    <t>CUST_8035</t>
  </si>
  <si>
    <t>CUST_2484</t>
  </si>
  <si>
    <t>CUST_8858</t>
  </si>
  <si>
    <t>CUST_1863</t>
  </si>
  <si>
    <t>CUST_3790</t>
  </si>
  <si>
    <t>CUST_8408</t>
  </si>
  <si>
    <t>CUST_9755</t>
  </si>
  <si>
    <t>CUST_6116</t>
  </si>
  <si>
    <t>CUST_7019</t>
  </si>
  <si>
    <t>CUST_2757</t>
  </si>
  <si>
    <t>CUST_8574</t>
  </si>
  <si>
    <t>CUST_7374</t>
  </si>
  <si>
    <t>CUST_7892</t>
  </si>
  <si>
    <t>CUST_2678</t>
  </si>
  <si>
    <t>CUST_4242</t>
  </si>
  <si>
    <t>CUST_5636</t>
  </si>
  <si>
    <t>CUST_2059</t>
  </si>
  <si>
    <t>CUST_7668</t>
  </si>
  <si>
    <t>CUST_4157</t>
  </si>
  <si>
    <t>CUST_6915</t>
  </si>
  <si>
    <t>CUST_3693</t>
  </si>
  <si>
    <t>CUST_4627</t>
  </si>
  <si>
    <t>CUST_6450</t>
  </si>
  <si>
    <t>CUST_2663</t>
  </si>
  <si>
    <t>CUST_6592</t>
  </si>
  <si>
    <t>CUST_8392</t>
  </si>
  <si>
    <t>CUST_2306</t>
  </si>
  <si>
    <t>CUST_7776</t>
  </si>
  <si>
    <t>CUST_6864</t>
  </si>
  <si>
    <t>CUST_8526</t>
  </si>
  <si>
    <t>CUST_9901</t>
  </si>
  <si>
    <t>CUST_6575</t>
  </si>
  <si>
    <t>CUST_6530</t>
  </si>
  <si>
    <t>CUST_5413</t>
  </si>
  <si>
    <t>CUST_4748</t>
  </si>
  <si>
    <t>CUST_1663</t>
  </si>
  <si>
    <t>CUST_2998</t>
  </si>
  <si>
    <t>CUST_8994</t>
  </si>
  <si>
    <t>CUST_2495</t>
  </si>
  <si>
    <t>CUST_4304</t>
  </si>
  <si>
    <t>CUST_4763</t>
  </si>
  <si>
    <t>CUST_6232</t>
  </si>
  <si>
    <t>CUST_2853</t>
  </si>
  <si>
    <t>CUST_7585</t>
  </si>
  <si>
    <t>CUST_2291</t>
  </si>
  <si>
    <t>CUST_4581</t>
  </si>
  <si>
    <t>CUST_8554</t>
  </si>
  <si>
    <t>CUST_8280</t>
  </si>
  <si>
    <t>CUST_2636</t>
  </si>
  <si>
    <t>CUST_4696</t>
  </si>
  <si>
    <t>CUST_1698</t>
  </si>
  <si>
    <t>CUST_5737</t>
  </si>
  <si>
    <t>CUST_1854</t>
  </si>
  <si>
    <t>CUST_9164</t>
  </si>
  <si>
    <t>CUST_6855</t>
  </si>
  <si>
    <t>CUST_7528</t>
  </si>
  <si>
    <t>CUST_6249</t>
  </si>
  <si>
    <t>CUST_6172</t>
  </si>
  <si>
    <t>CUST_2707</t>
  </si>
  <si>
    <t>CUST_6791</t>
  </si>
  <si>
    <t>CUST_6535</t>
  </si>
  <si>
    <t>CUST_5931</t>
  </si>
  <si>
    <t>CUST_4510</t>
  </si>
  <si>
    <t>CUST_1202</t>
  </si>
  <si>
    <t>CUST_5218</t>
  </si>
  <si>
    <t>CUST_9958</t>
  </si>
  <si>
    <t>CUST_5389</t>
  </si>
  <si>
    <t>CUST_3327</t>
  </si>
  <si>
    <t>CUST_9004</t>
  </si>
  <si>
    <t>CUST_3931</t>
  </si>
  <si>
    <t>CUST_8777</t>
  </si>
  <si>
    <t>CUST_1197</t>
  </si>
  <si>
    <t>CUST_8125</t>
  </si>
  <si>
    <t>CUST_2930</t>
  </si>
  <si>
    <t>CUST_7287</t>
  </si>
  <si>
    <t>CUST_9800</t>
  </si>
  <si>
    <t>CUST_5282</t>
  </si>
  <si>
    <t>CUST_3511</t>
  </si>
  <si>
    <t>CUST_1659</t>
  </si>
  <si>
    <t>CUST_3811</t>
  </si>
  <si>
    <t>CUST_8098</t>
  </si>
  <si>
    <t>CUST_7546</t>
  </si>
  <si>
    <t>CUST_2986</t>
  </si>
  <si>
    <t>CUST_9338</t>
  </si>
  <si>
    <t>CUST_3911</t>
  </si>
  <si>
    <t>CUST_2734</t>
  </si>
  <si>
    <t>CUST_2843</t>
  </si>
  <si>
    <t>CUST_9680</t>
  </si>
  <si>
    <t>CUST_3976</t>
  </si>
  <si>
    <t>CUST_2959</t>
  </si>
  <si>
    <t>CUST_6759</t>
  </si>
  <si>
    <t>CUST_7694</t>
  </si>
  <si>
    <t>CUST_3385</t>
  </si>
  <si>
    <t>CUST_5736</t>
  </si>
  <si>
    <t>CUST_2802</t>
  </si>
  <si>
    <t>CUST_9155</t>
  </si>
  <si>
    <t>CUST_9120</t>
  </si>
  <si>
    <t>CUST_7616</t>
  </si>
  <si>
    <t>CUST_6534</t>
  </si>
  <si>
    <t>CUST_5061</t>
  </si>
  <si>
    <t>CUST_1262</t>
  </si>
  <si>
    <t>CUST_9815</t>
  </si>
  <si>
    <t>CUST_3049</t>
  </si>
  <si>
    <t>CUST_6423</t>
  </si>
  <si>
    <t>CUST_5548</t>
  </si>
  <si>
    <t>CUST_4108</t>
  </si>
  <si>
    <t>CUST_8158</t>
  </si>
  <si>
    <t>CUST_8400</t>
  </si>
  <si>
    <t>CUST_4170</t>
  </si>
  <si>
    <t>CUST_3255</t>
  </si>
  <si>
    <t>CUST_2154</t>
  </si>
  <si>
    <t>CUST_5499</t>
  </si>
  <si>
    <t>CUST_7295</t>
  </si>
  <si>
    <t>CUST_7197</t>
  </si>
  <si>
    <t>CUST_2648</t>
  </si>
  <si>
    <t>CUST_6539</t>
  </si>
  <si>
    <t>CUST_5199</t>
  </si>
  <si>
    <t>CUST_9445</t>
  </si>
  <si>
    <t>CUST_3557</t>
  </si>
  <si>
    <t>CUST_1098</t>
  </si>
  <si>
    <t>CUST_3200</t>
  </si>
  <si>
    <t>CUST_3961</t>
  </si>
  <si>
    <t>CUST_5973</t>
  </si>
  <si>
    <t>CUST_5433</t>
  </si>
  <si>
    <t>CUST_3869</t>
  </si>
  <si>
    <t>CUST_1956</t>
  </si>
  <si>
    <t>CUST_9352</t>
  </si>
  <si>
    <t>CUST_6699</t>
  </si>
  <si>
    <t>CUST_7944</t>
  </si>
  <si>
    <t>CUST_5493</t>
  </si>
  <si>
    <t>CUST_5911</t>
  </si>
  <si>
    <t>CUST_4987</t>
  </si>
  <si>
    <t>CUST_7015</t>
  </si>
  <si>
    <t>CUST_2218</t>
  </si>
  <si>
    <t>CUST_5496</t>
  </si>
  <si>
    <t>CUST_5735</t>
  </si>
  <si>
    <t>CUST_9050</t>
  </si>
  <si>
    <t>CUST_4446</t>
  </si>
  <si>
    <t>CUST_2045</t>
  </si>
  <si>
    <t>CUST_7893</t>
  </si>
  <si>
    <t>CUST_2693</t>
  </si>
  <si>
    <t>CUST_4436</t>
  </si>
  <si>
    <t>CUST_9754</t>
  </si>
  <si>
    <t>CUST_6895</t>
  </si>
  <si>
    <t>CUST_4354</t>
  </si>
  <si>
    <t>CUST_1225</t>
  </si>
  <si>
    <t>CUST_5893</t>
  </si>
  <si>
    <t>CUST_8022</t>
  </si>
  <si>
    <t>CUST_6600</t>
  </si>
  <si>
    <t>CUST_8996</t>
  </si>
  <si>
    <t>CUST_8683</t>
  </si>
  <si>
    <t>CUST_5642</t>
  </si>
  <si>
    <t>CUST_8679</t>
  </si>
  <si>
    <t>CUST_9208</t>
  </si>
  <si>
    <t>CUST_8339</t>
  </si>
  <si>
    <t>CUST_3205</t>
  </si>
  <si>
    <t>CUST_2069</t>
  </si>
  <si>
    <t>CUST_4444</t>
  </si>
  <si>
    <t>CUST_2060</t>
  </si>
  <si>
    <t>CUST_4420</t>
  </si>
  <si>
    <t>CUST_1301</t>
  </si>
  <si>
    <t>CUST_1606</t>
  </si>
  <si>
    <t>CUST_1699</t>
  </si>
  <si>
    <t>CUST_6088</t>
  </si>
  <si>
    <t>CUST_1190</t>
  </si>
  <si>
    <t>CUST_1980</t>
  </si>
  <si>
    <t>CUST_3975</t>
  </si>
  <si>
    <t>CUST_7102</t>
  </si>
  <si>
    <t>CUST_4327</t>
  </si>
  <si>
    <t>CUST_4394</t>
  </si>
  <si>
    <t>CUST_9319</t>
  </si>
  <si>
    <t>CUST_2816</t>
  </si>
  <si>
    <t>CUST_6854</t>
  </si>
  <si>
    <t>CUST_7709</t>
  </si>
  <si>
    <t>CUST_1569</t>
  </si>
  <si>
    <t>CUST_6442</t>
  </si>
  <si>
    <t>CUST_2895</t>
  </si>
  <si>
    <t>CUST_3733</t>
  </si>
  <si>
    <t>CUST_4863</t>
  </si>
  <si>
    <t>CUST_8455</t>
  </si>
  <si>
    <t>CUST_5014</t>
  </si>
  <si>
    <t>CUST_2686</t>
  </si>
  <si>
    <t>CUST_4009</t>
  </si>
  <si>
    <t>CUST_8806</t>
  </si>
  <si>
    <t>CUST_1154</t>
  </si>
  <si>
    <t>CUST_2409</t>
  </si>
  <si>
    <t>CUST_1784</t>
  </si>
  <si>
    <t>CUST_9096</t>
  </si>
  <si>
    <t>CUST_8560</t>
  </si>
  <si>
    <t>CUST_8343</t>
  </si>
  <si>
    <t>CUST_8206</t>
  </si>
  <si>
    <t>CUST_6596</t>
  </si>
  <si>
    <t>CUST_6801</t>
  </si>
  <si>
    <t>CUST_3806</t>
  </si>
  <si>
    <t>CUST_1537</t>
  </si>
  <si>
    <t>CUST_6986</t>
  </si>
  <si>
    <t>CUST_2841</t>
  </si>
  <si>
    <t>CUST_9716</t>
  </si>
  <si>
    <t>CUST_7971</t>
  </si>
  <si>
    <t>CUST_6625</t>
  </si>
  <si>
    <t>CUST_3950</t>
  </si>
  <si>
    <t>CUST_8992</t>
  </si>
  <si>
    <t>CUST_5780</t>
  </si>
  <si>
    <t>CUST_3368</t>
  </si>
  <si>
    <t>CUST_7655</t>
  </si>
  <si>
    <t>CUST_9173</t>
  </si>
  <si>
    <t>CUST_5495</t>
  </si>
  <si>
    <t>CUST_7002</t>
  </si>
  <si>
    <t>CUST_7614</t>
  </si>
  <si>
    <t>CUST_6919</t>
  </si>
  <si>
    <t>CUST_1853</t>
  </si>
  <si>
    <t>CUST_5146</t>
  </si>
  <si>
    <t>CUST_4769</t>
  </si>
  <si>
    <t>CUST_1574</t>
  </si>
  <si>
    <t>CUST_2148</t>
  </si>
  <si>
    <t>CUST_7293</t>
  </si>
  <si>
    <t>CUST_7457</t>
  </si>
  <si>
    <t>CUST_8509</t>
  </si>
  <si>
    <t>CUST_5777</t>
  </si>
  <si>
    <t>CUST_4854</t>
  </si>
  <si>
    <t>CUST_3491</t>
  </si>
  <si>
    <t>CUST_4124</t>
  </si>
  <si>
    <t>CUST_6691</t>
  </si>
  <si>
    <t>CUST_4051</t>
  </si>
  <si>
    <t>CUST_1004</t>
  </si>
  <si>
    <t>CUST_6222</t>
  </si>
  <si>
    <t>CUST_6315</t>
  </si>
  <si>
    <t>CUST_5869</t>
  </si>
  <si>
    <t>CUST_1876</t>
  </si>
  <si>
    <t>CUST_8027</t>
  </si>
  <si>
    <t>CUST_5142</t>
  </si>
  <si>
    <t>CUST_7966</t>
  </si>
  <si>
    <t>CUST_8079</t>
  </si>
  <si>
    <t>CUST_8987</t>
  </si>
  <si>
    <t>CUST_7799</t>
  </si>
  <si>
    <t>CUST_5465</t>
  </si>
  <si>
    <t>CUST_1635</t>
  </si>
  <si>
    <t>CUST_5752</t>
  </si>
  <si>
    <t>CUST_9311</t>
  </si>
  <si>
    <t>CUST_1830</t>
  </si>
  <si>
    <t>CUST_6177</t>
  </si>
  <si>
    <t>CUST_9932</t>
  </si>
  <si>
    <t>CUST_9308</t>
  </si>
  <si>
    <t>CUST_6949</t>
  </si>
  <si>
    <t>CUST_3838</t>
  </si>
  <si>
    <t>CUST_2150</t>
  </si>
  <si>
    <t>CUST_2931</t>
  </si>
  <si>
    <t>CUST_2664</t>
  </si>
  <si>
    <t>CUST_2081</t>
  </si>
  <si>
    <t>CUST_1512</t>
  </si>
  <si>
    <t>CUST_8805</t>
  </si>
  <si>
    <t>CUST_6237</t>
  </si>
  <si>
    <t>CUST_1559</t>
  </si>
  <si>
    <t>CUST_4672</t>
  </si>
  <si>
    <t>CUST_8404</t>
  </si>
  <si>
    <t>CUST_4343</t>
  </si>
  <si>
    <t>CUST_5070</t>
  </si>
  <si>
    <t>CUST_1580</t>
  </si>
  <si>
    <t>CUST_8004</t>
  </si>
  <si>
    <t>CUST_9130</t>
  </si>
  <si>
    <t>CUST_4147</t>
  </si>
  <si>
    <t>CUST_5249</t>
  </si>
  <si>
    <t>CUST_2679</t>
  </si>
  <si>
    <t>CUST_4506</t>
  </si>
  <si>
    <t>CUST_8253</t>
  </si>
  <si>
    <t>CUST_3744</t>
  </si>
  <si>
    <t>CUST_6188</t>
  </si>
  <si>
    <t>CUST_3141</t>
  </si>
  <si>
    <t>CUST_7617</t>
  </si>
  <si>
    <t>CUST_3479</t>
  </si>
  <si>
    <t>CUST_7484</t>
  </si>
  <si>
    <t>CUST_8421</t>
  </si>
  <si>
    <t>CUST_5452</t>
  </si>
  <si>
    <t>CUST_6881</t>
  </si>
  <si>
    <t>CUST_7665</t>
  </si>
  <si>
    <t>CUST_3849</t>
  </si>
  <si>
    <t>CUST_8390</t>
  </si>
  <si>
    <t>CUST_7905</t>
  </si>
  <si>
    <t>CUST_3489</t>
  </si>
  <si>
    <t>CUST_5611</t>
  </si>
  <si>
    <t>CUST_3839</t>
  </si>
  <si>
    <t>CUST_9527</t>
  </si>
  <si>
    <t>CUST_6878</t>
  </si>
  <si>
    <t>CUST_7303</t>
  </si>
  <si>
    <t>CUST_1851</t>
  </si>
  <si>
    <t>CUST_2687</t>
  </si>
  <si>
    <t>CUST_7833</t>
  </si>
  <si>
    <t>CUST_3427</t>
  </si>
  <si>
    <t>CUST_5000</t>
  </si>
  <si>
    <t>CUST_6052</t>
  </si>
  <si>
    <t>CUST_3738</t>
  </si>
  <si>
    <t>CUST_6732</t>
  </si>
  <si>
    <t>CUST_6387</t>
  </si>
  <si>
    <t>CUST_9002</t>
  </si>
  <si>
    <t>CUST_6536</t>
  </si>
  <si>
    <t>CUST_4913</t>
  </si>
  <si>
    <t>CUST_2066</t>
  </si>
  <si>
    <t>CUST_8723</t>
  </si>
  <si>
    <t>CUST_5380</t>
  </si>
  <si>
    <t>CUST_5107</t>
  </si>
  <si>
    <t>CUST_6726</t>
  </si>
  <si>
    <t>CUST_4373</t>
  </si>
  <si>
    <t>CUST_9945</t>
  </si>
  <si>
    <t>CUST_3082</t>
  </si>
  <si>
    <t>CUST_9967</t>
  </si>
  <si>
    <t>CUST_7748</t>
  </si>
  <si>
    <t>CUST_1417</t>
  </si>
  <si>
    <t>CUST_9306</t>
  </si>
  <si>
    <t>CUST_9808</t>
  </si>
  <si>
    <t>CUST_4974</t>
  </si>
  <si>
    <t>CUST_4267</t>
  </si>
  <si>
    <t>CUST_1825</t>
  </si>
  <si>
    <t>CUST_8668</t>
  </si>
  <si>
    <t>CUST_6745</t>
  </si>
  <si>
    <t>CUST_1412</t>
  </si>
  <si>
    <t>CUST_8543</t>
  </si>
  <si>
    <t>CUST_8587</t>
  </si>
  <si>
    <t>CUST_1728</t>
  </si>
  <si>
    <t>CUST_8164</t>
  </si>
  <si>
    <t>CUST_9867</t>
  </si>
  <si>
    <t>CUST_6988</t>
  </si>
  <si>
    <t>CUST_3504</t>
  </si>
  <si>
    <t>CUST_3967</t>
  </si>
  <si>
    <t>CUST_3786</t>
  </si>
  <si>
    <t>CUST_2122</t>
  </si>
  <si>
    <t>CUST_5079</t>
  </si>
  <si>
    <t>CUST_2571</t>
  </si>
  <si>
    <t>CUST_6073</t>
  </si>
  <si>
    <t>CUST_6104</t>
  </si>
  <si>
    <t>CUST_3143</t>
  </si>
  <si>
    <t>CUST_7806</t>
  </si>
  <si>
    <t>CUST_8357</t>
  </si>
  <si>
    <t>CUST_4440</t>
  </si>
  <si>
    <t>CUST_4766</t>
  </si>
  <si>
    <t>CUST_6644</t>
  </si>
  <si>
    <t>CUST_3914</t>
  </si>
  <si>
    <t>CUST_5968</t>
  </si>
  <si>
    <t>CUST_6917</t>
  </si>
  <si>
    <t>CUST_9787</t>
  </si>
  <si>
    <t>CUST_2365</t>
  </si>
  <si>
    <t>CUST_5492</t>
  </si>
  <si>
    <t>CUST_8186</t>
  </si>
  <si>
    <t>CUST_1395</t>
  </si>
  <si>
    <t>CUST_9082</t>
  </si>
  <si>
    <t>CUST_5171</t>
  </si>
  <si>
    <t>CUST_5360</t>
  </si>
  <si>
    <t>CUST_3502</t>
  </si>
  <si>
    <t>CUST_1717</t>
  </si>
  <si>
    <t>CUST_3782</t>
  </si>
  <si>
    <t>CUST_5946</t>
  </si>
  <si>
    <t>CUST_9335</t>
  </si>
  <si>
    <t>CUST_5980</t>
  </si>
  <si>
    <t>CUST_8266</t>
  </si>
  <si>
    <t>CUST_5491</t>
  </si>
  <si>
    <t>CUST_8192</t>
  </si>
  <si>
    <t>CUST_6588</t>
  </si>
  <si>
    <t>CUST_8651</t>
  </si>
  <si>
    <t>CUST_4636</t>
  </si>
  <si>
    <t>CUST_2167</t>
  </si>
  <si>
    <t>CUST_2062</t>
  </si>
  <si>
    <t>CUST_3156</t>
  </si>
  <si>
    <t>CUST_8860</t>
  </si>
  <si>
    <t>CUST_6161</t>
  </si>
  <si>
    <t>CUST_6305</t>
  </si>
  <si>
    <t>CUST_7541</t>
  </si>
  <si>
    <t>CUST_5729</t>
  </si>
  <si>
    <t>CUST_8330</t>
  </si>
  <si>
    <t>CUST_6334</t>
  </si>
  <si>
    <t>CUST_9924</t>
  </si>
  <si>
    <t>CUST_5330</t>
  </si>
  <si>
    <t>CUST_9010</t>
  </si>
  <si>
    <t>CUST_7801</t>
  </si>
  <si>
    <t>CUST_5846</t>
  </si>
  <si>
    <t>CUST_7731</t>
  </si>
  <si>
    <t>CUST_8241</t>
  </si>
  <si>
    <t>CUST_1953</t>
  </si>
  <si>
    <t>CUST_3539</t>
  </si>
  <si>
    <t>CUST_8056</t>
  </si>
  <si>
    <t>CUST_2542</t>
  </si>
  <si>
    <t>CUST_6293</t>
  </si>
  <si>
    <t>CUST_2191</t>
  </si>
  <si>
    <t>CUST_7313</t>
  </si>
  <si>
    <t>CUST_3681</t>
  </si>
  <si>
    <t>CUST_2540</t>
  </si>
  <si>
    <t>CUST_7172</t>
  </si>
  <si>
    <t>CUST_6541</t>
  </si>
  <si>
    <t>CUST_9691</t>
  </si>
  <si>
    <t>CUST_9702</t>
  </si>
  <si>
    <t>CUST_8494</t>
  </si>
  <si>
    <t>CUST_5312</t>
  </si>
  <si>
    <t>CUST_2324</t>
  </si>
  <si>
    <t>CUST_4141</t>
  </si>
  <si>
    <t>CUST_8419</t>
  </si>
  <si>
    <t>CUST_4486</t>
  </si>
  <si>
    <t>CUST_2810</t>
  </si>
  <si>
    <t>CUST_7588</t>
  </si>
  <si>
    <t>CUST_3923</t>
  </si>
  <si>
    <t>CUST_6301</t>
  </si>
  <si>
    <t>CUST_5186</t>
  </si>
  <si>
    <t>CUST_9905</t>
  </si>
  <si>
    <t>CUST_5268</t>
  </si>
  <si>
    <t>CUST_5748</t>
  </si>
  <si>
    <t>CUST_5849</t>
  </si>
  <si>
    <t>CUST_4709</t>
  </si>
  <si>
    <t>CUST_7619</t>
  </si>
  <si>
    <t>CUST_9647</t>
  </si>
  <si>
    <t>CUST_4072</t>
  </si>
  <si>
    <t>CUST_7530</t>
  </si>
  <si>
    <t>CUST_1504</t>
  </si>
  <si>
    <t>CUST_2214</t>
  </si>
  <si>
    <t>CUST_2531</t>
  </si>
  <si>
    <t>CUST_8576</t>
  </si>
  <si>
    <t>CUST_1823</t>
  </si>
  <si>
    <t>CUST_1928</t>
  </si>
  <si>
    <t>CUST_6029</t>
  </si>
  <si>
    <t>CUST_1133</t>
  </si>
  <si>
    <t>CUST_3105</t>
  </si>
  <si>
    <t>CUST_7316</t>
  </si>
  <si>
    <t>CUST_2852</t>
  </si>
  <si>
    <t>CUST_5910</t>
  </si>
  <si>
    <t>CUST_5175</t>
  </si>
  <si>
    <t>CUST_6348</t>
  </si>
  <si>
    <t>CUST_7190</t>
  </si>
  <si>
    <t>CUST_2256</t>
  </si>
  <si>
    <t>CUST_4376</t>
  </si>
  <si>
    <t>CUST_6645</t>
  </si>
  <si>
    <t>CUST_4584</t>
  </si>
  <si>
    <t>CUST_9053</t>
  </si>
  <si>
    <t>CUST_4330</t>
  </si>
  <si>
    <t>CUST_3703</t>
  </si>
  <si>
    <t>CUST_9662</t>
  </si>
  <si>
    <t>CUST_8114</t>
  </si>
  <si>
    <t>CUST_2353</t>
  </si>
  <si>
    <t>CUST_6063</t>
  </si>
  <si>
    <t>CUST_9549</t>
  </si>
  <si>
    <t>CUST_8575</t>
  </si>
  <si>
    <t>CUST_1667</t>
  </si>
  <si>
    <t>CUST_5468</t>
  </si>
  <si>
    <t>CUST_7819</t>
  </si>
  <si>
    <t>CUST_4719</t>
  </si>
  <si>
    <t>CUST_3745</t>
  </si>
  <si>
    <t>CUST_8483</t>
  </si>
  <si>
    <t>CUST_1539</t>
  </si>
  <si>
    <t>CUST_5964</t>
  </si>
  <si>
    <t>CUST_5835</t>
  </si>
  <si>
    <t>CUST_4775</t>
  </si>
  <si>
    <t>CUST_7042</t>
  </si>
  <si>
    <t>CUST_8102</t>
  </si>
  <si>
    <t>CUST_8312</t>
  </si>
  <si>
    <t>CUST_6320</t>
  </si>
  <si>
    <t>CUST_7132</t>
  </si>
  <si>
    <t>CUST_8891</t>
  </si>
  <si>
    <t>CUST_3779</t>
  </si>
  <si>
    <t>CUST_1924</t>
  </si>
  <si>
    <t>CUST_2581</t>
  </si>
  <si>
    <t>CUST_8714</t>
  </si>
  <si>
    <t>CUST_4324</t>
  </si>
  <si>
    <t>CUST_6713</t>
  </si>
  <si>
    <t>CUST_8026</t>
  </si>
  <si>
    <t>CUST_1255</t>
  </si>
  <si>
    <t>CUST_5804</t>
  </si>
  <si>
    <t>CUST_2838</t>
  </si>
  <si>
    <t>CUST_1009</t>
  </si>
  <si>
    <t>CUST_3871</t>
  </si>
  <si>
    <t>CUST_9989</t>
  </si>
  <si>
    <t>CUST_8409</t>
  </si>
  <si>
    <t>CUST_8418</t>
  </si>
  <si>
    <t>CUST_6124</t>
  </si>
  <si>
    <t>CUST_2015</t>
  </si>
  <si>
    <t>CUST_3193</t>
  </si>
  <si>
    <t>CUST_9415</t>
  </si>
  <si>
    <t>CUST_8449</t>
  </si>
  <si>
    <t>CUST_5158</t>
  </si>
  <si>
    <t>CUST_4925</t>
  </si>
  <si>
    <t>CUST_7970</t>
  </si>
  <si>
    <t>CUST_5784</t>
  </si>
  <si>
    <t>CUST_2633</t>
  </si>
  <si>
    <t>CUST_1384</t>
  </si>
  <si>
    <t>CUST_1404</t>
  </si>
  <si>
    <t>CUST_9175</t>
  </si>
  <si>
    <t>CUST_3000</t>
  </si>
  <si>
    <t>CUST_6989</t>
  </si>
  <si>
    <t>CUST_2460</t>
  </si>
  <si>
    <t>CUST_8190</t>
  </si>
  <si>
    <t>CUST_8140</t>
  </si>
  <si>
    <t>CUST_5809</t>
  </si>
  <si>
    <t>CUST_5178</t>
  </si>
  <si>
    <t>CUST_8245</t>
  </si>
  <si>
    <t>CUST_7600</t>
  </si>
  <si>
    <t>CUST_6997</t>
  </si>
  <si>
    <t>CUST_3048</t>
  </si>
  <si>
    <t>CUST_1716</t>
  </si>
  <si>
    <t>CUST_8939</t>
  </si>
  <si>
    <t>CUST_6565</t>
  </si>
  <si>
    <t>CUST_5544</t>
  </si>
  <si>
    <t>CUST_5976</t>
  </si>
  <si>
    <t>CUST_4419</t>
  </si>
  <si>
    <t>CUST_8239</t>
  </si>
  <si>
    <t>CUST_1249</t>
  </si>
  <si>
    <t>CUST_9865</t>
  </si>
  <si>
    <t>CUST_1770</t>
  </si>
  <si>
    <t>CUST_5363</t>
  </si>
  <si>
    <t>CUST_2077</t>
  </si>
  <si>
    <t>CUST_9427</t>
  </si>
  <si>
    <t>CUST_9580</t>
  </si>
  <si>
    <t>CUST_8901</t>
  </si>
  <si>
    <t>CUST_5858</t>
  </si>
  <si>
    <t>CUST_7544</t>
  </si>
  <si>
    <t>CUST_5719</t>
  </si>
  <si>
    <t>CUST_3814</t>
  </si>
  <si>
    <t>CUST_4374</t>
  </si>
  <si>
    <t>CUST_2252</t>
  </si>
  <si>
    <t>CUST_7996</t>
  </si>
  <si>
    <t>CUST_5673</t>
  </si>
  <si>
    <t>CUST_5530</t>
  </si>
  <si>
    <t>CUST_7881</t>
  </si>
  <si>
    <t>CUST_7241</t>
  </si>
  <si>
    <t>CUST_9017</t>
  </si>
  <si>
    <t>CUST_7941</t>
  </si>
  <si>
    <t>CUST_8002</t>
  </si>
  <si>
    <t>CUST_2331</t>
  </si>
  <si>
    <t>CUST_5261</t>
  </si>
  <si>
    <t>CUST_8648</t>
  </si>
  <si>
    <t>CUST_6115</t>
  </si>
  <si>
    <t>CUST_5637</t>
  </si>
  <si>
    <t>CUST_5854</t>
  </si>
  <si>
    <t>CUST_4177</t>
  </si>
  <si>
    <t>CUST_8730</t>
  </si>
  <si>
    <t>CUST_3180</t>
  </si>
  <si>
    <t>CUST_5892</t>
  </si>
  <si>
    <t>CUST_8043</t>
  </si>
  <si>
    <t>CUST_1137</t>
  </si>
  <si>
    <t>CUST_7327</t>
  </si>
  <si>
    <t>CUST_4472</t>
  </si>
  <si>
    <t>CUST_6449</t>
  </si>
  <si>
    <t>CUST_3832</t>
  </si>
  <si>
    <t>CUST_4579</t>
  </si>
  <si>
    <t>CUST_6971</t>
  </si>
  <si>
    <t>CUST_5164</t>
  </si>
  <si>
    <t>CUST_8941</t>
  </si>
  <si>
    <t>CUST_6569</t>
  </si>
  <si>
    <t>CUST_5300</t>
  </si>
  <si>
    <t>CUST_7269</t>
  </si>
  <si>
    <t>CUST_4818</t>
  </si>
  <si>
    <t>CUST_2906</t>
  </si>
  <si>
    <t>CUST_7254</t>
  </si>
  <si>
    <t>CUST_1760</t>
  </si>
  <si>
    <t>CUST_8830</t>
  </si>
  <si>
    <t>CUST_8350</t>
  </si>
  <si>
    <t>CUST_7238</t>
  </si>
  <si>
    <t>CUST_7090</t>
  </si>
  <si>
    <t>CUST_7031</t>
  </si>
  <si>
    <t>CUST_8687</t>
  </si>
  <si>
    <t>CUST_9472</t>
  </si>
  <si>
    <t>CUST_2887</t>
  </si>
  <si>
    <t>CUST_4266</t>
  </si>
  <si>
    <t>CUST_1666</t>
  </si>
  <si>
    <t>CUST_5188</t>
  </si>
  <si>
    <t>CUST_1671</t>
  </si>
  <si>
    <t>CUST_7777</t>
  </si>
  <si>
    <t>CUST_8570</t>
  </si>
  <si>
    <t>CUST_8956</t>
  </si>
  <si>
    <t>CUST_6585</t>
  </si>
  <si>
    <t>CUST_4900</t>
  </si>
  <si>
    <t>CUST_7677</t>
  </si>
  <si>
    <t>CUST_7981</t>
  </si>
  <si>
    <t>CUST_7376</t>
  </si>
  <si>
    <t>CUST_1523</t>
  </si>
  <si>
    <t>CUST_3393</t>
  </si>
  <si>
    <t>CUST_3593</t>
  </si>
  <si>
    <t>CUST_8240</t>
  </si>
  <si>
    <t>CUST_7937</t>
  </si>
  <si>
    <t>CUST_6240</t>
  </si>
  <si>
    <t>CUST_7493</t>
  </si>
  <si>
    <t>CUST_3878</t>
  </si>
  <si>
    <t>CUST_5143</t>
  </si>
  <si>
    <t>CUST_4644</t>
  </si>
  <si>
    <t>CUST_5432</t>
  </si>
  <si>
    <t>CUST_2276</t>
  </si>
  <si>
    <t>CUST_6811</t>
  </si>
  <si>
    <t>CUST_1302</t>
  </si>
  <si>
    <t>CUST_1638</t>
  </si>
  <si>
    <t>CUST_1055</t>
  </si>
  <si>
    <t>CUST_9717</t>
  </si>
  <si>
    <t>CUST_9150</t>
  </si>
  <si>
    <t>CUST_3125</t>
  </si>
  <si>
    <t>CUST_1364</t>
  </si>
  <si>
    <t>CUST_7809</t>
  </si>
  <si>
    <t>CUST_5621</t>
  </si>
  <si>
    <t>CUST_6126</t>
  </si>
  <si>
    <t>CUST_6122</t>
  </si>
  <si>
    <t>CUST_2646</t>
  </si>
  <si>
    <t>CUST_1918</t>
  </si>
  <si>
    <t>CUST_3797</t>
  </si>
  <si>
    <t>CUST_7506</t>
  </si>
  <si>
    <t>CUST_6870</t>
  </si>
  <si>
    <t>CUST_9172</t>
  </si>
  <si>
    <t>CUST_4345</t>
  </si>
  <si>
    <t>CUST_8673</t>
  </si>
  <si>
    <t>CUST_7882</t>
  </si>
  <si>
    <t>CUST_4086</t>
  </si>
  <si>
    <t>CUST_9152</t>
  </si>
  <si>
    <t>CUST_6750</t>
  </si>
  <si>
    <t>CUST_2976</t>
  </si>
  <si>
    <t>CUST_2296</t>
  </si>
  <si>
    <t>CUST_7229</t>
  </si>
  <si>
    <t>CUST_8641</t>
  </si>
  <si>
    <t>CUST_1125</t>
  </si>
  <si>
    <t>CUST_5632</t>
  </si>
  <si>
    <t>CUST_7288</t>
  </si>
  <si>
    <t>CUST_4596</t>
  </si>
  <si>
    <t>CUST_7168</t>
  </si>
  <si>
    <t>CUST_8561</t>
  </si>
  <si>
    <t>CUST_9258</t>
  </si>
  <si>
    <t>CUST_1232</t>
  </si>
  <si>
    <t>CUST_7371</t>
  </si>
  <si>
    <t>CUST_5206</t>
  </si>
  <si>
    <t>CUST_8943</t>
  </si>
  <si>
    <t>CUST_7891</t>
  </si>
  <si>
    <t>CUST_7738</t>
  </si>
  <si>
    <t>CUST_3472</t>
  </si>
  <si>
    <t>CUST_3739</t>
  </si>
  <si>
    <t>CUST_6401</t>
  </si>
  <si>
    <t>CUST_2761</t>
  </si>
  <si>
    <t>CUST_4812</t>
  </si>
  <si>
    <t>CUST_2733</t>
  </si>
  <si>
    <t>CUST_2605</t>
  </si>
  <si>
    <t>CUST_6622</t>
  </si>
  <si>
    <t>CUST_7767</t>
  </si>
  <si>
    <t>CUST_7986</t>
  </si>
  <si>
    <t>CUST_4517</t>
  </si>
  <si>
    <t>CUST_4735</t>
  </si>
  <si>
    <t>CUST_9434</t>
  </si>
  <si>
    <t>CUST_3590</t>
  </si>
  <si>
    <t>CUST_2063</t>
  </si>
  <si>
    <t>CUST_5324</t>
  </si>
  <si>
    <t>CUST_6342</t>
  </si>
  <si>
    <t>CUST_1005</t>
  </si>
  <si>
    <t>CUST_8489</t>
  </si>
  <si>
    <t>CUST_9659</t>
  </si>
  <si>
    <t>CUST_9195</t>
  </si>
  <si>
    <t>CUST_6966</t>
  </si>
  <si>
    <t>CUST_9837</t>
  </si>
  <si>
    <t>CUST_1117</t>
  </si>
  <si>
    <t>CUST_3551</t>
  </si>
  <si>
    <t>CUST_6560</t>
  </si>
  <si>
    <t>CUST_5289</t>
  </si>
  <si>
    <t>CUST_1846</t>
  </si>
  <si>
    <t>CUST_7469</t>
  </si>
  <si>
    <t>CUST_9915</t>
  </si>
  <si>
    <t>CUST_1224</t>
  </si>
  <si>
    <t>CUST_5208</t>
  </si>
  <si>
    <t>CUST_7283</t>
  </si>
  <si>
    <t>CUST_7233</t>
  </si>
  <si>
    <t>CUST_2828</t>
  </si>
  <si>
    <t>CUST_2917</t>
  </si>
  <si>
    <t>CUST_5234</t>
  </si>
  <si>
    <t>CUST_7988</t>
  </si>
  <si>
    <t>CUST_3026</t>
  </si>
  <si>
    <t>CUST_4744</t>
  </si>
  <si>
    <t>CUST_1260</t>
  </si>
  <si>
    <t>CUST_7038</t>
  </si>
  <si>
    <t>CUST_3219</t>
  </si>
  <si>
    <t>CUST_3060</t>
  </si>
  <si>
    <t>CUST_6287</t>
  </si>
  <si>
    <t>CUST_2619</t>
  </si>
  <si>
    <t>CUST_9512</t>
  </si>
  <si>
    <t>CUST_2342</t>
  </si>
  <si>
    <t>CUST_3824</t>
  </si>
  <si>
    <t>CUST_2994</t>
  </si>
  <si>
    <t>CUST_4490</t>
  </si>
  <si>
    <t>CUST_8984</t>
  </si>
  <si>
    <t>CUST_2604</t>
  </si>
  <si>
    <t>CUST_1235</t>
  </si>
  <si>
    <t>CUST_2908</t>
  </si>
  <si>
    <t>CUST_9567</t>
  </si>
  <si>
    <t>CUST_4530</t>
  </si>
  <si>
    <t>CUST_6256</t>
  </si>
  <si>
    <t>CUST_3635</t>
  </si>
  <si>
    <t>CUST_9162</t>
  </si>
  <si>
    <t>CUST_3560</t>
  </si>
  <si>
    <t>CUST_6415</t>
  </si>
  <si>
    <t>CUST_4391</t>
  </si>
  <si>
    <t>CUST_6951</t>
  </si>
  <si>
    <t>CUST_6468</t>
  </si>
  <si>
    <t>CUST_9007</t>
  </si>
  <si>
    <t>CUST_7413</t>
  </si>
  <si>
    <t>CUST_5820</t>
  </si>
  <si>
    <t>CUST_3898</t>
  </si>
  <si>
    <t>CUST_8546</t>
  </si>
  <si>
    <t>CUST_1077</t>
  </si>
  <si>
    <t>CUST_8577</t>
  </si>
  <si>
    <t>CUST_5227</t>
  </si>
  <si>
    <t>CUST_1600</t>
  </si>
  <si>
    <t>CUST_2065</t>
  </si>
  <si>
    <t>CUST_3136</t>
  </si>
  <si>
    <t>CUST_7943</t>
  </si>
  <si>
    <t>CUST_8804</t>
  </si>
  <si>
    <t>CUST_7565</t>
  </si>
  <si>
    <t>CUST_6984</t>
  </si>
  <si>
    <t>CUST_6142</t>
  </si>
  <si>
    <t>CUST_5670</t>
  </si>
  <si>
    <t>CUST_3190</t>
  </si>
  <si>
    <t>CUST_3712</t>
  </si>
  <si>
    <t>CUST_3192</t>
  </si>
  <si>
    <t>CUST_2248</t>
  </si>
  <si>
    <t>CUST_5033</t>
  </si>
  <si>
    <t>CUST_2997</t>
  </si>
  <si>
    <t>CUST_4687</t>
  </si>
  <si>
    <t>CUST_5018</t>
  </si>
  <si>
    <t>CUST_2970</t>
  </si>
  <si>
    <t>CUST_9389</t>
  </si>
  <si>
    <t>CUST_6765</t>
  </si>
  <si>
    <t>CUST_2202</t>
  </si>
  <si>
    <t>CUST_9135</t>
  </si>
  <si>
    <t>CUST_6567</t>
  </si>
  <si>
    <t>CUST_8667</t>
  </si>
  <si>
    <t>CUST_6742</t>
  </si>
  <si>
    <t>CUST_6788</t>
  </si>
  <si>
    <t>CUST_6408</t>
  </si>
  <si>
    <t>CUST_9669</t>
  </si>
  <si>
    <t>CUST_1922</t>
  </si>
  <si>
    <t>CUST_1419</t>
  </si>
  <si>
    <t>CUST_3204</t>
  </si>
  <si>
    <t>CUST_2120</t>
  </si>
  <si>
    <t>CUST_1950</t>
  </si>
  <si>
    <t>CUST_3336</t>
  </si>
  <si>
    <t>CUST_6373</t>
  </si>
  <si>
    <t>CUST_3243</t>
  </si>
  <si>
    <t>CUST_3645</t>
  </si>
  <si>
    <t>CUST_5612</t>
  </si>
  <si>
    <t>CUST_2865</t>
  </si>
  <si>
    <t>CUST_7028</t>
  </si>
  <si>
    <t>CUST_8326</t>
  </si>
  <si>
    <t>CUST_7359</t>
  </si>
  <si>
    <t>CUST_8863</t>
  </si>
  <si>
    <t>CUST_4228</t>
  </si>
  <si>
    <t>CUST_3371</t>
  </si>
  <si>
    <t>CUST_3891</t>
  </si>
  <si>
    <t>CUST_4756</t>
  </si>
  <si>
    <t>CUST_5225</t>
  </si>
  <si>
    <t>CUST_1094</t>
  </si>
  <si>
    <t>CUST_3674</t>
  </si>
  <si>
    <t>CUST_7898</t>
  </si>
  <si>
    <t>CUST_1793</t>
  </si>
  <si>
    <t>CUST_3116</t>
  </si>
  <si>
    <t>CUST_6779</t>
  </si>
  <si>
    <t>CUST_7166</t>
  </si>
  <si>
    <t>CUST_1814</t>
  </si>
  <si>
    <t>CUST_1345</t>
  </si>
  <si>
    <t>CUST_9554</t>
  </si>
  <si>
    <t>CUST_3443</t>
  </si>
  <si>
    <t>CUST_8783</t>
  </si>
  <si>
    <t>CUST_1984</t>
  </si>
  <si>
    <t>CUST_8790</t>
  </si>
  <si>
    <t>CUST_1827</t>
  </si>
  <si>
    <t>CUST_4531</t>
  </si>
  <si>
    <t>CUST_8147</t>
  </si>
  <si>
    <t>CUST_5451</t>
  </si>
  <si>
    <t>CUST_4876</t>
  </si>
  <si>
    <t>CUST_6959</t>
  </si>
  <si>
    <t>CUST_1126</t>
  </si>
  <si>
    <t>CUST_9795</t>
  </si>
  <si>
    <t>CUST_7024</t>
  </si>
  <si>
    <t>CUST_6109</t>
  </si>
  <si>
    <t>CUST_8196</t>
  </si>
  <si>
    <t>CUST_4368</t>
  </si>
  <si>
    <t>CUST_4797</t>
  </si>
  <si>
    <t>CUST_2792</t>
  </si>
  <si>
    <t>CUST_4476</t>
  </si>
  <si>
    <t>CUST_4417</t>
  </si>
  <si>
    <t>CUST_2645</t>
  </si>
  <si>
    <t>CUST_4030</t>
  </si>
  <si>
    <t>CUST_3872</t>
  </si>
  <si>
    <t>CUST_2854</t>
  </si>
  <si>
    <t>CUST_5021</t>
  </si>
  <si>
    <t>CUST_5662</t>
  </si>
  <si>
    <t>CUST_7514</t>
  </si>
  <si>
    <t>CUST_6031</t>
  </si>
  <si>
    <t>CUST_3708</t>
  </si>
  <si>
    <t>CUST_8112</t>
  </si>
  <si>
    <t>CUST_9393</t>
  </si>
  <si>
    <t>CUST_4507</t>
  </si>
  <si>
    <t>CUST_7456</t>
  </si>
  <si>
    <t>CUST_5212</t>
  </si>
  <si>
    <t>CUST_8970</t>
  </si>
  <si>
    <t>CUST_9766</t>
  </si>
  <si>
    <t>CUST_1536</t>
  </si>
  <si>
    <t>CUST_2625</t>
  </si>
  <si>
    <t>CUST_8973</t>
  </si>
  <si>
    <t>CUST_9577</t>
  </si>
  <si>
    <t>CUST_9070</t>
  </si>
  <si>
    <t>CUST_9609</t>
  </si>
  <si>
    <t>CUST_7490</t>
  </si>
  <si>
    <t>CUST_4600</t>
  </si>
  <si>
    <t>CUST_7783</t>
  </si>
  <si>
    <t>CUST_5971</t>
  </si>
  <si>
    <t>CUST_2205</t>
  </si>
  <si>
    <t>CUST_2990</t>
  </si>
  <si>
    <t>CUST_6299</t>
  </si>
  <si>
    <t>CUST_4572</t>
  </si>
  <si>
    <t>CUST_6975</t>
  </si>
  <si>
    <t>CUST_7320</t>
  </si>
  <si>
    <t>CUST_5757</t>
  </si>
  <si>
    <t>CUST_3713</t>
  </si>
  <si>
    <t>CUST_1966</t>
  </si>
  <si>
    <t>CUST_5944</t>
  </si>
  <si>
    <t>CUST_4432</t>
  </si>
  <si>
    <t>CUST_1688</t>
  </si>
  <si>
    <t>CUST_5243</t>
  </si>
  <si>
    <t>CUST_4701</t>
  </si>
  <si>
    <t>CUST_9533</t>
  </si>
  <si>
    <t>CUST_6182</t>
  </si>
  <si>
    <t>CUST_7704</t>
  </si>
  <si>
    <t>CUST_5422</t>
  </si>
  <si>
    <t>CUST_2759</t>
  </si>
  <si>
    <t>CUST_3482</t>
  </si>
  <si>
    <t>CUST_9058</t>
  </si>
  <si>
    <t>CUST_1951</t>
  </si>
  <si>
    <t>CUST_9914</t>
  </si>
  <si>
    <t>CUST_3079</t>
  </si>
  <si>
    <t>CUST_3717</t>
  </si>
  <si>
    <t>CUST_5524</t>
  </si>
  <si>
    <t>CUST_9477</t>
  </si>
  <si>
    <t>CUST_8311</t>
  </si>
  <si>
    <t>CUST_3065</t>
  </si>
  <si>
    <t>CUST_1768</t>
  </si>
  <si>
    <t>CUST_6490</t>
  </si>
  <si>
    <t>CUST_7645</t>
  </si>
  <si>
    <t>CUST_6083</t>
  </si>
  <si>
    <t>CUST_6797</t>
  </si>
  <si>
    <t>CUST_5926</t>
  </si>
  <si>
    <t>CUST_7016</t>
  </si>
  <si>
    <t>CUST_4335</t>
  </si>
  <si>
    <t>CUST_9038</t>
  </si>
  <si>
    <t>CUST_5873</t>
  </si>
  <si>
    <t>CUST_2481</t>
  </si>
  <si>
    <t>CUST_7305</t>
  </si>
  <si>
    <t>CUST_4451</t>
  </si>
  <si>
    <t>CUST_1054</t>
  </si>
  <si>
    <t>CUST_8643</t>
  </si>
  <si>
    <t>CUST_4462</t>
  </si>
  <si>
    <t>CUST_1832</t>
  </si>
  <si>
    <t>CUST_6954</t>
  </si>
  <si>
    <t>CUST_9519</t>
  </si>
  <si>
    <t>CUST_8221</t>
  </si>
  <si>
    <t>CUST_4310</t>
  </si>
  <si>
    <t>CUST_4300</t>
  </si>
  <si>
    <t>CUST_7722</t>
  </si>
  <si>
    <t>CUST_8218</t>
  </si>
  <si>
    <t>CUST_8776</t>
  </si>
  <si>
    <t>CUST_4675</t>
  </si>
  <si>
    <t>CUST_4054</t>
  </si>
  <si>
    <t>CUST_6207</t>
  </si>
  <si>
    <t>CUST_3538</t>
  </si>
  <si>
    <t>CUST_5547</t>
  </si>
  <si>
    <t>CUST_6619</t>
  </si>
  <si>
    <t>CUST_9356</t>
  </si>
  <si>
    <t>CUST_7612</t>
  </si>
  <si>
    <t>CUST_6005</t>
  </si>
  <si>
    <t>CUST_1822</t>
  </si>
  <si>
    <t>CUST_1943</t>
  </si>
  <si>
    <t>CUST_7150</t>
  </si>
  <si>
    <t>CUST_5425</t>
  </si>
  <si>
    <t>CUST_9966</t>
  </si>
  <si>
    <t>CUST_3198</t>
  </si>
  <si>
    <t>CUST_5242</t>
  </si>
  <si>
    <t>CUST_4695</t>
  </si>
  <si>
    <t>CUST_4452</t>
  </si>
  <si>
    <t>CUST_2308</t>
  </si>
  <si>
    <t>CUST_5177</t>
  </si>
  <si>
    <t>CUST_9705</t>
  </si>
  <si>
    <t>CUST_7852</t>
  </si>
  <si>
    <t>CUST_7035</t>
  </si>
  <si>
    <t>CUST_4594</t>
  </si>
  <si>
    <t>CUST_5841</t>
  </si>
  <si>
    <t>CUST_5566</t>
  </si>
  <si>
    <t>CUST_2555</t>
  </si>
  <si>
    <t>CUST_1804</t>
  </si>
  <si>
    <t>CUST_2279</t>
  </si>
  <si>
    <t>CUST_8083</t>
  </si>
  <si>
    <t>CUST_2387</t>
  </si>
  <si>
    <t>CUST_3679</t>
  </si>
  <si>
    <t>CUST_3106</t>
  </si>
  <si>
    <t>CUST_5223</t>
  </si>
  <si>
    <t>CUST_5831</t>
  </si>
  <si>
    <t>CUST_3768</t>
  </si>
  <si>
    <t>CUST_4186</t>
  </si>
  <si>
    <t>CUST_3573</t>
  </si>
  <si>
    <t>CUST_3599</t>
  </si>
  <si>
    <t>CUST_9428</t>
  </si>
  <si>
    <t>CUST_2304</t>
  </si>
  <si>
    <t>CUST_8368</t>
  </si>
  <si>
    <t>CUST_6877</t>
  </si>
  <si>
    <t>CUST_2301</t>
  </si>
  <si>
    <t>CUST_3541</t>
  </si>
  <si>
    <t>CUST_3051</t>
  </si>
  <si>
    <t>CUST_9633</t>
  </si>
  <si>
    <t>CUST_1074</t>
  </si>
  <si>
    <t>CUST_6475</t>
  </si>
  <si>
    <t>CUST_9232</t>
  </si>
  <si>
    <t>CUST_8184</t>
  </si>
  <si>
    <t>CUST_6796</t>
  </si>
  <si>
    <t>CUST_8141</t>
  </si>
  <si>
    <t>CUST_2622</t>
  </si>
  <si>
    <t>CUST_9041</t>
  </si>
  <si>
    <t>CUST_1341</t>
  </si>
  <si>
    <t>CUST_3074</t>
  </si>
  <si>
    <t>CUST_1645</t>
  </si>
  <si>
    <t>CUST_5263</t>
  </si>
  <si>
    <t>CUST_9801</t>
  </si>
  <si>
    <t>CUST_7136</t>
  </si>
  <si>
    <t>CUST_9646</t>
  </si>
  <si>
    <t>CUST_3969</t>
  </si>
  <si>
    <t>CUST_4028</t>
  </si>
  <si>
    <t>CUST_4629</t>
  </si>
  <si>
    <t>CUST_4067</t>
  </si>
  <si>
    <t>CUST_6941</t>
  </si>
  <si>
    <t>CUST_2386</t>
  </si>
  <si>
    <t>CUST_3866</t>
  </si>
  <si>
    <t>CUST_5788</t>
  </si>
  <si>
    <t>CUST_5124</t>
  </si>
  <si>
    <t>CUST_9340</t>
  </si>
  <si>
    <t>CUST_4850</t>
  </si>
  <si>
    <t>CUST_9378</t>
  </si>
  <si>
    <t>CUST_2333</t>
  </si>
  <si>
    <t>CUST_5150</t>
  </si>
  <si>
    <t>CUST_7766</t>
  </si>
  <si>
    <t>CUST_3711</t>
  </si>
  <si>
    <t>CUST_5853</t>
  </si>
  <si>
    <t>CUST_7212</t>
  </si>
  <si>
    <t>CUST_8479</t>
  </si>
  <si>
    <t>CUST_8715</t>
  </si>
  <si>
    <t>CUST_9942</t>
  </si>
  <si>
    <t>CUST_2762</t>
  </si>
  <si>
    <t>CUST_8101</t>
  </si>
  <si>
    <t>CUST_8674</t>
  </si>
  <si>
    <t>CUST_7122</t>
  </si>
  <si>
    <t>CUST_1481</t>
  </si>
  <si>
    <t>CUST_1153</t>
  </si>
  <si>
    <t>CUST_8617</t>
  </si>
  <si>
    <t>CUST_2524</t>
  </si>
  <si>
    <t>CUST_3120</t>
  </si>
  <si>
    <t>CUST_3343</t>
  </si>
  <si>
    <t>CUST_6136</t>
  </si>
  <si>
    <t>CUST_6760</t>
  </si>
  <si>
    <t>CUST_2240</t>
  </si>
  <si>
    <t>CUST_1060</t>
  </si>
  <si>
    <t>CUST_2639</t>
  </si>
  <si>
    <t>CUST_7185</t>
  </si>
  <si>
    <t>CUST_5203</t>
  </si>
  <si>
    <t>CUST_9363</t>
  </si>
  <si>
    <t>CUST_4549</t>
  </si>
  <si>
    <t>CUST_5197</t>
  </si>
  <si>
    <t>CUST_8009</t>
  </si>
  <si>
    <t>CUST_7667</t>
  </si>
  <si>
    <t>CUST_3322</t>
  </si>
  <si>
    <t>CUST_5090</t>
  </si>
  <si>
    <t>CUST_7960</t>
  </si>
  <si>
    <t>CUST_4004</t>
  </si>
  <si>
    <t>CUST_1329</t>
  </si>
  <si>
    <t>CUST_4640</t>
  </si>
  <si>
    <t>CUST_8982</t>
  </si>
  <si>
    <t>CUST_2341</t>
  </si>
  <si>
    <t>CUST_9407</t>
  </si>
  <si>
    <t>CUST_1338</t>
  </si>
  <si>
    <t>CUST_2750</t>
  </si>
  <si>
    <t>CUST_6604</t>
  </si>
  <si>
    <t>CUST_3421</t>
  </si>
  <si>
    <t>CUST_8119</t>
  </si>
  <si>
    <t>CUST_6319</t>
  </si>
  <si>
    <t>CUST_7609</t>
  </si>
  <si>
    <t>CUST_4993</t>
  </si>
  <si>
    <t>CUST_9044</t>
  </si>
  <si>
    <t>CUST_9238</t>
  </si>
  <si>
    <t>CUST_5806</t>
  </si>
  <si>
    <t>CUST_9592</t>
  </si>
  <si>
    <t>CUST_6913</t>
  </si>
  <si>
    <t>CUST_8124</t>
  </si>
  <si>
    <t>CUST_1390</t>
  </si>
  <si>
    <t>CUST_5430</t>
  </si>
  <si>
    <t>CUST_9820</t>
  </si>
  <si>
    <t>CUST_8686</t>
  </si>
  <si>
    <t>CUST_5232</t>
  </si>
  <si>
    <t>CUST_2521</t>
  </si>
  <si>
    <t>CUST_2500</t>
  </si>
  <si>
    <t>CUST_7737</t>
  </si>
  <si>
    <t>CUST_4294</t>
  </si>
  <si>
    <t>CUST_6085</t>
  </si>
  <si>
    <t>CUST_3419</t>
  </si>
  <si>
    <t>CUST_4042</t>
  </si>
  <si>
    <t>CUST_5497</t>
  </si>
  <si>
    <t>CUST_2466</t>
  </si>
  <si>
    <t>CUST_1614</t>
  </si>
  <si>
    <t>CUST_6392</t>
  </si>
  <si>
    <t>CUST_8693</t>
  </si>
  <si>
    <t>CUST_4223</t>
  </si>
  <si>
    <t>CUST_8138</t>
  </si>
  <si>
    <t>CUST_3667</t>
  </si>
  <si>
    <t>CUST_8980</t>
  </si>
  <si>
    <t>CUST_1130</t>
  </si>
  <si>
    <t>CUST_3983</t>
  </si>
  <si>
    <t>CUST_5278</t>
  </si>
  <si>
    <t>CUST_8126</t>
  </si>
  <si>
    <t>CUST_9230</t>
  </si>
  <si>
    <t>CUST_8694</t>
  </si>
  <si>
    <t>CUST_7640</t>
  </si>
  <si>
    <t>CUST_1920</t>
  </si>
  <si>
    <t>CUST_8564</t>
  </si>
  <si>
    <t>CUST_9502</t>
  </si>
  <si>
    <t>CUST_9930</t>
  </si>
  <si>
    <t>CUST_4241</t>
  </si>
  <si>
    <t>CUST_1545</t>
  </si>
  <si>
    <t>CUST_5346</t>
  </si>
  <si>
    <t>CUST_4810</t>
  </si>
  <si>
    <t>CUST_3032</t>
  </si>
  <si>
    <t>CUST_9436</t>
  </si>
  <si>
    <t>CUST_1271</t>
  </si>
  <si>
    <t>CUST_4511</t>
  </si>
  <si>
    <t>CUST_2771</t>
  </si>
  <si>
    <t>CUST_5361</t>
  </si>
  <si>
    <t>CUST_8069</t>
  </si>
  <si>
    <t>CUST_9190</t>
  </si>
  <si>
    <t>CUST_4430</t>
  </si>
  <si>
    <t>CUST_5435</t>
  </si>
  <si>
    <t>CUST_4760</t>
  </si>
  <si>
    <t>CUST_3050</t>
  </si>
  <si>
    <t>CUST_2165</t>
  </si>
  <si>
    <t>CUST_3033</t>
  </si>
  <si>
    <t>CUST_7467</t>
  </si>
  <si>
    <t>CUST_1145</t>
  </si>
  <si>
    <t>CUST_5388</t>
  </si>
  <si>
    <t>CUST_8832</t>
  </si>
  <si>
    <t>CUST_9623</t>
  </si>
  <si>
    <t>CUST_9896</t>
  </si>
  <si>
    <t>CUST_3632</t>
  </si>
  <si>
    <t>CUST_5494</t>
  </si>
  <si>
    <t>CUST_9056</t>
  </si>
  <si>
    <t>CUST_8511</t>
  </si>
  <si>
    <t>CUST_5805</t>
  </si>
  <si>
    <t>CUST_1806</t>
  </si>
  <si>
    <t>CUST_8486</t>
  </si>
  <si>
    <t>CUST_9202</t>
  </si>
  <si>
    <t>CUST_2868</t>
  </si>
  <si>
    <t>CUST_8878</t>
  </si>
  <si>
    <t>CUST_6690</t>
  </si>
  <si>
    <t>CUST_8827</t>
  </si>
  <si>
    <t>CUST_6429</t>
  </si>
  <si>
    <t>CUST_4564</t>
  </si>
  <si>
    <t>CUST_2389</t>
  </si>
  <si>
    <t>CUST_8274</t>
  </si>
  <si>
    <t>CUST_1824</t>
  </si>
  <si>
    <t>CUST_3265</t>
  </si>
  <si>
    <t>CUST_1936</t>
  </si>
  <si>
    <t>CUST_7402</t>
  </si>
  <si>
    <t>CUST_4845</t>
  </si>
  <si>
    <t>CUST_2796</t>
  </si>
  <si>
    <t>CUST_9245</t>
  </si>
  <si>
    <t>CUST_8214</t>
  </si>
  <si>
    <t>CUST_1726</t>
  </si>
  <si>
    <t>CUST_3736</t>
  </si>
  <si>
    <t>CUST_2913</t>
  </si>
  <si>
    <t>CUST_8657</t>
  </si>
  <si>
    <t>CUST_3466</t>
  </si>
  <si>
    <t>CUST_9194</t>
  </si>
  <si>
    <t>CUST_8906</t>
  </si>
  <si>
    <t>CUST_5876</t>
  </si>
  <si>
    <t>CUST_8287</t>
  </si>
  <si>
    <t>CUST_1892</t>
  </si>
  <si>
    <t>CUST_5675</t>
  </si>
  <si>
    <t>CUST_2933</t>
  </si>
  <si>
    <t>CUST_2380</t>
  </si>
  <si>
    <t>CUST_2290</t>
  </si>
  <si>
    <t>CUST_2640</t>
  </si>
  <si>
    <t>CUST_8490</t>
  </si>
  <si>
    <t>CUST_6016</t>
  </si>
  <si>
    <t>CUST_1954</t>
  </si>
  <si>
    <t>CUST_8291</t>
  </si>
  <si>
    <t>CUST_1974</t>
  </si>
  <si>
    <t>CUST_5133</t>
  </si>
  <si>
    <t>CUST_6370</t>
  </si>
  <si>
    <t>CUST_4972</t>
  </si>
  <si>
    <t>CUST_6295</t>
  </si>
  <si>
    <t>CUST_9228</t>
  </si>
  <si>
    <t>CUST_4020</t>
  </si>
  <si>
    <t>CUST_9987</t>
  </si>
  <si>
    <t>CUST_5036</t>
  </si>
  <si>
    <t>CUST_6068</t>
  </si>
  <si>
    <t>CUST_6233</t>
  </si>
  <si>
    <t>CUST_1317</t>
  </si>
  <si>
    <t>CUST_3396</t>
  </si>
  <si>
    <t>CUST_3162</t>
  </si>
  <si>
    <t>CUST_2591</t>
  </si>
  <si>
    <t>CUST_7183</t>
  </si>
  <si>
    <t>CUST_4930</t>
  </si>
  <si>
    <t>CUST_2312</t>
  </si>
  <si>
    <t>CUST_5311</t>
  </si>
  <si>
    <t>CUST_8314</t>
  </si>
  <si>
    <t>CUST_3383</t>
  </si>
  <si>
    <t>CUST_4239</t>
  </si>
  <si>
    <t>CUST_3139</t>
  </si>
  <si>
    <t>CUST_2704</t>
  </si>
  <si>
    <t>CUST_7924</t>
  </si>
  <si>
    <t>CUST_1362</t>
  </si>
  <si>
    <t>CUST_3604</t>
  </si>
  <si>
    <t>CUST_5286</t>
  </si>
  <si>
    <t>CUST_4738</t>
  </si>
  <si>
    <t>CUST_3469</t>
  </si>
  <si>
    <t>CUST_5795</t>
  </si>
  <si>
    <t>CUST_1556</t>
  </si>
  <si>
    <t>CUST_3808</t>
  </si>
  <si>
    <t>CUST_6150</t>
  </si>
  <si>
    <t>CUST_3719</t>
  </si>
  <si>
    <t>CUST_4741</t>
  </si>
  <si>
    <t>CUST_4998</t>
  </si>
  <si>
    <t>CUST_3403</t>
  </si>
  <si>
    <t>CUST_9780</t>
  </si>
  <si>
    <t>CUST_1294</t>
  </si>
  <si>
    <t>CUST_6343</t>
  </si>
  <si>
    <t>CUST_2136</t>
  </si>
  <si>
    <t>CUST_3064</t>
  </si>
  <si>
    <t>CUST_5543</t>
  </si>
  <si>
    <t>CUST_2007</t>
  </si>
  <si>
    <t>CUST_6445</t>
  </si>
  <si>
    <t>CUST_6352</t>
  </si>
  <si>
    <t>CUST_2435</t>
  </si>
  <si>
    <t>CUST_1571</t>
  </si>
  <si>
    <t>CUST_3382</t>
  </si>
  <si>
    <t>CUST_6084</t>
  </si>
  <si>
    <t>CUST_1277</t>
  </si>
  <si>
    <t>CUST_8059</t>
  </si>
  <si>
    <t>CUST_2265</t>
  </si>
  <si>
    <t>CUST_8491</t>
  </si>
  <si>
    <t>CUST_2040</t>
  </si>
  <si>
    <t>CUST_9073</t>
  </si>
  <si>
    <t>CUST_3752</t>
  </si>
  <si>
    <t>CUST_9213</t>
  </si>
  <si>
    <t>CUST_5569</t>
  </si>
  <si>
    <t>CUST_7353</t>
  </si>
  <si>
    <t>CUST_3353</t>
  </si>
  <si>
    <t>CUST_8437</t>
  </si>
  <si>
    <t>CUST_5799</t>
  </si>
  <si>
    <t>CUST_1686</t>
  </si>
  <si>
    <t>CUST_9476</t>
  </si>
  <si>
    <t>CUST_5811</t>
  </si>
  <si>
    <t>CUST_9954</t>
  </si>
  <si>
    <t>CUST_6346</t>
  </si>
  <si>
    <t>CUST_6043</t>
  </si>
  <si>
    <t>CUST_3428</t>
  </si>
  <si>
    <t>CUST_9220</t>
  </si>
  <si>
    <t>CUST_8813</t>
  </si>
  <si>
    <t>CUST_4356</t>
  </si>
  <si>
    <t>CUST_9707</t>
  </si>
  <si>
    <t>CUST_7540</t>
  </si>
  <si>
    <t>CUST_1038</t>
  </si>
  <si>
    <t>CUST_4342</t>
  </si>
  <si>
    <t>CUST_3844</t>
  </si>
  <si>
    <t>CUST_2098</t>
  </si>
  <si>
    <t>CUST_2823</t>
  </si>
  <si>
    <t>CUST_4155</t>
  </si>
  <si>
    <t>CUST_4093</t>
  </si>
  <si>
    <t>CUST_6658</t>
  </si>
  <si>
    <t>CUST_4778</t>
  </si>
  <si>
    <t>CUST_3896</t>
  </si>
  <si>
    <t>CUST_1988</t>
  </si>
  <si>
    <t>CUST_5116</t>
  </si>
  <si>
    <t>CUST_7446</t>
  </si>
  <si>
    <t>CUST_5179</t>
  </si>
  <si>
    <t>CUST_2682</t>
  </si>
  <si>
    <t>CUST_6626</t>
  </si>
  <si>
    <t>CUST_8424</t>
  </si>
  <si>
    <t>CUST_1933</t>
  </si>
  <si>
    <t>CUST_4598</t>
  </si>
  <si>
    <t>CUST_2980</t>
  </si>
  <si>
    <t>CUST_4056</t>
  </si>
  <si>
    <t>CUST_9984</t>
  </si>
  <si>
    <t>CUST_1791</t>
  </si>
  <si>
    <t>CUST_7635</t>
  </si>
  <si>
    <t>CUST_4610</t>
  </si>
  <si>
    <t>CUST_2607</t>
  </si>
  <si>
    <t>CUST_6179</t>
  </si>
  <si>
    <t>CUST_7573</t>
  </si>
  <si>
    <t>CUST_6776</t>
  </si>
  <si>
    <t>CUST_4676</t>
  </si>
  <si>
    <t>CUST_4380</t>
  </si>
  <si>
    <t>CUST_9711</t>
  </si>
  <si>
    <t>CUST_9782</t>
  </si>
  <si>
    <t>CUST_2050</t>
  </si>
  <si>
    <t>CUST_4633</t>
  </si>
  <si>
    <t>CUST_7342</t>
  </si>
  <si>
    <t>CUST_1959</t>
  </si>
  <si>
    <t>CUST_7059</t>
  </si>
  <si>
    <t>CUST_9884</t>
  </si>
  <si>
    <t>CUST_6655</t>
  </si>
  <si>
    <t>CUST_5473</t>
  </si>
  <si>
    <t>CUST_3946</t>
  </si>
  <si>
    <t>CUST_8725</t>
  </si>
  <si>
    <t>CUST_1526</t>
  </si>
  <si>
    <t>CUST_4224</t>
  </si>
  <si>
    <t>CUST_2875</t>
  </si>
  <si>
    <t>CUST_2763</t>
  </si>
  <si>
    <t>CUST_9712</t>
  </si>
  <si>
    <t>CUST_7644</t>
  </si>
  <si>
    <t>CUST_1116</t>
  </si>
  <si>
    <t>CUST_1583</t>
  </si>
  <si>
    <t>CUST_9586</t>
  </si>
  <si>
    <t>CUST_4788</t>
  </si>
  <si>
    <t>CUST_5167</t>
  </si>
  <si>
    <t>CUST_9465</t>
  </si>
  <si>
    <t>CUST_9357</t>
  </si>
  <si>
    <t>CUST_7154</t>
  </si>
  <si>
    <t>CUST_6420</t>
  </si>
  <si>
    <t>CUST_9920</t>
  </si>
  <si>
    <t>CUST_3043</t>
  </si>
  <si>
    <t>CUST_4496</t>
  </si>
  <si>
    <t>CUST_1778</t>
  </si>
  <si>
    <t>CUST_1213</t>
  </si>
  <si>
    <t>CUST_4762</t>
  </si>
  <si>
    <t>CUST_4117</t>
  </si>
  <si>
    <t>CUST_9783</t>
  </si>
  <si>
    <t>CUST_3720</t>
  </si>
  <si>
    <t>CUST_7047</t>
  </si>
  <si>
    <t>CUST_9032</t>
  </si>
  <si>
    <t>CUST_1001</t>
  </si>
  <si>
    <t>CUST_7368</t>
  </si>
  <si>
    <t>CUST_2949</t>
  </si>
  <si>
    <t>CUST_7732</t>
  </si>
  <si>
    <t>CUST_8833</t>
  </si>
  <si>
    <t>CUST_1917</t>
  </si>
  <si>
    <t>CUST_4174</t>
  </si>
  <si>
    <t>CUST_8014</t>
  </si>
  <si>
    <t>CUST_1089</t>
  </si>
  <si>
    <t>CUST_2709</t>
  </si>
  <si>
    <t>CUST_4041</t>
  </si>
  <si>
    <t>CUST_1105</t>
  </si>
  <si>
    <t>CUST_9619</t>
  </si>
  <si>
    <t>CUST_9508</t>
  </si>
  <si>
    <t>CUST_7082</t>
  </si>
  <si>
    <t>CUST_1634</t>
  </si>
  <si>
    <t>CUST_2925</t>
  </si>
  <si>
    <t>CUST_3056</t>
  </si>
  <si>
    <t>CUST_7917</t>
  </si>
  <si>
    <t>CUST_4144</t>
  </si>
  <si>
    <t>CUST_1552</t>
  </si>
  <si>
    <t>CUST_9907</t>
  </si>
  <si>
    <t>CUST_6383</t>
  </si>
  <si>
    <t>CUST_4911</t>
  </si>
  <si>
    <t>CUST_4389</t>
  </si>
  <si>
    <t>CUST_9442</t>
  </si>
  <si>
    <t>CUST_3430</t>
  </si>
  <si>
    <t>CUST_1458</t>
  </si>
  <si>
    <t>CUST_1207</t>
  </si>
  <si>
    <t>CUST_1899</t>
  </si>
  <si>
    <t>CUST_1021</t>
  </si>
  <si>
    <t>CUST_9601</t>
  </si>
  <si>
    <t>CUST_1894</t>
  </si>
  <si>
    <t>CUST_1514</t>
  </si>
  <si>
    <t>CUST_8294</t>
  </si>
  <si>
    <t>CUST_5904</t>
  </si>
  <si>
    <t>CUST_8867</t>
  </si>
  <si>
    <t>CUST_5109</t>
  </si>
  <si>
    <t>CUST_8179</t>
  </si>
  <si>
    <t>CUST_2560</t>
  </si>
  <si>
    <t>CUST_2266</t>
  </si>
  <si>
    <t>CUST_4638</t>
  </si>
  <si>
    <t>CUST_9941</t>
  </si>
  <si>
    <t>CUST_4427</t>
  </si>
  <si>
    <t>CUST_2927</t>
  </si>
  <si>
    <t>CUST_3356</t>
  </si>
  <si>
    <t>CUST_5790</t>
  </si>
  <si>
    <t>CUST_1306</t>
  </si>
  <si>
    <t>CUST_8979</t>
  </si>
  <si>
    <t>CUST_4665</t>
  </si>
  <si>
    <t>CUST_8057</t>
  </si>
  <si>
    <t>CUST_1661</t>
  </si>
  <si>
    <t>CUST_5644</t>
  </si>
  <si>
    <t>CUST_9503</t>
  </si>
  <si>
    <t>CUST_3920</t>
  </si>
  <si>
    <t>CUST_9946</t>
  </si>
  <si>
    <t>CUST_7236</t>
  </si>
  <si>
    <t>CUST_7078</t>
  </si>
  <si>
    <t>CUST_1352</t>
  </si>
  <si>
    <t>CUST_8005</t>
  </si>
  <si>
    <t>CUST_1158</t>
  </si>
  <si>
    <t>CUST_3071</t>
  </si>
  <si>
    <t>CUST_9595</t>
  </si>
  <si>
    <t>CUST_4453</t>
  </si>
  <si>
    <t>CUST_7675</t>
  </si>
  <si>
    <t>CUST_1955</t>
  </si>
  <si>
    <t>CUST_2712</t>
  </si>
  <si>
    <t>CUST_5703</t>
  </si>
  <si>
    <t>CUST_7563</t>
  </si>
  <si>
    <t>CUST_6631</t>
  </si>
  <si>
    <t>CUST_2394</t>
  </si>
  <si>
    <t>CUST_5732</t>
  </si>
  <si>
    <t>CUST_4714</t>
  </si>
  <si>
    <t>CUST_1529</t>
  </si>
  <si>
    <t>CUST_3958</t>
  </si>
  <si>
    <t>CUST_8904</t>
  </si>
  <si>
    <t>CUST_4591</t>
  </si>
  <si>
    <t>CUST_7895</t>
  </si>
  <si>
    <t>CUST_1525</t>
  </si>
  <si>
    <t>CUST_7477</t>
  </si>
  <si>
    <t>CUST_1374</t>
  </si>
  <si>
    <t>CUST_5648</t>
  </si>
  <si>
    <t>CUST_3365</t>
  </si>
  <si>
    <t>CUST_2525</t>
  </si>
  <si>
    <t>CUST_1013</t>
  </si>
  <si>
    <t>CUST_5599</t>
  </si>
  <si>
    <t>CUST_3278</t>
  </si>
  <si>
    <t>CUST_9321</t>
  </si>
  <si>
    <t>CUST_4814</t>
  </si>
  <si>
    <t>CUST_4216</t>
  </si>
  <si>
    <t>CUST_9219</t>
  </si>
  <si>
    <t>CUST_3113</t>
  </si>
  <si>
    <t>CUST_5356</t>
  </si>
  <si>
    <t>CUST_6543</t>
  </si>
  <si>
    <t>CUST_8062</t>
  </si>
  <si>
    <t>CUST_7430</t>
  </si>
  <si>
    <t>CUST_4466</t>
  </si>
  <si>
    <t>CUST_4081</t>
  </si>
  <si>
    <t>CUST_1629</t>
  </si>
  <si>
    <t>CUST_1269</t>
  </si>
  <si>
    <t>CUST_6724</t>
  </si>
  <si>
    <t>CUST_6897</t>
  </si>
  <si>
    <t>CUST_7276</t>
  </si>
  <si>
    <t>CUST_8115</t>
  </si>
  <si>
    <t>CUST_7656</t>
  </si>
  <si>
    <t>CUST_1575</t>
  </si>
  <si>
    <t>CUST_8029</t>
  </si>
  <si>
    <t>CUST_7099</t>
  </si>
  <si>
    <t>CUST_4192</t>
  </si>
  <si>
    <t>CUST_4178</t>
  </si>
  <si>
    <t>CUST_7052</t>
  </si>
  <si>
    <t>CUST_7116</t>
  </si>
  <si>
    <t>CUST_4568</t>
  </si>
  <si>
    <t>CUST_3203</t>
  </si>
  <si>
    <t>CUST_2390</t>
  </si>
  <si>
    <t>CUST_2742</t>
  </si>
  <si>
    <t>CUST_1619</t>
  </si>
  <si>
    <t>CUST_2274</t>
  </si>
  <si>
    <t>CUST_2939</t>
  </si>
  <si>
    <t>CUST_4953</t>
  </si>
  <si>
    <t>CUST_1968</t>
  </si>
  <si>
    <t>CUST_1281</t>
  </si>
  <si>
    <t>CUST_7262</t>
  </si>
  <si>
    <t>CUST_2058</t>
  </si>
  <si>
    <t>CUST_5293</t>
  </si>
  <si>
    <t>CUST_6178</t>
  </si>
  <si>
    <t>CUST_7980</t>
  </si>
  <si>
    <t>CUST_2229</t>
  </si>
  <si>
    <t>CUST_5585</t>
  </si>
  <si>
    <t>CUST_9467</t>
  </si>
  <si>
    <t>CUST_3740</t>
  </si>
  <si>
    <t>CUST_3289</t>
  </si>
  <si>
    <t>CUST_2239</t>
  </si>
  <si>
    <t>CUST_8473</t>
  </si>
  <si>
    <t>CUST_8351</t>
  </si>
  <si>
    <t>CUST_7638</t>
  </si>
  <si>
    <t>CUST_7570</t>
  </si>
  <si>
    <t>CUST_4249</t>
  </si>
  <si>
    <t>CUST_8595</t>
  </si>
  <si>
    <t>CUST_7294</t>
  </si>
  <si>
    <t>CUST_7527</t>
  </si>
  <si>
    <t>CUST_6757</t>
  </si>
  <si>
    <t>CUST_2969</t>
  </si>
  <si>
    <t>CUST_1891</t>
  </si>
  <si>
    <t>CUST_5470</t>
  </si>
  <si>
    <t>CUST_8175</t>
  </si>
  <si>
    <t>CUST_9320</t>
  </si>
  <si>
    <t>CUST_7812</t>
  </si>
  <si>
    <t>CUST_8519</t>
  </si>
  <si>
    <t>CUST_2198</t>
  </si>
  <si>
    <t>CUST_6238</t>
  </si>
  <si>
    <t>CUST_7089</t>
  </si>
  <si>
    <t>CUST_7257</t>
  </si>
  <si>
    <t>CUST_8705</t>
  </si>
  <si>
    <t>CUST_1986</t>
  </si>
  <si>
    <t>CUST_5440</t>
  </si>
  <si>
    <t>CUST_5909</t>
  </si>
  <si>
    <t>CUST_9125</t>
  </si>
  <si>
    <t>CUST_4291</t>
  </si>
  <si>
    <t>CUST_6105</t>
  </si>
  <si>
    <t>CUST_1703</t>
  </si>
  <si>
    <t>CUST_9133</t>
  </si>
  <si>
    <t>CUST_6704</t>
  </si>
  <si>
    <t>CUST_8848</t>
  </si>
  <si>
    <t>CUST_6208</t>
  </si>
  <si>
    <t>CUST_4828</t>
  </si>
  <si>
    <t>CUST_4230</t>
  </si>
  <si>
    <t>CUST_1488</t>
  </si>
  <si>
    <t>CUST_4173</t>
  </si>
  <si>
    <t>CUST_2667</t>
  </si>
  <si>
    <t>CUST_5114</t>
  </si>
  <si>
    <t>CUST_4553</t>
  </si>
  <si>
    <t>CUST_8761</t>
  </si>
  <si>
    <t>CUST_2000</t>
  </si>
  <si>
    <t>CUST_2388</t>
  </si>
  <si>
    <t>CUST_4712</t>
  </si>
  <si>
    <t>CUST_2367</t>
  </si>
  <si>
    <t>CUST_9189</t>
  </si>
  <si>
    <t>CUST_1454</t>
  </si>
  <si>
    <t>CUST_3772</t>
  </si>
  <si>
    <t>CUST_4726</t>
  </si>
  <si>
    <t>CUST_8232</t>
  </si>
  <si>
    <t>CUST_3875</t>
  </si>
  <si>
    <t>CUST_2440</t>
  </si>
  <si>
    <t>CUST_9927</t>
  </si>
  <si>
    <t>CUST_8010</t>
  </si>
  <si>
    <t>CUST_8117</t>
  </si>
  <si>
    <t>CUST_3989</t>
  </si>
  <si>
    <t>CUST_7228</t>
  </si>
  <si>
    <t>CUST_7471</t>
  </si>
  <si>
    <t>CUST_3863</t>
  </si>
  <si>
    <t>CUST_2177</t>
  </si>
  <si>
    <t>CUST_5760</t>
  </si>
  <si>
    <t>CUST_1011</t>
  </si>
  <si>
    <t>CUST_6252</t>
  </si>
  <si>
    <t>CUST_5399</t>
  </si>
  <si>
    <t>CUST_9234</t>
  </si>
  <si>
    <t>CUST_9212</t>
  </si>
  <si>
    <t>CUST_1406</t>
  </si>
  <si>
    <t>CUST_5431</t>
  </si>
  <si>
    <t>CUST_6243</t>
  </si>
  <si>
    <t>CUST_7542</t>
  </si>
  <si>
    <t>CUST_7936</t>
  </si>
  <si>
    <t>CUST_9906</t>
  </si>
  <si>
    <t>CUST_1140</t>
  </si>
  <si>
    <t>CUST_5882</t>
  </si>
  <si>
    <t>CUST_7012</t>
  </si>
  <si>
    <t>CUST_1963</t>
  </si>
  <si>
    <t>CUST_8151</t>
  </si>
  <si>
    <t>CUST_9564</t>
  </si>
  <si>
    <t>CUST_7894</t>
  </si>
  <si>
    <t>CUST_7787</t>
  </si>
  <si>
    <t>CUST_3137</t>
  </si>
  <si>
    <t>CUST_5445</t>
  </si>
  <si>
    <t>CUST_2286</t>
  </si>
  <si>
    <t>CUST_8052</t>
  </si>
  <si>
    <t>CUST_4654</t>
  </si>
  <si>
    <t>CUST_3359</t>
  </si>
  <si>
    <t>CUST_9105</t>
  </si>
  <si>
    <t>CUST_9636</t>
  </si>
  <si>
    <t>CUST_7441</t>
  </si>
  <si>
    <t>CUST_6047</t>
  </si>
  <si>
    <t>CUST_9227</t>
  </si>
  <si>
    <t>CUST_6203</t>
  </si>
  <si>
    <t>CUST_2798</t>
  </si>
  <si>
    <t>CUST_6291</t>
  </si>
  <si>
    <t>CUST_6495</t>
  </si>
  <si>
    <t>CUST_7284</t>
  </si>
  <si>
    <t>CUST_8285</t>
  </si>
  <si>
    <t>CUST_2300</t>
  </si>
  <si>
    <t>CUST_7869</t>
  </si>
  <si>
    <t>CUST_4097</t>
  </si>
  <si>
    <t>CUST_5616</t>
  </si>
  <si>
    <t>CUST_6752</t>
  </si>
  <si>
    <t>CUST_5815</t>
  </si>
  <si>
    <t>CUST_2072</t>
  </si>
  <si>
    <t>CUST_4225</t>
  </si>
  <si>
    <t>CUST_2316</t>
  </si>
  <si>
    <t>CUST_7807</t>
  </si>
  <si>
    <t>CUST_7674</t>
  </si>
  <si>
    <t>CUST_4683</t>
  </si>
  <si>
    <t>CUST_8227</t>
  </si>
  <si>
    <t>CUST_4273</t>
  </si>
  <si>
    <t>CUST_8000</t>
  </si>
  <si>
    <t>CUST_6010</t>
  </si>
  <si>
    <t>CUST_4040</t>
  </si>
  <si>
    <t>CUST_1482</t>
  </si>
  <si>
    <t>CUST_4179</t>
  </si>
  <si>
    <t>CUST_2249</t>
  </si>
  <si>
    <t>CUST_1630</t>
  </si>
  <si>
    <t>CUST_9853</t>
  </si>
  <si>
    <t>CUST_3852</t>
  </si>
  <si>
    <t>CUST_1987</t>
  </si>
  <si>
    <t>CUST_8622</t>
  </si>
  <si>
    <t>CUST_8327</t>
  </si>
  <si>
    <t>CUST_9841</t>
  </si>
  <si>
    <t>CUST_2100</t>
  </si>
  <si>
    <t>CUST_7652</t>
  </si>
  <si>
    <t>CUST_9632</t>
  </si>
  <si>
    <t>CUST_2343</t>
  </si>
  <si>
    <t>CUST_5358</t>
  </si>
  <si>
    <t>CUST_7780</t>
  </si>
  <si>
    <t>CUST_7602</t>
  </si>
  <si>
    <t>CUST_3349</t>
  </si>
  <si>
    <t>CUST_2241</t>
  </si>
  <si>
    <t>CUST_2125</t>
  </si>
  <si>
    <t>CUST_7764</t>
  </si>
  <si>
    <t>CUST_6101</t>
  </si>
  <si>
    <t>CUST_8843</t>
  </si>
  <si>
    <t>CUST_1072</t>
  </si>
  <si>
    <t>CUST_6472</t>
  </si>
  <si>
    <t>CUST_6189</t>
  </si>
  <si>
    <t>CUST_1707</t>
  </si>
  <si>
    <t>CUST_2804</t>
  </si>
  <si>
    <t>CUST_4713</t>
  </si>
  <si>
    <t>CUST_3475</t>
  </si>
  <si>
    <t>CUST_5255</t>
  </si>
  <si>
    <t>CUST_8397</t>
  </si>
  <si>
    <t>CUST_2735</t>
  </si>
  <si>
    <t>CUST_8426</t>
  </si>
  <si>
    <t>CUST_3817</t>
  </si>
  <si>
    <t>CUST_4874</t>
  </si>
  <si>
    <t>CUST_5211</t>
  </si>
  <si>
    <t>CUST_3665</t>
  </si>
  <si>
    <t>CUST_3493</t>
  </si>
  <si>
    <t>CUST_7813</t>
  </si>
  <si>
    <t>CUST_1632</t>
  </si>
  <si>
    <t>CUST_4083</t>
  </si>
  <si>
    <t>CUST_8123</t>
  </si>
  <si>
    <t>CUST_1236</t>
  </si>
  <si>
    <t>CUST_8446</t>
  </si>
  <si>
    <t>CUST_5443</t>
  </si>
  <si>
    <t>CUST_7770</t>
  </si>
  <si>
    <t>CUST_9555</t>
  </si>
  <si>
    <t>CUST_1285</t>
  </si>
  <si>
    <t>CUST_1148</t>
  </si>
  <si>
    <t>CUST_5037</t>
  </si>
  <si>
    <t>CUST_7549</t>
  </si>
  <si>
    <t>CUST_8121</t>
  </si>
  <si>
    <t>CUST_5895</t>
  </si>
  <si>
    <t>CUST_6280</t>
  </si>
  <si>
    <t>CUST_2012</t>
  </si>
  <si>
    <t>CUST_3785</t>
  </si>
  <si>
    <t>CUST_4725</t>
  </si>
  <si>
    <t>CUST_5576</t>
  </si>
  <si>
    <t>CUST_6782</t>
  </si>
  <si>
    <t>CUST_3408</t>
  </si>
  <si>
    <t>CUST_1340</t>
  </si>
  <si>
    <t>CUST_3496</t>
  </si>
  <si>
    <t>CUST_6962</t>
  </si>
  <si>
    <t>CUST_2689</t>
  </si>
  <si>
    <t>CUST_5406</t>
  </si>
  <si>
    <t>CUST_9453</t>
  </si>
  <si>
    <t>CUST_2442</t>
  </si>
  <si>
    <t>CUST_9597</t>
  </si>
  <si>
    <t>CUST_5437</t>
  </si>
  <si>
    <t>CUST_6435</t>
  </si>
  <si>
    <t>CUST_9435</t>
  </si>
  <si>
    <t>CUST_1560</t>
  </si>
  <si>
    <t>CUST_9785</t>
  </si>
  <si>
    <t>CUST_6548</t>
  </si>
  <si>
    <t>CUST_2826</t>
  </si>
  <si>
    <t>CUST_9325</t>
  </si>
  <si>
    <t>CUST_4138</t>
  </si>
  <si>
    <t>CUST_9264</t>
  </si>
  <si>
    <t>CUST_8842</t>
  </si>
  <si>
    <t>CUST_7721</t>
  </si>
  <si>
    <t>CUST_3978</t>
  </si>
  <si>
    <t>CUST_8373</t>
  </si>
  <si>
    <t>CUST_6907</t>
  </si>
  <si>
    <t>CUST_7097</t>
  </si>
  <si>
    <t>CUST_6656</t>
  </si>
  <si>
    <t>CUST_5259</t>
  </si>
  <si>
    <t>CUST_9286</t>
  </si>
  <si>
    <t>CUST_6901</t>
  </si>
  <si>
    <t>CUST_5917</t>
  </si>
  <si>
    <t>CUST_9429</t>
  </si>
  <si>
    <t>CUST_3530</t>
  </si>
  <si>
    <t>CUST_2960</t>
  </si>
  <si>
    <t>CUST_8045</t>
  </si>
  <si>
    <t>CUST_2048</t>
  </si>
  <si>
    <t>CUST_6772</t>
  </si>
  <si>
    <t>CUST_3529</t>
  </si>
  <si>
    <t>CUST_3964</t>
  </si>
  <si>
    <t>CUST_8137</t>
  </si>
  <si>
    <t>CUST_8340</t>
  </si>
  <si>
    <t>CUST_8967</t>
  </si>
  <si>
    <t>CUST_9734</t>
  </si>
  <si>
    <t>CUST_1845</t>
  </si>
  <si>
    <t>CUST_6777</t>
  </si>
  <si>
    <t>CUST_4036</t>
  </si>
  <si>
    <t>CUST_6947</t>
  </si>
  <si>
    <t>CUST_3494</t>
  </si>
  <si>
    <t>CUST_2884</t>
  </si>
  <si>
    <t>CUST_5349</t>
  </si>
  <si>
    <t>CUST_7610</t>
  </si>
  <si>
    <t>CUST_8154</t>
  </si>
  <si>
    <t>CUST_7488</t>
  </si>
  <si>
    <t>CUST_7525</t>
  </si>
  <si>
    <t>CUST_1689</t>
  </si>
  <si>
    <t>CUST_6175</t>
  </si>
  <si>
    <t>CUST_9648</t>
  </si>
  <si>
    <t>CUST_6078</t>
  </si>
  <si>
    <t>CUST_6448</t>
  </si>
  <si>
    <t>CUST_2179</t>
  </si>
  <si>
    <t>CUST_7406</t>
  </si>
  <si>
    <t>CUST_9591</t>
  </si>
  <si>
    <t>CUST_7907</t>
  </si>
  <si>
    <t>CUST_2638</t>
  </si>
  <si>
    <t>CUST_6671</t>
  </si>
  <si>
    <t>CUST_7928</t>
  </si>
  <si>
    <t>CUST_2382</t>
  </si>
  <si>
    <t>CUST_2403</t>
  </si>
  <si>
    <t>CUST_4292</t>
  </si>
  <si>
    <t>CUST_5517</t>
  </si>
  <si>
    <t>CUST_4302</t>
  </si>
  <si>
    <t>CUST_8857</t>
  </si>
  <si>
    <t>CUST_8870</t>
  </si>
  <si>
    <t>CUST_6693</t>
  </si>
  <si>
    <t>CUST_1767</t>
  </si>
  <si>
    <t>CUST_3044</t>
  </si>
  <si>
    <t>CUST_2549</t>
  </si>
  <si>
    <t>CUST_7140</t>
  </si>
  <si>
    <t>CUST_4716</t>
  </si>
  <si>
    <t>CUST_5481</t>
  </si>
  <si>
    <t>CUST_8898</t>
  </si>
  <si>
    <t>CUST_7548</t>
  </si>
  <si>
    <t>CUST_3293</t>
  </si>
  <si>
    <t>CUST_5837</t>
  </si>
  <si>
    <t>CUST_8758</t>
  </si>
  <si>
    <t>CUST_7793</t>
  </si>
  <si>
    <t>CUST_8638</t>
  </si>
  <si>
    <t>CUST_8993</t>
  </si>
  <si>
    <t>CUST_7007</t>
  </si>
  <si>
    <t>CUST_6542</t>
  </si>
  <si>
    <t>CUST_7356</t>
  </si>
  <si>
    <t>CUST_8380</t>
  </si>
  <si>
    <t>CUST_1163</t>
  </si>
  <si>
    <t>CUST_9656</t>
  </si>
  <si>
    <t>CUST_5592</t>
  </si>
  <si>
    <t>CUST_5798</t>
  </si>
  <si>
    <t>CUST_7036</t>
  </si>
  <si>
    <t>CUST_3355</t>
  </si>
  <si>
    <t>CUST_6887</t>
  </si>
  <si>
    <t>CUST_8961</t>
  </si>
  <si>
    <t>CUST_6827</t>
  </si>
  <si>
    <t>CUST_9737</t>
  </si>
  <si>
    <t>CUST_1593</t>
  </si>
  <si>
    <t>CUST_5839</t>
  </si>
  <si>
    <t>CUST_8394</t>
  </si>
  <si>
    <t>CUST_4493</t>
  </si>
  <si>
    <t>CUST_7164</t>
  </si>
  <si>
    <t>CUST_3672</t>
  </si>
  <si>
    <t>CUST_5200</t>
  </si>
  <si>
    <t>CUST_1016</t>
  </si>
  <si>
    <t>CUST_4191</t>
  </si>
  <si>
    <t>CUST_1392</t>
  </si>
  <si>
    <t>CUST_9616</t>
  </si>
  <si>
    <t>CUST_7272</t>
  </si>
  <si>
    <t>CUST_4631</t>
  </si>
  <si>
    <t>CUST_8177</t>
  </si>
  <si>
    <t>CUST_4897</t>
  </si>
  <si>
    <t>CUST_9123</t>
  </si>
  <si>
    <t>CUST_3279</t>
  </si>
  <si>
    <t>CUST_9980</t>
  </si>
  <si>
    <t>CUST_8451</t>
  </si>
  <si>
    <t>CUST_3247</t>
  </si>
  <si>
    <t>CUST_8088</t>
  </si>
  <si>
    <t>CUST_1078</t>
  </si>
  <si>
    <t>CUST_9080</t>
  </si>
  <si>
    <t>CUST_4926</t>
  </si>
  <si>
    <t>CUST_7230</t>
  </si>
  <si>
    <t>CUST_5940</t>
  </si>
  <si>
    <t>CUST_4271</t>
  </si>
  <si>
    <t>CUST_4456</t>
  </si>
  <si>
    <t>CUST_8788</t>
  </si>
  <si>
    <t>CUST_9599</t>
  </si>
  <si>
    <t>CUST_8650</t>
  </si>
  <si>
    <t>CUST_2668</t>
  </si>
  <si>
    <t>CUST_1147</t>
  </si>
  <si>
    <t>CUST_1365</t>
  </si>
  <si>
    <t>CUST_5531</t>
  </si>
  <si>
    <t>CUST_6330</t>
  </si>
  <si>
    <t>CUST_6510</t>
  </si>
  <si>
    <t>CUST_9964</t>
  </si>
  <si>
    <t>CUST_6439</t>
  </si>
  <si>
    <t>CUST_7511</t>
  </si>
  <si>
    <t>CUST_8504</t>
  </si>
  <si>
    <t>CUST_2246</t>
  </si>
  <si>
    <t>CUST_4839</t>
  </si>
  <si>
    <t>CUST_9551</t>
  </si>
  <si>
    <t>CUST_3376</t>
  </si>
  <si>
    <t>CUST_2827</t>
  </si>
  <si>
    <t>CUST_7979</t>
  </si>
  <si>
    <t>CUST_9569</t>
  </si>
  <si>
    <t>CUST_5285</t>
  </si>
  <si>
    <t>CUST_9561</t>
  </si>
  <si>
    <t>CUST_3196</t>
  </si>
  <si>
    <t>CUST_4747</t>
  </si>
  <si>
    <t>CUST_9843</t>
  </si>
  <si>
    <t>CUST_6978</t>
  </si>
  <si>
    <t>CUST_6607</t>
  </si>
  <si>
    <t>CUST_1780</t>
  </si>
  <si>
    <t>CUST_4983</t>
  </si>
  <si>
    <t>CUST_9714</t>
  </si>
  <si>
    <t>CUST_1521</t>
  </si>
  <si>
    <t>CUST_8569</t>
  </si>
  <si>
    <t>CUST_6784</t>
  </si>
  <si>
    <t>CUST_5583</t>
  </si>
  <si>
    <t>CUST_6946</t>
  </si>
  <si>
    <t>CUST_5941</t>
  </si>
  <si>
    <t>CUST_7267</t>
  </si>
  <si>
    <t>CUST_8128</t>
  </si>
  <si>
    <t>CUST_3461</t>
  </si>
  <si>
    <t>CUST_1685</t>
  </si>
  <si>
    <t>CUST_3160</t>
  </si>
  <si>
    <t>CUST_8031</t>
  </si>
  <si>
    <t>CUST_6341</t>
  </si>
  <si>
    <t>CUST_5875</t>
  </si>
  <si>
    <t>CUST_8697</t>
  </si>
  <si>
    <t>CUST_8165</t>
  </si>
  <si>
    <t>CUST_8527</t>
  </si>
  <si>
    <t>CUST_7381</t>
  </si>
  <si>
    <t>CUST_1646</t>
  </si>
  <si>
    <t>CUST_9789</t>
  </si>
  <si>
    <t>CUST_8003</t>
  </si>
  <si>
    <t>CUST_4537</t>
  </si>
  <si>
    <t>CUST_5558</t>
  </si>
  <si>
    <t>CUST_7579</t>
  </si>
  <si>
    <t>CUST_9474</t>
  </si>
  <si>
    <t>CUST_5082</t>
  </si>
  <si>
    <t>CUST_5183</t>
  </si>
  <si>
    <t>CUST_9652</t>
  </si>
  <si>
    <t>CUST_4754</t>
  </si>
  <si>
    <t>CUST_2724</t>
  </si>
  <si>
    <t>CUST_2376</t>
  </si>
  <si>
    <t>CUST_9706</t>
  </si>
  <si>
    <t>CUST_9894</t>
  </si>
  <si>
    <t>CUST_2653</t>
  </si>
  <si>
    <t>CUST_3066</t>
  </si>
  <si>
    <t>CUST_1022</t>
  </si>
  <si>
    <t>CUST_3460</t>
  </si>
  <si>
    <t>CUST_6926</t>
  </si>
  <si>
    <t>CUST_7251</t>
  </si>
  <si>
    <t>CUST_8295</t>
  </si>
  <si>
    <t>CUST_7279</t>
  </si>
  <si>
    <t>CUST_9553</t>
  </si>
  <si>
    <t>CUST_8353</t>
  </si>
  <si>
    <t>CUST_4727</t>
  </si>
  <si>
    <t>CUST_6995</t>
  </si>
  <si>
    <t>CUST_1448</t>
  </si>
  <si>
    <t>CUST_9033</t>
  </si>
  <si>
    <t>CUST_3520</t>
  </si>
  <si>
    <t>CUST_2428</t>
  </si>
  <si>
    <t>CUST_4967</t>
  </si>
  <si>
    <t>CUST_7445</t>
  </si>
  <si>
    <t>CUST_3159</t>
  </si>
  <si>
    <t>CUST_6132</t>
  </si>
  <si>
    <t>CUST_3547</t>
  </si>
  <si>
    <t>CUST_3979</t>
  </si>
  <si>
    <t>CUST_3649</t>
  </si>
  <si>
    <t>CUST_9505</t>
  </si>
  <si>
    <t>CUST_2037</t>
  </si>
  <si>
    <t>CUST_4489</t>
  </si>
  <si>
    <t>CUST_8604</t>
  </si>
  <si>
    <t>CUST_8544</t>
  </si>
  <si>
    <t>CUST_3634</t>
  </si>
  <si>
    <t>CUST_2778</t>
  </si>
  <si>
    <t>CUST_8902</t>
  </si>
  <si>
    <t>CUST_6110</t>
  </si>
  <si>
    <t>CUST_8378</t>
  </si>
  <si>
    <t>CUST_2124</t>
  </si>
  <si>
    <t>CUST_1697</t>
  </si>
  <si>
    <t>CUST_3179</t>
  </si>
  <si>
    <t>CUST_6251</t>
  </si>
  <si>
    <t>CUST_2929</t>
  </si>
  <si>
    <t>CUST_2013</t>
  </si>
  <si>
    <t>CUST_1226</t>
  </si>
  <si>
    <t>CUST_8321</t>
  </si>
  <si>
    <t>CUST_8909</t>
  </si>
  <si>
    <t>CUST_3023</t>
  </si>
  <si>
    <t>CUST_5966</t>
  </si>
  <si>
    <t>CUST_6891</t>
  </si>
  <si>
    <t>CUST_2080</t>
  </si>
  <si>
    <t>CUST_6036</t>
  </si>
  <si>
    <t>CUST_3563</t>
  </si>
  <si>
    <t>CUST_4586</t>
  </si>
  <si>
    <t>CUST_7841</t>
  </si>
  <si>
    <t>CUST_7643</t>
  </si>
  <si>
    <t>CUST_4959</t>
  </si>
  <si>
    <t>CUST_4390</t>
  </si>
  <si>
    <t>CUST_7354</t>
  </si>
  <si>
    <t>CUST_1541</t>
  </si>
  <si>
    <t>CUST_6433</t>
  </si>
  <si>
    <t>CUST_6093</t>
  </si>
  <si>
    <t>CUST_1867</t>
  </si>
  <si>
    <t>CUST_6469</t>
  </si>
  <si>
    <t>CUST_7256</t>
  </si>
  <si>
    <t>CUST_2169</t>
  </si>
  <si>
    <t>CUST_2651</t>
  </si>
  <si>
    <t>CUST_3810</t>
  </si>
  <si>
    <t>CUST_9667</t>
  </si>
  <si>
    <t>CUST_2019</t>
  </si>
  <si>
    <t>CUST_2283</t>
  </si>
  <si>
    <t>CUST_3010</t>
  </si>
  <si>
    <t>CUST_9590</t>
  </si>
  <si>
    <t>CUST_3171</t>
  </si>
  <si>
    <t>CUST_9266</t>
  </si>
  <si>
    <t>CUST_4471</t>
  </si>
  <si>
    <t>CUST_6624</t>
  </si>
  <si>
    <t>CUST_9329</t>
  </si>
  <si>
    <t>CUST_3097</t>
  </si>
  <si>
    <t>CUST_7397</t>
  </si>
  <si>
    <t>CUST_3757</t>
  </si>
  <si>
    <t>CUST_4920</t>
  </si>
  <si>
    <t>CUST_9186</t>
  </si>
  <si>
    <t>CUST_2900</t>
  </si>
  <si>
    <t>CUST_3610</t>
  </si>
  <si>
    <t>CUST_7900</t>
  </si>
  <si>
    <t>CUST_2449</t>
  </si>
  <si>
    <t>CUST_9738</t>
  </si>
  <si>
    <t>CUST_6017</t>
  </si>
  <si>
    <t>CUST_8999</t>
  </si>
  <si>
    <t>CUST_3096</t>
  </si>
  <si>
    <t>CUST_9895</t>
  </si>
  <si>
    <t>CUST_7404</t>
  </si>
  <si>
    <t>CUST_4331</t>
  </si>
  <si>
    <t>CUST_8462</t>
  </si>
  <si>
    <t>CUST_4384</t>
  </si>
  <si>
    <t>CUST_8531</t>
  </si>
  <si>
    <t>CUST_5283</t>
  </si>
  <si>
    <t>CUST_8736</t>
  </si>
  <si>
    <t>CUST_8710</t>
  </si>
  <si>
    <t>CUST_7868</t>
  </si>
  <si>
    <t>CUST_2431</t>
  </si>
  <si>
    <t>CUST_5713</t>
  </si>
  <si>
    <t>CUST_5998</t>
  </si>
  <si>
    <t>CUST_1162</t>
  </si>
  <si>
    <t>CUST_2974</t>
  </si>
  <si>
    <t>CUST_9461</t>
  </si>
  <si>
    <t>CUST_1631</t>
  </si>
  <si>
    <t>CUST_1905</t>
  </si>
  <si>
    <t>CUST_3014</t>
  </si>
  <si>
    <t>CUST_8896</t>
  </si>
  <si>
    <t>CUST_1204</t>
  </si>
  <si>
    <t>CUST_1581</t>
  </si>
  <si>
    <t>CUST_6347</t>
  </si>
  <si>
    <t>CUST_3643</t>
  </si>
  <si>
    <t>CUST_3297</t>
  </si>
  <si>
    <t>CUST_1874</t>
  </si>
  <si>
    <t>CUST_8927</t>
  </si>
  <si>
    <t>CUST_2171</t>
  </si>
  <si>
    <t>CUST_6591</t>
  </si>
  <si>
    <t>CUST_7285</t>
  </si>
  <si>
    <t>CUST_6432</t>
  </si>
  <si>
    <t>CUST_5260</t>
  </si>
  <si>
    <t>CUST_3361</t>
  </si>
  <si>
    <t>CUST_4670</t>
  </si>
  <si>
    <t>CUST_2753</t>
  </si>
  <si>
    <t>CUST_9100</t>
  </si>
  <si>
    <t>CUST_2938</t>
  </si>
  <si>
    <t>CUST_9562</t>
  </si>
  <si>
    <t>CUST_6976</t>
  </si>
  <si>
    <t>CUST_7304</t>
  </si>
  <si>
    <t>CUST_8345</t>
  </si>
  <si>
    <t>CUST_8875</t>
  </si>
  <si>
    <t>CUST_7633</t>
  </si>
  <si>
    <t>CUST_1597</t>
  </si>
  <si>
    <t>CUST_4062</t>
  </si>
  <si>
    <t>CUST_1572</t>
  </si>
  <si>
    <t>CUST_8521</t>
  </si>
  <si>
    <t>CUST_7171</t>
  </si>
  <si>
    <t>CUST_8097</t>
  </si>
  <si>
    <t>CUST_3090</t>
  </si>
  <si>
    <t>CUST_7566</t>
  </si>
  <si>
    <t>CUST_5624</t>
  </si>
  <si>
    <t>CUST_2517</t>
  </si>
  <si>
    <t>CUST_4648</t>
  </si>
  <si>
    <t>CUST_2537</t>
  </si>
  <si>
    <t>CUST_4137</t>
  </si>
  <si>
    <t>CUST_7985</t>
  </si>
  <si>
    <t>CUST_1097</t>
  </si>
  <si>
    <t>CUST_4750</t>
  </si>
  <si>
    <t>CUST_9535</t>
  </si>
  <si>
    <t>CUST_9174</t>
  </si>
  <si>
    <t>CUST_9103</t>
  </si>
  <si>
    <t>CUST_6413</t>
  </si>
  <si>
    <t>CUST_5666</t>
  </si>
  <si>
    <t>CUST_1610</t>
  </si>
  <si>
    <t>CUST_2727</t>
  </si>
  <si>
    <t>CUST_6055</t>
  </si>
  <si>
    <t>CUST_3324</t>
  </si>
  <si>
    <t>CUST_6774</t>
  </si>
  <si>
    <t>CUST_7519</t>
  </si>
  <si>
    <t>CUST_2749</t>
  </si>
  <si>
    <t>CUST_1781</t>
  </si>
  <si>
    <t>CUST_8548</t>
  </si>
  <si>
    <t>CUST_7823</t>
  </si>
  <si>
    <t>CUST_4867</t>
  </si>
  <si>
    <t>CUST_8193</t>
  </si>
  <si>
    <t>CUST_6879</t>
  </si>
  <si>
    <t>CUST_4970</t>
  </si>
  <si>
    <t>CUST_8264</t>
  </si>
  <si>
    <t>CUST_2577</t>
  </si>
  <si>
    <t>CUST_3274</t>
  </si>
  <si>
    <t>CUST_7744</t>
  </si>
  <si>
    <t>CUST_3426</t>
  </si>
  <si>
    <t>CUST_6546</t>
  </si>
  <si>
    <t>CUST_7411</t>
  </si>
  <si>
    <t>CUST_1007</t>
  </si>
  <si>
    <t>CUST_9087</t>
  </si>
  <si>
    <t>CUST_3555</t>
  </si>
  <si>
    <t>CUST_1475</t>
  </si>
  <si>
    <t>CUST_6416</t>
  </si>
  <si>
    <t>CUST_9676</t>
  </si>
  <si>
    <t>CUST_7710</t>
  </si>
  <si>
    <t>CUST_6000</t>
  </si>
  <si>
    <t>CUST_5654</t>
  </si>
  <si>
    <t>CUST_9078</t>
  </si>
  <si>
    <t>CUST_7063</t>
  </si>
  <si>
    <t>CUST_3285</t>
  </si>
  <si>
    <t>CUST_6223</t>
  </si>
  <si>
    <t>CUST_4525</t>
  </si>
  <si>
    <t>CUST_3822</t>
  </si>
  <si>
    <t>CUST_5943</t>
  </si>
  <si>
    <t>CUST_1258</t>
  </si>
  <si>
    <t>CUST_1282</t>
  </si>
  <si>
    <t>CUST_2898</t>
  </si>
  <si>
    <t>CUST_5135</t>
  </si>
  <si>
    <t>CUST_7629</t>
  </si>
  <si>
    <t>CUST_4200</t>
  </si>
  <si>
    <t>CUST_8167</t>
  </si>
  <si>
    <t>CUST_1612</t>
  </si>
  <si>
    <t>CUST_1687</t>
  </si>
  <si>
    <t>CUST_4690</t>
  </si>
  <si>
    <t>CUST_9804</t>
  </si>
  <si>
    <t>CUST_3307</t>
  </si>
  <si>
    <t>CUST_8133</t>
  </si>
  <si>
    <t>CUST_7509</t>
  </si>
  <si>
    <t>CUST_6906</t>
  </si>
  <si>
    <t>CUST_3591</t>
  </si>
  <si>
    <t>CUST_8183</t>
  </si>
  <si>
    <t>CUST_6248</t>
  </si>
  <si>
    <t>CUST_6108</t>
  </si>
  <si>
    <t>CUST_4604</t>
  </si>
  <si>
    <t>CUST_1669</t>
  </si>
  <si>
    <t>CUST_5364</t>
  </si>
  <si>
    <t>CUST_8329</t>
  </si>
  <si>
    <t>CUST_1923</t>
  </si>
  <si>
    <t>CUST_2529</t>
  </si>
  <si>
    <t>CUST_9438</t>
  </si>
  <si>
    <t>CUST_4711</t>
  </si>
  <si>
    <t>CUST_7274</t>
  </si>
  <si>
    <t>CUST_4864</t>
  </si>
  <si>
    <t>CUST_7788</t>
  </si>
  <si>
    <t>CUST_1264</t>
  </si>
  <si>
    <t>CUST_3990</t>
  </si>
  <si>
    <t>CUST_1587</t>
  </si>
  <si>
    <t>CUST_4348</t>
  </si>
  <si>
    <t>CUST_7299</t>
  </si>
  <si>
    <t>CUST_4831</t>
  </si>
  <si>
    <t>CUST_9381</t>
  </si>
  <si>
    <t>CUST_2715</t>
  </si>
  <si>
    <t>CUST_7450</t>
  </si>
  <si>
    <t>CUST_8096</t>
  </si>
  <si>
    <t>CUST_3326</t>
  </si>
  <si>
    <t>CUST_7416</t>
  </si>
  <si>
    <t>CUST_7763</t>
  </si>
  <si>
    <t>CUST_2674</t>
  </si>
  <si>
    <t>CUST_8950</t>
  </si>
  <si>
    <t>CUST_7049</t>
  </si>
  <si>
    <t>CUST_2089</t>
  </si>
  <si>
    <t>CUST_5578</t>
  </si>
  <si>
    <t>CUST_1155</t>
  </si>
  <si>
    <t>CUST_2958</t>
  </si>
  <si>
    <t>CUST_7344</t>
  </si>
  <si>
    <t>CUST_7144</t>
  </si>
  <si>
    <t>CUST_4830</t>
  </si>
  <si>
    <t>CUST_9831</t>
  </si>
  <si>
    <t>CUST_7659</t>
  </si>
  <si>
    <t>CUST_1441</t>
  </si>
  <si>
    <t>CUST_7040</t>
  </si>
  <si>
    <t>CUST_6925</t>
  </si>
  <si>
    <t>CUST_8358</t>
  </si>
  <si>
    <t>CUST_5628</t>
  </si>
  <si>
    <t>CUST_7370</t>
  </si>
  <si>
    <t>CUST_1948</t>
  </si>
  <si>
    <t>CUST_9179</t>
  </si>
  <si>
    <t>CUST_7115</t>
  </si>
  <si>
    <t>CUST_1459</t>
  </si>
  <si>
    <t>CUST_8568</t>
  </si>
  <si>
    <t>CUST_5646</t>
  </si>
  <si>
    <t>CUST_2787</t>
  </si>
  <si>
    <t>CUST_8374</t>
  </si>
  <si>
    <t>CUST_2138</t>
  </si>
  <si>
    <t>CUST_5741</t>
  </si>
  <si>
    <t>CUST_7362</t>
  </si>
  <si>
    <t>CUST_4674</t>
  </si>
  <si>
    <t>CUST_2377</t>
  </si>
  <si>
    <t>CUST_7701</t>
  </si>
  <si>
    <t>CUST_3597</t>
  </si>
  <si>
    <t>CUST_1141</t>
  </si>
  <si>
    <t>CUST_3659</t>
  </si>
  <si>
    <t>CUST_5596</t>
  </si>
  <si>
    <t>CUST_6661</t>
  </si>
  <si>
    <t>CUST_7142</t>
  </si>
  <si>
    <t>CUST_1423</t>
  </si>
  <si>
    <t>CUST_7999</t>
  </si>
  <si>
    <t>CUST_2967</t>
  </si>
  <si>
    <t>CUST_5088</t>
  </si>
  <si>
    <t>CUST_8789</t>
  </si>
  <si>
    <t>CUST_6394</t>
  </si>
  <si>
    <t>CUST_8880</t>
  </si>
  <si>
    <t>CUST_6075</t>
  </si>
  <si>
    <t>CUST_8230</t>
  </si>
  <si>
    <t>CUST_8155</t>
  </si>
  <si>
    <t>CUST_3723</t>
  </si>
  <si>
    <t>CUST_7816</t>
  </si>
  <si>
    <t>CUST_1040</t>
  </si>
  <si>
    <t>CUST_9259</t>
  </si>
  <si>
    <t>CUST_6717</t>
  </si>
  <si>
    <t>CUST_4198</t>
  </si>
  <si>
    <t>CUST_6374</t>
  </si>
  <si>
    <t>CUST_3524</t>
  </si>
  <si>
    <t>CUST_6154</t>
  </si>
  <si>
    <t>CUST_2492</t>
  </si>
  <si>
    <t>CUST_1660</t>
  </si>
  <si>
    <t>CUST_2348</t>
  </si>
  <si>
    <t>CUST_8851</t>
  </si>
  <si>
    <t>CUST_8156</t>
  </si>
  <si>
    <t>CUST_4516</t>
  </si>
  <si>
    <t>CUST_5577</t>
  </si>
  <si>
    <t>CUST_1727</t>
  </si>
  <si>
    <t>CUST_8468</t>
  </si>
  <si>
    <t>CUST_1342</t>
  </si>
  <si>
    <t>CUST_2447</t>
  </si>
  <si>
    <t>CUST_7581</t>
  </si>
  <si>
    <t>CUST_7317</t>
  </si>
  <si>
    <t>CUST_1405</t>
  </si>
  <si>
    <t>CUST_8986</t>
  </si>
  <si>
    <t>CUST_4740</t>
  </si>
  <si>
    <t>CUST_2846</t>
  </si>
  <si>
    <t>CUST_2478</t>
  </si>
  <si>
    <t>CUST_1771</t>
  </si>
  <si>
    <t>CUST_6525</t>
  </si>
  <si>
    <t>CUST_9770</t>
  </si>
  <si>
    <t>CUST_1193</t>
  </si>
  <si>
    <t>CUST_3007</t>
  </si>
  <si>
    <t>CUST_2185</t>
  </si>
  <si>
    <t>CUST_3394</t>
  </si>
  <si>
    <t>CUST_5005</t>
  </si>
  <si>
    <t>CUST_8429</t>
  </si>
  <si>
    <t>CUST_3261</t>
  </si>
  <si>
    <t>CUST_4736</t>
  </si>
  <si>
    <t>CUST_7716</t>
  </si>
  <si>
    <t>CUST_9921</t>
  </si>
  <si>
    <t>CUST_5378</t>
  </si>
  <si>
    <t>CUST_8815</t>
  </si>
  <si>
    <t>CUST_8616</t>
  </si>
  <si>
    <t>CUST_3800</t>
  </si>
  <si>
    <t>CUST_9333</t>
  </si>
  <si>
    <t>CUST_6410</t>
  </si>
  <si>
    <t>CUST_2455</t>
  </si>
  <si>
    <t>CUST_6808</t>
  </si>
  <si>
    <t>CUST_7796</t>
  </si>
  <si>
    <t>CUST_5796</t>
  </si>
  <si>
    <t>CUST_2325</t>
  </si>
  <si>
    <t>CUST_2159</t>
  </si>
  <si>
    <t>CUST_5650</t>
  </si>
  <si>
    <t>CUST_5987</t>
  </si>
  <si>
    <t>CUST_5697</t>
  </si>
  <si>
    <t>CUST_2968</t>
  </si>
  <si>
    <t>CUST_6482</t>
  </si>
  <si>
    <t>CUST_2800</t>
  </si>
  <si>
    <t>CUST_5912</t>
  </si>
  <si>
    <t>CUST_1855</t>
  </si>
  <si>
    <t>CUST_1182</t>
  </si>
  <si>
    <t>CUST_4112</t>
  </si>
  <si>
    <t>CUST_6670</t>
  </si>
  <si>
    <t>CUST_6823</t>
  </si>
  <si>
    <t>CUST_6002</t>
  </si>
  <si>
    <t>CUST_2356</t>
  </si>
  <si>
    <t>CUST_4628</t>
  </si>
  <si>
    <t>CUST_9210</t>
  </si>
  <si>
    <t>CUST_4311</t>
  </si>
  <si>
    <t>CUST_7048</t>
  </si>
  <si>
    <t>CUST_7246</t>
  </si>
  <si>
    <t>CUST_4321</t>
  </si>
  <si>
    <t>CUST_5615</t>
  </si>
  <si>
    <t>CUST_9365</t>
  </si>
  <si>
    <t>CUST_4052</t>
  </si>
  <si>
    <t>CUST_7574</t>
  </si>
  <si>
    <t>CUST_6806</t>
  </si>
  <si>
    <t>CUST_7993</t>
  </si>
  <si>
    <t>CUST_6443</t>
  </si>
  <si>
    <t>CUST_1989</t>
  </si>
  <si>
    <t>CUST_9611</t>
  </si>
  <si>
    <t>CUST_2774</t>
  </si>
  <si>
    <t>CUST_1935</t>
  </si>
  <si>
    <t>CUST_4808</t>
  </si>
  <si>
    <t>CUST_1331</t>
  </si>
  <si>
    <t>CUST_8922</t>
  </si>
  <si>
    <t>CUST_3702</t>
  </si>
  <si>
    <t>CUST_6889</t>
  </si>
  <si>
    <t>CUST_6054</t>
  </si>
  <si>
    <t>CUST_4868</t>
  </si>
  <si>
    <t>CUST_1201</t>
  </si>
  <si>
    <t>CUST_3497</t>
  </si>
  <si>
    <t>CUST_2842</t>
  </si>
  <si>
    <t>CUST_8718</t>
  </si>
  <si>
    <t>CUST_2628</t>
  </si>
  <si>
    <t>CUST_1386</t>
  </si>
  <si>
    <t>CUST_7401</t>
  </si>
  <si>
    <t>CUST_5008</t>
  </si>
  <si>
    <t>CUST_3282</t>
  </si>
  <si>
    <t>CUST_2856</t>
  </si>
  <si>
    <t>CUST_6476</t>
  </si>
  <si>
    <t>CUST_5669</t>
  </si>
  <si>
    <t>CUST_5318</t>
  </si>
  <si>
    <t>CUST_8064</t>
  </si>
  <si>
    <t>CUST_8461</t>
  </si>
  <si>
    <t>CUST_2819</t>
  </si>
  <si>
    <t>CUST_2130</t>
  </si>
  <si>
    <t>CUST_3658</t>
  </si>
  <si>
    <t>CUST_4500</t>
  </si>
  <si>
    <t>CUST_9566</t>
  </si>
  <si>
    <t>CUST_5020</t>
  </si>
  <si>
    <t>CUST_4259</t>
  </si>
  <si>
    <t>CUST_2474</t>
  </si>
  <si>
    <t>CUST_3242</t>
  </si>
  <si>
    <t>CUST_4243</t>
  </si>
  <si>
    <t>CUST_7990</t>
  </si>
  <si>
    <t>CUST_6160</t>
  </si>
  <si>
    <t>CUST_4134</t>
  </si>
  <si>
    <t>CUST_3070</t>
  </si>
  <si>
    <t>CUST_1359</t>
  </si>
  <si>
    <t>CUST_2141</t>
  </si>
  <si>
    <t>CUST_2635</t>
  </si>
  <si>
    <t>CUST_4361</t>
  </si>
  <si>
    <t>CUST_7583</t>
  </si>
  <si>
    <t>CUST_8835</t>
  </si>
  <si>
    <t>CUST_1006</t>
  </si>
  <si>
    <t>CUST_7564</t>
  </si>
  <si>
    <t>CUST_5928</t>
  </si>
  <si>
    <t>CUST_3606</t>
  </si>
  <si>
    <t>CUST_8611</t>
  </si>
  <si>
    <t>CUST_1913</t>
  </si>
  <si>
    <t>CUST_3011</t>
  </si>
  <si>
    <t>CUST_2829</t>
  </si>
  <si>
    <t>CUST_9767</t>
  </si>
  <si>
    <t>CUST_7468</t>
  </si>
  <si>
    <t>CUST_1929</t>
  </si>
  <si>
    <t>CUST_4699</t>
  </si>
  <si>
    <t>CUST_2054</t>
  </si>
  <si>
    <t>CUST_6744</t>
  </si>
  <si>
    <t>CUST_4415</t>
  </si>
  <si>
    <t>CUST_1442</t>
  </si>
  <si>
    <t>CUST_7218</t>
  </si>
  <si>
    <t>CUST_5652</t>
  </si>
  <si>
    <t>CUST_8597</t>
  </si>
  <si>
    <t>CUST_5458</t>
  </si>
  <si>
    <t>CUST_7591</t>
  </si>
  <si>
    <t>CUST_3309</t>
  </si>
  <si>
    <t>CUST_7268</t>
  </si>
  <si>
    <t>CUST_1910</t>
  </si>
  <si>
    <t>CUST_5340</t>
  </si>
  <si>
    <t>CUST_5009</t>
  </si>
  <si>
    <t>CUST_7628</t>
  </si>
  <si>
    <t>CUST_3169</t>
  </si>
  <si>
    <t>CUST_3172</t>
  </si>
  <si>
    <t>CUST_6668</t>
  </si>
  <si>
    <t>CUST_9315</t>
  </si>
  <si>
    <t>CUST_9036</t>
  </si>
  <si>
    <t>CUST_7789</t>
  </si>
  <si>
    <t>CUST_1785</t>
  </si>
  <si>
    <t>CUST_7139</t>
  </si>
  <si>
    <t>CUST_3416</t>
  </si>
  <si>
    <t>CUST_9988</t>
  </si>
  <si>
    <t>CUST_5154</t>
  </si>
  <si>
    <t>CUST_2936</t>
  </si>
  <si>
    <t>CUST_4807</t>
  </si>
  <si>
    <t>CUST_4236</t>
  </si>
  <si>
    <t>CUST_3352</t>
  </si>
  <si>
    <t>CUST_2932</t>
  </si>
  <si>
    <t>CUST_9556</t>
  </si>
  <si>
    <t>CUST_5916</t>
  </si>
  <si>
    <t>CUST_6498</t>
  </si>
  <si>
    <t>CUST_1946</t>
  </si>
  <si>
    <t>CUST_2439</t>
  </si>
  <si>
    <t>CUST_5857</t>
  </si>
  <si>
    <t>CUST_1382</t>
  </si>
  <si>
    <t>CUST_9491</t>
  </si>
  <si>
    <t>CUST_1138</t>
  </si>
  <si>
    <t>CUST_1358</t>
  </si>
  <si>
    <t>CUST_2627</t>
  </si>
  <si>
    <t>CUST_7626</t>
  </si>
  <si>
    <t>CUST_6004</t>
  </si>
  <si>
    <t>CUST_4835</t>
  </si>
  <si>
    <t>CUST_3151</t>
  </si>
  <si>
    <t>CUST_3834</t>
  </si>
  <si>
    <t>CUST_3567</t>
  </si>
  <si>
    <t>CUST_2307</t>
  </si>
  <si>
    <t>CUST_9848</t>
  </si>
  <si>
    <t>CUST_3660</t>
  </si>
  <si>
    <t>CUST_4730</t>
  </si>
  <si>
    <t>CUST_7207</t>
  </si>
  <si>
    <t>CUST_4162</t>
  </si>
  <si>
    <t>CUST_2140</t>
  </si>
  <si>
    <t>CUST_9458</t>
  </si>
  <si>
    <t>CUST_2708</t>
  </si>
  <si>
    <t>CUST_4630</t>
  </si>
  <si>
    <t>CUST_4211</t>
  </si>
  <si>
    <t>CUST_7538</t>
  </si>
  <si>
    <t>CUST_8684</t>
  </si>
  <si>
    <t>CUST_2207</t>
  </si>
  <si>
    <t>CUST_1557</t>
  </si>
  <si>
    <t>CUST_1882</t>
  </si>
  <si>
    <t>CUST_5761</t>
  </si>
  <si>
    <t>CUST_6867</t>
  </si>
  <si>
    <t>CUST_7963</t>
  </si>
  <si>
    <t>CUST_8166</t>
  </si>
  <si>
    <t>CUST_8929</t>
  </si>
  <si>
    <t>CUST_8269</t>
  </si>
  <si>
    <t>CUST_2946</t>
  </si>
  <si>
    <t>CUST_7642</t>
  </si>
  <si>
    <t>CUST_4825</t>
  </si>
  <si>
    <t>CUST_4536</t>
  </si>
  <si>
    <t>CUST_7068</t>
  </si>
  <si>
    <t>CUST_4802</t>
  </si>
  <si>
    <t>CUST_5699</t>
  </si>
  <si>
    <t>CUST_3819</t>
  </si>
  <si>
    <t>CUST_5258</t>
  </si>
  <si>
    <t>CUST_4119</t>
  </si>
  <si>
    <t>CUST_2863</t>
  </si>
  <si>
    <t>CUST_1115</t>
  </si>
  <si>
    <t>CUST_8084</t>
  </si>
  <si>
    <t>CUST_9016</t>
  </si>
  <si>
    <t>CUST_3384</t>
  </si>
  <si>
    <t>CUST_4935</t>
  </si>
  <si>
    <t>CUST_8742</t>
  </si>
  <si>
    <t>CUST_3490</t>
  </si>
  <si>
    <t>CUST_8661</t>
  </si>
  <si>
    <t>CUST_9182</t>
  </si>
  <si>
    <t>CUST_3767</t>
  </si>
  <si>
    <t>CUST_2137</t>
  </si>
  <si>
    <t>CUST_5117</t>
  </si>
  <si>
    <t>CUST_6845</t>
  </si>
  <si>
    <t>CUST_5778</t>
  </si>
  <si>
    <t>CUST_4906</t>
  </si>
  <si>
    <t>CUST_4637</t>
  </si>
  <si>
    <t>CUST_3953</t>
  </si>
  <si>
    <t>CUST_6929</t>
  </si>
  <si>
    <t>CUST_1276</t>
  </si>
  <si>
    <t>CUST_2999</t>
  </si>
  <si>
    <t>CUST_2227</t>
  </si>
  <si>
    <t>CUST_7337</t>
  </si>
  <si>
    <t>CUST_1695</t>
  </si>
  <si>
    <t>CUST_5152</t>
  </si>
  <si>
    <t>CUST_8470</t>
  </si>
  <si>
    <t>CUST_8537</t>
  </si>
  <si>
    <t>CUST_3841</t>
  </si>
  <si>
    <t>CUST_9733</t>
  </si>
  <si>
    <t>CUST_2088</t>
  </si>
  <si>
    <t>CUST_4363</t>
  </si>
  <si>
    <t>CUST_1024</t>
  </si>
  <si>
    <t>CUST_5236</t>
  </si>
  <si>
    <t>CUST_9068</t>
  </si>
  <si>
    <t>CUST_3235</t>
  </si>
  <si>
    <t>CUST_9448</t>
  </si>
  <si>
    <t>CUST_4175</t>
  </si>
  <si>
    <t>CUST_5897</t>
  </si>
  <si>
    <t>CUST_6037</t>
  </si>
  <si>
    <t>CUST_8427</t>
  </si>
  <si>
    <t>CUST_9605</t>
  </si>
  <si>
    <t>CUST_2381</t>
  </si>
  <si>
    <t>CUST_4426</t>
  </si>
  <si>
    <t>CUST_4655</t>
  </si>
  <si>
    <t>CUST_8938</t>
  </si>
  <si>
    <t>CUST_1187</t>
  </si>
  <si>
    <t>CUST_6409</t>
  </si>
  <si>
    <t>CUST_3092</t>
  </si>
  <si>
    <t>CUST_3130</t>
  </si>
  <si>
    <t>CUST_6242</t>
  </si>
  <si>
    <t>CUST_6647</t>
  </si>
  <si>
    <t>CUST_6185</t>
  </si>
  <si>
    <t>CUST_8913</t>
  </si>
  <si>
    <t>CUST_8547</t>
  </si>
  <si>
    <t>CUST_8823</t>
  </si>
  <si>
    <t>CUST_8355</t>
  </si>
  <si>
    <t>CUST_7465</t>
  </si>
  <si>
    <t>CUST_2497</t>
  </si>
  <si>
    <t>CUST_3951</t>
  </si>
  <si>
    <t>CUST_2238</t>
  </si>
  <si>
    <t>CUST_5727</t>
  </si>
  <si>
    <t>CUST_4965</t>
  </si>
  <si>
    <t>CUST_6686</t>
  </si>
  <si>
    <t>CUST_3780</t>
  </si>
  <si>
    <t>CUST_8398</t>
  </si>
  <si>
    <t>CUST_2588</t>
  </si>
  <si>
    <t>CUST_6789</t>
  </si>
  <si>
    <t>CUST_1436</t>
  </si>
  <si>
    <t>CUST_3828</t>
  </si>
  <si>
    <t>CUST_2556</t>
  </si>
  <si>
    <t>CUST_8480</t>
  </si>
  <si>
    <t>CUST_7687</t>
  </si>
  <si>
    <t>CUST_2589</t>
  </si>
  <si>
    <t>CUST_9851</t>
  </si>
  <si>
    <t>CUST_1159</t>
  </si>
  <si>
    <t>CUST_7555</t>
  </si>
  <si>
    <t>CUST_9244</t>
  </si>
  <si>
    <t>CUST_7846</t>
  </si>
  <si>
    <t>CUST_2228</t>
  </si>
  <si>
    <t>CUST_8226</t>
  </si>
  <si>
    <t>CUST_6590</t>
  </si>
  <si>
    <t>CUST_7919</t>
  </si>
  <si>
    <t>CUST_7046</t>
  </si>
  <si>
    <t>CUST_5945</t>
  </si>
  <si>
    <t>CUST_8016</t>
  </si>
  <si>
    <t>CUST_6086</t>
  </si>
  <si>
    <t>CUST_8161</t>
  </si>
  <si>
    <t>CUST_2809</t>
  </si>
  <si>
    <t>CUST_4167</t>
  </si>
  <si>
    <t>CUST_7352</t>
  </si>
  <si>
    <t>CUST_7056</t>
  </si>
  <si>
    <t>CUST_3437</t>
  </si>
  <si>
    <t>CUST_9859</t>
  </si>
  <si>
    <t>CUST_8818</t>
  </si>
  <si>
    <t>CUST_5728</t>
  </si>
  <si>
    <t>CUST_3624</t>
  </si>
  <si>
    <t>CUST_6738</t>
  </si>
  <si>
    <t>CUST_6793</t>
  </si>
  <si>
    <t>CUST_5523</t>
  </si>
  <si>
    <t>CUST_6571</t>
  </si>
  <si>
    <t>CUST_3224</t>
  </si>
  <si>
    <t>CUST_7091</t>
  </si>
  <si>
    <t>CUST_7361</t>
  </si>
  <si>
    <t>CUST_2948</t>
  </si>
  <si>
    <t>CUST_8094</t>
  </si>
  <si>
    <t>CUST_7318</t>
  </si>
  <si>
    <t>CUST_4796</t>
  </si>
  <si>
    <t>CUST_1234</t>
  </si>
  <si>
    <t>CUST_4607</t>
  </si>
  <si>
    <t>CUST_9043</t>
  </si>
  <si>
    <t>CUST_1522</t>
  </si>
  <si>
    <t>CUST_6904</t>
  </si>
  <si>
    <t>CUST_5888</t>
  </si>
  <si>
    <t>CUST_6832</t>
  </si>
  <si>
    <t>CUST_8122</t>
  </si>
  <si>
    <t>CUST_6842</t>
  </si>
  <si>
    <t>CUST_6621</t>
  </si>
  <si>
    <t>CUST_3587</t>
  </si>
  <si>
    <t>CUST_6672</t>
  </si>
  <si>
    <t>CUST_2378</t>
  </si>
  <si>
    <t>CUST_2519</t>
  </si>
  <si>
    <t>CUST_8935</t>
  </si>
  <si>
    <t>CUST_7093</t>
  </si>
  <si>
    <t>CUST_9418</t>
  </si>
  <si>
    <t>CUST_6355</t>
  </si>
  <si>
    <t>CUST_6574</t>
  </si>
  <si>
    <t>CUST_5072</t>
  </si>
  <si>
    <t>CUST_3257</t>
  </si>
  <si>
    <t>CUST_9588</t>
  </si>
  <si>
    <t>CUST_5424</t>
  </si>
  <si>
    <t>CUST_4237</t>
  </si>
  <si>
    <t>CUST_4893</t>
  </si>
  <si>
    <t>CUST_3005</t>
  </si>
  <si>
    <t>CUST_3016</t>
  </si>
  <si>
    <t>CUST_2772</t>
  </si>
  <si>
    <t>CUST_9353</t>
  </si>
  <si>
    <t>CUST_4976</t>
  </si>
  <si>
    <t>CUST_2751</t>
  </si>
  <si>
    <t>CUST_8430</t>
  </si>
  <si>
    <t>CUST_8170</t>
  </si>
  <si>
    <t>CUST_4220</t>
  </si>
  <si>
    <t>CUST_2461</t>
  </si>
  <si>
    <t>CUST_6184</t>
  </si>
  <si>
    <t>CUST_9547</t>
  </si>
  <si>
    <t>CUST_2548</t>
  </si>
  <si>
    <t>CUST_5213</t>
  </si>
  <si>
    <t>CUST_2673</t>
  </si>
  <si>
    <t>CUST_7708</t>
  </si>
  <si>
    <t>CUST_3100</t>
  </si>
  <si>
    <t>CUST_2815</t>
  </si>
  <si>
    <t>CUST_4841</t>
  </si>
  <si>
    <t>CUST_8011</t>
  </si>
  <si>
    <t>CUST_1674</t>
  </si>
  <si>
    <t>CUST_9088</t>
  </si>
  <si>
    <t>CUST_9578</t>
  </si>
  <si>
    <t>CUST_3158</t>
  </si>
  <si>
    <t>CUST_3661</t>
  </si>
  <si>
    <t>CUST_4253</t>
  </si>
  <si>
    <t>CUST_5979</t>
  </si>
  <si>
    <t>CUST_8703</t>
  </si>
  <si>
    <t>CUST_9931</t>
  </si>
  <si>
    <t>CUST_2401</t>
  </si>
  <si>
    <t>CUST_4923</t>
  </si>
  <si>
    <t>CUST_5214</t>
  </si>
  <si>
    <t>CUST_4227</t>
  </si>
  <si>
    <t>CUST_4866</t>
  </si>
  <si>
    <t>CUST_6818</t>
  </si>
  <si>
    <t>CUST_3222</t>
  </si>
  <si>
    <t>CUST_3792</t>
  </si>
  <si>
    <t>CUST_5063</t>
  </si>
  <si>
    <t>CUST_9224</t>
  </si>
  <si>
    <t>CUST_7198</t>
  </si>
  <si>
    <t>CUST_5025</t>
  </si>
  <si>
    <t>CUST_3566</t>
  </si>
  <si>
    <t>CUST_3803</t>
  </si>
  <si>
    <t>CUST_7155</t>
  </si>
  <si>
    <t>CUST_1719</t>
  </si>
  <si>
    <t>CUST_7516</t>
  </si>
  <si>
    <t>CUST_5579</t>
  </si>
  <si>
    <t>CUST_1972</t>
  </si>
  <si>
    <t>CUST_4718</t>
  </si>
  <si>
    <t>CUST_8395</t>
  </si>
  <si>
    <t>CUST_5402</t>
  </si>
  <si>
    <t>CUST_5552</t>
  </si>
  <si>
    <t>CUST_3207</t>
  </si>
  <si>
    <t>CUST_9835</t>
  </si>
  <si>
    <t>CUST_9386</t>
  </si>
  <si>
    <t>CUST_6345</t>
  </si>
  <si>
    <t>CUST_4276</t>
  </si>
  <si>
    <t>CUST_2102</t>
  </si>
  <si>
    <t>CUST_9584</t>
  </si>
  <si>
    <t>CUST_7683</t>
  </si>
  <si>
    <t>CUST_8659</t>
  </si>
  <si>
    <t>CUST_1025</t>
  </si>
  <si>
    <t>CUST_7410</t>
  </si>
  <si>
    <t>CUST_4764</t>
  </si>
  <si>
    <t>CUST_7599</t>
  </si>
  <si>
    <t>CUST_6102</t>
  </si>
  <si>
    <t>CUST_8006</t>
  </si>
  <si>
    <t>CUST_4483</t>
  </si>
  <si>
    <t>CUST_9682</t>
  </si>
  <si>
    <t>CUST_7707</t>
  </si>
  <si>
    <t>CUST_1215</t>
  </si>
  <si>
    <t>CUST_8605</t>
  </si>
  <si>
    <t>CUST_9350</t>
  </si>
  <si>
    <t>CUST_5781</t>
  </si>
  <si>
    <t>CUST_4313</t>
  </si>
  <si>
    <t>CUST_8763</t>
  </si>
  <si>
    <t>CUST_6939</t>
  </si>
  <si>
    <t>CUST_3295</t>
  </si>
  <si>
    <t>CUST_6685</t>
  </si>
  <si>
    <t>CUST_2696</t>
  </si>
  <si>
    <t>CUST_3783</t>
  </si>
  <si>
    <t>CUST_6241</t>
  </si>
  <si>
    <t>CUST_8557</t>
  </si>
  <si>
    <t>CUST_7589</t>
  </si>
  <si>
    <t>CUST_6637</t>
  </si>
  <si>
    <t>CUST_2116</t>
  </si>
  <si>
    <t>CUST_1492</t>
  </si>
  <si>
    <t>CUST_9811</t>
  </si>
  <si>
    <t>CUST_8888</t>
  </si>
  <si>
    <t>CUST_7474</t>
  </si>
  <si>
    <t>CUST_5958</t>
  </si>
  <si>
    <t>CUST_3743</t>
  </si>
  <si>
    <t>CUST_8866</t>
  </si>
  <si>
    <t>CUST_8160</t>
  </si>
  <si>
    <t>CUST_6451</t>
  </si>
  <si>
    <t>CUST_9548</t>
  </si>
  <si>
    <t>CUST_4642</t>
  </si>
  <si>
    <t>CUST_3895</t>
  </si>
  <si>
    <t>CUST_7593</t>
  </si>
  <si>
    <t>CUST_6366</t>
  </si>
  <si>
    <t>CUST_4212</t>
  </si>
  <si>
    <t>CUST_3409</t>
  </si>
  <si>
    <t>CUST_9199</t>
  </si>
  <si>
    <t>CUST_4423</t>
  </si>
  <si>
    <t>CUST_7976</t>
  </si>
  <si>
    <t>CUST_8594</t>
  </si>
  <si>
    <t>CUST_6158</t>
  </si>
  <si>
    <t>CUST_4667</t>
  </si>
  <si>
    <t>CUST_6973</t>
  </si>
  <si>
    <t>CUST_9277</t>
  </si>
  <si>
    <t>CUST_3468</t>
  </si>
  <si>
    <t>CUST_7217</t>
  </si>
  <si>
    <t>CUST_4619</t>
  </si>
  <si>
    <t>CUST_4583</t>
  </si>
  <si>
    <t>CUST_4326</t>
  </si>
  <si>
    <t>CUST_9148</t>
  </si>
  <si>
    <t>CUST_3217</t>
  </si>
  <si>
    <t>CUST_5967</t>
  </si>
  <si>
    <t>CUST_3369</t>
  </si>
  <si>
    <t>CUST_6722</t>
  </si>
  <si>
    <t>CUST_5444</t>
  </si>
  <si>
    <t>CUST_8618</t>
  </si>
  <si>
    <t>CUST_4947</t>
  </si>
  <si>
    <t>CUST_2676</t>
  </si>
  <si>
    <t>CUST_2196</t>
  </si>
  <si>
    <t>CUST_3787</t>
  </si>
  <si>
    <t>CUST_8432</t>
  </si>
  <si>
    <t>CUST_4318</t>
  </si>
  <si>
    <t>CUST_9858</t>
  </si>
  <si>
    <t>CUST_7689</t>
  </si>
  <si>
    <t>CUST_3176</t>
  </si>
  <si>
    <t>CUST_4743</t>
  </si>
  <si>
    <t>CUST_4824</t>
  </si>
  <si>
    <t>CUST_3451</t>
  </si>
  <si>
    <t>CUST_1628</t>
  </si>
  <si>
    <t>CUST_8778</t>
  </si>
  <si>
    <t>CUST_4929</t>
  </si>
  <si>
    <t>CUST_3765</t>
  </si>
  <si>
    <t>CUST_5369</t>
  </si>
  <si>
    <t>CUST_9307</t>
  </si>
  <si>
    <t>CUST_5956</t>
  </si>
  <si>
    <t>CUST_1692</t>
  </si>
  <si>
    <t>CUST_2105</t>
  </si>
  <si>
    <t>CUST_4008</t>
  </si>
  <si>
    <t>CUST_3161</t>
  </si>
  <si>
    <t>CUST_9345</t>
  </si>
  <si>
    <t>CUST_4786</t>
  </si>
  <si>
    <t>CUST_6520</t>
  </si>
  <si>
    <t>CUST_8423</t>
  </si>
  <si>
    <t>CUST_7242</t>
  </si>
  <si>
    <t>CUST_2132</t>
  </si>
  <si>
    <t>CUST_7297</t>
  </si>
  <si>
    <t>CUST_8812</t>
  </si>
  <si>
    <t>CUST_5557</t>
  </si>
  <si>
    <t>CUST_9275</t>
  </si>
  <si>
    <t>CUST_2422</t>
  </si>
  <si>
    <t>CUST_4180</t>
  </si>
  <si>
    <t>CUST_5316</t>
  </si>
  <si>
    <t>CUST_7696</t>
  </si>
  <si>
    <t>CUST_5570</t>
  </si>
  <si>
    <t>CUST_1270</t>
  </si>
  <si>
    <t>CUST_4075</t>
  </si>
  <si>
    <t>CUST_1289</t>
  </si>
  <si>
    <t>CUST_4252</t>
  </si>
  <si>
    <t>CUST_8415</t>
  </si>
  <si>
    <t>CUST_7771</t>
  </si>
  <si>
    <t>CUST_1278</t>
  </si>
  <si>
    <t>CUST_5276</t>
  </si>
  <si>
    <t>CUST_8997</t>
  </si>
  <si>
    <t>CUST_5776</t>
  </si>
  <si>
    <t>CUST_4832</t>
  </si>
  <si>
    <t>CUST_9891</t>
  </si>
  <si>
    <t>CUST_7534</t>
  </si>
  <si>
    <t>CUST_4156</t>
  </si>
  <si>
    <t>CUST_5307</t>
  </si>
  <si>
    <t>CUST_6634</t>
  </si>
  <si>
    <t>CUST_9575</t>
  </si>
  <si>
    <t>CUST_6810</t>
  </si>
  <si>
    <t>CUST_6934</t>
  </si>
  <si>
    <t>CUST_4109</t>
  </si>
  <si>
    <t>CUST_4240</t>
  </si>
  <si>
    <t>CUST_2849</t>
  </si>
  <si>
    <t>CUST_9497</t>
  </si>
  <si>
    <t>CUST_3749</t>
  </si>
  <si>
    <t>CUST_7680</t>
  </si>
  <si>
    <t>CUST_1205</t>
  </si>
  <si>
    <t>CUST_8352</t>
  </si>
  <si>
    <t>CUST_5591</t>
  </si>
  <si>
    <t>CUST_4450</t>
  </si>
  <si>
    <t>CUST_4811</t>
  </si>
  <si>
    <t>CUST_6141</t>
  </si>
  <si>
    <t>CUST_9501</t>
  </si>
  <si>
    <t>CUST_2991</t>
  </si>
  <si>
    <t>CUST_9463</t>
  </si>
  <si>
    <t>CUST_5538</t>
  </si>
  <si>
    <t>CUST_4722</t>
  </si>
  <si>
    <t>CUST_4551</t>
  </si>
  <si>
    <t>CUST_6679</t>
  </si>
  <si>
    <t>CUST_1152</t>
  </si>
  <si>
    <t>CUST_6754</t>
  </si>
  <si>
    <t>CUST_6310</t>
  </si>
  <si>
    <t>CUST_2104</t>
  </si>
  <si>
    <t>CUST_8361</t>
  </si>
  <si>
    <t>CUST_8263</t>
  </si>
  <si>
    <t>CUST_2914</t>
  </si>
  <si>
    <t>CUST_8365</t>
  </si>
  <si>
    <t>CUST_1166</t>
  </si>
  <si>
    <t>CUST_1508</t>
  </si>
  <si>
    <t>CUST_2661</t>
  </si>
  <si>
    <t>CUST_4664</t>
  </si>
  <si>
    <t>CUST_1680</t>
  </si>
  <si>
    <t>CUST_6260</t>
  </si>
  <si>
    <t>CUST_5357</t>
  </si>
  <si>
    <t>CUST_2363</t>
  </si>
  <si>
    <t>CUST_3292</t>
  </si>
  <si>
    <t>CUST_2538</t>
  </si>
  <si>
    <t>CUST_4408</t>
  </si>
  <si>
    <t>CUST_9752</t>
  </si>
  <si>
    <t>CUST_2903</t>
  </si>
  <si>
    <t>CUST_1174</t>
  </si>
  <si>
    <t>CUST_3230</t>
  </si>
  <si>
    <t>CUST_5287</t>
  </si>
  <si>
    <t>CUST_5160</t>
  </si>
  <si>
    <t>CUST_8106</t>
  </si>
  <si>
    <t>CUST_4171</t>
  </si>
  <si>
    <t>CUST_2567</t>
  </si>
  <si>
    <t>CUST_2151</t>
  </si>
  <si>
    <t>CUST_8619</t>
  </si>
  <si>
    <t>CUST_7033</t>
  </si>
  <si>
    <t>CUST_9560</t>
  </si>
  <si>
    <t>CUST_2907</t>
  </si>
  <si>
    <t>CUST_3535</t>
  </si>
  <si>
    <t>CUST_5173</t>
  </si>
  <si>
    <t>CUST_2293</t>
  </si>
  <si>
    <t>CUST_5769</t>
  </si>
  <si>
    <t>CUST_7871</t>
  </si>
  <si>
    <t>CUST_3972</t>
  </si>
  <si>
    <t>CUST_4922</t>
  </si>
  <si>
    <t>CUST_5997</t>
  </si>
  <si>
    <t>CUST_8032</t>
  </si>
  <si>
    <t>CUST_1992</t>
  </si>
  <si>
    <t>CUST_9112</t>
  </si>
  <si>
    <t>CUST_3240</t>
  </si>
  <si>
    <t>CUST_2476</t>
  </si>
  <si>
    <t>CUST_7426</t>
  </si>
  <si>
    <t>CUST_1389</t>
  </si>
  <si>
    <t>CUST_1999</t>
  </si>
  <si>
    <t>CUST_2855</t>
  </si>
  <si>
    <t>CUST_9850</t>
  </si>
  <si>
    <t>CUST_3763</t>
  </si>
  <si>
    <t>CUST_4663</t>
  </si>
  <si>
    <t>CUST_5986</t>
  </si>
  <si>
    <t>CUST_8256</t>
  </si>
  <si>
    <t>CUST_4731</t>
  </si>
  <si>
    <t>CUST_8262</t>
  </si>
  <si>
    <t>CUST_1451</t>
  </si>
  <si>
    <t>CUST_5408</t>
  </si>
  <si>
    <t>CUST_5068</t>
  </si>
  <si>
    <t>CUST_4277</t>
  </si>
  <si>
    <t>CUST_8951</t>
  </si>
  <si>
    <t>CUST_5690</t>
  </si>
  <si>
    <t>CUST_5595</t>
  </si>
  <si>
    <t>CUST_5559</t>
  </si>
  <si>
    <t>CUST_9160</t>
  </si>
  <si>
    <t>CUST_1112</t>
  </si>
  <si>
    <t>CUST_6131</t>
  </si>
  <si>
    <t>CUST_4197</t>
  </si>
  <si>
    <t>CUST_1139</t>
  </si>
  <si>
    <t>CUST_2424</t>
  </si>
  <si>
    <t>CUST_3949</t>
  </si>
  <si>
    <t>CUST_4168</t>
  </si>
  <si>
    <t>CUST_9708</t>
  </si>
  <si>
    <t>CUST_7043</t>
  </si>
  <si>
    <t>CUST_7989</t>
  </si>
  <si>
    <t>CUST_8236</t>
  </si>
  <si>
    <t>CUST_7261</t>
  </si>
  <si>
    <t>CUST_1887</t>
  </si>
  <si>
    <t>CUST_1049</t>
  </si>
  <si>
    <t>CUST_4951</t>
  </si>
  <si>
    <t>CUST_4560</t>
  </si>
  <si>
    <t>CUST_1018</t>
  </si>
  <si>
    <t>CUST_5821</t>
  </si>
  <si>
    <t>CUST_7340</t>
  </si>
  <si>
    <t>CUST_8846</t>
  </si>
  <si>
    <t>CUST_9643</t>
  </si>
  <si>
    <t>CUST_7432</t>
  </si>
  <si>
    <t>CUST_4765</t>
  </si>
  <si>
    <t>CUST_3438</t>
  </si>
  <si>
    <t>CUST_7358</t>
  </si>
  <si>
    <t>CUST_8644</t>
  </si>
  <si>
    <t>CUST_5855</t>
  </si>
  <si>
    <t>CUST_7547</t>
  </si>
  <si>
    <t>CUST_6911</t>
  </si>
  <si>
    <t>CUST_7481</t>
  </si>
  <si>
    <t>CUST_3761</t>
  </si>
  <si>
    <t>CUST_5456</t>
  </si>
  <si>
    <t>CUST_7160</t>
  </si>
  <si>
    <t>CUST_1517</t>
  </si>
  <si>
    <t>CUST_8737</t>
  </si>
  <si>
    <t>CUST_2988</t>
  </si>
  <si>
    <t>CUST_8162</t>
  </si>
  <si>
    <t>CUST_9399</t>
  </si>
  <si>
    <t>CUST_6633</t>
  </si>
  <si>
    <t>CUST_6755</t>
  </si>
  <si>
    <t>CUST_7309</t>
  </si>
  <si>
    <t>CUST_2518</t>
  </si>
  <si>
    <t>CUST_7163</t>
  </si>
  <si>
    <t>CUST_3600</t>
  </si>
  <si>
    <t>CUST_3195</t>
  </si>
  <si>
    <t>CUST_4554</t>
  </si>
  <si>
    <t>CUST_4849</t>
  </si>
  <si>
    <t>CUST_5195</t>
  </si>
  <si>
    <t>CUST_3305</t>
  </si>
  <si>
    <t>CUST_3642</t>
  </si>
  <si>
    <t>CUST_7409</t>
  </si>
  <si>
    <t>CUST_3994</t>
  </si>
  <si>
    <t>CUST_9751</t>
  </si>
  <si>
    <t>CUST_2271</t>
  </si>
  <si>
    <t>CUST_2813</t>
  </si>
  <si>
    <t>CUST_5120</t>
  </si>
  <si>
    <t>CUST_7124</t>
  </si>
  <si>
    <t>CUST_9475</t>
  </si>
  <si>
    <t>CUST_5396</t>
  </si>
  <si>
    <t>CUST_1816</t>
  </si>
  <si>
    <t>CUST_8304</t>
  </si>
  <si>
    <t>CUST_8331</t>
  </si>
  <si>
    <t>CUST_1082</t>
  </si>
  <si>
    <t>CUST_2920</t>
  </si>
  <si>
    <t>CUST_8817</t>
  </si>
  <si>
    <t>CUST_3093</t>
  </si>
  <si>
    <t>CUST_8071</t>
  </si>
  <si>
    <t>CUST_9367</t>
  </si>
  <si>
    <t>CUST_6285</t>
  </si>
  <si>
    <t>CUST_5937</t>
  </si>
  <si>
    <t>CUST_1369</t>
  </si>
  <si>
    <t>CUST_2818</t>
  </si>
  <si>
    <t>CUST_3101</t>
  </si>
  <si>
    <t>CUST_2779</t>
  </si>
  <si>
    <t>CUST_2364</t>
  </si>
  <si>
    <t>CUST_9089</t>
  </si>
  <si>
    <t>CUST_3962</t>
  </si>
  <si>
    <t>CUST_1859</t>
  </si>
  <si>
    <t>CUST_5138</t>
  </si>
  <si>
    <t>CUST_3424</t>
  </si>
  <si>
    <t>CUST_5017</t>
  </si>
  <si>
    <t>CUST_9342</t>
  </si>
  <si>
    <t>CUST_2134</t>
  </si>
  <si>
    <t>CUST_6166</t>
  </si>
  <si>
    <t>CUST_6119</t>
  </si>
  <si>
    <t>CUST_6694</t>
  </si>
  <si>
    <t>CUST_6485</t>
  </si>
  <si>
    <t>CUST_3346</t>
  </si>
  <si>
    <t>CUST_6039</t>
  </si>
  <si>
    <t>CUST_9252</t>
  </si>
  <si>
    <t>CUST_6041</t>
  </si>
  <si>
    <t>CUST_4901</t>
  </si>
  <si>
    <t>CUST_2337</t>
  </si>
  <si>
    <t>CUST_2551</t>
  </si>
  <si>
    <t>CUST_2629</t>
  </si>
  <si>
    <t>CUST_2526</t>
  </si>
  <si>
    <t>CUST_2361</t>
  </si>
  <si>
    <t>CUST_5370</t>
  </si>
  <si>
    <t>CUST_6283</t>
  </si>
  <si>
    <t>CUST_8610</t>
  </si>
  <si>
    <t>CUST_2993</t>
  </si>
  <si>
    <t>CUST_1869</t>
  </si>
  <si>
    <t>CUST_2014</t>
  </si>
  <si>
    <t>CUST_1602</t>
  </si>
  <si>
    <t>CUST_1690</t>
  </si>
  <si>
    <t>CUST_9685</t>
  </si>
  <si>
    <t>CUST_1489</t>
  </si>
  <si>
    <t>CUST_7864</t>
  </si>
  <si>
    <t>CUST_8786</t>
  </si>
  <si>
    <t>CUST_9024</t>
  </si>
  <si>
    <t>CUST_6488</t>
  </si>
  <si>
    <t>CUST_5027</t>
  </si>
  <si>
    <t>CUST_3912</t>
  </si>
  <si>
    <t>CUST_5744</t>
  </si>
  <si>
    <t>CUST_2873</t>
  </si>
  <si>
    <t>CUST_4258</t>
  </si>
  <si>
    <t>CUST_4641</t>
  </si>
  <si>
    <t>CUST_6307</t>
  </si>
  <si>
    <t>CUST_9933</t>
  </si>
  <si>
    <t>CUST_3041</t>
  </si>
  <si>
    <t>CUST_1679</t>
  </si>
  <si>
    <t>CUST_1062</t>
  </si>
  <si>
    <t>CUST_8829</t>
  </si>
  <si>
    <t>CUST_7915</t>
  </si>
  <si>
    <t>CUST_9326</t>
  </si>
  <si>
    <t>CUST_5970</t>
  </si>
  <si>
    <t>CUST_9003</t>
  </si>
  <si>
    <t>CUST_4278</t>
  </si>
  <si>
    <t>CUST_8296</t>
  </si>
  <si>
    <t>CUST_4074</t>
  </si>
  <si>
    <t>CUST_9312</t>
  </si>
  <si>
    <t>CUST_8552</t>
  </si>
  <si>
    <t>CUST_2637</t>
  </si>
  <si>
    <t>CUST_6103</t>
  </si>
  <si>
    <t>CUST_1644</t>
  </si>
  <si>
    <t>CUST_3068</t>
  </si>
  <si>
    <t>CUST_1241</t>
  </si>
  <si>
    <t>CUST_3668</t>
  </si>
  <si>
    <t>CUST_1802</t>
  </si>
  <si>
    <t>CUST_6059</t>
  </si>
  <si>
    <t>CUST_1195</t>
  </si>
  <si>
    <t>CUST_3187</t>
  </si>
  <si>
    <t>CUST_3330</t>
  </si>
  <si>
    <t>CUST_4606</t>
  </si>
  <si>
    <t>CUST_9468</t>
  </si>
  <si>
    <t>CUST_4927</t>
  </si>
  <si>
    <t>CUST_7296</t>
  </si>
  <si>
    <t>CUST_9758</t>
  </si>
  <si>
    <t>CUST_7121</t>
  </si>
  <si>
    <t>CUST_2200</t>
  </si>
  <si>
    <t>CUST_3854</t>
  </si>
  <si>
    <t>CUST_8024</t>
  </si>
  <si>
    <t>CUST_7972</t>
  </si>
  <si>
    <t>CUST_1136</t>
  </si>
  <si>
    <t>CUST_2029</t>
  </si>
  <si>
    <t>CUST_3594</t>
  </si>
  <si>
    <t>CUST_1086</t>
  </si>
  <si>
    <t>CUST_7219</t>
  </si>
  <si>
    <t>CUST_9143</t>
  </si>
  <si>
    <t>CUST_7968</t>
  </si>
  <si>
    <t>CUST_3773</t>
  </si>
  <si>
    <t>CUST_2700</t>
  </si>
  <si>
    <t>CUST_3700</t>
  </si>
  <si>
    <t>CUST_7815</t>
  </si>
  <si>
    <t>CUST_2647</t>
  </si>
  <si>
    <t>CUST_6164</t>
  </si>
  <si>
    <t>CUST_1596</t>
  </si>
  <si>
    <t>CUST_5545</t>
  </si>
  <si>
    <t>CUST_5384</t>
  </si>
  <si>
    <t>CUST_9912</t>
  </si>
  <si>
    <t>CUST_5733</t>
  </si>
  <si>
    <t>CUST_8081</t>
  </si>
  <si>
    <t>CUST_9690</t>
  </si>
  <si>
    <t>CUST_8178</t>
  </si>
  <si>
    <t>CUST_3294</t>
  </si>
  <si>
    <t>CUST_1146</t>
  </si>
  <si>
    <t>CUST_5507</t>
  </si>
  <si>
    <t>CUST_6783</t>
  </si>
  <si>
    <t>CUST_8751</t>
  </si>
  <si>
    <t>CUST_6628</t>
  </si>
  <si>
    <t>CUST_9328</t>
  </si>
  <si>
    <t>CUST_4360</t>
  </si>
  <si>
    <t>CUST_4552</t>
  </si>
  <si>
    <t>CUST_6097</t>
  </si>
  <si>
    <t>CUST_9640</t>
  </si>
  <si>
    <t>CUST_7901</t>
  </si>
  <si>
    <t>CUST_1238</t>
  </si>
  <si>
    <t>CUST_6552</t>
  </si>
  <si>
    <t>CUST_5927</t>
  </si>
  <si>
    <t>CUST_5390</t>
  </si>
  <si>
    <t>CUST_3687</t>
  </si>
  <si>
    <t>CUST_5951</t>
  </si>
  <si>
    <t>CUST_6388</t>
  </si>
  <si>
    <t>CUST_1192</t>
  </si>
  <si>
    <t>CUST_2776</t>
  </si>
  <si>
    <t>CUST_4645</t>
  </si>
  <si>
    <t>CUST_7314</t>
  </si>
  <si>
    <t>CUST_2788</t>
  </si>
  <si>
    <t>CUST_4700</t>
  </si>
  <si>
    <t>CUST_7811</t>
  </si>
  <si>
    <t>CUST_4904</t>
  </si>
  <si>
    <t>CUST_8260</t>
  </si>
  <si>
    <t>CUST_7773</t>
  </si>
  <si>
    <t>CUST_4816</t>
  </si>
  <si>
    <t>CUST_5434</t>
  </si>
  <si>
    <t>CUST_1658</t>
  </si>
  <si>
    <t>CUST_6057</t>
  </si>
  <si>
    <t>CUST_5994</t>
  </si>
  <si>
    <t>CUST_3104</t>
  </si>
  <si>
    <t>CUST_3607</t>
  </si>
  <si>
    <t>CUST_9385</t>
  </si>
  <si>
    <t>CUST_3581</t>
  </si>
  <si>
    <t>CUST_3565</t>
  </si>
  <si>
    <t>CUST_7328</t>
  </si>
  <si>
    <t>CUST_6991</t>
  </si>
  <si>
    <t>CUST_4406</t>
  </si>
  <si>
    <t>CUST_9923</t>
  </si>
  <si>
    <t>CUST_7476</t>
  </si>
  <si>
    <t>CUST_9181</t>
  </si>
  <si>
    <t>CUST_1531</t>
  </si>
  <si>
    <t>CUST_7079</t>
  </si>
  <si>
    <t>CUST_1002</t>
  </si>
  <si>
    <t>CUST_9397</t>
  </si>
  <si>
    <t>CUST_8739</t>
  </si>
  <si>
    <t>CUST_7003</t>
  </si>
  <si>
    <t>CUST_3890</t>
  </si>
  <si>
    <t>CUST_7239</t>
  </si>
  <si>
    <t>CUST_9026</t>
  </si>
  <si>
    <t>CUST_4306</t>
  </si>
  <si>
    <t>CUST_1897</t>
  </si>
  <si>
    <t>CUST_1670</t>
  </si>
  <si>
    <t>CUST_2505</t>
  </si>
  <si>
    <t>CUST_7460</t>
  </si>
  <si>
    <t>CUST_6167</t>
  </si>
  <si>
    <t>CUST_6255</t>
  </si>
  <si>
    <t>CUST_2892</t>
  </si>
  <si>
    <t>CUST_4439</t>
  </si>
  <si>
    <t>CUST_4792</t>
  </si>
  <si>
    <t>CUST_8871</t>
  </si>
  <si>
    <t>CUST_9235</t>
  </si>
  <si>
    <t>CUST_4612</t>
  </si>
  <si>
    <t>CUST_3618</t>
  </si>
  <si>
    <t>CUST_5678</t>
  </si>
  <si>
    <t>CUST_4163</t>
  </si>
  <si>
    <t>CUST_3942</t>
  </si>
  <si>
    <t>CUST_9411</t>
  </si>
  <si>
    <t>CUST_1990</t>
  </si>
  <si>
    <t>CUST_2812</t>
  </si>
  <si>
    <t>CUST_9995</t>
  </si>
  <si>
    <t>CUST_6876</t>
  </si>
  <si>
    <t>CUST_4340</t>
  </si>
  <si>
    <t>CUST_1053</t>
  </si>
  <si>
    <t>CUST_3575</t>
  </si>
  <si>
    <t>CUST_1615</t>
  </si>
  <si>
    <t>CUST_6944</t>
  </si>
  <si>
    <t>CUST_7859</t>
  </si>
  <si>
    <t>CUST_6455</t>
  </si>
  <si>
    <t>CUST_4801</t>
  </si>
  <si>
    <t>CUST_3561</t>
  </si>
  <si>
    <t>CUST_7539</t>
  </si>
  <si>
    <t>CUST_1370</t>
  </si>
  <si>
    <t>CUST_1857</t>
  </si>
  <si>
    <t>CUST_5886</t>
  </si>
  <si>
    <t>CUST_8485</t>
  </si>
  <si>
    <t>CUST_1383</t>
  </si>
  <si>
    <t>CUST_5334</t>
  </si>
  <si>
    <t>CUST_5290</t>
  </si>
  <si>
    <t>CUST_3725</t>
  </si>
  <si>
    <t>CUST_7204</t>
  </si>
  <si>
    <t>CUST_7111</t>
  </si>
  <si>
    <t>CUST_5251</t>
  </si>
  <si>
    <t>CUST_3915</t>
  </si>
  <si>
    <t>CUST_8957</t>
  </si>
  <si>
    <t>CUST_4046</t>
  </si>
  <si>
    <t>CUST_2230</t>
  </si>
  <si>
    <t>CUST_8647</t>
  </si>
  <si>
    <t>CUST_5933</t>
  </si>
  <si>
    <t>CUST_4940</t>
  </si>
  <si>
    <t>CUST_7483</t>
  </si>
  <si>
    <t>CUST_1203</t>
  </si>
  <si>
    <t>CUST_1160</t>
  </si>
  <si>
    <t>CUST_9960</t>
  </si>
  <si>
    <t>CUST_7718</t>
  </si>
  <si>
    <t>CUST_2093</t>
  </si>
  <si>
    <t>CUST_5500</t>
  </si>
  <si>
    <t>CUST_9799</t>
  </si>
  <si>
    <t>CUST_6710</t>
  </si>
  <si>
    <t>CUST_2837</t>
  </si>
  <si>
    <t>CUST_4759</t>
  </si>
  <si>
    <t>CUST_3103</t>
  </si>
  <si>
    <t>CUST_9092</t>
  </si>
  <si>
    <t>CUST_5172</t>
  </si>
  <si>
    <t>CUST_3378</t>
  </si>
  <si>
    <t>CUST_5988</t>
  </si>
  <si>
    <t>CUST_6669</t>
  </si>
  <si>
    <t>CUST_3735</t>
  </si>
  <si>
    <t>CUST_9490</t>
  </si>
  <si>
    <t>CUST_7623</t>
  </si>
  <si>
    <t>CUST_5460</t>
  </si>
  <si>
    <t>CUST_3850</t>
  </si>
  <si>
    <t>CUST_5594</t>
  </si>
  <si>
    <t>CUST_1165</t>
  </si>
  <si>
    <t>CUST_1919</t>
  </si>
  <si>
    <t>CUST_9305</t>
  </si>
  <si>
    <t>CUST_4504</t>
  </si>
  <si>
    <t>CUST_1991</t>
  </si>
  <si>
    <t>CUST_2258</t>
  </si>
  <si>
    <t>CUST_8609</t>
  </si>
  <si>
    <t>CUST_1067</t>
  </si>
  <si>
    <t>CUST_6660</t>
  </si>
  <si>
    <t>CUST_5478</t>
  </si>
  <si>
    <t>CUST_4521</t>
  </si>
  <si>
    <t>CUST_8082</t>
  </si>
  <si>
    <t>CUST_6395</t>
  </si>
  <si>
    <t>CUST_3258</t>
  </si>
  <si>
    <t>CUST_7039</t>
  </si>
  <si>
    <t>CUST_1650</t>
  </si>
  <si>
    <t>CUST_6741</t>
  </si>
  <si>
    <t>CUST_7838</t>
  </si>
  <si>
    <t>CUST_8876</t>
  </si>
  <si>
    <t>CUST_4262</t>
  </si>
  <si>
    <t>CUST_2338</t>
  </si>
  <si>
    <t>CUST_5996</t>
  </si>
  <si>
    <t>CUST_6780</t>
  </si>
  <si>
    <t>CUST_3827</t>
  </si>
  <si>
    <t>CUST_4539</t>
  </si>
  <si>
    <t>CUST_8845</t>
  </si>
  <si>
    <t>CUST_5383</t>
  </si>
  <si>
    <t>CUST_4226</t>
  </si>
  <si>
    <t>CUST_7837</t>
  </si>
  <si>
    <t>CUST_4414</t>
  </si>
  <si>
    <t>CUST_2448</t>
  </si>
  <si>
    <t>CUST_1570</t>
  </si>
  <si>
    <t>CUST_3904</t>
  </si>
  <si>
    <t>CUST_3505</t>
  </si>
  <si>
    <t>CUST_7982</t>
  </si>
  <si>
    <t>CUST_7336</t>
  </si>
  <si>
    <t>CUST_8086</t>
  </si>
  <si>
    <t>CUST_5749</t>
  </si>
  <si>
    <t>CUST_4505</t>
  </si>
  <si>
    <t>CUST_5529</t>
  </si>
  <si>
    <t>CUST_2135</t>
  </si>
  <si>
    <t>CUST_6162</t>
  </si>
  <si>
    <t>CUST_2319</t>
  </si>
  <si>
    <t>CUST_5627</t>
  </si>
  <si>
    <t>CUST_8389</t>
  </si>
  <si>
    <t>CUST_3690</t>
  </si>
  <si>
    <t>CUST_8323</t>
  </si>
  <si>
    <t>CUST_4255</t>
  </si>
  <si>
    <t>CUST_9281</t>
  </si>
  <si>
    <t>CUST_6213</t>
  </si>
  <si>
    <t>CUST_5108</t>
  </si>
  <si>
    <t>CUST_2857</t>
  </si>
  <si>
    <t>CUST_3789</t>
  </si>
  <si>
    <t>CUST_4875</t>
  </si>
  <si>
    <t>CUST_7055</t>
  </si>
  <si>
    <t>CUST_4882</t>
  </si>
  <si>
    <t>CUST_8129</t>
  </si>
  <si>
    <t>CUST_6021</t>
  </si>
  <si>
    <t>CUST_3387</t>
  </si>
  <si>
    <t>CUST_7582</t>
  </si>
  <si>
    <t>CUST_6866</t>
  </si>
  <si>
    <t>CUST_1975</t>
  </si>
  <si>
    <t>CUST_8212</t>
  </si>
  <si>
    <t>CUST_2262</t>
  </si>
  <si>
    <t>CUST_8382</t>
  </si>
  <si>
    <t>CUST_7231</t>
  </si>
  <si>
    <t>CUST_6630</t>
  </si>
  <si>
    <t>CUST_3259</t>
  </si>
  <si>
    <t>CUST_2257</t>
  </si>
  <si>
    <t>CUST_1464</t>
  </si>
  <si>
    <t>CUST_7774</t>
  </si>
  <si>
    <t>CUST_8431</t>
  </si>
  <si>
    <t>CUST_4805</t>
  </si>
  <si>
    <t>CUST_7419</t>
  </si>
  <si>
    <t>CUST_4856</t>
  </si>
  <si>
    <t>CUST_4135</t>
  </si>
  <si>
    <t>CUST_7953</t>
  </si>
  <si>
    <t>CUST_7034</t>
  </si>
  <si>
    <t>CUST_5589</t>
  </si>
  <si>
    <t>CUST_2546</t>
  </si>
  <si>
    <t>CUST_7065</t>
  </si>
  <si>
    <t>CUST_2094</t>
  </si>
  <si>
    <t>CUST_3411</t>
  </si>
  <si>
    <t>CUST_3617</t>
  </si>
  <si>
    <t>CUST_5145</t>
  </si>
  <si>
    <t>CUST_3775</t>
  </si>
  <si>
    <t>CUST_8972</t>
  </si>
  <si>
    <t>CUST_9775</t>
  </si>
  <si>
    <t>CUST_5331</t>
  </si>
  <si>
    <t>CUST_2942</t>
  </si>
  <si>
    <t>CUST_7026</t>
  </si>
  <si>
    <t>CUST_9301</t>
  </si>
  <si>
    <t>CUST_1191</t>
  </si>
  <si>
    <t>CUST_1861</t>
  </si>
  <si>
    <t>CUST_7711</t>
  </si>
  <si>
    <t>CUST_1649</t>
  </si>
  <si>
    <t>CUST_5134</t>
  </si>
  <si>
    <t>CUST_9828</t>
  </si>
  <si>
    <t>CUST_2036</t>
  </si>
  <si>
    <t>CUST_5131</t>
  </si>
  <si>
    <t>CUST_3148</t>
  </si>
  <si>
    <t>CUST_6457</t>
  </si>
  <si>
    <t>CUST_2879</t>
  </si>
  <si>
    <t>CUST_8542</t>
  </si>
  <si>
    <t>CUST_2289</t>
  </si>
  <si>
    <t>CUST_4199</t>
  </si>
  <si>
    <t>CUST_8522</t>
  </si>
  <si>
    <t>CUST_4183</t>
  </si>
  <si>
    <t>CUST_6462</t>
  </si>
  <si>
    <t>CUST_4136</t>
  </si>
  <si>
    <t>CUST_5920</t>
  </si>
  <si>
    <t>CUST_7324</t>
  </si>
  <si>
    <t>CUST_9417</t>
  </si>
  <si>
    <t>CUST_1776</t>
  </si>
  <si>
    <t>CUST_6067</t>
  </si>
  <si>
    <t>CUST_6518</t>
  </si>
  <si>
    <t>CUST_3153</t>
  </si>
  <si>
    <t>CUST_7094</t>
  </si>
  <si>
    <t>CUST_7974</t>
  </si>
  <si>
    <t>CUST_5774</t>
  </si>
  <si>
    <t>CUST_8692</t>
  </si>
  <si>
    <t>CUST_4103</t>
  </si>
  <si>
    <t>CUST_3440</t>
  </si>
  <si>
    <t>CUST_6201</t>
  </si>
  <si>
    <t>CUST_1844</t>
  </si>
  <si>
    <t>CUST_1446</t>
  </si>
  <si>
    <t>CUST_4915</t>
  </si>
  <si>
    <t>CUST_2234</t>
  </si>
  <si>
    <t>CUST_7587</t>
  </si>
  <si>
    <t>CUST_8185</t>
  </si>
  <si>
    <t>CUST_6558</t>
  </si>
  <si>
    <t>CUST_1186</t>
  </si>
  <si>
    <t>CUST_6509</t>
  </si>
  <si>
    <t>CUST_6074</t>
  </si>
  <si>
    <t>CUST_2881</t>
  </si>
  <si>
    <t>CUST_2630</t>
  </si>
  <si>
    <t>CUST_5405</t>
  </si>
  <si>
    <t>CUST_2574</t>
  </si>
  <si>
    <t>CUST_2695</t>
  </si>
  <si>
    <t>CUST_2445</t>
  </si>
  <si>
    <t>CUST_7263</t>
  </si>
  <si>
    <t>CUST_1052</t>
  </si>
  <si>
    <t>CUST_6570</t>
  </si>
  <si>
    <t>CUST_8579</t>
  </si>
  <si>
    <t>CUST_2666</t>
  </si>
  <si>
    <t>CUST_7855</t>
  </si>
  <si>
    <t>CUST_9263</t>
  </si>
  <si>
    <t>CUST_5482</t>
  </si>
  <si>
    <t>CUST_8243</t>
  </si>
  <si>
    <t>CUST_6918</t>
  </si>
  <si>
    <t>CUST_1348</t>
  </si>
  <si>
    <t>CUST_1307</t>
  </si>
  <si>
    <t>CUST_4416</t>
  </si>
  <si>
    <t>CUST_4558</t>
  </si>
  <si>
    <t>CUST_7531</t>
  </si>
  <si>
    <t>CUST_5620</t>
  </si>
  <si>
    <t>CUST_3985</t>
  </si>
  <si>
    <t>CUST_1336</t>
  </si>
  <si>
    <t>CUST_4968</t>
  </si>
  <si>
    <t>CUST_2996</t>
  </si>
  <si>
    <t>CUST_4129</t>
  </si>
  <si>
    <t>CUST_6447</t>
  </si>
  <si>
    <t>CUST_7129</t>
  </si>
  <si>
    <t>CUST_6850</t>
  </si>
  <si>
    <t>CUST_5204</t>
  </si>
  <si>
    <t>CUST_1314</t>
  </si>
  <si>
    <t>CUST_9102</t>
  </si>
  <si>
    <t>CUST_9347</t>
  </si>
  <si>
    <t>CUST_1886</t>
  </si>
  <si>
    <t>CUST_1721</t>
  </si>
  <si>
    <t>CUST_8678</t>
  </si>
  <si>
    <t>CUST_4357</t>
  </si>
  <si>
    <t>CUST_1870</t>
  </si>
  <si>
    <t>CUST_7751</t>
  </si>
  <si>
    <t>CUST_1497</t>
  </si>
  <si>
    <t>CUST_2756</t>
  </si>
  <si>
    <t>CUST_2117</t>
  </si>
  <si>
    <t>CUST_7992</t>
  </si>
  <si>
    <t>CUST_1142</t>
  </si>
  <si>
    <t>CUST_4435</t>
  </si>
  <si>
    <t>CUST_7622</t>
  </si>
  <si>
    <t>CUST_5512</t>
  </si>
  <si>
    <t>CUST_2848</t>
  </si>
  <si>
    <t>CUST_3696</t>
  </si>
  <si>
    <t>CUST_2717</t>
  </si>
  <si>
    <t>CUST_4791</t>
  </si>
  <si>
    <t>CUST_4871</t>
  </si>
  <si>
    <t>CUST_2806</t>
  </si>
  <si>
    <t>CUST_2504</t>
  </si>
  <si>
    <t>CUST_4308</t>
  </si>
  <si>
    <t>CUST_6048</t>
  </si>
  <si>
    <t>CUST_2690</t>
  </si>
  <si>
    <t>CUST_4303</t>
  </si>
  <si>
    <t>CUST_4113</t>
  </si>
  <si>
    <t>CUST_8850</t>
  </si>
  <si>
    <t>CUST_4924</t>
  </si>
  <si>
    <t>CUST_9615</t>
  </si>
  <si>
    <t>CUST_5485</t>
  </si>
  <si>
    <t>CUST_6831</t>
  </si>
  <si>
    <t>CUST_5322</t>
  </si>
  <si>
    <t>CUST_8282</t>
  </si>
  <si>
    <t>CUST_2874</t>
  </si>
  <si>
    <t>CUST_5763</t>
  </si>
  <si>
    <t>CUST_9464</t>
  </si>
  <si>
    <t>CUST_2051</t>
  </si>
  <si>
    <t>CUST_8538</t>
  </si>
  <si>
    <t>CUST_8411</t>
  </si>
  <si>
    <t>CUST_4359</t>
  </si>
  <si>
    <t>CUST_4176</t>
  </si>
  <si>
    <t>CUST_2251</t>
  </si>
  <si>
    <t>CUST_7226</t>
  </si>
  <si>
    <t>CUST_6869</t>
  </si>
  <si>
    <t>CUST_9039</t>
  </si>
  <si>
    <t>CUST_5891</t>
  </si>
  <si>
    <t>CUST_5992</t>
  </si>
  <si>
    <t>CUST_2961</t>
  </si>
  <si>
    <t>CUST_7603</t>
  </si>
  <si>
    <t>CUST_5567</t>
  </si>
  <si>
    <t>CUST_7513</t>
  </si>
  <si>
    <t>CUST_1183</t>
  </si>
  <si>
    <t>CUST_8755</t>
  </si>
  <si>
    <t>CUST_4358</t>
  </si>
  <si>
    <t>CUST_7615</t>
  </si>
  <si>
    <t>CUST_7797</t>
  </si>
  <si>
    <t>CUST_9728</t>
  </si>
  <si>
    <t>CUST_6698</t>
  </si>
  <si>
    <t>CUST_2273</t>
  </si>
  <si>
    <t>CUST_7653</t>
  </si>
  <si>
    <t>CUST_2096</t>
  </si>
  <si>
    <t>CUST_5247</t>
  </si>
  <si>
    <t>CUST_6314</t>
  </si>
  <si>
    <t>CUST_2186</t>
  </si>
  <si>
    <t>CUST_3398</t>
  </si>
  <si>
    <t>CUST_7995</t>
  </si>
  <si>
    <t>CUST_8299</t>
  </si>
  <si>
    <t>CUST_5182</t>
  </si>
  <si>
    <t>CUST_1128</t>
  </si>
  <si>
    <t>CUST_5765</t>
  </si>
  <si>
    <t>CUST_8545</t>
  </si>
  <si>
    <t>CUST_1627</t>
  </si>
  <si>
    <t>CUST_3341</t>
  </si>
  <si>
    <t>CUST_6884</t>
  </si>
  <si>
    <t>CUST_9185</t>
  </si>
  <si>
    <t>CUST_3925</t>
  </si>
  <si>
    <t>CUST_8279</t>
  </si>
  <si>
    <t>CUST_2987</t>
  </si>
  <si>
    <t>CUST_1090</t>
  </si>
  <si>
    <t>CUST_9721</t>
  </si>
  <si>
    <t>CUST_5059</t>
  </si>
  <si>
    <t>CUST_9383</t>
  </si>
  <si>
    <t>CUST_8347</t>
  </si>
  <si>
    <t>CUST_2008</t>
  </si>
  <si>
    <t>CUST_4783</t>
  </si>
  <si>
    <t>CUST_7646</t>
  </si>
  <si>
    <t>CUST_5298</t>
  </si>
  <si>
    <t>CUST_5668</t>
  </si>
  <si>
    <t>CUST_3052</t>
  </si>
  <si>
    <t>CUST_7009</t>
  </si>
  <si>
    <t>CUST_2716</t>
  </si>
  <si>
    <t>CUST_1310</t>
  </si>
  <si>
    <t>CUST_2260</t>
  </si>
  <si>
    <t>CUST_4932</t>
  </si>
  <si>
    <t>CUST_1584</t>
  </si>
  <si>
    <t>CUST_6898</t>
  </si>
  <si>
    <t>CUST_5939</t>
  </si>
  <si>
    <t>CUST_5006</t>
  </si>
  <si>
    <t>CUST_1890</t>
  </si>
  <si>
    <t>CUST_8036</t>
  </si>
  <si>
    <t>CUST_4961</t>
  </si>
  <si>
    <t>CUST_9806</t>
  </si>
  <si>
    <t>CUST_4806</t>
  </si>
  <si>
    <t>CUST_7100</t>
  </si>
  <si>
    <t>CUST_2719</t>
  </si>
  <si>
    <t>CUST_7686</t>
  </si>
  <si>
    <t>CUST_2587</t>
  </si>
  <si>
    <t>CUST_1896</t>
  </si>
  <si>
    <t>CUST_9469</t>
  </si>
  <si>
    <t>CUST_5647</t>
  </si>
  <si>
    <t>CUST_3432</t>
  </si>
  <si>
    <t>CUST_6454</t>
  </si>
  <si>
    <t>CUST_9869</t>
  </si>
  <si>
    <t>CUST_3028</t>
  </si>
  <si>
    <t>CUST_7845</t>
  </si>
  <si>
    <t>CUST_4758</t>
  </si>
  <si>
    <t>CUST_1589</t>
  </si>
  <si>
    <t>CUST_3821</t>
  </si>
  <si>
    <t>CUST_1071</t>
  </si>
  <si>
    <t>CUST_4580</t>
  </si>
  <si>
    <t>CUST_8962</t>
  </si>
  <si>
    <t>CUST_1268</t>
  </si>
  <si>
    <t>CUST_3462</t>
  </si>
  <si>
    <t>CUST_8384</t>
  </si>
  <si>
    <t>CUST_7169</t>
  </si>
  <si>
    <t>CUST_1985</t>
  </si>
  <si>
    <t>CUST_7289</t>
  </si>
  <si>
    <t>CUST_6368</t>
  </si>
  <si>
    <t>CUST_8566</t>
  </si>
  <si>
    <t>CUST_8658</t>
  </si>
  <si>
    <t>CUST_2003</t>
  </si>
  <si>
    <t>CUST_9095</t>
  </si>
  <si>
    <t>CUST_7524</t>
  </si>
  <si>
    <t>CUST_2073</t>
  </si>
  <si>
    <t>CUST_3402</t>
  </si>
  <si>
    <t>CUST_2956</t>
  </si>
  <si>
    <t>CUST_8023</t>
  </si>
  <si>
    <t>CUST_4907</t>
  </si>
  <si>
    <t>CUST_1807</t>
  </si>
  <si>
    <t>CUST_5827</t>
  </si>
  <si>
    <t>CUST_3284</t>
  </si>
  <si>
    <t>CUST_6313</t>
  </si>
  <si>
    <t>CUST_1757</t>
  </si>
  <si>
    <t>CUST_1961</t>
  </si>
  <si>
    <t>CUST_4847</t>
  </si>
  <si>
    <t>CUST_7726</t>
  </si>
  <si>
    <t>CUST_4575</t>
  </si>
  <si>
    <t>CUST_3418</t>
  </si>
  <si>
    <t>CUST_5198</t>
  </si>
  <si>
    <t>CUST_2001</t>
  </si>
  <si>
    <t>CUST_6244</t>
  </si>
  <si>
    <t>CUST_5066</t>
  </si>
  <si>
    <t>CUST_3845</t>
  </si>
  <si>
    <t>CUST_9849</t>
  </si>
  <si>
    <t>CUST_6316</t>
  </si>
  <si>
    <t>CUST_1422</t>
  </si>
  <si>
    <t>CUST_7715</t>
  </si>
  <si>
    <t>CUST_5266</t>
  </si>
  <si>
    <t>CUST_8549</t>
  </si>
  <si>
    <t>CUST_3710</t>
  </si>
  <si>
    <t>CUST_9644</t>
  </si>
  <si>
    <t>CUST_9069</t>
  </si>
  <si>
    <t>CUST_2657</t>
  </si>
  <si>
    <t>CUST_4164</t>
  </si>
  <si>
    <t>CUST_3053</t>
  </si>
  <si>
    <t>CUST_9479</t>
  </si>
  <si>
    <t>CUST_6737</t>
  </si>
  <si>
    <t>CUST_4217</t>
  </si>
  <si>
    <t>CUST_1607</t>
  </si>
  <si>
    <t>CUST_2764</t>
  </si>
  <si>
    <t>CUST_3671</t>
  </si>
  <si>
    <t>CUST_4962</t>
  </si>
  <si>
    <t>CUST_5906</t>
  </si>
  <si>
    <t>CUST_1808</t>
  </si>
  <si>
    <t>CUST_1725</t>
  </si>
  <si>
    <t>CUST_8701</t>
  </si>
  <si>
    <t>CUST_2216</t>
  </si>
  <si>
    <t>CUST_5051</t>
  </si>
  <si>
    <t>CUST_3197</t>
  </si>
  <si>
    <t>CUST_9970</t>
  </si>
  <si>
    <t>CUST_3123</t>
  </si>
  <si>
    <t>CUST_9790</t>
  </si>
  <si>
    <t>CUST_2814</t>
  </si>
  <si>
    <t>CUST_2106</t>
  </si>
  <si>
    <t>CUST_1124</t>
  </si>
  <si>
    <t>CUST_4246</t>
  </si>
  <si>
    <t>CUST_3971</t>
  </si>
  <si>
    <t>CUST_3017</t>
  </si>
  <si>
    <t>CUST_3415</t>
  </si>
  <si>
    <t>CUST_4096</t>
  </si>
  <si>
    <t>CUST_2609</t>
  </si>
  <si>
    <t>CUST_7782</t>
  </si>
  <si>
    <t>CUST_8905</t>
  </si>
  <si>
    <t>CUST_2620</t>
  </si>
  <si>
    <t>CUST_8381</t>
  </si>
  <si>
    <t>CUST_3941</t>
  </si>
  <si>
    <t>CUST_6695</t>
  </si>
  <si>
    <t>CUST_9975</t>
  </si>
  <si>
    <t>CUST_9432</t>
  </si>
  <si>
    <t>CUST_6874</t>
  </si>
  <si>
    <t>CUST_2553</t>
  </si>
  <si>
    <t>CUST_5586</t>
  </si>
  <si>
    <t>CUST_9622</t>
  </si>
  <si>
    <t>CUST_9430</t>
  </si>
  <si>
    <t>CUST_7447</t>
  </si>
  <si>
    <t>CUST_3345</t>
  </si>
  <si>
    <t>CUST_1075</t>
  </si>
  <si>
    <t>CUST_7785</t>
  </si>
  <si>
    <t>CUST_5922</t>
  </si>
  <si>
    <t>CUST_9090</t>
  </si>
  <si>
    <t>CUST_5686</t>
  </si>
  <si>
    <t>CUST_2902</t>
  </si>
  <si>
    <t>CUST_8143</t>
  </si>
  <si>
    <t>CUST_3059</t>
  </si>
  <si>
    <t>CUST_2789</t>
  </si>
  <si>
    <t>CUST_5471</t>
  </si>
  <si>
    <t>CUST_6956</t>
  </si>
  <si>
    <t>CUST_3851</t>
  </si>
  <si>
    <t>CUST_3843</t>
  </si>
  <si>
    <t>CUST_7543</t>
  </si>
  <si>
    <t>CUST_1969</t>
  </si>
  <si>
    <t>CUST_4195</t>
  </si>
  <si>
    <t>CUST_2404</t>
  </si>
  <si>
    <t>CUST_7940</t>
  </si>
  <si>
    <t>CUST_4982</t>
  </si>
  <si>
    <t>CUST_6555</t>
  </si>
  <si>
    <t>CUST_8954</t>
  </si>
  <si>
    <t>CUST_4092</t>
  </si>
  <si>
    <t>CUST_5159</t>
  </si>
  <si>
    <t>CUST_7308</t>
  </si>
  <si>
    <t>CUST_8478</t>
  </si>
  <si>
    <t>CUST_4969</t>
  </si>
  <si>
    <t>CUST_3965</t>
  </si>
  <si>
    <t>CUST_5319</t>
  </si>
  <si>
    <t>CUST_8108</t>
  </si>
  <si>
    <t>CUST_4939</t>
  </si>
  <si>
    <t>CUST_1044</t>
  </si>
  <si>
    <t>CUST_2909</t>
  </si>
  <si>
    <t>CUST_7364</t>
  </si>
  <si>
    <t>CUST_1691</t>
  </si>
  <si>
    <t>CUST_1931</t>
  </si>
  <si>
    <t>CUST_8910</t>
  </si>
  <si>
    <t>CUST_7382</t>
  </si>
  <si>
    <t>CUST_9339</t>
  </si>
  <si>
    <t>CUST_2032</t>
  </si>
  <si>
    <t>CUST_2311</t>
  </si>
  <si>
    <t>CUST_9579</t>
  </si>
  <si>
    <t>CUST_4121</t>
  </si>
  <si>
    <t>CUST_7781</t>
  </si>
  <si>
    <t>CUST_2859</t>
  </si>
  <si>
    <t>CUST_7792</t>
  </si>
  <si>
    <t>CUST_2170</t>
  </si>
  <si>
    <t>CUST_9681</t>
  </si>
  <si>
    <t>CUST_6308</t>
  </si>
  <si>
    <t>CUST_1287</t>
  </si>
  <si>
    <t>CUST_6953</t>
  </si>
  <si>
    <t>CUST_2161</t>
  </si>
  <si>
    <t>CUST_1129</t>
  </si>
  <si>
    <t>CUST_3363</t>
  </si>
  <si>
    <t>CUST_9151</t>
  </si>
  <si>
    <t>CUST_6983</t>
  </si>
  <si>
    <t>CUST_1143</t>
  </si>
  <si>
    <t>CUST_9207</t>
  </si>
  <si>
    <t>CUST_8469</t>
  </si>
  <si>
    <t>CUST_1244</t>
  </si>
  <si>
    <t>CUST_1926</t>
  </si>
  <si>
    <t>CUST_9532</t>
  </si>
  <si>
    <t>CUST_4398</t>
  </si>
  <si>
    <t>CUST_3654</t>
  </si>
  <si>
    <t>CUST_2371</t>
  </si>
  <si>
    <t>CUST_8135</t>
  </si>
  <si>
    <t>CUST_1320</t>
  </si>
  <si>
    <t>CUST_6300</t>
  </si>
  <si>
    <t>CUST_7761</t>
  </si>
  <si>
    <t>CUST_7854</t>
  </si>
  <si>
    <t>CUST_6505</t>
  </si>
  <si>
    <t>CUST_7553</t>
  </si>
  <si>
    <t>CUST_5042</t>
  </si>
  <si>
    <t>CUST_8498</t>
  </si>
  <si>
    <t>CUST_7636</t>
  </si>
  <si>
    <t>CUST_8362</t>
  </si>
  <si>
    <t>CUST_1194</t>
  </si>
  <si>
    <t>CUST_3537</t>
  </si>
  <si>
    <t>CUST_3842</t>
  </si>
  <si>
    <t>CUST_3229</t>
  </si>
  <si>
    <t>CUST_3077</t>
  </si>
  <si>
    <t>CUST_9635</t>
  </si>
  <si>
    <t>CUST_1297</t>
  </si>
  <si>
    <t>CUST_6856</t>
  </si>
  <si>
    <t>CUST_2384</t>
  </si>
  <si>
    <t>CUST_9745</t>
  </si>
  <si>
    <t>CUST_3350</t>
  </si>
  <si>
    <t>CUST_2269</t>
  </si>
  <si>
    <t>CUST_9376</t>
  </si>
  <si>
    <t>CUST_5563</t>
  </si>
  <si>
    <t>CUST_7897</t>
  </si>
  <si>
    <t>CUST_6593</t>
  </si>
  <si>
    <t>CUST_5683</t>
  </si>
  <si>
    <t>CUST_9713</t>
  </si>
  <si>
    <t>CUST_4809</t>
  </si>
  <si>
    <t>CUST_6807</t>
  </si>
  <si>
    <t>CUST_5883</t>
  </si>
  <si>
    <t>CUST_5155</t>
  </si>
  <si>
    <t>CUST_6197</t>
  </si>
  <si>
    <t>CUST_8452</t>
  </si>
  <si>
    <t>CUST_9718</t>
  </si>
  <si>
    <t>CUST_1279</t>
  </si>
  <si>
    <t>CUST_4977</t>
  </si>
  <si>
    <t>CUST_3669</t>
  </si>
  <si>
    <t>CUST_8825</t>
  </si>
  <si>
    <t>CUST_4981</t>
  </si>
  <si>
    <t>CUST_6247</t>
  </si>
  <si>
    <t>CUST_5427</t>
  </si>
  <si>
    <t>CUST_7135</t>
  </si>
  <si>
    <t>CUST_6573</t>
  </si>
  <si>
    <t>CUST_8189</t>
  </si>
  <si>
    <t>CUST_5535</t>
  </si>
  <si>
    <t>CUST_3776</t>
  </si>
  <si>
    <t>CUST_1662</t>
  </si>
  <si>
    <t>CUST_9671</t>
  </si>
  <si>
    <t>CUST_6060</t>
  </si>
  <si>
    <t>CUST_6581</t>
  </si>
  <si>
    <t>CUST_4789</t>
  </si>
  <si>
    <t>CUST_8148</t>
  </si>
  <si>
    <t>CUST_8766</t>
  </si>
  <si>
    <t>CUST_3364</t>
  </si>
  <si>
    <t>CUST_9872</t>
  </si>
  <si>
    <t>CUST_5651</t>
  </si>
  <si>
    <t>CUST_1609</t>
  </si>
  <si>
    <t>CUST_8940</t>
  </si>
  <si>
    <t>CUST_1371</t>
  </si>
  <si>
    <t>CUST_7998</t>
  </si>
  <si>
    <t>CUST_7911</t>
  </si>
  <si>
    <t>CUST_7010</t>
  </si>
  <si>
    <t>CUST_3253</t>
  </si>
  <si>
    <t>CUST_5942</t>
  </si>
  <si>
    <t>CUST_1864</t>
  </si>
  <si>
    <t>CUST_2268</t>
  </si>
  <si>
    <t>CUST_8454</t>
  </si>
  <si>
    <t>CUST_9976</t>
  </si>
  <si>
    <t>CUST_5571</t>
  </si>
  <si>
    <t>CUST_6229</t>
  </si>
  <si>
    <t>CUST_3237</t>
  </si>
  <si>
    <t>CUST_5054</t>
  </si>
  <si>
    <t>CUST_7394</t>
  </si>
  <si>
    <t>CUST_1325</t>
  </si>
  <si>
    <t>CUST_8774</t>
  </si>
  <si>
    <t>CUST_4861</t>
  </si>
  <si>
    <t>CUST_2985</t>
  </si>
  <si>
    <t>CUST_5932</t>
  </si>
  <si>
    <t>CUST_5603</t>
  </si>
  <si>
    <t>CUST_3778</t>
  </si>
  <si>
    <t>CUST_9832</t>
  </si>
  <si>
    <t>CUST_8754</t>
  </si>
  <si>
    <t>CUST_5078</t>
  </si>
  <si>
    <t>CUST_7754</t>
  </si>
  <si>
    <t>CUST_4966</t>
  </si>
  <si>
    <t>CUST_6968</t>
  </si>
  <si>
    <t>CUST_8493</t>
  </si>
  <si>
    <t>CUST_5103</t>
  </si>
  <si>
    <t>CUST_3076</t>
  </si>
  <si>
    <t>CUST_6231</t>
  </si>
  <si>
    <t>CUST_6594</t>
  </si>
  <si>
    <t>CUST_8371</t>
  </si>
  <si>
    <t>CUST_2644</t>
  </si>
  <si>
    <t>CUST_1242</t>
  </si>
  <si>
    <t>CUST_5085</t>
  </si>
  <si>
    <t>CUST_8130</t>
  </si>
  <si>
    <t>CUST_7828</t>
  </si>
  <si>
    <t>CUST_9362</t>
  </si>
  <si>
    <t>CUST_9844</t>
  </si>
  <si>
    <t>CUST_4512</t>
  </si>
  <si>
    <t>CUST_2499</t>
  </si>
  <si>
    <t>CUST_5039</t>
  </si>
  <si>
    <t>CUST_3035</t>
  </si>
  <si>
    <t>CUST_8977</t>
  </si>
  <si>
    <t>CUST_4823</t>
  </si>
  <si>
    <t>CUST_1298</t>
  </si>
  <si>
    <t>CUST_8244</t>
  </si>
  <si>
    <t>CUST_5306</t>
  </si>
  <si>
    <t>CUST_3799</t>
  </si>
  <si>
    <t>CUST_7578</t>
  </si>
  <si>
    <t>CUST_6326</t>
  </si>
  <si>
    <t>CUST_3657</t>
  </si>
  <si>
    <t>CUST_4346</t>
  </si>
  <si>
    <t>CUST_1941</t>
  </si>
  <si>
    <t>CUST_2243</t>
  </si>
  <si>
    <t>CUST_6696</t>
  </si>
  <si>
    <t>CUST_4957</t>
  </si>
  <si>
    <t>CUST_2966</t>
  </si>
  <si>
    <t>CUST_1375</t>
  </si>
  <si>
    <t>CUST_5362</t>
  </si>
  <si>
    <t>CUST_7502</t>
  </si>
  <si>
    <t>CUST_2893</t>
  </si>
  <si>
    <t>CUST_9106</t>
  </si>
  <si>
    <t>CUST_2652</t>
  </si>
  <si>
    <t>CUST_6540</t>
  </si>
  <si>
    <t>CUST_4892</t>
  </si>
  <si>
    <t>CUST_1599</t>
  </si>
  <si>
    <t>CUST_2912</t>
  </si>
  <si>
    <t>CUST_9572</t>
  </si>
  <si>
    <t>CUST_6599</t>
  </si>
  <si>
    <t>CUST_7448</t>
  </si>
  <si>
    <t>CUST_9557</t>
  </si>
  <si>
    <t>CUST_9982</t>
  </si>
  <si>
    <t>CUST_4569</t>
  </si>
  <si>
    <t>CUST_8707</t>
  </si>
  <si>
    <t>CUST_1746</t>
  </si>
  <si>
    <t>CUST_9504</t>
  </si>
  <si>
    <t>CUST_5633</t>
  </si>
  <si>
    <t>CUST_8008</t>
  </si>
  <si>
    <t>CUST_3381</t>
  </si>
  <si>
    <t>CUST_4618</t>
  </si>
  <si>
    <t>CUST_1272</t>
  </si>
  <si>
    <t>CUST_2773</t>
  </si>
  <si>
    <t>CUST_1506</t>
  </si>
  <si>
    <t>CUST_7719</t>
  </si>
  <si>
    <t>CUST_9697</t>
  </si>
  <si>
    <t>CUST_7360</t>
  </si>
  <si>
    <t>CUST_4590</t>
  </si>
  <si>
    <t>CUST_2192</t>
  </si>
  <si>
    <t>CUST_2464</t>
  </si>
  <si>
    <t>CUST_6615</t>
  </si>
  <si>
    <t>CUST_7106</t>
  </si>
  <si>
    <t>CUST_9864</t>
  </si>
  <si>
    <t>CUST_2211</t>
  </si>
  <si>
    <t>CUST_2539</t>
  </si>
  <si>
    <t>CUST_1643</t>
  </si>
  <si>
    <t>CUST_9693</t>
  </si>
  <si>
    <t>CUST_8680</t>
  </si>
  <si>
    <t>CUST_5386</t>
  </si>
  <si>
    <t>CUST_3339</t>
  </si>
  <si>
    <t>CUST_9947</t>
  </si>
  <si>
    <t>CUST_6930</t>
  </si>
  <si>
    <t>CUST_6402</t>
  </si>
  <si>
    <t>CUST_6663</t>
  </si>
  <si>
    <t>CUST_6275</t>
  </si>
  <si>
    <t>CUST_1507</t>
  </si>
  <si>
    <t>CUST_2436</t>
  </si>
  <si>
    <t>CUST_9750</t>
  </si>
  <si>
    <t>CUST_8354</t>
  </si>
  <si>
    <t>CUST_5516</t>
  </si>
  <si>
    <t>CUST_4622</t>
  </si>
  <si>
    <t>CUST_9111</t>
  </si>
  <si>
    <t>CUST_4715</t>
  </si>
  <si>
    <t>CUST_8837</t>
  </si>
  <si>
    <t>CUST_8370</t>
  </si>
  <si>
    <t>CUST_3155</t>
  </si>
  <si>
    <t>CUST_7365</t>
  </si>
  <si>
    <t>CUST_3646</t>
  </si>
  <si>
    <t>CUST_6209</t>
  </si>
  <si>
    <t>CUST_7533</t>
  </si>
  <si>
    <t>CUST_5677</t>
  </si>
  <si>
    <t>CUST_8211</t>
  </si>
  <si>
    <t>CUST_8933</t>
  </si>
  <si>
    <t>CUST_8928</t>
  </si>
  <si>
    <t>CUST_3080</t>
  </si>
  <si>
    <t>CUST_8396</t>
  </si>
  <si>
    <t>CUST_8797</t>
  </si>
  <si>
    <t>CUST_9346</t>
  </si>
  <si>
    <t>CUST_4494</t>
  </si>
  <si>
    <t>CUST_1904</t>
  </si>
  <si>
    <t>CUST_9938</t>
  </si>
  <si>
    <t>CUST_2725</t>
  </si>
  <si>
    <t>CUST_9462</t>
  </si>
  <si>
    <t>CUST_6606</t>
  </si>
  <si>
    <t>CUST_4956</t>
  </si>
  <si>
    <t>CUST_1171</t>
  </si>
  <si>
    <t>CUST_3306</t>
  </si>
  <si>
    <t>CUST_1421</t>
  </si>
  <si>
    <t>CUST_7103</t>
  </si>
  <si>
    <t>CUST_2473</t>
  </si>
  <si>
    <t>CUST_3181</t>
  </si>
  <si>
    <t>CUST_6882</t>
  </si>
  <si>
    <t>CUST_6982</t>
  </si>
  <si>
    <t>CUST_6798</t>
  </si>
  <si>
    <t>CUST_9456</t>
  </si>
  <si>
    <t>CUST_7559</t>
  </si>
  <si>
    <t>CUST_8620</t>
  </si>
  <si>
    <t>CUST_3774</t>
  </si>
  <si>
    <t>CUST_6673</t>
  </si>
  <si>
    <t>CUST_9134</t>
  </si>
  <si>
    <t>CUST_3170</t>
  </si>
  <si>
    <t>CUST_6506</t>
  </si>
  <si>
    <t>CUST_3395</t>
  </si>
  <si>
    <t>CUST_6515</t>
  </si>
  <si>
    <t>CUST_3670</t>
  </si>
  <si>
    <t>CUST_4365</t>
  </si>
  <si>
    <t>CUST_1588</t>
  </si>
  <si>
    <t>CUST_7663</t>
  </si>
  <si>
    <t>CUST_5086</t>
  </si>
  <si>
    <t>CUST_9531</t>
  </si>
  <si>
    <t>CUST_5270</t>
  </si>
  <si>
    <t>CUST_9022</t>
  </si>
  <si>
    <t>CUST_6452</t>
  </si>
  <si>
    <t>CUST_4567</t>
  </si>
  <si>
    <t>CUST_4899</t>
  </si>
  <si>
    <t>CUST_8500</t>
  </si>
  <si>
    <t>CUST_7470</t>
  </si>
  <si>
    <t>CUST_5321</t>
  </si>
  <si>
    <t>CUST_3313</t>
  </si>
  <si>
    <t>CUST_2231</t>
  </si>
  <si>
    <t>CUST_3999</t>
  </si>
  <si>
    <t>CUST_5056</t>
  </si>
  <si>
    <t>CUST_1305</t>
  </si>
  <si>
    <t>CUST_4917</t>
  </si>
  <si>
    <t>CUST_8080</t>
  </si>
  <si>
    <t>CUST_3936</t>
  </si>
  <si>
    <t>CUST_4862</t>
  </si>
  <si>
    <t>CUST_6649</t>
  </si>
  <si>
    <t>CUST_4261</t>
  </si>
  <si>
    <t>CUST_3226</t>
  </si>
  <si>
    <t>CUST_2079</t>
  </si>
  <si>
    <t>CUST_7280</t>
  </si>
  <si>
    <t>CUST_8235</t>
  </si>
  <si>
    <t>CUST_1813</t>
  </si>
  <si>
    <t>CUST_6089</t>
  </si>
  <si>
    <t>CUST_3031</t>
  </si>
  <si>
    <t>CUST_9514</t>
  </si>
  <si>
    <t>CUST_3653</t>
  </si>
  <si>
    <t>CUST_9558</t>
  </si>
  <si>
    <t>CUST_3897</t>
  </si>
  <si>
    <t>CUST_5041</t>
  </si>
  <si>
    <t>CUST_3038</t>
  </si>
  <si>
    <t>CUST_1494</t>
  </si>
  <si>
    <t>CUST_8116</t>
  </si>
  <si>
    <t>CUST_2784</t>
  </si>
  <si>
    <t>CUST_6266</t>
  </si>
  <si>
    <t>CUST_6428</t>
  </si>
  <si>
    <t>CUST_7681</t>
  </si>
  <si>
    <t>CUST_8607</t>
  </si>
  <si>
    <t>CUST_8669</t>
  </si>
  <si>
    <t>CUST_5534</t>
  </si>
  <si>
    <t>CUST_6979</t>
  </si>
  <si>
    <t>CUST_9890</t>
  </si>
  <si>
    <t>CUST_3938</t>
  </si>
  <si>
    <t>CUST_6296</t>
  </si>
  <si>
    <t>CUST_8204</t>
  </si>
  <si>
    <t>CUST_6730</t>
  </si>
  <si>
    <t>CUST_6602</t>
  </si>
  <si>
    <t>CUST_3639</t>
  </si>
  <si>
    <t>CUST_2366</t>
  </si>
  <si>
    <t>CUST_7453</t>
  </si>
  <si>
    <t>CUST_7671</t>
  </si>
  <si>
    <t>CUST_5539</t>
  </si>
  <si>
    <t>CUST_9876</t>
  </si>
  <si>
    <t>CUST_3887</t>
  </si>
  <si>
    <t>CUST_5180</t>
  </si>
  <si>
    <t>CUST_5758</t>
  </si>
  <si>
    <t>CUST_1626</t>
  </si>
  <si>
    <t>CUST_6014</t>
  </si>
  <si>
    <t>CUST_2375</t>
  </si>
  <si>
    <t>CUST_2181</t>
  </si>
  <si>
    <t>CUST_6708</t>
  </si>
  <si>
    <t>CUST_1490</t>
  </si>
  <si>
    <t>CUST_4729</t>
  </si>
  <si>
    <t>CUST_6974</t>
  </si>
  <si>
    <t>CUST_4534</t>
  </si>
  <si>
    <t>CUST_4296</t>
  </si>
  <si>
    <t>CUST_2940</t>
  </si>
  <si>
    <t>CUST_2882</t>
  </si>
  <si>
    <t>CUST_5908</t>
  </si>
  <si>
    <t>CUST_3987</t>
  </si>
  <si>
    <t>CUST_4159</t>
  </si>
  <si>
    <t>CUST_1681</t>
  </si>
  <si>
    <t>CUST_6254</t>
  </si>
  <si>
    <t>CUST_8966</t>
  </si>
  <si>
    <t>CUST_3580</t>
  </si>
  <si>
    <t>CUST_8257</t>
  </si>
  <si>
    <t>CUST_7772</t>
  </si>
  <si>
    <t>CUST_9488</t>
  </si>
  <si>
    <t>CUST_3296</t>
  </si>
  <si>
    <t>CUST_1901</t>
  </si>
  <si>
    <t>CUST_7060</t>
  </si>
  <si>
    <t>CUST_2677</t>
  </si>
  <si>
    <t>CUST_3881</t>
  </si>
  <si>
    <t>CUST_9052</t>
  </si>
  <si>
    <t>CUST_6650</t>
  </si>
  <si>
    <t>CUST_7487</t>
  </si>
  <si>
    <t>CUST_5248</t>
  </si>
  <si>
    <t>CUST_3476</t>
  </si>
  <si>
    <t>CUST_1220</t>
  </si>
  <si>
    <t>CUST_5818</t>
  </si>
  <si>
    <t>CUST_5623</t>
  </si>
  <si>
    <t>CUST_8349</t>
  </si>
  <si>
    <t>CUST_8209</t>
  </si>
  <si>
    <t>CUST_2871</t>
  </si>
  <si>
    <t>CUST_8915</t>
  </si>
  <si>
    <t>CUST_2462</t>
  </si>
  <si>
    <t>CUST_6521</t>
  </si>
  <si>
    <t>CUST_9536</t>
  </si>
  <si>
    <t>CUST_9236</t>
  </si>
  <si>
    <t>CUST_6753</t>
  </si>
  <si>
    <t>CUST_8237</t>
  </si>
  <si>
    <t>CUST_7191</t>
  </si>
  <si>
    <t>CUST_2514</t>
  </si>
  <si>
    <t>CUST_3598</t>
  </si>
  <si>
    <t>CUST_2033</t>
  </si>
  <si>
    <t>CUST_7899</t>
  </si>
  <si>
    <t>CUST_5476</t>
  </si>
  <si>
    <t>CUST_1478</t>
  </si>
  <si>
    <t>CUST_1515</t>
  </si>
  <si>
    <t>CUST_9334</t>
  </si>
  <si>
    <t>CUST_7008</t>
  </si>
  <si>
    <t>CUST_4332</t>
  </si>
  <si>
    <t>CUST_1787</t>
  </si>
  <si>
    <t>CUST_7222</t>
  </si>
  <si>
    <t>CUST_1622</t>
  </si>
  <si>
    <t>CUST_3572</t>
  </si>
  <si>
    <t>CUST_6033</t>
  </si>
  <si>
    <t>CUST_6214</t>
  </si>
  <si>
    <t>CUST_5712</t>
  </si>
  <si>
    <t>CUST_1066</t>
  </si>
  <si>
    <t>CUST_8533</t>
  </si>
  <si>
    <t>CUST_8465</t>
  </si>
  <si>
    <t>column issue flagged</t>
  </si>
  <si>
    <t>Age range</t>
  </si>
  <si>
    <t>Email Engagement</t>
  </si>
  <si>
    <t xml:space="preserve">Churn risk categories </t>
  </si>
  <si>
    <t>Loyalty level</t>
  </si>
  <si>
    <t>Sum of total_orders</t>
  </si>
  <si>
    <t>(All)</t>
  </si>
  <si>
    <t>Average of avg_order_value</t>
  </si>
  <si>
    <t>High</t>
  </si>
  <si>
    <t>Medium</t>
  </si>
  <si>
    <t>Low</t>
  </si>
  <si>
    <t>Total customers</t>
  </si>
  <si>
    <t>Average of churn_risk</t>
  </si>
  <si>
    <t>Row Labels</t>
  </si>
  <si>
    <t>Grand Total</t>
  </si>
  <si>
    <t>Revenue</t>
  </si>
  <si>
    <t>Sum of Revenue</t>
  </si>
  <si>
    <t>18-25</t>
  </si>
  <si>
    <t>26-35</t>
  </si>
  <si>
    <t>36-45</t>
  </si>
  <si>
    <t>46-55</t>
  </si>
  <si>
    <t>55-65</t>
  </si>
  <si>
    <t>66-69</t>
  </si>
  <si>
    <t>Average Churn Risk</t>
  </si>
  <si>
    <t>Column Labels</t>
  </si>
  <si>
    <t>Count of customer_id</t>
  </si>
  <si>
    <t xml:space="preserve">   . A helper validation column was created to identify inconsistent records( e.g zero total orders with an average order value ). Flagged records were reviewed and excluded from KPI calculations and pivot tables to ensure analytical accuracy.</t>
  </si>
  <si>
    <t xml:space="preserve">    analytical accuracy.</t>
  </si>
  <si>
    <t xml:space="preserve">    .     A helper validation column was created to identify inconsistent records (e.g, zero total orders with an average order value). Flagged records were reviewed and excluded from KPI calculations to ensure </t>
  </si>
  <si>
    <t xml:space="preserve">   .     The highest -revenue customers are not always the most active buyers .    </t>
  </si>
  <si>
    <t xml:space="preserve">   .     Male customers place the highest number of orders overall,indicating higher purchase frequency compared to other gender segments.</t>
  </si>
  <si>
    <t xml:space="preserve">   .     The 66-69 age group generates the highest revenue,while customers aged 18-25 contribute the least, showing uneven spending patterns across age segments rather than a steady increase with age.</t>
  </si>
  <si>
    <t xml:space="preserve">   .     Electronics drives the highest purchase volume, indicating strong customer demand and frequent purchasing behavior in this category.</t>
  </si>
  <si>
    <t xml:space="preserve">   .     The analysis shows that higher email engagement is associated with increased purchase activity,suggesting that email campaigns play a key role in driving purchases.</t>
  </si>
  <si>
    <t xml:space="preserve">           Key note: Results shows CORRELATION, NOT CAUSATION.</t>
  </si>
  <si>
    <t>Average of loyalty_score</t>
  </si>
  <si>
    <t xml:space="preserve">  .     Loyalty levels remain relatively consistent across email engagement groups, with medium-engagement customers showing the highest average loyalty score.Notably,customers with low email </t>
  </si>
  <si>
    <t xml:space="preserve">            engagement still exhibit strong loyalty, suggesting that loyalty is not solely driven by email interaction.</t>
  </si>
  <si>
    <t xml:space="preserve">  .    Average churn risk varies minimally by age peaking at 29.2% for the 55-65 segment. Younger customers show moderate churn risk, indicating rentention strategies should consider factors beyond age.</t>
  </si>
  <si>
    <t xml:space="preserve">  .    Customers with high enagagement shows slightly higher average churn risk compared to medium and low engagement groups, though the difference across segments is marginal.</t>
  </si>
  <si>
    <t xml:space="preserve">  .   Churn risk is almost the same across genders,with females slightly higher.</t>
  </si>
  <si>
    <t>.   Churn risk diffrences by loyalty score are very marginal, so loyalty alone is not a strong predictor of churn in this dataset.</t>
  </si>
  <si>
    <t>0-4</t>
  </si>
  <si>
    <t>5-9</t>
  </si>
  <si>
    <t>10-14</t>
  </si>
  <si>
    <t>15-19</t>
  </si>
  <si>
    <t>20-24</t>
  </si>
  <si>
    <t xml:space="preserve">           KEY TAKEAWAY : Retention Strategies should focus on multiple factors beyond age, Engagement or Loyalty alone. Both new customers and very active customers should be targeted with tailored </t>
  </si>
  <si>
    <t xml:space="preserve">                                             retention initiatives.</t>
  </si>
  <si>
    <t>Customer Tenure</t>
  </si>
  <si>
    <t xml:space="preserve">          to reduce overall churn.</t>
  </si>
  <si>
    <t>Long term</t>
  </si>
  <si>
    <t>New</t>
  </si>
  <si>
    <t xml:space="preserve">  .     Churn risk is slightly higher among long- term customers , suggesting that retention strategies should focus on both new and existing customers rather than assuming long -term loyalty gurantees </t>
  </si>
  <si>
    <t xml:space="preserve">            retention.</t>
  </si>
  <si>
    <t xml:space="preserve"> .      A small portion of customers(approximately 2.6%) are flagged as fraudulent. While this is a minor segment, it is important for monitoring and ensuring retention strategies focus on genuine customers.</t>
  </si>
  <si>
    <t xml:space="preserve"> .     Among fraudulent customers, Electronics is the category with the highest purchase volume. This suggests that this category may need closer monitoring for unusual or potentially abusive purchasing </t>
  </si>
  <si>
    <t xml:space="preserve">          behavior.</t>
  </si>
  <si>
    <t xml:space="preserve">. Marketing and retention efforts should prioritize high-value customers to protect revenue, while targeted loyalty and upselling strategies should be used to convert frequent buyers into high-value </t>
  </si>
  <si>
    <t xml:space="preserve">    customers over time.</t>
  </si>
  <si>
    <t xml:space="preserve"> . Test targeted campaigns to increase purchase frequency among female customers.</t>
  </si>
  <si>
    <t xml:space="preserve"> . Pay attention to older customers(66-69) because they generate the highest revenue.</t>
  </si>
  <si>
    <t xml:space="preserve"> . Find ways to attract younger customers (18-25) through discounts ,social media campaigns or special offers.</t>
  </si>
  <si>
    <t xml:space="preserve"> . Keep Electronics well - stocked and promoted since it has the highest sales.</t>
  </si>
  <si>
    <t xml:space="preserve"> . Continue using email marketing , but combine it with other marketing channels to improve results.</t>
  </si>
  <si>
    <t>. Do not rely only on loyalty scores or email engagement to measure customer commitment.</t>
  </si>
  <si>
    <t>. Focus on reducing churn in high-risk countries like India, Germany and the Uk.</t>
  </si>
  <si>
    <t>. Pay special attention to customers who order very little or too much, as they are more likely to stop buying .</t>
  </si>
  <si>
    <t>. Strengthen fraud monitoring , especially for Electronics purchases.</t>
  </si>
  <si>
    <t xml:space="preserve">       SUMMARY : Growth should be driven by revenue-based segmentation,behavior -led retention, and controlled category expansion,not by surface - level en gagement or demographic assumptions.</t>
  </si>
  <si>
    <t>.  Over half of customers(53.5%) fall in the medium churn risk category, indicating a need for proactive retention strategies. 36.1% are low risk, while 10.4% are high risk and require immediate attention.</t>
  </si>
  <si>
    <t xml:space="preserve">  .    Customers in India, Germany, and UK show slightly higher churn risk, while those in China and Japan have a lower churn risk. This suggests retention efforts could be prioritized for higher-risk regions  </t>
  </si>
  <si>
    <t xml:space="preserve"> .   Churn risk is highest among customers with very few orders(0-4) and those with very high orders(20-24). Customers with moderate orders (5-19) have lower churnrisk. This suggests that purchase</t>
  </si>
  <si>
    <t xml:space="preserve">       frequency alone does not fully explain churn, and retention strategies shoild consider additional factor beyond order volume.</t>
  </si>
  <si>
    <t>Country</t>
  </si>
  <si>
    <t>Average Churn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</si>
</sst>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0.0%"/>
    <numFmt numFmtId="166" formatCode="0.0,&quot;K&quot;"/>
    <numFmt numFmtId="167" formatCode="[$$-40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166" fontId="18" fillId="0" borderId="0" xfId="0" applyNumberFormat="1" applyFont="1"/>
    <xf numFmtId="164" fontId="18" fillId="0" borderId="0" xfId="0" applyNumberFormat="1" applyFont="1"/>
    <xf numFmtId="165" fontId="18" fillId="0" borderId="0" xfId="0" applyNumberFormat="1" applyFont="1"/>
    <xf numFmtId="167" fontId="0" fillId="0" borderId="0" xfId="0" applyNumberFormat="1"/>
    <xf numFmtId="2"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0" formatCode="General"/>
    </dxf>
    <dxf>
      <numFmt numFmtId="19" formatCode="dd/mm/yyyy"/>
    </dxf>
    <dxf>
      <numFmt numFmtId="19" formatCode="dd/mm/yyyy"/>
    </dxf>
    <dxf>
      <font>
        <b/>
      </font>
    </dxf>
    <dxf>
      <font>
        <sz val="20"/>
      </font>
    </dxf>
    <dxf>
      <numFmt numFmtId="165" formatCode="0.0%"/>
    </dxf>
    <dxf>
      <numFmt numFmtId="167" formatCode="[$$-409]#,##0"/>
    </dxf>
    <dxf>
      <numFmt numFmtId="164" formatCode="[$$-409]#,##0.00"/>
    </dxf>
    <dxf>
      <font>
        <b/>
      </font>
    </dxf>
    <dxf>
      <font>
        <sz val="20"/>
      </font>
    </dxf>
    <dxf>
      <numFmt numFmtId="166" formatCode="0.0,&quot;K&quot;"/>
    </dxf>
    <dxf>
      <font>
        <sz val="20"/>
      </font>
    </dxf>
    <dxf>
      <font>
        <b/>
      </font>
    </dxf>
    <dxf>
      <numFmt numFmtId="165" formatCode="0.0%"/>
    </dxf>
    <dxf>
      <numFmt numFmtId="165" formatCode="0.0%"/>
    </dxf>
    <dxf>
      <numFmt numFmtId="165" formatCode="0.0%"/>
    </dxf>
    <dxf>
      <numFmt numFmtId="165" formatCode="0.0%"/>
    </dxf>
    <dxf>
      <numFmt numFmtId="165" formatCode="0.0%"/>
    </dxf>
    <dxf>
      <font>
        <b/>
      </font>
    </dxf>
    <dxf>
      <font>
        <sz val="20"/>
      </font>
    </dxf>
    <dxf>
      <numFmt numFmtId="164" formatCode="[$$-409]#,##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name val="Calibri"/>
        <family val="2"/>
        <scheme val="minor"/>
      </font>
      <fill>
        <patternFill>
          <bgColor theme="0"/>
        </patternFill>
      </fill>
      <border diagonalUp="0" diagonalDown="0">
        <left/>
        <right/>
        <top/>
        <bottom/>
        <vertical/>
        <horizontal/>
      </border>
    </dxf>
  </dxfs>
  <tableStyles count="1" defaultTableStyle="TableStyleMedium2" defaultPivotStyle="PivotStyleLight16">
    <tableStyle name="deb" pivot="0" table="0" count="2" xr9:uid="{626BBE92-54F8-4F30-9196-899AD1BDDD7E}">
      <tableStyleElement type="headerRow" dxfId="31"/>
    </tableStyle>
  </tableStyles>
  <colors>
    <mruColors>
      <color rgb="FFFBCFC9"/>
      <color rgb="FFFAC9C2"/>
      <color rgb="FFF7ADA3"/>
      <color rgb="FFF47968"/>
      <color rgb="FF800000"/>
      <color rgb="FFD72D0B"/>
      <color rgb="FF9A0000"/>
      <color rgb="FFCC3300"/>
      <color rgb="FFA50021"/>
      <color rgb="FFF59487"/>
    </mruColors>
  </colors>
  <extLst>
    <ext xmlns:x14="http://schemas.microsoft.com/office/spreadsheetml/2009/9/main" uri="{46F421CA-312F-682f-3DD2-61675219B42D}">
      <x14:dxfs count="1">
        <dxf>
          <font>
            <color theme="0" tint="-0.14996795556505021"/>
          </font>
          <fill>
            <patternFill>
              <bgColor rgb="FF9A0000"/>
            </patternFill>
          </fill>
        </dxf>
      </x14:dxfs>
    </ext>
    <ext xmlns:x14="http://schemas.microsoft.com/office/spreadsheetml/2009/9/main" uri="{EB79DEF2-80B8-43e5-95BD-54CBDDF9020C}">
      <x14:slicerStyles defaultSlicerStyle="SlicerStyleLight1">
        <x14:slicerStyle name="deb">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[customer_analytics_dataset - Copy(AutoRecovered).xlsx]PIVOT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ADA3"/>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06725639082624E-2"/>
          <c:y val="0.13858309859733689"/>
          <c:w val="0.83149302280026183"/>
          <c:h val="0.7115664749741637"/>
        </c:manualLayout>
      </c:layout>
      <c:barChart>
        <c:barDir val="col"/>
        <c:grouping val="clustered"/>
        <c:varyColors val="0"/>
        <c:ser>
          <c:idx val="0"/>
          <c:order val="0"/>
          <c:tx>
            <c:strRef>
              <c:f>'PIVOT TABLE'!$F$6</c:f>
              <c:strCache>
                <c:ptCount val="1"/>
                <c:pt idx="0">
                  <c:v>Total</c:v>
                </c:pt>
              </c:strCache>
            </c:strRef>
          </c:tx>
          <c:spPr>
            <a:solidFill>
              <a:srgbClr val="F7ADA3"/>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TABLE'!$E$7:$E$12</c:f>
              <c:strCache>
                <c:ptCount val="5"/>
                <c:pt idx="0">
                  <c:v>CUST_4828</c:v>
                </c:pt>
                <c:pt idx="1">
                  <c:v>CUST_5287</c:v>
                </c:pt>
                <c:pt idx="2">
                  <c:v>CUST_7980</c:v>
                </c:pt>
                <c:pt idx="3">
                  <c:v>CUST_5117</c:v>
                </c:pt>
                <c:pt idx="4">
                  <c:v>CUST_4854</c:v>
                </c:pt>
              </c:strCache>
            </c:strRef>
          </c:cat>
          <c:val>
            <c:numRef>
              <c:f>'PIVOT TABLE'!$F$7:$F$12</c:f>
              <c:numCache>
                <c:formatCode>[$$-409]#,##0.00</c:formatCode>
                <c:ptCount val="5"/>
                <c:pt idx="0">
                  <c:v>10474.6</c:v>
                </c:pt>
                <c:pt idx="1">
                  <c:v>9153.08</c:v>
                </c:pt>
                <c:pt idx="2">
                  <c:v>8393.6899999999987</c:v>
                </c:pt>
                <c:pt idx="3">
                  <c:v>8274.0400000000009</c:v>
                </c:pt>
                <c:pt idx="4">
                  <c:v>7695.8600000000006</c:v>
                </c:pt>
              </c:numCache>
            </c:numRef>
          </c:val>
          <c:extLst>
            <c:ext xmlns:c16="http://schemas.microsoft.com/office/drawing/2014/chart" uri="{C3380CC4-5D6E-409C-BE32-E72D297353CC}">
              <c16:uniqueId val="{00000000-26F7-468A-A562-0C2C6506EB2C}"/>
            </c:ext>
          </c:extLst>
        </c:ser>
        <c:dLbls>
          <c:dLblPos val="outEnd"/>
          <c:showLegendKey val="0"/>
          <c:showVal val="1"/>
          <c:showCatName val="0"/>
          <c:showSerName val="0"/>
          <c:showPercent val="0"/>
          <c:showBubbleSize val="0"/>
        </c:dLbls>
        <c:gapWidth val="90"/>
        <c:overlap val="16"/>
        <c:axId val="310746016"/>
        <c:axId val="310743136"/>
      </c:barChart>
      <c:catAx>
        <c:axId val="3107460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43136"/>
        <c:crosses val="autoZero"/>
        <c:auto val="1"/>
        <c:lblAlgn val="ctr"/>
        <c:lblOffset val="100"/>
        <c:noMultiLvlLbl val="0"/>
      </c:catAx>
      <c:valAx>
        <c:axId val="310743136"/>
        <c:scaling>
          <c:orientation val="minMax"/>
        </c:scaling>
        <c:delete val="1"/>
        <c:axPos val="l"/>
        <c:numFmt formatCode="[$$-409]#,##0.00" sourceLinked="1"/>
        <c:majorTickMark val="none"/>
        <c:minorTickMark val="none"/>
        <c:tickLblPos val="nextTo"/>
        <c:crossAx val="31074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[customer_analytics_dataset - Copy(AutoRecovered).xlsx]PIVOT TABLE!PivotTable10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AD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ADA3"/>
          </a:solidFill>
          <a:ln>
            <a:noFill/>
          </a:ln>
          <a:effectLst/>
        </c:spPr>
      </c:pivotFmt>
      <c:pivotFmt>
        <c:idx val="4"/>
        <c:spPr>
          <a:solidFill>
            <a:srgbClr val="F47968"/>
          </a:solidFill>
          <a:ln>
            <a:noFill/>
          </a:ln>
          <a:effectLst/>
        </c:spPr>
      </c:pivotFmt>
      <c:pivotFmt>
        <c:idx val="5"/>
        <c:spPr>
          <a:solidFill>
            <a:srgbClr val="F47968"/>
          </a:solidFill>
          <a:ln>
            <a:noFill/>
          </a:ln>
          <a:effectLst/>
        </c:spPr>
      </c:pivotFmt>
    </c:pivotFmts>
    <c:plotArea>
      <c:layout/>
      <c:barChart>
        <c:barDir val="bar"/>
        <c:grouping val="clustered"/>
        <c:varyColors val="0"/>
        <c:ser>
          <c:idx val="0"/>
          <c:order val="0"/>
          <c:tx>
            <c:strRef>
              <c:f>'PIVOT TABLE'!$I$20</c:f>
              <c:strCache>
                <c:ptCount val="1"/>
                <c:pt idx="0">
                  <c:v>Total</c:v>
                </c:pt>
              </c:strCache>
            </c:strRef>
          </c:tx>
          <c:spPr>
            <a:solidFill>
              <a:srgbClr val="F7ADA3"/>
            </a:solidFill>
            <a:ln>
              <a:noFill/>
            </a:ln>
            <a:effectLst/>
          </c:spPr>
          <c:invertIfNegative val="0"/>
          <c:dPt>
            <c:idx val="0"/>
            <c:invertIfNegative val="0"/>
            <c:bubble3D val="0"/>
            <c:spPr>
              <a:solidFill>
                <a:srgbClr val="F47968"/>
              </a:solidFill>
              <a:ln>
                <a:noFill/>
              </a:ln>
              <a:effectLst/>
            </c:spPr>
            <c:extLst>
              <c:ext xmlns:c16="http://schemas.microsoft.com/office/drawing/2014/chart" uri="{C3380CC4-5D6E-409C-BE32-E72D297353CC}">
                <c16:uniqueId val="{00000001-9EB5-4D03-8E38-EDD7DE5D3933}"/>
              </c:ext>
            </c:extLst>
          </c:dPt>
          <c:dPt>
            <c:idx val="2"/>
            <c:invertIfNegative val="0"/>
            <c:bubble3D val="0"/>
            <c:spPr>
              <a:solidFill>
                <a:srgbClr val="F47968"/>
              </a:solidFill>
              <a:ln>
                <a:noFill/>
              </a:ln>
              <a:effectLst/>
            </c:spPr>
            <c:extLst>
              <c:ext xmlns:c16="http://schemas.microsoft.com/office/drawing/2014/chart" uri="{C3380CC4-5D6E-409C-BE32-E72D297353CC}">
                <c16:uniqueId val="{00000002-9EB5-4D03-8E38-EDD7DE5D39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TABLE'!$H$21:$H$26</c:f>
              <c:strCache>
                <c:ptCount val="5"/>
                <c:pt idx="0">
                  <c:v>Electronics</c:v>
                </c:pt>
                <c:pt idx="1">
                  <c:v>Beauty</c:v>
                </c:pt>
                <c:pt idx="2">
                  <c:v>Home</c:v>
                </c:pt>
                <c:pt idx="3">
                  <c:v>Sports</c:v>
                </c:pt>
                <c:pt idx="4">
                  <c:v>Fashion</c:v>
                </c:pt>
              </c:strCache>
            </c:strRef>
          </c:cat>
          <c:val>
            <c:numRef>
              <c:f>'PIVOT TABLE'!$I$21:$I$26</c:f>
              <c:numCache>
                <c:formatCode>General</c:formatCode>
                <c:ptCount val="5"/>
                <c:pt idx="0">
                  <c:v>9841</c:v>
                </c:pt>
                <c:pt idx="1">
                  <c:v>9695</c:v>
                </c:pt>
                <c:pt idx="2">
                  <c:v>9637</c:v>
                </c:pt>
                <c:pt idx="3">
                  <c:v>9206</c:v>
                </c:pt>
                <c:pt idx="4">
                  <c:v>9080</c:v>
                </c:pt>
              </c:numCache>
            </c:numRef>
          </c:val>
          <c:extLst>
            <c:ext xmlns:c16="http://schemas.microsoft.com/office/drawing/2014/chart" uri="{C3380CC4-5D6E-409C-BE32-E72D297353CC}">
              <c16:uniqueId val="{00000000-5044-4AD8-9DE3-67B6BCFE5899}"/>
            </c:ext>
          </c:extLst>
        </c:ser>
        <c:dLbls>
          <c:dLblPos val="outEnd"/>
          <c:showLegendKey val="0"/>
          <c:showVal val="1"/>
          <c:showCatName val="0"/>
          <c:showSerName val="0"/>
          <c:showPercent val="0"/>
          <c:showBubbleSize val="0"/>
        </c:dLbls>
        <c:gapWidth val="80"/>
        <c:axId val="286853727"/>
        <c:axId val="286855167"/>
      </c:barChart>
      <c:catAx>
        <c:axId val="2868537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55167"/>
        <c:crosses val="autoZero"/>
        <c:auto val="1"/>
        <c:lblAlgn val="ctr"/>
        <c:lblOffset val="100"/>
        <c:noMultiLvlLbl val="0"/>
      </c:catAx>
      <c:valAx>
        <c:axId val="286855167"/>
        <c:scaling>
          <c:orientation val="minMax"/>
        </c:scaling>
        <c:delete val="1"/>
        <c:axPos val="b"/>
        <c:numFmt formatCode="General" sourceLinked="1"/>
        <c:majorTickMark val="none"/>
        <c:minorTickMark val="none"/>
        <c:tickLblPos val="nextTo"/>
        <c:crossAx val="28685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[customer_analytics_dataset - Copy(AutoRecovered).xlsx]PIVOT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65000"/>
              <a:alpha val="5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7AD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8556247893317"/>
          <c:y val="4.0308017860228168E-2"/>
          <c:w val="0.65268700903318033"/>
          <c:h val="0.82614014396587443"/>
        </c:manualLayout>
      </c:layout>
      <c:barChart>
        <c:barDir val="col"/>
        <c:grouping val="clustered"/>
        <c:varyColors val="0"/>
        <c:ser>
          <c:idx val="0"/>
          <c:order val="0"/>
          <c:tx>
            <c:strRef>
              <c:f>'PIVOT TABLE'!$L$3:$L$4</c:f>
              <c:strCache>
                <c:ptCount val="1"/>
                <c:pt idx="0">
                  <c:v>High</c:v>
                </c:pt>
              </c:strCache>
            </c:strRef>
          </c:tx>
          <c:spPr>
            <a:solidFill>
              <a:srgbClr val="9A0000"/>
            </a:solidFill>
            <a:ln>
              <a:noFill/>
            </a:ln>
            <a:effectLst/>
          </c:spPr>
          <c:invertIfNegative val="0"/>
          <c:cat>
            <c:strRef>
              <c:f>'PIVOT TABLE'!$K$5:$K$11</c:f>
              <c:strCache>
                <c:ptCount val="6"/>
                <c:pt idx="0">
                  <c:v>55-65</c:v>
                </c:pt>
                <c:pt idx="1">
                  <c:v>66-69</c:v>
                </c:pt>
                <c:pt idx="2">
                  <c:v>18-25</c:v>
                </c:pt>
                <c:pt idx="3">
                  <c:v>46-55</c:v>
                </c:pt>
                <c:pt idx="4">
                  <c:v>36-45</c:v>
                </c:pt>
                <c:pt idx="5">
                  <c:v>26-35</c:v>
                </c:pt>
              </c:strCache>
            </c:strRef>
          </c:cat>
          <c:val>
            <c:numRef>
              <c:f>'PIVOT TABLE'!$L$5:$L$11</c:f>
              <c:numCache>
                <c:formatCode>0.0%</c:formatCode>
                <c:ptCount val="6"/>
                <c:pt idx="0">
                  <c:v>0.29733137829911988</c:v>
                </c:pt>
                <c:pt idx="1">
                  <c:v>0.29401151631477951</c:v>
                </c:pt>
                <c:pt idx="2">
                  <c:v>0.28562499999999991</c:v>
                </c:pt>
                <c:pt idx="3">
                  <c:v>0.28574647887323923</c:v>
                </c:pt>
                <c:pt idx="4">
                  <c:v>0.28609625668449212</c:v>
                </c:pt>
                <c:pt idx="5">
                  <c:v>0.28381773399014781</c:v>
                </c:pt>
              </c:numCache>
            </c:numRef>
          </c:val>
          <c:extLst>
            <c:ext xmlns:c16="http://schemas.microsoft.com/office/drawing/2014/chart" uri="{C3380CC4-5D6E-409C-BE32-E72D297353CC}">
              <c16:uniqueId val="{00000000-F424-4B28-A955-B9BAA5C1512C}"/>
            </c:ext>
          </c:extLst>
        </c:ser>
        <c:ser>
          <c:idx val="1"/>
          <c:order val="1"/>
          <c:tx>
            <c:strRef>
              <c:f>'PIVOT TABLE'!$M$3:$M$4</c:f>
              <c:strCache>
                <c:ptCount val="1"/>
                <c:pt idx="0">
                  <c:v>Low</c:v>
                </c:pt>
              </c:strCache>
            </c:strRef>
          </c:tx>
          <c:spPr>
            <a:solidFill>
              <a:schemeClr val="bg1">
                <a:lumMod val="65000"/>
                <a:alpha val="58000"/>
              </a:schemeClr>
            </a:solidFill>
            <a:ln>
              <a:noFill/>
            </a:ln>
            <a:effectLst/>
          </c:spPr>
          <c:invertIfNegative val="0"/>
          <c:cat>
            <c:strRef>
              <c:f>'PIVOT TABLE'!$K$5:$K$11</c:f>
              <c:strCache>
                <c:ptCount val="6"/>
                <c:pt idx="0">
                  <c:v>55-65</c:v>
                </c:pt>
                <c:pt idx="1">
                  <c:v>66-69</c:v>
                </c:pt>
                <c:pt idx="2">
                  <c:v>18-25</c:v>
                </c:pt>
                <c:pt idx="3">
                  <c:v>46-55</c:v>
                </c:pt>
                <c:pt idx="4">
                  <c:v>36-45</c:v>
                </c:pt>
                <c:pt idx="5">
                  <c:v>26-35</c:v>
                </c:pt>
              </c:strCache>
            </c:strRef>
          </c:cat>
          <c:val>
            <c:numRef>
              <c:f>'PIVOT TABLE'!$M$5:$M$11</c:f>
              <c:numCache>
                <c:formatCode>0.0%</c:formatCode>
                <c:ptCount val="6"/>
                <c:pt idx="0">
                  <c:v>0.27795811518324604</c:v>
                </c:pt>
                <c:pt idx="1">
                  <c:v>0.29110687022900728</c:v>
                </c:pt>
                <c:pt idx="2">
                  <c:v>0.27903225806451604</c:v>
                </c:pt>
                <c:pt idx="3">
                  <c:v>0.27771276595744676</c:v>
                </c:pt>
                <c:pt idx="4">
                  <c:v>0.27994680851063836</c:v>
                </c:pt>
                <c:pt idx="5">
                  <c:v>0.28412429378531079</c:v>
                </c:pt>
              </c:numCache>
            </c:numRef>
          </c:val>
          <c:extLst>
            <c:ext xmlns:c16="http://schemas.microsoft.com/office/drawing/2014/chart" uri="{C3380CC4-5D6E-409C-BE32-E72D297353CC}">
              <c16:uniqueId val="{00000001-F424-4B28-A955-B9BAA5C1512C}"/>
            </c:ext>
          </c:extLst>
        </c:ser>
        <c:ser>
          <c:idx val="2"/>
          <c:order val="2"/>
          <c:tx>
            <c:strRef>
              <c:f>'PIVOT TABLE'!$N$3:$N$4</c:f>
              <c:strCache>
                <c:ptCount val="1"/>
                <c:pt idx="0">
                  <c:v>Medium</c:v>
                </c:pt>
              </c:strCache>
            </c:strRef>
          </c:tx>
          <c:spPr>
            <a:solidFill>
              <a:srgbClr val="F7ADA3"/>
            </a:solidFill>
            <a:ln>
              <a:noFill/>
            </a:ln>
            <a:effectLst/>
          </c:spPr>
          <c:invertIfNegative val="0"/>
          <c:cat>
            <c:strRef>
              <c:f>'PIVOT TABLE'!$K$5:$K$11</c:f>
              <c:strCache>
                <c:ptCount val="6"/>
                <c:pt idx="0">
                  <c:v>55-65</c:v>
                </c:pt>
                <c:pt idx="1">
                  <c:v>66-69</c:v>
                </c:pt>
                <c:pt idx="2">
                  <c:v>18-25</c:v>
                </c:pt>
                <c:pt idx="3">
                  <c:v>46-55</c:v>
                </c:pt>
                <c:pt idx="4">
                  <c:v>36-45</c:v>
                </c:pt>
                <c:pt idx="5">
                  <c:v>26-35</c:v>
                </c:pt>
              </c:strCache>
            </c:strRef>
          </c:cat>
          <c:val>
            <c:numRef>
              <c:f>'PIVOT TABLE'!$N$5:$N$11</c:f>
              <c:numCache>
                <c:formatCode>0.0%</c:formatCode>
                <c:ptCount val="6"/>
                <c:pt idx="0">
                  <c:v>0.29483568075117378</c:v>
                </c:pt>
                <c:pt idx="1">
                  <c:v>0.26556363636363617</c:v>
                </c:pt>
                <c:pt idx="2">
                  <c:v>0.28533707865168545</c:v>
                </c:pt>
                <c:pt idx="3">
                  <c:v>0.28324873096446707</c:v>
                </c:pt>
                <c:pt idx="4">
                  <c:v>0.2793069306930695</c:v>
                </c:pt>
                <c:pt idx="5">
                  <c:v>0.2757031250000001</c:v>
                </c:pt>
              </c:numCache>
            </c:numRef>
          </c:val>
          <c:extLst>
            <c:ext xmlns:c16="http://schemas.microsoft.com/office/drawing/2014/chart" uri="{C3380CC4-5D6E-409C-BE32-E72D297353CC}">
              <c16:uniqueId val="{00000002-F424-4B28-A955-B9BAA5C1512C}"/>
            </c:ext>
          </c:extLst>
        </c:ser>
        <c:dLbls>
          <c:showLegendKey val="0"/>
          <c:showVal val="0"/>
          <c:showCatName val="0"/>
          <c:showSerName val="0"/>
          <c:showPercent val="0"/>
          <c:showBubbleSize val="0"/>
        </c:dLbls>
        <c:gapWidth val="219"/>
        <c:overlap val="14"/>
        <c:axId val="393779359"/>
        <c:axId val="393776479"/>
      </c:barChart>
      <c:catAx>
        <c:axId val="3937793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76479"/>
        <c:crosses val="autoZero"/>
        <c:auto val="1"/>
        <c:lblAlgn val="ctr"/>
        <c:lblOffset val="100"/>
        <c:noMultiLvlLbl val="0"/>
      </c:catAx>
      <c:valAx>
        <c:axId val="3937764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7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[customer_analytics_dataset - Copy(AutoRecovered).xlsx]PIVOT TABLE!PivotTable7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A0000"/>
          </a:solidFill>
          <a:ln w="19050">
            <a:solidFill>
              <a:schemeClr val="lt1"/>
            </a:solidFill>
          </a:ln>
          <a:effectLst/>
        </c:spPr>
        <c:dLbl>
          <c:idx val="0"/>
          <c:layout>
            <c:manualLayout>
              <c:x val="-6.3888888888888884E-2"/>
              <c:y val="-5.0925925925925923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BCFC9"/>
          </a:solidFill>
          <a:ln w="19050">
            <a:solidFill>
              <a:schemeClr val="lt1"/>
            </a:solidFill>
          </a:ln>
          <a:effectLst/>
        </c:spPr>
        <c:dLbl>
          <c:idx val="0"/>
          <c:layout>
            <c:manualLayout>
              <c:x val="-6.3888888888888884E-2"/>
              <c:y val="5.555555555555555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9728"/>
                    <a:gd name="adj2" fmla="val 130880"/>
                  </a:avLst>
                </a:prstGeom>
                <a:noFill/>
                <a:ln>
                  <a:noFill/>
                </a:ln>
              </c15:spPr>
            </c:ext>
          </c:extLst>
        </c:dLbl>
      </c:pivotFmt>
      <c:pivotFmt>
        <c:idx val="3"/>
        <c:spPr>
          <a:solidFill>
            <a:srgbClr val="F47968"/>
          </a:solidFill>
          <a:ln w="19050">
            <a:solidFill>
              <a:schemeClr val="lt1"/>
            </a:solidFill>
          </a:ln>
          <a:effectLst/>
        </c:spPr>
        <c:dLbl>
          <c:idx val="0"/>
          <c:layout>
            <c:manualLayout>
              <c:x val="5.2777777777777674E-2"/>
              <c:y val="8.7962962962962965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47968"/>
          </a:solidFill>
          <a:ln w="19050">
            <a:solidFill>
              <a:schemeClr val="lt1"/>
            </a:solidFill>
          </a:ln>
          <a:effectLst/>
        </c:spPr>
        <c:dLbl>
          <c:idx val="0"/>
          <c:layout>
            <c:manualLayout>
              <c:x val="5.2777777777777674E-2"/>
              <c:y val="8.7962962962962965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BCFC9"/>
          </a:solidFill>
          <a:ln w="19050">
            <a:solidFill>
              <a:schemeClr val="lt1"/>
            </a:solidFill>
          </a:ln>
          <a:effectLst/>
        </c:spPr>
        <c:dLbl>
          <c:idx val="0"/>
          <c:layout>
            <c:manualLayout>
              <c:x val="-6.3888888888888884E-2"/>
              <c:y val="5.5555555555555552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A0000"/>
          </a:solidFill>
          <a:ln w="19050">
            <a:solidFill>
              <a:schemeClr val="lt1"/>
            </a:solidFill>
          </a:ln>
          <a:effectLst/>
        </c:spPr>
        <c:dLbl>
          <c:idx val="0"/>
          <c:layout>
            <c:manualLayout>
              <c:x val="-6.3888888888888884E-2"/>
              <c:y val="-5.0925925925925923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47968"/>
          </a:solidFill>
          <a:ln w="19050">
            <a:solidFill>
              <a:schemeClr val="lt1"/>
            </a:solidFill>
          </a:ln>
          <a:effectLst/>
        </c:spPr>
        <c:dLbl>
          <c:idx val="0"/>
          <c:layout>
            <c:manualLayout>
              <c:x val="5.2777777777777674E-2"/>
              <c:y val="8.7962962962962965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BCFC9"/>
          </a:solidFill>
          <a:ln w="19050">
            <a:solidFill>
              <a:schemeClr val="lt1"/>
            </a:solidFill>
          </a:ln>
          <a:effectLst/>
        </c:spPr>
        <c:dLbl>
          <c:idx val="0"/>
          <c:layout>
            <c:manualLayout>
              <c:x val="-6.3888888888888884E-2"/>
              <c:y val="5.5555555555555552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9A0000"/>
          </a:solidFill>
          <a:ln w="19050">
            <a:solidFill>
              <a:schemeClr val="lt1"/>
            </a:solidFill>
          </a:ln>
          <a:effectLst/>
        </c:spPr>
        <c:dLbl>
          <c:idx val="0"/>
          <c:layout>
            <c:manualLayout>
              <c:x val="-9.7906629153783231E-2"/>
              <c:y val="-5.0925731762983976E-2"/>
            </c:manualLayout>
          </c:layout>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497802259133813"/>
          <c:y val="7.0344591581207497E-2"/>
          <c:w val="0.36380989194207175"/>
          <c:h val="0.89827611554003883"/>
        </c:manualLayout>
      </c:layout>
      <c:doughnutChart>
        <c:varyColors val="1"/>
        <c:ser>
          <c:idx val="0"/>
          <c:order val="0"/>
          <c:tx>
            <c:strRef>
              <c:f>'PIVOT TABLE'!$S$5</c:f>
              <c:strCache>
                <c:ptCount val="1"/>
                <c:pt idx="0">
                  <c:v>Total</c:v>
                </c:pt>
              </c:strCache>
            </c:strRef>
          </c:tx>
          <c:dPt>
            <c:idx val="0"/>
            <c:bubble3D val="0"/>
            <c:spPr>
              <a:solidFill>
                <a:srgbClr val="F47968"/>
              </a:solidFill>
              <a:ln w="19050">
                <a:solidFill>
                  <a:schemeClr val="lt1"/>
                </a:solidFill>
              </a:ln>
              <a:effectLst/>
            </c:spPr>
            <c:extLst>
              <c:ext xmlns:c16="http://schemas.microsoft.com/office/drawing/2014/chart" uri="{C3380CC4-5D6E-409C-BE32-E72D297353CC}">
                <c16:uniqueId val="{00000001-6413-4ACC-9F47-F5950337194A}"/>
              </c:ext>
            </c:extLst>
          </c:dPt>
          <c:dPt>
            <c:idx val="1"/>
            <c:bubble3D val="0"/>
            <c:spPr>
              <a:solidFill>
                <a:srgbClr val="FBCFC9"/>
              </a:solidFill>
              <a:ln w="19050">
                <a:solidFill>
                  <a:schemeClr val="lt1"/>
                </a:solidFill>
              </a:ln>
              <a:effectLst/>
            </c:spPr>
            <c:extLst>
              <c:ext xmlns:c16="http://schemas.microsoft.com/office/drawing/2014/chart" uri="{C3380CC4-5D6E-409C-BE32-E72D297353CC}">
                <c16:uniqueId val="{00000003-6413-4ACC-9F47-F5950337194A}"/>
              </c:ext>
            </c:extLst>
          </c:dPt>
          <c:dPt>
            <c:idx val="2"/>
            <c:bubble3D val="0"/>
            <c:explosion val="6"/>
            <c:spPr>
              <a:solidFill>
                <a:srgbClr val="9A0000"/>
              </a:solidFill>
              <a:ln w="19050">
                <a:solidFill>
                  <a:schemeClr val="lt1"/>
                </a:solidFill>
              </a:ln>
              <a:effectLst/>
            </c:spPr>
            <c:extLst>
              <c:ext xmlns:c16="http://schemas.microsoft.com/office/drawing/2014/chart" uri="{C3380CC4-5D6E-409C-BE32-E72D297353CC}">
                <c16:uniqueId val="{00000005-6413-4ACC-9F47-F5950337194A}"/>
              </c:ext>
            </c:extLst>
          </c:dPt>
          <c:dLbls>
            <c:dLbl>
              <c:idx val="0"/>
              <c:layout>
                <c:manualLayout>
                  <c:x val="5.2777777777777674E-2"/>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13-4ACC-9F47-F5950337194A}"/>
                </c:ext>
              </c:extLst>
            </c:dLbl>
            <c:dLbl>
              <c:idx val="1"/>
              <c:layout>
                <c:manualLayout>
                  <c:x val="-6.3888888888888884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13-4ACC-9F47-F5950337194A}"/>
                </c:ext>
              </c:extLst>
            </c:dLbl>
            <c:dLbl>
              <c:idx val="2"/>
              <c:layout>
                <c:manualLayout>
                  <c:x val="-9.7906629153783231E-2"/>
                  <c:y val="-5.09257317629839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13-4ACC-9F47-F5950337194A}"/>
                </c:ext>
              </c:extLst>
            </c:dLbl>
            <c:spPr>
              <a:solidFill>
                <a:srgbClr val="FBCFC9">
                  <a:alpha val="51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TABLE'!$R$6:$R$9</c:f>
              <c:strCache>
                <c:ptCount val="3"/>
                <c:pt idx="0">
                  <c:v>Medium</c:v>
                </c:pt>
                <c:pt idx="1">
                  <c:v>Low</c:v>
                </c:pt>
                <c:pt idx="2">
                  <c:v>High</c:v>
                </c:pt>
              </c:strCache>
            </c:strRef>
          </c:cat>
          <c:val>
            <c:numRef>
              <c:f>'PIVOT TABLE'!$S$6:$S$9</c:f>
              <c:numCache>
                <c:formatCode>0.0%</c:formatCode>
                <c:ptCount val="3"/>
                <c:pt idx="0">
                  <c:v>0.53505067567567566</c:v>
                </c:pt>
                <c:pt idx="1">
                  <c:v>0.36064189189189189</c:v>
                </c:pt>
                <c:pt idx="2">
                  <c:v>0.10430743243243243</c:v>
                </c:pt>
              </c:numCache>
            </c:numRef>
          </c:val>
          <c:extLst>
            <c:ext xmlns:c16="http://schemas.microsoft.com/office/drawing/2014/chart" uri="{C3380CC4-5D6E-409C-BE32-E72D297353CC}">
              <c16:uniqueId val="{00000006-6413-4ACC-9F47-F5950337194A}"/>
            </c:ext>
          </c:extLst>
        </c:ser>
        <c:dLbls>
          <c:showLegendKey val="0"/>
          <c:showVal val="0"/>
          <c:showCatName val="0"/>
          <c:showSerName val="0"/>
          <c:showPercent val="0"/>
          <c:showBubbleSize val="0"/>
          <c:showLeaderLines val="0"/>
        </c:dLbls>
        <c:firstSliceAng val="0"/>
        <c:holeSize val="7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plotSurface>
          <cx:spPr>
            <a:ln>
              <a:noFill/>
            </a:ln>
          </cx:spPr>
        </cx:plotSurface>
        <cx:series layoutId="regionMap" uniqueId="{71080626-9D4E-435B-945A-27408EF4AE53}">
          <cx:tx>
            <cx:txData>
              <cx:f>_xlchart.v5.2</cx:f>
              <cx:v>Average Churn risk</cx:v>
            </cx:txData>
          </cx:tx>
          <cx:dataId val="0"/>
          <cx:layoutPr>
            <cx:geography cultureLanguage="en-US" cultureRegion="NG" attribution="Powered by Bing">
              <cx:geoCache provider="{E9337A44-BEBE-4D9F-B70C-5C5E7DAFC167}">
                <cx:binary>7FxZc902sv4rKT9fOthBTk2makCeXZIlS7Zjv7AUSeZOkOAK/vrbR7IdidHRmeimKvNw7SxlUsTy
dffXCxr+5834j5v87tr8NBZ52fzjZvzlTdy21T9+/rm5ie+K6+ZtkdwY3eiv7dsbXfysv35Nbu5+
vjXXQ1JGPxOE2c838bVp78Y3//onjBbd6RN9c90murzo7ox9f9d0edu88O7ZVz/d6K5s959HMNIv
b1Z3prgu7Zuf7so2ae2Vre5+efPkZ9789PN8pD/M+lMOC2u7W/iW47fIw54rBfLuf8k3P+W6jL69
xugtdZGLpOui+1/4+9Rn1wV8/h+s534117e35q5pfvr2/0cfPln8o+dJo/2Hvft6v9Bgcb+zn59i
+69/zh7AXmdPHsE/B+bYqzn6/+6a1lznyfV3EP7v+DuEv5XERcyl+EEA3lMBUPaWeQhLStlzAviP
lvS8CB59OhPCozdzMfz7w98vhu11dV3+dSKg4q3gDHMuyfMSkG89Kbgg/PucD7p/dBnPw/7tsxnk
357O4d6e//1wK3M9Jfn3vf8FKr8nlftfiDzRdYfTt+ReyYGN7n/B+weie0D8+Eqeh/z7dzPMvz+e
g67e//2g+9fl9e1fyDOCvOWSeq5A/Ae0j3je8cAIkIuRyx8ksBfNY+iPr+d56L9/N4P+++M59P6/
/wugj5PyL0Qe6IVzj0rssWfpBdG3kgO7e3SG+LFlHAD84bM53g9P/wD32d8P99Jclzd33/f+f6cX
BppMmIs88jSUIW8Zd6kUrvwmBnC0jzX8+DqeB/z7dzPEvz+eQ778LyCXD5dgZn9VBEm9txxRLhmV
D8wCevyEWby3CLtU0O/6z77P/UDqH8qkvbv96bK9bu+a76+eU4Pn4Z99PpPC7O1cGB8u/37935S3
f2VASchbygnzMHWfyEF6b0EGEgj+QUoIf8f6QQxHl/E8/N8+m8H+7ekc7s1/Ad182H3f93M69ieT
J/rWY9SlhH6jlKeQO+BzOeKCffe5c6f6TTt3kELe6uKldT0P/vz7mRTmr+fiWKm/X/tnBvr/pPTL
m/8GUpqrzl8lF4jw/99iDhcoflRqguv2enFf4nlUo3j57T1FQNlp9ulLfv5BqpvbX94QCl75R+Fo
P8ST2OiqK5Pmdy/144u766b95Q3GbzkQIPUoExRTJiHwGu72b+RbTrAnPSghQQ2JSggNSm3a+Jc3
FF4xTDBUNhiHpITBN43u7l+ht4R4iHvwKRUQWpAfJbVzndtIlz+A+Pbnn8quONdJ2Ta/vIGornr4
qf0qJcGUupKCz5OIEAj9ELy/uX4PlAs/jP8nHdk0IluUimNUfMnTId5OLPGCOOz6y8HJ88CaaTyX
JRp22DHN6hFOz0wPNYLZ9FBYQ1y6BIu9MwAP8Xh6ZmlbJzmrVFcLfKbLqfstacLxspWxWf7JqRjj
nhCSIyY8SvcO/vFUhROysRlkqWiZ5ldjmwpf510Y1Dj3juzqD6Ay4cKuKMYugvog3+/6EajUlKMx
o5crxJtEtdhJHJV5fcFVPHG9nGDKK9G7BV7aKPbumqGxdPPybjEo6FNkYZcIdA4z6YLi8dl2m6SL
BmSyQk1hn+r14A1x4/My73jgTgnzFK4rszS2mraNtPlnHjGCVE+z6iPNWZsunVpOt2KoG7IoB1MV
D97yof74jOT/uD6512EqmcelkGiP4SOMEuvmeBJVpko5NaeVk/Zbp6iL7csw7ItQMxgkh4kwYogI
j88VrO7SyqtxnKnMKZNQCXe0XNF+0gCGIeizHKPkXdE5TeazshimFeorL1KDLNjtUIQmvkgMiS/q
uuwzv6577SzcKDF50BUpukwbLQe/g6ETf9C5XE5T1JwVnmypkkPrmJXJLKFLG9M+VXVasZuX9ydm
2yNIuJRzgTkBemEEGOQxii5hhQUbLxTpsmwpMuQuazA3NdhiWDRtPDwU0A5KDT8zocep5B6CCSlB
swkjL+0GV0+FwjFaMZ5nilAR9GEXkDD74obmUrt8ldaN8jT7PCCxRW4YlG67KkV5Gu1BbJz+iLID
GT4RMqDgAQaCEQyM6coZi0juIO70tlCx4cllBUy2KEJ7NzWZuxtZT/y8bnL/ZeTn+ksEFD0JTLm3
cLD2mX1NfVyOEfNS5WWu3sQEZcsyb/rTPz/LPikB3fUYYXQ2S5dwt0lJCLqTV6VPh5b6oWjEEfye
2wt4AQaChXDd4zMnYEcmwr7cz9Ln0QbzVgTak/lDunJQd56ZBXycC37N9QgDf/dUV2uvLJzRaDDF
pL4uGB2+4Nqw2yOAkT0kjz0akQgSORcLjIDr4eTp6TQjFo3GPb8xXgdkj+KBZ2uRTF51J3DO/b5C
0acmGnO0jhhzSJBnk+SLCPeRE9RDlQ9nXUs1OeNJwlLVoUzqM1rwtlk3IrWRP06trjctayPXT0fT
Jj4Zm8RVSSNzflH0Y53viMhdehKRCL5lXW2rbRzyClyPRXjy+yZMu3VD0zILShO3lZJxyd5NddRH
asorVARhF6frKDOet6rLpNOqB4HUyha8zwITpeNvLcdZGph2KEs1FSaNwLCqIXpX9RFdj9aM+Sco
KFvpt1o6zUkeF930vqP1hD6EOo7Iqu9MOy0GD5sbb3ScaGlMMbk+akVarGWS0yzIEhP3QWnRwFQt
SVEHrSaVE5i+scWyrrgbrSybzCdUOX0RdCiM2mURVvxdWZsMLaxx3W4bTlU/BVnJNQ7avAntKaua
Og4GMmob8ITJJmAhjq9cMXVItTz28NKxnnAVZjYc/Dolbr0ibVfKINSGdQrR2gH3jRuOFwPOu8hv
ekzXCDfILKMp13TjYgb4ZA2fNm4mHfimidAXbQudLaqEdaGqMu7USzy2cRFE1R5Bnhd5u7CCRxft
OILLS8Bnn1mSmFFFAGmk0qp1GxCGdTI1pVP/ebRVdmcG2jcLGaWZt9Cw+g+mN6AEOWPvcWux8w4G
M7GfhVgUC5P1xbgi1VjZRZKF06eMJBadjjqN2wUeS+QtPTuWS8uKMtyQBkh4S1zbDso1NMvPnb6p
zRJnJEsCnsZZDQFG5/yKjaftwqnqolZVborPLu2L38Ik7nMFMWmSnNp6jLSSqRjTM6yn+jMa+9wN
Chdi27VJ3JQEDSrq257WXaY8kvTrBGe5DaJaTNofmrzZ6CkuUwCel6MPumTxImQOjv3elYX0+zrP
a4ghCtNC2AhVXb9MRvob19p1FnCg7CE1Fk7cLWM54nxX4awfYEFDuh2cLvuttuC1fD1FuFWVYE2p
Rlm3mR9pRwPvlQ046UTL6NrK2mNrUefMLArrkN/cMRsbv0Faj8oUo8OCCBXtWVGPpdxUNCrNNg1r
25/z3ONgKWgoiU8yEhI/qo07+ijNMQ1k78lw2dtYJIuorMjgc56RUpGpctozTl02rkrbTfK86xvy
WTh1VZ2HjY3CD7hteLJ1bBVuooLgzO+qPqn9ounL2G+ykQg/GWJRqahxxs/p0DiNn/Vjr4NwlLhf
Nl5TfrFeMlzQOI9JpEgo3XbhDjVvVZOFPF2yphViUfUVFn6tbTat4qxixk+yqc1XJM64DpIIN7Uy
qJd07Zbd1CrPutUmiZqsPJm4HCEEAs70fNeNG6Z0F1GhxsmT3YKWxt3VVdMTRfLCK/2p68uzvMlj
HRim41yNQ8Gmc+J2bqZcUrNblNIQr9hok3gp0jH+hHOtkV+FWXWb0FaeEk0TvaAVAj/cjV66wKXX
OH6ZutVO4FpcwZLC0zBtXK1KXZJQmSxvaDDmdb1OctOD2aamzFXPS3GZUMM2jmu8IRAoZ6dZJctB
1aEsBiXKKouCJE/7yUdJ5W1JnGtzKiBwkCqNqaEbgqrwkskJdtwXNLr1og6fOWyS9aZwtR185uYN
CqB42E2rLPemKqC8GurzPmwnseGiYpFf8sETvhA2D1UhmvracNfuUIGLxGc6k9jv+zj/iMfC04sK
2Go1JSVmKi9jWi8Tz206n6dF4Uc0FKqVE343jUkSLSqHN4MfT+DXVER4EcQdw1uwzYKeCM9xdmU9
kAmA8KqLvKhJtqxKI2oVFcOQ+5Mk+aBIiqMkSN20FcqMxPkKttD8ahkW17rSjlHDVFOuZBELMNmx
bRGEcZWOlHTDulfDGNnMjzMH0sFKRB7ykVd0jRoryb94LMPEj+PebZZa9m2qeBO3pe9EhXNue0dn
PhocB/kTzHnDyqEJlzXTCVbOFLud3ySFQYshrQayaCmNfk3BOZVbFpEY+9zRNVdGC+ddFBaeFxSd
1ZehSEisUpzEoDh5l1xl7eh+8MYq/Fp0Xtr4Tl0TdALZ1OgqmtmkXE1xFX1t3D5mG57R4qOFCM5T
JGp4F8RjaVMlkpBKVTuR66owNOa068LmxAGjrlWSyepcVGKAiDHsyYc8jFvXBypxP09tXV1wJy8/
6Kxh2M9ITLhPEKlqn+sS9QEPhbULhqAieiGrNB/XuBtZtrKDNc5qD8gZLaUetnFTe30Qu6bLgF/q
4aboWQmSEKjOwHs6VQEyqDtPVSmfqCrKXoWiFaUq+qJ3YU4PaITgDjlrClE/uKkO1Jeq0JFZ57dk
b1ZespdqX9bFGZtwmQTCy8aSqC4xbFS5sQ5ejhWS0TmNWDleOpilufGxkK3canjWJcriyLoqLaUF
KyO5iGwejHLs3E3daA6VAU1oCCxrG/q1ixkugrGO3LJYNFkiRBHcB3bfij3fEsaHysWNrqxJovhb
P9CPP/7r9HuT0X0Ty+/P9x1Fv//pXXVXXrbm7q49va7mP7mf78ePwnTf5t+XdJ784Q/VpQP1o4fG
pQMv/7PiEuSmj2LcPxSX1tBu9NNu/5/Lf8Ph2O9FqfvvvpeYoA2GCfgNTgjOmgj5XmLCmL51GUTB
EHNDmQXvE+RvNSY4CoGTV8Q8AQEzoYTBR99qTPAKcxA2lK0gz9l/92dqTE9zcIdACQJ+e96sDIKi
uBhi06NdxMHZTVuvzH3iPOjFwazi0OCzML+3TVHWZEC7QWgluuZjlUSb3iOLR1h/07rH9bH9ML9n
E7+vfZas9LK1MssatPNkDGyhQpQcKYDsk9LnRgbUn6TsqEpJF3doV0fTIiej6sdGpZNe2fGUcMdP
+rvXbWGWO5YU1ySEiHpn3FNsTiSrj+zgEPSzdFF3ZCIJZHi7jjhqJAyE6vnanY7Ubg5A784rQ9Tt
naHeAzQGovogq+uX8dgbw3PIu7MygZMmoUVVhXeYTUtGo60H8XBfOMtB6jXP+nddNio+QmQ7RmuH
1OfS1L7besrj1cno8XcRDhdO7u7cuj1NY4gL0VYISGjHoVq/vManFY0faufunz+qimlIqXqpEdqN
PP3Vhgh8QBxM2VePFVvM+yN1ykMI74s8j2bBeY/bUAPCuPxCTarG9IjVHNAMd//80cBRCRViKIKg
nUQfbZYpMS4L90hJ5IDduDODj0Y9tgLBoouOLiq6kJCTpPhGxu+QIetQH9mCPKQlM8uPIMWVOp/Q
jtM7MTa7Ok98p0kWNh9CxcNilTvulmoZYJ1vNeLLCHcfiqxc2MzzI7dZDBYFkTMEJgxXXVktHTm9
q0UcmCQLYh4ti8hZJKw8TcMhcN0sUuFg1iPy/J7ki75ylsTN1cSclYk8n/Z5EJuPo/1Ude0yHvku
rE5LGymHQPTQx2cWle86Ryu3npaa5H7WjWfDCEmTC3VOvtWaLPM6W+CoXcjMrIB4goSIDeRKkJYM
Z073pYdoRJhbvS//JhDBGKFCeTtOaSDDFCLLQrnsfQqRSEvNxctqfkhPZhxYDimP3SlFO1te1uYL
S0+wdo6w033t8xmCBd/1RAnTtDdFl4MNiTpTBZQqWZsnqhikPzUplEY2tm0WETtPWOx3JIY4mi+o
dYMhiXfVmCmomig3d66oidZu220zr9xCnb4InCj1bdcfUbQ9nT23zBmLlk1Ud5UBfe77ajGQXzMn
VsZ+wYn1tfl1mlyVMXkEk/uq/zOTyRmnglmOE3ZatKNu+MmmeNm456IxfoiomjxnY/M7nEowLf6u
FW2hWoSDSMgdTdogjCLVt5Gfd+hTlOeRinWsIlB4g/mughTEpUZlebWWYeETj/l9MvmaQHUs3Xq0
VpJ9hq46FXfOCW6Iz6uvGAYx/QDhJsSXUMDIIG4tC70i4+S3Yh9xXw74o9anIY2VCK/c7A5qPapo
hz9VxP1Bs/OCcei43dAVgD3pIDtEo5+ER0YmB7h1f9j3mAI1zieocWAQa8QhXcr9DsJuNC5iA/vE
C6i0+diA3y99hL+4di2nzLeYBaSzvok9JaZPo0zgEQf3gk/S5KIUkd9hsShJGx/Rh0OLnDkAoVNa
S+HZHTTRQxkUvJlz87JlH3BgcuYBvCTtwqok4FriE2j7WzjMT+htUa9xgY/EBwfIQ84cARQ508Qb
wMm0Dnjsj/1wTZ27l1d/CJcZ90Mu1WeNBb3wPKiFry0/4nAPoTLjuwqK92kFGdtOAI2EXadwM6ra
bNw2XjNz+fLiD+Ey4z0BNzd63MAkQ3iuxVla34j03ctDH8JlxlVaDFABjCzaxSYo6brlwZFx92t7
hpfEjJdqr3Yl6kcEtcDYL1KzKsN2AcWVAMqgiqfuRiafTQPprvmQpJsGh36q2dXQtoGsIj9xmgCz
3HfgZG8w2brvk6XX8G3CioATqASHdNlP9cqBsmKdYTgeEpukO2+S8aKXZ4THqoG7LaxcOHbTcr9q
95WyhYeWVfSJRemRmO4AeGIedvZyLGwoISgyzhKKQMZzXjnyjGtEZRuTJMU+SXmf2hOq8yP8cEBf
xYwfqjjMC6gaTbuiadUwZEvUx4tYXIyhq2SOjkn/gPBnXFG30+TAqSFQZbxyyMawI4ZwaPV7QTyK
QrsiScHiIADIEqKm6GRKP032q406lRX4CEKHhDpjCsZ0y5M0nHZ5dNPhXViX/hGTOADKnCpSAxWy
Ajy1iRdwHFRXRxZ8gB3EjB2GMcZShmTaiaZaCjwEtozfOdERTj4Ex4wg4IjaNDQBOIo2Cdp+SbV3
BI8D6+YzhogyFGqUedNOh5dN4ygWQhQ+6COoHFCVeXsAQixixhoI9qFbQ2ZXIzqPWeKn4LPJcPuy
RA/tYGaliaVFJ8f9HGbdsg8ya1QCBdqXBz8APJ9ZaqJz09kOLFWXQQ02eizHPzTuzDbjqS9at4Bx
u+s89dmx8OjQsPvnj0wTTs+cpPb4tBvQOraLcApeB8PMHEfPRKPJYbkti9WALxtxxPMdEt7MHB1S
VbzbDxxF73p0gSEHo3/qXPxHEDrv0Mk7mwz9AFiU1caBgrB+/zosZrZIvCZ10r3oPMhrpjXnRyzx
gOzY3BKLyYvaar/eeCXf627xquWymXskHuQhdQ3DZslpQv1+Wr1u3JnZZTUEiQaOf3dFdDHSL/Vw
97pxZxbXZlUSQrcGML+8HrPTODWvxHdmcmgcapZr4FB3DFgUxNkrgZjZXB7FU5j3bNoxcUmmy/ZY
ArsH8pnYjc1sLk4GW8oWgEirC5G1F11TQCUsCpBxN3Du+kpUZgYYtXGYpBpmiVGsrLPVcAr/OkHO
PGIF5+j91FRoN8WL1m7G8XW+kM3sr4iTDP6hoND5WnM/9V5nKHRmf51TpV3NYFwLSQMc9ESviyL3
FyMeczKdcO3QDPhiKLYlW4avTBrozACHtsDdVHvjrhgCXq6tc0Qj9vt9Ru/ozADduNRurQGHybse
zFfW5SvbNT4Nm8AzVyyCY9b2/FUqQmcmmWGDw97ICfJkKCV1V7j87eWB9wM8t4eZTRbQaCTbCmwS
VQnk+WhFLLgBvnx59ANMTWeWmRWhl6MIYr192wHOmR9/ed3AM2NMKaJVKQH63iyEXIfdKxc8M8W2
FHUZji4Ep9JVE3mXvHbBM1u0lAgMgQxwX3VOi03XwfWXH33e5w+S+g+Oh8jMFg2F9k8Zg/zKeJd3
sYptekS7D2gGmVmjYVFDvT17eMwoCYltR87L6Bib4v0wzyje/hLgY2NHkgyRuw/AcPqlsfF57OU+
NOTYvlQYy4XHP2hcqzpr/MgplZWJivD7HEOb15I6lY8tWkO3wpG94r0YnlvNzJSTLtEONbCappd+
WGSKVZ0a8bZrmfLAMto08Tv5fuzd13H+fbvwo/iz1wnMUOR2F+bxeV3pd+YI6R8S28ygx97wuMph
J7JbpThTOnwXp+2RVR8afGbPbQNHV3DCDtEtxX6dZ0sXXSYOOSKFWefkj0D0/rzsESi5FNQ0how7
YqCW0o/QjB8tS9H5sf4SNkngeCW0pDhbYjvo2iGq4GlQ0SQYWKTaSipOyFLjBNr3nSBPhcok2ra2
P7K8A2R2v+pHq5sEbkQxgAnHqIaS0Ga0x5K/QyPPyGGElo8cghVgHetjvSnlETY7IC48Iwc26bDp
Mhg3wdtR14oJC32o9gge96b6jNHcm/YjQOrU2FLsOQ068lSS5svM+mjkflalSpJpNab0q5d+Qr23
SPvfSnnFyIoPIKZSBGV9mw9s17OlrT6xCXo1miwQRbaqiAjSifteTjdV85E7718myr0lP7fYGd8Y
lEJn21DYHbTdQuPvRTNUqsCtzzA9YhwHpHjfsf4IDjju6eqGIrvTTKs0/2rb13E83ov30cA551Wc
oBK6u+BsDxKTV6bW8wblCessshVU7QY4J3GKVFlhVi+jfQiLGVEkeTXiMQW0rd7xzC/7I1I8NC55
CgXFfDKmw0BAUsDJ4uDD5Y1Xim/m+uu8gE5daGfcCTj0NKr79DokZrbt9cxpRM7tbmoCch6ZxauG
nd9aceDM12KX2d1QBvzs1cPOnL6XZm2f1eG466+mpP+typubl9d7gIrQzPwqXkWtaeGgtTfr1Pk8
uskipPn65cEPaAWaeW+4WpPweBjtzsl9ODM0rwsy0czueguhsS5h2DFRUMCtX7na/S4emfMYthGI
D4alJ/x9Or5Ofef3YQbkJJVhoBBlfM6l/JI75bFDuvvrF89w5/569OMVG0G/WV0IfxkU7j974Jp5
C72/4VJMG2ey0EwcXUCDrHIMV1wzZVtvEbt3TVhC23+1yMJLx6mWWu889wIU17dwwEGuMvNJ1JBM
t71qUqusLlUy1ZsxHRdlejMYZ8OxXbvhmnfv22Er3HXlbcLUbRVUGhc5rpRnmG9rqpBYFG2jpgmp
AhnlQSunE38w6NfXKdiMG1ouC+P2g90x6TfCD03w8rh4z4fPITtjB+klSW0jNO4i6KsR8jKKIz/D
aFkMv4bOBUpu8/zOKS7r4RPvv0QQ/rw87/MG43qzwCAeURuW0Ey/g3b4slwze/K6cWf0kSUDKpnn
QMXhutdr+zpv4noz8pDemEUh3w/7lett1x8Jj54PCVxvRhvg8bDN91IN008Cgrl8ei/ETTi87nAf
kpmnZkOLKYJLc7BsHX6EXu+EHSkF77f9R6VxvRmBCFaVgsBlWDjaLlWPQviXKpa+5+XnvjgWjB9S
kZkH9/KWQgQORUDcryJo/K2OqPzzjgCaQZ+CUkvU9IbtZVms4AYAtPV6PouOHS4dWvXMUDPrdoWA
uyw7DQ0cejNUm5cV+75i8RzmM0MN8wp6ytoOgrvwBEf0gthtNLAgtFco/hBDM9bEhgD1fJnr9DzB
0GyOz7DnLJMYGsebes1js+bMbks4uKRRtqirLkBaXmCHB44DWUqldHnXVXD/5QrhOChx4w9wADRF
Bi6Gjf7L28D3vuuZfcx7GlmPe5dQyOqLRgRTNCy6igUunDkP9W0aYl9DfSmKKBwPQ/M3chcFr9U0
xkE2buCOjuKd3IwQ7TfmrK8GaEkrA5d1S0fk6wwcuxELgiZo5omgS40FFFq3KlKeiPJk5MzXGgg7
yxdwL2lkt5Sk0HPzq6ycSwb3Tjgp3unsN9R+lB1ZNKNWccSVcMQS7oMsyh7awNlNlZzEsQMdLWLZ
6vM4/pSnS5fVpxjudY0j9IfxTYnAJqaLPodFtlppuBhpOFau+4FWRWDG6zzv/B59zuHiTYNaOIpH
kFMa37EMbvk0cB/FgasMHyZ+LjXxw0yueJaqEu6ODvlif2fNun4RsUWG+JlwP8Ltukx7ylov8Ky3
kMPKCV0/TtG5C/e6R+EsDMFKF1+R4Is4/ULb7LyhHdxZal7Hufftg4/CiYmFEdxZ2J+yUB9OyHp9
TFf2NvOMqsiZLcGhspvLAWLtqrrS7ol7q09MpNzET6ZlheFS4CbUR8zrACnImXUlPIqhoxAyyTDf
9nAjrolXoj56MnmAL+e9HT12Ou25sBHkYCXMNdzGTOzXnJ5U+VWuN163CelFm0e+J2+a6FJXwzZv
Lh24A8HhVk8M18mE8XldK4+dQtK0dvP6EnXdOsZQepCx71aVCt33JtIf4S8LyPPch5uxy4Lg/YVM
5XiLospW0IM2QHtdtyBlDc1pQ8DINk4/JvKijFatXDnVsb7DAxw4b/NoGVyusg4ChUAZ3MWAU/CL
l9nj0MAzNxzmJjGDAzgWnp/Yc9NfvTzuAenP26GnWOCk3hdW3OYkNdsxXTvjkV7dfUDzjA7P25ih
PbzmtgBX2WcMWgVv66j1yxarMk6XPTC2FfV2cJPg5Y0cCCjcWUAR0gxub4V23GXhOW+uTHbKRKPa
Y3exDw0/iydcnFRTr8EHhQncLnSSRWW/NF7iiyE9EhcesJR5a3PT9Sjr9hELKnfwtxAoz92EzRZU
V2RHBHJAh9xZWEHK1oG/fxccNKRqtFvmw+Jl6A+NOwsrcL6/J1zBuBlfjvGyaI+w4KFxZyQ4UNJx
KqDiKbLNiPzofzm7ruXIbW37RaxiBvnK2LlbrawXlqSRwEwEkiD59Xe1b91b4z6jUR25asaWLVMc
NLCxwwrON0XgV5/lVcRrGRNGK+i8RUM1IqIFfLoJpX0a0Ef75sP8Yu9fQ22FNoy2dxm3Kv5Q8xdb
O4hKBZYuMeehgT5fAMffJRZfLNM1jrVzK2hPlGhRTWDimYOXAmj2s6hzjWMdZt61di7nrTeHtNiW
300bv9jr5OqwglBszfllKlj0cm+oed11RcgHA6tTb3Qwd/++Ma3LDvxDCLoGorpd0Y+1iehGrF2r
gadi7cCgDxf9tHR9ONddyvy3fj5pwNJ7xcoCLU6XRweEZMWXoPTaoJ+TTBiBvvBIaUUqCj+c2HLH
+H1r96B1loHXflTNXgMdVitEwkXouV7y9/f/osvrXaNcJ3dqLU/gZLX9Uz3LgE9jWA6osZsxbvO3
sqmQ5phBhyEDmIksO9buDfHeBBMhx1VXNkAdL1VkVny7oK+mgVQ5lklPK9zyN0b10MxRQ76LwF9c
JdfSDtN0YeX2GDjaVaT6aEyt8kdNWO8aiejlRqlBcQT4G/E2TENUiuGbc/rF2XGvwnrWgxeX88sG
8d7b7qSp579/csYXEHDPvfzE31PDXs+HxUeBKzAsMUUXUHGu1EtjHEWLPtlMXygmAjV7uQHnFXo8
xN7U7MGgLxafwUgooeTghmSBvopZhHT+VDP2ZvlUKx6CNQCY2rOhuqiuY8nTkraBrZUQrBlDs3fi
kdiBS41goiCWTPNHpu1qsc3Lnd6cDbZ3mi1r9/qyr51tP3/0YsXsxNCe3eq2WE6alEVS93dSB/pc
1+a9Z9AzER52ujAeK7tCfbcR7vOsjhTiCo730oudcCM6PrY1L8Is9+OFybhZPkl/tnsR9Pl+cVWQ
2yhQbCDenZBbJILaa5Bbcp+DgFz0d2S+K9jJVHdcnZdhiAZ60tvbpd3xbK1rh6pd0WbH+HHmt6W9
da3NUnhRvtCI5NuSQ4FFHSsw5hdxX9lbZv2Sdh24xqaYs7Qox8iTv+pexbpNjh6XjzNIT7n7mKsx
lNoNXt0efv39k/9qR11dshDeULyDwMcWxJKyPxTaD8/A1SVrN67fdBOeq0yQUfbLd6H4n5nyH2Lk
NSaUgwyS03zCg/UswVg00IaL8tcNKN1B7tzXRmRVT+Xjc5Y4y04jz5rznlVLsHhr33t0iw9nas5M
1OBFr6BLssrJrVGKxEF12lEQ7H4GjIJG87/PU6b3ihUGUBgZuM4O2er0m6N66Y/94c9/jS3lS2GV
JZgx26UGK76Icp6O0701bUY9mhDff7QtrjGmBbeqQcge+TvH/DxCffKz517VBZ7btjZhF6RAtStJ
VI/R35/7Rd/Zu8aUVrXb/i/AZgQ7VZRt7JPXfExMXCmtVkWDcZ7ou0Xe+bxhBaY2cohUt2naGRIy
KzKBLwuRA2JhODlmgbG8ifmAlkbtTUHPdbCaIrs9aGDDu2AQxT0o/npWx4X5afrlqm0+NAhWDG17
YCILamNTTVqYeUtCizFY2L0UxzqL+2FP6NGxDo6TQPXrh5/U1ZXgu9psNBlqes7PlbEjaGD8fUm/
iAzO5d//diOU42RUNsUONszYfR+Kb5KErx57FXAsx7W05tKD0KHtkLtPGTpXP3vhq5ADcTamDVqG
Ycm7Ro3DRMQ3oNcvMoVr0Gs7TFRXcgbi4yL5gUo5d+8gg/LNOhtfZJfXSlY5VDb03LFRCmqQQcnJ
1lYgU9W6ia5Un1DrA04fUJKBWIwjIK1Q1UhXdOj88PLQMxNXs/ZC2uLD1/Sfxe5r0OwC6HoDksO8
bdz+l/WYW98KXv05dl3DZqnKKtsx1ALkekCyyPwulftiT12EJ3/fqtQzC2YJPHdAOptH+cePNpR9
lfYXGsZVZQV8jOk+Cn3zQ1CyZ18d2c5qXK51eN0GOjZeMnw7+7hcLn+4G+yrIzvq5cDyAS/cQxeN
kCXw3XuvsQLW7ioyBnT8bGcUFn1Uci208xs0MsPSBnN0Orfee146oPXO4Puax64EC6V+YjMENUGj
7Osswi2TNWD0GenkGYHedysJ0Nv4tJiHpTtRntb1ajDSZUS13h+VfLKovv7ZB3EVM0qzhngWw4LZ
LxbbcPWzUHTRkvh928h5KpdiwXJp1ZGOqS6/OT9fHGj7qhGQj1Zp9IaFOb59VM4M8bgO/ZG8xFjH
y5Fe/vrZqlylGFRZ8wAyHsKS2UYj6RNJ7n705GvUbicXR2fkcp6m1SAjyEX+7LlXMz+ty+jSeXiu
oe+GJ/Ud3+GL9b4G7U6WNdCFjEC3izsX3N62w4z0fqBxJ29/9uJXkQDSeszV6YDeYN/sB4kW7PBN
OvfF3XKN1nX4bPiOiXd3rWfeLlCm3AnP/+Zq+SIuXgSBf9/gltPanrw8fHHiYU6k/s1zv3rpq/No
QlQKErjIQZ3y2fU/a4xTBMnjn6311aksss6ZlIlNwsHGzkL7u5f+ajGuTiXRkTeTDqiHPrGnVcvS
n73u1Smc/LnW3QGvS7JXauxs+rNZzTVad9GE8Lk5IOZBC0+PB/6z973G6nrLhE6QXiHoGZEpA6f+
Bkz6xfJeg3RnAmKnRUp0nNPsNN7/aHHNq3NXDI7QFyhYbsediL8T/PjqTS+7+rfEVsHUYqnt/31T
tH3+/qb/9L3/cPf+01j57amZbFEDGNO0VQ4Ly8oDwqRx35QxhJ0tN3Ujwzbb9q6RlLUFJS4tKBpM
P1uKKeKJQQwpkG6XdqgwyhsNYLW23fP2oWFPtU1XqoVMnLNAKU+9AywXc4hEkBrSCxmE2Xq5hLVl
biQkD5zi3itOJRgnYu2MB8tEC+XYmWM6MCck4rEeoRtnoT1dPgMhErb6Yq2r3AH81a2NUAc1Jpx0
EmiUrbOqWY+d3OTQIXagGLmX/UGZ7QaquH12niY0VLY5XcnaTE0JwTVjMgF1dWiExmXEsuK0qG5b
aFCmVCsTN0ogZxXYzbL2O7X2/Ta1qZFCozZplX/nF64TsJy6q87670Rv/w8hDDu2f3/MHV0KkqkO
o6IKCpwBs38W/K7RU1zHLp8IqoGi30nzySUVlCd+CEq4hk9B3q9grYXTyZxfg3k7N3d/355fROxr
5V/JKr3s6wXsijkZPSO2hyeBTfX3h39xoPSrECgboWbHpLhmwGMso8L+ZvDx55eGsNe/P0HRzIKN
BlY6H1Nk4kHTJJcs6u8v/Q/W9j8PLATtr54OqcYeAkq4ZyYtWCzovLY+Iu2DyLtgacdQDFMgDRo1
jRkN3qfmPjHgXiuZpfY43tj2dzonf149co1YKj1Ih5YuAr3uPWndQ/OznIVcQ5YKvTB8KASjemEP
0jtaw88+bfPq8jcGOTWQP0WZndD7+e3vn8afF8G7hvN3ENy3cr/AUCih+/mb/XO5Jf7zE4Zc/78/
YVtCRn0Y83lLFj+y0dNeeiBkNBfYv2+iPvniJ1ztfKfPLK44qBkQxkxayCDpzhTVyPYLeVfPTz9a
m2tofgFYqT2VWPB6zfc/nFFcA/IrI3Pt6oIBhdDDPccv+rNU+Z8ux2/3oCb/cc/RMK20+7ixzgzk
ir+vw5/DAcSy//1x8kGJSQcDeduLNVQqMUICLL/8jqLwxQ68Rs4D32dO0CQGKFYClHMLZf7wZ699
+YG/LYhJljmnE6JjSV64ttx49RBA9Oq/8yb4/2vuH7job49vMi5VW2B38OUo5wP7DtNzCbJ/ODyG
+e/X1uZuqjToBG8zLwsZUGoYCoUVWDRNVoWarkfCLGLxHf/7C3SrZ1ydVTp0iztKTIWtPF2YD9Hu
lwmdNkefUlXL1G7GEFKSMRMcTVlMZYZTlf0soP1D9PptBS23U0oWiD3VGSObbyLDP8zOP6zfNepe
lACZ+QzBp/XoNh/ivuqgeQqVcXTUs7qI+CxWre3EDLkTBL5jXdfQqV4zG6iTtk1nSL02xjOeEKo2
rbyHRj8u3aai4CuPD6U3rClYKRkQhJkxvqnxtZK3lVzpy3rgYzIRLxT+L418Jy15ZdHx/9tMv7ot
y8aaW8sRy9Yy0OvZ2ECMd6yJFSTQ9KHdAoVjV+u5OoK90EgjlMZNYZ7/foC+CLLXfIAyd0B5LlFt
Nvl+oEWQLWtpPtb+Vnk/nKteswJmx3N77ANAQh6Wc5X8/b2/iCjXnAAhSlnXljdt6wqfJYkvZg9/
f7KJv/54PMk1YNhWwNzAsg/ZrTMG/RCa3ZurdlR/8uS7ArqwsVZ0PFbMD1vyOuYUQ/cNMCTQBBXh
UJFgHFc53XlsglbZoyKPnrtRxhN2bKA3WuoZXSQ1cBkht+brJ0PuiLW28L8MpzYDot4JBwsq0d2Q
agD4de4K+q4rCTG0Pt/4+FW758nONsxnW0j1E38MClaFcBoKsglaK/ZH58i1Se404R26HihK+4AW
e+w5XjrpLDULqEB0RQTN+vMymVHFNn12UkaL1qMbZW0W6VoWCm2VEZRWLgP/2wsGq913Po+okjFG
znAs4JEozw0aE83CwgnqZSNV55zpiaM9tOyDEQMDbXzlp8onYe3VsZndtnST1eY2U0UyWadl2QHY
HLY8glxrQLR9121GSCnnygr78XPWdmZeQFt+ZZcwI7AbrKYKuq6Lefahq1cFkWebAPNplJ8MS+SO
Q0gHFWv6wW9WuipjwbtVZVAQqqDXz3Roe876elpkOuuQNNQ+VDOdZkRd3n5yfVPB0cHyXtQFeVt0
aOEmDmZppfnYsK2vPgp9LYsHsytDvWFoNObRrB0mb0xl6TzI7FwBww/HhLMD15EZBxja9igpE+gh
RKpyI2f4VB2LWpg7OKWZ6s4JzilBYR14vQRQQG9h0ZIY1E9qqkcOEaGFaKRlIuz9Hu/9XpVwSTBS
07NCBvaDMbHIK5bIJrfomqFjFMjJS7O5D4eiDn3M6UxzK0QVjNUH4QVEnyGfBTansg4LFBA96YTA
YgaW/1pPKfDHkRIuxLKNgAxNjIsUaBBIn3M/tuPSvnXMk/Tv6HQ3lruxPo1zMuHL/vLPjnaRk4QT
DpQl71l1wO8tfh/v/HSIF55gcir8OKzyqETfvFE9euepNEVgos4ex8MIHEqO+Z17aMSWm0/9zIGq
QSBuPz3zWVbvlnzxvHTMnufs2Rg+a/w3YqQVpO8K0oR1re3rMi7rfba8ZOaqdIAThpj6eJrqI6sP
Zr1GOh1qWFDDz8BdBhozytS+afaiiJV+9gsdJkDAzGiHDFiKMmexPh/Rx0moxlfco5Fsnsayxf0C
phSyC/HSlOt2EPusniFUOCW62SY9B7gCpJdc8yGzP60auHdAI6fXDs64V24f9n2soKJuNK+ec9fO
XUTkxUlrgO9UH5noSUAlb488Ke6NY0PxwnIjFi1sqselWzv9lIx0O3Rm5FKokjsbAQ1wG5tUq/xg
QtTRjCzwL4NZnpgIRARcv5IE0q4AycaSq7IKBumjNQKAyTKFnikj7qVWVgUFzlReD3u/ODn2kein
BtrsYwRAOmZixpBDO+GViBvDnHbUNs+wSUltyw606qFEX3UB0qnFbBd1utfeVn2x8gVcUzQrhkBq
q2E+DBRuPZwb9ktM1cn1nE1Zd0FmlallnTOvCepKBJ0GkRAMSCZpAWkObXEYYzXNEPnqzvfngEk7
JvzZFRWYrcCfMxr1dLqv0UwZOhGVxi10eQPHVoHw7wcJDBTOnkftyM+nkHiHCivgN6+FA+ANJ2HJ
mhVm/KEGpY8BZGbL2blA+nfi3jaAy4P3xVSvHfDOyRiBbwCgFRxWrAffvc3MB+ilH0xIT1LwHX3A
OkyLJYDWx0y+0BF9l1Y+CX16M4DoI762nyQugXapL9qZYec2QSaGVanXUPvv1wIV01iBg6Cz5w4Q
+HriMDLBFVI7EfMu2k0VPB7uZt4G/pAl0zxEYiki0jpJOa9l3W9ZneQ06TW0iN0Uqu3LCFpqGbfD
tpZPyj4O/ME1QeC/0dpHtFA1tnGQ8OA7Jr8JLO2lzW8UdhDPfJRvF8nYJigBqa+so4EdYw63tMNM
3qSJO6a5iL3uWCo0qh7K4tbGYcnbHqP6TWb6WwzHwtYvI7d6mTq2QbD2wTnTrBwdOh34ayNm+nk0
zLTEzTda9xY5LxJgyzqqFZhn/LHLwPX0YVk1rhXdd20X29xGWy2PiTndFdYLLDsMDe3anEWNhm4c
6GVAaUGBVlMvkv1yzLUlkfSxdefcMPpuLHCcAsppUquSr/r6zehh+dGGHd0ALLV2xx4Z4XZ0zCAr
79ScauMQzdkDEEQGbGl82wwYS3QC7FXxPoFk56sbR0ZU3vr8SXhJMx21cTOYxbrvz2j24AqtZ/W+
2EYwijI2NS2tF+yiZ7d9lailckOgSUc2I0JsySCoUK7NEqzqfdsaUFXokHyJFe3moOmSej50A7yX
WkSvPJLGyai6tIUaLJdLkpEyMCiNC+cEMuC6pocFHexarpT24ULDEKAdHdYLpYHGp4AH2aUycqDQ
R0Hwa9s5ZA3sDxBvLoZnmezvBlzy8qap4Dx3tGG0Ue1y0CxJkepWissY2LGwKlhQ1JFuvOr6ajK3
jn2/DEfDfjDqk1UPGI/dcA0ALhCYBzvIzOPoeYmBGRR0MEpchyp/7GkkWrgTUIg6nIvxXsPdJzwo
qfcM+seLQPMWPwPUD7+lR0qBpS61rehf6ajhYNqBGsXahDdfCWBZp8ejj4RsXJFu2MOiIxB9A68O
5AULP5oiq7GhD3WDOQSylqaCp5IqQ9qvEZ4PhG0HRKeOsbCgNMx9mWoKvg1EIdWCrGo7xiao8QO7
9eGAVI17OLOkfqtBIW8I/CIBj+yUo3mVS7RnMfYt8k993lfmtuk+IBWpGac63/TDbdYMgcOf+yWL
qTwVHDF42rPiYSkgibuIyLPiHm1ru3iWzWNpJpWC3NyQDODXeBUiGMX1PpQJgVZLp3QE8E9RrkBU
Cou2wCYikUQNsyACTI++f1eT1dIfOPxeeOGk9bDt/OZgMHWoKHBaEAaatGLHoSnWA2+vFbhf3Img
MvoAczmdOnlmnMOlJYuKpU7zkb33E19NQ0zwh858EXYZ38FWBMq4N0gOEQq8BGgbt341my4oiiKa
ey2SnUwM8w7on6ClVbh4u9F5M411k13W1TrJzIRbiYxkX217LIGLCqPQUrccoSedtjpL2up9wf3W
IHtZkNNbHnoQ2MQWMmxu5YmqnMic3zRccC7UgAdxmOlrh2Rah0IFyVcLVrnlMsyd5Tg4etza9uUA
+PmwotLf9yA6Wc4vImRSES+mGlhhWbvuZz2whB9y7JuSdavaeJlaFrkwftIhA7E3YN2XOWYMY6/E
KNx4lCshOBxpQCbULloYm2rYV+5wW7qfrn3K3HPVnJCA9lKmolPxUm19CniJwcOuXEEkJnQH2B4s
A+I72CjNvjacyC5zuMc4ezjGRJIjN+zMVcPmQC5N2sHIRfA6lRx0MMfA0ehCE+G5t7FqgwlalZ2O
zi/lQ+tvxuBhJOzRIgdrumfzE3KG1airF5hB4MdbWwonoovpD2MK+K33maU6dWLYxESLe5hGEhgm
0vkBmxFpOePjqWjqUJo3cCuJPAe2nKwPNSRUgzsBpK1QEEypQR7zxkqWod2NrRPM+QR5J34joFaZ
C+NkO7hy1BBIXm1Nq0UtQGJabgseZehF+LUPry4v5A1EwlwbHeEu8BdkN8KDRQwJib7mAtlihQc0
WBQhI6dKFjJBVZqd5uHIWZuwSu4L0oaNl68AIw81qF94eCgBPqNkEIp2Fwz5vJXFqt0IwW8Ly7xo
y85vgR+znecaAVVAXsdAUrSYnz2Ifm5G4FjYrKVaO1MdcjCIJh8ZPoRoTKeOrWY6V4tKWxxOrxsh
wjIEIzL5qcpPnjHtlx7iG5ajh337yyXd0Sy2onuVVha7nonLC45Fs1wRCZR+fpAdOE7ellVaABHq
GEp6qG3Bc+tSSBsH2eeYFVHWPwyuv9J5m0C+fGv5G/w5auMxd/I0nxN/ii1rijPIDo1WOjfeRzlC
Ksdv44pMUU4jdmFM7wbVJ92c9OQID9jAA6sPVp4JH4YDZyR21dk057RHD6jTvQBKfMlUmDfw+tzx
HoBIAQirh8KRRSb8gpz+vkeJSN0HmnchBzgemWNJs9ijXVwsBHRVtR49/kmgDR6oHqGNDHD2ZLdQ
bwlc82boirfGzk8zIg1YkC1Pi6UIAV9oGugiT7vWGJHcQQ7cQNQu5NSuGwjLwIvv4HtbBzwxCOwE
ym3B2eqATvZWGTtLsVfURXR8Kvw3CPOxgEHIsypyXGmogIoeEH5EcWgCWzB7Uh76PIugocGnxNC7
qBLWXkFjgMD8C2crZct9C7YkxcXrqFvIKMbMg1R51t0pZ7rTod891BXMzi7ExlQa6cW5li0wd53m
na+peFQkgVcEgALhoLKY50PglncGrSNi+uE8o55AIanKJVQ4glPWxsPyQCRSgsYOG9dd+aWBC93X
0hYgyAahsuqhvS+mk2/hdjWMPuJO9rCIKmyc/LDYfmTqa72qTj7/9Lgd2CBwSmuKFtCTF2DNp8kO
exQLsycP9ny3WMdWZdulN2OT4Tw6Wz+7WVCU53mfZj6qYMojs7dD+MykbU5gPzHuWGd/2lClh0o/
7069lZD2QI0NNKED33g2i4cxvxn9PPD7HeIW0Oyi2PMSbQ0+AAmduJDWd/X5TsvLMIPhWtXVJ4y5
kD+wAGPe1J39G6vMV9nsr/uK7u1GJQ41f1XIUN0x3ynyMI8c0ypkDH6DFswSFMJKfBhutaDGthWC
h6ullp9vdECx5DijIEeDAbptEIc2A8uCAk9DA4ZaAkPexM20beYeLFQakmCYrO4GONCGFcp+eIOl
1NqPLgi4Fy17uMnVrohNvwscj4WwMAxM2zgWWr5XGBkrPbJBBdOQ6TQUHCUz0kwYDczuy+R9+nW+
5bIKjOKtb4t7TGWO6IpAvMHYtDluuHogB88Wd7LPUsDtUC2cvK47svymnM6XwjRskAwXMPws1b5u
MWAm5t5Vc+jZPdKzBXXRlrriwDJcA8srZBFD0lqB2Wrx4r2U6CkqnCL0jYDHrXOMyMclqDEhbl+6
GrT1SycnP/fitUS7xrVtZGZ1xOkn3C/Q14KfIs6ahFD9bL1OAEaamPq6/ntG8luYa0VIoJ3BW7kD
ShVu7fLKipgLQ5sLlUbEeeOkjR8LvBlRnx1xA02SlcMO6DiGBj56SImn1FvlLQncegx9rUhctN7s
0UaBjzMBW4DeA0d7ugSetUXlCmpFTv+YuQJB9nNB4OxB+Swzemi0cUWRtNbwIBiMCgjkMjSL+nNi
MgQ0HeYDN5e2iIF7TNn9bWmuPH7A0A0sGEibtR+wIvVlti30PjU47h1jPvG8iUn9qS2p0ziJma3h
5ZlOuQ9zNpHq2LWlhfxzclYOsgfUxoa1xPm8IObp1poTD3VtF5UNXTX1eGr9l9YYDh26UY5jBQMM
cEuqHxa8Wg96q4QVQ0GemmWjk8cREB2qfXTzCW2N2bt1oipWxS9hejsfXaGKwGrLTyrkVK2qwPJ+
MZ3XJtsodNrFSvVtKu1EgousVfsKmdwon8p23aGJYQ+xo++zog96wGJV/tZCSLnM3YDhMInChm3x
54SEZUF1OUGM25K7ylAxR4O4hKiSA7oT+muAbatjo7RHePSthqo9lIjTvIZ5QlOvcw5Gi78ERgk4
GrtpxwnuoVbQoS5dpqhBpQ3s946O3o7k1qpBCte4NPCnl6Yftnp2ZEUBJv6xo16k8SHq/Vdb2lDN
KvYlRhc63pfqLlZ/hPNqddQcjsz4s/HGsM/GeOTI/joZVeMYjbSAr0+GduV9tmQr30s9zLhcuPoU
pN424oG1WegvyK06Zzt4oNTo6OT2lzrS2fN83vgyBC8gFATYdLcJtRrQEtmEM3DqfmXv2IQg7ovA
zWUMu0m0mgyQH1TYICuYuI2OHYCoMFzhIzYgN8B7AVMZmZPoPuTQPhB6kaYvj3QmsQ4rSur6kcOz
qGEK3wqTupKHual2ysNGaaodnQ+TWZ9LPp3E1IJpjyBWaoltFOnYwS4RdZTfqlV1Mb4kL8StAg78
i43tYupIQ7QCT0PccB978LIMzbjhtv/gQNUF3Yl7sHRDaL3v+eLfV61a29LY9/a4n7MplYDS6uhs
m9q6qSG7jwbk5dtLW0M23sZkKoN61Na4Ds1Z5KgxkY7Rcd/Pb9PZ661t3/fPpgIUxUQVOmQqoWaG
lm7ngA+s3eYDWmwCeDQDzREnN0+68JD9igUXPDQZyFisYJv3rvssbcwl4jooe429aQwt7jtHS1Xz
smT21gHcYHZgXVLFZlFRMKBA/tdpNHfPkwQoms8HMzOidtx1EOmYni0yBVV259AnKvzNwKottO2e
8wWR21epWGZ4M+KAuI/eCLsb45OPjxz+HHZO4kWDiU6fxfDcjBtTHaWop4C4+RlFCdAB0diiUPef
YBi4UXn7OsGUEVMQmK46a6MSUJTQYRlbkh4jKcyhUAgpBKKqBA5eYX/NsbK1kPCdZqidJbDG8y2d
dx6sY0t8ZCuZN3mo0/uSxJ2LNN/vYVPgQavC7NzIdgTMXBY95OLGgYbboJUUSZQTLtnhzIvlk9kp
EwxWKhq6bxJ1hi/6RKHuz/17XZxJ2d3ASjH2K3PTyhn9a55IyPpQC2io6dZHugrLwo1gJmoz7DBv
9CEYxGCl+KLkbYPGReabG70n6GzyLuiFg5xp6SLNPpTVmgK0fenWJVR0K9O8sZdDDiy+p1TUwaQh
tmpeA059dihoLGP76l2YjRU8Yn0TQ7AhuXwNs5jEwqyK4+89hgSXry9c0axb4gXJoDK8gIGm1hft
pe6BWhIe3AwGUsQampL2BY+91iHXYvFdj4RBLvkNMYdAc3L0Up3PKeugLgQpGtl4oduD0+KeQGeM
Kox1qq1q0IQRSKUnS9zKjqSTgpUmps7ZpCd0QP/JP9LCinSAXgadh/083MLK5ZX54B+INhyalwwj
1+nTEXcke18GXJMaSXqHpdxGOxhaHyP7RdgdJ5vGH3Hnylio/ZS3iRyK2BqOrqclBN/Olg9Ux/Ho
sM0gh1T6dgSxV3Ao/AAJwLYf4CO156JM6fzSzuvc2TZmAwfJne8+cF3GTMFcdNEjDV2DUo89HVxN
wwwLl4Ca/yqx9xlavAZmbKaPPLxDw3gGl8IA6svI00ITT8VoPjDl1DiOKkXr69x4G42tKkJj1a9n
Z3nVkXaKqYfQFAiQdJ2pVQYz1wEOzPA2TvICXaphSDLDSXQchBmLPeS/pqp9LWSDE1ZHmnvxQf3l
zVPYTd5DYUFm0ifVrVcaITyvzUAD/mwpzT0EYRJaGcitN6Pa4tpYY4OnvdDXAha5UzV+wuoYVxBb
LcYdhXWJi/fnWP25GNBizEg0e/Zr349AyhU3PnUDa8Qd7bRQ0+rQQFqWdvU/nJ3ZVuRIlq5fpVZe
H1VrHnp11YXL5wkcZwi40QKCMM3z/PTnU2T26QzvAM7iqioSkMtlsm1me///t9PWTuaWrM/78USj
IMV1SPf1/bBItWAPteVEz5h9V0V7mlev/UDdeJK8llObU52+94P0pCDkqutq5XEmaBN9WUTtWm/p
PELZQokPQruLhocsfHXC17B7FiwBCmyTaF9rz1lHqr2+EsaxM08tZ7YUVrAgE0nCRJLiRTS+htWD
MzxEzY8eu1U6HPV2TQ4fmaBsL8mgar6xMCNsCoepfF0qAgvmNQVFpUy5wrVQTzTonjnyRqq3fXeK
yoPIj3p8UPxDoBzk4bVXJ573mddw3ubRspGkE1DQlNA0yiFNUjEmR93wzcfYWVnH1riKpxXwtvCj
m8HkQFoki7hoXR7G9yx7LY1lriFvrFhx+0XvOYs+cIlENgQX/2yy3zVIwqc+jE8xL7TcHZGmAAjc
WjoHMLyy2laLj9PxcnCuI+mqbMgepQfJ025GrdwbLGlCpxS4BktO6W1VGdiG2f2P10a38ZIfQEqR
W+wb+VWRxFrTmFDdIQwXlXTfB3dl76rKllRBCjUqogdshYtBNVa5Rj/abNhy/I/tabx3jaUdpeBY
1VeGDrqEai/FNEH2ctdF27SxtcdwVFe4i3Zx9qT2zl5rbvSqh8WcytBonOcma64MOg3OnfbZkO9r
X1ly0loKh0atOe2uatqTvhDzT6Nw1rqkHSY8TtycbP+BNu5k6u+k4D6hXlSf7Xwe5vZW97c2W/O1
bn2XurPxmIYbqawW1aCvKvmoJFdY+SlruNXKbpGbioXwAPZU2u2QKG5MPO68gvf2qMXtKYiOVuUv
AKSvYtV7NP2TT0SQDQA/7BEpGHDws4NZaq3KDceZxNTdxj43UryRNM4/Mh+U05npFqXkQm7ISkrn
XHxPRPLqFNlibJ29rImdqY57Naf0XFWaW1hoewGwxuzDncBeGITvoFiaFB/phBKQBThHHEn1NFx2
NS10artZlD66JV+bq+0dfQHhBFfUnHdy/aqW3dJkb6GS+ohJZBiJPK8V6dzn37FfFRW5jJyfpOFd
02VnuzkrsrT4WE3we52CdckI031RlU2HUDCu5lJK/f4T9th7170QCoZ9krH+cV26LxfOIbe+pIy3
LrFgchDImTFw3ZBCZrOWvyqYvJAgpbQwU3MbBdhQApNmiD4RgL1j8LOcC5WgSAqtrxOJRUkzN2Hw
1ErtgpbZrLFUZFV91UeFK2J1mThvttefY7+a5eRfhVPOBZb39MWMok/u5Z0xuWR64fI34nD6joVB
aWoefW2oL7E8bdSZdpQxJHJyHChlUQD/0rtpT5qg1+ebIBXVv/5Q/o89mk4bJAmOIWXehIvgM8HP
76Wh1iV+h67sduSp+JtZbFIjWWn2kWP7zIvHT8Q/P0Wm/1v/ZdmTivFvdx7IopbaQOqgmJKuK9xm
rFciZ49NcbxVNlYoz3qJHoSatuHEuAsMY6GrD94Qsw29Sh1qKy1xmMyI4mVHuWyv6uQTp8a7tza9
HH+7tbiNRtkXKI4Tst60i8WrvoY9IPJ8HzXfqUFvimad1neofXTzkINQN6FYSIUFxiGaxZwhOAnR
FXDvJbeq8TX7rnWJ+2E4MpIJDpjaZE7OmU6pX3uFJgXV375tYSdNVckoXWtKs4P61nyNyz71m/7l
wl1WZlY5cmF9JdUzevh87X4vooXVRYouOSbIRtWVNY6h8y9d95LxY5V6VHRBye0O6lygPjRIg3zt
0hfiQDriqenY4ERM650cL4P+a5H+kufj004gFe0w7JTX8SH7/vHNar/XE1r/i+YTqJJlDBbhWEed
hcyjNSYaLemTfgwoXMdXQaKxBfROjjTVrAGDlNQXu3if64+UICRpr4fbgN1EHtIWS9U3VCKWEZ1y
i/F72oKV7frjVJ0PZGfVKt9k77ktbhxVXpnSrS9aBFFbZTTBDzOZEuXm4681PevfxBvrIt5Yaugr
Khn/XdydB1glXdnSi6HqHrW8eA5yvqLv9V97RS85P0NkJGZc8CpZ4dVYLi37/uPv8M7qdInk0VK9
SRU9INqLfRZOZ4WPr/tOtLcuQoCpNzmsTZ5NK2UEYrowSh6JJZsO4J8BYn++k797/hfRoA1lTS4M
5kCo+u6YntJsL+u3WftUxw5ZRo8C8qbV9lW2t+KntLpiWc/Sh0KSELpFM7KYpK5jNytek/bJkc6e
9RCoj7RXNwcStnTUoBN6NVUtJTA7gtROFi+z4k2jTkonbFPNWc7vgujeCOZomWc2JZvQWSnAl6zC
d2vroDYrq7uWySPKL0F4MpRXZ3wk++y2/pXSX4/m1IvtOimdo1Tu+vAYZMgOsoIi41NOfscsymuR
augiUfCIG3CGdjnSYzc797o8z5P71tsW6LOdrWg+cX2/owm3rItIaGIKq8MGJtHE5uAwiPCJUg1s
zaEn0W8ifnRcQyh03MjmOSdhneS7I/wv4efoLPtreK96J5M6jF67vjgIb919JqV+5yW/ZC6qmdB9
Cf3Arvlh3+afrOnvBTXzYqM0BFJmtwVy/bR9MGgvihSU9JgLdUsXOH8r0nFNueyFMlcGcybLIx2m
qUgIa55XGz/acNrv6pURDyQNedhUNSxDPYhs/CYH1ZWjp6gNzJOd+nPIgiuF5HIfmBsxrhOhuX4S
7AfyyZG2T+jNEmifObvfe1bThP7b2l3rcZeOkcKeYAuBoPsahca6xGi1FdXs0ueywZFqXPAZMeX3
BhXrkqE1NRuIkoQ3xjMoy33HOLE2yy+uhab266MIqq4pC9hzu2CEwbBIwk82qu/d9EVsVKQEx3XO
dX2RuE5LpgMxSfe13onWJa1Jpl1HIjdAy5VXqqNfO21cspUqSU2ruMcrYn3zbs2Xj9eId161S65S
ZIpKapHpTGySKpxXXzxxXZKUzK7KvG56AuO38fgZ6eOdBc24mO1JA6dd9xL2ck6xKh306GiQLBmZ
hF3Pv/Y8LqaeHhJQuljrd9lTM0/fvnbRi01KCI1ZDmxetvJbYS3I4nztstOY/i1MJGXAoTtjn4iK
kTKX8/jxZd97yhdTTjVEKXWqyhFOa9YWAuBE5K5VaSst/gzA+95HXMy+SIWtaaPEhStPUeKtNU8h
jeqd6BNy0Ttb3UtyUSOHviYpNfFz6Pa9aGdO3O1s0pmDeo2Z52vb9EuAURjrndlHkHPVBJn52qnF
8uMBeGdOXoKI1EJvm6FS8NTfi1vpay/2JYTI1DMKtjIlAkPxNiT18bR/fLfvRNJLCpHpCa9UptNK
EK0jRE7srzI/XXx88fcexcV0VB1aCie4HadsbdduBu2LT+NiRuZDaJAZ5xFX1XKY9OKzj+/3nTfv
EkUEwqBQ4YcNtIRDFFwDro/QzJ2KIVx4+vjJh7wze/TLCWpGtqhDPoS06KTroL6go/rSqq8tNJeA
IM2gX4ioYDqYRRXMTF2ZZ8gNP35A7w3oxXlBGLYSNTYDanjQ4CA/fLJrfu+6F5tmG554Mgzcs2rM
u1cpXH18uz9Px78531wygfS6M5zI6fqdjCdsgAkYoknrxT6Ezir130fRonjEV1Th1RiKudTLWLg2
JppLWZ2ZlLPiDDXXlanaCICxeRT+Ksw1ip7Jqhvv9HSYKv0731ZdxJITHVTL/Tsn0Rf2YK6ykays
tlLMdk7CzNVBaHjpy+SOkCIZqcLTyCGLbg57E2BfP8Y7Xa6Rap4rpN2BSf0cmmxiPVOiXyicsgSp
PpOSix+nqzHuN2pdLmr4fnY6l0ZzH4th44T8uHkzKKbWd6Milj7OpDa5ruD5e/qNraJMSFT8qHcA
7FAXfLILMaxp/H/3nC9yKViFFYW9aQe5u8Zre+/1dwZ6IwkBZWafs4Hn4z11obRSHW0zOPWyjsrt
UJnUMLZWPVCX79aJdUg9yOXoU3XI5b1DqTyftfb3KSsRZdvSwkykZqsJQdJriwgZgJC3SAVXQsew
w0+H8aqIvofqM9YHHA63KYXDVF+P1J77Ztnr6FhGAd5w3hXJPEDnHXSvGb4vEEauXlWzGLGw1ff4
gNa6Ei4jqhsjoqSYQr3xna7RZrfTmsc2dlaJ3a0MnyQJCu3hJVNfQjqV9N0mRJehXNXxUnLQ3VCz
LRS3zDe9+oM0vduZzV1UpVe5VO+GiKJSS6USk3KlZW6JpMxDYxJpMGC7+6FCKd1eD0jmRcKTCI8W
NTkMamikoKAFYPel5qbyCzRg+jr2dbcfpJusRvP5rCjDrOGwmfvZMhqj+57+33Fwn439Iit3mrnM
ZGr18BwbpZxb/LBL7kdaIXdGd5JwkBc6f6wGLQpZSZ5rCMabQZ0xDXLzCAdr1udrM69nZXWigYab
Bs1C01/jYm8Mxjw0U1frlIe0KrApoknnrtpAezHBuNNqah04UNe7tlnKI52t8aQkfnXTF/mk/tKM
6mZo67mNk6JRpTm6jVUfXKObtpJ0EQMotyTF7YJ206LCF1bs0lZyzGk74Y8bCYOVfqTB3jxGju4Y
EY0ybFfhFgw+ukDJ0gqkWFOBcaHq3lz3yo3iVcu2MyGdOlsFq6fj9XiqkoVv1euGWlsd+IsYsUJU
9qvC/FG33jIInHUKW1P1tddUIJ3GoCUo0NqJvDADdZ7G56HUJkSMa0qgfcv4GKvfA+t6wMpAktQl
HYI01aF/XuLaVrOpfcMdJt/h6CEm+hY7+ckeYTJRQTFmEn4ESTo4YX3IKfwW/SLRvw203x2DvQX+
rllzELomX3Zlj91ecW4U/60XuDUVJAk5ynYjc3v9Vu66rROtyChRF/VWBnoLPnrWiyVVOhgcroMG
HVmQU9HC4dApMnKxFBFmseji8baxMQQVyEZlfZYyYnr6UPYPMm8i0qieIoHXem7iZUilklklJLcc
YJDQ9mV0rJnWPcA9rgLfjXosJgnK1DFZdtpWRuZg1j5yNqqWOWrfGBPAcxZp2Ao3RajNfEujTyKY
vwRnY7kPhn4JBQr04CKMzlFiIxx4azV7RocapdpKKeZ08kR9y4C3pqvBC9LkGwPXNcYd8OEq+KzK
eKqyZOlTzbDD22S4qWQE5sJxGQw0VjsVx7CTord3eI9JRtbRg5SUkIk0vBjqOu7skzCcc2vtkG8l
yJ7zYNtBNM/7pVmah4YAbVXfpBhPYIRXNKjmcg6sOWRrBXGLsgnq2diPFnH9rTeYnw0yHTqOtNob
xEZXlTFgDfo8N54L1K11f1/36UoOLGqvp8gGm2mvEQcpdeQ2Pr0jJ/NjG22z8UphCVOCh6pBFR8+
O6a+znMTuWG5diyZ7Fw7y7ByxkY7k2QmHYafKzM5ZRGvcW/MbHT9srMenINn0a6tsiBGZ25b39kK
6k009vMs8t/kMN4K/5xQX2cuTQtiZyCAsh70LiVEpouxFg8e1a4aWXDiJAdTPNkCKTwvXI1+rqM/
zGxANJQzRWX7PkTpkdJCJ4vGa7OQ7xI08UOCvbhPicuh85RIRES/j8pV3Jtzs+7d0iD3bJTZY9ma
m1beI0r1ocXAeMA6DIHUTJdasKvbF6U8BPFBlR/trl+GGatyT1GympC53U7VWfa/D3WxqXJtFYU3
aA0Xg5ceOAG4OuNGN5gyOhs5TGZsgLWDvrameOQla8VyDqV6aMuXgoq86NwaeL1ZwzEU+WKwN0bZ
zwrrrrafyC3Nw6CdF+a9kfzQzHMbPtI3bK5jJRFsOpr0xcLHMNJ5R62sUxle5xXtUsQ5LO+TYMmM
WnUeVzPi4CCi4bqjJ1ggbaPOQktHBEaDC1vVpeKCEc8oZlFY4Qm2t1Uqu12CeCCpwkUT3nhZvWtT
fBpocUxk3gXaTZOdCYcp03EeveFGjlJ0uAhYhH8rxjO3MZcRHcl2+6K13r6UT5J+1wWrmpwwVqo+
6DaxtLU8csLOIaKElCNin3ApyWC9NhkrTvuW4c0LhniZNP2+trC6Oczf4pvnKJvep8paoeyUeFlj
WcYv480MinRTS1sp6NkKd2zUbozmM4LeO0wL65Lx5tM80cMQ0+2c4VhXyjwgNlclzvDih96Fq5St
VY3QJShTmkBhZ8c/QPffhTAlt/PxvgU/RjW5iTwWN+9cJsk8MQT7PHWeMT3DjLyjvambFtEVhveg
dktfWpdNhircwat5dmKUoWm2NGtEVQiDP97Z6j+Jxr/bcl1kU7Lab6Lcb8n0tugVY1zvwGuKk682
60oq5gHBGKfxutNWRT7ubeWxtL+jgZ2psTm3snbmj3gvMWLlqDz60MCRfUWHkdmILaIbMZBKi0Jv
dsgKg/4U5vEiBzlvRtdNimk1VHfVpCXM2aBS6qt1XPFW7sbpbaScasAHY93N7UxbyN4w56z6PcGE
6kTjMhBQqSgaDCcapi8zjJzBpsMnFtTXBiombaAHkXzXgma0MJOE3iH2X5HSGnm77cybkHUq7NKF
4CxpN9YhjFCkkc332FlhYKPOkEW0SeywTldbSEHKLCkCLOXLEst9R3W6RBREOBjLp7HYwfxhJ4Rd
2coeZAn0NanECUPbSHujEDc1gWvACdBXS6c4OMaxLOd1cFKzcS2Hm4Fxr3BzeQJVsZStNVW4iNPY
F2y9fOXFG7WrXNP05yPhzLDQc2K2sHXE2Uq+0O2rlKAsF81MrTOiOJJPjETas97cdMmNj/+MLGw2
paqDU45QDmKGUzrLIGIDaq8kE5+aJu+D+DhKTywZKDK7ucbOKW9vhpA6qVjK3mFk8SyLsz3ac6Gu
pH7W3VjVoejHmTfVWuSdGE9qemsp10ZULmh2PNMpkgfNobG+Vfgy401PWDPZLhsKb/Kki4cnEDHu
Y/BkA5uIsP1XZ6+7l+WTL17acheEDx7e6oB3IeH904xjLl6cEi8VFw5vszKYOl6z1yDg2lj3KWnR
X8ET9rWPC6e30C3TCG3RYEQsE/m2j08ZdXWLzgMIbRd2om4cVVnapndDU+5F5OxohGFH5TLPkd+r
6r7O/E3K6cdDIp7FJsophscZKBcU91n1lHjnKrhTEmeLSQggoHbr9c03Sc53MVM6s15Hsz+19P6k
8wJt3uYpjc8q8k9NdqvXRAgZI4OfbT3Un1rAA8AtHUjijMDLrbCJtjKLwHDKEo9WZf2s9Y4D3Ttz
lG7Fs6fctGo2KzFiOBb8Av3OAFCbBLhl5Wiv53dtvGr6b2E0zLNmC65sahTKthUVlk5gVLRDylTU
8hNdh2dMMjzw+Jhp3cBkf1bCm4bthczoO3f4u+g7UnfPpbfTqAqr16RL2O4vVITE9Xgw9H3Q9ivb
duYQQGp5N7B+JPpTiNOhd+51+02hpZ8ZZAvRZjeWLu5SzNoBmBEYKDUY+HnjIY33WYEizp8CtveK
/6jEQB0Gf5Uor149LOyebQCqcLfU17q/GroCJ/tOoYgZm5x9q4cozDBER+jmGkztYBja6s6Wqp2c
0TSm8GvOzKa3HtleZ031zQeQbToNHix/pTuADKgSmXgQ2xqdZ1IvBK6DSi9uzcbZwNQ/drj6rQFV
azxPTPBpCsY7xXE7WuyE01G8YyuE+78xrw3M/753nFw0wFM8e1n3DrU5wrjArQxYIBn9JYamgjNA
N23maKvnSP3SR+6bin5uY5qwqm0g79XsvieBpsUDRpHRjTx25Hg5FNO+yUf6hEzj6QyrtF1X7WZa
hNS4+BHo8Tr0NBfLuWuXGCL080AKISHbJGHJGmMxx/ABsmITNMigzXXfb6vQvrL0BGNtcNA0ILkx
osKiXvhiFQJdsavkxlP0VY0TRpTN0dO1Ldy01eAjnepo9lb261G3N1Yj76qY95GIZANi7oxHCduP
lxKgqhuBwL8sn9rSW1oJ+uZbevbkg7cfUuscR91asVEeAsL5ZDl7J39wkSjEucTDwDO9GzAW4ov2
y7ePL/yTN/e7ZfIiVdgprdnpatHv7Ka+I5gdPTA9vck+VAMMQY+ogf2/nSD6tN/ANbAHMV3MZbtR
Uq6i3t7I1Xjv2z9CRxwd78fHNzV99u/uacqC/S3zX45OgX7eBBsW67OITdAkUe7y7JPs6E/62++u
f5Fh1CO7bYuYkl4ua/N6lO86sU1VWhV1PwLpLBqFwvxG6VAa19uONbEZwmNsHYtP2+/+BPL97g7U
X78hgPLM5B3kG5JHGXHYq0OCH6RYoCTbep2D64Iuk9lVTx+FAKdzxVqVqKwy6b7Od0hde6gKtip/
LdevXaQtfYxgQURhfOdLK6W7G4NP8ousru8M5UXi0jJT/BusVzvM97OCHrtk4/AlrpFGnDk8Yw5J
d2yAaOURuylV/zR4LWJA9cpcHqtzxooy+vq8wKTGWrDQsUr3+BbilOPvqc0fNaEvDbNZ6qO+9fN2
4UuPOgrxTLOvnOxbl7fuIIJFktwXo+V2EW64fFNVe2+4T+tiDt3IwRGr1FdlGLoJUJGSRHPhXWv2
1iaaEtPc3Nzj/CuKh0huSK/Btqm5BwxlRPcqwxAUja6VP4IKiT3cbNu6hcgtz1GBNInF5hGbvFQ/
+ATKHsdRnyVTJsH1pGo2UQaKJmdX8Rz5bBYjhLoANOIaZ6hvH2qz30g6iv6J1LGw470jLzCx6iN2
xeLoZ5tq8FyDFKFKHqLXknUIiCviWJDVmOmVjZ5HM4BueFSz4S6ss3nZ+BuAqZC2Hi2NbXuwiYpt
ToqNVkuBeB77H2kmdjlGn8JHP42LEUKLqq2Mbu+Aq87oa0CJbD+OwbEMAlZj9u2sqp0SMleSuehx
gHfYGcXKWwpDgTZlMdRYX/vHUFcPafZDy4p1bA/zuJnc/dvcvw3K8THq2PyY+AZNZcGR080DVhxs
elV620YHNTogFAXu5IVLZ3jREmUxyOGNVb85/quu+vO8Ax6XWCQ+Qs5a0axUZbdP11J+U1v5fNTy
H12Vrmtp5Mz2aOk7hOTYXet9omkLeCYc5HUXqtKsNZPrETN5h9+obPtll3kkkOI9hrefHcaFHz/a
CAv8OFs0+beIBHEz2SsBKVpjSBrJ2iXK0R8PNbvHchB3hvQwhOXOSd8sH1etkcx7rVgM+Aqazjnq
vrathfYSaGQgEG448pvUaniPaatVGWBrcxqtP4T4tqCLNfnSga+RJvp1aMmf1EHeKeaoF2tKEYUt
r4zXsetoyRqee+HPJRsJiY87bvxM4fBOLFcv1hdorakKRKjb1dFdQptho9o72Fo/XijeKYtc4rmd
MeWQwk5ql8nrUNAwrx8+Oz/+Pm6pF0uEJZRAJ7Pb7frq0LRnVoBPLvxOdeuSiWs6WtalFpnyBjxE
642QwYDI0ew4lT9b3t4pNvxUCP9t+TSsNK6i0WBgcXLkUU0PQZN02TYEWRKEd768GlKbOBO4jm67
H4/Ee8N8EefTUZGtYfpapf+sWdPOEE8fCICPr/7OQ7uE5dqR7ydjwzgLQ6YT+a5XawyoQOi67x9/
wM+X/jcL8iU5N/RqlLSGxgpoDlOk3gRlcIxy/UURJOlpzRsQWWvl1Wp7jrfxMfG+2SVHkqkTHoY7
KEvzJgccJoZ1lHOilbMXx0w2NX5LinfLslUWYRjvUnbTn9zxe6N8oWSTzUHIXt5TasRhaPqUFcxs
38XnyH/s8m+ir6GsiccRJJcO9MOJYPpYEkizeiZ1qLpyrJ0VZiQ7kykpPafSawgE/uN7e29aXlS7
Ki9UoMvZ5BLRHbKIDOQHP76yMc2/343TRVan4BysNDpvQp2G14kxrIpELJy626jmsMqwpUlKPquy
eA64HsoPNI40u3cwCCkktUW6tsPODc0nJURJmWlbqk0zz0eTGrqZ9SJCInd0LiZQCWlNRWGbQU9Q
GYdwBwtKVOC0ZJBuXrSu7Hqh+Y+R9xwZ+QJ/3Dofovts6NcRcuM4uNYo5qe0WW2cJ8/T3cpZpQHo
h7F/0Xv9hq7RZAm0T57Ke9PjIpIPkeOLAiT/TokzkiCx2wMMptkbldy/9Ov/8dr/p3jLrv98xNW/
/4t/v2b5UAbCry/++e9D8FpmVfaj/q/pz/7fr/36R/8+PrcY37PL3/nlT7jyX588f66ff/kHvrKg
Hk7NWznc4EeP65+X5x6n3/z//eE/3n5e5XbI3/71x2vWpPV0NSCa6R9//Wjz/V9/TFXv//j75f/6
2fE54c/c5/T5+/Pl7789V/W//pAM9Z+mptmyrWiGY5va1Hije/v5I0VnpqZZWfv/+sPW/qnosm3r
Ggou/p+p/vGPKmumH+nKP02La8iGiRPMZH387zv5ZTD+Z3D+kTbJdRakNV4Z/ddttm4rNtULW5Zl
x4Yea1wuiHaOuTuzOnG2NIf8Fs49GpHpcxjMbVHfJbbRwDqwir4DXBFnjZKn16HwOW7N41DkVQc1
0zAGOs6qLf0I3WRMqk7f6EISlryqzVELn2OYx1VA19muprzotHop1LUm54pTbboyMABLacKLcOHb
oyXF6gl7nR2c5UHR+RgjkoZ8PHtpo1cQcRq1VI5h59jaRGyzFP4lWtIe5BH+vK0K0EQRLvVQKTWQ
fZLklOXZHiRV5e0umoKZrqRVCDmhTJ1KZ8Z6imdjTg9He1TARQapXHqfiId/Chz/J/rolq0rmqUo
JvAZx1Ssn61+/7bC0sKAhg66LR4UU9Dpgmldtaa8kFXLBgZFYVDQDJVusV7xAhEK76gb+Gqc9sso
zxswNYHZQTfpjMDmkdSJ4qXJvKlVD/igYHCALLbA0xC9ldpoJDolKLSBpRvZnsbDpohbMQK6qRYW
VTLAMRhUhbAyWBaxaIpCLEK/i7kvIRsq9yUQvPnOqhIhawSclMRT223Se3mUkdlQZeukdYmwLTca
lNb6XmaRksGk9Ka7SyV5uqBZZjIf3eN0oF444Ezn1w0jEbW6lqrIs86SFlkVbaUKr5aV3aix8lir
yJMy3VjatEPKocWmeQiPU9aUBuVA3WW9NQ/1xrMsDl12y/WLIpDadm/3eCKHTVTD1GjxZWQhn1YY
QC4DsvWKzC2URdHrlAv7QJHIdTXydP9B0wR8bT/Eyf7yt0n/11T7+9SaltNfh9xSTFV3bF1XDF2z
mMG/5CSi2jDjsCvv8ff2wqIYr3tjt5XDrjUNRPYZxdoF7TKiodtkcM95yaUaAGi4VhLPMKP1x7cz
LaG/3I5Bz0fbUDWDrpiGfWmXDAy/Vp2+9+4q2aF85PahLHqfZFo3SMkip2czj6rt/ASMj6TGudnu
+4DaxGe+rgv7I1PBIPqZig6nnWa59mXnodHugpCtrHVnZRFnnGNbEmvCFaibwNRPDgPimTPR8D5y
2lejsciw5RStwqsVYHqHPeyNzfQ/LYDrzp8nTW4gEbHCdtCkq6SPW/sl0+pGRIc+87ToAIVBMU8f
P81fF06+hCk7Ct55Q5OJxZZ9sXslf09swop7x64BMjm0p5F+lgsdVy4ZSRoEF1q7daiaZJ9uaRX5
160MH24pxDdT5dVSVFm7jNlJqei4rDRxZyZmM3i3TZtEVrGsq0mftvKgUvDhFnITXnA9K5MQB5lU
tRRd0tGoUu2Yq2PPjPADMc3UtlX8sZvOpsr0XgjJL+s52iMrdK6yBpCZsUJVN4WTrvUzrmmWBXUc
gEOjRRTG79lS+EwiOCs3OWRVZrGOTApZimM0ku4sNVYAJlmVh55ZLAc1g5G1Lqoq5jaHfrC4sqPl
DXFnaPHFi0VS2dOslIJgikme1JsMvuzwOpXwM3rw1xBxbL8kXVI009zWVGvgZ/afV2kLc7q0XIcB
36vXqymw9Dnkv3Zrp6mYvl5PogNKZOAw7/usKvhwPVMU3X/1gngym4Ai87p8RuVVLl4IoilPOK1G
IvVilCt/YpDFqomPIg9knwWwdJKQal+t2FYebAaBsd6izBdEDEmaW6L1TnnUpKb0nP0ZIGOLLZh3
2xd13OePLfgILg1en+f9IEd2HSr7OFSzKCKdDcu7L2ejxGwgwI4tEOdFl8fTXdu6l/O9nBAA6Vlv
6ymqJX/eZyEFnXROc/L4NcASS4AxUwe1TJTlEHcy7LagMWOE7qnsNZUMGbjTihczrCWG6a9LiWnT
ZV4Zf0bUvhZZf4OWv5oQS1HVipURxH2t3jZZMQ1uYJhKGD/UbWfTWj6yyPV428hPp/esqxvHbHZo
nStiTOqpgkf68bT89TBpqMxIFjEiy7TIsj2azhd/W2bbwTRKK7RRnYxSXXazofISTaBCbKf9Ajsb
g7fk44/8NRJMH2lYmqFpDOcUEpSLrTRZ9kJpYMfuoziaZiGW4tGglFTm02exVk1l8MIEO6t+Iu38
NQ0zfbJpOJpjKwavt6ZdKpgjXnPdMrp8H/ihRfBJyto0n/7782MU6v+XsjNrjttItvAvQgRQqMLy
2txEURtFmfL1C8Ka8GDfd/z6+2UDnms2I8g7flFI7m4sVZWVdfKck943P+xzrk9zCALROzvKq+u7
Dh7uxjGOq7WmY+/Ll12B9Q9r4CQPa0qrKrAUvzASlqPQYr4ZPVm0+iodM60oiRWz771ex69ugGEm
hfbckI3W9pyLHdZrE+2xbfYfq9yT1WzpAR3LTZynDo4lsTUYCU+mpWZ9Z7q093/+d0NPexJfa1+T
EqlQ2+piE8iXWTsbtOmHrI6T7Qd+JH1wm/ReNJU0OQg7q7/1VIR3zduXvRBsGxU4wOVIGUgp6Rrg
XGYWoA6Tu5UwDyvXSdrxi6+ben0Oyy7b7oE6ufJVRULm/hycrsc8k6kUypvoW4nXaaQyCbxtNtrq
usfYs8YmbF26tLrtVGnzbfzLE2ZNZtkyh8lYS/lbrG32tsklknaYq/Vb/ZtLJzvsEt9+vpeJE4+n
FBNbmxBpWejgBfVyXkUGkKJWTvYwhJNLcM8hb9Gqgq2ny9ubEddEirioqqIJm8zVctpfY5D0k33T
maAbvXcG+TKkBLxrhjmQu8JL81LNNRdDiAP6mj34ZWlhDRRT03+kE1++PHrnf3n74V9fjshFBh36
xBM2tIs5nWEA0ITTZj6S+vrtL3YAnxxHFxPeg4PG4P29fMxcJGS8Y5/8xSOIkR7anAcvLtn30dKG
8dB+rLwxZZFmY8o2sMRlsz2PPRzWBMZJ7E/FQ7IOKba+XeX1uvmixmGDz1Vql24iD7qp8nn6VEaN
7EpONclua2JbsyJV2CXjPT7EKaU/u/byzytqqBBfzrqo+29mG+ksfPL4VU4bdMr1iR9ltK78rZl7
rNlPJoW9iBukV0rynETsUJAzzvuVn/nF9lwstiNfHifJav20rAgIQxJ3fDwYkXQp2LKzpBqZQ5PK
/KGO8N1+TJ0u5oNV3tbbcz+V55A1KX7Qd9KIKzKhZEUk3ZTiUlbQZslbaRGRREyFrZRLTpUV8onN
r+RGqRJaMX4/Ezbh+YOx+Kg4MlVyyp2aUR5JMpEFpq+8hx5aJB83ulaMbIQFGj9V0zOe+8UePCKC
smsy7wor1e2vNS7BBoPOovMqCJPVQYrvyzCIw/us3Ug13dyo9pcNP5Xnzrx5xi3QxFWWQIeTzb1n
pstd7uGYVI30FRf3SB51miu5l3pxq+05LmpJPdwWVC65VuefTSaXWe+6vck/7ycmuzL2mtHMw9B+
HhM9t9yeKyzHeKWBCuVl+u0kx8DUwZmoPtUaw6TuKj3/0P4G9i8d+ZiudKofi4CZBN3LCgb0bGpe
pubflDkp13Tw+5Y/B1hm27Nl4gL2F0iDoTVmmfCUVMfS83StHMULtEYUguldWccdxsssq9D7WKpm
Dh9SHHfGHxl5CNkSwLehM9zQ0sUNDNbDix22T9mXeGlyrkPYmnVaQztutS7/HEYIpDBtLLLtmwkf
MMY3ThsefFyHBJVLlODQ9Fh5pYKR5DlmbDBxL3Irx19ItdH815BntoHtWJ1n3jJ72P72jreY3zdL
Z9xw4VmD+zXOvRmifNLFcokg0xsvUEWZvNyuqmVGR6NW6ldZ6ImMw8dZU3/p7HbOKUluY779Nncr
9+W2OPP9VdbRSEqWZFtinhd+Z3vO+2Qc/5U7lqOfR/bp8StHsLJRt5bVWOuzr7fFGugYeD7TmE3n
TIjczFuPviPbHFTYfRfIkX+eW5m3mPWP3H6nAwkjc5DKydJvR5fJ6htUoTjpN1k9R9CPm227Rbso
2zbRkFhwt0FY7aZHP8gHRELsLvKgRF7Z0rs9ChwJXLh6Ov1ZcjrKHvdpPXoLSzY/L9zJ7g2UqG2i
dUh9Mw22TEM36ZLtObLaaPvQWMrCy3SKZpmSjT+xYnIvlYlJxs8Mz5TKjA3xdKqHDaZTZEC9AIUU
Hx+WWLNSvSyf4+7GbkuDr7lXJDF6o6yLpi9+7sYgx70hb2GhVUsi2fn+pPsUQ8mSb882KgiGUC/u
xvkCt2v+si/1PAgD6yduFJN7E+6hK+9wX4XNZ0wl4e8cOgZ/pmmKrUb2o+M15ft67rIiYtHmbFVc
m85+PKAymijSMjl5iCKwicTtDGmLFHXOR3miwo3t52Ugu4DT53VyP1Q72+GpKRWWu7VrpjK7jrfE
5v8om4LRMzIbGSTaHhcMYDul8oa2xYmh5Nu8mRArNHin7a9Nocs0D1BRZcDLdiz4IwzIV2tsMjLO
YMdhcpithieECiw55Hqepn5asTDtxCEYXbcONuKfTVp7G2eaPVCmVRQQuEqqMMy7vE7sPKPFh2Wn
dGmwNAPf7ott3n8PGG177tx1DX4Dh2J0T1G20m/6tCTKoUVN1FhycNyH5u+5fY56PW+BUfUzJN7I
L86RUpGft7+coJNzJZus7AIZ3QtkCZwjPUanMtINp4T8s64w+INGtNRM2Gn0zpvbvksEIzRsc+1i
Stb+OsKDbZjMv8bMEVgB5xbFuHoLOU+GkVg5MS9pIxAVOIw32NBuz2Fr+ThothVn+PGqsmDG0E6I
1i08zx7Et3rTZOkFjs3s00nQSyBJNtzLMTgewAdu/zPZekk95nXrWfdTlcvnXXJ8WekFenxMrPeM
Mi5s5tYxQDZ8cz6otiLZ0u9Zv4qQ59jmtD+Q08zBJvtaY3Wy6+T1IHOob7Vs8OvmytSYdKwEFibN
8Px7jBNlLxr2uNI4xczjjwZ5G5Ta0KV09sFRA1yRe/L0jVJ7E41nhBpUQNKE/W9OhUp6uF72q++5
W7kfHOK0tBmUnFSJeZQTUHm4aKyIkbwXl7/4diFf5sRZOp8zK1jtTy02uuld3qAi+KPzQjv5Sfd5
Gwpc7tbWX0XmIag4x5aimOSdrX5U8RQNgZwN0clKyeVmHbN8FdnS8lhlY8wvTmpixrrm/PZRvhkr
uzbYbOMRCze2yt1by8tjHEx0ss6MXa+BmQB3m1n2kyFg1QdXNJmLYswakmIa+5vRtrMxvBmKUpKj
fdqG7ipXOzKBY7vnUE4EuE/pOG4FV2CRWxVexS09bugfhB0Obd6Q78j4MkLc+BGQj8TxmOizRf9i
nGNXyS3oaS2TuurYuB+PE2JhypUpSJHW8AncdeQHyR9lzz5y3HFPqqrAX/hHpVzZZsI5loVU7wlG
cU5TTaUMiRY4scRZNxtGJsyGK8jyNGAoDYslTSI5/XQ77BkpTnP1KXNomJ3ijxiXyXUx8Xapbe84
kz5+kfyQX2RHF7S0TAYBx4qpEIiNbhOcOoICaasU+/LzMPQc1hPKpZJmhSqslkdrsom8yR6d9uSp
29NDIHuJFmaPh/G+xeNDxurrvPU/R4tyS+VjQzsDY3p7Qqr2QLRntlaHgXiKdwsixPnk6K3jTRLk
jfHvMzy8ecv0QYhoKbLP5jF25DSe7WsuC+3cox1VhOoH49Pey3l3wVC1NfweG4bjr3If7NpLWQpD
VhrA9TDBOPvR9eyBa7lTHPfTj4iOUqKMqkCongH6e6IVR4CJrXuPKVZ2PpMbcjlGEISmLJabjHeq
fvWdJpu+mjBIZHKuPTLHjHYntRcmV2OvZYpAtJKkOhvA/ohSpBfM9LYvDKb+9py6lG3K1JFx9fJU
RmF/Sccac/p468brgCZ0hXd/gBVWjBjJoftaYGEm3mZTSIVjYJfMK+jjBCNEE7Yrm+5YpOewXBjm
q1wHtOPkr3FR0O1uv+kje80XS+aiw5bMzDleMi02ZOawQ9d0iWqckqn5pZ+MvD1I/NUQ3HAIWehU
odMi7rP/efs8eQlPAbCDFxulgN2pRFxiFJvxljqNq+JjWTR+jkt4vufzm2Qn60TyV95Me/r2X13Y
paKoDfCMpt7gOlz65Sm+yN2hDeotoYta0ga/ECrZdLbDidUf2Vpba0GBWLFVEObfvvDZouNFpQPL
FfB30kYuDkB+ceXEA3LZtmCg7w4mUjn6OOihEMr3AGDB0ePVe7jfgS3MVebwR121Mwjl8RE3Tfu2
vXazcrAeQxVIwc6tVcfKH2a/m5/g8Nplfz0WHRnXXZiojGNE03l4qZoyi1FqLrnbGf0ErcGkWNHb
Yd/U5mnANXrYvttL1sffZzQii/eppTGw7WyANA1OotA7z0W0fQLXth9zgWM2u7Zg3PWOeLOOpfaZ
BZkE/wNsM2k5MfM6COi99a1x6sJGtlb15LHJz6Pi5SwwR4uTFTdsCVfAkjaMFKtZsfZ+pERGafXU
+WnMioxpZmnTdiFLRuV/ilEt9v+yjTXL7jUYRShwHXZbyPTFwLH4o8l1jC9uWQKKLXelkSPfLR2m
Bdg3jbWhIn17pJ3L4rXthRzAAN5c1wUuuZxjDdADdQmTP/nepmv7toymlRWrKgBqosxeHo7YszO8
epewQPYQQORwzANki5nj8la3JInv4FcXgArVdGr21PbD0FaoJ14Ve7e0USZd0+43M6iZh9+mWv4o
+lYi8dBMpvlOASaoqdkMdr/M/6K1kN+sdwsnqMT612oPNssidJbR9e7UXE8tquAIz3pA3qUaMkRx
XZRp/7MVZJ6+7+KMAvvD2y/3JbgKMUAZkhb8F8MALMq+XEWLma2xUa16ctauRYOKxGGLU6QSQO+E
5Coia3fvlTUPc3PXrbbS6sfbd3BRseQOWMeOB7xs27KYL3BACPwOh812prVflfvm52wvi1kRgjsl
Uz733RxFxN8nlUDL6Pq0UVqXd/DW1/dByynjcQNoxfSrN0HSrUuvbRukfLK3K4NtFAfh/aw1RPbC
sMyFCmVBsOrJmYekFNDj7dfxMpIzIC54YKC0Z7gbrS4ne5aPQ5d4bs+A9FYtrUic0KJDxgKLRQX/
9tie+xzF2uL78Tsh9dUb4MJUO30AXl/ewgVCuK11lyMrbZ4SyPycOQgWAtG9RPpdOLHkFm4yTetz
hEl68V7BAVSfTeMfoZ1SR+gYVpWvmJ6vN5WZUwvM/rB5qulsR/hz9wWWZBWj9wEvaML5HRa0kgYd
hcyyXCtwyaSOstk+0QcHSsqtkycSsnPLJrFKz4lkMhjZEHRjztWL/YexlAZavgeHoeMq4sXFIOpO
WuwGaPRoWfQ+/DpE5VBbN7afe1R4Ap3o3HuQhJ5APEfaa38ZDCUoDHX+WlsoZ5SO0+57HAYyixu7
G7P1IyyJgqZTjRVReL7NEluaI6Y7JWMIu1KKoYB5slPt4T+bQO5InTbJNPqQA1H/aTKLm0Z3uWPL
puGoNHbF7VqqSLdqEri+WraOPcapNk6Yxw5Y290K7xnJaD7w//KqKLlZXRvoFg804IUqcms7kRU5
Py1jivxLhQSWtmFRAbJMz1/KAtT9jDvAa/hE/60NSdoAoGiL9ueM0QNTNFN7rYNqyWigV4wevX+3
zLMahFBtzU67gSoH+hZOCdnBw2ZMwi3Ue91y7koFupVug58AGLtVyv/bUPnx9uZay37VTJtgtOm4
aW6sgOcJFcQLuoQfM8ua8BG101UsVhefPL5ALiZYNVUUIZRQt5UXHO3nIhgAKal3mTiUVWF8C5nI
zia9lB/Y6KUKTJ85uWrXLAL/qn1GcZSRYuuweAX7adGwwwOGm4gQSnniTEdxFsvichqwoetut5R3
ldy6ZbXGJj9B2M6L6ffFV/lKG136jklT7yLzUXqkIz2yH+0hNBtdLaZqmP/dRv65go+3E+/Igq+b
gbxmeYRjbFyBQetHC7tGDg9uStJ95e9LY4OYRXwattxtBvixSUka/Akrjy6lR0bcr609XadWFiT/
Lkle1XSiwZob9o+6GLbF/9iFodRus0pvPr2CggoUH5bjlBI7ni1tb1P70cIYJqOzdmXL8b6jYa6N
y1JfxvTirSnRNTBiV0T8T6wYMIkWwF9HYXJnozKUErbSLR1krYj0srw/ygk2PUh4n/hvcRKhw6Zb
85ykaa7yro+83gfxZwAOhsMx3o6XCAhY7emUNr78yrErW6MlkTv0V4tXspfR3w7cr6InshpFsY7d
1FYmvKRrtAV+fZoT9Pd9/6CEDA7kno/8x3nowMX0US04owZv38OrzUPOAMaEZCYBQ3XpzN2mfp1N
nTU97njhUYQ5H9dwBYDvcFuFCQXsd/as87O9CNhczFE+5TyKtCFV2pengMwrAdvCofuepBFlijuk
omlI09lYNYA3s17mpP/stEmPes+hmOnXN6zFHKwwzKNh234LE6sbwfebjdG+KSmvBA3Nx2cS1w+9
Ankbrv8Gr6otGugghW5y+h6vpoO42GZ2ks13qtFd7tzGiQ8IR2+0vnWKu5TQ1bjXuKq6iX379uvW
L8t4bNMcfzwqQwHhlSrt5WbteO1Mcz/aSYfV5jm0Klt0R56Xdv1IZurWjkBfzo6XV+kqxZ+s1huk
8JT1Fvw4YGaYXAIAOGe0tYF3wQfqZpn97NpeoxbjihQXG/KPbP9hTae6rKOrq7Po+Sa0OkiWnIlt
1tcDlWSvTG+SISZ/ufew2JaT9dS3vOyhsmQ3clyqFPqv1reoRjw4W8qdYAe+0H+kT6FZzR+XZl7z
4oaGQKD8JwcEuY3ow6QcaYTeRnY4po8LXSdM8wGWTzjR+4Xd11Gc1sPRQahu2G9owHVa1lVGuRki
gV44K6cODWk6GE3VO6eEy0SWAyCNKjUZjB0ouBoXyUvWL2kYrSOd+nQ6Tc3vO8a/JfgzYH5PzkL0
TrJJcIYFTxPu5u25cLn0YEPaTAHOopJGv0of65ZYu2Kv8gjJFMz3wHxWt/AFqACg44ok8MSE//q6
rlFOSHmXk7h9WdY1zeylMzK3R0qwXFc3vZQ7pOsSa6ZfXOi0gLkCRr99Xce9SNKUUF1DeeJQiM6X
eXtB65gFvHJ7nOhuIP21hrZ0Qcv3dJUAlaj6IyAe6oKbldN4Y761BWc2qPRZstJqGKAk8+nPkSwt
xkuqJw/6HZpRMM/jO6m9I1jAP+OTAtBXDAtnDZubvYxP4WKXI7qd5HGhJSinxAOT1J3XB3+QA2TI
3UGio+63bOrhbSE5XBc63uhwJNc9jiIRJcWtuUrSociqa3qzWC1N0xpfXvTb7/YlNYKwojgHGdvl
7QY4wlwm4n1rZ8FSlQaR9SrAqLeXxRftnisM540jnVu6mxs1qnK9s+Hrs/3mypWK0Ns382piw4gI
Ao9TovwHaeFlbJc0Yajh21LrPPMG7BFOB0jXjlz3wQam3VczVYm3r3uhPJa3AOmG05BP0RA77cvg
GsYLgF6niTR+S+Gh6iYptlTV0kaY/gxGKIRbXY9TcCL3TOocjf8554p7VzaMgbaJpANo1yWxNk4q
RZKDlVdCX6DX6YHaqWmNx/QLBa2NSiCVNKmB6Jr2zum/336oC9cRHsoNoHHJ2DqSL1wu11CvyWam
bHo8WJlhU4fe19Fp14Bemv7mNc2HCULjVl1Dd2rz+EMKYD7QlGEvTcT93PI0Q0c9yjpNnFuQdugO
uOr7hstZZF3BzPRcizYPPUfXk6uXUOW3rbfY2Jj6ZWLy8d4ftJfTq2awSH5/m1zHxrVkTxYwlRf2
RLrj4Qctohs5DPd0oQsg3p02v8/i5cZf7aZwcblPtaFbEuD+hNlYnqiAvnXtNFhPWz0Uevh1DMe2
Uq3AA2NcZeB6+Eguxxft0Fkc7lHhFN3ttHNTQdhKZvPBJy2WhC3weoQoXtNDzULatH4qXIDjDl8A
z6zzHee8oNyw1MkDXVn3cWk3tUMWvJANX/mTk8JkenscX+02SDKgw8EGBHN9PTc9k8Sb9vPhcapc
WaE0r+esVew1COig8g59p4A+0qe5eTf4vr68LApIU0aOypzVX65Jcq00g+rbPB5QplaVzf6CxaTg
vemZ5q5NLhSxIs4Y9Hce/+z98yKgGqK+5xkUDyQUr9ZmMuiM4mg7faMwIaeqrCB/AyN14zEbr8wc
bUt4ze1snM1aIAcGUG1aCkAWHZY4VBxnM0vNghtCWZCz4FGRrXZe8JHOr3XIXIp609n+Cd+MacTV
xJyvesysEq4WM6uLx6E0HxDSViXet/YwZt71AA3IovIbREQNEWBVSfmet+yrcO2BBcLMpKSEVMe5
TD0WHPZU3zTjtyNEcRwRhtMhWHE5rsI8WBNimLBOmC0rsjzKZGXH4f7teXmZkGqPziSEa3BSFcAK
kUPKP5ixkbPgyLIWy4+jlrKzAij9F8l1HwbMx7ev9wqb1b5kAL7RwpQPgfBeXnC2jBdDOYl/JDpK
cQhB7smB7eSsoFekjDj2TX/O2qcF4EAf4RYhCrGOViS5DUZBl4oG0vZ7i/OV2gnuPK9A8kFqA6+3
rH4pKMPUJcZcYSyRZHVzl7wvh0dP+rsnaHvRvrFG3km5s8q28z5DQRbChdmrrix0qRV7m+F03aeW
jN4/CU1+1qusudt8xuJ7O0dIUK76vf66J6Dtzr6ATka57+C2p24vxIO9Nl1QHMvESZWK3SksPcj6
kFXsyP+ErcSAz1Rs+Y25/pto4qcj59dqTEtOcUdFp+nCc8GMojW3d9Dglh28e3u4L3MBFj3CEkQ5
DhlBaC45m+Pg0OWEOsHTcbIsOx9fgzq1cXjkaLpm2ck0LO/3EqKX+ZuRMg9VJgf6YkCwfZWDKDpj
B5FfL99Wyw6X5q8qovpSPFMcKXMkev8R8X3bY9g/9TzgrUzZ/4tthjmjFLRMqN6BcgQPfjml9bKp
oGZL/ZbAnVB4xFF2gV6bmKaBH2sSPcGxLhVVRNqqG5v5E8eN8GMjM8ofTRHVQsZG20Awdu1usZ52
wGFyXByYr6Izid9ECLrQvTs22jVGWcPq9tTo8m8ZUYbT3kHYGwcdRsmDJhnN8AaY3QVC7ziF8lNs
jRu3EUDksZ6ogEb8lJON4/Q8OxRzl5sp2xpMeUoLaCs6pfuNWskoD+YvSr4cxbZffEkKju7qvpw7
kNlreFvUgDCu2uaF1lWL24dccyf/VxQ2cLcxXRyGxW/V/iJmTkXL+rNcECBquhTCn3O/ot6Y0vVj
mfUeXhxDuBjdPnhLj3DhMQbu5AEq3ba9RkZ2piKnfSlkMhqrYtZ7ctppS5cPB9d5In/3yg9m6RtN
G8bGo7p2pUldChqQIvbnrhMVtSMdianyMWCbgHs27S6WdIu+FdpLney2nnRBN/mBtBVINSlmQMFH
XHRd74+oCORWUrcy1G8Onv8xBtjBCsWaFKutou/HOpa6OqAohNg+aW5a191c98toD0GzXIWlihE+
urmzUSSngC/3t4HSocVzwmIuIxJaIfJ7Fga0nOyDfqa5KcaaG94zSZ8LY4hQL4lEbWoEHvsUssiU
GBhVOXDGbnCM0mt5XVMcozVlU+uWiacxb2WGop11S+tDjnME/3gUMJbOduwI1yXS7uUDYh4qOtfx
aPl9/NmeFKoZOtDHYL53+ZpONIBv7HZZkh9JpMq+e1Zebrh6A0zL22j8ESUAXOmImXmfNpB04O7i
ocH/m9w1FCPYZnA+HUkKqh9Sps/LkLXmg5WFCy0ele699GtGvZp7hNXZ8NV31vN5C3qxnn1CFqva
1RC8Oceol+uZqyNVW4r620QmoLvrDfUczqQddoRYWbVVvZA6QnEHXcdyVJRCh6Qo2MWDazI6Bs+W
slYielJeE7f+s4V0Koh/n3d6IYxy+jNfH4hpPkD0vGvttSjpHhkiRK2vOeFYmJgVOkF4dE/zd5u3
O1GQkvpGTw9kZEp7JQCOEZThxURsQ9AcRNm57XJSw0/wuWTqKcifnCilJfoNzSAsq8R+cUKmA6EO
0tAVFYaQow/nBheMPKDPHF+jEb3AucXQC659VJbbrCqoAp/qDlwPrDetmsi/oXo6N8ND4TgunsLH
F1dEMNCFooEZi4lWO0G7ug6GTfOHcfUAuWRz/Ln6eaRxsdtMZUNLYlNiDVdbzHpUXjvpLlG5HFj3
EsWhClNBJMovs3VRhz1xjpLyFEQ55lk/qixsYY/Aez4XdOo+SevyoZNITINeb5Xk8cgh+y2OLNwk
Law7hVSjQ4jBXz1vKDtmJ+zggeLBkT8eiqXM9Hprv8HYMk77IV97qZ6odj1zE+3G7SKscUG00jsg
AtzzPx/Cq2hPXiF/ugziUVk65G+qIV3qrnob7L6hKXWEcvQ02K2X/U/vgEhWN6o3uKTfVzkJjE+X
pzOgHTLlVhfdsEVB/Z1OBS8PDWBE1M9R8viKcrqPtkQ293/khp1khnkcbl8OFthOibWLkczk4B0f
OJmf2O8DZC+zZC6PegmXckAjcEH1ag+HJYTJkQ6WL2pn6I07FfBIlgnn+GUeDL2wQg5UUyU5U8z/
P+DC2U7ln0GBBUnZWTRNLsdw9zKTAYr1c5DBjGHT41p+LqBZQj6/TokGtkWzzt7N5pupqWvWSjgP
wvBKG5nBHHREnH7MVkpAkZ99Q7ZAmemU8D0pL0QYR6z3CGvIGmP/XNEbLaYlbXWDuJy+53klZ7Oj
9JeyAXsImgjc63sJOgDoZToDPMcu6PqUU4GrLzN0nQweCfcQf63imprmDelIgK0qqQjT/qbflQKU
OGWnwR7fgwG/h/CwxnM2QFzHDlbe0zg9Nzgp2eM4fhoiY1W3kWcy1hTLBZLX5k4wQHcCdg83hHx7
p8IexKp57eQKUstcHn2NJBF2TljKvx20aWcnvTeAxCXGGBZHh/VmglfPRw7SrDc2IBOnvE+c9pdW
A7T3UsPuhA23SwIOJmEG2EEBG5mzQy6KVlPIne2cCdPVmm1heE27HJbTNZBsZhPivxIeqfqfKsCR
9ZPCKRJ0PLCsjg38YARGS+yuGJjGS0RzUpy5OVfdjqoRcHfn8NpzAsLz6FIazp+aGbn+/Z77L2Uu
RMlDIVGVMIe227GLy7q8OcwS8p34to5WTw17YRiah/2wctArzU4JDsoOm8mP08x+h33XVHKYrK08
SDDMsjdArBGL0lIg3z4LBauD8cdeou1GdCleYZM7Uj4/0zIPgLprIQ/jXuIUMeTAzGuFQTosyiY1
8Rd4xrii6AIL9zBywvVjtutpjhv2Wyfg0YZdJdCj3uaatp0LPbBQfeTD26uKouPcktQrpicmyUdL
nerMjePxq7Er3APughn/HHWrkPtRMUDkIAWP1F9i7mvdX95YhRPpGs0Xxazd90Yaod2qFIY94tva
X8FqB6IZKzCL8dKKH9NpbuLuXmU1Xm0JXgkkds02jlwAtt8CY9W2zloMdnxRU6+hRSV/EvqeXeMw
Gltd99ztxO4jiwncqWrzh4Pm69RsqurD8TKhyeituwlGp9mGW0J6QIDvNktSwOPryh57nPHRm4Bs
XpWUf+uvkd9BNAh3nqnre0KNX7BvZ1oPixQWrpbB85vva1ounne9n1z9KhJGCpskU+z4C2Tznu+C
ccioD3ohpB6EoqN6BhEQc/EPKD43vHfG1Wma5BbVbGA/0fUgz8mhjUK18RR5SvgUNU0B6QNI370q
Ga6ImEKPPhajnVb+5J+aNnas5rrG+Zj1Eu8DtnhaJtkOP4QNxcD8QzcWAlbDAT/PtXHaNB7GWV8G
eItv3hRj4ZrH52zkyBIOxu7OLZ0Km4B0C7qfmpZ2AJkbPVG1cmb7Y0tZYfVu0BTM2OIeT2zmrsG5
bxkX9Nhf6rqSkAQCkA9wi70RJ/HiHEZmliXxgL2/WZZvJGK+jz8xe/QWBQ9FQ9ay3PlJjLcIRrZl
kn9slKXb5rrA+GIKvwwcQpmTw071xFGrhREw76igtbZC5goNc9Gc/AA+MMSmWTQB9rA5sNJpuHgu
0E2TLZWGg8umtlX0B2xcUltwCCjUFquwFU3XiviGMT5cEQ4Sv5Vj7oLLA8/IpDne3oZ4iUeOm9Ye
77emD77BCzEY2+0CMCfTZ/3OOc889HyWP4847CV+1Sr7pnYKVOc4BsAcxq7WQjqKYkerIGue/Jgh
s29y8oy1usnHMfbHj3+XK0TENlxHdJ7mmfKoa2RB7xWpQ5riVoUDabn0lvBPnXeY+WmVhxo7Mm9t
cQ7O+t7nrTpLMnlTdnUss9maI8s1p3TuUHNJL8wudYpvDR8Dhzg5+1qeglTopmmdywx2KfFAk06X
QF4Ngn4bGT5egLJpHGvSh9CPbwym8UnHvzZTmMrUz2x2ols/BeOIwxPpH+LGXecS5ItwQvIVzXH+
EPO0BKAdzunSKYQc7JGHt9W3KNwkYLVOE3FHCwdm/t+Rjh+VOsuzc4TE9aSyInheEXEOtKCwIibM
cT/lwY4/V4eXyNKN+/0Yr7GA8YOAZ8w052JgAEsCdkIZWoxcMgw0sKctE8DAzwd1rYhdUVAcx8EJ
I3S+MFcdae73Omxby9ymqKe2v+JZWO1RKhXLndS+nPHKQ6h26GV63BqY04Tn80sm9PO3IIvraf5U
lqM4mDYL51yUBL4HAnhlYOvP852XlLLoml1LREsqQc/PCqE13Ooggrl6XibHAw4BRUaipl2eiZ+7
LAUmPnd4hBiqFiwAN8yEQX5sl1Exy5UhMGne/hGxy3H2eOSdIJHvSH3bBLKDq9Syuf3Jg+5afTtI
31NdyrJz9gpbUbhynYZ+hPzIuG+Qh0zv0LIddIUU2QuL4BBSHYhBmzcC7JhqkspUbM5C9tpD/MMy
z85SkTHoRW5w1I/zXbOwnQHjXTOw7iXtTY/nWef7aLpRRLpUZ24VWkqCg9l1Zkc2n6n4LGFZsIt+
FJklM6ZcFrlK1g6yRIsiEQGO7xUTKxUtiqjCvLN+Kl2iPjL3PVHTXj4qOEewaI7nPibR8TKOlX1o
XPu9LhosfsXMOh7/CMKhzzJ0TwOJmIfUbKZ4QxrjQKH2rxIFre1eTQXv73bek78Kd3k27tUAlNYP
y9BYfvHJdGU+j3iPiNYSCJ5geV1E0UBOq9AreX/QjEdy2V302k4RgtabvMuHyD9VgxF0Kybz51uG
zQMkKgD3lKA7FgFfi0YZKBWDtP/RS02vPW1lh+r2NAX+zEWY1R1gha6jagil53sGgoGEzeUXO1PI
H6FOodQBfOto+RORQej9IURXHswNFlmoKNm5RcqT3O7g0iyouIa8U7RIDTOVN7+hfRGc7vB66LdF
Zu4OG5FA9PzlAIriHQZsurMbxUjTFR5v0JFUg96GUy5PE9TRKf1QZODQxGnu0o0iKbquqoba/TKn
bDNoDAt/yRDEnZXD+OLIzOnVvGGPt4mPaPaQn+fd23fx6iwJzSOkSu6BfzEql2p9304sT1u9+hy4
pYiQ9qWTJ8wGjh3n+ni2TJKBVPuCLffK+CFkevtmXoLiHGwp0lNrsD0MBMg+LmsuGUTJtkdd8xm3
fiGAL7vcYj8PbHMqr6RCtcse8faFX42FsT3PccnygcUdMK6XB3qFCGyka/r42ewbrt8Bp+UPRwl3
1C18hiMXmNIxTPRf8Z63v30bl88v3Aqiu4/XE+j8K7bCODtTH5dz8RlrnB21TDyGAQg7ZXfk2C9S
lOMs//aVHZzzXkD1gAqwOpQWZxJQksuzLVJU3IWnyPqUlD1Q9amgE4Lj3QRZ23TDadfhHj4hy37+
HINWRANAERLVdeTH0Q+nyTKI1m/f2+UURRHAuzAAFaFD0eSSNuH1GzQAP7I/HSfswyNgOMv89ym6
20sc1aDS8yQwm/8P9HKeCf9EOxSlYsgqynEo1sLVu4R+PLEL06r7lE+53iCN7t4pcAEn+/saD60e
cdoefPvPIvdkZ3PcrnL+bEco+fFV2KLQAIaOaXmVfTBTkbj/XXtsg34HZxnXp2yJtw4ygIuCNsY5
q2OyhJ5QZ5nt4WEy1CHn/LfH5UK2QY0WMx2oJQizIU1Rjbh4F3Zko7BoNxy0yyDYkp+u6YYmRzOd
a+spYOcgdGLu4Je/K8YC9GeZsrNqLF6QPH5Z6CAwzzcVMA6twA4pzVzgP4NXotQl/yArdPv77X8p
O6/lOpJzS7/Kib4vTXlz4kgX28KDoEF386YCINHlK8u7p58vdyY1TWiieyZCIYkksHfZNP+/1rd4
LliycOaxMZz++hzev/gwcPBbgaOhyev9J5GG8XlCdx8F9z/4Vuq11lZbEeZsMMLMY1UNbw4BmLVV
Hjf1rw/C+1kAxoW0HR6rED4RMgQsYPIo/1RPZA6daJuI9T7vRMmkNrU97JZ7+Atl/EywhEGs12Cs
cDCeNgX10pzCzEcCLoEvCOcfhsBbm+LcbK0p/mjiISleUsPClOTs/N6aEKaEI2tbnK+rIfUDxLki
1Z4tO6EWRyGYvper3Mp62dtW1PFAbJmB1I7r2rJIlmlA/l5TEZf0B6g0wV6rW3Rdj0dC8JHjDHQN
yFA4eXPBokCAIzy0YWunJJ6bYKk23p4wZPmmh1a/pGDzKcGgRFgbjK6gm45U5J2ejCsaLDi0D1Ox
SgeZObVGk3AG8BiqM/5hKQxJlDW7tNM0NY+BxyKwIUnK6YfhpmtTtH1Hygep+fzXd+9dwgB3D8cP
I5SJWhgJCZu2n+9eEDIfzPRV73VNvVGnz5qJneQNBUmTTA+nnMuInmdHC23eYTeV62ldvGwVXa7I
R1mgM7dCCvA3d5BCS2Vl06eNvXURX8zFTuANt23ox3/Xsn3fsQWUihiGsRYjEZKq9/I+B3ok5XKz
u2MX1Xj1NzCbKXQP/DxsKzROTb+pW21ILwFUNngFaoJIp0Dqvf7m+srJ909DLq8GW7XQZXZmbHX/
o+xqGCE8yKpOr+p5bUL3mgMa/OQmwmJBo4g19RiE5812O4uN2zamfVkTT7k6mDnoVUydfVdcDCuD
ifC+IEKkH+fmw18f5PsqOKVv4moszHVslcz/dPysbK+CoJmcH9UpVf8ikOviliT8gEtlhktTGidc
F00aEG25hEH4aRmmpmnOosTjmO3squMV6ERmiGRPlYaOBsk4ru2ASlSoujatyhLbTVYadbkbva5c
cNgA0nDSY4WbgRdWPTPe5W3669PETfbuZgCY8tHnWiaITkRT79eLJntJ1m2TfRq8dDNCyA5J7WIZ
jZhfcHEOCKdbjFYZaJL9NkdLnBzB+qbi0VY2St9BqQ3eJugs49Ua8Sngy7oMRNoVqrs+4Neo+RI+
S7cpPZhQdo1hT8qm6O6JxSGwa18FaeoSuzeY4I9O9VyOwLeBT3nsOWbAwFD6kFwT+qGfV/brsung
Ts2EjCmiT2rDHpAW9ldtixFlU7dErtXRZk3nBkdJTwBD3nvNvYBSUVRnmHS9/QJjE9jPcfUqJ3gu
tthDyhe4xtgXx3jaKEHftnYM9uO8jSipH9j+rxV8FbaGTbmrvSIT+blcozq+t6S+DHGxFxlzd2BH
2JAQt3Z96DSILrNNLmMIDEio204wP1eyYFDYLAdnjjOjOGoUhNf34UIUwop7Rux7pwNOSsJnKYzP
7mya5DwCpOlIwyuwf9jBOQs9IpCO80rLETnnNqxlcsymvmfWvvRnKjUSxegpgm+4TdL8nEBIISMv
LWokQIeuHWYeu02xKPUsNFNUlyGSxso7fJiIcWwTcuxWQEOEc3aUGa8rXDtj95mN6oYAw2wjJPNP
gGvyrMUsJAKzh3g7NsXLmC6z+Rq1hh1ej01nWQnpnXE5Mi/QLmLG0QDL4SIxysKU3L9jV8TjWtxN
YSPdQ6ojqqmeGlVgcEuZytRoNW1CyigJiysYkifkBmReNcbsEXOELaWbvqsXKclr5sk08Geamf6K
6a87zI6YcHHmoZH/3XSC2PzndwwdIIw6F5OuhLqhoXk3oSAMqtmtNN71JNLMmXaUThORf7ao44GG
ZCSMrwLo0x6rglLUZdQ1uAPsOLiaS2igh8VaMnBdAxqqQ4M76G6ehwYn2Ggln8tyBDoduVUy39tB
1ff7dHF9IoxBbfIys2NNihuqq2DGyEmJBlLrxo5/S8+VXRjiMS+AVt8YDaav80jzNTuAb59e4p7g
9pPjZTNaG9vqPiK2Jr6rbQaz3Hdb6K27BgXQfO1TNCxPwomJwmvjJBj22bBQAT2QKbpYt1FUNw8G
MQdE06EpIOSgSufDDKxm29WA6Q+QnUR0k3j07SFW18Ed0uQ6Os6Ur0NOtiAZqh6t+5GG9kz/27G/
WuT+3pSLR4wLEKv8oauInelwTzwv1ZLsiqF78dO0fTYsu3goXWOxdtvgstXcMcvG1YTbLYXNeQdN
izXkYfHcjRju3Omq3iTv1je+R1PinLH3VocVPNORQnqyD7w+vOJcraNJAnXF8moTn32sG7uebSY+
tWi7G7bYTXYRKUlfzNLdTuwdSJGerLJ/nLK2+RA7TUf0ZrKdinXwPg6h4ZzjyBRHkTfSyAvb6Ja1
NgGtgE0OFmg5aWAhkzBJk6sGP/9ns/G831c7TL/E/dA9rQBk7hLcd9dl35HjQtmL9NNMWNh+5u3o
L7mLcG7Ll2vTGcZbQR/5Udi9ddzmLj8WRMzg2puaZEdTfP1O4h8g/9GdP1Skht+gF08f5sAkINXo
8vZYVt12i24j+oTprLyxktj7EFKOd3c5QNMd7Ynw1qTa+qX0xu5LhKvzzL7e2E9eF1953dgwm8AE
21M8MtwddG73yp38+lMzzLXYy6bPyVkn4yWxM3EXiQYgk2UPn2gF2PR1CECeA2Hf205CivM2bW9F
F4vXxM9wAK2xcRBT0cHMiq1XCwPhVSBW2G2Ztz5utjGQHNs3Zyudput0zhFLxOSol00WkkLXCfcD
sN6QJOuxqvkWKz4alOtvm8ZdyQEJu+AUlkX8B6Xt58gXI/kW4XSmMBaRvusQCTF4jIdZYX52GYCP
xlKEj14SBFfOlgnceT0nALXO+xyiWkegS2gPYUehqF/GKveyHfpLccejCcUkambeE7tGQoInj/VF
Yd0l2Fhelsw16OXIGKTUj649hpMnITKEatDqn3GybDuxTflLWhdZuZ/tmnaNN9eAnIg/jyqckLt5
nhzUbnNZvzKgEnRn8z/5jomnAH2F8Ge32kb722oE48lDGXddjM3ImJFuxRMO3eFpZrJhFdvX5xGI
/C6E/fTJp7pnkyUkrKLYG9mUAvAB77dMpzKp+t+tgDT5lMXa0ZjZFB7iKZCBh5DDjqjMnuccO+wy
il9T7KzXQN2/Tb3z7IMlBH9dLCdjDIr9Rin7BJelMa6toS0ikpXIzeXESmfP8qh5YEWRRifIqzHh
uK3NlJwa4KcQyDQMrzVgwR0sTfOFnceyn+k4vQFVMn43ksFG9dJlbr3jqMrv/lZ7V3lquLdiW9uv
iGNIx82HiZfLXe4T15lvxqzP2Sn5BBOhn29/n5k7bq3V87/g0myfqrg1iSBOi+Hkr7P/bFt91R3i
2OhIpPcCgPUsiN+MtEpXfFfNgHfWBtN/TL0+I0XTGbHOxKS0NwWBNIQ6om0Mf2NPHe7tvlvxxnKF
b8apIk9XzPRCNr//KNbaOI42BYLT5EXmx4Ry47SrwyrmhARjCdXjj4h+jScLC+SbcFaGnyhz7qAp
kN3BhTdvZtIGjqEzVp8RgQEBW7bwJXZE8qVgK9DDLGRrt+MqNJ+sKPdO+WIBJs9iwlwSEWZfXbTD
V4Gxpq9uz/bejYcA38UMvMbfbPJ945qo1h5h3wl/a3uT2Vl9wMqHOdEtYjKNm+x72KTtnoVv+NQB
+iJ8wU2uynAjO33qSQ3x7OS22qbmts3WBw78G7LJ6lu7WTX+CEyyZHwzdrfOcIQ9nPFbIERvCneI
HuiSE8Wced3Jaeek2nlz1hxyz/AIyFz8XdCYX3HwuLdLsaA0Kp3hPEeW7LHw7h6yril/20jMAn/t
CSKPiyG6atyp++zjdMKvWRTZg5EY9p5JWHysu2W68iNjuzYZzc7zusZXLt+dH4LJNT6m4TQBlwTL
VpKOW2T1uUjCNH9T7RwgZrKEvWUhevRis6QzgbxO2QxRGoVmY6FGtB2QbVaRdpRkCAQ0zUbp1xWU
SZsbdO2sn+W+/qNunRQMKPR7VJs8HIoUAQFCEPgAxwHzaxntlzKZt+w5QJ7HOjYnBoEf8ZRzjsWV
rJor3Cihvt1Y78xmpFO/ow8NPnTJhqT9Nfaiapl+cKC2mh46y35kENdR7dXuN42GW4wBJ/y+r4A6
HNZxmrZ7dqVJd9XF0BfxwCXNStKbM/v1Q16NwzTuksgbyKAmKiM9Gn3ndCTZ1/CWjLhewzcT4kB8
A7XdquiaFyzxDBD/86kNIGs9uXMb578NXiKGBpNEL7KPeNljy9o3TVHa5i2yrMXzz4isk5acMogK
sD5mGPIr+eOxEWKsaQuxQ16eIAyI55yJa4fEH2LV1C+0AjWANY9KNCGjxUrnoIBW0YWp2G5bsxLs
02cVQWw2ZiPKsKAEve8/rK52Exb3s+c1yc1q+rxiYSAI/i1iGMBIForNf2FBFmSkcM+jcQa7TdC2
BtNXG7Iuwe1IQJcqfX1E4ShkD5JyGYN0svo/2LPK0q65znK7sHiV7OrQ6EPh+KCWxplpSG1eimia
h4w2EtjGHbKItn/SRlUtIYhit/T9Y+ww+XUPrKWoq826e664js5ob1W+30KjX5MzPsKG78wu3FNj
w6h8rfBlktGIS+6y7NcdCaqEskrOcy5LK/hTpZZJERNT9Xf4teXx6U6/mG2J5EnNWXqKlWpP7SN0
/00pqyalPGizWhLA2AXJxp45X0xdgWq6asSlOprCCbm3tWqP9ApupsT9w2TJSjAKpbgu5eATLtZ1
GkzeZFyDInUyPDYBl0ac2X2vnf0YT6IjHCjygy6/ZV+M9gHYrO+ZxFonpFBM4CSZ/GmbgmHiJVex
DTWkop7KXKoa9KGA2ltcWaYr+8Mx1iHu1BpbBjSczp4ARgP8KdAgnXWbUrShlP+06UwjSBNaFU7M
N0MuutasDHaVImlKbHYHwzHMMIq/wS9KBMXeOKy9gKfHl/SzS31egpLT8JrNOk57ULl1j/h5mwkz
q86W6MYVzpS6Vq1rLwtM6sCYbMy3F7idlpZNtk1G5RvZjdDldrXDmsg86o6rZtw5ChNZi0YiMn90
CtRt+kGNc+dQdthjsUnZRxrJGxqzYCm9u7xwG/BkGooWXHphWrvFzkK2tP0lJfj4XM0I/Fj7xEVH
0m6G+ZxDcW0EBh4aXEilOIZ7A+UzYib5OLYSzvy6Kp/0uAVDIPYmje+kOvDate4XDMfSnT5gBTXT
fZazc0De4C0hWZgKPqoxuVpl4rfTxB5lcaPUbHYl7s3lecF92L9q3ZCIMiRqpQI/91SlMo5i7tu1
/4FLjrI1WjExjevyNWdYMD+bACwaRucozasTWqZp+squLXupJWSDOC+U18VHMy1HiBuL01H47bs2
d5/TLcnLu8yHbXTq2I/5T2osGXzAwziY24muw5BU6DUND5USzOTB/DfoT710moKqRayT0mFUUyav
qF0ODBRaWac1ctMFO0wWFI9k3YyS9YtYfG49NM2VL/NPL/X6jrfW+zoHwOS+iZSl9GvhDXKj3ymU
s35pL8JSVQXqY9NjtkPjKZv8Q4Mq8mMFd7t6aWyMkCNZveNCUvzqwhPJ9mo80oan/FJhhOAhDwfF
5LSd1yoE2B0HtUvktNJWNNFMGVVdoq4omkqyBMM15llg+7j8psCtVi8SrpSr0EjbxYyuJDFqxi7g
wDNw1YsrZ3tbSTIdCir85RybUg2u+mFqjNbT/Brky1MTFavz1ntgpSt0hYCxnrRYjla01HsoSqW9
BpKnVcJ/sJdDQlPC+6yGMrgcEjqoPVQKi9urAoqJCRv68ay6g9XQyx8cLyTGmNwaoKxK3Und6yJY
X1b5pjYTHtbxUVt8ugqxsaAyyiIg3VH4kSIV9ZhQNpPTj2gbefKsYpnIAX7J6Ud3hkVtLwLl12RX
C6EfaiD2TWPlbUeTJnVGdPWkqjibEPynh4huALdLPS+De6GC5tk8MyQ65E9tz/60gnK6XlZonDAH
CgrAFet5UeR+cNRQznbJpWBn8ks5ElAalGseBXhdm0hSUmtmH9HuSI7LGOl1d1K5vX/QHNZYOqon
ZFtMZJoDre6bFpDrm62UJALWE5/bdslFhTrHcnrOVN82EIFsEitAKnLdkRGvxkpsQGNCQRWx+L1g
dbuLetjdimnsruKs7p3xiDVFlOUN5c+w7c5WT+ATuNzIXxZ88X7Fw3/GI1iYyKSo86OLKqpUylwm
AAa0pkb0k5iWdoVTIhu70shO3b1z3E7iJuknyFUpmlAnbfZlXTbDt760xGh/cjq3crMDvbA1mE+W
tUqjoYkBnSujEL9iimTH+QfinwU8Z+qXLB+f/MuUY5S9nGiVTDhhAyo1OJf+hBbRaPsinmd5AVHj
yhVAc4F1xgVtqvVkKk++mrzwffno9Rwp4BoO2ho8ia0mW9BAKS6aqxEytt3fCPghHNp2Ifa7g7lJ
cV0FF7c8TAZbSkn8JoboASQcW9ND4qRLUBw0Fkzr4OkyRYb9JcdRVUakglzeZP0Yqxe6TqfBie+T
zFg2kOV45EX7tbfo0h0FLMRpPWAccqXwSiU9Oer+Z5UROMMrwL/L43VhLCeJEDzaRQQJvTr6QZ9x
rUy3k6OuFs1p5anyE2QK0IwJQ/La9AUsujzi7nhzKfWPYuzkG5rHqVSFZ0sgp9mmu7AGeronXMLO
yDHk4Hfvc+ILcFrxuKQXlMfoRjP6Pk1x1uqSjqmUT4TLKlW4tnI7aLmxtpUaPXQDRBGKqKD17w0d
Nx4eh1hOnsuiwBjnPAgWfeTD1TkdRVRoTMH8XiKqDVNfkZcjJfoFJJdcGphxgoR5IM+BS1QTA9rB
7xtYHeEJXdC2GfutgDlPxRkTUUXS0mUZrZugqIqAaV5PhpMF/eGHb5Y8KO6LpRKWWhYtHJhqL6sZ
cYqQd3i3Bu1KjkCr9Ly+knKBFRQmasd8dQu7eykK7yJwVUtbijAdN1AFRohu7XnI9DPTNbZs88Ia
l6aaIe6AR53DKKbHcM4QgVzUiDXLMVZl8rVRjPuwNOVLpq8rgCH5pkTOKl/DJR7k22vODCfeLurR
jZuHpWvmqtqruY1SukRBrxQj52PgmFtNfrPv5NAX9DOjdx6wri4bkB6v+bUe9jNlutf6DrBqUtml
t0krsJDeOtSo2eh/qB1pIoADMVPnqZTqqUlev9NEoqlzZ0+cn1pl612tAPoic1yMzeCkZKh6wDaU
wJGTl4JVHaBVKUayhokHSuYfro4cdbVh2F2hWuLFUFObMqgj6pJTjh6yAaXLsX00cYqSMKFUiGWO
jt47KPc6vGW3OY8kT8zWdXNZfWsTkdE4gENv08xi5DuO+CI5GXWh1SMXEaDANVJ/ZStquTIZ2Erg
+eNuqmCHpOvlzTfdhXrTDhAdS6itR6qM3nOUJh5yEpiqV6p4o+HDFo8IltiZuEXrZpfQ2aKMT8mJ
zFX9rKv74AyhvOlKptWFicxdCCoZ/pKoJbeeyCP2TnxVpDS/+k+UD+Qt0hIA1N1ygrZ6Lw0hjoVu
4gE6UC9F26M4yE8/QEQpMGSUw9hVeVxrpcJMlXyjg9nECsqi1sL3IRiQfhF9yEOzsHLQQlNlsklx
YvBRjndB0SvCOJAv+airecBXBQ1qlBek7bZhcDz1TiuvvbkuUp8sLyZjhpYjEnMgh1rJ9+J6J7aQ
OzGd4zZZgayj4CqUYu6tQ8ULxIHyBqCSaVzkzVgZovkwQQWbT9HIIy1e1pvezQPmzEEooteo5J0j
nD0+U27X5LFc1jB6tThFM+zsg0SHwO0f4hn8yU6/W+y/kP/CU5SDv2Jnq6JN4oRUMPce1cGAUFOm
G+4Nm1EpeNV62srgsUXGe3H/z4st2XVqsaunbuIpWWW6SvdAuLAcRzTHy7wsbVuqGjww/qU0Yl+k
2Vq1r1ZR/SW8pFIr/cRtJJcnVyMFiompoTbK8iY2bixFscVey/5Hg7t/kHYI4+Je6WddXzsjdRY5
tl3KLfqNU2vNJbvkc2l9sJYGAaSWQla1fIrxpbWvpOCw5UeLJfmmutxlZs2lTKaE55o2ZjbFVLPA
K3pj68EapGPxgDfC3OZ9ay6RxapHbmdE3klGglpq01OQth+tGHG2sFmlD8zE8wImQs6m2OHkMtYi
fUfOTKo+5zn55b2ILR5z5RtjIl8lPSYBSfqshd1aR0zhRo7vaisQqlFeX2qsfnI6T6licdcDv5ck
jmCJU3u5Dykn+u7eVyGOls1a3jtoV4YObNAJFnoAAqgm1yWq/qU2QMaCcOAexKPlUSMenVmEehKp
elvqHX/IoP+MdIOpf3npTHpDeBAQKXOJeqdAuFTT3yNVoz4CK5LVnh9qQMU5Zy8m1/p6gy+1l/zI
Dwy5ikvgNWWXqB4HXcIk0XDFtwSMDO1XdUHy65JLk+RDYJ8WezFPqW/I+VDHC6gHWSFr4BgPXDwc
P/KeKBUN60QPw6Jj9L129XToOvv7iuFbEJE1Vetj2cKPCnWgxtZ10j+rlXx6dlQ4RI1h0y7BrGWb
Yh2JWdi66cZqKtYqJwBv+NquGQtlKoUe94JZSAq2tka1rimXPdqd1VzWaAk6Jd5yXU8RbOrksrKb
5Kuqt0qOP8tlg1AcRD1Yaf+UjmKq1cpNeKG0oKWIW1hQ2eYgBddgaZ2wZyIl/q45I1mQR4SzT4KA
LS9MhwXpflxQY9JH20NCZIOp0zzoLMsTSvx1MbszBLHQWg/U6CS9p0RKxHupQkd8ufnn8ilHF9RZ
njpqY9xqB28wZ8VLLMl+KvtHlQU0kqu4vERBTumfTWnrymVGZ/rSUYKSV35qUNW0dw46haVtGcqY
qPtZLpK1NJR66cbpelsnHwW9MJmUN2FTKymNlZN6dPmZZjjyC71a1mi5r0F4ZkBHbMgho+yVSDze
sHrZV7M3BCwd9V5SR96o9YF12eKPI2kHyTFtLXcoPjHcyYU5ZBd5wUMTPpOAMkNjhGIoOZphjMoj
QF2mx/G0xMnHDw4XIpKrBNJaE+m6chHdFECYxQ4avxzcNadFvxRBgnH0NaKmy9vngobmwkC4kmu/
XqWzdXW6BryZhdNTL9cFCGXbclXcQ7T0yXiswoFIQvpOl6WoLjnrUCApauMWpmrVp60Ss/Kl1ioT
QuuUZ8KVXHMv5rpfp2cjpcjLjjKsLWu52SzgkSDt/Koct/smmdvFeyDNDq+jrJVucVOmb3AfWEOd
gqK2849DgbrGP6e2P3khQFYrGc3zEABu2XlUkcdxn/vD2r4ldiOm5UDA4lY8sNW2yoPfkLI7/tpj
9XbDg423CGiFt21OcGxiikPnbQoa/yCrURapZ/jIbqcWUVR6jkp24h/WdBqd63qtRflc8xj94Rm0
dZ9Lf4ymE0SPjb5mjpePcjzSqRsxt+NvZtN24gFbeVyd44njQ0XlEDgjeO+wmHlHpNbumZpfOn5Y
Op6tU2XHq3luhDlvtzY2hEMhcpvAH2EHrAsShl/kJm4k1t2AOnI8mPOC/svp0/mm8yZfUKlhf2fd
1Ru6/UODuMs/4aaIsJvY2yxuw6zczO7k9tEw0CwJwf9mJ7ecDRjSmTDGewP2WLnuiQ4hcGiX0QJc
jJ1Xx3PhgPk1ayegW2tgSt2PWzevSJ3CvJ9g8iIsc5e9yOCJ5ruM1HbiZVLGB/9g8ho4CFFd07uL
cxTYYmekxRREN1iTssHfOZNlLtthomc1P5bCr7oX4dWoWqIp9eZbywpGcQIXYteAmEvzKkP0Dj/G
76bHhjTZ5rql4uneR2UvjFtPYLz+FjIoN98a0/dzaqAG2s6v1YbeqTim4zK5064fCyLGMZ2Hwatf
zvScwBz9SkoW7audpz1el/AVHhHJoPCYuNOBWqO/Zbt5DBzx1dtYXskEvoVqm0ZzqsJhQDCVcYcy
xvY/IJLhyuw6N1qFc2BWoBcFUIwmVLZWnnuVSKbCuqtGU6qe1bBsIGJhXNVuML1QVkt8++JXyUiW
mn4NqbSzOVBLJJHEspKmrPu2Argq+pMKe1kQlxf3ypGqPiRX/UtGP6nfV59iWVvAOUFupaujexl5
5cwhbxjvQbweVIaKnnBUyVO1SGOsRpexGUMXD2sQyhd/RAjPmQQYLMBR2tvmfYmntjPDx8VF0Roe
i8GieZFlgdwibRZKv7ceFq0g5eSyEP33nk0ujharZXTriYYSn4cmjOvXbCj8+PtMSDpoEnMyq6eh
HFz02L1E4auzXXXd6fJXKOHZAWfrnFFh9kpzsGkG9eUzsuFiPQqqi2OIr9hIFucA/EJO1IVy4mSX
VUnCSdpoOIhnzuo7b8yb8LwuA9LM2LQBTj+21piUxJDSjYa5OXpsJ3rSOay5Z0lBOOij79Tx9tvI
wsNG2oGQctrjYKdecHSGguCqF7u0c8s4i77MsCN+DHo+PmivkPpY0XSbQnHwJ4OoxzUVEcidLEtg
tu/bZoKBs1Sm1xzHru3aHaIp2yBpDxr/Q7NELeKndU5ylgBeWJxwWnUnb5jT8hwNK/IksBNBRK5O
an8qTKM1H3rs6YfJaxdaRmX5e0G25jOIoOJK2OH4jclnaA7BZq7HOPJinFRrypeWQTrcUkSEq9VN
zfw2ZdTgrtjXiY8pVcyHCsjaTZhP03GcI17Egfqy+70hvKM+9HDZu3M6lcu3zkVStgs3eyaDqh+b
1zZpcIGsaIAOuIqCTx1ZqrcY7907xO9OvdvmPF1Ptle1D7635K+k2bSPjG4ldzl3Uxy7lfMlbTrj
KogZ5zH7rdOVXVozUbFsss2vyKIZ1UogDr+yDEluem5+2e1iMTrBIUHreW1T/f5OMNRyg/s/RfXR
RcRp0YLg4hVNb7/Sgii8e5ttXg1iaM6tfUpDu911XUaF3PIn/5wErPR2GW0t/9rztqwggytMcsRg
dv+61RUKpAQFPPY8+nfoKErE+6tNTpydm+09gDa6xXVQ2sUhZ4NE364V10GVOYfccua7PE6s30JT
BF/xNmXfsrQYb1A+Oo/zYvGURX58ihrbRL9Uujf23BfhfqBuv+xsM+5ukKiL35nbmBkmMtV+Nyy3
PqUJ7x1bvS8jwUC/xeyHCGOZ8w+1GVWnwR6is+eZy8mB7fXVruz0Oc48f+9FRXaajS3+mOZod4LZ
LunEjvayxwrRPtSuw5CaGel0QGFXtWenCrLvizCsT33Yp8uxmMzuG9rXJTigbKQA6KbG1OyaImFk
ibFN79sOGzWEV7gjpVE0D+GwdP3RHO2qOkxR7SA0NbPpjP5+fskj9mKHOunNve3GE8KQxb3NIYHc
e8zxt1syohtMV++TVbflacxjstPhgV3jr0zQRA7zHF+j3RyTI+OS+BSOa3IHXaAPjw0ruKc5yebv
djMk7N6mkI68kzd9d+BEnE+OhP5/MBfgp3Si89DcNyA47vlaMjWTeDvBG62+lQZMk895OBF4w2+c
Qtkf+CNjznypDbOOr0xj8scv0YqYybsP5yUg8JDt9xb5n72QO7QUe/kjWXIG04SgF8E6DVQy2Iwx
tUfqNSK2nOO2UgqGRz9UyyNxbcVwb8+4Fa+R5zTWNXW0wnpdV2hn+T6M5tB7TmAD5OMusHjbGFts
SsYE1JEeUz2apl3hyUIxChisOhSr4UebQ0IhoO78MQM7hpJoYEfDevAG0wzze9mt86Gq4zG4X8zc
pBMtTNO8m9eE1m49AYE522u2fRAkowc7s/D6D1keEcELLM1Oow6BIpK0XW7SYL9acT4IiHX0ig4Q
FQfyvMakNa95DErnQz6W3qah6f/r2/LfyZvQhL3+X//Dn7+JhmpNkg7v/vivz6LiP/8jf+ffP/Pz
b/zrPvvWiR69wF/+1PlNPLxUb/37H/rpk/l2fXSHl+Hlpz8caxls/zS+devHN4how+UoOA/5k/+v
//hfb5dP+bw2b//85Rs5LIP8tCQT9S/6n66///MXy8eV8G8Sofx8/Y/yBP75y/3bkn0T//ELby/9
8M9fjND/R2AjbgHtabO0xs/3y38h4ZP/ZFnhPzBwkEfkg2UkMwbuUy26If3nL479D2IGJAEz8HBl
0Lf75b96gYuAo3H/4TmOCw3NhFjqsgv75cep/3QL/88t/TM08Z0hzWS5jzHFZCGIk8jGSfKzmahj
7ZmxFmvv8QBlwaEV9mo9Fm5b2N9Q79o+Cz4ncG+pPXjGKS5JMP87/fk7J6jJBQgcZiwfYxyG4PcO
x2ymDFgMDdiGHnnkwZ46P/rkJo41Xq9elDY3y+rY3oe4I6LC2OU51aUbkv8GUe21KdbvK9lX+9M9
1BfqzxfmHSWdsDMJ3IIv52GT+78cl5TLD9ZcWnf2PJT9ISRjL9l3WTgzkdBfmNjubJ3/oEDtBcNl
yntYrZBq+ynLPyDEKOa9y7gd3CDOY4T9m+P7GRgLLz7yPBDGVkgt0bJ5WH6+c3Q9Xbz4XoMcItvY
CSF/XW9Bm4cfjMWsCGQuQNncko4pFWB2hypjcYOaoLciHTv6RB77C7Zh020iaUwIVIFnfJjrKfP+
xqv0jjRLp9smxIaQOcjZls9/8yz/2W5oidVC525btxti/OWaYJQmvm6lfnKXtMtgk2Zb1W+CyCB6
Z12xHqhQ995V6y7D34Vmya/6k7cLkFpIeQ8vJyDvQP6fnw+lpvcBXMCab7EvTMO+JamqvJch3GBk
Ctayv2dURNLkb+7VO0ex/Fb8Eb40MnnYK9673OpNGH6NRvlWYHOaDuwcW3wwxD6wHyZTsv28eV1u
7gzCtZezsCv+fiXcZfr414/MO58Hh8F98Cwel8h2LWLDfj55Z6WeAEcM+WFHAXndjxI72e6g1abL
3xjc3z2c8qvwa1GhYXABr/z+4axqt56gv7W3ROnZSMMdpu9rYt6Wbdc2WADu/vrM3gHycBa78h0I
yfpjOPkPUCTODp/dlr0giDbWkXCZyyW0Ut+hH0/x70tHbs92vZLv5179f361NLDL+AruLIdxCRr5
k5cWmgG7o7Vvb3zDypczxZyZNPbG9h9FtnFdDRpy3RHNidH9zVP1/hqTdUadiTOXIXa+7Utv5Z+/
2SQftnPq5qZP0FTtWxDa/UkNRynC97+7pRaa+ndvD3OYJY3oHsFvkUnd4edv7LNmiQViozOFhlUc
E6STfwwOPZ4rJ8FadOS9Zt+aR9UGOzP3j3mJN63C2u9BNmrXRycYuh0+9uh6bdbyELRgg6pMhLdx
l9lHbAHzvgPLh+p9mG5Kt3J+bSN/vmpNw/84Rz7CQ7ztR2ccHmBspp8A9MyNuyujuI2MU5thQ3Jv
TGNju/g2lSWNj64d/4jYWb42Yz+dEqJncHNu3gOPw2s1NsbZM1kEko1CK8BjZR/ZsXVVbmGFFKy1
w1u0hsM5pC35mWZ5+JiJCCtFIlw8BCI4mWlT3ZEMCnvQMKlmAuQsuCj4I5hUvzg+FRwETQUpnhXt
39HLb/xaJFh3qi+yKPo0zfZyRAXfHSZrjM9Yi/wrsl/Sl2Yc/giGzTdlPEK7j+Zi28XsJg6VPxTn
KFrY7XrdFJ25DA7tKLd5YF8KV9TILfQljXU1OFT3ZgScz7GFR8r2cX3soGp1LyRi2ud49YJT7cXi
c9Kyit/MGPgsLNbXcLZXamhttx5Xkaz3qLU/9I4fPHnhMIJ4GqynEAPBx0mY0x9T7i37MPei+iYK
HIQ4K56OJ0emvQYcCVinBOXFnkh0E3EV3O+vHhVLgRonau9s8sZJqxk2wAnxcPZobJ9Hv/mUV7Vz
I1Ifv4vb0tuDXIwPkx+rx35oj8BaHePWTvrtjirY+DkG4PZ7PtVlDCwwyv83e2eyXLexbdsvwgkk
anRR7Jq1KFLqIChKBJCoq0Tx9Xds+0Q8S/aT48brvo4cYVvc3CgyV64155h3xbg6T8JLzDstzRSM
QZI7m0z5MXhh7dzBHgmW3Fv9EMitgL5TeWKv6KPHWklMXNBfjeIRg2f5XtDjNsRQDk6EHTuV/s7V
OmlXT4Qt8nDdLtZiT6cmWd9tvHPhguc9KOU6HLU6Xc5oq9xXNWv5glm2kodM06Y0GHN3PBCw8xmv
V/mdMw8DeG+Y9xLtNkmJpbrtXI2YuRklkkvbaOLMi2pyTLmpdv284gWLrp5y2tabuyuNHBE0Ug3G
WW4RGMagQnqSCNWTporYAlQsDCOBMGtnTxhgL7g/S2Kum+9O1ySEn6dHuJXVk7Czl1UUQ1B4Evhd
b8JdF4v+ReTeXmE6Dcd0ai8Ebej4nNHOgYjaGw2IarMs5GFBHxznBgYboSUrT53lzTsltCGcQVjf
zqPr7w1Q6wejapv7miCUJ2dLqtu8y9P7PEnXi4RsFffdMp3hwGlo7pEqm6jsMBcGI1gM8uAMpTD2
AqPH+bqWrcJnlC0/zJYmDo27wg9y+Pk3IhsllC5gvOVrViSl9iW/5mzzQ7wZV+rquzK7af22lt9B
VoqPjjtnfN5qs3+ksW0D6Ku7cbz1pOE4L77b58nnvmU7r7A65DI/KYce5YfXKDWFmrEOzhMpE/p3
YIFASDI59RvsKS9d9kbu4WQ0U6iMuz8Ls1pDCV8Gjjcq67hkFr8VjXAzxnZa6HmoLTNQQYACfb5b
NYXvtJDQIKNhmvAv+rIxsuM8lIkX4iHlJyhTIxlDW3NENSAX3FAttJAuQKo3AJxLnRcg3bgEddgU
S9NfsMRY6tZlJbasuGu8a0dX9Kwrn6esWIqgSgxXJ38Nn2BoQsEfYot11AmZss3WxW7JVr7p/Kbb
7i29Y4c1tHlLfmwr78dN1RbWm9FTOJ7wum/Ptc8jloZS9JTH/51Odnliv5IWxLWhe6krIKHleNoQ
KphpZCaOzorbbiYxIhXe0q3cIC2J0VWPVdXhEJ0yp93ux3rxnE+V4zVlLKB5+eRVoFuwkRt7rQch
uE0Mj1eaxuqPGvtzFXXQOJqzMeR9dtR9rIQSnrqXz85u07lDWezWKKr7Hd3X+sYZZ8Pc1UNnPpoc
hmR+6fR6tZxQK4ndrW4wSpZFesaui/KUsdOiWLtY5fUQjc6sc3OZ1cIuQINR73O9wXZx7YeYBBh6
ulwi1SHBdYItY3peRwJ68He4O16GW5OoC0l/QeGDigkmUO4eNyq+1TxL0WpbyiqmPRCF2QvQknnN
xS6vHTofoon12Wea2/+ogBVMkebprRoiyjzJbjnzx7Ln+IkXLMZYkssLnPBi+kpDp85Z/DBKetft
KWmsH1al48QJTOzlTCvAGerpB9VH3z6AgtO3I4ukNTymCQsmPQ3K9gNMxzR/bkdjcG7VsG5cqQyN
ZPKl7teaJSuZqjx57IAQYcIcGCxZbjBzqMLQVq5ZJ+nv8G7XAcB48BpYtq2uuY6dV4OidK2XSX7S
Oj97cYkpjLWcLl2JqE/tl6HojmlfJkM4dVcOCQz5r3Y9JM9iVf6prTMnnHPRRl4pnM+U5S/dkOZH
vl69m2vOQMjLZidoSmB/VjKXOxI71yQgpGa896fljY4URmcgn/vEk96NNoICn62V58xoh6MDx+9J
hx0GAqJlb6FXH9I4bvjIRX+AZiEj5ncuBH1lhkyQnUhMmR1lXSfIbSaGJ0h8d4o70g13hWb7JxR1
U4zjGriPA5Y29JqliDalj+UjTacy8rRtMpB/zuWC3FKWp8xDbgOJoWtuXDsti6O/WfrRQG17IFtC
HEyhslhWc7KDUvxZrFXuBo6fYsOm9RjouC/OaunXk0VA8NkAicNsxyrPquappt2F3w/vtBfUdWt/
M9K23Ju0CtHuTFswVFN9HGu8hM0mlsAzmxVKKlPSepA/LDBrj11q18HAxCpqtmQKBZjvx0by4waR
us+MUARJyZbXXnq9rvE1ZK17J+fep0owIVxO+iZCvx/p1trapJ43rLWwZMdmYc8DObGGJg57XBvj
LD4gcngXVIrmZyPhMEyUJa2ygdG8ToaMzHfYIWFLcrbqYa1nif0Z5uVq71yiRbwvVu+n8hbhqoS+
yOLLqdMeJCUg6Ieotr3aCNqaiFJspxOJqRvlAROFcmqfcjbrU5rmBra7JjkX5mzQGi8bhaAaGq7Z
emT6IfhYD8WYrlrUNwQ7BVL102lJx/mF9l5zP9o9BRXf3nscO/gVAeaQ4lNdyWaJ1lQZLzl5VM85
IvpT1mPeG/PEPGbXg31kYXY/Aven1dCjD4vRVNP+zHPb2ulO2zrxquYxCSfci9/HafU/E6BFPrWD
o1MHQLHy92jw+HXQa6gXgw5aBtkucsQMuNDl7BRuU0YR1hQuizuK3US+4wnxhH8V47FvYTnzM5CL
fT5h8m+nC0na/VfYncWTKJckCfxu2l6g35NsTtCU3BH/4Zs0qDV9QMdQdXNY9o28sQte+xNAnuF5
5MD/wIJe0mrXS3nXw15gZjK3ERadct0Ns5rzOJWdiUEZonNo4UCbdn614nw1cU8fpJ/NpB9yvauA
TBVIUMkqy7Oxplossm15w9/rgv7LxZOaBj9U5laHWWGnu6Ff7D3RCc1uSKr8E/m6b6IprANf0FZh
wxHrhUvboZ7c2iEymly40bXxvNOMDK1dNuCK59y0N50pjTrTNTGSI2tWt4RmTFBp9fnZyV3MzrNM
5mdcySPjn64AElNUN21d3Wj08N/nbkxunLLz7gyVjTt9We0DhEKnQg3u9vs1T0+e70l6TAW2eL+Q
/WXTJY/YgPc2YLXQDi2D4zsb8cebx0EFlyk+tndeVqMiwsCpv5T52r6hf5r31uR9N2oKTL7O5E0x
mjoLc286c7gC+HuwwBDGVe9pXSTy9Af2OeeEsjGL+joXe4YyuE2UuCLB6+HGGMs+Fnb7bRqL2dst
nl1EmG/Ek8MpOFJVlR04k7dxvdo/IHagHxsqYMNTuoMi5T/oiaF/Au6SnHSq2OtMab4d59TCmYcz
OnG2EVeedF/tIRluNUkegaeN2b5BmwwEpXWPCPhbLGWDHYsq16PSG7sQzO/lit2j+hm6EGfAEI6N
wV8tnBJpQsI70tXiCwNWfddaqX4sa2a1Y15icveGQwJ+kWoMOooJZIKKauMX2nl5lUSbXrz3pptd
c7P8GDR+RaEzrofaSUr0tRPHUXIc4gobWrdfmEm9r7P1jG+5OBUDFCFbNmlAlfXolKb7wRmreVKc
I28lJ48hJhChqOPZ0+bHxKJAZoYytXfGoNfuzVrxdgUaYMtzhgsozwO39+wJs+hom4GGBvg+r23t
k31NPd17WE7kAWIFFvbWG5Ov1D6CzAd/S4PVqR4JtTBe174b9k3eOiOqjYJDmRDFZ28pzWi0S/gw
dWI/MoZgLl345TFvjC/TrNpHYrapo7pE3ddtN5+Q7UKa611xTq7B0eiWhqdE9xShoQwrSbqgpLNN
76Vz4AMMZqndEXP2WY7CODjZShNQLzMnqv3yZtJZw7x+dM+gxPklVFu9s5QNzBi15aWZkFGHuNfK
40Yka7SOVEEh6BItLj213C69u154t8vAVJZ/WbrMOcmk+MbRWD4UHEPCReuMh9oaedbZoQ5LbTg7
/I0UZTwnGQ2IrjhWjMBjeJ75k/RbdYvnQSfXT1+NEKlE9dUCBPbadl13iyOM0Cw8VYcy77Q3Gqcs
4ltZ73ii3eLgGdq2o2W9kQNlJuKjny1CtV23jFtUTHFJHysefPKcA1H0xG41hQsNpmVljK2mVjyM
GYFUBfCBsS/ujaLsHx3HLMIMHCkEgZURK56kGz+nNtOJuj60rfqeQ2QeQ9UNTrMf6pw4Crdov26u
tOA25BxQa/Ztnr9l6mKq4TebH1sBqMhFIHVxjxOsOSXXvVbvjOFsWp13syjDuqXXZz4MgI6ZM1eu
cVBZcq7q1OrCZivdkFNNxuiLEex+zLV5iW0KwKdMevXdZIr8zSe5hC+06R8ZDQ0q+4Tj6ry0aUSj
LnkC56HfNg6uy3ChJrzUOOF2fd6qa+Rw7ZzaRHeRCvnzPrW0o2JWh+FJI422HewKvoXYiBtx9fHH
RK/8eppUiOFVsy8J7IUIIZ2vQ6Ebbxu9mCFwcfBF1PtcMG9wd2TBENy95j9Ky39p00ILi8ryH0n6
bWOBmRnnZVUexNyJUHTFsJ+7XiIz77swBZS3Bv0g1osGg0ZQR9v2y9W587AoV9ESsW1+BffMkdZ+
1vp1eXPITtzRAa6A0Jr9xinKbb+AxlnvPXTUKiANxl7wOaASiWg3TgGyhPJruZXz8GUFLE5GAAqI
nahBQUKbaqx3v0qXH2yWKsy5sZdBaTIyUUV4kARW62myrjwf2KfNpUR2z4ppoGAOTS+dycvAZnqm
ZZSkl8TxkghfXSu+6VhFYIOw2AGWzBz7xbDZwcrChJgAqibztdoPpHDG7jLxYE/jy+II3Angbixl
mB0aduGNADyiJWeSvVAaLvPNKjLxglMOKFlrvfTstDd6X1Q/6JVQcrSppqx7lDAdzuKIDK+iIVnS
5Hc7qT/OMH1GZ+D2T/kznqTS2tOBQTnlEFbI1uBSJsHAyul/Gm3b1jdd4SHF2NaEf7MiZKg16kZ7
AxbR6m6vSBxsdP92m9x8i+oOPRR5c6N1U45M52/aGc3l16k2kQtt87wmceKUnhu5uT7WYGk9LFgB
3nX+1tqVNBEz1MNwP7Cu2I+rYaL8C2sdnQfZz2g5QVG0Zmbt2z+OzyzcyfJOQkYxjkGSwEB+7gtn
MLHqbPyy3px61Y/cH8btEWlJSVMPsg5HzIIog36/TdDJzgC6NnkG467ce1Mb0cdVZpbT0G9WI+Mf
luhWjlDY6ToWQxQxbnr01nySB7h37m1pm5zjN2kn+detqcwrLWvj8Dit5oDRrMHU7Z1GqRnL3Z/y
psIF43XuUB0wVzdLJtwGnICG9kTbpagp8PiY1f28aa2+a1xUgfeK2bU84olfK3I4yGKIdR8YyYHY
B74LB850ebHhXHlWKBQZS5CbOP7tPYGgYk9pSrMgxbUhjqTHcWBgKoQsMrDstTrptBemCKUOstq5
Xhr5gRkZCqivqNCPLQoGsUNo6GgknqyART424fUbSvKUDNQPnKyykeEyDTxP5JlfR2ZNw4U3tZ4/
E1856tHWS4Nz6ehsqLCdxBryS5npnTxXggyRqHYpbV9ZjKVxTy0keypk0T3gZRRvRWY6dhdUnNZ6
zvBmv8R5ytGYN6dlIJNcaxndWeMuH9W1sdvbUxKYZFd8dIMm1Ke58E1uXak8nX/ghbo+LPZq2fD1
bdFQPFVuwmmkTYCFkFm62J8Ggb8VC+vqwVFABXQij9m1dn0iWaQE5jDzYUpJ2911CQatHWXyKmNr
MWo70FKgMvdSSr5nRug4jcUNVEt9Qngl0Lq447qg0pjtjDqOKVno8Ggc2AJn/7JR6mrxdfBl3dQb
2tqrYHkzHjKL/BfAFD0D0uQaFk6qiL8riqkad52+8a1pdvhngWoQwXmprp0zIAvFzTXTr77mom3L
LjeduWI4JuskmgdCYsO5a6mtWPiW7lQri79lucr1qPmYuZ2G2du8k51MdXak4gHWEf85FbX+uK29
ufTiySgnn/QrcPbdMeltvQvXQlPbRRtKRwVN1RKIiL7KM2LY/3N9i4d9KCO5TNqZhwuA7NRbzRH0
ids/WlIU7Zs/CE2LVteBgjpusj1x1DTWM4Oxyd3J3nPqQ2lMlf6YFXBwyPSe7S3yNV3J225zbJ+2
ghjqm8Wq/QjvXZvsNop9alhMsP6FgxGkD08vFhxX9I/lyR6NnOYuIS0vykdIEgD75KmlTTP6OJOI
sn23IAuUkbAUEIDJVvdpxS3CCiT64buPWbOgKG243URsVWtkgq55ucJU7NembTlMGVvafje51W/0
iArzgBamWXdkPXhNBPgqMaOVhSGJr28YS7THof5Q1tdHY5Tl+u3Pl3PsCTjjF+99RHvjhv0IE/ww
b4ca2NgaZY5BY7Camm0AS1/Z866kUESn29NJZCgEigH41yDPQqX1FOSmOdZRBoZiPTmr0ad3pp40
3VnCoyTbcZHTSC81ayTnSjBrnsK1N2/0H50GFonkwXV37ugXU5g2mjyrFSHg0dVF++EOZP584M0V
G51nIwFpLyyLzg4YQNM9MRSpqlcLD8EU5QZIbiD01dXRnzYlo7lwM/ly94ahuAWta5XFHqJIup+N
3kijoVT4aoMqLbpyj2C+WU+c2BkPg9w0a/kh6e0UJ7YB/Km28mSz4snhMd0x/qWzrtmtU+9a6a+f
u7Um02gtGIoziOhZP31TsHotRU3dLXsInCjbXKc62RsaOeTOuYaUdGwbI/mcu2QF7X3N9jRBo5xK
m3W6SpAZW/TE7vwlzxpSH3yeCGMcc3O/lIp5VmYv0zSEOB40vkNbaUUVgJHErE3mi+ZGs+7Jw2b4
uX0QWTnKI8cN/xmcHC443uB2jVJPH3lfZQM9p9oGkvlUzrF7HHJhY7aeste+85I5srDC4iX6Y4/4
c1S6VFkp4yaX4snOnSa94SLZzUNjrQktC4ap4+d2xYF5++eK6XZGIZ5Vrzdytwg9t8OVk4W5BZpF
rtVeGyZuHFh8Br9WZgFPo30E2xUE7iaPBrfy2Kor13OdzHH47vQGSk7Fjsfqc7XY71fqsOfC6j0r
0uty+NIKV1exWr2tJsioaWcDTugyOVTK3GQ0tWvaSe1QQ9QC3wz/xNxrYmra+/mPLN1yHRdtr9f5
4t9pdD5J9mzSyfta2kAyb6ylcN5pM3TrZdBGy4qIraPMoCKy1WNK5bvdJ4Yy1Sc3nTpe36VRR0tq
jrqUdapvj73p8R8dpEUwJX2epPwI3StDSImrWBeIW9kkz+a24RFgPyHzO+KSVTkydr3ctNsB+UC7
nyWe3INtDdeGsDYZlo3qfh5IPQ0zlXbOe1L1aRFglsyai9fbFbJ7limxRZruNVsWNQsGOT0SPgOF
+Vx3zdqqwPaaeaU7b8I4dBQ7/de+wgIPlgQrCOKUDk7w60KKo/IDQducerh3s1o9DX2p2gcOEyt+
Hfyp3sUtp9kKpUTreGiTSn4BjgI4KoAp2V972AtTjgNaUk/c0n+qupiT3mieUoamNNt7ydjjvzWS
rU84d7w1dawDed81WxeqDBfMFj+bvD0SXr6LfGUF0ByBryH0KCrbr8RJjBa9gFmVN6nU2uXJa9s8
jWBe8ZzVXs1N00nwao60LsiF1zBsEehtL8X0tOnUNAcIjPp4UJurfWbQNBzmWV/b0BplLS8JpJ61
CVNwEAvSHS394brMPt84s2r1a4pO8JurGbJ711cw3zUnqcxxx2DuIPG02BOGTC+CEQvON18Nc/YK
FrdL3uw14dlIaG/6HwxYlu6wjkh8j3Bl8ghrUrHRw84YRZzNurhmJqcU8gBmnUF/Wuln4ci9XtgD
PnBtvJC80dW3CVqMdrdVo1G82Mz5WegLLFj4e7LMGUrSMiyU2WNK0fU9y3JHeXgJG88J67VjpFhK
PGns71nKda3uzQ7JE/NJjL9IykkHgXNlFnJ7wIPJttrglRi+VfWEjDK00jlHs8MUajr3LXaXQ4/G
TlyHLPl2wftkGLctnfI6IHJErWvQzBzPkmDTmnF9beyyy+mO1PZ8U3VjbT0qweZ4AJnA2txxQi9u
JA7W7aQUuKwUnetIlk945bnmx3xIGv9eJuiwb0njSgxGLVQsDk2RVlzf+tHU1jNnhmmKdUFP5MUl
58GPaQNX0xCXstHxG0yzDdgmwOSbdNE00nrp6Zw2TlrGFZoKrb0zNTUK/0ZrzDzDU1JS6E7xxsfm
9b+I3X5RAV6P77ZB7W/ZFpR9FC0/CztsaureUf2yJzPHMZ9Ga/WHl1pakHEXJNzL3hdM3O+3kjv0
6peQjG7/UNH8f2npv0lLr2Dv/7u09PTWvv0sRb3+/38qSxE9/ccHU+6iC/pTUMow/z88pYZOdrKg
P8B/+K+c1LL/g5rnmnLiIeVH2ogI879yUkP/D8JP1/R1A/klOlDrfyMnRXnJo/J/FHaIJq90ehw1
pqDNqDu/aoTqdVDTqiC/+bowOPwhNCB6yAqcHJV8s4gNNtEICHucn9FY38J4TNZ9/8WCZ1jazjGf
m8ukv9EJp7idfrTLNMPORivuQH/JdztWrlt66F+Hkb+YPyDYOcyri+RKL8pwI1cP01cFQ0i3k7Ck
+gH+OQPQtOUbfSCIYZuWQ+9lG7BI6mbmV9kh1jWavX5mhmWYpDlIRWLboloa39OVuNzE66+mtjvW
w3Mum/dx6/UdYddlgHeOIOT2ydA7RpGZRdMOIknkz8aL16zvllFZB78AU6uVWRkPjSpfBknD3xzE
dJD9uC/u5b3j+VTZ6WWrLrSVaO/rzPPOqkgfNYRIe5eDD60eDHycA7R4S9PXTkfTMrYcn6p3kj4D
dz6Z5d41jqvlUxvuJKxKONvear1PRd3uQDXS/htoyy0m+DO7rmk8xGl6nGtOL5orbY5r0GlmJ2qY
wzrGuwQ4rEIm21dfycLMJV+wShISIQ61KE0E8aP5QWZFf5dukxeR7Ga9ggV5q0wrgZNeWLE16AKl
1CaJcai+s8xToqeJEY+92QC02tK9Aaw4xIzQo3xvkRZvzTs0Ai/a0gaxTg71GXNDGYFLxz9iUSe0
eNoCvdbzm2oe5hiGeh35ojfCRA3dJ4YQ8m6io7ffEOZEHOyyS656LwL0/Jp2mI9crfxGEiFVgiyb
HcxEZlhKTrsNm8srejcR16OobpuBx3Zqu6/sGkmALIRDQTeuFxPTQQzLDX4vUMZpdb8QvzxwGb0m
tDvfiKVZL6E7TtnOKO0nbh7a/yFNT6NFDJ7bOcuBnNeH1R5qTDZlEnfwcaAPr81TUrjpfin8Z9vU
C7IPxoageYMm51RbkTfPwwniVHKvj+Q6DNlqnWtrTr+YoAHjsd6YCuMmHcPe9rdIryaiap3UZQh4
fcinwjq7Xe3QYy+9wKz1K59ybU5yqN3jUCUl12BA4UBAYTB0FQNY2oa4FCvsXEuPfoHuN/0rmhTD
XLQBDsmUroGL4Ed2NBCYrKoPIE/qhm2D7ZrDHme3OWliwdmKpiypqTvoQDNaMMD1kWEs2R2S+SzO
gfEw2tYgYkNTDyk+ZGT4mrsDD8L7KqwBJ5WDRSKpsp3VKPNA+DtuHQvOrOiL7hWbahfAc/eZGY/D
3nDL/iyGpY8d+FhlkK8TaV4j7qGm6Ysd1wF5i7OVscqWEXMtFFO8oNMxQzWFdQSZ1jKRHTCmjXlc
/L4OsduIcGXeGa6paQWFkmnkpuq5Xto2hBP52WEiFrA/M0j3WMX6xXkhak3sl0a4dP7yD9dKB2YY
8xTO1NIU0utd3bdYebQ0j/2+sm4zlzfZqmnGpulc4lTzZXzVXwZ57uCqazQvUn3T3ZRNaR5RVHJG
nBbeRkFHwFCJiBHEMkROyvxUNzXviTsTP5CmW0wy2ZW3zftL01RxJlnTwKnytxnFQVAUbnNK+bpB
QVt6x0G9PjBBV0di/754loeE0/LTiEB7MneXHu7/3KeI220ARO3gHpRROrtOgif+y972D5L7n6uQ
P7cO4h6QsrJ7YYj4RZ+s1S3BMsQX3bs+ul1/imzeBB3Quo+CN3HSMcTVefz9Zwr2z5/3K9v2qc0M
37EEXohfP7RAicksfRH3ViPp6kpS0gm4kd9HnPoeiZrV8KSbsec+QGAnJNmJfv/5P2uy+c42wB4h
2JRxg5AQ+0vlVbQQakWS6PdA/4MhAIH+Lxf1b/uxo9ue47n0IykMPPdqv/iLShhets9T55r30CS+
arl87Zj1Epxh/ovi+2dlPV/E0dG3C4sq0uXj/kit+cvndGUlXb0r7fsalNuqovnYLiX8/H+RW//t
egGT8R2BWcWFc4Iz4+evk4ia3o/b+fdKTxD0vevZ3e9vyD9cr79+gPuLqnqtfCA4Bh8wmDdyuJXW
g6z+JfXmZ7X6H5cK8w4POslehvB+zVuYDcPRxtzy7qeZ2ER1tq7HX+tBtz7a7P333+YfLpdPyJ2H
UhwbC4aWv10usndz4d935mmud75x/t/+fDzQ7rUMRdVmucYv1g4j6cglkJ12rzFb3HCV/svT+/dL
JVxoQKBf6Dw4OIV+/v1bdO9C2+CUmCKigexniK5R2IQoFX7/Rf5+22kv4FnwBN/G1n+V8Uven21K
lXzw/HGntOEJaOmXfva+/f5j/v6WENHAe+KwlQuLP3/+Pq5PwuN1WPMA69PcPqfpGIjpPUOG8/vP
+fW6Wa5t2LhtuCWwS/Ax/fw5DOa2ZiaC5T5rb8ryTk07d2GUiezy5vcf9Ot144Ns+j+uMHCSes71
ePLT8mJrDEC9NL+niwwg4U3Lnwrr39bo6zv31zMFH3JFV12fYRoGQvzybZTVpwnPYHpfo2bQJ3ps
rJf+Q15eap20XBfRnC1DmXz+/Xf79eWxXPwrWON0m1eHRsUvH5vVM+wux8LLFU7Jj2tv6Pc/3/zZ
T+F6fACzAJ3wPU7dPMm/XDzyHdaVsBt5j25pCUalmpveLNAJLm4bYkkGQrLWaCdR28dz6zPZd3Tz
qzGxgI9a82rosxk0tFtCsF32Q1VX6ogu6gc43/weCVAVuv7o7msC1WKh7JY2KyUEcYtM+9lpU0ik
FMib0xcYiz0TOYKd3NE/vyLrhm3nMBbA6m7Pf571cYT+s+Xw74/M9VvjuibLD2+Q+8s7UCSr5rWd
m983+gHevt/ciuJfLGf/cOf4CN5ZZkau4dvXSuMvm1FJ/BASzxSX9sXmRKPC39+4X99i7pttUK0b
9nVkYpi/bEJt51c+Piu+gbzJzA9t+hjB86+gFH7/OX//GoQqwgXBXeRA29Z/eQAH/FIZpOHpfm6g
rX9yQV7/v33AL8s34hYNAgAfsOi01oN2jH7/81ncrs/wz+8uu4KOURGrIqGzzi/1xxXGqKda5965
hTFBYK1FiDwmP4yGXA7wZVArU9O/GnLIwpE9hn6gFHqA3znh8cUHXYsUmQvkENWpeCEzNNhwKu7a
PHu3B9O596G7nBgZJMnOmY0vOsrPcFootqIuz61j36jk4nJWpbUwG7d6LsE5TNUa9h4DlXSwvTMN
e9qnDDwaAzUZIEkizudb1YzVp8zP2/06EzuA8Cb9WLql2m91K+eTa7ZZjEKQI770ll0/445YZrKq
mHY/b9BsMtSyQ1oHilreCf1mm0/AKumJMuijes/GyPHaL3Ap7L3CsBa27IEhfC9CIXSk68UVDdQs
KKSQ7mh4MxBCvZiEsQUMhQAGuFYGDqGjsWKq5s5D2vQIKreJa2z5X51iGtbQbZPs4nhb9wz5CIcv
PLCTS4QBwCgGjmSsl0AwMusbImXj5Nn1FDmzKvY2YofvMM3mcBlcPUrbGRg/LZNwZdwXm46nH68K
5KOWmvOu99Z3wmVkMNTqi5s1FhOdaYz90nDCq8p7j0rUI9ooe9SN9jUlACYwh8XZSUwY4ezJ5ZwO
ROaMHZKBCO2E2jVdyZUCUXmjD1odjw4j48VTCIjShil4lfk3zN+22y5X9W4ESogFn5lp2q/dAUgG
ZMvcRTNI8zKg0TMdkLlksWhNhheo0qGcaw0tpVF3b4D7lPhQEeP7Xuk9MNjhA+RiMNqqx89ixHjS
kTC2G0ySbAxN77CrkvEuKsn8upysCw4K/dI7sx0U2O1PlHTQIBKiThxVtnSjdI+zua/JnTa0nvVD
TvYNR8sVDZUug1Ivmkcs4BaPzGT9cDmwWnHm9dOPodpea69MjovXI6/DdXjZEqLhSoVusDH97gx0
YP5gbPRNVcgw9aJ3doPPeg/keNlxobW7kTn6QzHbBGGmTnYQtV/EKMvNO89ZBPfUNe9orzhH6aI9
yQgyDyTxaYGTdibqZ/4ayiKsBSkj8YH1sxmXDN2WW30Q0YAy2p5pdk/uDBJvcc4cnzwG4315KvTM
ClMgHce6ybjBciMRe7Ts3SAtdax5fB+XaamIubMG86FXygn1ydtCodlV6CQqCWlCtHG52RR7rkfA
XjG4SAhspOSp8dZbSARqE6zCaLXDAd0+cEccd5wQZQUrv2ZUcoWWmOCeGThVa+AWE6LNvHvz1tGL
a1t/aNA8RHaTElCTTs2ttqjuWFiZir0UzW2BSuPIKXS99JvglNsK8yicOuV/dphoNeMW4frOA2ed
ZhlYGzZGmFBVyIY3n5EA9VinJrkTaa8zabom4ZHGYbVIgqRTCfpD/0Pame3GjWxZ9IsIkMH5NUnm
KKVGy5JfCE3mPI/Br+/FajRuOX1hwegHA/VQUGaSweCJc/ZeWybHpsNjNoTySC5Umb4W1jc6JmeO
BJEXhnhjLQqqK/BMtKqMstqikKIBSYxaWj7iY/LdwgoIT17P94iiSaz4oDx66HWrV9gxK+OHiObW
t7vx22SBpy/LUDsYcZUj8XDSmwULND6BdthoneyOZoaKw4Idc2jp2+6LKqzJCmx6bGf14uWTXvlT
7jiYk/HcbZQ+H+/aenhHjJr4U9g7t3SAaFJBq/Frvbf9pLP0a0myyQGHPhQXHdXRsEplpzyC+xii
nHXKdvRz5A/wjJK5DsxCmvdzlSmbQg7XMlKtQ9uzk2kIxl8VBA6nxZm7oGab3UFaRXmnh7YH7Ybn
dHTjAxRFsL15UW8F3sytSodtA6WnutUm2nKwYXLUuei6xtFctvgwPlBqINeCy3zUsel4auJCoSHX
5zhU4fNguj9krr5MuLY9K8FXpOUJWMMR3WQ5l+9iVAcPbNniTb3DZpnl2dssiw41aVHdac00fi4q
RGpPHxBqo1IfH8ca7RDbYnPouxAQZ63VNxFO5M2UpclOusm9Nth1gHh09iiOHsxJG/dlFNmraTQ5
0C9S0c3SuiX1xd1hC0MfUFb4G3SZnpc2UTYTYWiYYRT3JYEHQmBbVBzIXKj3UFCiF23u7QBmKMG3
YkhvJwvsVFKHjadLkh0WMxrOchoLb66xQWzIy1W8qMY/Wiq1/TjVVuTlVdjtO0wOrFD2OwitE+11
peifNQmPa5OgWGa75/2AZHF+1y2uWK621p7xavbgVqmTw5qSCe3AUD0uzaye+/y2ohWV0s21p/cO
Gc9jttDzIcvN2NH0vSdVeNnqQqJ3JAyFieL0WVZYE6eydI9tWlRYLjX12hjGgf2sceHo2XTg0/iz
dlOWuLUgggxLdQ90T/iFUowQg5Xkdrb1tyrpog+BPdPXkZXfOHZavYGwM1NMmEriI30jtyvVBdu3
me/wmHUHGQvNw4WTnma0Wdxd6oihSt+HGZ9ygAxUN7Hndtld7Fi4ICG1RLtslIkgeq4lbbIfEjIN
0+hWuit/rezUZVtRY5wrSgV8aDrWld5Z3fitvYPkhgO0iN/p5UmwnI04porxfWor7bqqojeVH+Ez
S6SbjcuhKoGgtwWMu5LUwZ5orAdkLADbk5x3eFlXDcwgq78r0b5u2t5Uzxr5UCdHjeIAboPEnLMU
KDONAWWtXfTGUYltJCyzrdz+Y0FgzXd3cz60myhs6nMHL2TnOFnnx4aKgWLA5AumuQjsakyeUa+n
h2Jt5aL94E+b4ocq++gE9tHxGkYOQRJW2lbj7IOlh7jFZhzaYOzQxBhh+xqb2ue0/mM86rNw+mPc
9Tj9WsVxr80ImJHFSEiLifDOHZHv57bJPxluadQVDg+rrqKBil9hYimvI6fk7WCsDgcEwI/Swj85
mESC4pRe2nOKusUvw3Hyc1eP9qjKUiYbzuQlZJ0w0iXlCauw4nWNqIJOHfFitSXlRjfKW2C6ryDt
02kTR+2bpi+fhlkqB5p5bb8xlFl6amQnpzkvkwDGautN1vimk724GdWJzaNHRemJfuCVqYzT2coj
8kQkL18pxrn0lbpydogRb6ZInnXmSL1qBK3x1EbPTuQGq8xpo0xAkidSom4MSV8yHOqfSrF8tgr4
xWjoog34GMtb469PVB7VtnCxYamDhXizmrCWZtgwcR1hf7La0TNc3NWmnSrXKUceHwVpuacuBsnH
znNmnFZizKQfO0IzzjcVEiyPpIvmhZmCSmllau1uaKNpN7ph4nMgiPwiDeV2cEV0QGameWam/ig1
sg9lSm7fkFjNUc/0YafUhXtsiKfmzRlx2eBnbPREOltCNJedsSAqmJEfbJPcegfdNHg66hneh4N1
qsLJ3GlmE39TXNqntU4Bn/XZcMggd3pgkhoUwq57FSv2uXXzxavKRXmCTmcEA2Ocp0TLmTOWzDMb
XrX0zlFfxMcBrAXjCmnx1eb5uAJFPcyPzr10aOMLXZlpqcyRVxn9O5SL8GoCcXWd5MYrIapoF4vV
GVcsFAlJG1X7xAHBRqlU+UttELOLVRs9ymDuCV3s3+RchudZOM0VOViTJ1AQ3LcGRS0ZFQg0sf2m
c4X0XiI/6lznBipIdpvDJ91YRHPPccuy6VqxmVKlPZR4lTB7GEGIQyRow/JDUiwFlgv8Jab1tHMI
fGrRrMfY8wpj5f4iWkCxmyPLTsYgnkJ50ND/I/2KG/HUgSnbugZ+wg0zHvw+THNPscjimeds6LaZ
PhJNO7bhLdb16XqMzOiajU7uxyZX9qGJNNZoUFtTGVZbrU4G1m+eDOz6YX8NPZioi7a2DplsEIZr
GALtjdG7zX3X6eZ7UWZpUNQGQHVidx4LqRq8NfF/FnbtPFaslcDRRt5IhlkP3ERhHqpONTzC6+Wx
p5+46zoewxVCe9RU56MUkRU0JQNf+NIxrxh8APOoR1uqBDMoZxPLmIGlwzASF6+X2Iew0rHVVUbA
HKK+dk2dJ9Ya0H51Z3KQyLaKcSk2TbKdG/mW0cmBTlTLfVRFn2bhLNdux9rvq9g9xIkZn+VMmhGH
lgLjDrWkbozKlnTdZTNnIvLwlgqfEVeMcTYVy8OcJM1NGI5MuRZJ7vg4GOp+IN7qXQdwsUUUWe+a
JWaeW4fpPpfa+JaU+nINFYxE7kwd9k1eYizAM/lEVpw44jiVPq7udONGsrmGYG6i/TGaU41r9jmH
H/9NQYKMraifJx+9KXpGDl87xu52QBbOPQkYFZkV1owfKDSze12r93jE6B1pG4gh6oZjWLWjdIuP
JiSkp1TFvcu5MHweGYVt2T/Lnal3k49Vl9zRMqHHNSmSBNjV5x/LcFurywPHMXyDrYQMX8UyYbrr
xnsZMqlcEm16LbvSCmDqdjdEPZCUqsn0kGicl1Uteo8a94HpLogHp+ggZmTWPtdT83q0m/TeYi0d
rLCJdkbH+4tCNT2jh5mR4uI60vT5JekYHJZUl0BShdwRKV4HC+aLALBvTDQpk14O1sUGc5R1nJKh
8xOLwlSVtn6NZfWnldbFgcz4aWcpi+PjQS62LXumz2H9LtGi6RA7MXyofGpPljpnBPNpqB7iUVzZ
yAE8TsLxuSqt9q4UuX7UkCfhCBtKD1C45uM+L/dtzf1r0hltZZyMmEAsXLkLzTQcCZX7UscJqWXY
LKvaNPdY3UNGfO6PvmhGINXGdwvZwh5BqQZdzu1OAmERh0/3ieMW832wBj7eZzcQ3WhwWxqNRFTC
b5dQNwKxULVbxmgeAPqgVBOrPtTR2QkSrgvkIs1H+y9QShAfi/oLacLyqCSCuszkXR21y4SkCvOJ
A/7/OBam9c0g+2IVyZu7xF2Eh/172ocDuuI062CbuILMekwFAYBW89uMoM0vE4S906R9IDnIoLe7
xlWR5m/4PNrDmMnRw74+3/QNiiU1mz4He3DPEkMw3l533SOr+RDBFwHJwWYfK2l5qnTb3ReinYKI
59nrpF3vnDDlPBUbznEcbON5kgAwZ0gTL8IdnIPMwuKeC4cCcpmz92aGMmhlOMNGfWa/0s88J9YV
sfXZVlXUPhC9iXta1+vNUFk6bmDOpzisDW8ocWYOVddvB4eDXIMogHNp0gdjn4VeNA7EfA5sMWLi
EA3ThsmxvXSEogzjxhr7z7BqaRPVg+V3q9YW8IQTdIM7nMJpiPauVvb+EFnpsYqmDPMiHAHGDEql
rebhUux5MLxkMg5oBMwbPcuKR5LfLa/u66fMbcPAKElermF+o79JyDQRZHIAkqYBb1ZkrSidcahT
7dkAkOmXlHBbF6sgzoSMcN0itrw5U6drlHS4dGbxnAGVDwj5Qmyp6jhQaYZv6V/TUyd0At1Z3Lsb
fG9IxRdOy4cJLg8brFLudC0bUQuhHRkFu52Wr5VqbGRrodoE+tIhLZhU84zXmw28EirtwZLKX0TK
wa6Gn3pndhvZDoTI53YXdNqiwjkpLD+DqoA1fQ2aaLpyF0+yOSiT7IAbTeUeeXq0t5oRFi5ye/yc
Y3/NTyiDZjbQ6caTdjWHc/+aptoLSgGEoTPZn7hrkT5jXdimxkDVgBFjlzaQiDBZyT1dLE7v/2j5
lqi4wmleP1ZRWt0wG/5ZkTm/wWI2eNaI3qmf0LO4RNzt+Z4uUZeCQoUWajBOVXsWNdmmpJsAiGy7
7DQZwxskQZvtjQ4KWJjshnOMRFnjROdELhkFkSKNAwCKalvi3thndVedIpyFmwnZNxICLnfeNenR
FoX97EbY5TCOyKCd52GzdFjGwWLY+zrlwUxxrbNh241yFUZh5NX4nDfQQMuNUY/fHC0Ft9mko98h
woRnJAssGal2w7CC58BJ252aNtpd3TsoZZZOpcAMk91kpVVAxhWGzHAgjaoH1Q83kF/TGPUuXYZh
jzJyhPLkvDT4A6GGm/ptI5M5cJNG386CtTujvrkhs3rcVeGs7SKSqjaYH6utnbRagJzC5bRrYdFt
rOexbas92n3I05xdvKKU8V1kaNVBR59yjcKm80N9ag7LLAAAJWO+hbCKbClG9hDWSUaSY0YXInUy
jFPCQMGRQG/CQo+TBLcza5JdsS+0Lakry7Z06vZjCpv4QbEB/VosVKCytLLDZG0ic1ycPKXVCZuh
xTHtsLv5vMwSr+t4fQAc2UzdYOwrPRdX2Zg3XmlrNAHqCB4OEVblqTBVsQXj+pzFjepFaegAcQIw
kExYn2itwNiH7O3FAtu/hd7jSqjQ0uxYB8zOUSioUbJfCafvNm5ulKCX4REBWquul1yd/B6Hi9dY
mXYbI3faTxHv9UUpP5coKw5stMO2KmnYLcUgjynEdFYWBhA76vMdNzLcj9F6VjSBt9eLqTzr2Jv8
gmykDW6p+YjAqTomnSIeG/D4/OEIEZQTq9up6N5onqt0YBZlE9kTRwQysqLVpGRuHXpj3qBk2g7S
Qer1q1mzFXlNY7h9UnN0W5LzVCBnor8UhtiHCD7hPfkaoCgMCEcKYeYZFdRGM2rpFQR2eBwjwRRX
HN9zTsXfi0XMV7WuIKinPdjZ4QqvnVTeD2iLItXG1+x0NKaW5t3I6R0wNraDSW00fA9Le7v2+MFJ
OLymhS0/p7gvaD+pjDDBZpDlSQLSPiuG3G9wVH0POTFciZbeZJLllAwc7hGyqxi56NXdp9mtWp6y
1FDenAJejwLBPmiTjGurIcalkYlxD709DTdFggTKsq2Cq2RH6KZ9mAt7eMRhjzQxUYfTnKjGrtOj
fhvOGI0zWNn8cvKiZ9HLDc7P2nd10XhjZ7M6CDo7TZWt4AAjmi41rPYZq6FxanOtfRgakrw5EDsz
JNpsuK5MoUC/g5WvKJV4YgwzbmBY0DkvqyZivFCSU6UXSUAk+zFyq03W5/ntrHTfof8zBZiWxsvi
CmiHmNorAmQbnxyz9iOr3fEm1NLmRlQcZ+1CTGDZkqeUoN4TSr4WmktpEUUbQmPbREmKW5MmblAK
Sh1jiCq8KaX4aWBL71kpeAmhuKDLcmi79WalnsvZfZXaYu2adNJoTOWUhWrb+Sa2upM2LXh12fB2
qUjH7cTB3qPtqm46oPlo3MvsCsrhO/wuqMudqUuswDEuh2TJo3lFr9Q3ZFFHL0NWKWdMWYPfz9Be
QE7Dj4HCdqtzZOSknGt3XWrVsQcnBoCxMkc+DLPKcyCNnfrEms7Iprot8N3lOwyc5aZX64JkQJTd
yBPr7w0AdN/R2vrRYJhnICyAFG0xr+Blo5tJ/uqkqjhoYTzdWBRcG50Mwn0YLwrms0T74bgFBm13
eDGzcDozf1N/uJhknjBSDQoELNg6VuQkcMbs+L6hF7dTJvXRgBCxAdpMjITtbMm71M8svCe9q5zJ
1yZC29WhJig7BiTTDcuCAaNeil3eMGP1K1he4OewnlHqsFbAn9DWbm3zhlPmBxsitDE9ATg09/fM
EON9zpuA5i5lw0g834ZsRMkArAckY6aW7/atsmlTI+VMXGg+HrvsKu/Ehwpj9sTxkukO1IKbFsAJ
r9qabl9HGzGMDeg/zfSG/MQi7L6Id7jW8TvUuaZcSYYPcBPqGSSKWd2mE22EsTNHztL0ALRVi6+k
rX5VqHJ81RbeyxkhYm+2FapMH4pxvklaCAVYgMVR020aHDlWrEKhZ93RGMW7G7Pva9JVfy7FBDHd
Ffk9dv/0IWni5ptlmP01QbPLjqpi9DWCK156ZvUCb1v+Q9HmZa+k/XiI1UYvcILM3SYhEZG3UzK8
9VC/DvSYp9scWIGEc6O7R3ak3MvsNv7uJll91JehP028H70mXQjPix3lupJMhDut3wvCHnyHeVfA
YaylOaXAnzarEqtxLfRTPdbdrgYa59W6Ct/czuxdUbapN0RCzr6bT/IbwJ9UMDijQYudpz4gHUe9
7PQa4AnqNOjyvQ8C0flU5NhvrSpc39GcuUDVMYhNKmXnJhW/V2duVmf1D3Krtb0m0o+ZzKwjE8Ln
2V2eMNB92IpKq3ogkwJyTZNXKCNbs/rmDO5DVc1qv2Op5jtFQZk8zX03eyrtgqdG0YyPtAG87ZOX
41wR3q5TPtC/qhKr4KWfYavPK/1O5kvBfKuxjw5RddNwnTii3mHJUq75TnBN5xQZtiiazFNsB5VS
hly6W7CubDjyjGguIBP0oDSINSVVhw5EGI0vcaqnV7Kpm3PWMaIp8S9Dx7dyX2dGeKbLsdRBRuxO
GThMIf3MrQpmdq7yvbIUG4taZ3j04xoPJxsYM0bI21ErmSPG6uIbYR8HjhLHpxAR4FGNo2gfh3RQ
hsFpONHYmVdNGmOXMmNFMg+5M5Z43NeN5CBjFNk9BzJEr40xbmcXDqepUUUboXCD1DDsbdGH0bYq
xoXRPHvAkC+wiVSH2Zysln0x6iHiZUHVT1SdN0ZO5tmZDrgqCy1/nOgszeQxefZHWNylysvY1JI3
eUzvjdQ9jttu+zNR3KVecwMFHW6hMrNf6zW9jGD55cur0bTqB01uFcce7/WHsS2dYBii2cuqvN9C
lZ44ORTqZlbj9roPcwZQchJQ0pDC2Z1tnuwZU49h9WAUeUEx704+OGuTnrqkqF7XIq1zixZbF60L
nRmNp9ZMndRevjpazDEbqyZVBzt8ssbQohruB/k2aaJDGa1CRBijB957xlO4Ggnov2bfuerau9sU
ZH+3DYqFTE84r6UZA00aUGzt7zkgqFudKVNQzLmFtVPL7+Xgms8Z2PonpTP7xh9nerAusRd+N3Y1
Ds2xI7KEFjJxU89mV+kbm7igjWtFMQy8UZwWWCGbPFFID3BshpEciOBC9DZVelonKmyTKXyF6drE
27RSbOH3alb6czb/mEIe8M2SVv3B7ayxoFTNYH1QhJwHfURCTOFQC40Ooma1W+FM/V4Jl54vMIx7
2BbREWk90W2lLZ5lrpnqJl1D1SvXnm6GpjZ93ZLxyYpIoFBg9/eeibtqa5bEJLHmoEjoYjjYnF8e
bY5PHkHmzglnM4oDR6u+uy0rOSW6DvYOfJU2VOGAqkyzhxgnfKHWYGVzpPfwDXAHgzLf9oYOTW6q
+h3fZt5JhbgTSw3V721JBJWqhsYRpFj9kDua8RgVMdU+DmMG41HEcbl/C+duwI1SFt6q3fWRKRNJ
UsP1AANUoK5P4qOyGNyPVFA02UyuiREaWpOcLXgEj4rM0w8mg84bKZwpNcA8/sQ6CAuuHqZdMWvZ
QypDd6+pTfI2Zxld/JbzDA23iUNk0eP/qrNHm0kppvKYkeqoYCTYuGQ0E8IxqjfDCvycVHhZsPwS
CfgmY1SrdjDkhnBF1NAdYGG2mF8Gu6BKlM7ONOtm6w6QCknjSoeAXEp5ojVIZkFsM7QbDKL09Pys
I1K+mRVop/g4Pgq7VKkU6V9PQK1wlRbpYaGzyxiKoJ8mUcx3dShob9a2SlvQhDyuqIEdT0uL8Ub9
jKn7N0S6RR6RSHi0i2qz4GaMx8mDJWltyIeJOa3OmHh6kBM+AT/pA5Ev9n2WT+kHnblh2Jr1ktwy
VESmz+OyGweioZAhR37OEo89F+LbptLb+Jwz1KMNv6iHPKdNrlW5u+dqd3fwP0SxcQZxm6g6A8ra
uhkpe+5MDm7wbTBE70I4g9tFIBShCCZ0W9WbQwU6J9DavVDME/kXvPYnyYMSF5ifLR2W05L3Bc1R
W2uwrTCzuEpKwY7dxMVRH8Lqw7Bpo89S0U9WJayXeASqJCOycmAAUb1RpGwZBDCwI1A6YEDsHnsN
0yngss/YIoOXulY2Xt2ynUC+pCkYxTByw88k4lE3Kl3cMJsQL0ChXVLkFor3bqaBwpwD6UBuJiu3
0JnkU1333V5oBk0HCzjJroAwBCBFU85ZMiDEsuM2UPrOZIKFzwZYBtci1CXI3rbPf46aET6HnVju
0jSxnlyoq9RDkULfsWbykNv3k54aHZhgtssvxGW/y0IxAmgwoXTNYHBxKSRsVMhdPaDM28QW1zZT
4WFOAvCcJ7ORN4Zefuuj8IeKCqGqx+DPn/27Mm+VPEMUFi4oBsR5vwoMRxeURcLmdht7S7tzp79U
uSOpxuaBWQ+tK1M640I0RwAvs3xzDG/AOaMCldbxb7++ixxPhYPvCrSnv+kj51KdhlyENwD5r8nk
9ntl3P75I8T6Hf8t/FtFs/8YATQbNwD359dLlA0QiyKrbc5CizT6Soq1thP76ZS3Pb4bq+hw/RhL
EBn2RLpPY5xDVc38uuS8rMBV+RxGZ+HIOsbqcYwGM3DnOdnPRl9shBoNtxVSlR8UBEwB7IoK5ovV
tWo4f/v6ro1ki/QHndiAX79+LtS2nm3SlBgjbsbyBkpzYpNF6TyBtPcqweMUd1/IJf/3ovz6qavU
mUYEhhTV1s113f1LuKoqUWTS6e3PkdVBMHJtGqaZRj2FxGKZ3lSNzgvwidorUyZfsFrWK4T4bEPR
QdttoYIHNDM/0nky9wmt+fX9OT2Fuo1nrcbqNIi1j4xZ4yGmgbJVtCjfq6YJR6tP++KAmsTaaolY
gDouTLd66jfmo4O/FBrzJbc75JyS/VIoIBSN+WkUQ+njAq19fquC+qK197Dh6VoWtEFIKXWPZVt+
C2ebmPMJx2UVxTjCQW8zE81Aus6rBTwkI2dr1WUY5APpWXbSVyB5iwy0q6Y9yGFoz/bEKi2X5jEj
FPwGilB3Atu8kc5Bq0OkTXMEgAZNDxi0WYFWUL9TTbibQTTdkz0paM8iIqhapBt+SujkQTjtkSKZ
uj1OqumoGPkna9W5A9jL/J6g2WvbKZqDrbnTc8I8gh70aNlbKbWa1chpUBrU67AwMZeR3/JT5qC1
Uf4rPhDhfNsBHPAbs+seqtX3OvcgX3KUHnc1jDFzO8MROciWMybIUj3QZ+gdriujmoGoljxikDQD
Y1BmjwrwXViNdVhWkZPEyXsk9dHqiQKycXmGs77J+H+u41yyv3KKoQhIZpNrm+cHRZHpfVfVgz/Z
sMB1YBXkXnbhp2Pl0O7aG60xAkBfGz2KTzIRDF6SAsulOlW3kg7jp7CgBXtwmPhimUUTOFwQnHad
ZR+Q6sirSIhmm5dE4dYKSZyu4hoeL2xaMA5F+sm1hg/cDvqdCwTh0NnEI61Mr7O2QN1YdGFj6XAL
0tdaqhGZdVgQQ1XxJtHld2lXyUDtYLowG5doY0YzNLbSofW60cxiOPX0LX2tD/H14a208s3gSOYI
1vJO3CFeP9YfnLwpYzJii9rYDktFRRzXSc1sIB6e0Yfz9rSXbNdnsjqZZf+D4UnyjcQ5+jwZIie8
FdG56dXZT9M2uQbvRfdfGVV/mYBJgEqoK6LViCojc7i6q5UX2X3vvUSIZYecFCNgG8ffHL2+Vdrq
KuH4MxZgz5JlQBoY5z5KvuqpjDv9R5tG2UPUdM0OkmJ8qLViOg4gUs5kAztX1A409/gGCwMREBIc
EmzrlMi+Dgzm4d8rNInfSp36Z+n2rTa1TP9SYhISPAUMi+z5TrUZ50Vl+AKD7j3s9PpNaZ3QS7V1
mEir0jkriEqQkUKYgw9J44RZsYdtID/QK56Oqh1LBlcDx/6uHJYdQnVnR7RCqG1E56cigBVppTBr
oTBi0zGoCzaUKfgSWjdhvg1+hiElkLAtYx1xHY8yOkaW8lG7pH/iRCWulKva5Qhb+ArhT4Q09XZW
ohFdWzt4QuLPlnbzU44cPa3YpsENG8OrchX4UF27/miK6Sh4w3CrEwtxnCYeHWCOlCxA96jePrQ2
EscosxMsw6VxrZCmdVIswpsXIIdXIXCIoO6gWpE5yOHeBRQ3mTgoYTNnNP8xdBZGTb8YyFP0RXTJ
RSUBbEHHn0cSjcmkEefXRSUBctEcyhSHE6upsQPuy5/fw1/9/UuJP2iMjkZPdZfndy7Nrnr3579/
Ydp0UfZj8l/thbwlqMQu3pOJG3ZhSiFzS17tieicnWkMx3y019EFvB5mmiXb/N9/JthycoWIXMED
ePGbCF4N28jqtVsRx/YcoEdbbqA1JQ8RQNg3goO7b62DqLNE45988dnr/fjPGxp7GKXM6v4wGFGC
zSB96+INHWbOMqPSb4C8T4Gab/vsi+Jy/fq/foSuOmK1BwlQPeIf29C/ioByYIuX/Qig0N3MH3Ai
wy4YvqrPvvqQi0pjKaBjAoRxz4ZkxuYzvgd5a6b+n+/UV59ysbrpH+VpVkzumaPPMp1D4QkEkcNf
uRD/sezhojS4YjqXS6gXaxDB2iKNMU542RIeGM1Tc07lGH2x0i9/iwswGB+lbmBBpTy7vPNdpnW1
qoJOZMgcEeIks12WtCvvVUcxKfLsi5X2awXqENCk21j3VncyzxZl6K8rTZsi02HcUdxV8XdU6Mv0
7Hb0Hm9F9xwmJfLPr/xov/5AEFgqFkiYbeuHEZ2rXyztrF9iTcpSMOiOAyRoveqrCYJE5e+2pN8+
58KdRUCIRe+hEtcQLAnVWRwZKFUW/vibpff7r7m4fIOTVwin+TU1wIuYTt67gop9kF/cpcv9VTjE
iHFAwJ3K08q/X+/SDA0+r9u4e0jMHLf8ilx0vljeF/eFM6bNn9dwlOFQh+wifv0IrDjE26l5+MCc
nc4wzVFp00L+Ytf5dWNbT9Jsp2umIHuPadrGxQ8pjRhmV1OBmhf+qkSxffmVyXZdQP/Z2NaP0MEo
YRO1kOFyly92A3zVBpHCc3MfUpUlOimj8bGd9yn/NZn2X94YPswARoNXHK/h6u3/9arp0EfJGRiq
e/GD4Xr77c+r6/K289fZBDCkcgJQ4SZdbDnKpIPSDtXivlAPHJHUv2sAcKXwu6rAffDU4D11LnZn
05wJvkeSeD9OZNvc4eH44ur8frdtwZNuGZjPLMSQF896kxC7bISaeb+V2ZMa6yhuyr9z0jMjFhZm
IJO8sDWo0Lp4zGPmJzqsn/bOHiWilmDE38Yx5C/vg2BJ4RXR119Ct+RiSTVpYRhjnnR3zs5KA7r2
/78/f/FQdG5mhMr65/Vxa+9isf3zn798sgFO0IfhXlMA6my5F5doboowUcVU36nmFPRowEYVt8FT
Afb/zx/0j5X4l0dvjR7FCWuwYmlXuRcLqqxL0ZFJq99ZeadzSNGOrYnp0ezRpFZDcbPKDBkjnLoO
798yU3pMT7ii/q7vxJIAa24RP0jbyabmvXhqstowi66ZYRnuQ2VXKn/71Kx/nt2Lx3HFElw2BDWl
idFNmeO9UJdXszafISH9+Tr+9tjzCSS3s89T+QE8uPgBudY10Uj6931mz/sXhcnCn//+esN/uU3/
PO+8IVnLxlpr/rppzdOMfJlt6yGvG1/psxPDMx87ETnG0QEaPPFyjNr+/JkX+Zy/FRqXyAsUw2lM
+F4BTasFEWCkV61rbRoZf2RTh/SwZlqFYO2oVN2pqIe7Lz5+vWb/+c3/9/H44B0eAmKmLh5hqSc9
AsiIKWDTHnk7PA8LIn90NhD1E38cQ4veC0Y2WVtHaw0FYrD0xVf4b6UW2ziVPTsuJJiLWiHJWtKm
GGLdCUU/z0p/PeZrHpNYCPtanqlWPMuNX+e5va5m0Oxtkm4Yv6KGSV+hb+7bdBWpat5cOJ4m2hOC
4C/2of/6BTU6gkKnzFUvqWrDGOEbxUlwR/LtHdRzJBeuu+kNFFUlJiYLfGxr9e/4Nb6oPf7r4mBA
p61buWaxSf26Irsa/LKR5sVdhn2rk0wG4L/TiQ0K8xtPmD7+cLorZf5io7jYr/53Ufz7Yy82Xsls
J25rFkVozPSU9s34Nk8/ZHRnxi6ZEs9hiIO2u0Gpgw81/uIpd399DH//9Iu3I8iUCotbUdwpGbNU
7LGn3G5Mhjs4qazibbQw7fZRSZcgxjuBNuGd4e5nPloPUDA9Ir+2zWJf1Zi42IUOhsqQeNZq/BLN
+xS3CiIF9dakO7fVhjKoJz6jhX/prBIOupk7YHQeb1RnK8fhZ1VglDLLCL4AXkxasVqJNUghXbPE
gb76mOIZ4NqyPGN6OTkZkiNnqvF0dj5g1q0Enkw4fUSGBv0QMe8HMOA0d/JveRg9WqV6G2a1h1N9
3mA8Qr4kfa0uj06jBYZsHibL3boVqpK5BGc8FVYWwMuFgMVszsBG7IVmQfNOS/2mErvWEp9jY7zi
9cL6OvVBS3pgS3stQZeK8AXRdRQ9Nkk3eGknvmtddLKdz4wh//9QdmbLbSPZFv0iRGBITK8kOIuS
qFl6QciSjRlIIDF//V2oeyO6LTtKcfupK8oukAQycfKcvdemWfvkiEXM2/U7ObPcB4SXayJp0Fv1
V1MlHkZtuCrTegPlXqx7PN5SRXffbAS/v5D/78Yzz6H+olA1v64z9gF6k3QTL7rj3TJCBmnmjxId
k3YcI3MXT3ikCvxNzryz0vlkjOFjnAxrA1kCw7b3stMuOFy+2yGXXf/3HRKpK9Omf6o1aCFftier
YiCdiEpesvrT5gDIfRLoVzTjsU63PnIKbXpv+wero2PV7L75Sf5cC8ieGK7ZnK6d5f/9vgHoqOl6
YmmoUXqtPM2IwbaWZjaEcokZoeqo/2qQQv2Y/Rbzh9vImzaffyCuiI+zoevkalrOsRv89qapJ0xr
SdQeBbOHrT5k3ee/f1br94ngcvv4rIJyGRANRflX2ISHHwOFJrToxj8kxKFUz94MPMJP0RvcCpQq
aXeO9De0q6uqvrZc/UcD/dCeS2Jcb0KIKBhuAst7L8ne7Mtf48iDqTWsXWzUObNF0BKRdUWGA03x
7NZP/19klP/9+EykyQbjXtP8+bLXJmkkGalNRO6J9hRO2W1GBhAUAy37ZoP7y65OnWRQYDBmBM7x
tRCD92g0JprBS5kj0mZYE3+i3CFzS3M/x3IsbhJfjOfUQQeAJB2bQTKKb2rfvzxXHnsYBzQqKdpc
X0opx02IqOuUvCT10zTYdyWpwQXqJ2Tmfv4h9Pybl/yfr1C+Mu9PGjc2g7Wv6deaHlW6nfHjRtD1
P8Qw52huAAJGbhvvbZDVj0VG6oM1GjgeWqQN//5s/vXrWtS9Pmx5YChf7q2md6gG61JyktBxcjPb
XEVVeZe0RbHqJ/0gojLofOeb1ft7vfrPE+WZwicBZVkRlvll5yDiMmROsvzIMXBT4gw0d/z/Vwj8
sP+5xj+L8r/alYkbSm3uW3kR5g7m+KqdBGnKT8iYMdQRe+lvSiM5TF35zQO0/GJfdkW6pBatOGHR
uPpaN0qLTAMj9PhFDf+hh/3sDQQGosH79xtn/HkdynGHNj1DUvrNX/t+xNR2FWlpzUUZ9o0Ky0eN
qL8R6zHZb/f4fAIATw/wNg6tAN9PFIISzQZtW7/yC3k3ZMY3T9Ky4f7+vX//PMuT9l+/dz7IYpo9
r6Eiu7EJfxt5cpBbrzTVbIfs4d+//Z8vxOViLiNMGgX41L48tiNUIvIdbSxpCRGaFfr2rj0QkL1H
b//NOeQvlzIA/NB4XNqQ+te2NyFMaTShZLt0SXrv2JV/yQzpb6PU/BWFk/vNr/iXu8rVXJ//WdYC
+/39V4QZ3Blp3y5Xo9iSaqu75aYwv9l0/lz1HEXp2wGV01Fa/CHk8LEJtvGoLtJuNqro3l0AAoSh
sQtkm7RVV1hUvlkWfy755ZKAlpZFT6/6y5LXpsbNR4NLElVhQtIwtJNOYsvzvz8Xf70K+EIOTTrB
Z18Xn+WDWsYyTGNElhcCWe4tK/7mt/tndPTlQafjToMHcTLp43/0qKxEYAOb6e0UvxqzWtfkB0T1
50gaeyfROYyBKC8zljHCH795Ov729f770l/WmIVVJ/K85b4pua+NFrVhj3vo33/DvzyCSyeEtx8I
H5Mj/++PYCnxUSFxt2/dvq8BMFnOGbd6cZoTINf/fqk/1xaVGxw7aIo0FP+4XeQm+mpy0uTS2e7M
g4esO7agJk2MsUlxyuZvNs0vexQKOEHImIU4SjdplXzdNrKIfnZX9dOlN8DJamUhd3OnwwbOJ7nx
ke9wqFDWN6PUPy6KupixGUZsGAELWu/33zPMzRzPU+devFB129DwOfDEU3bqbSJgyKW0jtmgZd89
pV/qCqCqOt3HpZcKGohh/Jcd0qppneSjrl1MtN4HvTGybduCgugqA7CQiowbzU1IfWWYs5KUykcv
Ulmxbvose5ndDFumGc/p2u+G/JJIQBkFloXbOUqoVEjPPVZICf79YfjycJso5ugwUSaDkAcw5X/5
ncaUzOvILvjvgxhy4l1v3v/7Bb48bV8uQJX/+40QmI+93qHWiRzyKArkiAmTZ9FA6voOEPplDf3v
pZCX0fSjdcY9+P1SvGpR7NQG+TAzBoaPNF8V43cj379+nf9c42vTr1cZeBbUxhdMO0I8g2JANxNa
1jfbAR2VP57g5c7850pfa1RXHx3yBq3qohtFhd7a967JL+mCsWYMoDAVHQYet+sMY/xJCfOdzjTx
ti6CH5tcwkDC3KIpxV8An+cdmtpAYlyoRRGc08XeC4tYbiGFtsKtKmD1RKX3KyFicV8N7iv0B+bA
cv6ZaZp7SRHvBelUE3zbxS5N4cSyyRhBgkGySg6SkAiYTYz3aNsMoInYQhZRPhGBxmi4q8ge2lWD
PQzL4WOOiGMC6xfguJU7hMofXtvE+EYNQk7q5A1hzueAt2CTjnW7KRIFAksJnGPz4PxEAsdhzcwg
D9Dc3hUZYDubIw3knjS+zIRClXOxH1RLDh2AAg0LAuwAR5neuopLsR7qTj50Olr5MziCBIZVgzwI
ewoYhkS0q8SEBmJmjr/yjboMXBsqA/u1Dw4GSk1mjuHesVN5S7zbh1VEYoMFwH11MaTCoc2qXVnH
3U2k6SiBTSRZzFSwyuntECivMDcqYdfRswxCSsJ8QnNa+05ZvTrppOltyo4KAFKOPGRA8FdmUou9
YYTVq9tGamcPpHS6Jq5Jv0I278VkUpVG5wdznmubBiNq4FpY08Omf1MiIlTF7oxfoQA6YTb28DjV
jokReho7AFogpCbR8NacF015I0NMNJ6VkYbUJcFcRwYE4mmoV4jO7F1UAzby/bJ9rFpHBBlRY8D0
gHVd5UNsXplR8Yvodugdc+Ud+q4nP3oCQdfMKRjFEi873hUToCSrf0i88S3pfdBBGKE3urdk75JM
upcCLyDC8+acZJ53LIam3dv+xKiWUSe30jFOcVT/4Llwt7k5Wa/R7GCFMSEc9V3kHmrUrauonfJN
2kyf5nAa4Jn35fRQuyEUqZimmYxJYQ5DGe7sNEyJeJjt/dhNn0jINRy0HvfDK+vAgdMAqTqHsiaR
M+5cw0g3nirbg3IQWQ0SGW5y1WfHpF5BhcdE0hUkqhMmvkNGHe1LNYh9WHXwvIBaoLDPLfxXBJ2u
raz71QzaWz3ZHPkaN9yFbmNeK1HQ9VMyZl+c3BdYMpOzUjlhuU7CrDobm3mn8sZFNq4MfLMRWIYk
1m7LofJO6HnabWun46o08S90XTKeBgA36CeB5LVxHZ2VK35qvo7c3WttYkvxZ/U55muRuW+jkdKj
ptZdl6i/tzkzXxK7jPFgJMXI69JKzk0W9wcVGuEdwYLJQckK8P9YVzf+hJXWn6FjYlsEyFgClNdM
7PVCQGDJ8CtuipwoWcXs9DppY5IDcNXsvNj+cCBn4tFDBJfV3g/YiQtAXoi1l5l4WIqQ80UlmxN2
c156enQeQFwcytCj34oTlBZIfOvp/RjElVc+RYXjriz+cWuJzg5GoHXbPp1djGPVTHtSw6uXhvio
tMHcysVra8tSBjXxZ6vEx5KdmItdccQeVOQLx66gMYXKNrpy+Md1omAixV2VgFpr5Eek4cQF/AVe
UbgazYmuntat7aLCJ90wUkv4gOfFpEdE+dpqSRxq02xE/u+AmfRIN9X6qAriVnfw3rTq5ISJWKEB
7NdDVHf3EQ2ybbs4bzs5V8fYQ0/el2AfnGqucd3PdPazOlzxJ8JbY4bkQ1z0a9ol1jqbIgASKhF8
5IbznwVMC1YFEczErbKOQMmkPlEfRAj4BKqh4ZshjG1Jc6tps5biRxGO+rrGP7VOaveNLHkSOZLs
cyjVT4nBh9lC+tnb2rMlO/iLo/VRhkUIdo4v2jM+XHF/Pmybno1rhnJtdB3IVitNgxnKNdpOGd9z
qsxWoQtVpmy1hyYb+Zi1k6M9jJEZFvqMXBV0V9QWrJuiwcfpldbOgSKxGmoKh56sZGYuMI9KgvuI
l9Im9cgfZCXmJEuzgBrOBewYj4mr8A7Zdf7kFsWjg1rzueu04jRg2SOiuopOEWT5GlssaKlu0bm6
C2cBW5r2ISLPD4oSCyNWQ4SffoS+09ewM3HcD4zYd45l5P4UBIny3bLqSrk+5LFBaSuKYJ0euCKZ
W+eIFzU901VHpjtzEGLTpwW8DNbJFlKCc5d2xrBDYKTOwM/aaylFemwK9t6loCWwvMyCbIwHbK32
LzYhGfQkebDdkWrTOy0C58xLt7L3px1ol3EbMyji0R46mkc4xTCOYecU1rTmXTsfzb4bglkp816m
sdMjVe46yNlgK3cJwmw8Qn76JELFW92s7PJDk0BNVoC+MHWJhh9TH6JLOi5YXrPHsecz5PIr791P
y3YFFxMGiD8j2s+rDKwRYR0rEy8laFCRXUHvf3GV/Wp33dNkQ4VprDy5g22Z4WWgBrR7SgbHmfwV
jJ3mlHdadGuTogt9IIWNpiyO5GOG92UIxwXJ0xRYkRJDWPuQvNU5mCK7OZZSMHtBnoMBLIpuTO4a
swYQ8W5WknVDibttc6xH5ULvISsyX3HOClc5U6W163YQUOIyX+VEqBxHV4xbs7HSg8Kbd91nglFj
JCDShuJnUTPtUpgSj3rbtpvByL2XEPIUfL2i2uc20xB8AhYpcjUmL6ImXhQwNchHaMnw3Mz2w0xa
IDZ5keKfiYz+roBPxDOvl2dDYFwYtPyXnNkg4xS5otKdBt6qltzMFZLrwu6zPZOR+UYyp+dfWyq6
Es6AWBsL6Gla2qbwp6KAN154r5Zs5MhWYtfqIMByDOq4kTr5VNY0rDoi8dZ8VGOrIXTbkXuG9b/S
2gY4c+/f4EXnOZ5q/8NrsDp4jWYEcNr8Wzi63kboA4LpsWW15hRPQJtjjK7yySy19t3BfYg3K5sK
mItzYWO5nNnszayDYCAG/WLUdfgQdhGska4ed1lphEHkl9PGiRiq+eXMrhx6hLnYWtHt5naKHnQ4
JnfNiHJwsKTHqmSGFBehe5BR/08CqXwQi0UTdLm3aTV2IMBMTAVHK90iR/Z2iaenQVr3+H19+ttp
5907pYI6FVJDxoM3kAo81z8tXERQOPMBfSy++9xwfuqCEVhdUtKqhimfzjs4WuV9Vv2A0mpvmWTp
K11DkJ6kM4lT09zc6G2P/jj1+cKou6vilCZG+1D707ujdEUJ1H1OI3y0abSac9+YepDpxudoL3du
pL/mSBP73OCRcQPiAqDHFO/HkUkPAymcFB57u6xj4zpmILPSSJtfeSSqb2VjMyHAJ7sVkzHeEwMs
11rMiozz/HFAAw9yI20JuTacjYlitdh+SD1+0JHLgjrmbI4fZSLVnBCgAQ7FSh+HbocSG6dNOmWM
cBxjC6ht3ICCyzEJhPkG6RjWMRVBpPEofk+TbXBuSPP2mCR5fWfXRbqvR8daA6IazrCr23d+7Gln
9hl2tgHk/SZ1/zkl14qvPeYn4pNSXM5Z+IC1HKc7FsVdyREWhqIHmJbaw8BREDcnMzW657YiordA
0xz4svTOaNmjrT1TM1nSaW8hZHEI0MHbv6mUA8c2Iy7wQh551FCl9vUrQUFX42i/WekwWJ+psAbj
wa7JPmWub1X5PgHRFm5tvanecNkuD2PWQyZQloW33e43tdMugTol8b15NwIrFd7Yj08KLNLZIQcQ
SL9wVwXW/oPdYhotXD++zUrhbHyPmMJsTpyVbWivuWqzVVEn/nYmFPM9qw3OLV4RJ9ghcdGuo6Rc
/IGpThXl68kKew6J4TnM/nXeWtmBXsG06Ys0vjUk4USYAxr3Pk584JaNuO8HfCxRzOSLvd67dRIM
OKELI7RuapxXkMPd9hWpIXpIZh3eUVL5HaxeS7Y1ZIlDmjN21yipg9xSMkj64RMYCeGMsULPrzKA
XgL4KE2tAtwzNY/uZD4OV2kdUuk++6h/trrX8O2HBn8tu9mqjMPXPGzLtciECSzWTINsWPZB/KQr
6aQxJyYPgNQ4xeeidSFwmm5YXBcwqtLABzhHVe9pfFIjp4YBWMJ2aafTGQQM2DYjteezZ8hb8nZf
l2D6/eDgxSRAEpellvsN/AToO+6oN0EMh2CDerDYgrHk1QBpF0MkTyc22viJMoDGEWDSTyeOxg9X
D/vbiVn9nv/ACC2nja9hMyJpi2bbAPzs9iEbglG9tAVOVbP0LHhHo7s355j01BDaFyVHfzCTzr3J
woZFXi7AxZ7YBdBedRE0agLA44X+DX0r2Gm2eo1c96eW03A0OYEcR4Lann3T03bNpFXv/hQCeWCK
FeAtkOu4BX+hFXGLBTLUGHtaGEfZENa2Vmt7DHL0vhj2rXRg9EEdRs2VM2CN0ImKJSOOV5TkUG+u
0ooaD3yhthPDQCyXA9LtVlejt4LZY26MEK4Qke3EAWcQDwlao81lufMaUo8R+HH5048AicgKdLhR
RkT/UrkFicCvksYJoc9YfTBEaSKo/G6+Ne3JPMwJwEdwfdM5sjKHMwZZoi1moJ2wZXTVKBvTfWF7
gP+S7iYr7G6HwKx7A5TunZwx1a4HfIzcqaTfFmD+X2K2mRN4gozQ7gxILI+TeUtRC32jiuHe+VV3
D+ntZz80zSFuyZllIjZfmfF9l2+J+UvXHH24FQQKv1K89uwv1DxSs9v10ClmxK10NzHXC8zItFdG
KznyYZTNgiSOs0An6PxFVA7WdBu2wg+SOt9xVQ2PkVlWh9bWCAPQi6lKDow04BTZtQGt3iPK+Fec
2eMha0YrCMc03xC/m6ylDNFLGDhcN8WkqmvVmp+OZWlHMHvjKp97E4sFjj7WVQKroGfdzwQ4wJdw
3krHbfdWXtEgccmex6WGwbyymDAS6gmqpy2efH16djEjUVdNwP6UpLrTcm3ndmT4ZcUILq+kWkWH
BRIpq/DykFTAugOugvFXgUiYL7QuehRqSEUYNTs3Vo/jLnEZ9KU1mQFJocf7RITR3qvL5i42Pfee
L2WtHJfHMvFQDanhDSQZfj2BTVungFrRwwUU0vbdZsgK8dwlMtlMbW69tbFpXvtpZiarWkXer7nN
SVdjNz31As1N3irQQXr4jHkMdUSskbLHNhq0AuZamTfmXvl9FGC3/TE3Wb8BfYOb27PYN5E6blPf
DXHEyR8jXLBHWkugbMhM29KgJ29NcIunaRJ3pRs/zulAvqSmw2iySEWvoqkI6DlauAa7nwM5dGtJ
Nvw+7hrBxsPd0+POPFSTre7svtROMEncExzl+JrM8HlbZF62maEf06+VfA1jOfFrr35lVTeIDKlS
27KhqSdoW0Qhy9L+4K3yk6gW6FeIINZiwjTfaiOGs4GgZmeRCkVJ4vLyhCpfO0N14yYaVsYSKkMJ
P4TP58TkZ5j1JtL9dwbH9VbrypGDoa3e557uI2pRyio1bE1RFddUhP3zWELOspowXnFgrGAZ2s0u
LLpswZNwIJilk70SnxZtS1LeA3Oyiw1HGUIL9AlLu2zzdN9WMNYj1/wF6gN1nZzntaxtQHbC+yWl
XsNdzrMje619RjtUBqIdEERFkdXc1UU3cnbPWxx8jYB5i7Fk62ELXmsAvLcSV+PKSosfqF9jlm3z
GY/QZkAcGNbRKXn6u9n4WGz9q1iX9OYASVNKk//wMwvxqVXKNm4KbP0bENo04kRvEcm7wERT0qZn
oMAWIsyj77Ep0NHqSDvKPPgUgC2YfgP00mLtKZ+UfuktI740yirPfua5L9gk6UxxIl3x40J9nwEd
gIyx98JV0+KZtTYw4YuNcCA76iaVmhZ1JlysShWvbeuEJ2iEzT4m7HAfGiq+BdaogpLYw93IbVl3
6WCerJ5bEzkRm7he25tqAKxVhOm8q1ICv0zwB3D8DLylFgh40uiq3T9ZIk2ktnM5v2tx59JwlaNz
aAcRb7GcQJ+iYtsaCkKDktqwZwoHV8uLuR35QHJJIpzDMIq9J5OH2gHWEFeq2+Si5TCmx+mBsXh9
7YNDP5q0Zk8z4FNeKY0hfvW5K18dr30JZR6fDGhgu0xBRBqT9DNS48DHp+Er5iW7MGw7vLLELcOQ
ccaAoSctqloCq3Yz/QbwPOvbhnYwRb6+KSqr3bM4rS1hJwIToCmPWjOW92aYui/j7P1wy5HnRWe/
wUXabisXDNSold5B2HXFXlKXD0rzVGAKCgq9JG/JyLTktTfd9opA0nxtJxqQZIq+tTaTu5nKHD9i
ocnHOWmJXKAjATzeacPwnpthcOLLpU8IKHQG15AAmR2kf4Zy7NdptvujzYYBs3A04UE3+vDIq04s
HV3zgNhCv4klTQlKoH4/9e6CceQVCVuaaaeAAFNI6n6bXvtnirLFXNGPo7iOI/ArZZcXv2i5Igjz
GnbkqRuds0ea0x0VeBNYduY8jQKVdArGhJTHkJQSYmq3GnsiN54n+6YZtTyI3LGib9E2ay+cRiI7
2t4+dw5duNkEaUhQ6guuVFQBY/0Ts+WwJ+cHyso4tMgjdCxNWwYT4H8GWW4tw4rPZlMN8GJdyMg+
qPUGO8izM4kXhmc6hZp8s7NYgSSoOfPDsGkPokboqRFca4Zh92kVpFDTxcUFywRTtkfPB0xV4nHA
qdQ2L2ZhQsZpChX0eLHN8mVB+g3q3qwEr4a2tH95bPpXbjG8otiUR7J8wPDTY6J1+ZoUiI7HiHgf
WgbtmvweTpJExWxgIrP/Uve+pi6kLLPA3dy1bnrfG1XDaKCmrdCU7jZMy3g/SMNk7IAWhICW4qgc
BqwsOTtG/Ng5Fei0zj9J35Cv9iybEPK6MreTSB47P+Z4Yg2vsVwo4ILfb80bQNx7dAlgKHd5EiDH
n6FfF4UA/1xY4UpPwzsZD8M5Jrs03dCHrtVjgpK626Zt0z5apujWukp8iEqK9IM6tvQjDFPvMIKC
fQ4bXQUsWyaQjgoP0USz2PTjJyYI+rr0IsJQyJbbhRAD9hxswgMeASOw04jk5op0IPLy2rUWqXyX
dgOdO7+vFuytHdSe/FHo5Y+sKow1CFIM+bZLZ+3Uc5BsNnnY3ZKNDqrLg3tNjkvKaSk2NzXYJ9q6
2Y/OYFvsZZEvKc0MUfTODZ9rfaoooke/3hNvQZb6G32zKrwqy861zjCsB7SjfZsku4YR8PWMuxfB
k0h2SOqIdwa7QxRqQ4OrMEgOcDTnc86AAJcYeXD/Vx9hHi3dyKfmuUhPTr017pcvgOI5qKqt45wE
+DTY/1C2xAgngbfIKp3t+7oGYVGFxMAYVm3sHAM2bssQCQQV0O6ilDANBNvEJLv26CJln6NeW01p
9ogBYGm0NcY2zT37jtiqH5NpnKYse5hZ8DsdMSMpJ/Tic/DypLmdxTAZRBMp0kD05CegZiwb7snt
bwu8hzaAS5qcZuFQshd5+DJTjZ3NgvnO2p20+JcUQ/eQOp56MwDSBf4EXAH3tzHzfvdSsUmLtr+4
ujUfPTN58yz1FEkdTnwOcqI1erpfrgb9fawabnCZrH1orw9WBX1iJeDV3XRSH06igtpGS3hYVYmG
iUyjEV0mtCO6soro+rYN8dQcSkExMR6xYHlaPTx8oBDDKi/JE8oNOvr0iXImG+zCE7/WWgwwpnpp
9sQidMkWQBcaZVWQxzKVMfhWOjQkj/BWE273oEbmKHUSu6c8nV7Zz82dy6hjzban34BlT4MQccy6
RIPssPAxh3O+ZsYUcyZ/F5j5GBCaS9+Hd88qL3r1s8BosrIyr9pUiloN/AJZVEP0c3THeEMi11xu
GG+81Ow/awYrEK3C8Z2ABiiEdIYYwuiUJICht6YmOBImctQ/DU2pk2wBYqQk8Kwiejerpif5l8YT
rHcaBRdrqtq7NIlRe/e6Yd25ZlFSGs+yXk/l8GaxTQU5xPE1bKR3ctaZt5pOPdGj7QTg7VS8m5Fn
nJnXVGebrYQPYv+oOAqf0siZIM3agoGJjyRbGTEmbYOJbBFmnMzzVz2KaiD+qX+k5fyjjTuavZ63
TChDHCKpocIpyNu+va+BPoOoyRo4Z9Ask5wIaduN4odeRt1NWTTvgPDNjah9pIcpr2rqOOJ1odr2
cHvdZmL40j2LgrAEYJzFWeuaQp4KMyvOOhMkF2V5O4L57dNt1pPopUEr4NUel1d9OIYXSQ8fmF9J
rah37eOAmz6wUm2EVy+XFAnzqRK09CYTf39n2+lxdv3s6OhLud1wLxikcnY2o3pbR1kcNH7bbpve
bfYMakjTqst4S80BSaPyTXa+Ul/5tNWDMLVfjDJ/IpzPY1GreDMnobkn5cve+6NJ/Ra2o7dlRDnd
9RYKr9YdrAMAjXEzKFVcVWMD/lN5c4CIZoJSCs0tsyKfsDQHAaxwxrM2+97Jjfgb5CS/VQru4pgZ
zAF0k8x51RAPQ3L7mnMveyYE3UtsNHET6KHT+KtGz6JzA2KdmYxrrhijw+RW4S2biSAlKzSOjpFn
+74VyX5hAHO4IRPSSH0OCCSRbLIRgjVaeHJWJzpYwKSQcdoIDFDqN0wACcay4/pVGEa5SpaMqZEu
7raN6In3Kax4nzpl1WeyOJoURkw3omw9GrU6jThcTrqdmO8ZaVj8EeTqQwPVDDBrtfdw8l0M6rNd
lHaXjDTWXerUpF+I3Di36SLaFlYfwFmdT8inxdFxbHkQGk6HygsJNGuS5i1OErmhO5evBZXoevYL
k9cL7wGiMDLCcfT+3uoZyACUUSdSDhpwvq3a2OXMXhIbyLoNmxg4Obd804nsKD+b573vR86m70W8
G/KBEfP8PNd9syenpNq4veju2KwnxkX4G1OMp3vLCJMraTbyBDAGnqTV1xdppx5TramjyJuZxtZR
eqOa4V5QeO610aIp1mqCeMFlOi30d9tv1HkSWCtKt3UOajKne9l3dJsoMNYuRU0JFc2K0+KmiR2W
hT98JoBLXqKhdOLVtOAtnIx9QQ7RZ9FPzjbzkpDT85Ax1Nb5C/0CQywHceFAEb23tlXuCLgjdanN
GOpGhGFnqdtfox0G7q/XOu+zsEbDFflHIq38I69k8xBlqUTvW8DpkRlhCLyWZ5VNO2LomoAavyZ5
Wg7n0iiyPZtIt5SJ2pqkIErlTpv2hiZLJA0O9fFUQdQepnjlpPZjLjt/x4inOUpHLclytc7pt8eE
4bRwQ0MfokwVrrVkGK/lGFWAvxfyuOVXRBX5vwi2/Gg4kzCf/rAtApwcT8ufB0tkl36ahrXeRN3G
4iV8Q6is2GQ9o13Tjspj6mf2EeBcskuL7DEVbs5B1NBPyjZHfoAWFk2ZAZVhYsO4CU2bMyCpY3o1
HUw7jJ6zaPos2/oVS028NqgA1kWl6Jj1lALMBDn6aY1NFq/doGhx9ZsoRLLsu5naVvZsrojDMYOE
nehc5ipeZdPEgNwZH/sqVzvNj8neYXZ6PThhAY3b0J7IsjqgxLyeKiPZMgm4Jl3T2869/dabbRzY
E29az+ARB3kXX/nc1R3nNOPah2R4QbuarcUIRYpoYn8bdrn3ScFmwDV1K+ZFGQglzWsOk4K2Y032
G4wkuUdfipzED4FMd6O1Kjkbb2MSUVkK1puHJZcpYFODsl3OZrX+MoshufLLsDtyqMHRwDA8WWEn
GVCg0R1I0NyvDVHyuMjUuhAXl50NCUh0jjEIzXFcb4xEkhlZNcaNuYwO/JLToUAdt7IdkhaxMhcX
J3I8WAzDc03JHoClbBAFLGFMhrL3c+gzfnc08SvEH7ssBIQmbvoEkbVfz672aTu6C1ZTvvojhJt4
6Lpzxs69TzW+TWTRAJJKPKEjiBdP0ryfCetdO3Nx8Ya5fXb4ZAHNKW64boYnjRDIIGvjVxQ8wKCF
/WD2iRsYUTw8eJXr8iUgGNsZvSVgVO1Btu68VaCLvLZ/qkJmielAPJTRdAkgHd8PGHuEa6/pi40f
G+3B7PL2ttPDdqeypHwAkWYFpOuYayOySV0EG1iuw3pw3mxTV/vem6yXCKLIoya9CNRnRaQiUxMP
O1huU9silVIcrTZeTK9wqpeKqHFg00unuzRWOd/1fY+/iF4UwQsLVdfIzpZTq3fS0cor2lKCEb8b
PsCMYunWA9jMqFwPHBmYbTIF4/DZ6B+Z8jjx4Jz6Mbdh/ZIb3rwf49TdWrFFd5HJY6WJdeUjzgKt
Qr3+s62G51iLHkKnIKNj0eeMOe1A2EUeGjRnePIirgCgsdrUigEix6MuEFh3b+x0aH7obd0/GTon
n5TT7iqvRiCROoApo+UtqzxNv+awGBET0LnrLhuA44IqCXy3MzaRj/hgDMsIYJljPhid9VO3/RR5
P4HKo2mla8Oow4uP62ml7MogJB5bZOswwCBHgiAfk6oH7Sl4Z8YVe8OSDPO1Pr2xwoEHLqU6UUWT
dqse4vsLMihzm/Tuo6cc884S0txz8kKd42Q1G7zkzeLZ4VWY1vN2GoqUzJjwPoFaemJUWDy2NrKK
cvLyK8M5oooiVynT0mfyQdy1rFziTStOP8JDTMaAQr+zsjeUsrRzLqDUKAfWDYtVp/mcQGfKGPoP
T2mxNZATMT881+VHb6TX4TwBQ74lcxtHv26eaNOQPU3dEn0Co+dVSes3h5S3zPS9czc9ImTc2k6z
F84DCTeklbEo7XtpnGz76n9IOq/mRpVuDf8iqogN3ApQli05e99QHgdik5v068+j79zt2jXl0VjQ
vdYb3eoxSY9etidEOoNC0gnZ9b290zLlnanQiCk18WXF+mNvZPZhUwRlafx692u5F/LHd2+sXZtM
Z3PozwCRxsoqpJ8GoM9KRVnHpULGE9/WV+Xeav3VYqeqHtNs17sMsc5hqakHKn/ltC8BoXotMHsI
qvq8gCplB2O+DoBMCoaxHAdIEfA4rrZu+CNEjBnht9dC4sI7dZ7lj8IDacYPa/JtyI5aLAp1fNQq
abdN6pfE/tDas9HkBweiWtg3t/W33HrnOr6ra+qo4TdPQnRIKelJV9u5/1nAL5wCGSN7lT69LSBT
fRJNI/ICFiMi7yqQ7XLaG/nRXk5eCtdql6Fj7/XyVjUvFa9Ox6J98QaAfgJCx6EMG4uidC/wBi+s
x5/7tybSP5ZM2kdxNq80cESO91h37zrnZdIUx8LcTcaJVqCDLIlKZYnmZFD6d57SNYkI1SC3eSEB
cHqOE6xLioDg+YcTaCNJelRgcXZz7CbuHeL3CwzrevVWi4MAiaA5c5PF06a1jilKI54Y7pGQT12k
29a4avTp2p9JfS2Nw5D+3LPlMRcFk8Mv8KKZFEtdfHlnvz7BWCb35hNT0ztUwH/bxssyv2GB2kBz
9PYl9nYNNBbydg0xzrDL0c9IJxqMnxKVouRWJeg8WzWazS51/JDZdGih1SouHve4oMPK7vV2W7Pu
kr+P9kvWWgeDO9qv6ehUB9DdL7MwiwcyNiN3ZbsqLhN90R7lfAxfQzcjhbKvHvXj0qK9uaTCl0OH
NHVxjs32lJJyaZT70q02E8Vs5NLR5ECvD2FCiHMhl2QRuvPFom7K5sjzX8eWk9eHVysBUuONPb6S
VB6SSBS0TIN5scvglSdcZahY90uSYWN8nun/khdBtc7Mgu/0Hzm54USuwO961qUgIckvyHQbHp35
Vfef2niXI8Bcmz/wyZ3Wvenrk+m/Jt1uLf8mGiggsOrWuNvO9/qYo0bb3btNTIfU+uUza18zWh5H
fR8n80FMelAg3WhrHLM+If2A9gwLMAiHBdWNjfzNp7ugq5574623GC+1PbPtoTbvhRqUh2S/tvJh
7CUlAbjy6Aptxmojxb+Z9EOZn1e+LZWhBQHSWeLAqUrwJO2KqCgk8HJ2ZOj7P5T1cf1eXfGD+C9I
UtL3XfIDAdxXc6dIvso5bhc4+cNdBQk3KdOLvxhMJByIPAMsTaFWVlHWa28j8jNifDdefCuc65wW
+8L6z0TUvlTEEAO+Js1/9Zigz3ohWvF+Fc53CMC2wlJDCdBsfIpo8pKJVBpIU17optXZFGmxqJaL
Ta+khTVijt8dH2VGGh9jwpXdeDNkP65GoYoVafmppT7Mu2d1jleDhMKxgwmHMGJk5dxvQ2riTx1N
WgvViKkTJtZbVVOIzm9kZuFBEFALcoO2kJ58YS8i6XE7PhBSbGPdTbz/BvMuQ50fimUIpRb/68cm
LFJIhuoiloMm39X07ej7Re6MnNxJoj39r9q5YgQOMjKFC4t4VHHs2BMrZ1fRFDXR1lUYuH9v3KsZ
SYtOUE5aMLvfK2fu1H53xYvrnFkvNk7zmahPpGSRg2oABQOSy4c1R8O+n7SLN+9xlg8e78NV0c0l
P7T6E9QqbGx2XPdL658T3pQh20q5M/O3fvx2q2a3ILFFbIC+7dkmQadFX1hpis7jnCObcDr5ZSdX
tydNtT7Az+Dmf+6b98U7Saod/udWpt2H9Y8fjIpx/Nc413uLoq/tHfFUzn+QH3X/g752T2Y5+7Pc
6OaPXKiM9HdLe85bLk9O8YFIbBeZopXvVvmiwFGy9VE4V263LfN0QLZB/NcCmfwRaEzn8O9ANkry
lo83ffmQqESM4aQxZCWuP+zvwmLkGRknkiCJOUe4FNF4NRxLmpt2fPsD6ao1PfCWSE+tVV4n3FF8
8emW+SUQ022cUA4qMEL5YPggkDletLdsohDU+Xbn3x4BSk6uuDMTBb0m986oiIchWPJfDd7Bo9hp
QFs9pXaIgnRxtB3gIj0l70jKIhGvD3QP7dZZPMa0dMNrR0aBRx2VUynU52JY2z45SO8DvoBVutxK
5z2Nf8XDQDahLvf9l3doh0fR8D9O7MqbUe4GGLl1TA5TehDUKDQEOqfr+a7nGZdXi1O1kJwZ9wPC
/pHcUzSSEyx1dSXeMOrm6ieP2o6m4Ev+5BDzaRwk7K4qylBQ38zZ4hm4b9bPxHnu1Tn3f6lZKMdj
Mp+pLtyI4XJ/02CkeYkOPhO3+ZA1T7EJIe+4ERVs/LTfuowWpjywkqn/54OIQaJw9XRBl5CEnX3l
xaVBe0DswSoi5b1rzoNpPi7GoetZZfW9PbvbkWvD8o6GBh/Rb+38QcCRTOsNcSq69Iele1qmL9fg
ifkss/+0lNJ5D0E9hUGNdlFtCPsfkSQa6OPn5J7W+krCZg0x2KTnKaN48wvsR6vmPdmrsn3RLVSX
X7p7EvZTPL1SYVQnh9XZdulJEmq17rDaB7Z88AFm6+mxzK82Stts+K/MBh6Ck+O9js5u5hbLEowq
r475kuRXNZ71hMZ6VFLDRy6OREKo1WNeiTIMqjyhxMg++SaFp8RdbsXo8D5+rMajryIWudAZvrmP
4LrJIqQ2Lv6dBf061dmjIdkpKVrQy6gjMJY93x5uaUHIqUn+cW5vDH0rWiwy6KJiLmf9Xkh2kZRx
JfVBuU+5Pp1H879ExbvS9IGqaS3rHthoAuF27D3VZoTBmPUdpkKaGpuIMZ2BGeyaDUATOl3MrCXp
A90mG5cL2KuecDwjPn2lgpvTLj/OhOWX/XeGalpWBLlXB2n8pqO7ac33nAPA1HP8n3kAJi0Z4GfY
xGT6VUsaatmChXd5zHtJCggoLqCa5J9v9G9kvPXNdFD+FUMFI0GyXelpW5g4ZjdyScJtxLMpym02
9U8qoTRgtTllkrCLP2cH0f70GjeXMnYCraUFDKhqdf7GXoZr+jw1X3FKQgmSzpzzoAbC7LQw0x97
37mufnEeGppRbW6sRG6IwMK+YQYTRcS+iS5RcOIp87UteZrrkjz75Nu2YKzy33as4CKQ7COn4Uak
h14dR0xtUNucuUT9AzhX/MgKbUtMD7ALeJR3z+P4Qc2bGB4Jxkd8wYkdb7vqx4JgJ0MWyvOv9iKh
7J0Rx6RJ52zi7SF11XY0ftq2I/qZdsJ7To+S3aEBAtXx5ZAqjp5X+9Dy+VBX6oDUBHR1Tv66eOd5
ewN1m0af0TJzkaUvi0mecN1FAH/nAfvxzl0d5PR/jUeVZ/c2COvNLNqvVRebksJr2/pp5V/quCeH
poyE6A1ZfkxdxoaO3g0WEK55HakQvDYaF2/6lvmvqWlEqkPTu/6b0YXEL9Xy57fUkOG2MT4VUbmK
T5zu7fVwb/Je2BJL8V9CqWsX5qu+H93xrMTL1G5FxqxC/EyubQwoYTYevfuhzlK1X451a2kEh25L
51Nbb0vjUbkEIx8c16DaIsSFEaGeCAZmRFFlO0Un54Sqz9RvQ3dS9qmDFhfpj7ScYAZCHrSDCVPa
AOTmxqvrXkbN2CH83OjsUiRMEBrNN49bBWVAkN03MoAb9TZblGYoGlrL2+z9UDn2b6Vfw5Y2UboP
tfWCUHWT1TO4zy9nvB0/dNrJcA8y36mCzlA+G7S5sz75zp+i9BkWoOy2Mn2f3JgkUU4jbEhHjacI
xoDakzP8s+X8VkmDUvQFuiRD54ZxhaCWvPzT54vevjhoVauzkfNw4hNM9AfRIPvad/fyFO/U9Ow+
znmUf5YQYULJSQdelb0IBdtEv0TTXmPxWkxOMC4PQxtD9zOWvRsovxZyQVyAdpY+HoA+vrikTNfV
sxzftPbZ656mZTd2N3opA9BfMPSjU/IHmmvXf5psMLZ/6jP9UINmFAsTED5DWb5R0Ps4Zw+NdsIR
SEX7U+mepPjIiZ9flyFwBfWvVHmlBDTTp7ca8PLY7yzAVclKnTLX6fnfSL1Go/ZJc8kpzsxq1lxu
76r68anZoEB9lxk7ahUtk7p4krmTJWxzyh2TZq+yt5EyDZxtkNff2fTlD/wLUR1o1kdl/mu7cZda
S2jpBxoj0HTxHK+euimN5mFSWEWNYIOY8aGrsAmO25UqIdHiv7ApzCqmfzbCvkUvSFhSZ1xdR+CG
eIOV743KkWDlpEZLXRxjH2xf8x4wDAZrUZ3LeoEvx+UI3kMZTLZE5tgfe6K7+H24iBu84l7A1V0t
wl6UoWGHayMZ4+xv7aBI9D+vQ5JkzhEZ4Z9+gnkILLaiXn6U1Q5hxdEdlv1AP41+1zVRMIY2fiCh
vjB1RNLrtxGbjx06dHLRWcH8ndUPlLHfm0TGsK3sfbvwsrvLdPDq5EPN9Ydta3t/HSNP6Oe6poe1
WQPgsI1Yyit4ZmSN8xGM/9NhQBT+eJys/EaDYjhNyzZrKDA33ZpgJ0EwtH4YPO0si+SUWtq2gv3f
wGb8dprYKjk/JYsOkQ9hNZnB6vSHnrcm89HNS+sT5QuzBE033MbdJiu0gLSeZ9tFAZaKQ2W1/82F
h0C8JjHAL/0jjd9Uq5aBrqxNq1nRSrR7QCA29r6/Rd6G/lnYIyPyWm1M/77NlR/QQ9cpK7bGjFXA
XY7rmuxRw11LXwsyy99VnQFTSXWO0V8qCb1XQdKrbj/H8dXMRjJXSFxTa/+gVnmqtJHW7yqMdbqY
AJepTT55HNCbZI2vKAovM0E+VeK8m82wGbk0h8LE6Ycux0xO2JNCteSvBrFYs7m+9msf+fwZHXWk
WpLAn/PI5uBo6XNclxWBDj09iY++Yt1pjnHua7m3et5TJJUTRbad50ZQl5+t5u2Lerp0xhzU+Ct7
+vFgNalwpp/7DTX/XnTzE3Dk+zSqo13EId1q1EtSFEw+CmvPfa+dama7HlieWiBvqZHw2o+6+lGx
Q3aKts+4T1LdiRwoZ8rwwIr0LYr2m+ZwBQve3mFZT2nJ9F7ggRuEcbX0MRL/63Eiss/uQ9RlQZp2
+7Yf6K0adkqf6S2izA6Gj47bg2vWocD+ZxX394fPzsWMnvnXpwRvMtxjb6whSU0PomZiG83peQRE
Gtxmm2hgcjrIz+zMYQkIDzT1qy/+U0ZiUeCM1Kkzw/12Nd+3J6PG4YpCYtuaiM4sRkianOn0tuMl
ItwUcQ3aj2nID8VUhn5XHnS9wt2Z79q5+oRVLulCTxP+Ndq266Bi7ppDs6JygM6e0J1mkgDjLbSx
HSlc92meEPlf05oWcxsI9lJTZKfCmygkSnbxONN87muIitqonJtTTWdM7K2vNsrXcWAgbqkvoOcO
+mu89x37oIG63p3QFx2KhXhXrHyxn7KQUHdfrweUQ4q1jh5eYT3TpBdSV/VIVVRJTP+6k13y3vLw
0hVB8o26VZZLTJ8tG9o28mdreCtGtrweS7whcAby6+TIaJtnZyg+80WgBaS13qn2s0zozGCyUg1j
HYZQBJAVojMZzpBKsVGeO9iwZuBIZvrh8ci5P1rVPC6oJvuUl8KoAg8VBAJWTNtIwFdO+Tij7Iw3
oWkZMFhwnC49VvGwyeMmrGq4bdwNNNMhiWyCruYiItoM2TXgfBOlnbc3AViJa4zycY6Kwd2YhbWj
KiM0neqBMfOIy5dNi6F40IKE3CzPxLreCbxCOC1dTJBZBR5mUzIKQYDYIK8Dp8SQNbRHn2rU+r6z
pVQhS6Pf20y9nZJ/9GjQUmetH8YE3TYul5HNcAWWbVxUzx7psiiNvYFQ7ooTU+AdqlQBsmfi8iMi
/mL6HjrbFnSlPvUshH1dBoY2bTkZDnfl+dJ3oYk2z5/Kt0blRzXneoBe9nFNYzrdbPlUO8gUUVGw
GeJcy+3qozdsVCEYaGILTWxu6Jd2BCz3+KB0x/BHBuhZRrJ7yXa6w5YVTTnM78q3CDCKNSmM4zkg
emxrxe5GCQ81Ab2MpcBCRvnvhDTcBZIvGgvMBD8q3+eCxCmb8mmD0Isv517lvsZRQzxXuU4yEJoD
rpHLUOBMbjqdaxfTUOqFKLaCZL7v621gVdVZ93AZG5wsdV8hVjIp+BY/FtaSYCnsILURAOgeymmu
Up1mwFJg1u/735pBvOHzauvEF9qcZtFF8apHFvBeY1gXA+i/pUR9k4ykhiadears9cXKrT3q7h3l
M8/ked5ghWkFx5E8i53SotmvwUTzaZ/ST50MYodRKsRHFsV+ftMHRlV4SA9nICEcN1dqn82ERtSD
+TP0lYUDG4ZIYY79kCrewGaGS5X25Fusb1N1GJjY6cOki9KZaSWgwb7vsDqb7s6f/9ncXiNtqz3m
yB6NLu3howwHgdmB/2tQ6ZUNjMJ2sqJ9t78XQroQ3H/x7HHA4h22UR8P7vBRonS0yvxxAqAbZtpb
lwpvV3LKunaHjx+KZwjEXDzadn0wFHa4etyZIn/C+w0eCjsLcX/QhXkwbP+vFRm9vwXmm7R6rskW
vVPslu6DyfBSzP5wUNDlMravtTGE2Of5lL2ksBS1ocWB5LgfiwYQP/TuA7PH54SUkIrREZAHUVZx
/4GVCbHkvxdNfF4VzrRpQFWZJi9+NV+GUuEcRPzvNLQ3qIVfkTXWOyBmaI0MmyAFtlkOxcDlYGNM
RHh9J1S0KBtxOM5TTZ/s8mnmVGN7I6IexyU+D+e2GWSlYoQe9COVJ1ABcUMSg4Oeu4NhjdJhplMM
4VrMkmr66/4u3Vzc/kJh9Y7wopOrFrWHYvvxZmvrZPl5BmWUthk1iXjXk3Gr4s5+mKYa+NAjxKL2
2Wm80IVTjgXdRyOJmG7rhcl9dZQLuzyeVJ11QnT9Q1vGbODG2Wqyv9ryfn1vvXQkfDa04tl2z1xY
HaeOtAvPCmYzPTp0Jt3VMMy84eIhSLuDQGBKAiDGMDswk3ndWE5CaSkAfK1xY3sAuQCUyf0y1HDb
ZKyrdrcgPqJyuy1SRjlq+XJBUoZskwhRw3Y26f9uKJ6Ett+OJcRrj5m8mrv6YKd2YJKm0M4OQ7cN
vEJcwmqBiQ/jzi0rNJYKyXle2TJSJMA8aQve/Bw33UPdCNJE6RthTdJvPi9oU8qODlzvThON5s3w
6sbb0nU67GSWYuccS+87771/eqf7D7rTwkEYRJC9rRY0lumc+z53u9ca3cc7WTnlblq4DSZHIY0W
qIUsUk33sUsfz6ati6+cktTHWiADI7+AtNldnCbV2VZEAeJk0Nh2nA812u2J9pzvtejVDothhmG8
ErjhuoJuwzR+JD0Za2eypjNvUGoiyAPIM0mq0L23punMD2NJvKtpL7II1NyZOxtMO9A8WleNCsSh
GOP8OJrOsfFJw7A7zNSrORn/a8jc43ORl5YckF2/2njcsF3uYWKHqC1cNEs9or1ZYCkesEQiHsLD
hDmtv0jzl6x4VLY5PTmW55pf1I6i2hrRxCfNANeXJ/Gxz1jqZaFmbKi+CfWEifoJZVp6yDs8BmAk
WQsa2+YvqlDdTfYOYn7ktfNj5oMfE69PhIuJXeeWE8PhEV+STNepydxvIR1SShYF7OlRV1uMtCgb
jh1TydRraLGn5Rnqf5skdG66i0vEQ09n00D9CKjUOMlvz1jXrcr59vSS+A7cSV9q1qYEbVQPuDMS
NoCNMszpIIJWnJee43NJb+461H/FOrDjZnXFFmqbwkeI7RI0gl/YXF4KxBLRpPRnOU8/jd7lx8ox
LtIpCeZIXebBvCoIur/ft4OHydghXOXqZ427c4wBe2Q3GR/Qz/4LCuX5jZQXcsvpi+ClWMZT13fj
NqHh6aT7Qr0OvQkV7Mv1wB6JrwdZ1o1nxb5WpBBEtW62PzqCyV27zuO+gjolFlFkvCt5DL3TJRYj
+mRpP66oyoNRYMJVGXsFtoL/PfYVeRQca0XeYlpudf6+ZvoudLJQ/JmUYmuxnjOvNcluQUHC7NIU
2hGxig443QNYO4nkkDIAhcEDyzc8tHfx51o5WyRz2RlZjBnSY6SOTUV4CrToMB9GUyL7EEq9jvOI
M8P3wAB1v36l2ZDxdNQ4owusLfqmzG28czmmd5SMvY0kxBl29Z3maSbf/ednXRndDWBkAYwtjsSC
7FPRM5aVjTMDZCRM1FnqBQTuTwC2HD8VqVXP/BUcTyYMeK1L9WASpsMBOt+5aJHgsgNY2PVj9kv4
dIa8eQIWqgofs0IL/5W2kv9aG8oky5pPY1i9R/4rzamlXLhye5IelhTVrQccmudqedQoe8sA0I8q
myh66+7pUeRt5y6Thes3+6Yuvq14fZHFjI/lMmbi6qWEwGHJJI7DnxeUfkhr9klXc5SbzXPOHEV1
U8pRKj17enRip7oVs+VxIZGLz0ZqxwdqU++ZEobzqs0KVJMy060T85suYh9vSC+W6+BKWszq0UO0
C8QQziatxT4rrGL+/SgWo8ZoaY6H6ZX0gHTc8tG7Q9avLa8/+CsToapDSRUaFbVl8mP5yX/MJ+vF
mKv6owQYspfXpGwAvONNSqhGTJ4BzvIkwHLKASfj+K+j2vRJV178OyzCSCDF4+zgxt5jzB34PE12
d7I1ZIVSo1GNgDef8+R+XpSrEc1OFvTxbrEYaW0PB2rZ9ePBQcS5UQmV5SFTT+4Eejr5BnnLSqio
70pyDDC7NnsLQ1FAFi4Q65IsMCR5q3c4cIFa89lE6whwRf9gkm75WpODRnk5xVlczFZu8ACumuGc
JuIckD2xKZzL7kN2H1v8I+EUV+mltdESm8xnqxdD0I4ELxOur2+KQWNoFu36oa3Q3fakWTwTzn/L
zNMymFk0EqGEMpalhbDmGChfA0ObZgY90rihi+s+aDs73vVaZwP85O1WLT3BIa0XM25MhmTsRnM1
ZAbOFVky1uGfYEDH20eyuE5eVRoLfLiofXjr9WKLPpb3R0mcRPDcm87MuIho1kUVTXG0SnR2GMmE
nGju14rrISx1RZd4Qc8CExxjauHboIVD3AdNtpBPpGOviH3Mt+js2qBPuwThgrgluEaSIG3QS6hu
wCpSVHlN3VQcd+G4NpdmGn51YnnHJ8FEhgQhzq/dZJWHvrMhiXAq2aDo6QMCN5t9QjOnP8k1TtKX
Zf6j0vEHCMuPmkmyWjHpF4Efw/r5yXgc3X80lqEtkK3ZEHNgaihriSDmNpfvVeuYN/wN6gPHkR5M
JCWgOjD/G4Y6t6KsnAyGvoHAsYQsswOEwXDwVtQ2NuGs1/YuesxNACqXvSZyh0Juy4QbGGMWBmW7
969taSJg7I1TWcz9Iy6BBmll1gLYCA2PTVN+eGtJJo/XfLG1KjRJSdHw2jOVuOSG2IFf9pzGXp4W
F3IKmD/0EomDYy+PzSr+YpXd51pn/kbb+9MsiJ/m1n30hTZf4jTG0Gv4bEmu3o5DRI6dnRDHIHqe
jXu/k58D6s+zuLPlvqbvrTo3vtChUwkpEoKjF19e8VA6Z6nIa9hM/pTCf5qz8ybRwEaOcQfAKEHW
LmaK7tGbaN4mSQh6GLdEkOvEFZxrIXL/liU+XLVNA+SSCAB+DY5EkMeSzP5nOyDXJJsCEbaTPSag
2q0ygsT8iAfWCECWuE6hBmbf/KUZ9IkosKfWVoCDzXi1Ju1cdUX7FsdOjuShBRBQo/ViobiGAenH
H2n2Opyx/ToNdF9XrnyjXSC92GmiXh32D3b4GaDWwpxOT/VtaSgMqpyX0sM/ZeOZ5PrmFN2sbfs+
5LN4kDmTny00YowyEnUKu54+WwtV6jd2nJcVi6B81JvyrU3uNrHFhc6qJs1w0b1TdEREkgxatUIM
eNwUHsjERo7DX1lJQjryCjAKeZBwoKBbAqh4V/JEjUFjaWQw6Dym8c7IaNClqNZG0E/70GYasE+P
zKNB22rVTmTqP4e0kh35Gf5pGZJ7lYKPeMHOCWzrUoDDhe0oIKWLyLTeMvfKqpHvZ6NfG+GcS8uA
Y7UNIvPz/o+GcRmVxUhGw4rgulzd7wwkblvV2WfTVDhKFhafptTWTU42S6AWtwU8WOE6PBIvompJ
5XcjdflFPtpdxF2ASkZ2B2PmJi4yfGE3nNfmAvtoKbd5MszcYKvX03YlXC1/Ac5g4+T2Qo7Q07ib
1enY7rXJd5at6gqb+lNvNg40RE68/bGByrBbYoJ0EgTib+we4tA1DcESg4FmcK7nKjLEmO7Q0+pk
OFLYezWSSX2XvNpFpHna+7SIf7KA6SU0rtqSpk1UlDs6v6NVqjqozOlxGvvxzTF8VM+iRx+VpfcU
ARJWWQ/7F+jbFx2PJKVTmoshyRy2bQmNz8idYnLQ36yUKpI9whGbAlTvd/S4HFh03GiUbM7bljCm
g+WsOIBLb5GP/QL21rp+zx9y2JwseHG6CfNLWvS3tcPexwxnMpAVrX2TRARCty46PCkz06aoFAEA
GDKgn/hOqKqUYdYPLvhJ+7qIybtp1I9sx3SUp1goM2KgacE5iY73HELyN66d+ts29rvf4h7KhuyE
QXF0tasiT+qHYKz5PNj2eLLMvjvMygUNjr3qn7BXO9SkPrCC6OrM21UHpc1jRhzWtBfokS6jL9pD
5mXeoewonfXsHOPqNNSgZYYNvzFXj93EqSJHcDUQSuuOFWM36kgiAcXT0HXezwzincYP8mtEULjK
eagrs/0s9L4/tp1f3Po5jy+mNebvukt3rzlpKpiKbNmOSwHdRJTV0YXGYB5Udor7pFuOtqN/r4jT
NFLfNnpNcLrMfe0wYjXf24mpIgdQLMhdq9mDjKBTMHVOco+PFqeWeZyqTHwpvTWCxcmm0CTmINS1
/LX4f0UXykBMC/j2KLtQ0ZxpQGu+EW+N0fhd1fAhFgz3eq4v/3kgNidrxrkNAV8fCbcvnlcdKZ1e
zvMZBbcYApwo0M29fFmdbOA0AZq0NdRjmsj/NXbHYMSsten9wf5zB4fXkek5oA99ecLAZQYz/NQG
k5mxgcMHWpXHzF/uiUFaE8wFzck52krO/XVKo15x5NLM0dFUi2+oTxpj682+Eeo6jKrql4ZsBKAr
BzmLdIaIF5+Qj7hxT51rmH+Tibm5nxXr0JBp6zZj7P4pyGC6Lr6OUC1tmfpJ7Tmr2biWuv1LSFm/
6dIBYorR1mdeKAQRa/csm9lNbNiHVntu3MIJCzHjjomtipapyRTel1BN+saM4X9gLvwvIw8fffVk
Te+dtPNdjYEGlx82YvCftn5P26GHoCuKoCeHdKtGQ/xl4smui30snOnWlgRFbmUCKdj4CbeEuXTH
1tJyQgF0DcMlMzZJauWHPbWERNR4JYAVl+yddp6FtQMjJO3Wikb7FfTmnpZ6EloFhpKiamLKZsUG
JzlWWvVJsF4RUhf8Uvbau+HTpYKIejyTT9W9onnuHyCgLayHCYiVUcQnHysfhsE2+QayodBex5Li
NXH33S5kiJgUUm8Uy+JnXa86gNUErrJ2zpnHqyHSwvot284JmNXkPpX2ap4cM6mHn9nVRBbVudef
lZsYoOtmduoQbB1JAZl2chQTGqa8epEDJlK3pJa3yxfwJX0xR2ZcbEtx4LNaW/uK3FwM3rJAvQGq
MpbbTnK+Ro49ew9Jn08A0YZ1am0sj4uMl/2KAv7ZhiFFaN+XW/qNKGnBZnA2ihUSMxd1aPqaQb+B
T8ppmaVRuTZauLru5IIn6Yjcu6WxNq4nSGUqdAd57eK9DxnIe2FaSRFW1vpmrRaEEZlRFvBonKDz
XJAfNXFT7AfD+CpSLqalWWAa+nZZITrzpvtYi0whnzdrpAJyTmn+bBSRTa5hXT2jGwHZTfshpT/5
FuuEL80jkphZwb0R4LVGMu27XT4l97/Bf3WHcvhnGuBrfY8NwERjFkIQyGBQth/JtSh/6BfuzkWT
x+TFxeUkgt6C9+tcYTyuduNh5u6cbTPkXlSyrh1lkw4wfRBQvaiYDFLDeaAhx7+1uqNCXwyk3Gvg
cxPivCUj9HRey/WVlN16v9aTcTUsTQS+lw9XvNnVtjFXGSy9QZkhy2fQCDv+V45MG+CSzAqrpe/w
viLW6DniszwjbatCHxeTXLgrvdog2xwkHc84+ixq0yjpcRjY+ulryvvmMa+k801wAGFtDtC9JNRx
5SPD7K1zq+3S3k0DwbgQ4tsfQzEb8rI2C0IFq+BxIr+Q+u6RSJmCmPpttRgZ5vUkDgdXJK9WDvvG
paFZb3qnSYzrg3b2PCb/iathB0RX7+Zel9tsrowrb8GdbQLFlCkIKEFn9A+M0icpSP2n2tjbaDjN
dsC3ZWToWfo+u4t+lLrqXqTiCUFhIZFTCmrFNQ1OtLR1DbVm2hB4SrqxR6wJqbIQYEX1f6SdyW7c
Spq2b6VR6yZAMoJkcNGbnKVMyZmSJdneELIsc55nXn0/PP2jfjudSOHUqUWhUKcqQyRj+OL93qH6
ZgRh+aMf0+ER7L0lzp48tNJPi/usG9502/bvqSJS5hUMZrcqS0RRU7Zz7aI/TkVm71ECY5BHy3Fl
NxbWMsLPUAsiiOsU23pR0d/Iu5LMa59enBuCcYUN6ddJXqPGKTH8hcI39fCP8UbGd5j052xcjFg5
bPyaxWYA0a+MSqekjP15ArORjSPYRYOoZvoS+618qgMKNSKfnGXWNTbujsrdJJZMdzpA1SIKxxfK
TvBvLsJ4cdg6OAWZKCtHmsXTMMScTJQpNH9wfkFAP2wlJok/A2hjyFl6b6enKEetFM5dh68HoD/3
GSPEJl/acQ/Y7YYbOmFi2/YBBSaf8tO8by0cNJaLjON2nRGPgPA4x5qqrb6NOkzc0PLuPRsZuzdm
0arCWAqmSvAzpFRd2MbwZewgE1eVJ3ZBnzxRJTVLpWuPiaBgW6S9LF9aO4HiY/TGoY2rd0myBh4J
yOvvHBOBrBq19N4UiD4bEi4/OTjTfymLBFRaCkhxhUFrKwjf00nRECYa7rngBFmZxF7c6KPUbnxP
cnWm27qudIlRnuOkt/jzQRoJJt+czzUOLGtQ+neurqBHQoOZMjTCXGvMj2VgU7CV0rC3KucC3Auj
e/ajzLtXdVsd8jDr1lyIYPH1afhIIwPleAUbOMSkOFhMqKAWUxV+d9Mw33d5leyhYfCnY53Eld+H
Fp23jXFI4gJYRTU4Rwkfu0JKApk84jgmdu2UGSc6P/C56wz2WYcwAYbO/B18I6L6mBqrBl4txTer
17N75hxWC0HwjncGRLVQYOfjCagQYU48XRg2YlULoFJADsz1GoQ0VqGZCyUzKnO8oz2VivWAAHvb
lWRG+WVFX9XJAdPNrKQzNMeDtbXAh9E095MOo0YEcI3ha0L9anIkFtCRFgPmWVtzah4S4BPQkPRx
aOUxaf1ired+v8XUU391ZgI59l7uvHqoG6VVQci19Du7074bSV9twloOJaauRbWOIqO7xXakx/k+
ekVg7S3TVIe5aypUu36pb1y3HPfBJIEVOryK8JbrNmVr6ty2sMJ12uAVV5t040OnwNwsHg55lnOx
aFwITBql/yqQBXW8DnPCtc10G061s/bHpGo20NBoRk/usBS2xqXRhK+lqoHW5dDsXRSx40GNGUZe
nnSDeeuPjwEY/3ffmp4AqJB71VRO+yLPTYLxkgbbctqlkPlxBKx3JiZm70bdBKfQVuroBTCHKwKU
PpGCNltSoaHnPIojUPFozHNo6nB0URuhoglmInkDt+MHXWLr3suG4JOhUABm4MeYmGDBZRbJux7Q
UQWsRsJHH5uWuI+oMp3kc0mY2y7AsWSLEBZVv+3r+I0QvNoXWJ/a/sQdisp8q5mof2oDqBaurL2S
wn/tuaPvZFf0pwB7pFVUoYPQ2jJc9uzKy3hw7X2XkQLlDNmLT4joxneR9cZj3qMMCtS6MUbxucrJ
LG96iitDa5KNOfYz9ZLPmsr8a+QrSMBKYz53LClh1D+4zdJEnUw0NNGEnBSHkkeza1zWtj6LEODd
sz7wKerrDs0GZY8lAYsTD3PTtBENVh5W7d5YYOiwRFMHLyefPshngSa+W9dTOH5Bx1Ev3RpZMz6K
3cKzZ5dyY6TWqxQcClFQ5PRJTO3Y9NGtK4ZxKbP2MSsBnNqEitXpNTq/+ETtTKdTh16iAVjIvKT3
VuY1kybyzYGGdqXb4z4NTSxiuyH67BXpDzZg3Msze24D5dFDO3rDo5W2ObtShFxTOTDC7cD8MmK4
dpDDGFPYw+1xqdbxmAzCp6yM8N+f4G54zhBsAh3wXtqeDqdjEvkW7gGVvXLffSd9bbhd8lKMcDsR
iLAvhpKQwt6hzisqjGQDXO84+kLIAGCM+pOPEQVUNSi9OkbZQKWTvxKDbahFRE9h5ZdTCIasiQYA
tUyNpS54Zc3kmI8IOY0HkUYQPQS/E4XfwApcbtFpt0p6j4oAeyHYq7m3m5AQwPGFMTcUIHaaR38j
6mjh6h4bdhJqu7Stgm+JZtMlAB3bmdpQ3bqJk6/gV8CbzjBxvE1So+FY1ZqBT0NJi2FhfCCmE0ZK
V1sbXhI5h5b7TnYqxO/Sd/eJqLhjs2ZwDC8mrtyhBmjrJhXHvocXuO8hTAW57sZ90pVY54e5vzW4
eG3GsQOuHPzZA2Qg3MmzoxIvbr9eS1Hn20hF1mMv7ORxDH3MFJwimj0qxMKqEVb6PZ2dlgrFMbnZ
B5X5tSMJ79OIfSy22QYKY09ybgm56eWNZ773oNQrvWtt3PZs33j0h6B+NlQMAxMBD1h53QAZ1TxV
rUF50Ju2uq2kFn2WihrZbIQNQtK26yqDTqaJKHn3tCg+5Y2PVSfn96sKEajGHVdD3MGHJcg4sixZ
m+uJ3j5gO7S+rLPFFuyfwrjCNRJTn4FeXzScsIo2bjXbal690rJmS7GhOnYGXiCaiuulkRQ/gBbE
e9cabOd029a2GXFnVhg1TFoMXQOtAMoXaS+8ksux0Qbpq53EYt32Q/Mla7lUYEBCjd2rNwNnR2Ix
PbGhhIDRoqwKWL4e2lNQOuE+b0FJDahpg+hmCYvoA3YdI/6qaOBzYYeb0IyldiwDlX5KlF2eTAAs
ENQZATYkih57gnU5jDZk+DgkbAGnfGQfvZNtlODyR6utJaiid1aBbk73rkUpgToQfMfH3iSX7FZt
iTcDBletCboXDe+wybOd0hpng3h43GI8WO26kuwAHTbWa2L2/QTRWta7nB1jJaea/VQO8WHs4XyM
ukHUboQPvVeSqpUkYJcCNscdt2Vc6nsUNzhSsfvlxjulD0WalczHcFXd1hoFxUR43BqbSPIxDVwo
HqLM527nFMHRQFaOBz82bTetiNS2dfoUubpdbr1yarDbcMbXihSIDZp49gt8ANn+ka7SHWiek2DE
OkumNuj/rCWhPNgZtJU+Dw1Ucb3Xp7uhbIj/JO90i8krFsA6x29vmNq9qWS34epl7vqqCb4X3lTv
LKNNl1M+fO8sYvWaPA1/ZvjswW8c6o0R9cWmJ152Y4Fw4V/li40xQc5NJQVuivH/RpK9AQsVDlqQ
G7XcJiPwYhSa2wEH7sUoUGN3voXFQuQ160nUDnxSwjHyprO/VEUPNDdvtiMavptOaN6tGsC8F+FQ
fYs1qb7JsaJzmNtFfoPXb7WyTYvvgVOA739N29k8ubSzNW0Hb+dEaGw84lDWGXnJuEE42i4O/Ggd
+q3G5upnazFCQy5N9bORGgZQs/UX6A52PUGMa4kRcbJPJRgh7hr8R6AFOpu19uDrudzP6b4PZpkG
axzX4wVCE3gJrWXceDH9ut421YlODgk6yv5KZWEe8P3X9jZWghQpeEotBUbKK4TB73TjZrqU7TjL
UHfwWqpzUjriuMXzMXajm8SCrZ3gmWa7e4iWCNuSKPniZBrWi7lXEOaF0ibA5GWvxUXxYrXYzNgI
zNYt0+mToAS6jdD8LysbBkoSRf6dQwfq0DP1OaSaHp4D7P8snlZpl2MVGFjf6QeJIyLzN8h94HHE
F2+73m5WpS/srcv175a0CWOvzLHecP4W22Ri84uqzEXfmfaQlGW4CePa/Ur3bVhwj9QXZQrN17UJ
qMjGqF6GFZAJE3CJWxl4SQp3ssAfZEHLJfoO2IoHEqT/O0rEeMltHJUZadbLIc/hWGodQL7K5FzJ
OZ8xAkAJgU8QVnM4HiJiCWYR+hhsA7snqzHK8mVka28c8qHEToyNqY8muYk8xz/AaoX3N4GNshtD
pDVyuTH19AXAy1+XAInLsTM1Ck4t3IPcBetRcyiY0kL/OQXuU4XE5clONJaUh8H0yWkH/Q4tcbVx
k5CaCmkbwnlB6i4mxYvJgb9HuJhaVRMkmiAdrJ1vQiXxMU6ocPJw6LfeC+wSXgwfn2huJd3e1Jkd
Uz4VqyCacPEKUAdmuv+A78huIhUPhVZJf44MUGqwMQH8Qq9oalmyjVOU1JQGaAJqTV/XCe6/gaP3
y1zP9BsAXkwokrDY6w770NKdc3VEPzqfNB0GUAMihPEXgp04d7b9UBv3GFuqhZ8G72mR4PtD3+6A
3/a0DA1wAtcO851LC2MHvxZDA4O6ZpOaOAQMYfZcZ/TH2XmDG4F/ogOzf6R6LnC0XAyqcVY9mTRr
kZXhi8xGkj9ADSFqguHfKs0SL/CarE09lxdd1xXbxgR9BhKT+wn9+C7CiGuTDpBnw7DDZ6OHMTzI
NH+OQyd70CyEttydR4haoN9xUnx2x8HcsF3gAUfnZdfEunNKAi3fQN9wnmFyYuCRKDpRMBJodeYG
elUaNEPS4iKP7fJGj3HwWAz0SVdq7grZkysmTFxjOMuZUULtqF1AZ9VwSMAgnfMKde1JxikmFUlQ
PWnpgDUWPcJ7DKJ5102RnrBvx4xDYh9ZT0W98qy+wABcB3+Pq+TgJcX0OacSO5A3fewxqVhFWfvO
7sJd2fVbCkNs4T2STDASody1oPcsbCpGEjKAmfFeA5wgKaNJupsCh8CDlwLfVCXgJC8TpvEgDOjD
jb7FUvtLoDgfFlkbYHQM8ctLukJfOVb8E8PP/BAWqqUeiqttXcPaxY7DOA1+/4qa5FuNrcVNPwXj
cwNYvqIf221GH+O6MGtcSoPAvqOjlm9rr+OOgjwaJwXycXxSj/5iYiGLxpDNBbxY4iXjLuKYpmJa
2PlS1HaJxzBnUUVs+xux2emhVCG9w47CVten4I7LXck1BbLbQ6HidKs6V668EZyoN/D4KDoRPULv
65c9+xtVMyyfLlcDtpzgmXUWQgHPPecwmAUC2fgwladax+YEx379q1W01vfQnL2zHLRANj4rywir
0zvD652l3cbjJps8e6N0t3qJ+hpMweGKTBAzfvBWMBxgmBtv7AKITGt9oEeYDV8xTZd3GDdyoJp+
jTSH9nOSuekBvmhKdZVTgZSF9sZWTNWF9QiqDN3dksnt7GnwxWtzELglVT5+UR6IShR74cYow47Y
xdnoMu5gQEN2w81aAGl1RfscQud60Snc4N0iLnU6UKuF6xE+FBVt8EQv2KM0T+KHnhSRk4sFPcz6
sfkCrdvcYLfGxcSW0Gz4t+i5d4TcWTAibsoW0HIZg9hAfU8S+K9hUpWHMs5KcJMyvWHLmp5MUWi3
Jn37bVK27DNULEZL+QQRhiti5CC08/RXvGle4AScWrzbsfAHZErcp6J/yh3APQMk51M5OGrvQzBf
tg3kObquAVMlz98iY0jWsR/nRCE7s2KcYL8Hd8r1GzNtyU4AsN0KMw4/m7METHeM4ABoFr+ngia0
DmnsXs8hl1ZGO6zdZkj2XDjy4zSkcqORbrbBkIU8Ajt+DjVR5st6F+UEueAT54LVKiB2UlBWlo9z
8i5VawHBUd4E6R16VYxIWo/WSNGYaDoiwAiFw89sidI8h91sq6GwNq36FDYJ3E5aAVD3BhFOuOpX
+ZqdJFw3GfRJdBrWhrlAFiSpmpusEhXc+tyb3rw8kUyBmdCRheWtX/sR1FYNZ3ad/w5nZHmypknQ
lB3ylSsbd6sEn8uucCDQPay88PV5BmPWX0kxsnZ2lD94w1RtNGmIv/hyiLOJE18Yg0uoUTx8Vb0q
7tA1BW8cccMdVBCIOpiBpmCVSKhakgFWpNikR4Dh8aXL2Qvovua7PnGeynKoFpXDj3SG9yYmwyxJ
uOGOh9805AE5vozcxReWGMKTRl9mOwkT24KkYbaw0PZRy2vADp6EFYQnLctDYmI4R6oARRV7H/78
IrSps9wmWLc4EmdoZSnag/m/wGHHDfpl4xy7OCifcon9Dl68gb93h1jeQt4rVvY40vbUxXhXRqni
AG/UvZGBlZHXl2z91mXCdI4LC4i+O71AcjZGtzqUIM9HmhohdrDZd3Qq/hqvaP9oB6WxGzr84iK6
h1CJzPRW+T5629TMt53ATc5rK//TUNpvONJnt0beIeYVvcJY35sWI1e3e+Kk2Jbhj7NfcGM3htx7
sG0okb5TgKxkmDnGtDHBQiq6R9x7joODniA0wB9Ej+lQExXqvupqjk9XznUaOo9o0GOQQ77aqCNY
imOiE5js2ppEyHAXKthUXN/M2eI527UsR+xt2az6xiWTNER5gldG/WCNiqQpDss7zSdrCe6ihvQG
l0wuriEnqSq++3MFnZVl967Mrn1L7dbfJMR7YSaH+0qged0WADN71LvRJ/1FNjS48JqNIqg5jtBH
IGusBj3IJfvGQWNNYCg5EiZmAnLkIc2q2dcO2gDLleNz7ZQmAKMnb6HhoAW3ja8K/4goAnLC4LCx
sGsjRxwXTXdrQZW4x7IrRIQFh4Msu35FaFcL66IATkvgDmuopw0PQZlKCoIUMm/A5wnXnsZNdGIQ
DXlbwMDf2KJzb8p0KraaAXmmnbRqx8Kjqq4B25vICVe+map9AgF2RXnHbtS0XwpYhLsawsxDqaaa
uUU2Iq4J0QY8ur/B45Pl6tTU7aOunjxDf3ASq19F+SgPk2N9MTsLB/mEU7XJaFJAsFQPLQK6Q9yk
cLcb5kdpwcZOtDbY0V2JMGkgGWN0ib+uygJ/t7RkkYCaUnNpAsta+k53pFsFqz4WqG3w2OZugwK7
HuuR/b7O94aLMkC06EMx0myxe8iyHR5aOkzvNqItapWvFK5UOZBP8X+Jk5YtUOrNDZ5aTFz8gDSo
Stxh0+9SVvRUu7TbFG5V3DOvxA2BbBPGUZODcDCoyeLLsx+UQChinab46sQdSuFOa52FwQ0VhqKJ
tKSC+gGuxy3dEQZ7JRSjIa7QH8UIZTT45g+CxcUWaMiVPaFS6WSFrCr06peqquqTXpPh6Jcq3vrj
QDh5IK0VhNxXOv+0BfHZPOScO2u78TFaL2rcFlBkL+HzOLskwjhAtC6b/Wh+awenPNS07hEV0QKq
DZjKCQzuRUc40ao3+lfy0fQt6nq1Uals3wkmsm8NN6J75OpvTifSTYXV6oPbu6+BoyCzVSAINNB+
wOc11nRvuKiGCRHYGp5uqujhgsiWyKzOBvvT860lcY4y0H1jTGN5G2dEAShJ6lpJX0Mn75K+lQ9m
zoovRLprNeEfTatJHyT3RkjizQBwD0R9y6R6Kxv6FEWac4FQAQeR1+nr3tRhkNaGvnAcLVsNiHYX
cszwI6R8Ww4TIkyYgPm69Tn5Go+OE2l8AXK4cNgOWmAi+gGQAc0ZG6KxMD10Lae5jYi5WPEpuIoH
+rhWSfbTJC5xhadT8r0ZAbotp9VeSwK9ABtEg+JQPpQUlvc02PCc0r3hG9XeV9hlNqArEhiSTYdV
1QIc9R1chSjKf/BwLOl8QNYxZ4zkEd0oVQT17ZBIuairsjoFbDu7oMAUE54fHQr6qmaGZB0KDikq
NDJM5G+xFd1bBD+vjBTBrAy5QTkDSSkL0xu9G5NAEwosZ4RFzJmmT1jNtCR9QJKCyVQ71XTruh3+
xoGKXxoP5FqZNB3qmKPB0ntSWDFMXCZhBLMZGBgH3aqGl9N/JVsSaDlOHMxEdKz7UY0MQ76jTaMt
4xi5Y2eIcQ11WiEfQTih9+QLTRlKSZeEp1XTNWJrxjVq9GokEIFe4x6tyacojtUTNKBoWWals4Xb
gpUTLh5L4P4AmUDL0Q+vHoGMDr/Y0eqD1dglTQcINrQJJPeLdiz8teqcn77bdj4d0mGYr/satlWo
o1DMWKu8HyXgrwczGRtcPOYie2xvbXjpPgWg1TYVeVY+u9zSVtSTtEeNF+hGL+WBmEhwKUFoT40d
OLQF1+potVp4Lmoz4he6dfy1bxssQW0Nf3MMC+Gq+dZtXfggKhA2ftj90P70bVwKJd6+WlK8K4DZ
Ldwboq5HNc5/XfqzNlK56gTN/MBkdWMKgXPg7FOqswEvQ4Vpdxrg8aN/LjHKXOQVHUqVyH5V2nq8
raDh3kiKKtIQqdoWNcctGjcn3lVEO2FhiqFZqNCotK6JIXBsVweaWNOzTRbCI/9bwgqaQFunbait
ZRuMyPYgIMFA1H9oLcxLALnyR2yLkFtCTIbAUPJqxOx1IDtU+7ZQnPOSbiDa+filJpc24lj3Z7Zw
jXjlhptph7Ygqm/iFrwHK3m1NunfYRYiHJxBIuvWNOKQLNBhI0o0yAWtUvzqu04zn+lno4mUJgil
7di30qOy5LhA0ER5uC7SsbrDPdxaV1Na4gxBPIBThejZ2PPSQWAJZPEjXlWXRHzOxh+g1XDQwnAp
qxbPGtuCx+lb2lYZXbiFSkNHAY07nR/Rfa2lbD+b+HPhpgrMdCoFDLOcsKHlVHhYLgvmYhWO0AXC
6lnRFd843icXEQM13hxJok9QXEsNOg0+yPTuCHxZ+8jCYH3ObdOsld98aoUvZUZ3bOoS/dAHmXUM
UpBZDa79g14UqNMG10VaD6UVMmQFOG/R4KUJjuYKwrdjGcbe7pFKYlL+dWpnuqSJD60eIiPnItmu
myb8KjkWF0kHWAHGLrdMfpA52UscaCCshfiAbzGygy2h48U2+7FqGjVIpLv0XQ30RtRy7p1FBAnc
mKF65hZsbDs04aiglefdlobBuolIm/OMaNiZHGAwYbXh3gHm1ndDCQeZiLHYKU75gHzXg1PFfgRY
ZpqgOypJcH0oFJ8tJbgndC0M8K0sfYFP/uw0NltOlxJjHBIhbLuQBTDphfnE7bfGPdaOV1M6YiVG
APHCLVHEjgG7uTbgT9bwhy6jUrMeJghSkPLC6oVoGHOriqR/jAPL5lRh2tUmDVU6aRM9ZSxkVGjK
vWnCZufsNmCtiJbWKpCWnM0QwjrLt1Mj1FseNURr4tm78D2YU9fj0S/mrwulJEJT6fCvf/1X8fb6
EFLm/s+/jP+G+0ZccohPMa5o+BPaL3/35y1hCte0BF0gy9SN33++ZcFy4x7zE/Lnz/5ULHNj/HZ9
iD8T0RnCcqnVhWlbUj9LXQdnc9qo7PKTMR1G9Yw2zo7RJiN5/Jvj8Ip05UqpTPBquFq/P0qhJyb9
qFzDyes1HldEhNOCisf9PxvF/H0UWVpTPMu3Tr2rHlmZ+aMdAPLCo9MOlPJic324S5+fD49Rsalc
IaX4fbhY564vQqc8cfBwhI/eBznyH/3+/M9/mV44BaRGqbvlqfxGp4ZAn3/251u//3wBTIkOmz9f
jmsn2ebe6vrvG/Pz55hr5tnNj//5lzJ1i8/9y/uZJ98vfz9qYgeFmVfirntUz65x8jsczOAQIlld
YmKGLUYNb/dl0h6uj/zRiztblw0sS04SWZ40Cw/YVdF+8GQf/b76/cGKIu0DW7f4MHAtEZYH//DD
n63KETMTTZ/4MtmE9vsBGcw/ej+W/vvf77gURHnD7/t0mw2JVnd7fYB56vz55R1CujDOMIA2fx+g
pvVctLZWnpR6LKEdYvdVv10fYv6GV4Ywzp4BpJ0AqtzHjEkOazgYi7alpFIvGoTHjBvM9dE+eCDj
bP9SUJMg4bMUEcdAh+/rm0p+MKk+GsL8/Z3lInHFOK92CBUZsnBId9MHQ1yet//+LH8t2F8WJIZZ
vgFRsDzBmsy7BU2J62/po9+f//kvv+/hWp5BbSpPPYUtivXH6z//0Rua//kvP29oXJniiU+OoVHY
0pWEJvcPn+BsyyKqMLHDRJWniqqS3emDDzD/3/+YtEpajkuBpyx59vMFhz3tzro6DSkZAFTmUbTs
uLt44+n6q7r4JX4Z6GwHVLWWwuGrqpNL2450ezycrg9w8Vsocsnh7UsuG2dnX+rQrDXqCAfx2d8Y
fbBdfkqdu382yNl8Uh66M5vQ8JMdYsc7WSiYHXqA2e31YS5uJa5UCsq6KWzrbHG36dSRvSjYrbZQ
FmGcH8WIhebx+igXv72rGMHAA0Q3zj6J1dWaIr+I4xb3Pm8vCL5c2V+uj3HpswvTFI50uXFb7tkY
5KY1jSe66qTh7qc2BVLHfzbA2cln02qtJpsB3HrZlt/CsvpggEtvSeqG1E1hGjzC+RPQs+INTsUp
fa2JEBy2IMVFfrj+FJcmrzSUpUwDjY06f01e0nj40DbFyW4PWvJlqO4b44NSdH4R5ytdmpZEdi2U
YYuzvUq5ifK7NIaFMRAa4ZYHTVf3FmbWse/fIt+YyNoasg9e3qXP/+ugZ9sLyHRXAuQV4GFvC9P9
fv2tXfw0vzzS2acZ6av1aZcUJ0B127/xQtC5VdN++g9GkZQNUidDSDpnG0vmq4jK1C9PoFXhJxW8
yfjLZH5wklx8UTaNIZfwcWGrsxVv6qDrBQT1kx3fotO3P/j4F+fXLz9v/n5QTaruUEjpfHwa8JF5
4rDCpOn6e7o4wWzbnmcx2IA8K7GmtMgjUw7Fyae9SDcOeASnxblpHQPk7SzxH72yf493XjNCPbWT
MWa8hLIknR5HqBbXn+ivku2PNePy1R1bznvk2ZpxmhTT69bLT5UDzWQbQAdWGxzcaFsj5ky/45N0
fcSL3+mXAc/WSxjkqZ1WDIghJpEeAQZL+e76EBcXjUtv1LU4X8T5xdeyKpK5M4YgGdMYsIEtf5SW
s3Burg9zcTb8MszZjGPZW5OTMgweDOTAbbH6L00sIqJVR6fMZ+Dr481r/fxTWbqhS8viOznm2ewr
8WNA1hkUpzo7xh4kg3XsHEoc8rsP3t+llfrLQOKszKdthyZHMZD6GeYHIe+vP8elGWDpwBKGBfqq
u/N7/aWk1OGXGSQO8vOCgDg4zEQEffAEZzNA6lKHhqbrOBnpgB/22RPEaTggPNKcYyMJ/woinLwR
uHgr6fTPOFjaH8wE82wq/N94rs61yzXnQ+5sm/ZRbDitk6qjdKfgs4X5xCfAF+PBSYXxMyTnhm3b
tF6aUtBgzUH3FjrmI3c68hsiVGsD2+U2VHcqFLQSQwfj+EDHYEWre3hZdJNoow+LpsIYDGVffwjo
m51Qx/o0D9GTwm1xQUuJ6Ul12jHkWxrrv/XJ/no+3iWAi2M7pm6f7RIQqvzUbmJ1DLtVW5f89cy9
z//JGFJwgWUnkuLsEEJjaXtkY6qjIlEIK5pNWn6ycHi/PsrZIvp/T+IoKJwwl6mlf598CM5QBZeR
Ogr63/jwk7ch75VOhGVMO9+Al3p9vL9uqb+s2v8b0JQ2IlBWrSXOpsakQhjjfquOyMa+daF4hAi2
H+L0NE5mvUjIzCiw69UrXOAi+ZC42Qf1/Nli/mP8s9UWZ16sh1avjkODmTj+t43lfFDLX1ptxl+1
nQUNH1Hj7++095upMpjlR6/OzFvNNavHIW/VtrRjdQNzXn7wTi8+ksVyU9Qr3OrOXmlodp00Auke
Df3eiifc/cQHs+SjEc5eWlJ0Uit10z2KYWPaa/2DWuXiz9sWPQJQZsu15n/+yw4YDMPgZkHuHmm0
L7SxXfz8YNLNa+WPSee4oMumFC7l6e8DjCQz5j2C+WOPR4d/2/50sj0+ByHxVuO6/46NbIFFgrPS
vl4feD6Czsc1Ac4pJ9glIFn9Pq6pKCbyEtlWot+n3rNpfZY0J8qcLkL+pZ++tx9NvflD/DEg12Hs
yVxpcaD8PmCgubk+0Cs9ZoRu+ZF3MLX0Nk8pyWBidZDFPWutec0HVdOl70cwz79HPft+boWwBiGB
e6SP8jkd2y9tQYPxP3iV1kwdov6jE3G2UdEAi8JUuBwpwF/QRRchrFdt+po2p1Y+tHW0Goe360PO
X+ePlwnj2QZgMPiCZwVGTyfJKQOLHTjby3hrVzeYI/6jIc5LC9wPehT+ujr6UfQdWu4jFMppEXjO
Bxf/S9u8CeKDQEbRxTm/bVppKItYOApX7eJNWMVNBrmMUCn7naBWOm2F1LfXn+ziTAR6F0KyNSGt
+H0mFvPlWk0dikWHJqjbwXhwPRUiCI2IaGsafQ2DuliNkhDQ6yNfelZhAXJwnjH4ebnrJaU3mpDp
Tt50U+GzEawaa1vFN07yH2xb0uYZbZ4Pa8OzfZfQDt3riio4kXnYi720PoAILi0rSWdWOq4r5ivC
768QCx880/ALOMl8r836hA+W1IVzyjEck1NYSaAaebakyDERPlU7RMNu2PqdvhgMBCnDqRn+/oHo
UAUiO57vVWxLvz9I1+AgVyLSOHoFJg5GdKMP000rYeivrn/6C2/MMQXlEh/DEPb5GwutUmJk2FjH
NiJ1F70YkdnXR5j/1LM9gTBgR0m6CpRM4uwkhASQ91NkWkdp9ceSKMBeqz43Sf73qxSHHdWcZ7Fu
WfrZGxtkDHnYcYh16veVgCD893fsuTAxlW0CA/Lvv3+RsCRLth5C64jDDfG6efN4/TVdWP2//f7Z
1I3wUTNhIFlHHQDtW1rH67qK1kqhDIPzo+q/vxIdcGtyLI35lHXPhgNmjicVufIot56/y+IP9rK/
Juj5V+dmhk+fTj3+Ry2uTXlaFPCASKlL9fvBm9yvikTdRSNLwp1ythinhy+jMq4EIs3we4HqsIWf
FW5VCwe8hJG/LV17OLg9nkbX3/WlKSm5L1FlKGxtxLwofqmeQOBLGnWNPPq9eqRM21l+nq8cjaie
6wNd2FgdHEkNGw8o0F15NinTBNKWZ2fyiBMI7qPEeiWkFnMFQiXsmNEHj3Vpd7KEYCmDWxh/4GNT
4o7wdlJ5NLWjCU9H5NhiyacPcbhLU9UiG5ngRfgBAAlnr09ltfSD0jqa7mMA7dPU7yb9KZaHXNu3
HxWEl76Vxb7ksrIF1/2zLbcI4twmvt46Wn4P+URPy5UVopm3S5zErn+tS3vhr0OdLXEiPmxYlKQL
RsOjLB5cyPHXB7g4HWit22yHvLnzmgKORaf6ikXX06xaSzXO3q/6iHgL2WrXWc6B6Aj1wVK8OOjc
J+Gvnw+tszlop0mLa7fL/kuahzfHy1PGS3Vosocgerv+gJdmBvb20JkkN33jvFNm4QWTxbWyjpmZ
/ZRECWQOys/KeJaqeR377LNXkjtxfcxLE4R7sWKTAauzz+9ymtmM0FGZjTkagBJ1grkThO5eH+TS
1LClDWRLI8hR59ehzEszvy8teayz+wI6ll18cOBffIoZ2KbJRAF2vh+3EJWIxnLkscB/Ld+UeJS7
m+vPcOFqBUT7/4eYn/GXXS8ywopMLSmPLSSvMdUWCDEAGn92zn2XvXYTcaTDl+tDmjNMdn4MzIsX
KM2kCLDPLgRk0tZt6nIMQMVpPmH6HNyGQWxvpVHKlVXgg4KPEKoC4rVwpbDrfaXa+r7KR5Pwwui9
cIrhGPsrePzYvOeYx/mesy16uJNlav4vaee1GzfWdO0rIsAcTtlBLcmhJdqyPSeExx4z58yr/x/6
x/tN9xbRhDzAnAwEs3qn2rWrVq1FX01vI030B6eUo6jx7uVu4BlzPU+60dNdNSy/GZ0iXoDaySFr
Bt57CzuwuqnIDBGsWpRkxZOp08s6JFCZnRGFhz0DIKlu0ldwewnWjr9JtKrQJ8FjTwzwVLlQQQvB
FjPLXyZ4XAid3b76W60B+in9hq9ZH9ESsDrLKRHjYzUlhylDtnOW54+Aa+lvuj2Yte9bKpq+mknu
xhRvnoWkCipdgiRQlJ/rZPiQgoC9bWLtEr00sbi4i1MShiMEgQ0CDzQbzK7TS8fQxFkSwh4oDe5v
GxOLJ0tuDWCdZhC4mtR/xQnTNCmlb8CwzrR3mbtiQkJHah/DOIewXftLSrX3UVYd1Dx6gbjobTW7
/28bt7nUbEm+WcJIyzmTlKGWsV20NUj9sTnQ04sf1ZXhCIKx2rgc1lwc6VIZb4CXgYL/emZL2hha
+l6tswSFfxdod8MEZtwZ/2APcqic35l7RVGXPXSxgDAawmxjNtbZRGVIep8+3V6ytS1ow3q4JOo1
3gLL/rn4/FhpVpharJg+3dGJHNzf/ryq8e9Fj3n5fWGWlBl8uR7z/RSGfgNxhDg7V/NkfrRjBd0m
Glw0JDlkuF2pkIBBQYjBMTNI0KxQ2lUwkiGxmYVHa6F2ShQkbHR56L8CKolhFIEnJ0T7/AExSucE
t2/vag7wYCQu/I1xLD9THAawCWVJPlmWbQuOH0KcIsCofe4Q706gsKrTpxKFptEOHvT4jQid31sZ
OOzymIE6jGDgelE0NZbrJpjscwnpqfMyPUbpk7pVElrZvxSEeI6T3OI+E6M3p6wVpVQpL2Spl6Lm
QqMWLMUbh3LLiDASOUi6PoX27KyGyDKi8N1TxnBOtzfZyh625eUhS1QICFZM02VmbqtN6VhnR+4/
T2j8GWn4RrTisiSXNsQ8nR+giFjPtnUec5o4Wxi9kvnz7WGsuGpMOKYJKIuiklgGNAE8d3rNXKXh
ZzV/aS2vzV8i77aR1blyeFGRQyUyE7NyEpowsaNZjKN3VW2nbpQy1z6/IH+4BggsFTFJG1CXm+2+
Ns+I5eZ0rZgbceVyzoRzaF9+X70+GTBRDSWZC/Pco/hLj95j3wzPY57RFWO+l+z5u60m31TN2DC7
bFPBLPc/6RJCDyhRxR1G+zvyOWFln4EDZfkekcqvEh3Bzc73N8L/lU1waUncZ7EU2yHkFfbZqaQn
xAI83yhPwax9jNXp5+2tsGVKeIpami+FSVbaaFtDpJYaEDgtWuIk1qe/b1ta2RVXgxJWTcnVUaIz
xj5PNC3CLbFVnVodCa9p4kHe1a+qsVMO72bl48o6eoQqeFpk+oVooh0D6U82woWl5ZdcXpcwC6Fn
haWm/Q5lgts7P2x93IP5d7XmZ7xVHViduAtzwu2JwhAUknqKSzBBbdDFF78RQvn7qqGa8n9TJzho
mNMyuDlwOhAuQzGvDl/SrRhgaxDi3RlPcc0Th4tmeLZaOmo3IqSVO8a6GIIlYBu4EXoLtURuS+fz
aPwlR9CapFvYa2XZo69cwL8TZQmnBXoWu26mgvReM/J4Kz/r+vw1tut3faEghdR6ul39U/rSnWZE
B7rq4PvoD7eP0fpAl5qGBebqVRIyhRWqtdXROtM2+CGmEzJwgm/lILv/zcyynhd7PICAWW+kCayI
g5iuo/7QFYeir7pxlFZHAwr5N/BAU8S3tOKMpWrTJX2Ogi9F9FcZ/EIC+fZIVv0COJIFaqDASykc
H1jkoDHuA/scSu+NAi1Husvs+JOafrptZw3TQNb5X0PCKUrKrh30EniNP9X7CmJU26bTu/9IU5+r
Tl8CRG5pB2/oWZmyr7dtr06jYYJWBd+5lNuuV8sMlaQro8hGkur9nN1HkGzoGxti9QBfmBA2hJoo
0Ce1mGjQnEKnuXp70LDk7OFuBaHGxhaOlpbO8M0FxCSRb30r4/6LqvkbR2d9hYhJFitAuUSouNGE
paKlqnkO5G9BEI6uVFbtDlodlE6j5tDCFB1a08esQGtgbo/jnLzcXqfVvUjAzfiWMEKELqZqxPPC
iK1zh3SdAeg6BXBQbEQPK+ERj5N/jQgz6ZfoIEs6RgZVhiZI7su/WwnuXvpshmfa97vviCqhtjqh
bBnF/rwR7a+WSfBPhkxq1qRELxy4FECWGmeldVZG8yEskjsLMjQ4qCEiqD851tK7Pf0og/inNjb3
phU9xWn/YGf9U6/2D8jc/Lo954u5Vz57aStccDGcjuXsXHiyYQhmqLt88zxLkMfHYdu/C4ooO8tx
Mz03oaPfwXSxldRZNQoWxwK5hWcUsSzSFCUypCXW2U4fIu0Rfi8K7bp+mtPT7dGtLTY+zfiNadEs
MccaI2md8iPMM835EnQy5cIFDtQ375/nHv73SUWfT+lO4ag837a8NkSwOnhUllilHHQ9r4FjQ9Q0
B9wQ+V+t/qNs3ptddTSd07QVeK+5nktLy618sYLxDH8iKujmGcIszYdWbX97JMrasXQUne1Kjk82
xMhe9tMZmmXFPFsQeJQuHMFwU0x1daijpvw+h9ULd37iqpXcHAb49R/gCk/fDQaSid3Q9/dtHE4o
1GvlbpKQVqhS8+n2L1zz7xc/UHwQmGEsmWrHKoOjfWgL8iTQFpfmH7jgSyvCioaJkkgWFe+zn1EL
3mtbadvVUXDJ4+FNag7iZZ82uow+C5c9Wgt/Nbr/ACc8ClNbCcjVjanTquw4xgJqEIaRgpQ0UXoj
E2AgjofmdFhOH2rT/6Hkw1etRizp9uKsbs8Le8L2tFrHaCV4PM7BjAJzVnzwqz+A0VgMhuSwbVny
q5orr+xWpR6BLCGUbv4egoLBPEAOrtaP2tY7anWVLmwth+XitPUT3K9Gjr8sExt9+O8mYlDqVri+
euJIapHgWEooYtuDnth+FkQkNKXyvoC9ZczrUxVLrtan97dXZ3U4oAqZO7Jpr7oTshmawcwYrDNa
Bz9KdJS12fLAdNz9JzPizU5jewyTLmYUfTpXenQi13+A0/nTbTOre80yifCAEiporV4vTpQnYx1p
4Kng7fwnSIt3aqpvgE5Wj8+FiWVCL9a/anM4BqrFBMkhY2cjySXBAbIrt1pfVvYAi0/FHTAF95cj
PNn6EMVFSmPm2VzUt1j7hb73UOmfb0/ZyngwQ2+8Y3I9vkKh06jpV00Zm7w85XuewDpa9IgqT91R
C9sTDV4bILu122TZ1JbCeaUFTqyrVmEid5JdLG5UfdbVL2X4I3hnpvO+sszwGVnN8KFNIeecnQ7l
qUw5w7l5hBO8OIR6Kn/vEjm713VjK3m5chCo8bJnSCYz4Y6wdVRIhkpEyogUzEfJ/zZK8FBSAfyD
yTbJkBPykMB0hGc+2juxCgjFPCtILNLBkN7Ncvp5zq0XVuHBoO54295K+AOPw//sWbKwh8rKLua4
xDEGCSHk3u5aRNhQBttNdky3zq6eN9zJygHkfWWb4IcVkFci8isjQRy11kgsYu21xs2fb49n6/PC
/I1tYuWyzOeN7uv4IFt/8nkKFzSzAT6h+H99tu286GtZ4vOZ9egUH6jO/sHPv/j+chYvfAeCUeXU
wCh8Tu9V5VhFx9ufX1ttjUiXLhaKv6bYDDFVhhQT1Bpn+ChatzGh1Jubb6ptIXPUo6wm/QPRPWzs
/VZktOaqLg0LZweWMxI+6gQGpISoC6WhHoJwXf0x2FtUFWsbAOAKSFJgea+b6RKEQkzALQY3/UuM
mvrGNbXxefGaGqosH9SKz6M7C2jLdOW3o1V5ay2JXhwfrl3MRDRq28Pyr511q7Z3DcjSO0QM2w0r
a+uBf5WXkhXvTDHf0YYBL49S0s5osKTzcahOanOa4o2H9KoVYPsqpU/FerXdFBv+p7Qv1HNJYmDU
rHs7U2Eplpo9xawt97xkh4RnKolrOrS4CbXlfr8+OjGA6FGaWvXcTFCZIoHykGnWl6orvtVgtmFl
cwK0+KYfbz9RVGZlMBSKrAAMubaaJXoAynTUQJ6XjxUwTbukY0CLv089JMRdVHzVHDL1XQpF2W3L
azsRsN3SjGYBARFvSRrPksmEnv8sd90nyNwekznbuInXbjwScvAs0VrNa0AYXB6NVRraoXbOm5M0
Ta4v7bvw2+1hrC3bAjVdFHPAaYlPxz6CaUhzCjBOAVkFV0H0PnMQdlZzE27AdkxQGQ2DvQ8H2uG2
5dXRcZWzX7j3XpVu86IxNDi7tbPSjP1fJVpDL3ZppvtSHeaNg7Bq6jfOinq0xrV+vUvS2ZxUS6r0
Mzyf7yM7OyUK/PpIFtwe0eqW+NeMmMOngD/WZVhjJrur8l1Sbmy59WGwD+jFcYCjCUdMia2mGE2+
P9fvq+mh87/byufbQ1g14YA550DRcS/SzaBTEjUFtdUzQl4vhj7AMuv/rDr7v5kRKWdm6lz+UJsa
9/iiFasiEAuHuEPSAvby/zSi3znViys9NOVuDnNbO0ORuejHRGbkWubGBltmXnR+oOX+N22/6y4X
RhrS15E8BSCrI7NSXV6gqPhYBcpSTZfs5AwYzwAt/x/sB3J0PAtNEtuUdK+3NfK+6QJP189ydpD0
Uxi8j5ONlMrafgCRrmCBCx1M1LWJEmZhfcxk4Mtz+nXwqw9amh2MeKvZZcvMcpNdzJ+pQPloQH54
Rgiv+pRESJHRTyx9G2alO2zshyV9Iq4V/bxkcHCp0CoJ6ZVRkZEVDQPjbNHwA5UvCi2IzjS7yjLS
zo2CuHiXzdN0LPKq2NuNb+7KEtFx6PQTDvYE3jlpkeC0pOyA/rXRwamNYmXTjcVOLeTmwZ4U9KvN
FpZDq4sezKJ6isvC/CjHSBS3meGfArqNoKakpXwqOmSfaSeZTJRCpBpi6shGODmaWvnZbBBccoYB
2TiYMv+RMhUAaiH/ZaCW/pXHIup9SKa/ayaUGFzqh/rRh9bnQO5ccRPIGjzDD6CnjVAA0JFavK+N
IjrKvb+Vr1pxe+D2mVHqEgCLxDe9lKjo1VsAAEvlMO2Rv7u9YCtRDJ+nawGJXh3XJzjveihTsHej
ca6ad3L4VBSPTX2KMnvjMK2OgsDF5DgRUYgwxqSsUouWU+OcajuYnEt546W3ssUdA3CavLQpAbwV
tnhfNXFSDY1xXqSw2s8zkp/RRnC8aoLUD49g4AOvmpKnoMzU0c+MM1JD1WDsTPRklHnDyMpyLBR9
5JkZBrW65UdcHNWiisZGbx0dnJKz12D+hIWbbldEKhJnY0lWxnNlSpgy2OL1yhlC4xw4u9R8D0d/
qB5vb641x006EuSgxnBeoa7QaJvj1OJKLfr23ZI6RqEtOPSF8THvbZh0DXujurSyzWx2GAU8WbUV
7tjr6etgtG46SdfOYNq+W9Z0BOX1dHtMq9N2YUKYNicKfBjdNMJGBWZbxXh2RuVU5+P9bTNrkaPD
WGwTRoZFo/h6JHORjFLeWdp5HLKXVikfZsQzEL0EiB+W+zZAqQv69Y16++r04dtIhuqOqb/iapEC
Nekj4n0ze0Ynw+g25m7l+w5VNiii4TIiKBaWJ50MI+nMUjtPJt2QaJHWfrSxq1cOEK+GpX5r8/u5
XK/nrRj9TipGAhLTdn4Eait7nZaVqI5J+kEfFHPjqbk6IiqZgBR4nGniI2Jom37sevqqLC0++Kqx
r/qNZ8rqgC4sLL/gwiMMUjo7Q4oFJE+ekWg6dVL4WHfzzuryrRB4dTRwYSLhxJuW9vBrW45UdPMS
Gp+t3q0s6eAbyoZHWDk9C5PV/yyIQXxiwhIcqzxLptj/HpjAfceh/GKPeLnb52fVEG3ZAK+Jtl/1
xZq2PNSp72vnoS3hp1dQRZi1ReMNfb7blpZJESIe4N3/WhIWqKTXdFYndpz0tY0P+gs8NpW16+J9
mR/maeOErg6LrYtvw8WRY7xeIdsq6JuZCYX1pn3R4+Rgw4w+TPbGdWqt7QRozSzQFuqClxOOka7O
dRuZg3puRzlFVyMDYKxD/m3bTXeOWsPY5wViUk4za89a1HSfDHmEupuAvHXNOkZyybQqktitZL9D
IDI6xREcb2bko3pvtOPX1B7N3Rg3NnKodXMPC3PxSUbYZodMeOmxeMljNuNg0atDWFKr0H3ofXha
/CnLjqqv549+QhHPtcrc2lmhDiVO3dYfDQmBZCfww/2UnOa2u69pwLSDvZ3uoQO4C1CsGxVIqncj
auSQ3D3GQaW/J2ojC52V9V6G++Y51BwaEyS5flTs3ngyGjv4RaBqHwzkwY51PMxHuOcRuka3kz5K
9MhKpEl2nYl0LQGQ9Wsq0OR2oL1y1bKT9rrejAfNt9PjomT9bCVScEqVNj20vTxvLNyatzCsBVdA
glA29eVaufAWejXHFe1FtDQAPH+GVDyPD/vb+33VBL0GtkKqVefxcm2i8etQ1yLfOJv+wcrQz+Cm
yOIfffn9tp21cwXdx//ZEba6hbgaGgZ0Z4Tx5xDh1eYwl4ckHnYRqhxK2ZLO38qyrZ2uS5PC7AGS
0IoCmoKzMxyBCJrzEcWf26Nanz1bpmvVAlMvXrEVykYQmfREkTIPk6giOR1qp3mIv0l6uvE4F8Iv
AkjK3Ap4V0itlx5ZYQajsJ6NKXPypzL+iAiXXgZ7mP3I232ryjd6wVe2hKmrR1+LZNnPn6bxWx78
coAHOJwHBS3JNHvfNI+KsfF4Fmbyt0XSr/S7kF9jgILf1Tt0GQiX8ydIWlq0pYoPSL3QdnF7vZbf
feHdFysLUp2uOLAsVKyEOKxTynoyIil/0rUHA62K6NB8nZxTqp6q4edtU79julu2hBEFrZFSOMRW
MVSHlKPVzU84Dze2/pkrBAckJBQR7hx+Oo43JigGvhGr8P8HS56ZfiUVYL4sHO3AL+i8LzJ44h8s
RFLy0+0BrqwYBd1/Py/sR0crm1qbkuJJLt9FFQphd1LwUJobAZNwiF8NQtiJxNSKbQ9YqbKHINzP
OiwSG65pZSC/HzVL+5pGxVSIk9IRtTjUuPOnv9Pirz5AFMpBAmTDz4pw4mUgS1qIVOFCXvvKVcRo
CuqNxpFKvlvuPwj0RL8BY8QXnfSgdx/QDQ+dl9tLtOIyLm2KFSC0yrWsz+38yQq6w2R/SUrnEKBb
lhae72wkdFcW6sqWEGPEvqMSkuGebJT+hsRCgafaKdPXPxjRwjADswgFBbFRKp8t1P4MDpXqvDTZ
HgU+qXd2nYEY+vz3bVO/X+fCAV5yKaBJcExUUJcRX9y+TZxbg9wyInRcrMf0KTlqR/OX0e7T3adK
/2SAWe27z6FxP+boqY9Ui2hMTz86xXtUKyIfVa2P6fQxHu83a6OL67j6ZQBCKOvTxQeCdPnv+peN
adVKUuioz0bffK3Vz1pu/ro9+C0LgvNq/8+CVjzlzvk/fl2Y2b6WHTmM+f21gtp9spcQMrn9+1+d
aWGGlr9frF3tm2gmEg0/WyhfFm4QuanxmGyd6VUrSyOlubhX9GyurfRKhYJPk2rP6HzZbmbkJ9Xv
D2avnRD6/iGpzhERryd1TP9SkK4djcpD54/yW3pn2shM9RnyRcgP3d0e++u1g7CDDWLAJkDlX+zz
SwqfvC1oYK9zvpjm53jj0bL1eWHQ+kxKd0CT1KvNg5kdu40reuXz5NCZT43En/HqyV8lUQlhnuE/
m/OpG+/icWNnrH+fjMVSSuNQC9dWlCNe5kuK/4ycY+6ab0yNMu1LTy0JZTIWlCNt9XpLqHmllJbc
WM91875+LMINL7v26+GlgIOKDU4YKJycRNfiQJlG/7kLHqZjvUXbtPZ50kW/QQmUMsWrUCkLo4yl
NPBMDcAhB+fNB5/iL3gB+mphriHDcj07WsjjKZUs6TkCkRQUnyppI0heHcC/BnQBIzR2pjLltY0q
OlpnwV1ebISpy/xee14TCBLZFAWQAD0Ywu4ZA2RZtLYIPKeD5xYWCncy/mCDkrSj5rIk1VC9v56j
Ui5jYE4IuzfBT+e92m49i147LShnydotJIVQnYjJAENqW2lCttXDA03BMalcbT456ts36pUV4Rwo
0sQLXtMiL8oP7YSO29vdxNX3hSsQPZi0aHq+39b3bXSPBOGbnejV94VV4JcT2lJb86YXKzza1YaP
XlkErgsSp7AAAwSxBScaGbbfzqOWekW+V003feSFJUW722NYNqOwWbkA0GqF9wVWMfF12lRwyVEq
Sj2ZPI6PVmf+LpIea0QNtgAeK8eCE0FVC8Ty0ncluKUs6krLirvGy+wPvBOR4dadjWKAkEBYHOuV
iWVGL270qghjbuKq8RKzCI5jjuqsHUzVe/TM5LOTdF7TGNEnU+/B7vsZ4om353LNPO8DIDuA0XSg
EdfmW+CcdZKrNaqvKFvXc13sTCkwPpRAID/GpdHdyXMUIzkvG/cNUffbMtO/R39pXhh9HsqzrEtK
7R2r8WsibUTVy24TNgrQFbAzcJSRlxOBXEY1GpPaarU3Ki/17NEnNSmd2/T3jt0dpK320LXNQhqX
dnRyka9FPOywDhDztmuvSwNXRRC4Mv7Ryi144srmhzSKbkMggSYs28JVk7Z5YduFUXt+/c7vo/2Y
/TMMlet0B/QPb++NlUsHwD4dbXD30XskpnFRt64qexhrbwjL5xq22cHQNu61tTkzoN0iKAJB9aqb
rSbPBN1dXXuFE/TPvhOq50RpJSQdJXnjilvbDFBEMhwEx6lcCg+5AMo3OdbgB+w1qXAt7avkq6fB
bJBOzYJ9aikfRz8/3J5BZW0KKRmqxH2/HaKwWlqQd60uYTRD1NotBxPWmgcl/TWr4THAft/1X4a4
O5OtjXrnoJTRKXP0Y9VuoWbXJvrih4hom7Ya6hAVxtZro841+6cJxaKi+nJ7uGvO5NKIMMVVVzZJ
Gdet17X7WfqYTA+GhUSz5vqyF4cPzdb5Xp3dhVVPpYa2IKivnVeUJEZSTgxKRtm9bp/iTRaDLQuC
f7Jyv1f0LG+9ukL/dKYy6I7+xjH7Pfeim2L3Q54EUdqCwLsehgMIZdCNqfEa6YzmeoFQfKTAm/BN
0fKT7p8aqAaUZov0bnWxLqwu5+Xi4vGtJsvzaW68dMwR7r3P9Rd/eJDn+2RAA7ZL3Qr58dv7Q2xe
/e3uAZxbBAZA8GhCF2z6FNubKGw9KCf3snKfDd9C/1z6d1VwyMJ7qrpuLP3TwCp92/DqMl7YXf5+
MdYgmialDCLshvpHhHm/+PlWann1gFHIg+IIQkToT65NhEXbDFLpN57G+8V8n4V37RZQ4XXqdSnM
LJNHrRCRBTHN69u5lER4FK/NekRznV3sPJnNWe3eUZzfKc2vwvpbCT5KPaWID5ANvX0SqbHBkIhE
Fa2xwmkLMsmZK42zMI17NAza6g8W6fL7wlmz42mIAp3va9oOjXS923jgr10Al98Xjhlq5kmaKDHe
aSJz7cfovVd6QBOzpbS7bFykpNMp9KQZ6dj/NnPCUdPDoYpTm5EVQH7mRc2huL9tYZkb0YWwMLx7
Fk4/6qHXu0+ZbI5zVrIzzJNjvtgNIc5TpPy8beX1MbJkuHYAO1MY4hknjAP5W0T1Yr3xlKOk9ftU
Hfa3Dbw+RIsBSFKBRiyXtLDFZisAy131GBjR675T5dol7v0DG0tSCzjEQn8s+AJ9SMdEDYPGg0G/
Sg6pejdsae+8Xg2GwTt6aZ4GRiLeS04w+sgMYKJA26ndywG34SFJNmKn1dW4sCKcF3BeWt3pUu1l
+tdY++hkh9sT9fqCYBR0mxFq/p4pYTG6USN8Lg0uiOorVTqilzvU7N0xfZfRqFB9sJWtcGlt+ZfI
DBZWJu8VORnlEDSLVLvxpqHcS9rRGlBN7jdejxtGxJY9padlf0qtxgvLj7Nx5/T7Zqut/LWn4bnI
BoC9jzfwKyJeP44rRLQ57xF5/PZg1LseLeZ4P4SwBm14tfXh/GtLOJPyaIdpXWdEKC3UxRSSjrG9
cSpfPzmuhyM4lziG5NysUm7Pqd3Fbel2FoUkQ3XV1nHreutJuhIlXNkTNX7GqFeDWWX6wuDZx1tG
0sNShm5gYLBPFjtRSh+r8WFUNg7U2rG9WDaRDSD2K+Q7RsJJTXnXJx/VYK87d+2W3O2WFfXaVfdG
V4MXwArR3hh/C+J3Yf3MXXT78G5sC1OItMpWjTonwEooPTiANO2d/WZ1zyUp8u8uNwVHOpqVYVcT
2wKQpDq4jboxhOXfX99p199fhngRtNWwIs5+UzGE8cvo72R5owS7+v0FeAAvMrkBcbnBUBRyOnBy
hmqGfvHD3Py8vQarBuiiJRFGYeJVd4sUh5o8VBrZo/hLeIzLlz/4PFQENIYbtJ+L2Y16lOOuH5TG
09FEob/9+b99fhndxfQDrtLseeTzsoqC0b3UZcfbBlYPAqDxpXeLsp/4II98VZt6xa89Ky4e8vml
JvdEtuHQbYLfVh3YkqF3SACor96JnS1XEs12hBVDfJDN4KiYII9qdczctst5PW4BnFaedOxdUKS0
14L8ePUaSNqYdLep116fGveTPuziqd8Hzp1mPSTW+yFjRnvJ3dSkWp3SRTAHFP4KMJteAz/ofLJ5
QwLDkWK7ev8hz77Zxka4ueZdltIgSViDWpZYiguGOJrMPCNpmfDS1/1DlKj3yahvmFk7QCrqEUsi
eQUmK9lGJ+WW1sJ1MDs7Yx7uUsSoNuLBtc1xaUTwx6UuoeqR6q1XkRTs1OME1XNTfSv6Y1lvhB4r
DziCqYsBCV65tiq/q2MLW/k59D8NTeoa0XGSc1eSPdl6R/qn5f9T2e3RtIuyjQtufT7p+l7UOPAb
wgtI7amtwvreeoYc7uame6/7/bfbh3rNBFQeCP3AJUzoKDhtrSmURGuyziOt5559mq1uf39th19+
f/n7hVcKh8jXG53vW1pIQ8DsStUHqzvk2t1tO2s7HCwajwQC4AXJem0nrSy7U7Oi8yDcOc1xsMtm
XqXdcLxtZnU4dIPoS9HTeUUzKk+Q8sdA6D3eEW5gHp1pR4dPQ47utp2ViBQ/tADauevgchKG0w+j
BlmYPHqFXu7oSzrMyv1Q3VvRBxWet62YdGUTwC3K+3CRaCKMFwJGKR6HuMzayTODn+2uzt8KbIKX
AqiMaoCP5jn66uKLzak3QmvEce/74QhZXDvf4U5vT9nvtJsQf2CGlIsKVHUBMl9vgUzurFTqZ+YM
3LcWfI7LcZ8bz1LypFsf1OBoFOEO1J1bQtVA3+c+r+WdHuzN5oOp77V6qwK/slXAU8PbjGAPiTSx
BFygB2RWbTR5HcxG8yEZgFg8xH/dHvTqyl0YETK4cqL3yiDHEw4qcz8X8x88vq8GIcxp1JN2MYJ8
8uLmfgh2VEeg17g9hK15Erb6VIJQ7LWMIcQ/nHgHstvYRf1WtXlropa/X/ihmD73uTJZjbA5jeRr
m6f/NgrBj+rtqAQtGsFe3ME/t/f797PzzrEO/83KMpcXozAnlNTiKJm8yHg04Sk3+gxZowd9q/ay
PlucVkKGRRxRGA0Mov4kh8XkNZCSWTt1i1Rj6/vCOMA0KPRMsq2U+ThqpzjdeCqs3AZs239/v3Bx
+qkNkYFST14wH3xIQXq3LI+3l2LVBAppGoyogHgsYYo0O8jSsPNHz6RDoTwMtFBtab2uztKFCWGW
Kq0esyYLJi+rP5jDbq6ebw9h6/vCLIW1lhjhwBCcbmf1e87d7e+vTRE4Vg1hKIXmdxEpLo/UCvtW
nT3DfI7lH1PZu/FW//7yG0WnT1fR0mjKLQmQ6vpETJMx5mNUyh6gVldSvQAF6Dg+WdZDBOP77fGs
zRcdWdwuhOyMSPBUSlOGWTHQ/KUMj40swbM6bd1hCy5IHM7vflzgPVzIIrVDLc9jEfBG8QK9uJs4
5XmiyK7RavALRR+teL6T1ObvLjIe5ngLULcWczAuaMNQfUA5UdjRtN+0QQW6wXPofM9PdvygBg+p
fnT8g+pvDHRtKmkDIjKE9Y3YVrCVRcM0k3FVvU6X9x1YxfqNIl7cuAt/yr8WhI3RzLT2lBYWhmEf
fIiP469gS8pubX9T06dAxs57TQ00THk2m6h8eHK2t/xdnpw2WbLX5om+NvLSdFoQCgrzZPm+Ps5G
OHuoz9B1Tu3b2jikqxbYy5S7DfoNxR0nxVIZzlkxey2dk2Ebuz9vH5q1SaL6ZJA4IAxiFMIBVVKt
1WViS4M+NiV778cSakCn20bWBnFpZPn7xb0Y+UuWui0nb/ZdX3NV9fDfvi8sQ5tOdEA5DEIL7lp5
Nxr7299fNqN47C9/v7BZ00n1jTjnvnJ4HikwwxrqU2tkh1J7MxwOzOAC+KIayTNGBN1pqu9XQ9JP
XhLPh1htONlvHwrJOXCD9HABnxbrqsRYozVow0AaKjkqhfxeg1UhHY0D0JSN5/Ha85wOHchu6KMB
9SKejiwLtdTQqsEb0bvey/RMu0Ux6K6e2/IhV7Nop/UqquxS3R4rvXSeumasPqlmLp1G8uG7qZdR
o3jzUl79JmEpJ0MGC9Pym6o82rXZz156rlR0zTfeVGsZqys7wuUdjbBuyEo9eKg+umPyJMefA+jv
xvJc2U+9dBjaz7q5BWZ63T0CFyuvbJKwNkXlVzVlQyH3WidB7yUaZPcOJcWadsy9VR3K8c4KUhTI
nJ2cf9Lnc61tNRKv3PUqZUAykLCULWw316dcctLBkWyr8xTne6wkLqi73IaC7dHfYv9dOY8qqmXk
seiKfd0n34yJT7dD3nuz+iu1G3fBxJST5cblm/F0aLrqtFQulUeZJ//1kOK0mTtD6XpvqI9S5obz
huNa8b4AbLme7IWG+lVaxNIqWCHHcfC6Gi5sTb+blXpXa1vl7DUzi1Ys0QPpl1ehg6xNWVHp1ehF
2T6LTo3+rGje7XO1ZUI4V3UdJXQPYWJ03EjeScqDtZVB2DIhHCloJKdmnDGhSccpeqQRTtnawisX
FWkQvOKS8NWoMVyvd5jNBaoXDbqYd7G8t6W3X+aXn//tNC7uwVC18lLW+PzwYusf2uTtz6qrzwvZ
Bt1sM5gQ+LzRHmLpkSbpfNi4yddO3sUEiaxMchH0NHyyBsFL3bpz4Xadm281zGysgpgsnOc2d5qw
Hr3O2g9xjNP65/Zm3TKw/P1iHSIlbHprOQ/6+Jf0d5r/+oPPL6B5Unbge8TfH7albkMrNnhS7qYd
rZz+H6RLKIP/a0EYgKpXgdzkWIjKnXqvJYc/GcDyzuCJsyQdr+cnm1Q9n8Nm8Mq52slRttuqVa1d
FSBh/2fAEs5ZZadQwfjcjrb1IU13I+iXYM720ugWW+wwq1EI2myLnDmUEOCyrwdTjPHszO3UeWnt
IWMe9Pda/Nkp73r1XWtph1a9CyLEdo3DQPNtbL3cnsqVV9sSAOF8IWd+zZNXBlpe1GpUeWo6IbOI
OFTa7RY3GYYuwtG7eWvtVqaWjCYezAb3g+Sh4CXNKYZ8XHFKT0G9qfFPevheqke3rkI3MbcapZd1
EgLjK2PL6C8OUmVrfpBpdunpvOuL/KHvjlLzFKQ/k/CzBUWlOWobLnRtPi+HJ+yclBCnCyPoIvw8
/dq0OCAIjNpmetB0062kyVXnYeNqW/EW5I8WND+axjwkhQ0UNU7ljLJSernqTj+Lja+veNSrrwtn
TeslFcofvt5/TMeXybpXkjsn/3x7F65hQK6saNcL1QxOrtcaVqbpNCSxq0dfmiDad86vGgy147jS
eOc3D42ebsTbW5MneCqjHu3MHDFc0stOqu8PrtSrgS1Bw8UOlJqmymaa6TxAB23mBluVnuXfizsc
djFUWH83sYuZED/M+paqeuEZ9reoeqfaD3Xy9+3FWZsiugCJnOWlM0Zbkk4XQ0jb3oq0MC299J00
741x48RsfV7YvrIV06Q0ZaUnT27ff+0hkfqD3492DfE4OgTw1V3//m5Ag0iStMKb9A9Oc/Zrc8PA
mkuDtcwhuFk4xEVlgHxqtN7gKeNFMNWNUXxs4wY6vtINGvuglsPGI3ztRC5YAwfeUfAgogclN/3/
SLuyHbd1ZftFAjRRw6tk2e4xbg+d4YU4yU40S6Rm6evvUu+DE5vWNeEEyMMGGltlklXFYg1rFU0T
YU6jc/ZKSf28zFaterAlb4sFzZr5cEzUw/CyuBoVymKFheAR54f4F8AE6h9Sbo0FV4mpb1wEgEbT
APMu2DwybJPSTBk/gGgz9SrFfCz7NEjadt272qoCeGeq3A0mMQOgn8kUzD0FLq5LnZwfeP6TKsoq
Cv8gNXkhQTD4XLNpofdYFRup5+Tr1JHNDC6o24UEQZ/z3inbhGMNaVV7UbxuO0+tNhgYsK3Pty1n
SQWQXZ0ngnBdAzzz0nJqR7GHnob8QIaD07wAI7glm9silhIRoBz4nwwR3GFQOt4nJi5MIC41deQT
5ZS5rQfQf5N+yrtdwncEhJ+3pS74HKDQ4NUMJH4HyR9hYWrZWelk64gLnBV1Nkaz+qvvi02ncaPD
oVX4fua8mMaqHn7e/v6CCzj//a7gM6MurjQrNNkhauYCle6s0vQZm/V3UvTL4w+jruzD2ICU3K+j
B1Nf0canMmpUyVmIZZFUVzjQ47GWrmu+cKN8pizZ3l6ITMT897MbDNVb/u92sSgAdFfcSNRJdhyC
zceKVZulgY2aatSNAoU/hoo3yaxRtgrB7imljcpVSLHDTZ75Olv93S7Nfudsl9qy1dUinEMhPD0x
YRi2zwNusvfbUha912/TE9mCq5pNVpdjFSn3O/VZxxC9uk6SXSJr6RFJ3eYSzoWRCEZeop8EYKUw
QhfVIYD8bvopyzxHa1a6EZsB+HxYMKX6hqrpAwgdPd2tP2exuuVK+dx3oe53kf319uJvKwq6RC+3
OCk14GQU2OIyD6LCb+rn9CvGH28LWcqyni0cIPmXUiaex2qWwqJoC7Q6BD+AqGNhu0rruPcilk0e
wr19isMO4miqPCd2Bq91CfdCzCJLHPyy1qLsCTzKmcVQ0Cotslzec7z3aLVOy7Ui669eej9jtb8F
CG88lzFtQgzPDolRAceuCWJT2TiAxeC1Fph6slVMd90N5LHHKmfYceQwNxVX327v+vLR/v4ZgrZN
agoEaYJ7rGyf7Q6gjszw0NGMB7QtOd9lC/qfJLFfHtBsvUUqSJrM9yl6KtVdEW3L8Ek6obV4/f/e
WfFh6dq0atsOO9vpK+Ar1GDH0SWec/n6P5Mh3DEpTfsCDMh4H5UjWiBOVvnK89dYfTHZc6Vu+vA7
qBeD20clW5dwHYS60zAkeHD7u89G/Zo7eJz/0dX5+4yEG8FuuKVXswjF0AKtat+IFT6MJZAae3t9
ezX/j7n/ljVr5pnfnsIRrRKc4JqOXhv9n9w82fZ7TytPbYB3x350+skdv2VkAygZiSpKlN4SjNsG
WUoGBnN2qLVN3axV91TQIG0lK1w8L4J+SQDAISsnNmkomcGmoplwXnbtg3uzbX3J1Tcbp/CKRhX+
twRhHQ4loP8McVWQ6sFttybYCtkxVdY8CkLtaawllcdFn3gmTnBZRle5rWX3uAMtb2Qesm63VUL2
fcEXsSwNWWxhw3i6+dzIPLpks8R8AJovUnXUsFkRoFAtrwIR8k9AJtvlc+j/SafH+ckYwl2W2XGn
GfNSiA7KPSAtRBK/LVEuQ3BAPNPM2mpHWGq2bkO0Sn8auoe/Og6xhyHNuiFKWmxYWY3evgMQ7e3v
Ly/BRAYR0CGA5Bce0kzPk2F0cd8b1RY44F7rbMJJ1lu0rFO/hcx/P/MyZChdI2vmGLcCbdGuJ38S
o5Pf3xc8ZqfldVuU+P5I1iR+yP9gSBOK9Pv7gpesMW2IOxqbpNVvqfJoR1/1cGPn01+eheBJbBe1
AiedtykMErIpLMRUEhGL9z/wdJ2ZTwwNwoLGUtTRAAGClL0zBEr/Ky02YOfwdftbibD9tmYt+vcz
UYJmdajMxj1BAiBMtqP5uem+tBjWr+37hxpxNr9XJOhWYWtRb+eIaOrwi1X6ivWUppI7RLZpgnrp
bQHeYQthaN88cydAa79nghCodnzL/SOP8ns1gqaNvADk1kfWxPUyjrKNL4V1WjwXcOERQB0DZU4c
yMl70JPgeQMHz9NVaDw7xUvJQWYswVBZsnkMPAC3Hh0G2hWI3WDnJWuTAc43CgBip8rOfTH6Oxcg
qLLtTm6WUFyEbfWc5t/bcpPZIGTp9o0NiOsfdpetyk6yqKW9O5cp6DQ3DX2InY4dLLIuCo+ma90O
8urzbctZ0rdzKYJKo8oDbuIWK9OVz3zcJDl6utextppkKBGy5QiKnTdWUtVZjVe7Sw950z9yXq0z
LTK9tBglUe0cl4hh0vmiBM227ZbkZYNFkdKLUp+mj9MQ6MOqV3eOfrq9gbJ1zRt8dt9oQ4hmig7r
0vTVGKOBeTsNL+nwB0nu8xUJkVjRqrUxZtBwjGbZbGWMSKJKnjjLCwFI8zy0DRgnIRjTuDq4qYMb
obWsZ8LYXnP6TYzIEthSf9A9RkwM/vxXlph3LFsaDtocLVUP4VZFR3PijZLqw7JP+C1CCMgUYMjo
eYsUhpNvtObVMf8gDjhfguAS2jDOpjGZUyQA+VH5f+oqlByIbAWCA5iGZmiTCBLsgzF52tfbeiv7
umD4Lbqk0PmAeDIvN1YdFH9yJZ/vj2DvbQ7mJSuc1UndKu27le4q9j2OJDB181euLf33KQuWTiKr
TXRLZYew3OXpuxrvlS74u40SDDwebRstqzC9YQR9oy+rii+m/843SjBtotK0cymOuU3TFU/iVZi+
R2hxLNiTku9AcbZG27Hn2N/N4bHTXyL3p2GscyJ7Isv0QTD/sgb8hR3CJFt0VDThWq0Ot/fxtn9B
U9ilowwZa41wfsDo2ttggiZrPUSftOT9tpTby0C/+qUUivBsKnNIMfDSM7aGjENE9n3B7DUr7rOK
4Y2kcwxGPGSyTslFhTbQWYw+RnAhi7ksTCpZTsYqPPPyDs2uhucM1XfKdEnAvLiMMzHCMspY00fL
wK1VV7sq/kyBzv8H53AmQHBe8agnHAggiGMZ7qrmp1V++TsB8wrP7t3JafqmG7CCfACTGFDdJd53
UV0BfQYWXJSuVbHputMSNEMB8AX9P35SgSR2oylB1kticJmU+e9nq9AVB7nuer4IMZYwaEFPvpYI
+TNbVkmUCRK8mNsVcRdRbFcYDl4dHs3i2AG1c+zf/+BYED6YoM/AP3HGduxBsz0lcPuTgj5iE/qL
9qnbIhZN5H8i0CxxuWdlqmYxneDzVRepHW+inytZsn7RPM5ECF4kt0Fqg7ZBBJA/JoAx/Ly9ANnX
BeOjtuIMw4gnfhPu0SqXShyt7POC6VVKZXK9wBEo9qYwgJEu2f9FVTrbHMHyaGPoVWxDZwtr46zL
r2+GrDIkO+H572dWEbIu59ZcliaZPyavqOaWsttoeZMA5mUDmFkHW9OlCHVs0EJEsAhUptPeT6UF
g8U1wABmZkjgRNjCtc4RgOZZypEnysFpBQRBq3+Krdc+0tZa7IKHtVtp5d5uvk/kMaXPDHN9ifuM
3kfJacl+h3CvG33Ds7pj+B10NzZrCwwsMoVY2ksHQKIzAj7INsU7t0hoU5Cuz9Hoo23drFiZ9c/b
FrO0iHMJgsWUdMoHt+3yw2T8CstXkz8YAKe4UwYo1dGECc4QMmN9idlJklG978a6PKVMibdRGVpP
yPbYD2y0XMndos2HfxG2fsgiLvJi6N69aoUcUkCcZeVUnvJa95MEQz2DD9ySVZtv2/q5zQyvVFK/
HplfNuketBZxxrZaXDybKfOorft1nKI7XZVswVUyAD8LRMFocsGgHCYcRM+RtdOosI6fwtr2DKsJ
lORYorFXS342juRFe+VFBFmCF8m6yuF2PvCT43yOXBAyGqUfgfUrnmSshlfKI0ia/37mTUbVSjlH
bfdkhTQYo8SDqga9dGhocfMcTADiPYwORHHmAS49J23J+UktfqoD83PtUxyCPndSQPcm47e5Mjms
CePYUFML/3XVjM1tmsTAKWInwHO/kyZ+6tJIoqQyEYLNAbLYMhUUf060Kb+nirNtKZXkaRZEAPRl
pp4lBmZkP55GZydjjh0nSl6wU5OqPvvsFLVkDQtKdiFg/vuZABQcdE1JSnbSE+ql/SO8xnro3YDI
7tzr4ibAUs6XIsRXIYoOmNxJcSDTJ6JFQD5tPOCNeFlVr6byATQS66RpVkYWbVo38dLq3lIdQE1A
jKYR4JrgnzhhxUlpd2XUlydjKh4iLLZVJcnvBf2eG94dgAeifxTY2Jd7aedMI2MVsdMw0E2X6KAp
7CevAzOOl9eEemWdSiQuqMc87K6ZyBOh00ME+nYUJ4wSComFouOG/j7Iou8lASB+MD5INTGnJHgG
u0MhJiGkPLXNtzHiQefKEKkWFBCMxzO/qYOUmiVuWpN2TYnh5vJE8NxV37yVFr/fvrbm+1u4SiDB
xRA4iNau4coyAgj+oVTLUwx2OpP34In8UZD6qckGX+stX3OCQUYLtbyq3zIF15AOjZFh8AtX5YDh
T3PfqMdYK3wybG6vbVHOjDwBjbNnMvlLlcs71gJZoYVSo/WpH6YqCBO0xvXM7vwcYJaS62/honAx
XTt3K2PuE3Mul+Kius0yIAemp6nnKLdkAfhjPa7eDVAI0DDEnLBVoBSqKIReilHatFBc6oKYERhs
q1I2pLik1OefFw5HD6OpBUh/cmJZVXyqiMkebUua3rveq4+ma1DLuIaFtmhhEdWY6wq6/aNT00dr
JSoCMKAElSZDRb0OlDAuamEOF6ScGOkWLbQyhhLkP0NzwvzXKjG2Y/rNjh4JeVLddZF9v61u1zsH
Z0DQbDtDXwCWQvDhtZW3kxUiAhzH0G/Rc303Q4gDqijgByMvAm5qlMUuT74DAW3bTwpDn4u5Jv17
mT0nJrCGpm92f296VxAlmM7Qx6ypmM1OueW5ucdl8xwLe6WhLxHUeui5BnSXcBuERgY8NXTDnpKc
9p6jWJlXV8Xd1ze0BpAqcM0OAgQRHgxqlYyN2rQncOeobG1VmGf3HRn83cJSMKYwR72Y7EVUI7yQ
arQWanE/RSdKe/21Goo8IE7MJJnqayk2Uklo5kawA8AAsRuO4BE2VZTTY1g1ZAVOhao2V/fq76UI
wSYdNVJ6DWA9RxLt8+FQb//u84JjoUo6cnCn0yP70NosvXvGCe9HjIuAJBv9U6gYC+ZhFiTvhoY7
R9rxYHwNazO4ewUXAgSjsAwgk1Zh5RwnB+rqgELw3pqtsALBg1TguzTx2nCOQ1mv0K3j/XBzxEnT
3TC6iPX0+a0BBhnNwkj6pSOJ014FF7iTn4rxaSyi1DNG5Lv1+3X2UoygUOPQlyPwjvKTvuHRsDJV
GSDItVGgSw5jO0iw4sGJTMnlOoxRV6eqd9MThn89Z9up/d1X+ixgzkTCwhHoiSdOKE2NVklPJPuE
oa1E+xa3h9tKNX/iMgDDfQFIbSBXzkMa4nVe1FqZp06X4iwajL/6pek3UcDcVOIMF/bqQo5gfolG
sxFsNOmJEtdj/4kTGeKoTIBwGE5q16weIYANeCcPpq/F99ZkASVpIucxM1cZCIeF00hDboxaZ/VH
IInhqbxyJhmW2FVYAglEnWfF5wvjioYod9xycLJ+OJrtqglXoR30lSQovdqmSxGi7eGllRRWAhEa
CnOfXBn4wJU6CZ8XbC5pqB06PT5Ptcf2F00wCcAey7tnKGYp8LCIRIFxfEWsl5E0t0BsMRzjRwUc
9T2m6++0CgiYn6GobMJTXU3lDepU17ExdcfxrbMeOnqi4+dWRs94PY6LmwIuCnOl88jn1XxUAfHg
lu91ABDgxujJU95xH5S1u6ltAgv4xopC1+Zo/ioxqqUqsgv3unb7IZ8gXwbckRlX6tJ/FXwKE4fn
OtA6Mo8RbWUY22wcfZTw/N58ZNFLNz7HTQhm3g0FJucQb61m38r89LXOzNuA3SYfzAjiwyXjER6A
Sacf7DL0G0A611G2sjFvVwz3xgDzgjU8OMHUi+0WW0Q5ZhLUiI/6gXxWu61K7s1iCJ+fbe8sXzP1
GngwGD5v9EOAtvqokTEBLqsM9AXoUCrSvWJLGuFK7TicYAU9Hnh96ZUY46ZxYLqYTQjQKsysddHb
HpPOQ1z7JuzdmeT5rXO2ODr1qZFNpn6o1cdqeunDJyd+u211174JIvBOxvJ0oOCIi8OwJW/LSNcP
ce11tp9Oq9vfX1A0XYVJ47YDCCHesZdLAGgJDRlCdhQ1goZvs6eag/lActEt7BNwmpHbxBJm0DzB
qEyqGFFsFOZBqfqHWOmeY2N44Xxa317LVeJkRtjHnLWDtwW4kcSwP60itdHUykST2NfWfCDGrwbj
MNT9VOvrjKMhSb17wBsSEd1iThlmiikjYWG8mYrCLQxyKOPIr/S3gUvyqQvHg1yWDleAdyYqGIKG
TZVdDZxG1qGO3vpu8spvFVo6GTne3rkFLYO/nZGOTaAoaqawDmJMtl1mCjl07lpXfEOyCtnnhVWk
usuRtMXna/WNIPuSTpLSw5IAUIyjQA00EaCnCldsxd24UiklB6sqvX/sVNb7sKDAc8ZPBWP6XEwR
zzl1aVcVbWYd0uFUxRR4DdrKte+OpUAcoEGFwXuMif4rMp98Qp2qHKyDik56t/Sz8J+7T9lGdACF
UsF9bJN5F8/c1agXsTb03D6Y2rqNVqYMEHnhFJADwe6r7kwNINZLCl3tjQipvEOOWRyUFYMkuHcB
QPrGrBCcCITgNC4XYLUuzwYggB4MuqoLn2d3X1YX378KBCkuqgzphIOqPTU/s1Lin66NGZxZaD6Z
7Rh8soaw/4Xb13ZjafTQ57HH3enVHepXu/tmy4htrtX1UtD897ODNisn6oDOTg9JGJSPyhDI6GqX
VjKDu4OpWzeuEVcH3Y66kGdoOnELX0u+WuYp7DytViUXx7VGIRUFGXhiANziCrKnwfC0lpgsPE6m
X9CnyDzcrVCzB7dwHJheQdR3uVEZG3Ret014RGIw7baJDBRs6fcjqkISB3kQGLagsE6PTSqNODwq
fbEnzfCYAlhSEpdLZIhKWwAjJ6xBaHccMU/bq2vXlunttQR0puM979gEVo2w+HKX3DxxlcLVnEOz
Qu91I9PW2ftfPLeRJTj//KxsZ9pq6HERISniHMY06PXBN3LVN9rXxrB9amh+eP9zD/IQjYBDHfHu
FfhmE8aMd3rsAnLZWVuNu5b48Wvru/y+sB7LnbK6YBTrmUCXs6Lti3r/fXcpQryvxyw3tBQidGut
NB7TH27bxfz/i0cyw1LPQGSGdXWf0mmow8lOlYM+DaAcQNxZbp1w29NXl4Z3R7jIE53JErIgQ5xm
1TBCllPvkRV2C1m3wIL6ooNFRxkfj0eUHYXggNqd7TKF0IPzngCeX43uxkZEzPnxWkMr5wK8pxqa
4DuxG3qoH0vTDSajD24fx4KFXAiYV3hmIRWaKuqK1vSgJekmbO1HcMaQfFXpK0tvttRw1rflLWjw
hTzB4C1lyDIrxYIyov4Tpe02jvLtmGU/b4tZOhgTPQfaTMwN/DnBUNqBF1WcY1lJ9gb0DUuSul38
PHhI8K6BJl8BRCe5GaNXgFEwJ3wtMHxf3F32w7mjuQjISyArRVQlKFYfazW3nIIeqg6NUmuu3x3V
glEcRJuoYwB25yr1FZvt2Fq1Sw5Gteo0P8tWt/d/6ZjxUpoTzsC6v8pzdiX6DkJmmYcsLF5TM3vW
jXYTcvfeov/8JDsTIxp4VJV9i+chcHZW6g9VNpQ4a4ngqy4+LyQ5CUDGgXDomocCkIw8Tv3JTvyQ
4KKSAQgu7hcQA+CtHBRIxWJfA7SopEwSgpnE6buaui81BoOaJNncPpYlvUWtD49uvGTRlSE49441
rQ2sa+ugdY1fl+s+s//k4F1kuObCzNwedulPgFsRM8ArQbGmCaQ8HFiiwShzIovLOBMiLMNU88zs
OwgBHjNKM295fG/9bdarMwHCq5IlhZOGIQS0Y45pisT7g0DhQoAQval1ieGNeZuAJLZyX2z3/vfM
jD8GXOq5Oo2sreBn1TJLzIjaxsEop4c+VoKJSV7eCyp7IUE4ad3sWjoTKB2o8nmsgyrb3q9KcK4G
vBRg+jS0EQmqVGZMV5vYOoR0eFBAJlAO3NO79d0mAbYFE0MU6GMEto6gS3odz5je1Dqw6Nn8BK65
+z+PDCgoHYDIhWqDUHzLrZoOnV5Yhz55dz4pxuc/+DxaCJHHmZuHxXsiKrWy6FvoEdLFxrd4/H77
8wsO0NbQ2gnGbjwtr3o8Q8PNs4kpysH6ZpHO1zLLZ2T0S1dWVr8emkWTmK7hup4h+NG/JexTqdnZ
NJFWOajxFKh9UBRPKn+Nh02spb5trFQkxJ1Scn0sqPAHajqS1C4IRGxB6KRXqsLTyT304WdukcBk
bJuFdz8EzQshwlUeGiqo12YhBflUrrO7W2OBFYyNQ0fkjMl+pb+joSrRBLTdg52CC6+tXtJIDeou
fwGgq+TJPJuCcB2i9wGtPGixsTGmLZhK2lfpFLfUPUyYl7fd75a1p9mD8Z5osob4hYOZ1RnIShpB
dU4slahW3FS4XBC4d+OmwjtKqzDGVuub2+p9fY8g9aaB3RqdKegcFLNKg0LIVHZ5cyyMf/INYT/u
//zMDQr3CxptoFJfOrAWrDXDUDj10R12TuRr5V9+X3CQlE2lUdX4fuj49ulualbXApEL+A/n34+3
jeDfe3capoG64WlUHyqyru++YoGJj63H83xuFBX33s0pOo7suDp2W9vKA7eSASJdH+5H+Iwo2tSQ
9RRL7Yo+UqSjc35EB7wbBSq9O6N3+X0h9mzU0KImyTggddKX3IsLLhFwbQTYeQAeIJ2G7LMuls+c
VAsnp2jYsXTZf5p29N1u7uU3v93W0msfD4c7OxDUYFHiELtOI3T5q0WX1ce6/5qahj+iR5eioJ9z
WUHo+kQ+XLtlA73NRYfW/Pezt6ZbVVFPWNMco27DXY/LEAtl35839Oz7cd0psdHg+0a4Gmwv/uf2
Rsk+LxjEQByQKfZ1c1RQoyXfwLLl3S0ADYUmXmMEqfQrLi2rrxmnjtoccwB7Vw8amOPvF4DLFYM3
HxYh1jLKojPjaayzY5J/aYLibt5URAiwNpRKMWMw0+pe7v9kOaOVM5YcW2dVgw1B4q0X7OHi88L+
x6EC+SU+v8rIN/5QtF/v3p2L7wvXW5bXBlV6fF8HUMt/mBOtb39/6fcTFwMf1kxaheTw5faMo6ZP
k5ImxywKzHGj0WDQJfnB62wOeso09CbO3a945wk3QuvmTjipSYKWsqMTl35TRX6TAIfYsdGkU3i9
bPB1wSbQ14k2aHgpMLaI71azK7NqcqLkqPaqV0QPVXe8vWnXAlyAwaCyi6cEiodiV2dfU0yPKgQD
qOkb9czm7kfM5edn8WcuY4zTBIkYfH5KhjUZRq/UGlCpWJKjl61CsAxYfF3i4V8cuVcmK5AD3d6k
WfMvA7PLVQiWMQFvEA8NfD4zR4+Y70owtl/Qi3u3+0CWExVwvGUQLaNWeblZ6M0DxEScDceqZJ6d
xV4luYoWtmmuwWHEEhm76z6gMrNs0upDe7R8s33L9Lsj8ZlhBiVKMM8i4hffxLUCNvguV/ujFj+X
uetHYXH/Oc/BPjoqVPzUqxYfVBuqcazd8RjHj+Emcu/O2s3B/u/PCwFllAxhFHb4vG59bvOjFdxW
o2sHhTgMABiYoQDpHSLiy/Ot2MgVYpXqEeDyymOparmHVJSDLqGmkuJwimeNIis4ifHiswic4RXr
j5nhXZRzYzpy7WGXadvbSxEt4uPrCO9A4I2sGqKby6VY2thPCePT0clH5xOA5dleU7J6Y3EVJMtZ
Srl/W+D1crAUBzgoc/0bbTXC3rWOPWGOIu730ZfSCUIuealer+fy88LdEaGzPUkqfN4YQfXUfNFN
DASvI1lxRrYKYdtSNaq0kEBMZ/rM8SZXomGy789/P3O3eHCEbh3j+4WLMvX4VGeSV4Wowogs0VoL
20OXMKbbxKqoRvH67Ya+22v8qLkrR4WRv9190ucixExFaERKWiH9uNd0r+J+JIlyFrZoZnXAOIw7
m6E4K5G4RstTI+/2rbpximdXVhJd+j76DFBUmAv56Lq8PIJWqbSyiaNujwwkkNwS7/7tQQfFxwye
AWvQhBBEB9SRYwDEfz8P/cWY1c1/3N7/OQw7v+xwxCi74LGOi99Eg5Sgo03c1TFBe8OesAeFYkrT
o84D7rpUOd4WtLBTmPKbceIQzc58Qpc7hcbdDBZNm31seTRcaZLQQ/b5+e9ntpDaDljPGD7fZ5+V
/pt5L2jBxz6d/fzZVM6/P8Zd0ff4vqp+1ap9sr+9OwseCe0HyJkiQz1PFwvRsmKR2hnTot0DWOUb
Z/Xa7hVPae01OAIkcceCUV+IEq693MgNJPvzdh/ztdb9k2VB2YYSGbLlCGpbkq60rAHL0aIVTVZK
FrjcU2KJcYvx+ceZ/N400XeARSOuMMje7oeq9+JS8YCq402k9pP4l8Yfmli2rCVjQaA3HxSmDq4m
70aLgUwxrJI9C236TXMGEDZGLDUfooyOT0PCx8dM6zMZPMJVrzMWOsNZoGnuX9Q2YTsVlqA/gtnJ
vqpS8xNYxy2K26SwAWzRg3fFdn/1TdSuaWbxZ4atj7xCacbaGxyrXytVC547mkwFiEbqfF0RO5Tc
E9fHDZ1Fc7I9jyRipGT++7lxdEYcNxz74vJtPQRN92KRZFWVMhad6wOHHGRlMVIyexHx+VI1k0PS
Okn2VvOcDNFDobBVD2jLGDgJ+R69uRI1XpSHAViMiqIuilniy3XVHSY4ByNO9jyPPPSyP9rpZ33Y
KVZA2YPeRxJx1z4Mh6zj/Qd/jBySuLxkTHMyTBGOOVlTT5VRDF8bPrwLyECR/UL5B5mRy9WEmtrl
Q5clexCPrArnqS7eJtmjYEkTXFyzKsrheB2Ij5q6ZmYVoVq2Z3bjM+Dy0e4I5+anqbK67TGFzTLx
8IAYcPEQ9Dq54MW7XI3CyrHr6sTYjfqjXv0MC+b/nQAhBs363GhSBgFqv6KP1rj+g8/P/ZEYTMNT
X0wUdpbJACdeGru64b9ao/vUgqPptgjBXf27RZi++ojZ5/D9cotA8qANLtP0ne3S7eismGpvy+I0
Vm+KKmtuE0tO/xUGdnewTONdJZ582Y1Jr6Lbacf0JnCn5GhEw9pK3A1c6VZru0+JGQbgC8ZAxmAd
by/04wFyFsX8K5zgqYXZbvQYiJYzNHVqxaBX2Rk8rfy6Mp+ayNnoWuQlPRg86pR4WsqYNzrKVx2w
uF7khhvwfQxejsZ6iRkvb4XtoNiC3B2S5YLb0KO2RasDN3ZW+liBapuCNoOF311wCFE6rXQtXUXs
JVa/394Fwb4/NgHJebzK0cRkA/b58riVMica10Z9lztP+vQQNo91J3k4LRnduQjBhbBOYxPpB30H
AILmJYvvC+KuViBs3NQWjBtur++i9othf5Gk82Q/Xgh8CGdaZxv48fo7GZoVEDIl9iYTIFzThtli
AKmBgHzYWioCHikXhuBe/90gVF9Q68EdeNXerpWpC6oWS99ZSWt5fZybmwZjfT5RFcXjTiMbC15U
KUQdSEai5HOFxMdze6qKSdd3RU1WEQDj81D1O1m7ztKqUL9A37CN8UQ8di4VNw9NI2bAMt8BycKr
tL3jvOTFtzQ93rYPmRjheOjIp8EYIabTKo/oe8N+HcAkqIWye3zJ7yKhRxA4oGXu6tkM2KbCjmKm
7xKmrEaeb8pW2zKn9cNygiegMoK0Jb0DhI+LFiEEDQiMLvcvDcscbKnQu0H3+xjMmHB3t7dOIkEX
Ltu8Uux2HFV9R7oDECGIrE19+fvAJQaPHBi+xfZuh5gxJ4UByyma1UDiVwR5kvqfGER/2M7cRYUG
NpDVYYLmcpdoM9RNy2ttN8YWOdLBDQO7LNVThtfDqmRW+g5mEQtgByY7dsoYPhRMH/1Eb+kqz2Mt
qKK4OhVcdV9Crsen2xu8pDLon0eDOyb8UNETflw1dUbYJ5O2i4x0E6PwsFL19kWn1QBG+PypqTAx
f1vi0pbjssQFhToPNkdQGiXXgSlgcSgNeeTrpt3+wecxQoEKCq6iq1KGk4OUQKki3IF4ptT290gK
87e0ZXPHKKDc0LEBVtvL88xttzFjm+o7Zdgl5TcNZXtWg9DbfGz7/o9iwd+y9EtZY27XzFJDrCby
aVFvszyV7Ndy0HC2HCE/UvVAhC5sRd9VDnAvlbEsXxQOAMka/biB243qmjRFsS0TsMEALoUHmlHK
HppLOgF1UAEJBh1E4etymVbLE9SrR7JLVW0bTXHQF8fbarF0ocAC0cQ6T04hbL+UoGuw89KYyM6d
Qs8s94q1SzVZH/lHuCeGgxb63FA8BRwPerkupdSDzbPcmcyd1hfWp6awe2+IBpV4ujK1zCN9+yPs
WLGdqDp5+WiFftwnjyl56Q2TGuC3Nqlv8Zy8hq6i1+iSo6avZFPFPYAyJHCCufGprokRDGWLHq4Y
DXtpZ8yvbC00d3AW1o9RtaOHKepwZ45jGq/HwbK+MDVDx2vujj4xxzLoDK7vWZd0IM1iSGHYJdr2
4btZy/ww3CgNqA7U9mc0suRNn+J/dFKF71GhFQHphsIvmVF6TjZmT3B3qddPZb/WAYjvuTCLrYr5
dUmAuaQeqExikggs4GgzEVTUyFq7KVlq7ZLm0XEfW1mb9pJyIL2iz92ueNyL3086rR8KcyA7isdK
VSsB8KkeEkOGTLe4jDMx89/PshWZVhpNTKCDKvdbc9Wx9f06fr4MwZejDy4NCx3fJ/pz170S/a2V
IeDPCnyp4CjJoA1qvsbsOcq4XIKmDE2fZbm5y4zQBh2VYnjR2K7HKade1jjDUzz07apiPQnuXRsE
Y372A3QD/SeCCmRkcLQ0j8luQqIYlB+2lQRwureFXB/QpRDhgKYsx4hTBiFJtclzP7yz4RmX3eX3
hQMCwFBu0Pn76q+uOqT14fbPF+fc//t9NKnOs48AiRSuVmJlHBuYkJ0Wd5tSNf2eKx6tbITodfOc
98ZGH0zVA2WZ62td8V25l/Hj319gIGuFXtm5fURws0B1Utqkt8ydWrEHY2Z3HAH6XhX5gfJGohLX
p4WZZ8TtSMEAzO9qBEkHnq8+MdvcWeaa8YOU/HUpbD//vnD32mU/pKZNzV00PuOfEm4Lfe3Gq9uH
JluFoNiROZlGM68it/xi39oSlZ5V6tJg503CxCuyAchD2sIiBlUdJpVgEVPjIf3RFKdIxui2KAII
ehCjW8ZVCJknrdtzKNZunELiZfqQeXEyrlRDVlNbPBBMm6EWjIkadJVeOh9wfpcTCSHIpczcGxmJ
111Pk/9MYRge/4+0L2uSEwe2/kVEsIjtFait96LdbtsvhO32AEIsYodf/x31/e6dKhVRRHleJiai
w2RpS6UyT57D67n4m6VBVQTYQ4CKgZg9t1c21tjmUw1/CnqtR2P4/hcrf/J5yZca4PLtwfSP06p5
2r1+I7UPjiJWHnEIWmNFms+RYhEyT25pktJ8GdQDqfeAD/3Fz0eFE0ADQHsvksa6VVQAnOLSnO5K
Jfbq+M9/+744OCe3ZaNPhaq0+L4JkMqjW66AMBZ37cnPlzYTKOb0oRZ3fv/uAG2j7tgak+WSBfDT
wDkhrEX4IvlCBGdNNM84epVzqLSdUWW7rqp2t8/SqRFplWk0mbFpwIhV3HM/G1dSV4tjAGsQmuqR
jCGW9PmqsKPEsSrzxXCe9fIBzNXTjQRtn/tUVLJNIM9EbC4dA7WpimYcHBPvjwNi2vJvRoC3oOAo
R9ZeljiKNCRhUT+zXtQCWk1vafmEhtW/WAMkf+Fl0eKC/ofznWrbuTlpBOGpRvt+S1qnBslMXe6v
W1nyfgh8HPSogk8STQLnVvCGz3HxuuaLEs+1p5DkceyTnQol7MRJVjzfoi1glZEcQ+3voppiQKmA
imrOi9KDehGlsfwu1aJ6N7O+HTzdSIzj9cFd3oIoNarotwZkDFSJchl6SEGTQ+fWeGmbQ+rs1y7Z
y238WbLF/sKQ4AqlwAiKYwnJk5K8jMbgO4UTCG5md16r3IjPnF+2Z2Zkias0V7PGmStEDApr7R03
o/zFGLTi65gU+kuc6hm4wVmbHuaymv6xizF5+4tpFPTyaIUQCDxpJza5ktQ0V4yXCHmcAvzyzbSy
MxYX6sSCFE/0Sp8gY2QbL8mXKd2zG5FLn/Ej8KH/NwBpk0ft/w6AztQDoTor1kQwhde9WKMTC2KA
J9dKWWnUVmfLQM4y8RmQCA0e03vy0wYq/y8WA0ERSKfAbHlRKKymMkuKHm8l0/3lHBJtBWW5kFfE
bkMSBrc8+gsuC3lgQ7a4y/Bq1b907VeO3AbZ9UhvWHHu52Akm5zZS4Ggh0qi14PQBeX5J3p7hha/
AmJc6DCB88ar8Hw+88mceJ30eJj9LgiCy/D2SYSWKDh7oIsElgwpBotdnuZRV5gvo/qi0Hftxs78
zw2H5K8uQH+45OTbJxsamza4PF4G5F29Zo2YWdyP0m6D3AMwWkCxIUZypNkpuWkw256jlxSZHWb8
mvfKD/QpeozMHgf11PXJWnBzYKsArS1eXgsEzUpdmEzPuPsS8yiooh20y7dDdCNYXEwZpkrAJHGf
ChL/8xVXp4oozmw6L4bXc5QVhtuzgYCTks9wAMk0PCTPDfBEM6quVPJjzr/+nviXmycJeDPxPgZ2
34YU6vnXAc6JDMhPFkcjQoItKIwf7o1odzFDZyak66bMcxqbA0yYW8i5GfUK6mXBhVkAUuAdhJ2L
14m0AE5boD3D6fKjk/bg/bd9or2k7Ij0vq+uMaat2ZL8PRvTKC2B3zgqySbVMRxf+Wknj63xen1V
lnIXZ4OSPL82DETR2jY/duVvHCkP+FJwozymU3xnOfk+Zkbi9RBHGWnjNb27JjC1cK8BpolDI5KM
6OuQDmo+TpOSx01+tM1noOK7lSVbHt7J96VdNxIKvdq2zo8q35rRm+48mPzRLPc5SCTb5FCRjZk+
knjlkbM4KpC1f9ZQcalKGxGPE2e0zDw/JsNdtbH5yucXN4foV0VrunhkCn90cpe6Wmp0Oi3yI1Ue
e2tGheIL7dK9alXBGN+MAAAHBR7hUGeDVg+YXs9t1aXGq5jFcAqjr3aqZybdyn294D1xiyKfhPAT
Xf1y101do6khBZPs0UpGT2sfa6RMFPL9+j5fMoJnsSgPgPsYmKjzYTC17oc+Ndgx6X2q+VkazGtX
2poJyX1WqVlPNDfZsYNEMR3enOa+Rgni+jguXwhgGzwZh7T0GVeLnOcYR8QC0/E6GpjNFsH1dStL
G+zUivgVJxuMO/mYRRNhx2Hq/DL7aEYXJYvfKd1ZzsrCLJ7QU1uSB1Anl0MECracme/R7r1RQOHH
Y9ub+upP0k3b1ul+6jEPYnd6UVisrczo2lglD2FXeeISarHj1IBqTHR7tQ9VDbaVPaHb69O6uHig
xrAdqLtYqFOdTytLOUv0AYs3ksZzjKfa9gdta97YLiWuQcv+14wcu+UoeGioEGAjJrrnUu61+kpt
fXGrizYm8NIClCeX1lNdSfKE65iz8UdrZIBZ/dLVFSe3OFknNqQ9aORuC6IjjR2LJEhtQHy32Iva
2gWxMBJwooM1WQQOYjDnS2I0vIz7nLFjDzyhDX6aYv7irnEnrxmRPIMlGnjaMWPHsnzK0o9RB03U
y/WttVBORph+MhDJMRTIaALIgHCkaneW/aBC9g61ZG2bpL7t3jv294b+xd0Kk4DgQXMPjc9yi3jN
jKLOeIV9hkqo2X0ro7s2vi9QpOysX5b9vYUasRqoyeb6UMUpkWL7M7NSaESZQm1Q47JjA/jTjB2O
Uujo6xOYtTetvo3IWni/sBMFVxUwUXgg4waR9khmupmGPHt21FkAHxENOzr71hqd+sKT5cyKtEla
p0qbaLKyI/L3+nSwyaEZftZuFaRU8Zr51/VJXNySKOuimQ+F1wswRW9bNS+pkh0L/R9NfdPKp+FG
ehDhhjCgf01I61QMpcZMaOsdy3rbpb9pvlHH39dHsbgVTkxIKwOsTpMzGwcLT469Vvwg9KurVF7V
f5jFO6N3RbTilNamTVqkcXJ6WpVgRVNLe1NVP5vmUNwqpPA/Ewc+F6BoRGlHRgorWt+DfGGEdzXv
C+h/oXRY2H8zkBMb0kBy1jRZ283wrswvKq8tg2KNInRprvBUxesC0HAMRLrtCi1LHYAwsuOYhGiR
qLLXYY19aOlkgtMWzUxQzAYNtxQ7tMOkcy3vsqOr+F160Pm+7J+j8XboFPK+AqYPiC9e+HK8rWRx
D4wLWqhB4sP7fa6G17fx4kydfF+66jK3Ms2sE98f3/vku1L+cW7s1P7cU6dDkGYq1fPBHNBwgNdq
QLunPA10Y//fRiEFUlbTtqzMh+w4N5vY1TwjQ0fOmi9emCqk+sE5ayPpflkbNKxJy4Em4UcQw2y1
SQ0q557ra4CEJSsou6AnAyyb0EyUXvq51UG/0mz4UWvvuLaHBuqUrBzAha2LOPATWSFoBOWyQq9E
laZVTY2t2wcG2Wct29TpRzLtrq/Koh3QxAiYvoBhSQsPmSI+lgVaAIhbey3aX520C4p48hrl23VL
S5MmOKxRiRFkVzJBA+qqOY06tT7yIgsq+jMF7L4t1tTUlwId0A39a0by+XwsdCdpBwxIq4KEUt+y
Sm9Uej82NtnU7fPE8QZueBN//2/jk1zmBH53SLbO9ZHNmT9YTznRvWItEb84iegGAi+iIJ6TWdts
bsZWOWO56n6869NhN49vUX1zbQ4t1rhYQHAHbnbksc+DXtK2FQiL2vpYflVVZF2OUb4GThCTIQVp
6MBFXlekDRBeSNsOuBHDHW1s7yGbDq7JgslYa+peMyH5G0RLRpe6MKHl+m8Sjx86sHc3Lzmqfq5g
HAHX/0Uf/JzqXe5UCT9OlO3rJn/SJ74lzlq66DMdLc3WmR1pazGmA22IF9WRsWy6A9D8o+5tOzDK
3HjI7FQ7AKyi+0CxgYfEHKA4GtnOY0vsP0avmkceq+a+Sob+bY6z0qNKEXsOJxTCu/Yf9BJ2nuFO
ZlCrVX9P5pwdahL/oR2SejNRvlicE78xaOE3o/M17Xv4VJu8ggfF2CncdveVq0Rf5lLVH6ERyr4S
rUh9kJ/q3mBChSma9BSk0LzwbR5FnlarKRIsnesX7lzuE6uotzwpBr+JHbKfwIq0LXpz9BEYxHvd
qowARYbS6900+VLSrDnMuY6uc4iTfHUJgypyzu0vwCGCewDQyPeeF50fWVa3iZPaxV9d9TlRKn7v
aFXkN44Wv7tglgoImYbMI2izArha/G9MCfpe001S3jlOm92hn8b06sTtnuuSFHcZg2pf3rLKG22K
JNeoK7tONZuNUSudPxV66sWMu4HWEWdzfY8tOGicQGg7iNMiOB3OD6PG27GsoCpztMvvffYM5lKP
49W0FiqvmZGi8bFKrSrL41LcznnuJdljArD7KiG58L7yTkbUL1oaheiRzAc5JXGsYJeUx5zM9j4i
0HvnKFv7BS+oZxqjspvNVAl0XgCc23OwEupjDq0eS7trrbo90jZP90bbpQ85V2e/S9T5frRAGDv3
3Ajb3KD+WBnETycVeEejqwM9bplfOs34NramuysgL+jpnGMlefWzatM/fVfQ3QBN842iOnkQc1By
1K7JQYo4Qwp5QjUYVSLHY7kOyny8ZzxNH44kaievKGrHa/I+WXk6C+8nz9KpXxG3wEl+zYoLUA4W
OO+c/iniDdWZp2rcr4ZD4q5FTMINXtgCl/Nnf9olp0NsN5rKaVQddaBIrOnIlXcDRV5mGAfqPmh0
5W5Z8MooTqH3ENyjgr9UcvyVS+YUBb/ySGtEmlr6RFu+cmKWTQCSAQppxOVy70Q+M8uKof98HPjc
b1NClW1bUCe4fi4XrVjQ/UDVA2dTvsFAF1KmAIKXxxqK0g+Yqv/2een2mpokrsZUwefNnw9u8ev6
15dOO8oq6FgHqlo8Ws43WJJqSqd2TXWMGyhgpnYJWdK2qL0yUh6Qg1yZqqXtbIENW8AfUKKU30cE
V0yqDAmslRQZmX1Wx16rIqqgvtKuVYyWjUF9GXVdG7KoUvxH0sJoWM2qY8EPjL2ZCP5jqK4qHI3x
zhrl21K0iev/X2til5ycVMUZYyG4KvZa6ifR7MVK0DrfHX6MrVeef49VqD/lP6+v3tKRRfedeH+I
xZM7XbRkgPTF4JZHUrx0tD/UXe5FRPHbcQ9K19xao49dCDpPryA5Hpwi3Z61KSqOzRxvlOlhjIDS
WGtOXjEi92+30GLtlBFGkka9JzE9DIr2yKN5rRnk82CeODwduAjEAiq6QdCQjsyutPddxnNGkzwL
eVvxnQ2d6dSzWs26q4rB2Ex6PnutQ2oIT43dnjuQ8maaFm81O/oO+L36p0d8v0MaSXksQCfoUeZm
UHjK+Z/riyzNx8XPlC5kDZKiEYecZdhMyVNHij8K0QO9tw/XzUhuTJhBLIOLGDgOFAwdyQyl7ehO
OhhM9KOtbfiNoITPz6OHT8hrIwR15a06p61pjbVeh+0WUaJbhbf/egcCMGDRRArmgtg90bWck4bX
IUPPKypea4WupdkB2zoqGejLRwundFvlQ2+rvM+akKT3dN/lfzH5p5+XnHxEGzQ/Nfj8ZH4x83d+
210rJh889JCCVSERB15K6R035anSporahLUROHQT2ytlnoXZOf2+fGR5oxRpEuH7QxaQyBuO1xd3
4QScfV46qEWbVuXQT5h8pFFZZyJr1PoTwsbrZqS78HOWhDwYOPGAc4VfPXfhlNdTW6pmHRbmfk5N
b65DlGp9l67cuZ8JDsnxAHOGSAvUUwYyOtJmKozI4rHWFiF+jeE7rWP4WmFlvlsyfZsoqetX9lxt
GDzXfeIWdWCxsYdvchn9gEJe/Won43cjmvJ/5imlz0Snw5eSJ+lO62PnmVN73DYUbDdqPOa6N9aG
vYYAWlgRINdxsSK/IjIs0t06KDlRY6dgYd8NB8Imfc9ZOgd1ZHy7viZLhqCnDMIEVAmA0pIMkbxE
O2fasBAo5P4FWn3qvZ2p03EG38D2uqmF5ceqo4EIHe0OLnJplxlIpKd5pRRhNu677BBXD316nKrb
YBJik31mVIAPQkUM8KbzTQam4SoecrsIq/RBc7bZmiD40oSJjM3/fl/yJLxXsL1LfJ/yo+4+cvrk
ZCvHceG0nw1B8iYG70YoW8OEqu2mZ6sOrq+DFLdhhlAnBKWZ4NYRgG2xTieRlJt3etJaxhimxNPJ
d7CSg/AmTn7NH9ftXA4DdgRXDEDHBoqT0tZq5zS3TToOYUn36SarV7zJwuehxwIEnkgNo3gmLUSj
89RpSDOHY/dPsq9vVQLELImQBRcpqnLYS9I+Gnuzz9TY7cOGxZ7xXtysufQ/BkTDL5opUdGQ44G+
F83bbAiH5kO3P5h/8+xjjTE16AFHzkz+fD3N4AxXJhA5xpGf7UBasmLg8iBAnk/QcUHsBYlmQ9ql
g53FkI3iY2iicTauQ0d9jfIbe3jEXiU2WBCRhbUBTZIRFAzaq9TmqRm2DuRjg7pdwRBf+iQddwDY
93AQoMsov2HmjiXQ9Myt0Hxo1K9OxTaZW25M7f36Ysivl89xgFwOpwFTJiKc8zOHJpioTXhqh3US
ar+dfKeQbf1PP31k+q99XK5kNRaOBsDv4LpH9wIyADIn/VAkIFidYK1LJs8Oy+IvlgWDAX4GhVFc
sjLvxRy7TqmORRsyzfIeXb7WtLcwAIGbQS8dGAZEDeN8unpTT+okadsQvSA+mvAhmnJ9QYRzOI8Q
BMG3aAlEKdGC8tW5gbFU7RSS421oJciLpc9t+tyU986b8rXK5s11W4uDObEl+cECPQluF8GWUoJo
M/UV7njXLSzsYrD0AjYDnSoBIpB2FxkVYk3N3Iam+tQ1xt7JeqRPNa+pu+11S0tjEf1uUM2ArDNu
WGneauTmtLoG6+bP1trF9u4vPg8iGmxZVENA4nv++RhkekpMsw7shV5nb6zm5jgdgh8n35eWotQS
aLNEtAuL+V6hPrNXVHKWthXCW6hx4iVwSXpaVYZiaH3Wh5T8KafvTfJR1b+Y+iMf/wFD1Mqqf+pu
yJsYhFPg70FAcpl+M3vUwdCX0IUuUIEF2ah03xwntUDK591ivssOBburfnHkMyd/iAKav0KCG+83
KDFfXzcZOyj8G9z0vz9F2hdl6bqdrhhdONmVx5WnXvkxpT+o8pSxbVF4ZhvOybOefrluduEKwgEG
LwLUoRBWykj22KiMOs8SuKFvzQ/0eUDP4LqBpfV0IDKGJx3IWkHGdL4fxwrt3IQKP2S3G57ua7c+
9HPt6wS45XRbrmEwFwdkCrk5APqEtOS5PdXhKWs0twkj03yulSgYq+mtd7OVYS2dYjwvkI0A16Hw
TOdmhpEWXK/w/HI7T6l2yppol/j38sYUJCNAhOANgwDq/PtkVhWixFEdqvVDk1jBML10zoNVPbe8
XXFISzMGFkIw0YDnWyCxz00VFYm6WNfxsE+4sZlJqYOPYeCbObPdlVkTiy2NShC0oP6ITI5Aa52b
MiOztAS7QwjgaPatyMZmoyXvZTQYqKLE5bfrW29hDoVgjQ4SbrTOImg4t2ZBwMHOLVCsKhxSSKnX
KXeODmqYzXD7iwlzh+3wKQCJ61AcgpP3QELthPSzIHONN6xt/d5Zw0ov7DcB2AG6AvLdlwRQjRal
eTLZbRiVES6mIKnXco1iR8lrI/rAEIsscSC6lNGxVIohbON8O7HMs+n4pPZ030/uc2aXj5aBTh01
Vm/ffnjKAiCGRwiK+Kp0knQ1nuaxnftwBHuN3X0boJIcT2vI6IX5E28QpA5BbYF0gDgEJytUj23U
GxVye+lX7df88/pGu/w4gDWQqIYbhf4rRnL+caFo7FTgMQ/7PrtHUHSPRNbKtXh5SM9NSNd6VzZO
1MBhhq06+HPp7B3FfnTntUrOJxna+S6AHbwWcGrw3sReOB9Kx0cyGaxJQxY15X4iY+/NERiE7Ll7
st3yQLRvMW+CRo83Tm3FDzzKpp9xSotfTlVXWzezQFeEiveutkjsVabWe2VZEFTGnXjrMrKmpHJ5
vRgQRsXhRpIcDLFy/SzW2UDAGZGGKc13Mal9R9sV83QAK8LBQtgLBaPray23TOKehkV4SWisC6ZY
uUDU9Zy5Y2vQMGOqhrapzCv1By9oKzegajVsbBajvVlxjYA6FlREYuN3zcmIOzzrN0ObrrWcLAQO
+EEIwTXBlgKJcemqmBuOIgLkSENK3yYGUmd1w7N7AJid4TFpDY9p6qatf7nWGhn3pX+FSjecBer8
SBVesLAlsz7M3M6y0DRB6VyN7xmYm71kcGova40jalvBytwvrDZSX0h+WUjSX4Zrul5VOS00GjoZ
QFHN/VxlfuLu+8QMyPjeOVuiPMbNGBj6HbNyr9C+uS73LTMAzXU6+Xq+csMsHHwo0tlEx/tKkMdK
vivLQU43R30W2tm2iffx2iNx4dSffV+6V4AzmFw167Kw5cesQW9px72Mjytbem0U0gaqBCg8boYs
jFNzU/GfWrvGKrsyDiIFZaOgKTOnJgsnx6/Lw6jv7DXhm8VBOCgPCVz7ZWo0NvBay+spC/sP6mxd
beXZsziCk89L/rcR3SNsxhzhTdhDPckFBnhlGTTxDcn3CnJ2MJFjS8GrSeswgHspthSShel0N7gA
MpvbvH/Af22yL/IsyIBL6o5k/jZGa+HswlF2ANBG8Usgjy9QwYUJYuHaqbJQdx/MbJvOuW8jVFKf
ofq3ct8vmhJXsHgOIJctZvrkJiZ6j2IA4VioKoijACSmUbTPIgDdb674gDHlxJAIRk8MdbrJC1LB
ENGOTvXYHK47o6UNh24XkNcDHISnm7ynh7oHWJd9nv0u2w4rG25xmizATgD3XwAf1UMLpjmzzkLF
8Jm5U56Mnwr1CmslIl/a13j7IckJFkrUmKU9Z6UETS8El8c0BraLmq0H1ffrE7U4kn9NXNSsSmAa
e8uiYVxssNqljp5jv482bDWEFSsqH6CTwXzelCcrDiKbaEgsl4ZAbLd0y/rtlGy6biUUW1z4k/FI
rqCuGu4UvUPDNvWGwVslslwchYCaIquKm8WWliRTnUFRrSQLo9k3kIEavSI/mGV4fVUWFx7MUUiz
gLf1glDfcZxSMPJiVUAkbsVf7fFQD39xRFw08BHB6AURV/moa1lnTGZVhDaqhyDaWtMQWpqp0++L
v5+sd1GDI3bWmiKc3TeB30yRtIuh3Ja5yppvFm9FaWu5SNCA5VfggMEtcG6qyvMotZ24DClLGs8e
yHeWOG+QY/bVClpuXbm3oOGRod+pqFqv5cQDDHXT2LdKjSL6BDAJjRuCbxqsENLvSBnJHIuisKVH
m9reOvR2fwBiUxsBDSJbPMuk72fZ2HGObu9QZ9VTFUW/M7c95GN6+xnCZQOvA3UjxNHy01zPG+hL
0QZmkt8/zbXq9cIJPfu6+PvJvkjnuoZebZ2Hif6S2eGaONra56VtbQDq1tZIm4Xu/O5uLPZ288lE
Fgb86P9fkET69UNqz/HUNjQ0O4QaXxTzy616vmITnVqQBjBD0FJvuLBANjnZDO+3DgBVM/CgAKeA
HA/QNOfT35MaRLAuXIue1Tu9eOt0LUjif64buVyEcyPi1jlZ4wkAW5AO41aBVg9YUb6Qci1lIGbh
/MifW5CC72iMlIaMsMD6wZuGZ9f1rXKN7mnNiOTsraYprCLG/WvU+6QCqdO9WgXXZ2rRBMqjoN03
VdH3dT5T2hTPDUhkaGgr23nWAHVPPVe/+SWEyToxIl2KYwytDojQ0HCg72nyUd/YrIhXt/g+YlSB
xgZ9ozRPMyUmV4FnDxU982u0eDgQHscWWPPzYjIuFv1fOzJfI2LGTldnhBDtN/QakCwo+G5st852
sP3mHXwi+lpD3kJh82xoMn2QqfdzCtYxGqZF49EpgRTboc8fFOr6qA6V2pYNJR7Ur9d3hTiE1wYq
LZgxDnMLIDkNex5EXVBNe5t55PZiF0ASkJ91BbALIpjyKa1bO25LBdM5xN4YPWnJ7+vDWHIDgmkD
gb4Aj8nJa4XUZZekCkOYnHha9BKt0dgtGjCRc8WdqAGzIp2eORpch1Ceh0p1F7lK4BTd7voQxBzI
K4G6PNDZGhKhF9R/oz2BbzmxWNi1ASPMd+hD1d7NNPVvJYoVp0jkJx2RvkIwI2MB8hz6XlY1xGGs
lRsjubdna2UwC9N1ZkGaLjeeQU6nwEL5VBubyt5en6uFzyOTD6Q0SvKonstpXIWC5L3q1SQsmkPp
V9nNAStxkMVFDg0siaj7SRdjAby/piasCvnwk22V9tf1X7/gic8+L12MUWtUSVPh8xk673G8qTUE
1hpD+OXBFjSSoH9AYK8DwCAdOSRJ+8hp+vJVJUFZVMEEzgmT7lv95hDu3I50PZIxq3Klgx27fh2g
TjR8XJ+sy6VGMgIlIvR6wt+rcoXNtXIGmFWWvra/Leselfnrn1+YJmxU0Upio/AALrLzW7Gj9qD2
UI8EtMr5bqnTlr6AN3CHIsf364YuFx0pPLx9HGB9BNBHvCxOApWYZw74q7sobJSXotvGM4SlVoL2
hakC6xTidkCg4G/lsUCIyx0rlP1f43FT/SpvbE6E10Ae5eTz0lVBCsJL3cXnFf7u/KraFajNpf9D
gQQgG9Q5AUW76BAo6qbQa71hry59M4zXJP/mslcrDaLbnQeabQVDF+zgbBBpHCYQzPaAzt7XSsk9
01I8295cX+uFhXBQnwMEG5k04UrO17qHFpDVEad4fS6Z4o3TWjF97fvS2a7cHnToVVS8knlDhn0x
rCzF2velMw2E94D0O36/Pu6zcbvWHrhwFFDNxrVjQHQb0idSEMc1ruImLdkrdX5yBTpGFIDilAQ3
L8KpFTkx1xRjUedaxV4V1yt/W+//7euS38hI45S5VbDXzgnmcdOQm68gSH4IkjeUK5GAkSOmng9Y
Xzdlr2gm4TSY5pXZWVyDk+9LS2xoUZsxM2GvNtnUPR4Efr6WTF4zIS3zOCsoc6Ge/KqTrQvCI2en
pSseb8F7n86SjPKgPRtLG8DD18yx+4+JEiMkHHSlZlNFG4RY8/76qotZOY/RsCrozwLMEaVRVw4z
R2IqyozmmVdzHD2IagbxuCvNP42ZeYXxrV7lX7s8iChoIj0ODBSujgvp50xHv1mEUOG1Vn6mzeCR
9uX6gNYMiL+f3EoQ+WOGXnFss/po8QMftv/t+2KPnHzfNMe4nEYc9Wjez8VhFeZ2ucfOJ0jytGVM
+dy5mKA4D9B43btPrFs5KQtTBB8uYgTTQGwuc68XkTkYEzoMQiRhAcAq85U9vPh95HhRuUb7AOLN
8ymyE0ifxXlshXr9VO2tNf3zy2tVCBz83+flWH+uqpoUmWKGZV09OUT549r0DiQKAVIaO1D/rMzW
5YnEG8wGCgKEqIKrWBoN46wbtS6aQhYkv6pk2xf+5K7YWJgxdKOIng7U+fDcky7wPM2Y25i9GmbV
yzhujDV40tr3pVCN16mtMwXfT4ywal90Y2XFxRycexEXD2GkbYEfQDqGCPunh4KKJxmz+rAoj4Ya
14cxrZ8a1/yDjrF/+FjfdaRN7tzk9fpZvFgawVQLZmW4LoiYa/K1m2hQhJsTvQvVlnol8cw68VT7
a9x//IUdYOGQnQG12MXw0ME+Ko4K4ewUgtlNH+Q8AI2bd7xu5eLkYxSiK18Eu7qBQun5JEZjZ/Oc
ll2YFTuUEBNQS6yJIF3sA5gQOuZgETcFtEK6I9Gp1yXayJswA0mxD46ZKYHs1fVhLNpAKh9cGUJd
w5LKh7R3mOUMBMDLaJe3+683fx0dhgaaRgBIEun880lymqqiypRPIUS9+218Y9c62EPU088b0o9X
eqgXg+RjCgfnQdt1a2x8C3Nz9nkpxqJFZFh1j8+3yjbemGT7N5MjIOto7sdjQPr1jFXAklv6FPYP
Wrnv48P1zy9sUPz6fz8v/XqmW1Ef2fj8lG2gBkroY3pzp6oAC4OlG4kKMPPCI54vr6WkaKoruRqC
OMbL7yZ3DY28MAYYAM4JpxkHQQZqtuWoV8OUqOgzjNAmbnhjzv1+WMtVLCw06KdxWQD+t8BJY7pI
IOA8q2FuBdUYOGtNEEvDOP2+sH/icMdedatkxPcb9TlPX4pyO6crkaErLp0zp461cOBesQ4oZV30
gpWUOmgsNeYwi7v5oKhVtQU7BQuipoc4q1k3aBJ3dsTpvuFuGT64PlMEE4PKMy/LdC1MlbTwCck0
siljO0Gnt5N5btPQA01i5gOzWDwlTZJ+4NXqjl5G1EHZ6oM7B509WHfObPfbPtGLHXJ7o29MJfuB
Jmb2nBYD5JuTaW6f7NFtPE2xYz9zBjPMDL1p73KzClybB60xcdO31AF8InYxNduoUacNnWLliLey
se2YluxMEwLflTokiWcAirJN4jT+pY/JcIxG84fS9KNnAvjmUbXv5k3V2ADZ6rGvaiPbz24Njg5D
p9oD+goVrwUpcuXXCrHfkzJhG5KkyX2d0davE9YcoY0+f0BVt78vE/TqZvnc+U6qJb6jNOq2jurK
BwaSv+YOBfcJK8E+m2v9lubgoW3RWvFbHWx7m5cWCUeolA3QyDUjf5pK69lyZ+135jgj9Ss28SN8
vxoD9mD2pqdEkfsy0JFuuR3/akGisgawvdyMuPThOZGVw4a/IHuoZ0baqk+hOgVWzyLaknQTWb+v
+57LA3VuQ97wQ8frGqCOUEsD9ynhN3tOfF4kmZDkADeG3FProFugLEfbCK1RuWv8EjjDv/j9wECJ
pmOwhsmOTSFlXbQxli5G4ODoYXcjbTFuLozgxICIlU48Qo9Gn1gbTRLO5h/mGF5NY49n6PdYSwWJ
D527BRhC7hLtunguXiCqeqI1nEWchJnzOow7I3qbpm+OviY+vLSpoNMACIdwoxeFdKtn+jDg/YsO
tcZL6jsKwCet366vysVTApOGHjKsOkEZBMnA80njWZJ1dT0aITSog9nOvXJ84uSgdW80+3Pd1NIG
BoQP4E7gKYFzkO7mplSHVu0GLTT4l1F56XfXP//ZxyUvC/QthD4MPPZFQQrKcqmmRb0Wdmz03Omf
jA871JD8JLtznQ+9uaP8YVBjX2kEJ+o99KLRquBxq97MRagVT0P7VPDfxrzjazxKSyv57y8DT8v5
JM9N5xixi5Gn9IXP3gQEXr8SOi9NrmhoRJMmrltDBksza6Q5HWodXdF7dbqfX65P7ucbT55chAs4
YBb0ZJD2Ph+CCk59HVca9ryh+nbpgFKQ+SP/otE9Yw1ojVnAlUfb2SZ6HPTDllXOVkv/RGATiMsf
ZbHX672yFo5dDhr9r5AbdYBQXugCsa3ZsRo8xo4qrX0vgxbV9VFfHvTz70sut9L6lDYU35/4P4Nh
b4jebiZ2cNp+xdDaQKRTyHhkkGqAIQNXE5SGsnRN12hxKJgnwMEA31Dl9UtEfT9Gk9oRnFcvlE+v
bVUdBv7/SLuyHbd1ZftFAiRR46sG2+12t+JO0hleiOydRANFzaKGr79Lfc5BbFqw0LnYD9lBAJVJ
Fsli1aq1uu8NZJTeP2tLuxlOR7DT4fi6dpUejy+a9qUFNprh2erifduggNu6ua/r8ef7tm53FqR5
LmxJaYOmjDs3z2GrB10YdvMQP9Zb5fS1xUHGFrA5qE8DHyYtDnOHwaApBYGhDQ3jrvPeDaHW0GaN
SHzhbkRbrxyRF0nGc7QqmufEGD0Vp3xFhxCb5/5UrQ5jEU8DGwuCWhn+pSjjNDPIrp/dJvFVT7He
jWhfhrFcIxZEAxaI4/W6W5nRUrObMYw+D1vwM7Ks/QQupQ33um2KkOxI/mXrwgE8EISSqUN9vsCZ
uRaS+iOkRZo8FAJEiGoJOryvxHl99xQu/atwbeQO0G1ErkfoalmCrhdLBZUlXk6eq+3uf3/Fm6++
L503SdyNVj3i+yBzJG5gMD/9ct/CyjFwZUHyZTtlbhp3sDA0O835lgJU+W+2Bahf8TQQKyD9oSMp
tUhnXU+ToFapOv2gnm07ypPo3V1lyNcStKej4IreVkSr159XYqtOwJipnl1Sg+c6zECKmG3Vs26q
ApIRKctCh0rpVIoxpHOBB8Q/+VT6NiQc612WHtp3cvYidL0akrx1msYWmlqOWJa0juzC+uEM9dFp
kvD+6t/61xvR2NI6jgm8uQTQYxPXKqMz4M1hOjzExKv5BjJ/1QTqKbhpAOsC9eH14iRmkRhaPc9A
PO3xShTskPbe/VHc+jAqJ2hiWwjvkPqUQ9YY/fcVYeYMiKPla82OKYuWeTFusWvfuvG1neV3XLwn
GrjxzJg1v2igQPo5txvDWPk81CgIOODAdwaos7RL0jIjaao0IKCo/TkP0NN0f5q2vi9djfXodMiQ
tPYL46FpgogpN7ZO4pWVQDiIsjgUxd8QiNczNHaJnjAroy+jNsc/WkbpmTv2D9AEky9gI2U+IyUE
L2yART3eK/Nu6aSF1Iv+SJPiQYBBV9TKr8ZUPuqT8+n+8BdHuw5Yr7eUNL1TAyr8YcIGnsUjofu0
fVHTJx20pU65lepaNQUkHJqRgcAiMsHErCtaTDqmni32e+JfZp0HwwhG3/ilqPKNnNTtlGNYENNa
mgfQyyvf4miHa0HEV6hn9OVDC+EHXUJwRFfaj/vTt24HkTUwFegCdKVD1uZgilItsGPm8V6zU7/M
wsT4SLKf983cHhfLcP6YkY7ZyZj0Xu9a9dzHic+VtPUKU/EGLd4YzpodY1EhW3QJgQBbNsvFXsYt
lVlxnWpn2znEelDNnrvhb1sWln+/tIBOWg25PO3c2cDgFocWEovTxiiWXyn79OUopBOpAFd1wWfY
YIZnTwHfIgBZHQPSWCiQINt580KPJ2RUNZpr59n4YeQnROyu2PDf1SGAyHA585BnkusvPB5KVySF
dq5y4YmDg8zefY/aMiB5lF6ozORdq50H80u/69oNSqTbLmpc1Wh6+d8A3v79Yp2N3Gpqva+xzi0k
tVE/7nrcc8QevtrQ3LAc9KTOxZ6O3Rfeg1lYSQKE/qEKUpHKYiEz0FnECtdPsjFICFK0bRrkrHof
a+9bPIFnHuAFqD4j3JcmYRrmtDErVzuLJHTigG91Sq9O8p/vy/FKXMz1RJmlnVNtn6UP9daJuvp9
YGQIXvegAJNrXKhK5LGgOn6/9dnpPn2+7yJrZ5sBwVi86JZISM6VWLObT00R60sA+TCPrj9Z+35I
oMotgvuW1qJItDS/sfWgh1tOeel9a5K4VXFaT9mD7fJQK8yHyXD8AcTH3jSiIdcxNjbA6ugubEoX
n8mdNp0YbKJA5inuw1w86qT27ObX/bGtHhYXdqT4IqMWn/J6Vs9T8QpOBNP8Hsd/kbUAEdWf+ZMe
XEJrOzgabCD79NQP01OvoShWoeZCtzTA33A+N4frha3FJy82Nme9TScxqWd1TIPCjEp2suswtdzA
maoQktxeDLLBovlajq+VijfAx/vzubZu0LlC/IA0DLKX0o3bqcVMwNKC+TQRLEWQC1MdT2T7+1bW
PBJqdQhWUMTHH5IVo2zBaw9W+vOQPLEsaronRXxqk08gCAnV9st9Y7ccxzgsL61J51BWEzqOA6yh
i/Bozm6YgnBkNGofMUyoqdVDbYpDmVaB0zS+6szfxzEPujo+qEQLej5/ixvH7+otYdLbvozr3yUf
4lMVdwlZ1tqGEIXr/iL0gdnI8vWemh8S5nqqloV0q+93dYX/zL0cJyaOnqa0xs7UjSmoEuPVGpQA
cmphnDkbofmWKWlzdgDEWjnDxummXTF8qIagrA9kq3Vy9TK8WF+ZxHIoprkmDp7iVGFPmTbuqJV7
FS9PWkO9KUaHa2wimTm9mEW+6/LiQztax6kGo0LGd1ncHBq0QmQJC0ice1k2Nn7N48OGEy4Hnryx
QS0Plke4O+Dzy1xdbOwhrdw2cxeXz49lebAtZacZD31zmhp0XXN6SmrEnkXtjSiB3re9do9dml5e
DhemHdanFtxfPTdtyI6ZEt7//OpmhorRW1YeqBnpqLdQr1XwHMCRlf92EaRz3ntphop+952MP5Jk
CxuyYg8YX1xJi+IPsAnSTDIm3FZxMyRFaMjKnfq7GvcT2Znap3gLZLicDNKi4TG1cPYREIuBv+p6
5pKcqa6VcMycNf1uoFSfgeOkcNIXh6ro1BI8AFRzNyrT7v6UrtxqsIvh4YRAHVcmyUEHTdJQnqhn
Ee8tqNYmPmEbq7biFFcmpL2JxKkwewNDUwYIedRfgKx7v9tdWZCuzVQVjc041skGSw1YRsDTI/6f
JqTbMi+UYdAnmKDsY9se0y2V4tVJAngSXo0NhH7Z6/XX4zjOeZbjTZ3pgZhDYGKC9680mL0AAF2a
lW/q0Z2ARDRzyQyBBuM7G/IA6MBfxSZCb82hHA3PdVQpNBBJSWuRNQm0Ypg9nxX36Fr7Wkm9GU1/
98eyctyDjfePEWk1lAKnMIqi89mxK08pO4+m3qidWLrhuluDWf794jzLi6HIXGZgMEaYtL7L0cO4
YWIlmYJCi4qaNxDSS9372sSIAkzZGe58jrWHaTwi5BKvg/nuLOUipftWNFwAGzdZyqazEluo83nS
9k2zb4o9oD33l2QtngQ9MoiwbUAZwQoqzVWmkhbX0TSdM4h+UjX2UtZHPdA6IrNDUQJvrul73va/
O9I+2pnhi4b7HdlaspWNhJ8BnALyUmAjljl8VVcojlGT6Wz5Wc58Yy7fH2pcGZB8L9EMAcixPZ0N
YJDzsDL+aXPV4817mcvh3oAmorUEDZuAXkjTSdu4EqjEgXsdHHwQ0904DdaqSmBrxptzUV1fWlqv
/Q6F5A4kc8qEUEaA+jQ71IT7pf3IiLJDq6s3ac8Wzb3G/KDa/953lZXdi2MIDF+ADi33quTyPdUZ
khYqObfWrnP+tasEefkd2Sjhr2wsVOdQX7QX4nEQEV0PUAC5ONdMI+csP/GuCZopBQHJ76J0fVRN
/2JEC22WBQwssjxS3K+DB5dMPTHOzhDN9IfVR7kGdFi2BZFZmzmgPAHHAapkJU/Q6EaS5yPsZG1o
mMe29EjvoZljw8fXNtGFHRkU2056bgs0UJ0H59lOaw9SrvcnbMuAdN2h2AR8FIEBlR3RYZtvQfhv
CaiwfSyQ2i2oYQNYImn10yEBoVupGudSz9V9a/aNV2l96qHizU8kRp6Izm29r63yh94OmoenY+W3
wBJ4biK2KjjLXpWCO2xjaJSBIQRZEUMK7rhJSQnFT/Ncdqca4g3FSes2MmDrJnDnLkV7tHZLp1Lf
QciHJJV5ttrqR27EJ8ctQVBrhn+xbsDS/s+MdCoNLE7mToWZ1ADfqTME41/kMzFXfywsW+DiyuWp
06WQDjXPefZpDEf94/0BrIT0oNxbuMFQ2L59HKXanKRFpRlnqwtM+mikCFJ2GXt0VH8TTrO6Jhe2
JB+c2hFXBS6pc9HrXq77TgWc61bKaHUnXRiRfKvvmylr34x0/i/1/ehsbCN0ephgN0NwKgcOVobi
tkgTHDhYa1IqJ92eHu6vyOqZdmFCGoA96Gqh1Cl2alI6j+itbX1LARVxWyyS4UYx7t5vz0bK3wLE
GbefKt0+wGu1Vq8WsNcZgdNyjxi9z4o+aN+P/ceEaaC+WQr3EC6QDjl7qkbFrSrjrNSHKjsc7o9j
beFxteEmwNsHDNHSVmTEyjnXYhyhuaf84Fv0IWvOe/l5aR8WZW9N6bIswghN5nfNyTE2WnRX3rwI
Fv+MQNofTswpBLwwgrjYAy9fFqgQHAolRGM2pIOtjTfD1oAkP4OuA4+rBtZI5SAD/jxoGoB9+/uL
snxEPumhPwL5XpQr0QkjBQKgoTK6gmTGOWUfhcI8jtbg2PxHJ6+V84HhGLhvbm3vLNCTRXIPXKJy
hy36/RsXpF0GkCc6IPivllCCdMi8cQsesizF7bj+GJImj4LfO691GJrQi3dsszHqEzCTMQjPcmQz
AqcmW7HOqn+DAgBMldryn7RPS7cdKjYy4zyOH5wkTPuNmG39+wbeqEh+oMlL2p0lGxEYm7NxNpN9
lXvuEN5fmzV/A/UdTgB98XF5f6J4Xjt5VelnMuz6YoeSBMs3nnVry39pQtqjeTIMOVqA9HMCGv85
GPVjmaAvYsPJ1iYKjA8aOA0gT40i2/WN3M8x6JF1XT+zDmKOqUZm3+3qLVDgmoctRG3gjUHchvfb
tRU1rQgZ2xSMihoJ09l6cHM3IJOCN2LS7Ihd+/eXR5o78BQtbX14XeN0RrJAVvSxyrF2lZyIp2E+
N+kA1PxjYXzRlJ/3zUgHwpsZExYg8Wegm1Q+EKZMyZ3RpuLJKm2fxgb3+MS/2iP7V0VtFOSr/HXu
IeJ23+ra4KBUsDyv0GJ6I3mW5ANxlUzMT11C8dqJZhSrNObPfIvo9cYQnpBgaoYSqwnFHGQWrlfN
7UrXqocaqmjuySg+0w5M+Dtuf3vncGDFIm+NaMhe3GwlDdprNrPMNBLi68gGT200j+LGqKFx/ReW
FrDJov8D+l1pPBlDl2eCYluUmeSo5cneEKXX5yU4mJ3DfVPStgIsFU9FUODDKeCH+PN66nphzoNV
W1k08Ud7V80bZ4N0/Lx9/g1nAnqkRXFTGsmkV2i8V9wEwhEF+oDYp4nrodXOG3f42768uBn+Ywf8
QuCDQUL+hmdoxP0DarkmjVyCHHW1M4rfMfmYsieK5llrn3Ufq2L0lAL1jvGl1LcIn6Vj47/mUdp+
01K6uSWcrmS8UyHYUw82DNcfEXN979U2gLQyiKeyH/cXbXVWoUXzP3PLol68TuYxq3JAktKI6aaf
F8zXzK/JvL9vZM0zlhL6/4xIB65qjAM3J5FGxQB+TnJ02439tDIKeB0YifSlcwQrdz2KOCknzRgw
CsR3SGpqPjdeefnw7lHACKLTBX2Ng1byb4XZQK0qThpp+TdqvW7FpysLD05P8Oc5Cz4MsK3rMcDv
1LqDomxUqbUdKmDCeixiQ/xwK8sKMiS0XlwHKjf3x7Q6cSiUqMD0I2Umc3YN3InnAWj/CFzmvg7s
y+Q+JMmWWNvKoYqucACuMSzM201NxqyVaoxnrD/6CHo8H8fXrJ08om2s0M3dhMtv6XwzFg0kXLqS
nxk80fPUtFnUMS3bTc6o7rqKuoE6GJ9BU1d7A9A2vpFV5oaDy8nHZdcCBYQDFmXKleY7pa6FxUWW
R6RGXVwx9uCU2Cml833U2wdRVsBImk+AogYGciV6//u9qwgmz4VoD9h9qBTJJAIqVCGcXk3LSD23
INyEUPVWa97tDr6yIPP2FLrKjcqCBeRwzRcU9IsfI9PFlqPcuuNCSQqMH3K4mFD5jEfDHyWJBsG4
EZoMP8f+l+Wc70/V2kAw92hvgJrwLVmM6CHbPDdFFRmZ2/rZYDQBhCGq8L6VFX9A/wToHBzQ4ena
Da8nGfWMNVpTRWqeP1NVRyibhKX7SrLPRWacnBmsq5oF/jc3GDq+salvxoguFB0h4FIxWrrppMhz
GixnrjNtjtpWuA9tprQ7t7DajXz+cqZe3ZOSleVXXNwcSlbGGnfmOSoAzp2GYJizgE9OWPOHMt8b
c+dtcj/cnCNLew2AL8inoaB8E5zVc9yaHADByBYjPRWkmCM+0iyA0EgbuKTJNpxl1R7wZUs8A0oT
Oa/vukU7Zw2do7HhqT9UZmgX/ORW2b89NzcW7cb1l7Fd2JKm0y0LQqgLVn+lmiOHtHvRjC/WvFWd
WzeDKxJskwshnfRIVCpkVVMcRFFeTzokijs/H53Cq5thI7BYmTu85NBHhK571CxkaIMx1to80UmJ
iH6aqy+seSbdjzbbogCV8+IgmoE2Ne4VQA0dC5TVy++4cENSd6zuh06J1FJ/scnozVA4dOfHwiw9
gzd+JrQiQIOseUoU2h6gENOHjkAW4/6Ov7l6lp+Bm4eAZwezKl9x6M0qDaSvlGjuNQgxhXEZipSi
8eQjpGW8aqvZe2UZYQ6hwiLVhaBbCngYGPJQVMGo0/yYOUedfu63uic2TMglE7dOFRPqYwrikWeF
fdWt/Xv51P6zdn9GIWME8p73ptEMSpTnu6HYsa2qz9YQ9GvfcNISe7bBLAmgxDKkYN0u9/Th9f1L
j6AGJQpkrFDJkraUoZZc4YpDo478mzi5r4GroHvQlEd3mj0nfqfa2NukaUC24GoB/8dNIajIEh29
yDqNhvlbCjGFutlqZn2TuZSOdhDr/DGxOPvFnpoUUfV6BhPQiIKwHSevbCiOQ2YmESgO+aGdoMjI
urIBTSCZP+huzLyxn36Q0QyUCmkBSl7K1Gq92enfyZj93+GjZ0X/T2JF2u8NySojppRG+fxY2qd5
5J6NppD7S7p2eOG8X+4Y8Bjd0H+xJjcmwLKcaEKq4eETfSTNBkMrQhpMojzJFzZkCLZISpScCGzo
gExEUz4xvxDq5FeDG3uto+ceH6t/IZPn7oRDhq+lVZdhOxL7AYIdVYDX1jct63s/zeKfLcLCQGs1
FZrtpeWbtZsFgpviWMLEUc94dahVvX+IC6GgpUuAZKrTbbFX1Lbcaxw7PIYcdO85am95Rh4nD2aK
e7UmkAGZuIBmlKVphy6vamhDpqpHzfS7LSwtHHtRBMi0WUGLBFpukSFAr7wSGCnEt2O/1rySqi+D
ZXnOJEo/bsbEq2bX52rePLMMPZhTXELZsimwQcWgP5PUsDz0qbeobpIKONqxOQ2Zxk/6YA8HIHvV
feZa5SntXFT3e1d5Uor0a13YLfLtzsi/tmKERNKY5mWQx9rUee3UKPt6rrpQkMwMO5ZUH7JYIweC
p8IXHidkj7oKCaY+7Y5DQ9NjUVr5k9Yr3VFxoOui8nR6bG21jZLE1nxNVLE/9Wa2TxX7NUlzcqSD
TcNJt4ujMbfZgblms++5WoVuUrfPCbI7QQv20V3J2zyaUpf66EbOfUTRmE+Owl2h4CKmTJCwASZw
N5gFXi62Mgazw5EGHePhVHaJcUzROefHvcYOo06rcEQC/mFOLBU9DKX7wPNRDybXSHwUasZgbHrT
A8POdKqmBtUgXJMn6jDujcZg7dVZ7T85CkpSkKygUWNndDcgLxW1NvpfzHRIPSR7aw8rqQWGqkC/
y6TPhHZoDaZoB2sKB8mCRFU/3996N89gXQMaBU3aKGYucI7lTL84e3LLrdsU+dloTE0/oU7A6LRX
bHoSdOBezrStm3vlkoBB7HEdJsFrIkXLmtbFkDjsrChLHS9X5k+Goj6Nrvn7/rhWzSyNUsjQLp0L
0i2hVlOGdwm1It2oFU/R9K+9Trp9qZvVRh5u9fBCXEBQ4FxgnpIl6PiloqOWE6F/wLcTFvuDxgNN
4NHd61/uj2ot7FnUIaH8hkwZOKGvVyt1zAqRXkwjdywcD0fpo5GzJ0UfY79wyj2bWKDlW0KIqycn
GCyQa3RX2vWqPO2ZyDsa6d+dyivC+0Pa+roUNDTEnUsg8GhklSA8yAAh7TcymSsujvkCogzkkksL
oOTiUNrM3dkcaaTx/BhDliYHmWzhmiDIR9CqpNaGQ6yNCG9RpF+IiZhBfsY49pDNouixSDP/1VdJ
CND2XwwJBBSoqC+FAVWOgSakq3pBBhoVKfU7Qz3ZJURKtZ+12YWJ4m5cnit7Ccxhi3gRYq5bopiR
FjTjpeZGmj4HCki0mAlFqXna8IQtM1IYlGWDyCcxu9FsR6lee8rwgKBpI9RYc4bLsUiRPFi8Bqef
YETjUTk88Moj4wlwf32rN3Btq14Ykml5qz6bR+HAEOn3g30eyheLx16ZEMhD/m7NjTT6xtzJx91s
dUqTtmgWIcL9TJRs31nTI8Vldn+zrppBHQ9ideAqIXKRrY1zxDH56EbTjA7XD5wEirKRVFw7TgG5
At0ecr/I6EjHaTL0leHMOkYSU1+oEMMrj06Z+br2cn8sKwkVsJIDVvEGr8Cr7vospWYtisqO3UjR
T93wO0WcRdJjQ0MwTntcDZnYkjfZsrgM/eKu1Wmd9TSBRbetdxX0c+zqDMq43kUdrzwkehUM2lZ9
Y9UNL0Yp3RjWgFi2mWCzNjhQKhzh1auFXqm+4rs2r/1h3OpyX11AJMOAtFnQ4pZ0wUOHyFDjJKER
IrBZY0FsJt5Av2Xpv/fXb9UOiP6XOgScRe64nkQXMxSo3EhvrWCcTa+uvscuOPu69xX6355Ay+0B
bwQbF0jfrpdNUwRTiErdqGpUT3eAJNiqJd/mL5HOAIRJhyQzXkA3vgittZw0YrSixiAR8PV77lif
6mHEMpkvbTaFELnIvaJNaq9Ok72bkZ/3J3NlY6PggTgQbZ6Qy5DTRwobYlNLuRVpk916XMSlP83Z
AFyGMof3Ta2cwDCFRlIVlO4IOCWPZKxV+xI5schSvszjIR7wkmDWIdX/6fXZv29rdVg4qACMR88P
OiOul25hlmzLSbeiNus8m5KdO9m7ASiE95shurEoyYDTEPXyazMgDmmr0kmsyO3bqFV14RESGzth
JPH+vqX/qN1L71g4CllYn5ENuHEV4vZMTc3BjBqHludJsXtfH6nmpXHjN86zKYRfjS8KagVJ3YS1
laK25ZaAeDXVL66K8ksKYbva07tGOxRuC0oTkzeZ3wBmWLN4QO8rBJqVukwDK+ODH+cDmv8RG3a+
aZRmgF/1a2La8NRqjfgYi3IMGPgVQI3VVw9pklsgrmqsPRSvXfSJUSQFTdH6gLnQxEvRd/EcQw76
g06T3i9iPvlWajOk7WZzT/UuiWjZsXAaujjUq6RBLFiKMOaz8GPQOb9wcIw81EVjeY1qiKAqk9iz
zLLwZ6Ofn+Js+Kfg+AVOasfHASgrH81e7gtUrOhhgEjLkSDJ51cayMKGuHH3Va2Sp060zimtBVqy
1HE/lrjTYjNzHsGZlOyTmJY+r+fxMc5Zh+A3HvQvWXyYjV0GGEGp1Y8msjNosHL6IkyJIvA4dexj
hYIYVBDx5M/UYnrUqlmNJtuYzrwZ3E+ouOiP6PRTQ0VRCy8DnN0zRqIeuTXavwqKAbGGzMekqFmQ
V21+rAdMlc1c9xNrOiR/przd5wWtdk7NoYQrKu0B/zd7hPWx31egac4JBMFYS2IPj7nYI06LluaY
WF6GDmFfGJ0e5DaeCzYFpyg2DzqryqwLtLkWv/vRVvYFTS1fJalz5IAFP4naNI51k4OhbGSJH9fE
PoFfM/epkSkHJgbtlSVqB8cikAVIgVv9XOQN3TiKV24zVBzR9Qsw9Fsb3/VGG0ynMnhrmRFN5rDI
Pyv9LzFWAWXMq4Z/KshCb2y3pYvhZrddGJSubJKYhqKgxy8STdTwbyP5p6DPaXIwCZRbQZqlzr6Y
Nio9a4fW5SClAxJRW+z0Cmzy+RCLoDE909rdH9fKEwW9Ddh1S2UHzBKSiTTrbVD9UxuxTxeAU8aj
1cZBtTaIN75tFEmB/JJfqizWyTzCnSNBfmqUhDaIbCZrCxj/BkuX1+eNSQa1FZPcgFhHvcelCjR4
xMCDsqOiAmi9gm6c0pf/jH1vPLqUkC+5AZ2hyXJ13xzUJsibrNjNzK4CjKA9Z7xz3h+OA74JuQSg
6UFsLpcEzYHp+Ugxv6bjlarwa5zS3ZYCztoUL603ALQtGE45o6n0uZLFrTCjuP4t4iDuArf+9X4/
uTQhBeNVlXdkdGHCPLVO7qXjFv5rcTR5/VAZQ7cV0lAgf1/GeBESDxnt89TKTRRuy2/WAJlfWkK1
lqbqq9m0iMiz+P1PGASNGl7PAIQtnIvXFitmghuaLR5T27+BgYtPAHhmIWHlFhbsrS1DHhzo1oBi
QWMPipqSqRi5ZJbMsxPFTlYHaCgBkFPUX9QeWH41tX+2U8kDqnM7dOqB+E6dsX1XQGtRpHrpza4R
P1u9yT1UOTJ/Tst012izckoRKKLmpY+hmJi745ypD4qDNma7bpCkz6wSKUx39MuUaw9lZWQespXW
Y2y11t5NxzgccSm9pnNShZai9DsD9AG8M2cvRpY36IsSf8eLC2lRNp67bOQPSKaOSEqORohbRd0J
1QayInEUXAMCd3E7Np7TkK3Dd+2wv5g+ucPMGtETlVPNiaBUFWQD/TJAnxHykLEHwNC+mYSvFekW
GefapoLyFmiKIQ5xC+ssSWlBn9GAUTGdpqp8BcTuU5y59kZkunoCX9hZBn/h+G6s1mMxm040ICsw
QUzTmLf4JVceSKC8+jMUyf10N3fSAknQqK1e9fyxNeHlxscE4dj9Q2JjymRyCLub4sJoMJS4fu0t
DdHJ51JsNOO9hdA3e+nPYOQHSm1oU47Y04mqEinCtPiUQ7RMN9rnvk1/ssL6iNHWXlYbB0bSpyxT
PbPsAihub0Qg64PFvQD8wEJvKh1YSltMeG+2TiSU3FcqQN+yNoBKdXh/TmXGjeXRicVbHkrIKptI
9V77hzkmBQNHvhOBfzCgRX3MS9MTmnEwJvKtMY2fXTYdynl4sOf04b7ttSEiKkB0sMAy0bRzbRrE
KkRUeb6sp6+ovgHffPkbC8D7QuMFqAg5/NCbcualWzmRVTyrA8ccQsRyg3hqbYMh9gDhJUQ/0MYr
hTgq7VSB4NaOwKyRiF23xaWsrU7ThQFpB5tozWmcbkKusn7OlG/cQcvReDDtk8qeHRr2yPQN7mHo
hdebT331NLLO67eUIVf95HKY0mLVXFHSccYwVf6sjpmXJY6PZnNWoonU8Yvkl0b3Ivl9f/025taQ
en/R+QCwFW6ByOZlNOTWa5tvEbKsD2xRDoEQEADV8pu65okh9CSzo2xkUV1Pj04FwIJRVpHZ0K9m
mv/As/tj19B/M935eX98by4unzZL5QiyN0sGX97lia3S1tRKxMc9qVW/s9EJbs+0fXB6oz9YdZX6
lhMXn/N0olGb4M3az10RWlAV8nUagwG1Uv6F6AVWgAkRpDFNDprQIVI/j0OQTzYPK1f/MYF1EXVk
1w1718q8BFw3r8IyAWcB7H/HgKj0aAF1dW/QAb6+P0ay6r8ojADKCCDPDTlv4bTALCWgnNUZDsr+
t9UqxUkMln6w9UrblRnE8MBKnfj1XCJ27xpnV3G9xFt7cuHPCj/bSIztedKL81BTCwXM2Va+qSw1
w6ztldafKHc9FCroIUZ4hIPEUo8jxOj3GrINPoCVig88Q33EI904uTzF4xR8NB8o7cuwUmpyqk0U
UnNrql/dZuN4eLsw5CUGjz9giehhR2ZI2jhx15msz1skYwvkI2r3n2bSvs4mgMxd+WJ3DPVJelad
LkLq46wpDUBp5NkFb6en5zPSIOQrV9lDRzLh1UZ9SpzfiUgBVCdbO2F1syGdijgccT4qPtfH8Zh1
7dwgAInSGULFZh9a5HDfFdY94Y+F5RdcxCJpZxSTqeG1ovZpwFkbKDz37GKjw3h1HNCNxqRDeeIG
5GEmiQKst25HTlV/0nl5nG19w8T6ofHHhvwkqgYNEjG9aUdlrxzzHuRKhTX/cqqu9UYmIgMsVSPk
OgpRhOjj/XZ/GtfiLbSC/W+ArvRYMjrD5Rk2OQi7QHdNvtrWuURmrYg38gNbdqSk5kIlOGk5Blk7
vkg8u3su60B3dvdHs/YyeyMaRds5luWmatomSq7UhRP1r+UM/Atq27VHzCLINoKBdb8Acep/DS3D
vfA+oMMt0QMZH82GT7BOW62HW9+XAoGksVqRdvj+134qF/zLRo5o7fvoJFDxyseL0pQBDRSqQ5rF
SicCh1fvcbd77pQtLZi1HYq2JeBiQO6EGqzkWpoxJiRm2KFFG6j8Jf7aFX+xCngVo2oDpBc08pZf
cLEKSpXEiSWIjUy57lml4J4i9C3Zn9WpQn0DveA43R25bA1ITIvLXoMRURxm0u1cK7jvtasWQE4E
RhyAiFGwvh6GzpJU58zFMyEud6T9QeOtbsa1fbHEkwtsZnnaS/eGWqtpUZeJG8XqwdX/QRwdZuxo
NPOBxRvH2eqq/zH1dtpdrEkyEYWhyoVqa/yk2YXX9l5HPv7FhKFKB5T38ua4CbNctXSKkrmRrU4f
UHL9MHX2+S9MQAoFmTgAk2+gyW5rgdnOFE6UqEjMNd6cbhVWV1f9woJ0IrJstvMmxmOp4n4LreCN
o3B1HWzU5iDOje5SmR02mfuBcYo8DhIto/jVpAe93t+fo1WvcgDpQaMvNDHl05ZW2qBZnMIEdKF9
aHvi3hhyNdB4qfpN0+t7kIJrf3HvY0wASWFot8q6wuziguR4U7MJ3MLmYykeR+f3/YFJSwOPAm8x
NHbw0oO2PM6u6w050FixSi3Wzyb3ky9ii4ZouRwuorj/fh5LYoCkGiVa6XDXm8adJ43pZ3uK6avN
R0D6SnQPeOZkKL6LOtnGnK2OBzhStBibyA7KL4NhVkokBlodlM8nu/o/zr5sSVId2faLMJMQ4yvE
kGNVEjnXC1ZTMgshJsHX38Xua6cjCE5wYlv37m6ztMZDk8vlvnytb+Za1/psr/1nQAj0UIad5GPN
yf7RmZdQ6eNNQfQgB4isioFR+kvTNSqDxVlD6hMNpIDinV1Z0m51jSPSD2xhemS0NiwkOyP7zuoV
D7ZkCBjtyRODpg9R3+lo6s5yByfB6rcdzf3MzF71Xq89nUKCgmW0WclEzU7RP5N3bG52iTXoMU6L
djJnfsbOa17swnzHu1fmflze1UurBLYmREYQ7EEX7uyaoejqyNAhDb7l9sPuf4TjTiYroKvlqfuv
iZlPq3ToD4wdTNjyNnG3Yrw16luarPid6fjNz8/xQGaPC8prB9AuzBh0p0a1i+5j4fX2Hq0U7Ctc
635cNIZN7eJOQzV+fliFQLUJV5oeFFUz3BKk/Z9TUtvg0UGi2lQuKEWrqrfwBLGRvwtDZW8uL9vi
nOK1h9IveIPN+eGtHCcLY6fQAxq1j5XMfqk6BI0pyO28LlzbjIt75MjY9GOOTnJU4c09aDk8n9zK
Pzy9KdcS5Eu+CF1Z6F7FzYp04Wy7F2Y+lu7kWzvzkCTfrLUO3OUR/Pf7sxHkGV5pBUn1AK2sXq3/
kfxm+BcyAGC3+a+NmQMvhnSs3Q426nBUvjLHd+x83UvK7v3y2q8Nxjldjq6N2pRaOE+ITfdgM/QM
DYkZbWWHrS3J7LqrYpUqYcAK/HuCyoh9E3Ln3zhV5k5MYPiPM1WaohuY6NCqhI21iR6RoZWPak3w
fXG2jmzMZsuGtKimoeMShPI/YrVr6E3bff2LBUEPNHp4p3/N3zS5y6OMlpgqPb/j4WeJPDPp14gs
FsdxZGTmRUWj57RhIcaBEqN0wSGwRRpq5dpZXPQjIzMnmrZVUjATRnTtaRKWv55Ea+qJhMtkE/fb
GdINIrRdqnpADmrgeOTPnqwFHecDAHIJ2T5k+3GXMXf6+5GrGglKGrkGqkN1PwrL48hiXl7rJQPo
oAKQAtEmUj+zYxHSQUktM8GVk5KtozI/XuOROHfteBkjmEWfMfKZgB6eDqFSCs2VikzsTEP0EPX0
FZrRkCjIy4OLgP3ycM7jDDADgkV6KiQjITdPyUVhn1lZWwAx1WzG7FOOcCRoBfrB2OayoaV5w0mG
DYiMgNNu2t5HC1NLqK0nsjGC8BFE4CG//Tefx6sDZRi8aOdFJtXogA+koDAi2T1e/En9/C++P73F
gTDB6s9fNZJ3oQl8vRHUg593+0ZfeVmen27MC5hvpxZQAu34WRgWA4rspG5sBpUNstYbJJAhX3v1
EP6BO+N9gVfyWQ0fRURXVJCjCmih6ItI3P6HpmJjZUPNy5uIXNE9gmffxOELQWFzdkBcjtRo0ww0
0NDq14BsEvQbP5WyEZe8AXnlodVqL5O7WgF5DUJk8SdvVyArC1uNoqkXLzW8OqYGk9OtRjv0KgPs
RIJdaJB9megrkebCAT3+/ryaP5Zj1BIdWjwDHXZRXW8Vjz1dattwDSS2NBJQ2iHdYCCBCYqP05GY
YpRayXF3GfWw/dZWanv1ltCBH8H1C8ARmkpmdwo1eFomfcYCzfnsgra6/tAADQx+ELT5QA9uXpho
bVKgDYMBYAYJnP7NuD7iQgrmv9+fNxoDw89tSzoMihZfQ/kAIQvPVSuLvbAEIC0zkEnEKxnkcrMl
kCZPYpP2LMhwJpMfNZoML6/B+ckHzwJYmpFcgF8566snjWJNI9IuQJ0MpFRlAvzr5rKJ8zHABGgr
LYq8KyglpkvgyPdGcZh3woCse56+hnHq181KAHR+ImAAMwQoL3DyZ2QwdmvGBpCWXcDycodLyq/K
Ta3tcmcFsrBmZ/r70UAE5J1opmAHiFNPahsGoojQvClWlUYXFwXMDUBzoQ5yJsDdUB0tkaXeBQYD
B0BDfnet7TEr/n15YdbMTAt3NB4dpH6DmdIu4I2xYzK7zUX5y2H5z8tmlqYN1VFwTINTAXj12eVC
Od7+o2jbIE0DmyXQBCi81Bw2tbxe9QhPQQRHCOfhrs40IKEB21iNzZrAtPbcfOrcGytqPCd76aOf
Q/pxeVhLswfKGrwWgVCcChans1ebTQYOPa0JqvEmtoM8u2H1ylWyaALVkCmxAG6GeQMcso163lZZ
G8Sp4QlymLisnTXOl2UjaEy3XQhnknlXRt0mZYYaQBMgsWQAnUY901nxAEsmrCl5iWQfrvizVH+s
dbFmYD/n4qUBnQGYUIw1jtelXYamErhky2RgFJpdu6lsaQ6wfw9vnN3ZwvjmluZOdHIjTGcl2juP
WhFBIoMNrs+Jgmru0BIAXpGayVXgjK1nF7d9sgV8bMP6l1SuVUmWpu7Y1uz9GEq36SFHogKjf3Wc
N+hOo3Hl5fJOXp66aZMh8XsO0pBxhsaHClMXqR802an0Toy+s8YruWZl+vuRtzFpxGnawIqhqT0F
HntSobP1b6Regbgt3TcTyQ77R8ELz5hTQ33UurFktQpAjumNyEvlw8qtvLgoRxZmi2Iq4WapK1Ug
2W9V3oUp5KTW6LcXIlkDkGcGxBqichQSZ/PFQwBF8oHDiHqPh7dCvxsza2ugfWmIgEQtPpriI0KH
g6bfSf1BtmuVlHkvFUJp/ICJABwvcsBK5g2ETuTEaWfrPdQBxEcH+ruU0+dMVN9Hh23ZaPlDxe7N
KcNoQYBptOTn5W35v/wAlMwJOguds+SwAFUVqBWwYxx54PoXBQBIFrtKuyXtu5NuW3HT0AeDXZ0V
mob9X6uzqJQPzVAXFqwC8+hVCIyqzZD8iswVJ7J0HI7NzCK7Ks1BxTBYfVA5Hxb/FOVOgIHf3l2e
w6WzcGxl+vvRodOH0ozJZMW1AYsSiRevwH+WfCHK6Gh/QB8rsJyzwyaLsYzSoccmkanwiao30Zjv
NRfdfST61Ozo/fKApqN1mmfH6uBxN90jgHPOH/IMfmqIw7EPwirz9OoWdT2vVbe01zc65NPycnvZ
3uIEAnSOlkU07wBafzqBbsFSh0WRCsRHGr4a1koINt1KZ8M5+vxsF+RJqDtdic8T8cTbeGNHmxgM
0igpgVsEGIhuQ7SVlvfzjTe1k+DBheMN2P781cVknCB9G5WBUb66ve4Z6TaJmC+St2tnbkqHoC0G
eSrQdrHZ1tPAsNJ2BuVB6aFu7bv457KB862Hj6MW9g/VDegnZ3HlGOtcpePAg3jn0q315Q6oh23z
/WUr575+soLUDtJc+Pc8roAgaDwmHaxkIJ/xQJPorZFHn2+xEwvzB30JTgjTmSxQZ5dHCI1X5mnx
+6AERjoEZUqg0063cFyzuhUQ8EUUeSh8FgWXJ2hxGZAfANwEcDQ0iJ5+fizMsY9Zj8/bg1ck1Mu6
T03bUHdT4o102dbSYjBgHyYRJbCRz0+/6nObmXHGoWD2bOM1wbcgH75s4tzBoN8IZRQwXKAsjZau
0+HIDjyccdeXAUnAAdLe1eOHaQs8ItptwncaKVc89NL0HdmbZxFSq1VC5XUZVOh2BeeIV5rJs1GA
IIuAsSrixVpgsTSHkJ1GMm7yAlDBPh1gY6WuyQ3Cg5Qk77pKESahpyt3V8a1tOumDNgktALiWWPm
OI2UO0Wb2Dj+I/du0dm6sk6Lw8B7AlH4BISavym0biicotd44OgOOOPtv5Sn3FNhv6ZptxCIIZs4
AfjRyIL/Mef2BycmXECclrjicq8Rt1p1y8fBI5baMu3Gsm7r4mVsKX5E6enqe75G7LK0Q47tz6NN
I2lbPsK+lYmf0qAPRYgmbEAfdpHkTwZ3V2CRSzOLyjJEoSYUG52LLeppmDr1ENUB+HS5LRFkDTfV
lcSsCC4RMRwZmQZ9FJiMbYZ+EwUjnGy0ygsPl0/xwu6busWAAaLwF8hrn36+HhjQ0k0hAxO9dltj
zQ8tfh4f16ek1kRkePr52M3lGPJBQPIDnGfde7kS+i5+f+JlRCkB1MPu7PBILUxVKvH9ULwVe5K+
Xp6dhRVGWhTXP4MsIDjJZz8/DKkdtUUqAreNdxaRW5AIdGuObWkMuBDAR4/cBWKnmZ9Bu3tdIVkm
gjT62XSJ16iVQGbNwPT3oy1EutrsED2JQLfeK+PLpc+XZ2khUJputP8ZwGyW0rqLe7PpRTAUIVBd
exVuXPOeiI/LZhaON9gwgVICzTjyr3PYa9kXXdmMZhkUBKx1Shpo/eZxgPLie9g5H1rUrJyNxdV3
ICFCIJGMXt3ZDWc5Rpk3Di0Dsyuh0qlQ6qki+15z5VpT6tIKoeKKxBV6A8AkOPNcQymqlCu9CtBH
P7zwfuUKWPo8mqIh6oE+xXM+KjfMctB74JREgoo7NRTgtW/j61VTUQg9sjJtk6NtxuOhC50E26wk
2l3WG4+iXcOHLAwE3WkohSCKBdkVmTlDwwpp3EVojyA/VH2n+NUJEdQOjj4/W4axgoMBnLcJWmsT
P41kf3kDL/56VEJAyzbJhcyL3miqQlqnwuejH0b7ybQ1UsuF/Yo7HKEYyDqAtJs7w1Q4WhUPeRsQ
YF4JavagSLTX8FtLg4BKhz0B0SZs+KzsbSdE60AO0QaFKfxsGyZrzZ0L3gT1W+TykVmYctOzRSjR
RBy3ZtgEg3WvxF2i7kGcCeGry2uxNFfA3SCbi25HB9WD083qNnU1tTy1wQCagIj/rfW/OtSPLhtZ
mqsjI87Ms3cAtJRWh7mqzY/Kb/nK5bcwBsh04ckNlZvpXE/mjw6cgkSfbAmtAy3cp7ovx5UHy9r3
p78ffZ8K4hSlie8LEGW6L2gYH8WKi13w6XjUg5YHCDkIpsyXQY8Rvysna4IaKyzpsDH0j5ofFD9E
7fvVi+GCGQGQZ8RrE/r4dDSklrRVXMjgg7pBPqzM1flSA2wAIh5gZYALOEvBtbVrNnpCjADKP/VN
2KyEmgufR3iGKwgcZWCgNma+lY5gkYy5YvDgkSehim5tr50d5LNxNYBD0MQra15BaYlmK9SaADCJ
/t518Z/rvw6OJ2xS0BVhDWanLe+qhtK0M4PhMa+/hWIlAFmYnQmnhJY6PHXxhpptVIPldg/CCz1w
c30H0vg3aq8pv517JbR24LXLEAkiyTtP36UcEioGp0ANSi82feluQnmzShx5fuImcVtUfoFPBMxk
3kI8JHFDirangQM+otzapjbZcWutv29pLGCigCSmM/XFzOWx0DyonFCrdIBYeq+0b7VhK4aAGCsZ
z0UzE7sYMhA2ItuZ9ysjyx7caNSDkvIbYuIlOEb5N+RYoT3sXC+ijMwqeFcBhYdDBxPc6el2nCjO
Qf+uBbbH5Xscvl3ewAsLA100dMfjVcsmXPnp5yHO6lS0Ek4A5tXXNgthhHku1V4vm1nYyCdm9JmZ
3DQgHFU5AdpePTp6nVpZkwUDaL1FRwlFqeK8OaK1GnANUhxEQ/7WX/Rs5fdPs3yapcUJAagPHfY6
LtY5/CpkqW5xMN4GRf47anbig5QPSt+RcZeor6unCus9KbYTVI/PqsoQ3ayTrGJAYm1JdJf2N9d/
HgLn8LkgKkbGfhbmjCaLx45oVsB1L0X9ZC1burQQx9+fbSgnIelAaGIH9FmGGVjk14iKFk4fwhok
r4AhAyrmn2bso8u7c2uX21DwCDio8XsIzmdx6lVoV9Ly66cK4C3EtGgURJ58zsaRZlpRD2A2C+q7
tHsKh5Uy08JMnXx+NlOdXqWJBgq/AHyzoZdK/+qFPvn87MgJlkhSKHw+AeVL7CdrrKwLngMqLQAN
2PCD6N6ZhR0g4DTHNErHoGgPrfVkZD9Uer1zwtWNrDIi/ynJP/2Eo6UeNAFCrVICcpw6Xg3dQXu4
M9TKMiyOA28KRJsUMKh5pBYbJButPKVBAzoc0PQoEPnZ3cvlxVg0YlsE9x/AIiiKnI5EMNCQQY+F
BKKAAuDfsOO+uQY7XLbhAnEISNsE2Tu10aaQfEGxD4B5/S4CQ4Y5fu/1NW2NhdM35SkQUqEUct7c
qooqTMMsJQHhX6X+EMa3oQbE1evl6Vo4GidWpl9xtPBksA1ZVjEJmPm3JE9ZuLv8/QV37gJTAzEl
yFBMSf7T78d5CnB4zglA1AcjfdPqWxfUTBC9aMzK42v9R0ujAe8GEiATyPGsjN5HmWuDIIEEYQcd
nt59H9q1TbxQKZ+SqQC226iO4i0wC0TDDuXdqpAk0MnwS/b6Fjo/MbAP4iZHETs2qxsHnFNWaW11
dKdJ3GYrT8KF3YcmBuD7ABtHPDmvxVX9kBLNcKHgqb2awyOLb/Pu9vKqLc0jqglI90809Fi701Vr
klBoPNLHALz/D6xrvoVut/KWWtreAEFP+SQ8Gc5g1jSkViTzyUT1Sy+YJ1zu9YOJEukKsGvREPLH
k/IZIu+512mwCqaoejh/Uo6e4LbhkUFtrIQlvhDq7fLMLS0OSvPTMwV5gTMZO5BX4ZVRWbjJQM1m
dkigJM9hsqZoNM3/LEiahCf/x8rsxnFK6O5I6JcFhWY+FiVarHkLaz+1pNlba2oL50P6J/QG6hPK
B2gemHm7RspIJioeg7QVqJRD3cIotrr2ce3EwQp4igFbBY32GWY9jC0UscDuGdBQizw3Hp/Gnlue
Vq41qM/5NqZszbGlsxowSQaBbj1YorpXFM+h/e4WX2byUtdgmm7Rzxf/H9IU59sQbR4MIGi49AXN
ijbTiJH3+hD0uddm2wpCQ5k3rtWfl9Zq6l2YXC3eGPNHfqhbCr1vCqcqkcBiDXjoP7np78tLde4d
MJQjIzPvYLZVLWQxjIHWkrtR9g8mqzeXTSyOY7pckdABbGLuZCHn3Y5WbQ6B7e6L8bs2fG+7/WUT
C6OYlLHQfWMCMI16/amPG8F2Seu0Lg/fHWl4eIisuOml70/8zVMjyfS6mM2SW4PCmLpxeTBD7jk0
867vT0JRmQJJivt1wkjOLiJdmmmBVzA/tDlEAnfx6/Xzc/T5eZY2Cyt4Uxufj/XXaNxZ8cu/+D6a
myH6Ot0Cc6hyAvlcmjq0OIxND8Il6pUrEPKlBZhE36b+LaTT7Pn8REUOEvmiOGReHX6U5dXvYAA8
IJHnIveIhN28KD4SEPFDPbQ6QCHeR3844Wv9jOexEyxALhSaddhEZ2qv3FC0oaBrPpitHxOvdO9T
Cir8B54CBrtyS55PFmwB9zeVdsAGNG9sZF3Si5I0ErhnSAHdQ//y6uOArgECLph/GMrw36fHTY8B
9YtHszrEIHAuLBCEriG4zy/FyQLwVhNv+pT8OrXQNhofSTFWh03tfnNBCtr6lreqTbA0UUiiIigC
6BVpttmxLoid1FHvioNRkE0ImSpcGtceDIzjyMK0LY5CcuXkqPIoWMhb7vcJ2fRrcNPzuwgW0OAC
Dt4pz6xPYzyy4Ba2mZXQsD5U2V1RApJ2U7d3Tb+9ehwoKyBF+I/mIXrdTq1EA7CsI475oW7Ejjoe
N9ceFwtrAcwEeNwBfJmAdrO1sOM0Vm7kVAeWvPLyqb46CobYJhSmXMgeI3E+9+BaWI40T5LiMIRP
Ctwm1zsofB81SBvLjZTj+VO1aWw3D/NDE1eb0GReo91cXoKFhYa4JvIqgNRNKzE7dNRMRmtorPzQ
GjuhPVryzgU5+5oSxIKVCbti4txNODF3usyPtlNoURBv9h0/aF4m//7N3N9rzmPRgg4DaDlA29E8
lWa1oqyIUFgJdiecn3Hygh5/tByuTNeCw53yHxMG0QH+aI5kAcGyrcwGV55mZg8pCHy13thUjbtT
BE3YXlV/XF6ehf17Ym82cTm0BjroLPFDFw9by2i2ZK0RYPrC6UMBCD4cdGTWkIVE1+np0nQkHVWm
bH4Iq50DNQPDAfHf/vpRTI24YAwDKyo2wamNqKQx5yEtD+3wQ9f/jmuN3ktjADLHhbsCtzFyLqff
p7ltt7mj84P9zBrPlfdJHlwewaIFuEJkOhHSOHN92DztR1VDdfsw9f44SeK70Nga07Va7tIunjzu
/zfDZhNVZeimkibMlMXW4E9a+owGIOpfHsvSnkLtHtV11PGReJ4ZAfO6cIom44fK/Vs8t2udWIuf
R3kMbzScedxSp4sh884GxoFgQ7mISPp8m6f5yv238EADAgH99ti607N9XosjeqU5dUr5wSGaR9sb
0wk3kfibpum20AYvRvWnF8QT6koebbwMgUhAOg8+YIknycljLuvRLA5i/MvcV1q96cPX5eVZCFLg
7xHMATYAlOO8ex26e21UQGsPwlou1CvYDzvK9qPJ/ziV7rnR9XwuIPPHuSTEhmw9Au3T5TIaPHDq
OiwOHbpZmYByXEW3zF3Zc0vnZ2oHm9JFSCHPg8cyjSGCVsFK1T049r5TG32tP3rp7NiTILUOlB72
xSy4UxF0A2yIXx3a4h7Ijm1SFV7df6v7NXDKwgIhT4Q3OsX+c9GlezpjvW5woB2H+NAU6qPjdINQ
EMT1mmc13Vb19vvV+wFpRAA/EWLg1T6ny3Orhg11xvODWwQE+y19FTrzBvxDwpfLphaOLjDIYGuD
b4Dc/NntpgoEyJ2JYMB+t7xOv/4yQ6sIOMDQQ4QoYL4JwmEMZYNlOeQvSeu3a3R5C3nXiRoRpSh8
fWpinzbhUZQRlSNWRiIsTq1fke0XKt07DeTBQJNN9pG7C+t0W/Jvob6mRraw9U4MT38/Miwtux5t
FoqD0vrHxuo3tmIPZRHegqJl5SDNlconDwRb0OueGrgR2s4CNlLGOSiYEJkz8IxF6TdHfzS6x1R8
Fq27tZyflvvCEmjHWI3frh2xhegHqViCvQG/Dl2L2RFDR2dEpeWIgwBRu7x32QPaMLb2sA8rCF6t
qVzNVVD+M9QJfARUOQo187ysrFwlItXjmTM+oQjhCxBHkwHStVnh5+ZfK7oxqm2NPgcd9F6ienLZ
tnQ/Lx+JfzAXs/gIeVQ4/CmZDjWsWWyRiMrODL2Xh27UvtMQuxYVqk0YJzs9Yi+s0HdtzT5QGkP/
aeEV4M3stHoX4UFQDE2BtCvfQIEMpEms/Hn5p535ITyRp47naTXQlTzXDogKp4vHkFTPvfpuMdcb
6E7KrRHvybVq4f8YwJ0EXmmcX+SrJsdxtMGZEn0LukbxzIrC34toTWJ9aSh440xlLOR1zzgDrEEb
9Nhp8H3qlfqwUVxu6t919TMuf12etDMXN00VwXsNKr0Aktoz551nacMUdB2eLX9U2yLeXf782QnB
c81AvmoCgYG+cZ7DMLk+0FFa3bPJvjL+nKg9kfteO4Qm+IeMlZthYSwgiISeAQIhlDPnQB691XrJ
rFI+c3mjkTv6dHksS5/Hw9lw8GwGjGNeRaqLLOyMPJbPkn1FW8a/rv88SkfAVKFOBUmGmdOccvdO
ZunyGc3av5u1gGPpxx9/fdpxRztWtIXV2gmTz1Xx07fYSmbvLJxBPuH467MY10ibqDMc/PYf6XDQ
fvTt2/Vzg/wRHA5YU4Gkmd1kWt3nHQpV1XPOPxte+y01rt6oUxszXgFIrCJJPPetJehkNJpgcWP3
USmEzdZDb/xh9v0w3mj11e8aREm4lIEHwysTaZLZpaUZuBihvSOf+xgJt6LxC74z7ddwrZvyfNVh
B9A5ACGMSad4ZgdYF7fsolY+02RbJtv+2nzxNIyjz0/mjzaVIiSveY7Pt/VDIiCTcHN52c/dIL5v
oVcetBmQLZ8XVYXhppDmw/dJ42xUGUEgovApLXziQDuPOS+XzZ3vYoB2EEEgPQ2jyJqcDid368aO
oNzwDFyjR/u/kf1m9St8nwsrMpFiIvSHIgPY8GbnsB8j6DIWqXru7X5jlnKjX+0EUSJGMI4pw/fP
+ieisM5jK2l7bGSvjh9j7frvT0Ik/3m2gCxjNgBMXTU4JDOfm13tCuDlrsZQTfpgQNTgtFuQxZl3
nIxFlg+6HZvPbvbDTJ+TYsfIbq2nYWGpcfZw0PEmR4fUPHID1H1AfJMYz/WBMbVp6mIbX80XiIEc
25jlFbrGbrDbYCNJ9E3Sv1VsLe99frvCAgCFqMpNOd35E88o2xYtrbAg4k3BvuFi2eX8LxluJ2kY
sgZxWJgzvLbQcITOsomnbuaESduVgKUw/dkZyU1GNmAo05pV5VPEkjhmJxEmwLiAtk3tFCCsO2OM
rGQ7hn1osedaNcYzj0h+oxIjjYBE0w9oLiy/h2nPIcBis73UB/Ch9mjk8iDDrgrfVWTQ/dS1qr0y
i/yhappftWP/IhlwbMLM3WZLi8j+OdI4eR2tEk0bdoyyl2+wMLw1evbbMtDiAiwRu60ybiee66p0
k0pNbPuWa3vInqpDrFqIrw6u9dPA47Hy2tzWdg0VFB0g0Zeo4l1rpyCrSgBnqCoNgjaMSr+L7Env
TdHbJEx/pVoW70RjSc81snzHaFz9zRRtHxToAO+50yDxKPXkR8zRcODFw6BjjzbwhTk0Z0eJxma/
is0fEppuKA3ZyYesGgsiq1H5TJ3+Le/rcjPaY/ZeuHa5aRPa7TB8BnUXrvyOhuNNkkOR1GlpthWh
hmuuyV5BHBI91INGtqzVfo2D4Uiva0Yd+hORU3xpg4q91uqSrZEJ65sY6GvYk+xVgvT3hgqp+47Z
2jnkZEeLbmI09LBt66W0em+zxv3oUcWqt06Rkj0V7c+s6t6py5VHId5777iYdI+7JPJlI9RnKkob
i1OaIxowi+IVKm147+iaG94OjNV+oafGk530RglVOgjCbjhnTmC0eo+qQFz4YVUAmZBRGT3ZrBx+
J6T7K2RU7ypR/+AjcmFezLSIegaJUUnIO+etF/mbqp13fRwhLomWLRI0diY8IPBAa60N0YaM3BGT
cDL4+yxXldJvNY3/sRzgcPIojPyuDvkhQV7mxnDlC7DlP0yqgoinsb7pa7VNavK3ob30wtJSUAgf
+2ZTO61ZPtZaCQl5yb/y3rDDHcD7aOmvO/PFSrqq9UOBzu8NbRjIU6POqR3fUUPyDHzEB7cajrtE
sxTSIP0hk8kPWtnBkDai9rSUf/RU/FZxpXlVFht+6ELJVvG2h6hrYnuJiJ1dLSx562qtxbZJIvg2
F2lcbAh6y+4bSKhUnmAV+CUiJjyShN3WstJkX6aQyQG9vNhAGUN8iUyJ2ywrXvNBRR4pM2MLkcH3
ttbYm8X18nYY6j+V1dSdZ4mI34l80Py2gTJ6xEZ7o9msdm6KZKR/OhPM1ECfKh/+rdnq4PGVAWky
cKdVIGgq+rYHOWJWIqZJkk0e4QGKms1bQQF8vwH/aRSjpTtrje8hAYpgrOUI+eMGeokhy3zVQY7C
zpMvK634xq7TttmWjpl7ZtOW+c5R3YitZOqe3pOHdGCQ7jUGo6pu66EwPNC5Ud9K+wqCLxVYwvIS
BPEU9FoETSIQO6LNhgxZoMcgAGkM9QuUsdXeyovI70PD9F29Yvquj1Hb8uvB+cNGrS4e+kw+ZuCz
f+Q9hy5HWMpXvSgehlQLcrsU2n7sBIfmgUFA4B8mL6HKP6mTwvH0iWmMEMrrPwSYmPo76STpg9lJ
uLUWmlQUClXsrVY6pg75GOO7YAQdRZmb9a+cFFF/25hadNObInoewJCgoR2oFQi1TKgKaxHbO2MY
3VZNwZNtCg3qcI+d+j2TZN+EEDNs9ezDJuhpxzUoNxZ+gF/bovTjTGtbL4r05FF3VPwkVZht+q7r
qu1g9vc9RBEhspwIIjZcKee3jotyp+KQ/A7lrs13HdDZWxL22P/owv6uUkMPgcuxInDWEuebhPhH
sslKU75Dj3J4QTHwF1ifyX3RdE88x2Jo1CAfACY5vUeTOvbdzK4iTxjo9Y1jyAePfa78HNifh8h0
8l1uEvWzhcjYnnVO8Uo09Try9BPNM+LW0SvzQc8t9uBU2B44zZrfmV3oAZHVeKlGkg2yoyEaufkw
qc0OD1oWavyeWV2nvLwYf4EpKNX2DEls/U9V2w6I8xpD32Q9NMJaOHsvjw1rg0KhsWmtqgIECSqd
xM+t0vX63nA95uS/u4r1fj7pfUccHR63SsS0eMwmTo2HtgAcZ0CNut7IXDNKUJCbsbstC9AaNDrB
PaRbPe5qBTK4RIBxvb5h7fBZDrmzsQo0Pwt9LO6jUT7Ufdx4TZcDhEfzX64Tw0eK+Htjj/qm7iTb
miYI90kPx2r2neHVhtA+cW98DUaSQECtLNuNow8SM9whyPN4S4TA0MOE7m1cf9lmzHOV7YeBF9im
MVR6jLFhsd+0Se7F3EX/oVm+kqESwrMdJNNYE6oNMCM3qa35Y44eV8o5WCDxEwkrsKvynu1Ljenb
JNYdP2md9JGprPDyNt8LM/RCinVpOvww3NTtM4DI5EmXEffRnIszanQV+DNS8DJ7Vd7wNxCK5jsx
EH1rJpBk7LuwfraUAtFhKKqgR+n7hoH9+wEYyWifqzH2nKb/GjCVPi5c4Tsogj1ZaPDfT5nDTeGy
fht1aYjzqDWflcgzrEbYf1Y5uMwITZ+AVgm3XEubT/jD/jPPhmEDV13eQWm+PjiiKOEkbKPyQ7vP
vjV6SLegcWtrH4SIvClvIMZesketpf0PUBXr3igl84GpxClsaPgpZfGb1pa5s+ApPKi26X6n9NAX
WpvdWjUmybXbPwZrDqSnb7owKmBBNOfZESnbOW1sST9RqH8zFCuQsbHCG8pkvQlFXPogmkx8I3T1
hyGGrl1k8foWvpl7PHXKbZZI+wUXXPWth175nZmBaSPTcWZavbRTv8A7bN9nRgtF+Ky/d13Ilzux
gsRmRprR4w6vHtF5bHyyLn1vdCd+65u09EzlVPc5PIunQ/1zx2tEU8KucJ4UQrwnZ6xcsdU6xbwo
ZfxP3RB7g9+KW76uc+jbheRPlKPYt+kEeTEaBS1Hzeqy5ntn0Ph3rSO+6Zi8k64eNEaRPFTjkBe3
RptCe5xCqUH6YykfIOt7yKw+wwanuWeZ8jNymieRVuWNBoU7HwJFewRxjqlAkKl2aRzuZd12t5ml
GRuqKesW3GmND1Ry5UnS6d0uKUFbBt3fCaiEe5wNRe3rHI3jUAb+Fo0s2oZGLLdKox3+H/XGjX7K
2i78ttLkFvsF/C8W2yRCpJ5ynXGPO/iLDfRXL/od+BQ4QOSoAGTu3kidTRWafyLGiTdm4f8j7Tya
44a1bf2LWMUABkwZOim11C3J9oRl2TIIRjAAIPnr36LPq3stSqUunTvxyNUQkbH3Wt+GFh9OvtDv
OKweeYVAHc9Cmmt8hCeGCFE29DLQpRGxCmyhOnuFE7LcjKLokRHpn52i5VFpe9/nyeWHYnDvtGMD
FRWIP1VTB7c5MyVKIAvzmgepPM9Bmm6tsoa/39D5Y82GJqlSc9ox4WmaTKQ08xsw/NvQqCi7Mls6
A5UKV3Lg64bGdifdIXQaA7eyAk6AhOoJEtQAJ51by+YHspwchdRJVX0TE47B0Gyd7EQAkp0ig7fO
T6n97rtd9D9AZP2pmZdG1Zz1uNHlKCWiz+nUjA9tN+BCmGHruTb7QYm4LLzSjPJcj10U4LD6PQZz
sAWUWv3EbaKLEc1xw4pwJFLyoWuTjBlt4qbllNDCzq/gb+/u7Eqbx37w+Kb1hIuh8FDnEoW9UTtR
oLzkYzEIKPpSuy/960H6jR0youY5Zr5hbwzb/JNmg7or7fqx87wqwZaMt4TJ251VeylQKA30Qsqo
2E/e1wMur53XoXd6mm0bbFWRhijgBzG65grvCTC8ZiMb9XVNqtY+l8Kr6x1onlxsPFx6AfFO801R
tkVc8OyMhNvvpsD1r3HzCJUJJ+yFEg8NOv+hVA3Y3l3sOD7++gLDn1RFUKAUuxNcz8JGIb4cOugJ
a/o0eDOu9k07/OC2O5wNYty1nYLKifoD3kaTjExXYinkKZ4+os6sM0YzGLbWlPM8DZtaMePKnqo6
Ax5fGVTi1opswiDbFnfJud4wbcIeIw3vu8IAfU9L6rIbd0Co2YcAbWfysSF7oaxbZDIVuITKaaKK
SHNX5q4jkyzoEPdhExIoEHCT29bjAdxJ5S87d3HPBXrv1qJcg3Cps4NiENiEFgJUTyhCz/bcSZmO
hQ1mhVF74CTBDNAcaFth08Gmnz2PHmqUGX6JfoAwBygt0cCFYDlNAvvPT8+dCxN6dNyNyRgcUclQ
hH2XtZBJzjwqWH42rYlHeVefKnN4bBDVPxAqcPVj84CzP+ijNKuqu8as6mhEXvG59urjLDJc0kzp
R55EUS5Ia7O9ZQM4yS0RbIF0sLGYnSCGOLk+AGdodg/wtthhQNK2vmE6a6tbMCseBs/8gfpBvbxO
2UCC+9Q0ARuaUeE8TNvyV+XKs+mUj3bbuZivRD1npiseg7K3RGjY0/wsiBxvVdtdBxXzYhyiBWY9
DX4oPj+T4KXOaol3iGGigqhr/MjrHHWdIXfAWem3drbhvq4eUlBhnj2Gv540jf+iZoljkDj3gDa7
yTSJpyaXPKpzrIsq6F97FTCssuaZ6LGOrBnPxGxsG1RPN9xt65V11DuwvMiRmmfciR+zgPBnkMv9
n2B4ZYfZtVoco71fhuWYNrdpY48yako8blGs3EtK5O+vJdhL5gbFQtMHlFejdYziBLXYzUQ+9LVX
6GteLFTK0sN7L6OwcEmdvlpqei0GeaXaHCBor/o5+fOp8VDPDm8poaobmQW/nLQmYdVCTpm0mcSh
pE1LAlUXQGIT+DU4bwHIT0jfDg0GHNR1e08HFLLtbNLu3cZ8MUf3hVCZR02NDdKtzBe7hyfRxlaE
ymzoDGSfKuSBxwx91qbD0wyJSjQFVooVVKo/LZmNENUnWTR1/lwiFJGx66FW8iAcVMsNCy2u05kZ
8O65UJnktnKtuGDe8yggo7f4dBxLz4/x6scrUPMcGws9d2b6bAhuhL5bku3MSxFNs1PuZh1kqESL
uooz5+29p2uF571YzAZp3v2ACX2IURYVRZ4KgQ07m5rbMXDwDRreu2Iu1dnQc/mzQFGtb/D+1WqH
MFF3l0NtHNo4elSkfXKaQY56bEEq2Pm646jgm5nFNdBi7qMoGIrVKa8boFhDwaIQd0nnu4DcbT/b
o5Zx2hh+u6mbytsq2W5cUZvPeCvruIIG6laBlpn0VdNDee9YP8tmkNNOoZBjiHcVFH4MOwVOQRrS
wWyjPqDzVozBN3R9GuJWAvtEgEvsNJvnpiR6V3AEBny1wyNxQ/lAD2bnaxQ+SLm8HYaiQxHdRs6J
dLl94H3QRUg1dzHRwxOips7OM+zvNGvHcGzoI4rVMpTgckMvc6/T3DzpdMDlvGC//F58x8XMR4VU
h+51h7chRaZ+9At9EiwbhqTrzDLqTN2hArpp1nHrpDzuArx1hil98YGwilyjBLOPlLuqtHd26+0a
Y6q6CNfnNvS9OWlxvaJeuXO6b4GzG7w+tCb31R5Zt+lbYV05WQZVIqKxry6CIj8zf8DTvDaZjL1y
QcmW9R2eoU92z4oEFZYr3Dv7fKOp34eF7MtrohFdnVrz+2RwcVVVvl/FOhU/aT04B6tUfdJls3eb
EqLvdcdSPDdBmTH9/FwN86+cNe5WAVs9hb2T4d1sIsyjMkEx83t3PAclfawNs8wgqfIQjSu5igus
i6gYLLpvS6OKc1CKmjDFwfIrxSnyCCmGsnZznv8SuCJcsdExbzjz2njUowpNbDJXcyDsu8GqCOI4
lWGGiqRg1AbGN2rrI5lna9vVRCdNPvBrbQOmm8KGFXJZ/wky47VzGxLSID/5BeBeAhfmGLbmlzSt
gRdNoSNKZ+7vmVt53mEEvOuJzIiFWdKg30bZeUWsWBcEkcus4Y50+Qw8gCtwD6BGhohq5YfSUgKs
8Fw88pqhqcx/VtRWsSoD60FrR7xy2aKKSIqdE175ef4mcBxsBwfP3c2I5+F959l4U3qeEL96pwAu
tG8fOmuwAeEFsDca8kwPkWXX57rwxgNOWST0JlqO16rk/mZU4mVkBTYjT2l5L3u7/QZqzAzGYVcl
rDPobVa3JvYamDhyGAv9sEurEeFD+gPBgTxiQ9U/z1B23XmjzVgUBCgPH0pcVQ6e3XITxUNSf6PT
SUemzIGWt4Onqe/4K0Uk9Aic0jOUR95uticnQmR4xuaRTSSZU+/ZQiivnLGpeiC5A6mXFb9kZw/4
6/O+RHhB5TxmvXR+WE3qPU0Tgkg81dgAKXN+DHiEXhlz0P5O5TLiJjni7+7jsUunIWoROIttKlUC
WVB7TikeuJaiD7bK0kiRxg9tp8FCrCsdloSTaMSGsxlIw37m0Dw8AGAwPFh9P2/sebhRnnaOULLl
EjXF+fK8MAqCmeSMI7ZYvI5b1Vnbms+IhUC1C5WBQKDqMDveuCVmNR1hlwtuiEbhrKly6+2yUTwM
naZznJt1EJbUUGFmokJOaA2zgRdGQbyotZziQlr2o5wDCCOoIwtEGwqXruQJQhAL96rJOfnqefYT
5ewa/fWEFuglkCaAYwHjCFmlaQo/wM2iKhxk5GIr37FLruSP0hkQivyVYVnvNesoY184iDk5p8pI
ejeyLoFmP/j9JYUMEQf0/KgmuRLkVIWZ0qKnwWlwX7CFYiJ+OSv67++vBZFe72sE4PD7pVCIHe1I
vWeIxH3eyIWPcFZKKgTppwDhnwCJ6mscI8b26z8PRQUQ8pDbwQC2NP9PotpG1AelRDwf8uHDK7tE
3H//xwN3BzU3hC6oTgo21NtfDybqGA6XzgkaMGMfVBey4Ivw420+7O3Pr/oGzzdi9xl+3hTX1N+r
ea+nrY94xFf76G0zq3WASCXSH8bgnOr51zye+cv/7edXyXVb9IIhWeycxLBDoNu5MMIfdhLSkzBA
IhUKB9vbMQDwq/a4cPHXm5ugCCcRktfmEnv0o4GGQByVaCieiO8YPijfmxUiR+67GnEyosw4Sll+
vZcWYsWCv4TWeW2x5HlfVxwI3BNBbJKTpGq+6lqDWe3fBtbp+7yZcwFu1kk6KtRBnJqXBNQfdRKU
9Cg9gXLTUL2vBtpolYNYk01OTwK1Eb30krnho98H12MpYbVo3ddJb02DgjtCeieN8xA3dl8bFwZh
6YPVglv0GfjzobV8X8BUFgTpVDL4J6VvZxYDv6C33QOtv74i3jSzEk0ZVV4wGqAZgRRCzMro86n0
wYpAIt10YWKBaP5dWZO2QbgjyxofF2T3phhjt9oSZI47BGE+b+j9GQ1mFmSK0EfDtQsjwtulN3iW
oypB8bYgM7+e3PqEXIV7J6QiF1r64JPg/oLdCKaThUO0aollyF3bRWCeLOsVOa1IjynSeRweB/n1
lqA3W4TFi3D6HXlMcxApMPmm0zDZeA60ulNXEBzYPwrNEYXMgvTL4kIENACOgLAX0w5A+rediDzb
BPXbQE5Zn/QqGS5xtf9aZVaTGkJSG8JXeIcXYc3bBjrHxyulwTXEogjSMcMto4qXASTDXX8zVzMb
4ewXqEaNpA+LjdHSUEMQPxxmq72araDYIwXJHyyoDEKG9/MWQSb/FlfX6dqpJtPYTp4n7yxkaW+d
8QcqjgHa5e0Kyx02pcl0UndwCXFToMB96ub9nTn7LBld03jpy8J6yHNcPT+flx/MFhhOYbxBxXAI
ptcYZIpSDKY3d84pwF5Ky/Nk2+E4bxHG+7yd9xL0xdmKppDxwx0A8+Zt144FvFiSE+eEvHXo6KME
jgFRralHgAqZcDZeS7m1qz2egYgzX9is3nt/oFnDJPVwMMGAgc39bevOEniqAzM9WXe974LOy9DB
vwR5pLyJDIG3H0JtF7hE7/dgTFWoc2BgQcP22mCWSq8J/FGkp4yxbWoYm/vPu/SD34etGt6FpSQX
8HKrHvUnU5deKvi5bfRtbVUHx/oqnhl/9L8tLJPnnxthUw20B96RnyXSrUNieF+WRuL3oS1bNGZA
UwarUSlclEWSTsHPeY5bQnTR4vdhD4H37mHGQS+3Nq1RKaRZgol3smyIZKotALf/xRD808BqQ+rT
kYipRQPC3PRn076wwb7/+/FgQfIIeltY0N9xCk01pE6D6NgJzr5CACz85XsOfh8jAGTu8nRcmwEK
ixlDo1PjVPlXtbXVX658hUfpMj9xDOEKAm7N2/ljGwNqQFhucQ7mfU3Pubepp8NXR+BtE6v7QT22
rgl5THF2jRjupuoS1uWDIfhrQYXNDXfad4uMAVxcuDXqzxFzXx0a9uUVQC0PUlHoXGGienfgKJ2V
upqN/Fz/yiBwVl+fQLCZQ/iIDQJ7n7/qnaKt7KqdaHF2EBy3w+b5653/78+vXtW26rzBV/j5qr4K
5E3nX/jzl/nx9jheXPL/8+evCxkTZBELRfD7loyED7mCHSI8j5x5xINLrMD3F7SFAAv9NzSVcDSv
dc1j7nlZSav67HuPjVThiApnl8xJ7w/bt20sk+2f/bStenBVcD07G4nQPFSJtUQuky8PypsPWR0L
gVfD+5+ikcZB7bT8aq6/fK7hK4ChglcXljlcNVdf0brp2Od1fcaGnsxkOqSl3P4X3/BPE6t9Vfep
V6dpWZ+f+ulmzL98rKHwFAhAANy4OHzW21JRqm5kSPCequJlaCLHvnDX+WDPAGUU8myKjoKFfTXM
ZQNt0Ijg5mk0Y76HSubLnfPm51cDXBgws0Lx750UHzfggDXFdGHdffgBoKWCRIJ7C+73b0e4tLk3
q1mjgzpIH33Us9EXWlj+xtXKhpII5xpUzAgnrt+nedpbCMgG/kl3GwjevGKTqs3n3fTBYgOiB29s
hP3+ruq3H9FAymM3SHCewLWNSH7bGFeCdVH55RIGIEIiYolCngA3LubKt+0IPBA46JDBieXiKj1U
F29JH+yCbxpYbeKZnWXdhGT9qfgDUVFGNy6P/BJ20QuLbn1JhuUCYhCgqxAfWh4/awORskjai9E3
zoOP+5idNKV9MOSTD/eClPuZTjF0X0hKZLvPR+qvkeCf2bB4SfCGxOMAOCy8Wtce3HrgjsXS0TlP
I6QlcGYWJGTQPzzSeXK2HDWmkb5onvjg6te0suWrbjx6VQud/qmoVx3q1HwSqImxqeyUhoYz28jm
KijTHANPi6HtgaiYyix4yIYWZcyknd0B0qtR5R20/ag6KCeC0US3DDKE8dEIasgTRJ+g3DzdQgQh
tpZ0oE2DIHHfQ6uC6h7FCOV6RYvyGsrT7EFT9wxnpxl/3jGrKfyffnEQMIXNETyXNaea2VRVma+c
M3evvm2b+rr49nkDq4X+nwYIWKMoWPHB9aPs+4GapnTOpmIxdPedsi98wqUWVodFj3rLNsnwCagr
YWzT/+IDbCBsEa7D/XXBrL9dfFmNMFrTW/h5Ymx5nu0u3M+cD4YAtj14Mwm8kuY766ejOeJoQeuc
UcYL7M+0KG6Zb4lHa2jY0XRBOjLcGZVrmjSPU5CDIrcQ7g0S0swNlfb7je9I9yDswnuo+mbYImRg
//G0vkkhmduZtg4QnDHyuM0Nsadzb21z14BNwJe4Dlo9lHRBLzZqgKhKwYWwtUg2RhOHMy5Csr8P
RSHN3y1AxKFMYa+Yp9G5gjLpEp70g2HE9oBOsBBOxFRZnzk5rKSZN5KzY/+hP5nz9Pk8XB0HyzzE
AAIsCNMUUBnr40AMaUCrIHXOiCmGBLKDcTxAIP55I39J66ttZjHlwOEDPBUyZauPqGZ/GAvKyNmf
/Lgpt2n/jW4VojfkB8R4UIM7TVy8LsJ3L66m35517/k/FALlhrpwhVpTB/7zwSAogQXh49a5fnnZ
tE+BUWzI2ZbNTdeWiSbZ0ULNXsVQnyibb50USicAD5zGSuymubAqP5jVC5Dtf5pfrUooi6TMOZpX
PaSUBYwOR0NcMTJfirssAbN/uxyh58VRaQN7tOCC1kb4uZfUTbF6bxErvDMAC/EENnMtio1Ttnmi
8+KuDfi30UisvjiahF/4UHtJabz9A5BVXHgbCBkiUrneIArt4I2O2NqdLZHybSS1ItswoRhsxLlq
zfIGdY+afZYXZAnn2XvMnQFKTazAAhFt19zJoGQRU/TPPOTgcFdMQDA4gprQKb2D5P3S3evvpr7+
iwmSrcvofIA2NjtVjKDIZnf9YLgJH632gXfjFCuUK94oxA9vJ2HVKL1e+2GeechOOHojIHs1hfrN
a1lc6ML1XKGoK4BcPvoOTyPrHfnayc2yK6uS32tm13uhi+HGt7gblRJi5Jl7l/JHH7aH3A5aRBD2
HWyZmj2k+qzJ77Mshles8+4dKNid/eebwXpD+/tV/7SyWgG5Laa5kWjFsn7TGfynS8bG9Za2bmD1
hOlUOfY1RwNdCt+D/2iph04ln3/Eu21kaQQPjIWrgU0TyZ63xx9OvqyDN4zdcz1dFby5JYaz9Q1I
eoWUdyNcNJabxilPj74FI0IdPH7+B3z0kUgm+jaiqstOtvrIYQg4dEYmuy8zGTPubHv/TkwXLikf
TYh/G1mG8p9Xsw8PoGPBtnRvTzW8LiiCPCHtZ9wbX2S84wPQm1AHgCjuYuWtXbvS1RQKWZrdQ+L6
kvHmt+fBCUXVhXNoua+/WeBLM6imBmERKqlAhPr2e6x61A2vnew+BwQwlJkCJhEaOm6dRKmRhHL+
tNalffCjNuHpQnwf5e6XSPzbNjE8DerX5dk99V6ou8v5ueIH0tGwpX2o/UsF1z6aF4vrdhGlgLS7
fkn0DVxqTLfZvYaWtjvn3ROuJZ9PvY8WMFmCEDhLA9jQV8+uwtItgn8Bu4cbKrBOdf61XNMyGXw8
gNFdFMgcvO/e9lhtZfNEIVo9tjDVWstB/bUowd8GENld6rJDlALNxdsGyrqWht0Teqx0Ym78S3vD
B/0DABSSjQDc4RXvLjPin1VjBcKfLObSY6lur5X7X/zxoJVA0IHCT/Y7zPpoOrVlNj49olRc4z7r
6sIa+WDNB2AFgQaNAwBX+9V8zT0jd6ZMs/veDdP8l+NFNg079rXg8TIEb1pZ7SwMHs9aM4Xtq6y3
8Ev89Lvia7Gm/98EIBYIvyIVvy4+rswUT7gBO6Q3TVvIQq86GCI/Xwkf99X/NrHqq4oBhDqPaILZ
B8eIAzfK6u1wKZv1wZJemK6QXYDFBarPctP7Zz5RR4lWAStzLDs3nByQH/ft6fMP+WDKItuB3ReP
AawIb7XkrCAd5g7omuMwRKTbQYD4+e9/0FGogYZcBMJniIevJUiVyYNiGkysuObVNDTU3Qeh7Eh/
kY6JMcesAmMQFF8gMlD3621XjWXgMrjn6HH+NRR35ZNUX159aADVzHHiL8y1dQUd2DHrzmVBcKzZ
Nd+33pfn7BICWvQ10IMiILOaUJbRI+dX2sERD8rpxs0vXL3ezSTwXJDO+ptzRk5rfSUfXSNIS97a
R9lckVdbX1lB8vlAv5tIaAFYD9CHgI1dEAlvB6AzxrQzpp4cRZfFpIcEe/5a5szBPMIQA8ABFj4U
c+uLD9xwQdblFjlWZaiqfRVcmKrvXwEYYSwzB3Iz5HdxLXn7Ca5iqq9TMR+zUsYV8qN5tsXrNTT4
oW4n2Lpu+XTS5nfmJl26S9sLU+D9zXJpHxxOxMhxUbHXSggFoEAHa998tNwH0tlxlrpgX13NMFUg
JnbXdTFeROzCzPhg3BCIgucVFUKgp12/irVlIMoK0t7Rq+H2vCqGCxvMBzMPvwq5Dyb1BypWWeYG
qaSYjiZgbPKG9Acj++q1AUsHhyLe9KjJgHf9atzSWlMnJeZ4LO3flsPhY3z9fG6vhRTL1EMLLqLz
y8pH5vbtzLAZBOGs1SMmdxfyQUOhEuEBo4c7Yz6CzPHdzb3EHWHj7Nnu87Y/7L+FIYiqnh7UIquN
ASn2xmy4GI+OpE9qqr8Vk3dyukthz4+mgY1LFwD1qNuFo+DtF1YTFISgyU/HvjUVBop3+7IoL6mm
l195cw1HP2JqQxnwl4S/vqNyWhm9yo3p+NckM2AvMl9R+ixyzSpqp4fPe+7DT/qnsdXR5jGYVmrB
sJx7GAeqGILkSzvGu0jH8j3I5C9HD/I26++xOjw5qOFictNTUMKw5JVb2X4Xlg47O4uqiYVVvzEv
VRH7sBtx+QChGZPyXehOwTtbILQ3HTPZo/in8s4j5CiF10SpK7d9aV7amRADWI+cv1zccCmHqACH
+VoGpgRcB3BKz0djHvimT4sJ1vrKZ1DcWx1ML0UXpQH6GJ7s27mo29jIyzJuXDpEBeTtYDFKFY2i
H8PBS+dEKAo4A4NlZK7hy4a3o8rCUvTtTkHWE5ZOLU9MOnA1yLLb8coOEqZ7cksmbd07o3TiAVyU
m2YM1K602JMjev1cEWf8XbgV3bmMG0/FRH4bPrjGyJnnD15WVEk/tiT2sctHlqsxNkH9IqQF54Jj
zqKKZSNrjnJmVbqbqag2KCLe7Fs+ejtGOhUO0pvjwdPVFeXTlLQmiAB+D4IFaXMCm7+j7p1qdEMH
RZBg0J/gCciEuJFzQ7czwnWbvpT+IVXwHllNLeBnd0kElJgJ0pqpE79d9GBqgK3WTg3EzCw2Pfg8
5w8aJc7vKIpBhoSwP01gwsTkduVdCcR5BGSvF6WmwUNWNEggwSh5UzlgnKAyDo1Hx9VxC4tSIrvh
Z+7AKUvcyoJdarJi7KlN2GRVeu0zz7yt7Np86CtyzRD6ETByTfUIM2daJZwWHigIHdt7bJjgmipu
EIG0NszzEfbIg9+uW80xz1GJHUAoFpc5N5PcdNGlOjcSKvviG5K/KP/o1iaCFsjfhcQbfet64Pxh
wemCKjGm93lOX5ym0LupUEKh63sKcxLiAzuDyAz4iew7nTpss4CNfrNmHmigHQiTUdfN36cud/uo
toLqzggMHYNLbb+ggE5PYh3Y9AcPmPndHoY+AY7RyCNj8v1He7Lrl9SvrDOsqs016q2irLtNXzuz
Hp5nBxgFdM0JE2NK0mp4rYzROKVFOl9XbCp+oCIyCfYOhw3Q9eXoxcTlsAj32gb/oMn/ZGr2HnQP
WxFnFKa8YGK7uvZUBHSOt0UYJ3uozTwAIwruwCdq9P0LF1xFppEh7tLZ+mfagyaMpIYRp3jbsyj3
M2A+xtK/cVp98o0xu+q4mus7QSTbwqo6o3N6Du6SYvuxqrpbLgaSWAN22WyZJJML6NKop6MgjUI/
81+FM+U/ahbIu8yZgT9BZzzmCC17+7Qpqw2cVd5pStH3oWdn7N4HfOHWsGp2Llvxw/ZF9dwL+3uR
enijaFBfFZnhUtKAq8KL+W02RneDQRrv0Lf02ZkGO4K2x4rh9RxiKDSbDSQzQdwU5nd3NlwXxJwe
shkuRYQ7Mf7pkDQEGoE+Ebic4Xir6thkTp/4o9n/YFiZIqJ+xW5IO0h8aFCGQwC/4PTi5y8KuzBD
0R7lvLLSneF7LIrYQsFyDLLAf3ThFPZ6P99aVd5HgaYqnr20id2B5psBpv+ohscswjPG2jiqa/dO
QwksXpn/2JPcPCgOtFLJJhbVvUOiCXMu1HMKzxUbzWhu+zasuA9sg9QGnJIeXLKwK0MezkG7JoXT
PveKGC+wbalwJnBpVb5Qkc1L48rLuN7OZVBFFXx3ICQpM+KoExTZvYRwr+WkP/kleFN2yoMtSGFN
1El//ANKhHnV4RHzIhte7sE8cOHvbMBIsAsAHSc4WnbYeMwIZQ91XJrKegKQom8iWmp5XfE2e3EN
nD0hx3MqcvJuXtBi6uDkrbsV2vATjZqxz7YskC4bA2HFhoLZnk062Ak3Q5WFJgdWFcCTMC+64mxX
A992HKke5ansSiEHfj+mUmAbN2DChEMpyi1p3soidzelYfQPsAhO93nZy1gOAUS99ezFMiiaozIG
72BYAd0N0pgTJrziGwz01S6fJgvGM8CBhtIEGpM3zcHrYWZLiwEmStnOzWsPVkQItEweG+ZwD1xO
HeUpvWeGlcbw4fyGfgdAGl33ISnLZ8R4q7BhBsTHIDTHChCFDapiY9eg9Xxb6AGMuQD0jqJtcTDA
C3/Tt/C6412kQrscod8YwDDrSFonQDGB1p7BjnzoWht/E/6oa5UPcsOHQt7MNuy5ZhN0iQO9VQLY
yxSRyWjizJ3IjjHT2qQ1o8mItGvUMkv+wOlbJlOW82Qe8RbyDQHXHTfyRBSY06oh3r4jLpKcHkGG
3QDZJRstetMqWUZeV6PODSV/SurNpy5g3YPIRbXtHTTry85FbQmApSgrxqd6KP241YCeLDSfW3Ae
gPyRubkvaDpshdGLJMOud6AD10lZKW/TwZ656bHx77sCkCyjK7w9Qd7+JFHHOjJ6C8QDk7WxLzB3
+sK3Ez9TXjxXyLIaExLykRZIzI5Oz2I2AGUGDAi5LqfA2EFeb+zc1IcXPINrmzYo1lNpbBqTUXQH
IM+sBNis4qEHKG7rwMT70DWl2FfdLB/bbnRiawrIfQfnf4KDrAT8WQ0/C7ng1IKpDakFAXTuDnpb
S5t1cY7OCm3K6sQFSjQsUNNwX9qpEwPZ1l6JxejuTJTvOkxiLGk+nMhI+K/ck3msOpikbU41qBlG
Feaz/N24Th9C4pGHtoVpNhaNdYUlm0YIGNqbhaC29eEIDqchmHfIJWORpQGLc9iFI9Dn5tCZS7If
akPd4hLvkQNyQJMOsxw8DKf3TkXOxGGEBRzGexNz1puzuEybJoEa1zsI5qhNW7l+GCi7uoGbkkVe
L4A2a9wKmg7crjIfyU/go3GFZPX3ojbnMCUzAZVhQb7BFLTRAZGgCJZBONVeD663FHAzuTQRI7AS
dev9Cmb1q/NH/7tSwKmnLseWJ21z26kmR04JuqaJi3Q3dIJc5VPGQJbL+BYMnuapmI00sl05bIuy
dqKqB7ykZTyPTYgxNq7ZdNsa2ftr3AowByfVhKME4aBrFE2Q2L2XLKNuaPk2kC+APWx52kCK0nig
Bk3LYZMPCmO6QALxoCcPI2kAT0Mdvy6yKHzTRPEyam2lgWMvxiRFNeldDWvbcYa7fdf0sr+tZmSq
jW7wbrGOJtBDGLtr+sK87eomi6FYMTa5Zehto5E3nCAt8MMKyJgY4QyxyYshHWIpfXmabPZauk1U
Ou5du0BmLJnpZy/gaoqa2eh+OP7UH61WFr+JGIpvdPZY4uYwuGoz+1VYBVgshgb1L50dABKoE/UK
V1kbFR12javoBrQwM4FEK4OXtvdjdw7GBBSrMUorUMcVWGOb3PCGcG412VELkLnSsDDp8GSDsbf5
PjXUwoZBq7uAzHns1BkUOmSegFESQTgifpIw0hhJBu5H4rksM8FwEba7JfU0q02ngZ2v1ZiGJGPP
bCZZyIahg6VfZG5CkGY8ZiRX1y4EFOUhp/kC1HKhJPl/pJ1nb9xY0oV/EQHm8JWdpJbkpmTLtuYL
4XFgzpm//n3oxbvuZhNNyIsFvBh4htU31a1bdeocipzNNlRL5aiVVvXB8owfXRl1dp6x6VV4nfZw
WxKUdp5551od107CNRjEqLMOYVvfg6BoaL2S/L3hZembIsNXQymj/mTUQnysqmx0dMELdPj7xip7
KL1REynPucUmpDtZ2vgUx09Vj0Pw5RGCP9IiXCkUzOMhgogv1iKnAlKF6FkKwY2bx3ufhOpj2rfm
K2RLbr4Ju7w59vSIh3btih2ckZIb/IzbtHFUwUg+xvCMPdRFi9pK2HqB3ZlRv6l9Pd8URHgHN6sn
VeAB96AFNC2PEKCMstTdxaj63mVWV23VyPinZi88uXleP4Wdm3zuCz18bH2a/aNkyhcNbfDqh82w
p60Uds3RVGylKMRPppwHjuwJkLZogc9zqGgOypCaO9lrs9c2LniFj1B2WHk0BT1Qs3ikno9+Paa7
zMu/CFVZ7dJQnzTrmvwBuGL9xIvH485XipMWl/1HQy+8e7EM2Sr0198XWviL/yrc+p3SgG3jbGr+
0B4s+kLueW4VTpEXRPalZAJPUDt350de68RDJthCZ4Q7Ra5j2It4YiS+170qLjSyeqmJJ4uD/akW
9Wzn+26yTcPO3wZi0tpZX7QPSFOn+0Fvh5dATeoXNYIPVhlVSN+6ptqXkbsxQ/Megq7PkasK2yYE
n+DJHaRHSdp+kHveShXucCOqabWX5VjdT51JG6USu4OvtdIWpoqfblTCvqG3xTFD/PBDJtPgH0N/
1esiLD1j14IkMetHyFPrb3FK7zOMSMoT9Dj0qBtIkURdgXBH1kdHH0JKuAH8fBuN4sGXBNu0Uuhp
Rnk8dhT8drUbFkdYhby9okHX5o1e/UJpQN7QYAS7WF0mD4rpWnuoMSEVgLLkUaIXdJuHlrVv9YBr
vcyqT6qU/giD2jyJCm5Ot+iZrjuYNwNBie8HLzC/yaWUUNB2m61cl/VJT1L1QUqt+mg04k/dyHDQ
TSkdw17p7YrOa5uEXLwfNVCkPpWWDdwWqq2V2bDTGwhvXN/Ud0LfSwfo2GDRic3wlyo35P4VD4Il
PQqPQdYk+wh2pA31QH9XdbAp4MJpRy+5GAKtosFfhHFesUBF0qVWQkqnwQcL+6tNw6u5FYMI0gvL
j+/pcNIe+okX0O1y39YCL3+ri3DYiR30uaPcJptRjMejJQ/RN8A++t4spf5xLOHIC6P4VVUE5lKL
Pneofe6zxv3eoCH7sVTC3KljF4BkL8tOJhutTTjq7VrEoA8E4t6GHhJ5S36kg5IpU2yoPr37JoA/
TdYL4dh4ARTAZE7ED3Dru5umhlc1ltIPvtRJ9y5sxjvPGoSTWpOU0EM1eyADnT21atg9JwF8j/CP
fBzrBHRoLibWR9dST0orCq+CFUCOEMVZYBeh5Tt+1MGu4vdPmWJlm1B1f1lp1DwYmtYf5bZI71Wu
rE0AuZadgaNBFtfs4udUhs4tY3IEzDeica9PbFFRGMLEkIb5Jg1E0+6q0tu4gZY/KIUkHtpUNDdF
brb7xHejTaFon0EDmXfQ5qS/ohbC2XGAy6VV/HgXaV7LU6wsTvBSQDwqW6NmZ7k0vuhglO71Rgo3
RLziAYKUX2UcWXetDLtX7+nEZUGlPBTyaOwTQXr08y7ZmF4uOgUq1kyhMdzXlmBtAyX6liRRcIh5
fO3DMm5IKkCnClHkRL0LQxlQkFI7gmnoX7Ne7/fuKPKi7MPkayQI5Re3D/QjtLH1gZpeYWeF1Z4E
4ikbnkVvaxYF6a02kSB4cMcPXKmF3QaJ/lwE4Jd4uboPET1puyTvhTt6c2HN6eiKJ7ow/L3olZA+
xXENiVRi7VKSn7bXFD9NqErsmCMOK18OZxrkIbbRl8JuzPP8mYB5tAUQSXYhsqM8S0NVteylJ7Pp
40c/KYPP78yUTsk9mjwpJU5aSfP21bLvoPmCnM9ppHtdfhyzlTzpUvIQ8QJ6E2g8A3wxQ4ymlVfp
QGZGp24+9OG9L6/UGFa+fyX0BArTlAK+b51iGm/fCZyntsj/qDuh1gNw/qp3oTdM7rjeHR0au8kU
HqF9H8J8Bba3NIZzI7MCZqUlWqe3GIl8GJ3ttW7Mtc/PlsACNAZrOZ83SDlmz4X39v4tZE0FHtoX
ESmYg1UHoxigWqYaklT/OJXy7d1fR9AGNRjUTSb6gWl0Z4Vwt+xqoWx10RFK+R+Z9BAZsPdWFw3r
N6KLIgu1ZKxcmqBroYvyKtccV0xOlIDIqw/Kr9vDuKrl/LYBJoH6Cm+ROTKTCoKlgBbUHMk6SZVT
pmQqPt02oV/n6afuV/retQkeNudpaNRMBTecaU7DHVnJxkctbsnRx/8YqbxGwDJtyYtqzjQcwCgY
hHkCc5dTNpBoLMY81bgg+7soaY+j2zzDUPEJWqzv4tCQjnwvJpqDiEldpV18InHQZybFXIDcUi00
J6OLKz763o/b0zcdg/mQKI9zxoEJAVeY7YJYjohnoGFy5PTHWB+SYLDJpcJYRgAnkQXyV079Vf/H
NCAK2iBuMEvL7MyglltWnNIO7qStAaWe7GoUSMqj5pIezny4amGsGtJPvSLsuhSOudvDXfAKQIl4
vTOp4D/mRXuyuvUkba47QDQ2Q3cM9Xc2Tk2+88LCrHLacqf7XSjrjgdqKWFLGn+x4admTq4XfdJA
mjm2jGDZJJvEjqBXgBpLp1LBgWzWa4T3TtaEoUDkVQX6qdE8Oh29Myc0SMT9ndEoTkUKzYdOkzzu
7eVYQiBMMj/0+E2MFdZ8+4WjXIo14grOSMnMaw5J6qRlZxv5ccxh94M/TKiTr6KrHiorPfjk89T+
5+3fcLUlppImSGiJ5mH0beaxQCQWGs9Ya3AMEqSRnzyOSrVSTlw08VsWmyZ0egJmE5nzFiOXoAxO
V+W/xNI9Gol5uD2KKzc4jeLMxKycDdIo9OJSHpyo/ialkp2kpz6FyFvb37azNpTZrc37wzQzFzsp
RPpWDhGquuIhliwQPuPswBTKbPPLXecDfAghZMTClAr01MTuSdOuGLl2QwCPFDpB6DyiNwKNk0sr
8JojJJDInVNWcDKDNaM9ough6k1Dq6rs1PcLyGiz+GHo5eA1g4B2r3RrvDMLZW16URAIIukvUlaf
/YhEQI0Cjk+gDuRADD20TSQzZOjhFKnatNFao8SiOaxISIRO3CYz1xRW5DYnrkwHMbidkkFDWNkx
Ofyq+aJmK6jHq3tlml/AY6ZmIIV7dbAN5N8MKes7p+/Fz7Lm7eFKLm2NQhVhxhBCWp9uAz3+Lo3m
ik9ZtEwzBpgsotcrWHCnKnnpSlLnNPScdI2BUAk6Eem9qzxK7XOFXo0LJ/TtU3EVGDBatAUmQBFC
OVftBH6LgFIrmZ1DNyiaFUPyQU/yjZ8V28ysdXvAme0SWV7jxlkyC9kZHa4clWkbXW5itapgkyyt
3tG4A2BE9SG2DQWZd6205R+zfGVRF46mOgFziBcAHl7FWjEyKyS1FfYrTYwJWcE1TN20Ay+iEeYR
lP9Eoge8kYr65YAoWMEd3macfR7VpuWjMkHiuH53FDCZoc429ZrJKvRBl2Y4AsAt5Kp3RtXY9qN2
kqLy/vaOWJwqGGgm0DhPhDlEyx8Eahxl2ztRnjXPA8LWlF177+NtK0sbAG4LapsywHvQUpcDSSy3
1DQh6x22JCXQOw1iziI+5g0ittpd377dNrdwyUxUGv81N3P+dTO0Q+AWvSP5QDj6n6b8CeWl/Rh+
v21nmv/5NjBQZsPYBHucx9mNmFu+p6W9Q2rrRXNznPCACpH62agkW540zlvjQwKmesV1LN4KnCd6
MQGPTg2Zl/OZwSVNB284OEEG1awrkAmCPl6DCKr7UVivGbGpp/yrrvUJLW17OgEItWgHuMZBCoKl
1VUgAUkcX2EFJ6f4Kxd+3J7TpVDrd6u6BNKSLT9HxOpiQP0SsXjHE08aHliugo0QnxpXhzIeOuDx
WU/vIMn15V9Cd//+XihcMV6ZP1GsZYzTgTkLJtUuK2MlEGWnSAc7IenrBast3tfb5sLE7H4z62LK
W4+yYyaV3ScHQX6+PYcLF+iFgVkcV6pK3Gg+Y5BCSkfK3m/uO7SGwvCtkf+9bWrBf0yQX53bc2qa
lmY7URxppw6pDDqG/l13v63hElc+/7uj8Ww16FAdzSGN+TySM6E9wnF7+/cvbGlDJMZQJ//HM2L2
zAtalTJWIJGhKoEOF0MjvRaghI5RJ2krt5I0fWvmLiAUmGJ4mdZBxJkvt9aQVekoZeIIpN9CZehN
VR5HIdj72WfV/4EOCTWz4s4E2KaupFAW3O+FYfnScKhFitdrzeiUofcRWPHOV764nVPLFZJ8d028
8oxYck/Yo32BjQEifN6JlwupQpxajU4ue//qkfhvLuc7KlmUHnzPDsL0gBzK99EtHpUWvMvtFV3Y
MgblPoCfdBIp5vzd2Vi5ZiYNGEyZbhk0P1bulpXPWxPy9GxHtmkUDL7M58kakJLe1eavv/j9hPy8
N0Hk8ti8NOBVQRWaXTM4iSd8bnrEmBDS01a2/fSR+VakYeL/jcwpeutWDEWrKwCquhgAyPySRjBM
CNaP3qfcIYpviHXAe2Gu8WosnTcEGsnj6awRYLXL0ZUlxQPJDYHSV1+RmNIRAzG3tydw4fY3zk1M
K3i2Qmql631bJaMTGFv1WyntkvKu0lb2+OI2gOwMx0Fqnijz0kglJbJSQYLoKChqDJt0bZ6WB/Hn
+7Mj6yKomGseLQ8dhAfWwZP2XX0nr2Xtllfjj5XZalS1OaB9gBWl2KGEEnxV1saxaOF3AMszFnaL
2W7O9KGOav/3ex/4emz6/8Ry9UEqtd3tRV+xM2fzNRFpU0eU0ByNd1wv1x886ti25lcrLQ3Ldniz
AbWGSmceL7tpBb6vAY6P/iKaE33lAFC5PZTFrYXy+f+bmEWvllcaXhFjAr56e5Lg0MLDbQuLm4uw
0VR58k7MVZebVwD4kFWhThKG8DGFC23SOHDzYyeXfzEWHPGUatQmdfrpl5ydxYie6GEQVIonpE+B
3q18fmk1zj8/e1fEPFqtBFgreHtjK/9sAeSqf+FNiHdxVrRecp1NP+FsBANalMEQZqLjF4hlbbx7
ICj62rt8acmn0gCJTJVYah7PG60whllFncwcwSiJNfpypvb6/kUn80bnJelY0g2zuTJj1w08yRMd
dLF2VljehS4iEZa0M8P9bUtLo+HmJ4onb2XxPLqcMtCzJCCEgZJWabYHKZYTNH4McYU2ZMmKCkuT
SkKKrTyP3ERD0HQhIJrqqr2wA4B0exBLZ4S1kDQ6qqm9zvlR9ARwhDtqozNAey17xSY2jF2T3en1
Sli4tId/U71M9I8mlabL2ZKrVFP9zu0dSvp2G31LQfika4zwK0bm7hH8caU0+WQk8zZ58QV9CNtc
S1csGuHZNHVjQfU632HE6ghumVrPipSbRPiFLbuoP95el8VlJ8Aj8Urq9artSiZfF9Kp1zsmIOFj
NebywfWaX7eNLDygDFbjv0ZmO9gtDDTkdR66CZp1cfGWAjrIlTdWxsr+xhT104mMh+zbfBt3aptY
owHsP4Tuy5bF8sESpOc2G5/yUH8twUDfHtri/EHSRt4KzDPyBpfbLY9LtYwKlc4oLbdNiYehsuKU
F0/OHwvGLEKOyAJWNOMPjmUcQgH9zqcJGLgWgEmLu43cnoQTINZWZtek26Z5XqtMXOoPFZHFU6cj
jBpXX7wyrh/cpgBJQ8GEzHFifkWneKBZYCJFRT720KAJnPktajDJGlvj0lsL0rYJj0BuBkaGy/lF
8VxCy5ayQJ6U/yZS8KTljb8RjDrY1JTDbCsR20ORJv++f1nPzc527ODlHSgbf3BK6AmBJe5Wu/bm
KutTr+V/GqzZN5T0fr/6zm5Cwwoay6fPhpGh4pLWANXSAUkwgm39QRyk6kFoA+sDyHdaLQLwMX0q
JLswiWiOt4oc9bis2AiNGr7dHvrSRpi6ZKmqT+/4eSFGG93MT1VmPOwe/K9NsRX93V9YgNkBkhID
Zpl5EQbB1NYMYJVxJECoEQLnrvCaVWtolqVzA9MgUhTw1Yv0Ol/unMIESd5a+Oi4l7bpWB9J9lY1
/RbGyuNvzdBsr3hmmtYIzJK2HABuiBna1sWpT3oIZSz1y+2pWzoOUAwQKpPxAEg3cwZd4I34a0qK
qSA8yd2wyyzhoAYAXSTqRnEXfhHF4J/bNpfGN60TJOp0Jlylzb0CBSSzpCUydk+Z+mzGot3RH7Ka
hZ3eYPNH9Jmd+aUqWkMolwNRW4Tab0YjUgUizeqREI0+G/GDkpFh4cCHxzYW7/N6jU1waWrPzc+i
+GQoXBcQ3eiAWq2GTTl+yaqjpG0T2RaNu9tTunRrcB8ymdzt9LbO9mYQ9UWgNzIPxRLukRxNXl6O
wcrFsTggKnGoNQD0Aa90eQDMMDAyy2PdeHu1B0UQxkel8NyNq9Skj6LY2IVqF32skPPb3h7eomUC
F0I9qNHMeZCvxHTZIR5Cgqy6K+E8K6kbjPKnQFL3lu5IxkrouhBeEOkb1Dcph03PisuBIrneWY0L
5ksTnnncJ8M+Lx+YV/3d5BtwXcNSSO2NagjpsNnpU2sd0S9Ujx26HjZj+YM2iNr/fHvuFrYGbdZs
C6gEwAyo02k8uxYqURqiASSyk42f3HGvdfd/8X3636dQn5fkvMU/z7xEavtCcipr0w8oH654w8Xf
f/b92e8XkTdJGyWWHNkKN5HU28W7EYTTKuiQFJARRQFyHheL5D+SeFBER/QjW96O1ju1sKab2YQf
DmYM6DmnosnlEuQm9K0JlKmO+TSEii3Q+XR7DaYPzDwdW3X6NHc/aMvpCj5b41ps48pVW9lR48jY
NujbuEioCl3zoPTaXanV0WaSeqMXco3TdMGXw3sEqmyqsFGyng2tSSMxFSZ4JCKtXbfRPwvWrk1f
bg9v2Qi4MjTRqDjNkzpK5Eqh0fuiE4tNYMNFeY/enrvxrfFVV5LDXxhDxkelkqZOZ/NyLtXOgnMR
ZJnTVPoLzJMfp05CG22f02CuMS0s+DWK4H9sTX9/tm5CRWer3Ee8+dt/4vgfqXzWgy04ERgrErjO
bg9sIQ5D0IeENaxEE0Xv7I5QjNQ0SgOkaTvxCssyVKI8aH1/5ZZYOq+U5kCzQhinwHh2OSaZ3hDD
HSkupEq9sSway9+f2iWpgOwbcJDJn802O0LO9MLnOvljegW0h7BvViZqeQR/DMw8jqKPwApqZXTU
Yq93x/rn+9eBhx2ehiky4Au7nKC+7AzkVilphW+DeDQVx63+ZglgBZTYw5Sg58lvy+j8MbSoJ5nJ
jzy1NXRFbw/h+oKEzEVhH5Fh5//nPl+SkUaFUsg4aQGtAt7Rs74GtHIrfr/t381tB8gIY+hdqfDt
XHln1I5zDfVh/ZRJx+AhcN+9my4/PzuCQQfLxpjy+fTRpJV7LWZaKJeDkcLrT0BLim1zd2Llg07X
d62daO/xS/gjxlPjoRtd3EvafS6LW73+IU2908KDRGOp1H+6vVTXp/7S/mx8FsS9tM+h3iVYrwW9
zWVwbBJpZT8sGgFxM9X1wC/NgRat1aXFGDFIKXgpGtozEzsynm8P5DeG8/KSm1CV9GaBxyLSmGM8
sxGwRUgIfCI3X+zLNtE7cH2K9tFvgvALs0z7a5a8WENVf25yWSEQzQPfFmLJ3YxIXR4VFIIeetko
PwCspfqIfHTwpREa81CrffOgBr7n1GmT3I+hlxw0r4wOuQLETRxAHNAoLtd3hCIVzPLp0B97Ysc7
j0SDXYGHuB/aOv7WFoH3TOWpp5ZvSl+isRe+eIMGY+Lg506LfspTU6K97eoxzQreGNlpKEUbI4Hj
uYsaKT1w8bS0t435h5BeR6DMqvLah9bHOqt/BZ0g24IvxnTMjUE97smD+fflMHhv2WCOD+VgNvem
XqASFbeF/qsHS/Yzlgdhe3slllZ7uol/cymiiTC7842Ubisx0Vjt4hTTNUoz97sJITn0ZybmTzel
csvUzzFh7ZuIdqn97REs+S/yESaEVBbNF/OAIsuYyb7x9JModijp3o3FzzypbdU9enQh3rZ1fZtM
Q/lja3YA+6JWY6/E1tCaBw/aJv2dykv4XyD9dAfhJbl26Yu+vFCkzEuVgpv/JLX7fKetEWldR18T
z/mUvPlNbDtnhTS8nHShJ5knqf/Y8AQqtAnlc6euZXEWJgoOrSnriZjKxKx4OYwqDLxCkFrzFIj/
tA+p+fX2OiwNg3HQfUykDMZyFtfBoSvkvmfpJwm+1+feHKHv0Arh0xgr3QetFeMVzldZ5vde+isV
VuiJlQ78KHDO2TFxm8Zrx7hMQUkVxXOXD/eSSYf0rgyiEfYiE5l0KX0zxTzadWNUfTBqOJSQqvFt
t4amTAxIF1RmZX3McFHmztTjYj+Uasrkm8ZGgab/mwag73miPthkQta8++aYPDo0WaAQpirL7Pd7
sVS3QjImJ0gDRK21KVHY5buLK6pObhhw70QvfFWu9Ym1VRo6w5MhIqkGUK7Se9gkVhzW9c6arJCL
IR5aCFfS0s/ksDHCk9A+SJa/6cb3u0QsEDFOXPlo0MwvQETzhl4V0+ikJKKtGTT+iwh1979ub+Gl
caA4wENI4qHNe/LyhPTZoFG8y+LTEGyy52GNd3la0NmG5YD8+fxk/uw1Ekp153can3e1tzHYCfUj
ZBrPRX0I64P0Tl1czgVyn+Qj6KMlY3W18lRT0ATs2V1yGj8ZNHdDxPbe2YLD1iDfTNlWoQI5c4tQ
bRqhWWfVKZe3lXDIsrvb35/80eV0/Zar5XgjGUcT6Ox8BKroB5aC8KUkV+FTK5r+J1Fo/SNKgeWj
6rbdvSKIht373Vr/2PU+mCxP5XodGbYrzkFfzeUqRinmVP9oYzt8vT2uta/P/LA4RLBzhGV1Qqhj
o9f37V/kQyiF0GdCgRCpQ/683Ggo0cBhgcs79fAVDHaIWv37h4DLYlXIFjJTs4OieJKaSipLP5Qf
BPdRVFZXYHrFzhZf1kmF0tA0aVTPMy4SsjyRZ3ryqcbWzks7beOWsDFtxDgxrDtvbIJPvPOyDf27
6iYXeGVsrLoteHW7QyDjGzThW+Za5aYW3XLDyX5lx0h2DJeqSNuI3uwF6qjPUSubWz/zzX1hxQJk
EEO8peKA6Igif/S6WvtguppwF/opyD242sfXHpFb3ZYy2bur6AvJYZJD2UXMwvGhk4vuNam5wzs9
6ICWVIIhbKpSHLZpmRvvfllNTlfHq3MLopY0O38yZ0FPE18++fK2UOCOf/ciX35/un/P3FVQ5l1V
6dMSDB8T9Yuqfbu9ia6DxMvvzzZR3UphmqiCdOriQHS6sq6eJBATkC6KLWp1nS8HKJmKxbvdFhtK
42CQ6oYSfe62xMKXGzR4C6cZ743wk1msXLnXx/vy+7NpK8yycfOG77e060q4j37FLy7AS7HAsSaG
mbJN8+xA5Xt918PADbz5JQadofUQ50HjgDZJLDwVfox61duQJtvb63X1LCGrBYAGf08ESTJyCgDP
9oNVKZAcWHLogD6kjJxB8iBttK5bMXMVR2KGV+iESaZCcIX/zJu+c6OkC5yKW6sWvyeyvhu1bUNz
9e3xXFfQJ0tgTih7U0O/asuBQQN8bm8FTum3B99NP0FzGGwQYEpsV+pHOytIiFMlT/1DF4+kfcm+
J8ZT5PaHrFAPhv/19g+62jn8Hnbl1MQJHII4+nKCPWrYXmq2oTN0d291t7Jt1r4+25dKWpTQX5E+
qr8qw1ZZk4Bf2h3nP352miGGy0svGkJH8fdptR3Sk1K/3Z6fpZ1BZoLyMH06UxPl5fyAhE+6rnAD
x0ISLv9kPDTJpi/X3pPT9Xtx80yrAHCLwAZkK0HnpZUoE/u6ht3Ucb3IbrQPtXHnR3dd9kJHNAD8
ZGUXLi7Lmbnp55ydqlJHzicK/dCRglc6C6X65fakXQWd03Amudep9AKaax4L+OiWBFC2OaOonJSm
G2DvHga7Uroj8JEtssiO5zZvDQJGtw1fuffJsDU9BSe4G2XNy4F1gsgFK4W+w7+3T7p+q2TynuzQ
HaJKH6mW7P43czPvhMoflI8p5qbmurzr95EubHUFMqJkOJmB/xdeCroE8EMKfUjUti5HBwts4LZj
4DudHL4VSvTYt9G+4FRpTbpiaulkUX2amuF5tZOZuzQFQWWn1W3lO5G+bYvDGB6adz+vWIMzE3No
i5izhWp4/pw8fZOyz7Ak9NaP2+szTcj8WMGzQjciqELxCuJZQ3+sWV4WOEPxEFVffevz7e8vzRKd
FjolUq4NunQvZ6kP/ATsXRA5aYGku9o/qNJLbqab21aWRsGuRjYOWyCvZk6UXZbroRlFjub+m3pf
++Hwv31/5kVTSCbZr0nkqOW+Gu2oXIkZl1zo+e+fxnfmbWJecq6i8X3SHqELUuiXKH7Xo5X6/tos
zY6+Bfs1vGFpBBDyNDxq9cogljz0+SBmR92DkDVRYFZyqvqxgzm4CH/GGdxuzUOYvubCWjFmbc5m
O0sY8taQa8z1zaaL7Mx90YZDsSbysGZldg+Q4pp4HKadpVZ2WL35JL7H7GBEn/+3HTbzJrrR+GVQ
MRoz/1WOqd1Zb7cNXOPkcCZnyzN3JqlY5KWaxZET8VCr24fIehDce8F9zYIfIeSrlK/r8rti3TdQ
F0vCsV07RCtTOe8zk4xgrOOQHwD14dBvPZ/n4l7y7m+Pc3GTwy+LO+NyBR1zeZT82JAF6LQjR4Fh
8pSoK59fuj5Bd/7387NgcCIaLWSDzyfZN/iHo59ltHOlQ+CvLNf1MFC9/l330wCmAlWbDWOwIMgd
pZBeCBL0tkV55PY8Xa8GheoJNIWKA7mCeTkWf9MbvlnHTiDn4CK/VvWuFI891GO37VxfAFB4UXvH
EJ0jV9FhNoQjxOlj7OT5GxSL0HXKa5jbJROUx8iroBVO6mvmPVUjr2G8bwPAfDRzwA+arTQqLi3G
uYGZ4+zUIVWyFAMZ1RI9BjG7xi2xYAF8OkIJYCxhAZ2vRiiZbT36SeI8DPlr2X169xpM3EcmzYdU
30nPX26m0APYVQgCax3DKizAtQfBpAW/yW0z1xcAG2rKb9FdQTf2vLyke4U+RpofO230nLi7BDgl
kpQ9gXpSHdXauW1tYcourM08s5DqpVaaWIvutA8UPN//9Ymzntgc1AX52ssp62Ur6SEUzh2BXuX+
xay7/9HA7OdnMLh2eo0BM0QndNs3u9sDWDjf9Bz8GcDMgaRCb6BRwffT/GuvHSFDrPtjqH18vxUA
mOqUEIBVSZudjCDs68LKwsIhbsnvWuW+9O6i/O62kaWV5tkNCII/CPBma5HTbQCTv5E72vcCVn/5
9fbnp994GQJP+Yw/n5+tRNMFYtZLeu7kcbvJ0BpvtqY7rkSoi0ZIzJLZAkiqz29fAwBSkKth7hjN
sfQtuyEvGAwrAd6iEYNSH9VEHnhzzGNmBIFAzSejw2mAYS2I2zeEmptXtSus7e1JW1oTsLBUTVRq
ZFfQ1CQvNC0MotzJogdHFlaKiEsDOf/6tLnP4mHoyGNdi/h6rR3LIIdEMbfLbiUjuHRCTArUOlg0
qpXzlpNIiv0sgcwebrjezvV7ujSz4KUZVxZlYaZUKj0ghwGaT/0tl2Oh48yFrLTKHFV8zlNnTfp3
7fMz3y5w8UIsxuddzkfurLmphZWgmktuEaAr9ADzdIFeQslV9GDGqYk+JcgJbDRpEhYbpXolslq0
pE28dqh5Ymr2xtLEMNGUcMwc9pwdBTDjtsGmE7IVvzv5vdlpn3z6f81M83m2tVyi0NZVMBPln4uy
B0pj2bJ2csUHQXAUod50w/fbR2VxYP8BHxLQyap8abGo6GuA15ylR/ALYYEhOwnJih9e3AVnNmaT
V7f4sGSyEZQ/PHq/a/Pn7UEsHJYpGyYhFj4JDs73gSnoaRR3o+fI+eM4vggpbI20HYrdGlxzaSTn
hmZH30hCUwBs5TnqJohqG7r0lQ2wsBzUr8jRmwiXTSHw5XK0RpyD5oJC2ZTfRGNfK/eq+e+7J2tS
vjJI6y3h9uES73matsJJtj6q0JvL+r81NMBjt7ttZ2GuLuzM5iqGsCVpKuyocBZk8VuRrxi4fu0Q
UQM2JWYEtInc5OVcpV4wVB24PceSC06Kuck9GdwXWlOwVykI6dwez8ImuzA3i1myWnUjSCuFUxR9
KbUny4VY/ZCutU5fF2qs6Z0A+B0SUqLueThMbVwVC6SJnIliuivhlUj2ktoQ1r/2xlcj9rZR+snN
19Dqi6sFxTr0cajmgYy/nEwkN0LSu7nnNPomeevXKGPWPj/9/ZljG+UmsQor8oi+q00g+3Yer3jo
abVnrpN5+zOA6WSdWag0MbLgo/GcaqfHWz07CMEX0bebfPfult1phYCPcWdONYV5MZAoJgrjQBVO
cSK+SILl35t9V91L6ZCujGlx1s4szZyzYmRCT+8p3qDcTyTg+Uoks/h9HA10qXAaXHFBK70poVke
ek75XewhuN3ePjFLzown4wQbI+cN7vxySYauzHw1CgOn99q3GnWQSLEe2Pnvj2G4kv+YmfmBOunU
emwxUwjyWxuoH4fmb04HXAM0p9LuQKFtZsI1tKps0jpwvOxhKO/WCD+WPBlSqfApEoWRUJm5lqpR
wixTNN9JYcZX4e4vQ2sbZsfMD+4lZeU2XlyVP8au+pvEDPmfzPAdcYx2ULF9iVXVhgPi5+3FX9pb
pNShXYXpE6702ZR5XSVltP/7TlsffyKz9Ddfn5h+QKhB8jk77VDnK5XUq74z6NuqfRKav9i6AEj+
+/3Z5SX3dcq7S/QdtX6xjPIQmDCp9cFf3PbnVmYHJEWHuQBi70OM8mkv+F/QKbs9TUsbCwFeSAqp
OwGEm22sQAzatso4GoacH1q0NTQ3eUFT6T600LxB1XLF3tKiA3gFR0QzCJWn2bJ0qZUrhss5IVyz
PzQ8Jd8/Hrob+LIqghadHxQxEWM1KCo8Sn3U2ydT2iqq7SKb8OO2naUzglOcAvHpUpnXc6H9itVG
LrBjJnCnN/6dLORPphatxBSL8zVh7chJkaMQp78/u7QExVdKwMiBkz9GrWkHjb4yYcsG6KMDMYrr
mgNsM6tNhlzqA0crfdCquzZUV4awFBaRoICEEhDCdQcTspWhMZg9vqsUtoj42I363CBhM/prWa9l
S8R6NEZPrC+z2NirJLMy64F4T9oowDlbOwpzu9f/akB/zMiXazLSrueZBma8jrqDaIGtluysqg5m
//n2LptO3zxkQUSCGi1aCbAezI5/LoGZ6cd6CmDtWrnTur0qPcahoze8+IGurdz211x6OMtzezOX
nLnZUMcF9gYC5RSgilLu9VOU2sE+tptqGwhglv8iw3BhdOaCRL3wQ9+oPEeJN3m8FdYaRZeOKmBl
ekNI9JBznbkcKRdos806JtF6QnZsmxYPvrkGjF0zMrsOWnHQw7jGyFh8ag2gge69AfPI7e2wdFZJ
I9JWBWmESSRwufEA+/ddZPC4zPS3un1BL/H29xcHYRkihaffTYCzjd3QdAGRQO07jRKcmp6GzbRz
2jz/edvMtb4422xC90IP+bsXcDZZwiAXZp0DDGhQVUQvjQaOwt0rQuSMWr9BaIFqnopOT2NrUr5p
XASc4nB3+0cszeX5b5gdLV1GXDTTCt8RrL0pPgztWoF36WY9NzA7Sz7auFapMMj/I+27ehzXmSh/
kQDl8CrJqZPd3dOTXoSJyhIlkVT49Xs4i71j01oTPR8uMPehAZdIFsli1alz+HhftF80u9l6UPYE
SDdEB+c/DAaNvIZQnEGIKB18bCIeGRMPYTrdL+XBO9z++TW/QFuiKTpVBNOV5HfitvWR20rBiVA/
j5P7qJnjM9SdFRX41SXBSwAsHQD9GzLBZbcgLDcgSX2i0ww1XXTX/zZ7J1e9NMXXyoeqDyZXU+R9
r/PxjpFCtUxHLN3bCNlaY9eQQ1BBtw8iTBnko532lTmqOGvtajo3KnmDRqELa1IjA08Yi2mTAf73
pcvQDa2rfGFtsZDpEgPEMXHF9zDUkE9tMwB7Rr99zDSUzII2j/KA/bjtFGurdWZHpuyEYsTCLM4y
3IJ2nIJcJSOKZ9vqdQQpNAOJesPAYkl71DG0KTGHJTtNuntPFvKa1P6xYaAC4elp9PoPydABK+qe
ypJBgV3FH7c6k8h8I3jBpgJo7/K41X0+J3qZiDXLnlB7PPEk3SW+9S8XVICWB4FCRIHFlY7D3Pcn
YGDH7GSRGWWu3xP95RFVYnJlMPBqtK0D84WSuXx3tEXKbbOv8pNhasfR0Q7LMO6guqU4Klb8HGbQ
Mush3LOhK3M5Z5DVZrVlYs5yIQpMpijHJku155T9vO1+q+Mx0SVteCiaXyEMOMnAhkTr/GT2xSHl
1o4aDrSiXUWVZcXLEXQDA4COF2iuOJIP1AZUSQcry0+av0+znao0vzqKvz/vStUVM5sKas54fqHX
IPRmEMB4P7ipaqxQWZGuhwb41jQvc4CfoRiP9oVQQwJsblQx0Fpm8g/FEoDWHqAScq8vNKsYmZB1
PRXsU6BV244nUWWTuIAUOYcitlG+GmYX2vnzbV9YuWov7EpxSwqxUMehWCQHAuRou4iZ+5a0h2ZZ
0Mejuj7WPEJoWkBiAp5+9cKc+bRoHR+1I8o9XytIiA75+Pb+8QDgCtYq/At1EmkTMeqOpmsv2tGg
n3vWb3QA3oLvwJXHWqXoW1jZr2jyQBeqoBvHg1ky1UEsE9jwLj0V0EHJ/XvHSDbogtl3yz+UkMUh
CuJq9IuCJVmyZKc2cvEtUhn1PGzKxdgzgGmCTkVZe926j+ffuR3ppm1cysBuYwF1OmuPieZEXQ82
NX3Y5d0LZFh3lgEZoYRFPFu2KDvtB59EU6tqA1gJMi6+Qjo3aNElDWP4ipRaoY2OorpExXy6L5dP
AXjeSpCTDMvLbbcRI5MCm3ObMnYMCi81IFcIbDx3QKbgKYVI68QomtfNndOOJ/fdrJFiqoEugcAb
UD9XDDljU3S0IX6GO8WKIScXQ2T29pBWNtu5BXlIrCssDgIABDP5I0DMoaui9VidM8AaAFPz0dko
EwvOpUVGZHnSk9EcK6hnZ5vUiIPyQzfuxn8AeqEY8NeWGOxZLoeMgV4Ulp6CIW6TWvdeBRF1Rci0
chLCBNKp6DZFMCHXhiYTpQdIg+MZOt4bxbYqH3Wyt4+eqgi1ui5ndqzLoWjMSO1ElDmt4HkhEam/
31531TikqapyqwXzFn6/zzdQ+u7dCIKt/FegKcKVVTt/vBgJSRS1pJux03qNgQoLLxvXS/f+nHwk
k/0G/QIajjO1D4WWqh7xaybxxAEDDq5ILJZkctQh4OZNCGADp0mf/DlI4wxn1n2VT9Dm5kuwDcZS
xYe6EgGA0wf97ODcRTe9jMfsB9scugwvuEA79qT/jtLi9yRV3CWrRpBAQiofMTv+uXSKwRhQAp2Q
F9OH79CqRY/a2wTdwtueseZ54CAEygI3CTpRJc+DLgx1hxnPm6SAzAfYVlXvp9X1wYMWkEPwH18F
MaBbGjQADLNTC43a+zy4tztUWj69P65ElgVgQ1CfACwivy08CPlZbdHgbaF/Kfq7rHt/wxGSAX8N
yIROOGzsEcK/SD+4P3Nvk9aRVcZBE5pVNL27Ux87CLUv0cIn2oM9abeyshoCRlO8qLU7beP7ik26
5lc2ogbUvEG2d1X8om3dsqbzhYo2WoJngn6YzCMPDHrwCudai4bOLMmVr3bJLJq2qOCLlr1leOY1
jWwNBLjO+9Gf6LFFryWUogHXkPcjnXWIqc+4Cvy0LcNUm/37bDEaRVy8drmdWZFvz9qpAlaLvI3n
V19Miz+10IUC2etrWvp7xJ5RUP68vTvXlgo9pEhPosVdkARcHgGdCTnH2bVhEWqiGQ1TM7Jsxdyt
LRK66JA5BH2deSXx5i5tCaAX8A8mW0JDf6oNxFPeEPrG5vZg1gyhioC6iJD4BSb4cjBcA5Hq1MJQ
4pC7pE2TMLO13UT1OG1BB3Tb2Mq5hmtbpDpE57snF8ZAccLTqkbbaGuYUYoBGdH/ZkCM9iz6CNC+
AL4UPz+Njh6lU9zyfzgGMARI0YHPFGyG8pGzkDTR2tRG52vRhGDjCxXOtbIegAkIrV90fKGVVxpB
6iyU+lzg2LO5CqGZFUGgPvJS/qsfvt2erLWnLECV4mUEd74W16uXooQ2FuqICU8e/L795XQsyhx7
g2bHfZqCjq8v7gJib2jLVc/1lbfDuW35FHKrKbfTFrYXlFus6aEGzm/U76k2bhrnS9fnkTUqToo1
78Odh+IIWt1EBvbSOSrkQIK0QuoVVFhhO+8mvVC438rJAKZR+AZS/5hTeTMNzRhMEKxDp57nRAh6
Qnt04ipQ1UtXzaBZA4gVMFFd5ZBRE5xyvVyQ5rLcO4MZke8n+8wOFHH22nyheoGMuwEnQc//5Xzh
jnJbzTXyk+WBryFuVWSGKyc37jpgoP8knq6eJXXHyQCvREGkrCOn2yV8b9YRd/2wbUlYO55idVaC
HtBqQT0L5xwyhDK+26q7QR8aq8RztY3mokRFu40ac+9l6b73Nv+wudArIjrSUZYD9dzl7LU06bsi
6MqTDi0DjUArE+TmGTdwLEEBNW/DgB1p8Kt2VM+jP83u0hNZ4CZFsgPyKfjn0jKSkl42mOghBNbM
uwfoCSK5fW/fQ9J7CpHuqWPXIj7KUW0bJcgv7irCypA743znu7UfG27zkOR90Yc084oXMkPsK2Bu
sOla/1fmzeSOjfa0IYhfFQHjmmMLqDc4/tEJg5anyy9vTJ85/kBK3HrlhxY6AJ1m45poVUCmtfwJ
GsT+MyQHDW7ZEqgLYXE6N5ggYpUfIM7z4OEl2R4HwvfIiD700G+FGmhspO1Wc6rDYKbb2z6ytsGA
okJSHFlkQc50OVy36VJONKcGawHdjZm2z/6hAOifWzAvLXgTYQvzYKFqw0G/Z/bu9gjWFgwREMJJ
yHJhIGLLnd23Vt+B/tg06xOrl7u++uCDDiI1f9w2sjpNeD7YQJWDO0Pm5CGGWdaWn9Qnh5thp8WV
CueydhCBB+8/A9Kdm3e2lZESBoBC2bKKbcYZhMHYLb9Rt7kbe70O51rL4tvDWqsQI7uAJkjkCgWr
ipQXn4BB7vwiqE5J30ZWEUSpa4d5+cvJm5B6d0WyCfjRdaut1/3MAfW5bX5t6c6tS87HKt44TuKh
4Yw8JH2wqa106w8qsIU45eSzyEdXIfr9UQq/unOBe/SNCpyVyKGASJQ1e3D2HZKsA09IZR5G5AVK
Ufm2/bvF5J+a2bz3p+KxZemv26NdC6vAg4VHiGgMxdF46ajU0jJWlw0ctUOTsB30ZKOl4IbP0dUb
ZqnVKrb2yuyCVw+APzAciMKKdPprTW3RIWgblHmbCNg9CJC+GPzDuweF4x0ZDxCx4P9yS32gN/U0
T7hAhwKAI+D0QuoaG4chMnW199etL2xJA1rKyamTxC9PRr21g7BUMUWu7EEMAywbIscK7jDp6LcY
Gu2cCa2ChfWSG84mIQ+0+t1Vj6z+6oFU6vbM/REXlfzy3JwcC0CjByDpBOZ889nQ7ntw3lIfV/Sj
A3a8cnrM521gfyM+C+f5laYv8zTFjfF9Gr/x5HfjbrXg9+0vWjnkLj5IclCLWQtHq291mvh2eTb4
4fbPK6b3z1l0dlDb1uJXvVZWoBTRomB5pv6L3kEr6CVNPlb619vGVuiBEDH+XUwZRu81xsDdIIc1
6J7Ny+c+vSfzV137Rfz7IaGhltxX7QAySTNqi2NFDyjPhI39fPsz1vbg+VeIKT8bc2cgfMHVXp20
4ZWRsErDRUWdsXKsYKAiJSTIFcEVeWli9lyyLANWrXTYxlm0raNX+zIwj0Dv7f9lNH9NSRuEBSXy
+zVMgQ60LoZozg9URRO0EiEj2QCYJOpXKDjLyU1AyEjeODitiV8jYfs1GP14fqiiIf1yezBr3o44
HD9oo+EOuPXLeSsnDxeaj6uvKrYkNFQi62vLcv7zUtiT2ZT2JhTcT12xBw247j8ONkAH7w9+AsCF
cH1DLxb5TSn4gVME1KJmeSJZrFeHsd93THF/rrnwuQnJv6pgWEjbwkSb23GVPrYilq9VGcHV1UDn
ABDk6IgCe/LlauidO9uj4eHBEObeQ6oS9V39eewO3Lx4DCH1c/nzml8wtKHOCLYJC6cn0Nko0kqr
s4Q3A7CPeEVeNUDabABdrj7i2ZDWcZnq4Jh+sF3FabIWriFGRFsint2oBMrk/rph8rlJMUuE+A/M
yA+tDuy1s0Sk91D5ryKzgz7RkBph0TWvvdtEZpAoWA7WHBv0ANCSAq8yaOykW7iDxjgZx7o6ZQ3T
t2OfOJsgt+p9WZfzjrq8eb29T1ftIeoGEBPPE1B1XC4dt0ER2ZOqPuWY0RmZmR3PPqNQdduKsXY7
AWjwnxnxGWcntWjTsIIJ1ArF6D2MtRv6af1Uldmmsb37DHQukD+JG6SHMm+5A73wgTfQ8rD5N4cW
X6hZPbGcbIjlPrqd/0HxbeIokiMFAUXFEw1anlfZXpEiM/U5qU7I+v5wO0oRuaLzleVtfpeWghK9
tMuw0+d81xjFgzt0O5LOXOF9qwtx9hVij53NkAFBSZMU+IpqTkPv46K34QJY6WC//dNwhR4ASh1Y
dWmzZrieidU51cmai0dNg952ZeysDJd20ZBdNWZP7mS/9N58LOvmzZ1Vgcr6QP+zLyPuqmwGd0sK
+8H0ak0vqRXqfWT+QwZNFNZwy3liL8lHd97WHcjPywaj7CKLPjXoZ9bz7e25XDuWzo1Ih/dgQ4tX
r/LmxJ3vDd1r/MdiKqLytQsblAvgDMLb+7rO2g1z4KWpW59MlNv17mHWgkh3p71W3XW9qxjPGlQR
UNK/1qR7Akxqk901Xn3ysq8o7aBdKouQJA+5hW7zIovSvg9JfWfbj2iuVZwRa0fEuW3p5COdTfTa
hO2COWFtv3KQZZdOHrrYfEPxhtqc4lJZy45fjFbach5yAHrW+/UpMcrtNIC0U381pmbD2LMvWsS7
jWEv4chUCgBrbgOhXUhGeMBKXqn88L5NvWqhyNmgqcO37ubqm8FUUN01xwHGGT6DzI1g7Lg8T0bi
DWROceJ2S/+6OMF93Rh3VHdRzZq8Q56osBSrvnNuULpJhsrQ2tESD/B+m3cheOYXKx78XV6CDDXk
5nPl7qkKDypGIZ/d4qoW5U70w8sFaMjlsBE8AgBba1G5a83N7Q2++vPAGojrCVpsMiI9qOx0MF20
FbVgA6vJYzfsbxtYcwWBzPyTmkKyX1qlyqUBXXJgGrnzwtuDNrwkhSKiWBvDn1MQhI5QH5D5SCDe
MRW+VQJi2tzX/JOXKyLYtX2LQEXcJWh+vaI6T6BNArlUDKEBmVjrOzFh2jMSNOh2WE4W1DlA4/9y
e9YscQ7Jy35uUzqnigqsc10O2GyT0m3VlBFYeHZpq8dsKDclKHhTZLlZXcXocNpC8XSbQNsKKWEk
gvHW8ZtTVy1Rjr+Bo/2hptkDKEgOjUNijCbKaPazsMtNbrJ7Cpo0re5in9FDOwT3VuIdOtvd6PUS
3x7TqidYOA3Arw+gti+uzbP7HyjtBXy7oqWQH1i78dpd/Q9t1gHqgJBgRo0MB4N08yOCLRw/J+ju
ZTEyPJqr2C2rR8CZAbl0aqLzKuWA6J4glho61mEGAa1Dq62rPUOgcRieqfYDAryh7qtmb9UJ/w5N
zv5Z5tyhiQAIZKZt6NKFvfchnU5kOCXQla9UrKOrW+rMmuR+kLh1zdQECr2m/JVCcZKXperJs5pi
OZ9M6T50JwATgxrFzMQt983ghrx3wtLtwzy3Dy449bpm+Qz4w5ttdtui9p8rB51GjhVlE7gDR/fj
bf9UjVn8/cw/eYl6kS9qq14O1kqKutIS3rawugPOZlX8/cxCOyUc3RjY1MYwhnOyX+iLpQJ3q/xE
2mUu1XLTY1i5ouVRYn+YQVSXVoe55Nuy/WEEiphGNWlSAmEoqUO8BBtCgxpineLdqEjErZUCsafx
6gYfzJ+q9+WkpQVofZcAy5Ka6BTtPyfFByQT9ORpMp4b/uQ7L9oyQHvxjZNPddVB6mJjD0lkWxR0
/7u2+my03+m0bTpFadkQM3l1RJ99mHTY5LNXp92MDyvdJ94WsQ/IfNqf9PlgQsWKWAC1tydmfl/I
T735xrttlvwuhkPDv9z2qv/PPvp/MwRCx8sZQud/Y+QVTr1qMaJOc58mwPvC3Gi2DuKSherhAK6e
1O5jbaK7hQ6Rjc8F7/TeSPQ78Dr9vP1BqxPjWwbEG3BrXiWV+DwsBZnRSDzMLLToAa0G+1FL4sFR
XPyr++nMkNgLZ/tpGZm9GBMacmxzvmtQlx6a/h70/opTf21LASuJDnKQkIEDQdq2U6ElWVbh/p8d
J0Jn3QBpNOKkoVsUoLRMd1WiapBe9a1zk9IuXuYs7Zcep3018Chn28D/OiEPTYPnMtejSUefRpnF
0/B5yrfoFopMbdq449PQItwOLMWxtfqMECK6QrMXIaKMojACzaqI6Elqlk8z2U1BEdbjnpGjw/OQ
k282/TyVCvTY2sFyblOaAdfMIOwnDhYnyPckzJZsf9tLV1f1bFDSydW0A1QiSwzKGckG7V5RQ74E
rhYuA40N+5Wlu9v21p4rCCFBLm+hmHjFUEoHVkzeDC/qSb7j3RSPiYMCzfjoiraR0lQMb33+/jMn
RyqWyQtmm/AgcI0RYMu5Yjhre88DsTv2N9BC4Ae53HtNCcZ/T8ehYwLf6/Cdgy7gvNnenrP1fXBm
RQoR4Ms2Y8A1nAhH9WN+sd37pi53YKCZ+teGv9jFMTEfhMSNRz4QcNgmw8tEt3V9uP0hq85y9h1i
ts9OGnBhmFpC8R18eag/QiqZD6FubXr/wfVUY1bNrHTcDEw3x6KArSz7plXP3PmJ8zPPP5czgZz6
x8450XnnFl/9bsc9EorGW8hb3h7vaqDrAb8HgDjYdJFeuhzwQptFa0GOdLKaZ52+6fMQFXRfFA70
t5woSPIQSiGh6z4Xqn25BmzBo140OgFQYqH+fGnaX8iSg8gODUjV2G2obfgvlM9fC4fUIVrrf7lu
V230zEi2jksLAKWL3/ls9q8sb76PxaBKoqwuPbwcVQW06gLrcPk53jiBVlE0rfV2v+lS/ZTlfqzh
FZb35bbqy5hx1etvhUTbwBT8tSltLpzCfUA8NOgBvvkEoBP0381N1fQbX5+3GuWxDcHkoR6+TUWy
19s8xlEZE5o/cMuMb3uCavjSarg+N5tRvATs2QtBrh3l7qH0+tDNq83o73Xy6ba9Ve8/G7q00wyN
Nxo3cUzqA8599Je7fvZ79qpvt82ohiVtMp9no14wEbf2+8YK4op9JBQnWNJFqY5CG3zttkERDcrR
4vmSSveZ03QUzP44j/O0eU265mc9TYcsacNmBumvTeyINXyDwsn+H+wiCQ4VLeTDoRZ16b6+Zo0V
BE2QP8rYo1END1B3/gKBg01dlfe61hyglxh7/B/6FQM88U3ot+Etfk1X4wF3aTToLzaDcp8v7aED
Zo8CK0McRzGzqx5zZkos9dnZ3GZGm9gZNotVzRtuaC/GwmJe1AqwkVigqwVEN4vn6Oj0vKoj1RPN
7U6HmbKh4ZDfm4BS1JtehfJZvbfPzEh+0szMJFoAM2ZCv5Wa/btoPcVIVl3xzISIVM4nzEqTelxw
ooFq8TGzsgeTsCrUZqhQDjoaBKv+01LOm3bOVDRZa4ODYTQ3mWCxAuru0nIKdk8+DpAJcvoSkr/Q
4uwUYcmahQBClCBhA2bpCrQ0ElYY3Abg12sO9IkU/+PPS6dT0GsFkhP4ea3+OuffEhWoZ/XzBdkm
cBh4bMjFUTpq+PwFkHI0gj/laf+MLaSIL9a2C2r9/5mQhoC+tspiBgDeth/nTlTzKFPN0pqDnZu4
WuaW5sxhiNpoch+A1csjPExQb6tnFhl2+QvX6FFL++j2Ube2QwMUxFCEFfLGMv6qTZcUusYL8kk5
snIL3VgW+wh54CeAmxWTeG0KuXJg4tA9AUgZ/rt05AZaHSCOrosTXBC4x/xrh0hkSLzntvXd+Paw
VmIxkZhHmG1Z4JE15aq9ltdLUAgtJfBtR8vyE/CHcJmLUGt3w/hJNwi2EXI9br4pNNVLdHWg6Blz
EQhCbO4q+mF0Me2EQFjJHdE/ChxzpI/E2iFC643QBZ+NyuK1f2K0KNYLTVFgLmUykWkEXpqYeNR3
o/YGUugQmWokehSpg9VxCY50H7KywJhLYU0yLglEMjWQnc1BGzGn31SGfVex4MGcVcRq19sBIzqz
Je0419WWwOlxF5ZeAW587b6szZjPwZb0SZzX9Uan3XNfc0Wb5+oQcfcKj4Fmkew2S+kSF0wPaJBk
dtw3E/pV0zEMcnpXdtDvu+2ka6sGvTToUQJKDZ5Q6U5Zkok4bQPeHJP8DGagOLHTPU0Ry1yfjqBM
QvrhDwmiftWbYvaJ0WUDEkvOvExIanUovHUqPqg1I6aA1QspC/igNBLPZPNoUwRMrf+KTovQqVWc
A2tzdW5BCljG0SkTT3CVLKDFaVpU7xH95Ym1ef+SQKIM4F0X/MNXEmypmaAdgqFyuCR3nXZoXCiY
Kk7c1aPp3IbwwbNQAuRcqd5TRLVzW4RTAImJj3U/x26xS9gYjuZzQp/mCYrm9ofbgxNzdBmNIYI4
G5y0SqB1NKrFwrOksPoNqe0w079kaDglS4kyJgcBgcov1lft73RKq6ZRI+25A4skdz6wut91HGKx
oEhT7KSVnMfl0MRxcjanmTcA5z3DUF3vuvSDXjRR0O4N83eWfe+rMu6q+9H+iA7F0LbualBy24xH
Fjt42evtOV47QM7mWMaxtJCEgwwayhWe3mehPjovZsPuyr7ass483LalWM9AulDzLvUD1NaR5Q+e
jPkB6f1AL8MEOU93+eKp2l9VfhuYl3OcDzy1WwfPvyU4lvkv3ezRUASHJT8YFMQSqMTnjcD2/zDG
59sDVZqWbp4c8iamOYpZ7WK9/QSsdE5+jcGJ+7jRky/W8gjljdAdq//tOJDhEgZahcpMw5ADuqn5
MzEOE1OMTWy6G5tSzhN3+f/blIiKPpa2eUj7DOLJRjixKmaeptgpV/4pWu9AFA7GMXDIIja6XMSm
mNF8RAMbDD+gi6RWZz2Zdj7vdD9rHrKJdapE+NXVIAwCVQy4LB4YyHpeGlwC8Gp2aIU6muAl183Y
LjXFIq1ZAKILwgEwc11qKIEFR9NqZx9JZj0bM31ZNJWI4bUDYhTo2MKtAOwydFUk3+eLS5OOOtYx
I+B7qnR7+tHWgEWORYPonFPn3inHfJ9lnfkFuMAsdpIxAc7A6aLbW8EU83XhL8DtoGUbUFRgqLGO
0kmXlP5sVUE/AJqpha2Jlo+pCbuk2GTTpz65X9KdkXzm7teEFKGOGhJ4cozi1edvC82Qi6qjavCi
0f49VdOhHgHc6h5trqhDXPk0MDdgXkI60vPAoiMjf7PS9iqSOsZxbqEmnoV9wOI23QxBbOvvX3yY
An4F8yGoGsUNdHbwD71tDQsoP4+We6jcZ7TL357va4wqVGhAZICSOcTbr7HxRU3bjDS9cez1sr7T
C7vbOozz58Slxoa7lTWHbKjzXmhK6/uBj+5dMfvGdmhBMwt+BefBWQK67QvDeprqud+0aO//kLpe
viVIb727XH7pHvL9M/gtpy6jA1AOG6LFrbenpWLKxZTe8ED52skqC5KeEx9OrPqESMnq8IrT325P
u8qGtN+8ubezHq1UJ6d5Ntuv6KoKuapQcnV9/pkqRzTMgv8T4JNL19HmueAgYRpOYBIZn+Za144F
ywHxDcYqgtqNFU9ce5vrqt+/d3BAbfp4HiLAROVZ3h4JKF6sPrGso+1sF3I3L9tZhUFdOxNFNgR6
zKBdBFfh5diWHFumGlzrWKCcn4H6SbUtxAJcOgEKHUJyG90ioldcOoa6apx7Ynj8mCXJsO2tpHuz
KppBu64l5YtVZuaHhbg/5jlpt7yejF1GOH0q3LrGqRUkKvjw2gGN95pI0CCNgbtAONTZOaBTTxuH
ThuPePmymDC92kAY3O/DHtKqh37W59gM+iz2s4C9IkmhhSMdnDBNPNoo5ubad8XT8e+nSPG9U6a1
2enldFz6Awh4U+vBUjW6rCwvzlYUekQdEdeBNPsFOILmsYeJuXmy5jzU+PfbLroSJpwbkGkayqVI
Db2BAec1SEJq770lClR614pReFL8ajpMG6cSRrQgRNc5OvNvD2JtIc5myRM+fOYTLtqrB7NspqOv
f0Xs6EKwpn25bUJMtLQNkLJH0zo4IbET5JQI8PFLYIw6PfYVXsBhSep6DGumNz/RYZ7+AMlGGvYk
WKLJa80F7JCzilDjepDI3bkI55CQQfFRTuBZy5hlObXYcRpNFgVpejR67ylZUCW5PVSFIbl1cl6W
BW9wkx01IzZIPFdbJfn8ddyACBDlUzD9YUDQ/btcMMeuJ3v0S3ocZ2A1oqaORrKlYNRXKZ+uHBeX
lqSzn4wLbRcrp8fA/GgsGye7H6Y3E+CfbOeXQ9y5O6R8qvd3XIG77nyA0r7VZpfVgwOzheUshzpz
nbu5Zuxwe6Wu9xVEDAVLHjI/yKLJSSzdyHKbGx07JjbaRYpPdRrfNnB9OlwakE64Ou2npa8GBgiG
1kUl0YC34U39ptXluC0Ti29v27veZQjv0aQGKI0gtpYTqr6vGWVZUgzoLXkz6sifd2VkN5HV7PpR
0VqxMnkCauIiByhq+HJAmU89HixeaR5b+lB0u0ylzrgydyZY5ER2CSGHJ7+HyFjWrWcT8zgOD0Wx
DbzIGLbz99sTtrJXoYuKlk5gcFB9k+8HrTXSpcE9eZz1fVfcI3XqFYoYX2FCviGGVG8Hx02MY1nh
nQFVK+Sr3n/inI9Cvh/moaZNUMOEBW7Rr7w4ADjw7nmCvIkJ/Q6o+yKakR6nQK5qrQXE7LHUBztu
qvLQABkWuk7/9g+GgOxDfhTaMHgWXZ5spVlpQVHOC7SsyGExzXue1nlYzK4q+Fg5QtEniIZFFANE
5VoaEXOGtEn6ASPKp42/vA16Epl582hnEAsJNrdHdR1B49EFgB8EnlF7uwpksyQbxtYK2pNA9aXW
byd5nuhnlx3yNom8zn+3P1yYk9lbOENNvIam7YktX93q0LY8NKb/0YYUkyxzM1WOqbUQrH6smr09
vmbWp9uzdn3CXA7DvPSFaXKyJgOK4aQ5h9Gfw2H6/r8ZkHygcI2OmkZGTjMvdgPdJrqqZ+D6EMMJ
JpIPgugIbXSSO4Ozwy3sGo8/bxr1cHagF58iFZgSb5vYlQoGsjJhF9aky9qmyTTwHuCu3B03nl88
ZU6gylSvuDLAt0hSiReZoAq5XBTO0KuS5h4kteq49U98eHaKiOlhNzzP6bsPAyHBjVyS5ULo5Er5
hjXDwLrMA1wHTXSee9cT9Haqjra1SRNHAAjYgWO5ks2wecYGWyivQ0Xz1Un2t13s+vTHEM5+XfJh
3RjKAVX3HBSfxvPsz09Gqz0leqJK7K8tixDn81A1FrhTCabdQOSynUZgB4xsNxX3AOUD2h6WYO6Y
495ToNNVxqS9n3XcYt6g46Vgfxmdo75oAMrlkegst51fyZBF/zKJfwcnTSIBtfv/JVoruRsnCRoB
kJ7LU8Wo1h0BUTXwpkJ7Wtqr9eAVKXhNAYt2+/KNFF1/54HjWOHTa1ZAlo2OVJTdr0n2csJMFD4S
IIOnVzZFgff59lypfl8KORcroeh6yYtTberPZv2FVubH2xbWXPp8BNI86a01WZ6BEaT1QS/2RN/l
rSK2FD9x+VoE7Z0OjjMEHThr5HDD43k31Rze3NMPtLlPStTdbNQtIKNtD+9uggQK9NyYmNGz16/v
aHjBQwPvpLsjhI39SCWevLZdzg2ICT0z4ACGOqa5CeiI9gra3bSYwgAkvGiai/ECCXMVvnbNBSDv
AdYkBFI2HoiX9tDqDHCcidp8cjd/QdPK7eVX/brkYKZO27ysOIRKNDt8Ip0qmF1b+/Ovl9yLLvU8
GgG+PmeIldgGWc1S/8bT4/uzHgJo93eaxLKdLQuUpmufCEPHUfvhbzUVClQ1UdJNWWiNlxc2fr+x
QkBoVO2Ca9sQKTywXIAk7TqA9drGmS0fFNXL4MUWuuiawQsXSwW3WlsOPGKRZ3BtVFLk/pRxTlM/
5Vl2KvxdENwZ+otlQDPGtKKp+Hnbs1b2CeoGoEKG54KbUQ4t2gLdNokF6vCGOGGWjNuZmnf6NLwZ
BLxoln6oy17FJL4yi2imBYswEqKiYiXtFSNp9K4LgvSkpbH23R92Trq/PaoVN0BrtaggggoHQYZ0
WZa1j645ZAFOhpO+1dbB0BfFC3PFAjDNwMQhTEKWU5d2pGVpo5bbLSiKwbhxF0yKw/h6ihAXOT6A
N/A1tEJLG9Kcciin2xo7EXQGaykI6n2ff0DDnKItQHzm5aEPO66QuYTUEiqgUjRu14AbmF7PT23p
W0/11ACJbrhdmEytt+tNKKjdXpjrziPQ4WDKPPg1Mv94CF4eAM6ic72H6PAp9/wwsdowMzY+/QGK
H0qOfTptNLpE1NjeNnu9WngAgrVaF+Jc9hW1fMVwgdrOyKHiu+z7tjlmWb25bWIlaydsuEKbVGht
yq3Kvjl7+ZxP/FQ1HMTiYT60kUH2bduGVUMBBm/DPPXDKfdCu9YU0dqf7KO8kHjsggUIaRuBtLuc
VwD9aGcj13ryqfsIIG5c9n9IU7c5L+7cjIHatW/DzrI2c6NPaGtE2tKttY1dovEDQoMEXE5A78Vd
xxUnzJorQ/gA3YyiVHkF/9OGuW4Xp6OnVLe0qHYK5z7LfB/gyl7Vu7rmzaL0jAwZ3v1XGEBwBoAP
3/MGYIjiNitDtmwrA8C8z7eXes2bBD+qaHxH85eMFc18dONqhTmcanc6tJUBpfFKERevTRroNkQR
ECwqppxNyDze625WUzzDN4ZXhHwoRR/s+8dxbkTyGT/zeuSwKnoKqgduPjKFT14nRkUZEesAMhts
eBn3qelQ3SONycDi7ocs+zVB6m/Jv7W2t+v0Z6M69b7qoby2MucmpfCiXrxgJrrBIOhmfMJb4ENt
sX84Ss5NSBEGLevk/5B2ZUty6tj2i4hgEINeIacaM6tsH9vnhSgf2yAQk5iEvv4u6t7uk6kkkijf
6Ha/VAc7JW1t7XGtinGsylRPlntfrvU8ryxBJyar457EXobvJ+WvwvmnXmt0Xvw+sq64jcCPAhHK
paHocElbYuYD2pPGKEP3GYZU/kCtcN5I787z3fqkGeemC/A2vz9l4oVG8Rpz27XH8r+AamDUwxuP
fuLLBVit8EnaOD3yeuxQEDPsRI8IfHgsePwldbK33HI2t1e0+GrBVQEuDQw7QGO1Z5IlxEvbgkJm
vqfyG0+f0Tkb5gmZx4W3rPueN+JAxP622KWjAoLSO6sDsi16RDZ6fmqZmdmfXH5M3+T08v/7/Cz+
zBdPJ9fKeqpwP9H2iNGUdqVdecmGwTciNsqccC10PMWOUhI4CpfRFn+xvgx7V4b1tDL6sng051I0
hyIIMPswWdikOAAoETcIuSvixP3cNMJ4rkDtEXmejEOm0u+MtunRdqa1QaKlcwICHyqsCJzRiaWZ
BFICcLNTXn/KyRDynWus9fks7+R/Beh9M8HgV34C2nPQD28ye2MH+z/StbM16H0zBmYTTSlxq9Ap
vbVbY7PGPbyySXqDJpJ9LM0brKHzf7g/YufXx5U5wDQnXksAOl9ReWKyvjPAYQyzicZavPzBWp53
ybeYvReQgptoUbQ1u+mjt9Qy6ITLmH5PpmRbBPnes+8csQKPsbhPwB10KHBFUCrRlMkbPQuMF7Ce
6Jhl92a9MiaxZD1BA/Gfz19Pkav/s55mUAAyn+9bmx49DKOa9fScuPYx7de8suUVoT0NEK7wvnQ0
C8pLdKiVMJ70wNoCTtnaqz9vveb7WnDuZ5ItB6BaejxpqioW3KM1xjHMaBxeMnHXN82d2cehKv+k
h818L5UhXsJyND1oazUaA+hvT7Qi27Ee9qYtH8t6LSOzZNeQhf+3AUzTA7umBqahWXvyiyxqyIHU
z7Tstim3MT9z8rtdXp9U+nHP9p3vFy1T8Dqvslgpb0RpuRBK0DAtHqz65+1bunCJgBsGHAzAkyEi
cGdVOXtyxgFPjo15yFPG24g1f7cOZhiM3cD+n3I0H6FLrGBMLKc+EbIzvbDwHhndW2swYgtmGRNc
oCJBZydCdf2Bqx03BmTjWJ9EH3X1HVfbeI0JeeG6IsOAphM6B3UYULvcMMMmjmhjqDb3MAFnvQbV
MR82UvyVVner4AwLF/VCmOblxJnJTRVAGJnC2opW4dSX7un5YrTTJxPLE9bj+1b9QovvU3NI2p+t
DbxGdyV8WtIzdC+ADgmB4OwmXm4bFehhiKnZnpz0zWdtVKJelrkbR/xzW5+XdgxvPnIac3f3lT7b
tZTBKFtgdnVGGPZ5shJCLXwfhREomIl8GWJBbcfywiSqotl0Gr7Z1gOr7j7882cuL2SYEAuAz0DT
rhyKN5ZeNZ34I4C1ffL1Dz7/nutFm/U1aCTr4MjXGZWnhH1tAGoxqT8RgGfSxegYGrJ0t1wiExNY
ypangfDIMLayXTXDs5nV3hYgaYO/OwABAIoWmhkGUYQni9ZDgqyn1o4R8amJ269O2jzLARRYDBPW
vXiMJyNEwfEBFJM/JyS2AonIoFKHLKeRzb17VoifNfFOVbaGwbuoIf/+Pp2vI01MACykznAiyKWZ
gAZbawlaEoCq8/ywwsZdzYuSzvekrKfh5Bt+mKNntctXTnHBLKC6/e4/o63pKp2SNVUx9sIYTp4C
3NXkNp+CvjgACzf00xy9fK3c3NbLBesAgS4MNkUGGv7ipXVobbvkdGAjOE56b9P26scYNGDDEPmd
bMfft4Ut7d97btUHVibK6poCJXad5r2HTK4fiumRViuWbuENwjrwYRQ3EU7pL6oDhryMtEF/UvW2
zHajsSFrGY+l7bJB94fkIlo5cdEut8tx6i4oLD6cpsk6+mnx0mdjJBV/ldVaEnVRFLLDaA3HMOAV
UkzWGkHrqWI4ZST71ii26TLw98jg0PXO4Q/OBe82etCAoI2k4eWqEqQl48lUw6mtebit8T+3v7/k
wIFEHG3oKEQg+tXTIACCqhRmJsdTXhErNPvxSZrNk+Ukhya11R0mMnaDlT+7mbOfePHx2B4cZtBt
pKpMZKNnv+LM0corPqIA20sAqb147usaqsGS1qEOgEoePGBMW89X+uzz3M9MUYCQ6NSCXL5K30xy
jLOVEsjSxcHkA6a5YcXxwmpqN4i2nBDDD2BG8zY/DKSzbx/Qkq6df197/Go1YxOa+L4tsrsZ2rjs
8rcxHz5T1Ipvi1pcCrrhMW+PmQR0EF9uVwU0jkSpbDy5xtuQH+x0f/v7i8eBRPRcMcLghv5IsdiS
ZtBS3ND+0RYPDjv27R8o1Jzr/j8R+jtjpELQKYeIElhxJC3CYMXVWToOdJ2aIGZF3RM6pe3RZFgA
M/SmkxvvguJ5sp/H/mCuXPqljcI0O2ok6AYB+IJ+6XOvl7LrJ6A4vtjNS8v2Yq35aOmsZzxcDLjM
t//dLJxdDUtMTcXcdjoZ7IsR9fLT7aNeKjMhfII9/t9ZKj39KZ3WHBRvzJPym+LbiBbUDSd+sk9Y
A1j6TpVb5L2n+w5oAZtxKOtNUQqAEUhqrdyfhYUSgGchVPQACwmIjssDK2tncjH5qk7WhBwb7cJC
bG+vdcH3upCgGTHZt2PgSUhoxK4VUWJ8iq3HHC5OHxb542iuLGhhmg6dtmcr0lQwNdAPF2cuKEaT
Nuqmr2bh7Hz3Ocjj0AUec5pG1fSadNOuL5OocbYsbUGPFoemu08GuS/5qTLXOg4WrsVM6mqTmaEW
I1PaLvtBWRFm1ngRbcA++9Wh8741cYm+TP7X7d1eOk946WgvnHF2iKdJgl6ZbkFiJOjEELnFlrA1
4LWF24elzLAjM4b9VYdRSgE6mfjwVRIjiBr7iRvPpqhWTnFhGS68SfAGI6IBU722jNFp4Sy1qG/I
7I2H1fDtw7t08XlNJzNZ+pnP2YC+oiRqgUa79rQu/f6ZWxlksHC5r3o/hBykyyraAWs1ynbWtGJm
1z4/69uZefKzyWFNjc8n6RSax2EVvGtNgLb/vPaYX/O4OzEVhNN3la0VyBa0CIVuZEbROorHVD9g
kyBFNcp0xMhUJAMwgDx0cqWosCgCzCrI5oMsHJHr5SZN0qnGKUfQNyN7lrCratxWf5Cxnjl7YHFA
1IW+ey0KAXCoz1wGyO/GjdKwXJsKXzqH889r7lPSET4paownCyy5ZfQn1wy145m0FkV9DKRcbhHQ
7HtztHM4mF29sfBvxd9YOgIk2gMQKM2mQs/g+Gml0CjmylM5RED+aAtQM3zcK0NCGtEGoFvmDI52
ykMq49wfFdITrhVuQbXz8e97CJx9VAvm5IrpXG7RECSkH7xOnmwZ9UaYpStaOpsaLTUxI2OhzIr4
D0N+swacXWWEhF4mOU44Tp6U04W1IyKHPQXVQ4ahqlyulPMWXqILcdp2IV+sZBvHIy529MN8a4ew
9v5kx0CziEcYGfarUSo+iMF0FUQAgF8V+/TLbdu94E9gwg237R1zCB7g5YZ1Q4nB17LBgUvQKyJx
6B/yNGh/2QpwPQBvANaWMRXJQ6Iqb6vyJv1wRIM0G+IZ9HQ4iAn1WD0H6nIs51zNCIASYGi4H28T
vRSgHVHRd50bGzaSQS8gLU3l3e39uzYp+DzQuefsPR4nvUZYWha8zxxhjD+iskK+2u6KRs+/71Kj
LwVocRJwV90xDpCYIWInh63IjtLe/8kaPHjoc3/gFZHNyNIm6EQwnPLmOTGO7ub255dWgDQ94iQQ
bKOvTjPqBnG7sRiq4VQQ9igHjLbDXWfIm60Rai8IApAvVJlgwAVmRjPvQqBB1RVtfypMMG8UbG/i
n5zWEjILRw7yDRDHI7CEqfE1d4FOLStJanWn7uhhQss215JLawI0d6HLbLMk3IGA0d+MQRymzopS
vQd1mlbBT0CC28U8EFocNRFD0qWipxCRVel2cl9q9zNvf7vjt2I6mKQPk64JQbwd1S0P+0lsphjY
cR9vu4HHgm4VC9nkuRtCewyQgCqNKaiDo9GMYRA0kfdh7HwM1iGtie7Gd/umOy3giGhl33f+0a6d
0OnFtqzsV/fjRCKzGCRpoX142K5m+Myxp6TmjX8s3rHzG1BSdx9+BiACqXZU1tA4iJzppZ0mcdCm
Mc2CY+GB/qZwIm6utKEuaB1ca2SVIAazga4mwWF0NA2L0XmWex4LGT5u6S++rxky36hilw4ZPZIp
6vim/Xrbyqz9fE2ZmOkP49Th80BwlEUJWqC1KveiBN8BCAgYONH1NP/9zLdokm6sObBhjqIooqJA
/97aLOiaBO2tEmKqxsaGhLR8UX8hzL69RdfOEd5YOg/MwYdEhlfbosau2zKIU3xeZE8TMcCGyChQ
5AzvHxb0B0GNO4v8yZrOhWq7hh5jzB2LnB5lk0XcMKNybTJgwexfLEvbtS63xURdSFB8l2QRa+/Y
x91W1GDmMUNQz6OPVr8bMs3ytkUJ/zg5ZuiC03GNn3jp5GcEBRdunguHQn9TnAreUR/7xzGq5Ocu
+XT75K/9VBz72ec1c1+7o3LtAZ8vgT2SyUPqAsvoLl+b911YBYbjMPI/o2tQ+JWXN4QljsNHUsRH
s8IM87Nbvt1extr3NQUGexv6WJHdOyonos3O+Xh8OJOH4i2yCRI7V915BHQAzahEfPTlK9g/spfb
P39BUS8+r21PliCLUQ74PBBa+j4Ee5bzcW/0QoK2QRzQjUT1kIDZiB5gr7vbC1jaf8RVKHoBrQI5
dS3RMyBTlpV+F+OdM8M7kpsrj9yCmqKcCi9xHrkDVJH2BAXMMONSCgP2rxRhmbiboipPbeeEqA6t
FAkXZaGHYH5NUYvUg3UL0P5AIhvh7tIfbf/ddT4N9ndjrR1macfwaP9Hip7QsDPDH9sCUhSIur2B
ohz9B0eO9wiXDkYQkcj8C85eJYm5Ceb0Y3zceEUfBaD0+viZn39fs65TnbpmGgwxEFDSMHlwwKD4
cQEYtkEMhSZiAF9pESjGiYx8wJTEsTTegvSNbW5/funSnX0+0KIP0oIna8xhui35wN0fifvDNla8
6aVDRlUDeUn0Q6MlQtuilnd16wx1fORptbOU+ZRU1ufbq5gNtOavo3IJzAZ0kGOrPO2Ube43dplS
emxyTAUpP4kKz9q6Fd37drIDumCxcuxL1wPPEHKKiPnxTzsV6fZuMlhYk2WQqB3zENyTgG85NemK
27m4sn8F6bUhVUjeDxKCDPZqjy9p1W6crg6NkR6NeM3AL68K2MozogcmyLRV2Z5RTQQ0Iken23rb
4cDVw+T/vH1US9oAHxoFZnM2K3q428RJD8A4OHGKZ8jYAKz3wyRLcyeiCXdkTpNejyv0sZOZBq+8
oxN8yZpDA4S2NP2WGSx0q/2HFwNRM5M5buZM9nxpXao+DwA3P3jH/imwP7n999ufXzgPVE+xVWhL
A1OCntFsm8BIMpH5ADe1ABL+T1FW98F4okO9YmTe1Ui7QN5sXmZE0/dZtMuF2H7n8KAevaMcqiks
VfaQp+V973mbNJc/JCiE77CvX2x33Ixeuf34MjHUiRxe4KOBVR9ES0o+2axL/eMgy/uUHNJnWu2S
gn7cDoFBF+nn2f26zg+jR5qIvoKY3tonoD9e0YXFPTz/vqYM7iiRYYlxWsIut7ncu+3daJ7M6b5q
QL9Y1OHQH+I15JIF+32xqNl+nL1vqvWqLBZYlHH06F9oIxv/un04CwboQoDm1CAfJo3BgQDZT5GZ
o20Vyam0BmO1BYqcYcWQL1gHD9C6qFvCtmIQV3NxMg8Q+ZaHC2Wwo2f83YBi+ePLAXYE6LyRBaOY
x7vcr7KUQYV5SgNAaV5Yx1/cZAxdV+4sXu7yvNndlrZ0OufSNJXIszjoEFQax8S2+pAnGC9P8gfA
x65s25IceIQzMyGs3lVqryjT2OSxaxxroe76un1kGDQHh8v29nKWdAFYGBjPwxuLGR3NWWioM4Je
A8uxGQ9jzI2C/O9p7EIMgKwc04IeoNsbKS44DIjH9U4owxtz3hJQM0wEhJpdlNMV07qwY0BEA2QN
BrLRK03mv5/dm55yn1WkoMeEb1wKAqatNa0YhKU1nIvQDt8vG9tldYmMzkvqAVl5RbcWPg/AmnkC
H3WiaxwUUzUG6asgOAL5705U9bYo0pXJj/m9114FlOtQ6IJrhWZ1/RQUXE85pAhoKDEiSr7U3kvl
7RyK8a+/4/a5XR3LWFrTucD572enwiolKXEgsPvWJjzCG7CiVwvHTjHqA4C0GQH5qkybINCvza4E
TAIgSowDzUPD+XT7kiytAUXCAACaAPUAZe3lGoYxG8vRcTDmf6989H0cbn9+4Q7O/FPvILiYTtcn
/BD1FSoBD8FJitKJ+i4Im1Qe6uGn4dTzwJz6fFve0nLmLP48XIQpfL1q0FiylWgZSk9j8CCjbA3z
f/HzAEOYJ31gKXVMPBSFmSS9AK+N/0uCP4eu/PylA8d3//t9+/I0prgokmHmrsnrYYq8qd6weADZ
CmlXIoI1Qc6loKoEfkRTYCEoDHY8KsDAPqyIsOYfq99HpFbRvY43cu5Hu5RhKy9gYIYAm4tMdq1f
PxZ5c+ilsykC+5GXPg9RDttgFKkJSxQvUosiEzthiP+2SrxnQm/8Dj0oyZKkd9QQJyfiG+2xdXK3
2taO/UJpDKxi7uZbFB3qByLhhAed+40nXveggF4b1mKyf5rNGn7wkqE625j3Drgzu9Hkicr9ChuD
x2tnNqCe4Z+BnZwkJ3sGu0Kr/6hWArP3LuyrTZi7qC0CEIUrzLgK3mTpe7gYFCcP9Iu/0V4U+lbz
SWLYPyT10O79saojK2iSXZ/TOrQr5keq74ewEYXcmG3dbFjSsw0CWrLJMsYfUFgSIIRdG9K6PjEg
OAOlDxgqc3cK2qkuNUfENHEMMcXHuKsF+iIs6yVO/V+kMsp9Owm6Y4KLMLaSamP64vdglN8xsJYc
lD+5x8pJ5ZfbKjS/fdebByh69BkH1yWhLsswdQ+kXxDsjC8uH1+5YsfEzTeU1iuZrMWLiczAf0TN
FuhMN6wh8XKjA3NW4ztwv95SdOjF+crVXDJjc9GAIjuNRIcz/4gzIf6kzGRsVXxsSzty+aEq116u
NQmaN2HE0o3B1RAfh/40TNss+Ov2iax9f353zlbQiTxLuYfvm7+KbOMOK8/W2ue1MGIyPYCfCny+
jJG/j0i9EtwtKdT5AWgK7rWZaRaBFR9H76Hl074jcZRnL5yswWwsvb8Y6Ud2F02sKHrMCz3bpzLO
6sIO4vjoxk8GvRstkL73FrjngU68BoexKAsahUEX5H3RaXopiznSREKcGFhU+kRTDA7VL3U3AZPe
2tr+SgFycQdnUMK5bxRQy9oO1g03KWy3cQTA07bOim1N4q9pZfwckzWCxkVRCO8AfUwxd61nBNnQ
9CUjJhLlLYuc5NFup62dPHK21q+1Jmj++9lhjS5AMB0FQTa/Z+AW4d1d5XYAL195DJZsDPgsbTTT
owPzKmytSTcSOiDLDDa5u7rInpLJPbRTsnJEC53caIQ9k6MpBLjuXTem/VyBoZ/TnL2NDONVvU23
TqGeDGZHld/uqtbZdaa575zi220jsaSQODefogAOw32VqXENXqL0gYAgH8KyHkOjzkNQ9HHkCstP
t2W9p571N+JcmLbYypNdZU9efExKr99xQkAcy/2fdRb09048sH1Td17kNMyMDMfCHFsJMKgDFbP5
gkaF9tBV4Yiem60/2dVPlvpfDat4CGIPLoJqH2PPLkI6cfvRtVBxB4NFtuu44YaDCdzKChNHkQHH
ZWaRpJsCDg3g8Mvk1cvz+K5uBX0optKLaAHsJlBy0KjM2/ggzLiHF0bi57TMAGUyWfSBJsVbnUvx
oNBttQHuQ7YfJQmiXObjXVOS6nnyhnYbl50dBYUXP4mc/5Y92/Ws74vQHQsRmZk3PBtdW0ciBwkz
RvDjcCrb7s7uUTVBrzmZZFjwh0xRkHnSyYmqGGXMxMuSbUWS4pAP7NtkdOnGNy38YE/9gO8mwoJN
xjEGruJOKULDoR3TPVEFZnkdOf52WTBubh/r1UOAHg0TBhRVJbj7VwiotZ26CS2K/MSH0HFfSnL6
+PcxdwbmAET1eI61lxjAUWmpcpqfyB6I8SpfaRK4sij4+bjhCLwxCAi3TLeSbdpQmdhAInLfSBWN
O2rvvPjz7TVc3/NZyjwMgmEzjJrpoOo8H2O7mSBlTn+ITzIDm94DT+AybgzDCsdOhZMRdc4aasjS
4SD/ijAMEezc9HhpL9H4aoH3SUEursfnUdzdXtfS59F5hkY6wCB4V+2zMS9B7iRGfsoQvmY7xn58
+PuwjpgswcHjt+r5qSlxOxU4oG2M+1fyvWlW0iELP//i89ru5PlUjhnF54E9nhG2Ab3Y5vYCrt4R
1ELPFqDbV1BwddbIkfbyYnLfCvOTHIFE7opqxV1dlAMuADRiI5UH+tPLc7YxVdGWBBwiZis2bfCr
Gx7ZWuV1TYbmUBbZ4JeKVwBsliIkA4i9QOSXDysv7+KZoEUPCwHivanPo9fCY6NlgXyyaRReos9m
teK4Xl146CqFHQHsFbJsV+BXDbhPsswI4HcPIVEvu2iw//7woc/tn8BsRORw3XfkxHhG+g5mODBO
4/A3kPWKfuUtXdilCxHz38/8ICNAE1BrKePIeVSpsM5XNmnt+5rRJROK68zF94Gc+1B93KLDzZ7r
32i9uza5XQbWMYfGxtFkaR8q7j8ZgVjZoAXCTVQMMQnpoaKLvJ0+mqbi1kadGnaJSDDeNH5a7lCV
je+DnqBMmYyovAcjD9FAUEdVkU27EnyR+9zMssi1avaPWXfWxmEF3boKhiI0Gro2bHblfGFm//wn
aiGUM5R2KVqenAba/AOer27b9NOLb1hPqhERK/uVwHnxUM+2RHvqPFPGyspZcvJZuiVBGrHxn9ua
v7iiGXMDdUeMSOnPnF1nhlenBkpX3teJmlFXPLiYPVH1KxDTbotaXIwPjwCpjZlGRltMMhIwaAPh
5RRn0xdekE/g1trdFrFg8EBa/V8RemU7Q7OA23vIzLrpIy3/MryIsz/ZsDMR2gvE4kZkY2VCBQJA
bbc/+7Tf+IAPZd8Y8cM/WA6eB5TpEe5eJf990O7FZtcmp8oC5WJ5b0+/u/j3bRmLCnAmQ7NLNcYS
XafqE7wRxqaYwH8x/qhEHbbDg3TcP1nQPFaPzCkMie7c2JjBg8+AKw4Sw01i/z0W9q4x4z+QAjIc
YO/M+JVwRi5NLdjLAuB8IWYPLGOfyDsXmF+Ov7+9b0uqdi7EuRSiEpaS2S6i1zaJgDH7o2XyzZTp
ir+2JkY7HoMNqjabuawYfJnyU6Weiz/wEubbCEaHmUTkCkx6QHbOriXqsUM9ZNFk9AdLDllYf3zI
cAbyx3QFyorz7JyecyAO2gt9guY5by/dv0pr5RG/chPmz3vIzWOG2wJQ5qzpZy9sPRpA3uphyoaJ
PjvUOiTMuWdTujHHNSr5xVNBEzpedJ+ixUU7fBhTsFXGHt5D67uX/oz9Q/phLOl5NZgdRqCGKsPV
RGyKPqAutQVew3wfsw2xt0m9/QMVRjHPwtgtRod1DqymsYgEJaZxbOssvZtAwbX3Bhnvy7ZZS87O
D+NFIgE+NdBL8V7DyUIWXtswHoBKrquARGL106ecFm7YV8k3VbJPsNi/hEJiTQbWGvrfolRUzjDD
MQ8m6Pm0EvP4IJjrrGPdp9vE3GelDN3mryzeNupBAWr49n4umFLwcAWoBgM0BtqhKaAbxIkxVNQ8
xtXvpARyDIvDEWPvjv/QAMzytrD5tbzaUSDvzBMd85XSXtPYnMD8lpUgyyrH+MF3kMab2MB3wgJ5
KjEyIEb77pYUHgtJ5q/RtS1cALTwzAlR7Ot1WxRAgcWYJ5l1HKwuMu1vQrzG6Rqx9HU7zxyJAa/5
vXBwDdWWZHVKWWtZx8B+SZUd9uO9XZlhMuwyf5PEWzjRNP9xe1/ftV7bWPR6InUx146RAZiXfmZG
uhhJNc4b90iqvNmCZBFQ7o6RblnTmYfCbJ1NX1hfclWIIfSFavdD15WRUl37KxCB3Hissp5pnYqQ
1n4f5qbX7W2Riu+D03afSiFU6DRT/jQ2mJDFK2W/2o0qd1YCz9qcCihqI9mLmLzvcmqKg/SlHZlm
P+yQDisiH6BOfFNxVm09YaY7Q+Vy2zaYDw+BjpREEqbkGCvD+9QLHxCEVr3W6LlgZi/2Z/772f4k
nWOmLencI+iHN621S6vIA9ghsm+3D2JBxRBMzqCDyCUhstRuE+8JraSwgqMbHCrroUI0kO5ui1hY
yoUIzZ2v4RIXvIIIJHQcNAbJ+3S6M37+gRBcEjSlo98B23+5X5mqc/B4D8ExyD8R65A1UZVDNdKP
2wP0wP4rRnMUuiZVvckhhrvFBtlSy/mVjhvZHOt6CovmOzAIb6/ruhSOgua5RO2icNswqrbqgmPM
aaS6IPIzNPzGbNvRKoyLB3vaOchR29YPWWx77+OOESAv8J8AwSKayDT1kI2f1LbBg2PD3AfZeA8x
az+PwVpz9pINImCKBIo02i+ux9pSMZHcNzACmDdVRCXAItvQSPGOGFXopW92fl8SN1zlw1zS/nOx
9qXWFKDLFfkogqNffR7EPksjujbYvCZCU0ymmMF61WBgL6n+cab8xyDZVhZrQczSJTtfiaaYYCet
fCvBBjrya8UPzZwsN/ejs72tjkurwXASAkt0SQF5RXsPfYbZsXqy/SNQeMLafh3YZx6sAQsurcVB
348J1GjQYOt32YQZ91OJTkwyONtyopGj7Kgu3lq2shqyKAmIRwCThTMJwLvL83crpy8zM8G4FSgr
dzIL/KhWavjiFBTjsB4T33zCjF1smVPYSTbuXLB9HbKyoXuQXKZJiAUA/cYwnPuRlc1dmdR11Dt+
tq3dNL/PBC/vPYY2jdEgdqSAr/3d9SoZeU1thugEHje9bL1d1gQueAzMsUzCys3Eazco71fGq+ZB
ujzYIUTMd21NkKHwAdXZ9nHwmDJj2rgBE7us8uWzpTJ2N9EMb1Pbs+duwjgApqSqsG494ykT/Ych
wuYMLrql5kPC6LA+o5P4KUl47GBA1FXwEn7nXbMjoHdD4ea2yi2cEbQAjWCzbzv3NlyekS18HBIo
f0+O9aPk9xX7Rwwbv1tra5oviOaQvHt51uylg71Uu6dmL5KCKFB8jfa0iWmK4dq1dqLFlYBtep66
BHiHXuVWFgdxRT6BSQrltdAz60OQlV8c3zgY9dqQ6sJFxXL+laUtx54alosCsvhg05A2SRzVkxFv
bDdWK7dowf9/hw37zyXSDogoYSjDwHVtxi/AXifto/CcsG/va/UyFrsPa8PczzxTDQA9FSXYS22o
cjl68PC845CBM6Y4FNUbVD0crdfbchbUAbNn6A6ALqDOredQ0MInsqwl3lG5VZRaf6OSt+JKLEmY
Z2rmiQrgCOjaULh9lk19EhzTSPRpSFcDpQUVQMIRaHFocXhnv7ncqiLu0RtSpXi70aWVb7L8YAZ/
cBrnImaNP/NSHQoKaTKLaK2XHFyYZhRnj8m3jx8FaOMwiAlst+uEhsuziajMxLiB+2rEp2xFfZfO
AaPcc6cL/nvlAY82w2M3tFBfoMR6OZAvppWTnl8RzbRc9KRpr8wgOj9Dh018BE9VVA/DTxjUu6oN
QidFQCHqbuVU1uRpF7IbChMUomjSMHj/7AiyL5P+kNgoxsf0vuq6lcrUkp75cNzwfMIrgEZfKkFm
Zq0L5EA0CmHo3vg19AD3WOkHWRMxn+GZnqVGO/iFObdL0yfHeuXdaxWs9FUtqcHc7DHnzWGb9bwW
yRh6nBsWH5ls/s4MVCMDnx1ua/JS8YWAlwV4sRg7A7KSltYGqFarSo+ixhYoC1RXYPg6oFTopYDq
yg6GqO5bDtVg2T62ALox0TvP6La9H3/lnOxv/5jFBaMm8Z6/vWa3G0vHHJyKoykitYCxlfGvbbs2
Z7d0bjMsLri/YIHwtF6em9GJJiGlDU10ZzDUutk1PZGhMqwVJ2FREGYvkStGsw5i2UtBaSfrgAG0
6tj5xVNvOTsr58+eWgtlbXu2aPpdBmHTfwXpJ0hMK3nvf6SDwx6aOvN2dsD4no/xV+R31c5ER0lm
COdJOkazU5MT33X9UG9V7Hq7Mm3FNnCbdqOsoQn7OkdITNx/HDTN7PnUJPel8vtNF6Nhx7DjYoup
OTApFLLa+0kQjCGwoCGr9uh3d6x80KnRYpO2FTpu4FDvuW+ybT31IhQdF5vGBrw7byxQe3J08ZR0
GB44k+yOdlRWoQjQc+HH4E1BV6eIBja5u7KuyvsuceiOMDXtZCM58FLcMjQkpshb4Kvs8woGMsna
8WCmmR+ioqy+BJMPz3UY870UzD1klhVHnon2nbHtzFfiI+OtUEoE9mDo1+b0bMYJ6EFc9aXA/+u5
HWi5Vb5S+7Yg332P/1A58Xe2NDwQB2ePxCz2HEHu1mic4sjKoNmPo+SR04xlKGsHNEcqQWF/ygzg
U/Ep4oAXC4M+mV5BppiGNU9EJOos3ni+wh+Q1t6CyLvfgPq2+uKWqdj0VmVueq/ie0zOkQjk8jLC
ZFX3jKFqbw+yQW/bB2ZyADKx3DCBQRpvqD/TPBitUEHxt0iiFHY0dr0XoXiFDqq2RoY/YcmTn9ds
0zCpQolprZA76lcz+QqPvmVux8puMKElurDMET+gF7N/HsrK3BI58c3kpHxrF2R4aEdmYdS3H/Aj
47974dlf4myw7qnwRxpNuTG8dWViuZvScDDnA7Yn2uVlaMF534Gb6XcxDDIEFHPxO+mNN3sU5ZPi
iF86WrLXfjIyQLWPY4R2Tz+qSGdGmPnIvwV0l1r3Y/xJlgE9pUbh7ZXbxfitk/9Ql26/SZIG0ysg
Suo2Va/cx7xkxVORmioa+pqGU1t3G7ss6i+p7TcnFXAoI1SpvAM+PQvNUZrIYTBEKRbmVHxD2GjY
GnxrZzIT/f0i/05499sXongO+t6JUJSwf5MmCXakSJI9UDTGR/o/pF1Zk6M4s/1FRLAvr4CXcm12
Ve8vRG+FJBAgdvHr76Em7owtEya6v5eZh+ogLSklpTJPnsMsP+6garAd7bKK87aQIVhfm+dcoM1C
M9NqW4imP9Aiz6DyNzXFxm06LfZwE983zuAeUDDDQEdO41zPfw910u36gdCTxiiNoPmdfjTdwWjD
gPWo3aZpr995ZSZ3vKpFaKUGORhMC/am3jqRNxECkSXD35WNMcalMfQbUdU2MLpNEk3FQO6o1VS7
fnrrOzMi8NsGJbbYAnHQStixcMCDuQ+dX2g0mlPzypnoTV5Sm1PDjrW9AWTE3ty+PxaO3IvPKyeh
3oFbX09qhgdTAiQ/e2K+fmda+sq9vHDgXphRrpCE9E07pC07NlPoJ98quiXVNklWYsw1K0oMQyVW
K0gEO07awanuNPtD2Wxc/c9vqYuxKGGMYROvagOsCAVtbiUANLAfmmAl+lvKGMLKDAyDcC2yd8q6
lw3wpLptsKOsjBw7ALoLJkUGDZxF8rErkYLFhsnAFsBtHrGO67E9BizmabaGvlr2wP9+ieIiUNXU
0pLgl3hJbMmNpq8Mde37im+0hACw5OnsaMqNG4Oe7LaHL8TR6AgEEEfHMxBJcmW5hiHTTDZgucbm
xLNHs3tJsqNF7yChs+IYiwM5szTvtbP4FoQzRjOJnh1t7TfAAdMfE+bMWNSz78/uf/b9mmsu+lmx
iYIahCqJbWdRhgPz9nQt1MpgBOWqWZMXj05ltWWvgfCgx2rzHNfXGBHtx9Qlm7lpoEn7sOO/mrXW
0IUVmhGQzizrql8zrepD7w1uWSbPpVvOAuadCJuCbPGP38qkfXDrNcHWeaLU8G9uhphpKrG11ITh
mHZWnUJ16FmMwd4SaEQrx2Zf1gkCH3MtX7TgFTNj3dwTgZjkSsKllJZfgl4peSZpjIunWmsYWvw+
KqjAEJsz67SSzO1qZhaMopWE25A1r41TI4u1LMfCLTETpeFZiOISiuyKZ3sFZFGChrrPWb7TQRjM
Ntrw5zWKCxOKc6PHItMcCRNdufULMzQhMFz8cVsPkp0eXm54EYB1Ay+Ayx2UI042LEKxg0DteqjZ
yht6YSmwwHM/ytx9DFe+/Hxv4q0nMwd7x4/c2P3jnir8eqBj0KyL3nkgkpWDUtONqeL+hIuHN+Hg
oWgqP9ze/EsDwMMLPWEAh2AMyvxwQyMukUifNmlUE7BOrRwua99X/Gg0qrbBwUOP3mdmb0dtxYcW
DhLgg5HGhqOC1FrN/lZpDcoOCgxv5QQHGnwCFwibxqj1UH1uf/7FVJ3ZUqYK8bxTBFNDj+NW2q+6
/nL784tDQfEElz9Sf1f4n9HXfN+VJTv2uXdCCwj+a9Nyi+xWXKwd+Wu2FLelheVWA55oRws9+dGY
si9TrwOw17p5ZGaFE0KA5/Pt4S0cKB5Koghs5nzCFShI02VqtZKxIylA7Jo8SFoeaPL1tpElb5t7
SKG1g2MLTnG5HRPPknqPoOhoB08OD/O1Nqp5XpRrBATtaA7B1TVLvitXpRlQiyEPxaCy5IUj3pCt
/tNIhk0S/Dla68KQsvH9nvp+XmHjW8Yv3/9SaHaY1B+cNaWlBT+4MKOEz5DRMApaIBCj07cSTTxV
44UoPoROemrM77fXZsEBLmwp20fzIRqVGSY7dtXRSnZ9daTD7i9MAAn63o04N7tdLr9NSGubFZY/
o19ae8MQXeorbrzoAUBpBXMFDSBNxQMcyd0CrwHs0iyX4LXjjHyAQDN5EQ2F0rxV6Ssp1KVnAah1
Z9pYBC8uiIsvB6XlLG0d0oNpBOF/gCgJJBS//UY7mEUZO4S8mY2+GVEKCRMv2PSJ/juzk5UfsbB2
F79BOS8K6NCC6RdVqd7o3agu/A04lE94wf/F2/fC0OywZwHv1EzMT0od/SW++5C3iJ6mxtc2t91k
4ZRATzw6iFBgQR5V5VEtmpy3U2uTIzQuIYqypvqz9nnF0T1XjmmauCgX+rGBK/XHX/x6RDKAo8IP
oQh5OUVG0NW6mYLHgUPYDZ119GFIA23lYbPg5jPR1r9GlDF00NcxhqEjR10cLes7ca2dafLIMF9v
D2bRsfAKmGtEc1JLsVMSyZ1mthN4d7LdIbWCbM0axmJpQYCqxEoDj4cUsGLEoz5UZkWGRh/rDaX7
VF9puVsaBBIkM58KIuYryckB8p9NznwseLEp8zgoN5BNvT1Pi0M4M6EsOin4lLc5TARik6axF9/+
/PIIEMnOPXXABCjbDpk4s0olouTKBW8qpCNku+HlSq5mfpYol2cA8Mm/RpTTudRziOy5iADwLHea
o04PmvagVfss/96JH22/gsBaG9P8c86OkjYTTcpSmCv1DwmhYL7YOWs87MvL8u+Q1HijKEee6Sg4
Q8r2LvN22sqyrMyYitXg2lT4ZY9lGR0jltq4l3TcC73b+Hn32Nj8pR7sLdLlK5t/XogbC6VWfyoB
rHMzZjCrfUutLmTJMTCPrBh2YyNCIHj/J+czFd8OBtm5OsckplLbldpEwE1iJmhg7FYeayseYc6r
eeYRQ5eMuD9hyC1/JeTkgpm/GPe3B7N0cJ45uYri91LTqGuDIHmbbijdi+oxEKFYq98v+h1w9HPt
GxrkKu8iSyl1vRFvBQ0KCUnG4vYvetpmyZJ/LSg3vqFZyP4DZHX0yiocvqKNI7w9UWtDUI4cV9aZ
72twsjZ7Lvb9GmP24lrPpJQQJ8C9ouqS1F6B3LOrARZk2yEdT0J+LpKV/rP5J17tkzMb828486c0
57wdfXDtG0EZFf3vyfnQdFt9QiP02+3JWrOkrIblNenglCni9GHTTnVYgQTANPqIoUzTkGl729ry
0vw3d8rSBKx1rbTB3Gne3oWmC105X+Zfe2velIsA6F4nNzQfD2njgSU/fPapBJV5n/28PYxFM9CO
QE5zpnJ1lXNFdJ0vvGlElpkHx4GU9yU1Q6FNEcvslbfN4vqAn31uPwdnn5qnKXsu87YL6LEe+IT6
v9k+9C2K5XbWVfd9naJkhtaulWlcXKZ3qSdUz6/TgFnZ2kxH+fzokwlKhVIbQrtYe/EuGsFbGmBB
NBdDV/bSx8cc/fBIcNGjLX4waPQV/Uo4u7hRzwwozoC249JltUmPNPX2M1tgFrivDkk3t51heRxo
4wJZ4/x4U5yB5nkNuhMcN2zY6ihwrtGcrn1//vvZWVDTyS5lgrsl+wTtM2+NJ2bx81AvAKnarBGn
5ugb4rUUJNGoDWWf7XaH8Owvpufs+0q+YUTRMWs1PGuzKUr7E8bxv31fmX5zbCrXJ4Id/SEO+Gbt
ybW41WcRF3AeAfGuyuFMTu+VYOxBlnf6ZToyGgvgs9zPxaT/8TyZOlgGrXmXmw5eYJfLPAWjldg+
eAl6420cmlCuaTFeh3yXBpT95hPNYai/4ey13BCdx9Am9424p+2xcMk9tKSfOrs9Dp17ur1AC2mG
2TCIUxFOYHzqs3KsS6bxmdnB8skuA7JoMviu6ftoKMpoqraZechTiFfzLbPu/eGPr1JYRw8T4o2Z
fkONdCfDABaN5/QY6E8j8B7gPyvlq6t9kOmaFsj1WT2bAmgczSbItqrCAQX6pvq+6hAZuPeVGbVl
XKY74sbO2p69DqMvDKnaAbZH9ZHRCmQf1r1nfKpKFAghPcJBJ2W/eeXLygLOuc3LW/XSnJKZEg5n
mVPAc2TwmoMuVgcO2i4+utVBt3413iNn+0H8cZH/0qZybKQliJJLHSlxvI13wn8whRM27aMTrLyw
r4+/SzvK8QE8jU6sQiDScjaD/0mMv25P3tpSKae3zcDcL0yMox7rTVeZ6EHzNl4fxBKaOigQxqQG
fdNtm9cX3+WY5r+f3RipDPwCYhwA4rt7gksJlJxWfNvEQnvOpQ3luCqE3emUY96caXou0P6TFs6p
sejBq5qY4zqp0GwCvPbeGOWK7cWDDIU3sBfPejhqxbUQZalnGbaZVjSRVzykHop8x4y8Av+09ZMf
pVw5Qhbnc5ZxQEMrxIXVG37grkkoB/mNnxrbkgffB/BsGWXy+/aczq5wtc1QUgSmGXJ7Vxo5I2vt
3i9wUuWsiobge/XnERfW7MyA4uuVUaKJJJ2zVRr/DNR8yN30x+0xLLr7mQnF3X0N6AhewITjyNCi
L/7kQ+1ZhGV7Mtgne1zjNL++ni+HpLg6y7wpbdCVeRTmCfSKZNDQ+bvtGnNlSy2uTTBzARtQuQWI
/nJLkaRvaTX29Mg6QAHDxN/dnrdFFzv7vnLcaXrLwAKC73d+lA4vR6f681cxCpno00eAAZ5DQy0w
NYTD7aSHEVB3UyZxBUKtPx/DuQVlDMAMdiSTeDUkoosCDMS2ql3Rv9y2snTJAjQwN1yCZxpswJcr
MXWVx9pifn7rRWjW3UYOX7W0gcKmFWXN3W1jS8t+bkyJmUpwkDNzfq+63N/W9FmDdtJfWED5ZW4q
QXFWXZZWVEGd+y7CPhaEvAs1t/4L10Xl8F8LyrJUNG+5gL7U8UMwfWTep9u/f2kDovUGgBEf6Vdb
jXkSr69I2k6o8oeltpdD5DnR2K8sw9KpgvQukBZA4wOwoBxck9279ShBXU7574rjcAQKsyrRxY0d
j74pa+1NsehjMy4Pgbh1rayL3qiBegPsSThWIr5V0Htg/pfSsHdoD789gYsuhuI8dFQQIANGdOnP
ZTdYzliM4Og1vrT3nfx1+/OL6wOqjBluH+DrytSJxNLyPMPn3cHZaO0YT7YXdQmNxLBiaWmRUAJB
jI8mMxCaqJakWZudjojA7J2oGRgw749FeV/VQ5Tq9hNZ7WZamjk0SYHhXIdmNAqnlzPXSb8XYNGh
x7KI+zBfg2aaiwNC5gXCU2BNuZJ8CMo8SXjJsiOasvRYitzc5CmaNHDE9htQRE5xRVMWDjr7bFhT
+Q2CyWjfcBKBIg1kkUC+PkWD0xo7AAaHjVb60FowGggYVXJ4poBJhFOap2ESGL/wwi8BwKyqGLID
TdhowbiFzqQe51rnf4WA1LTyalbum1knAxyE+B/IKAHy1pVTVAxQGtB4Nzx1AoBm/am2v9mTiG77
3rwAZwHNuxEAMwAlQ90HtIfzAp7FoT5zqi5npXxitVbhZtPHSNZ6nYfY6sOBtKX2OQO16YvlcnFv
a9VqILzoIQACgscOByDAeZc/oGJt57gpzY4aIQBjF+jmAi/uyvmqTOXMjAda+f+MKFNZQlRcQNAJ
HEHaXmRoEgLKYfhj+T7FiHIRSa8GQBjPsCOAbOj+HXe3V2pxovBwhYgKHq/oP7ycKKsIuhHMGdmx
425zAO9RFY6TtgZpWzqLbAhgze2NwISqd50tazsdizQ7Cp0d9FwLeV9szESGU7XWML64KMiZemDC
NCH7rJwNnj+ntQnQc7pdyf3o5uWOisQLda9aa+F6rySfufm7A0Dh852TCKeQesRauedmuWbnR/Qc
WbEzYZ/z0bOeHbsYo574A6SJLDDg8CHpNiBKb0IIS/hfMNVfdQkKE723y7jhor/ztN6G7/QTiu+Q
JSZ6UD/hzq1jS9eaOGjr4QsISLJ7WtfyAH6hOpwIzbZ2gSde4JdklwCklIT2UNto8Wy/6pDUvg/G
nsdI8dio7VE/hIazD8WugUQT8b0jR3wTARz2BYiU8aXWiwm1zO4LUlHfpS6zFyPNyIah7f9e+m62
aRMbfMAennngLdDRnrQDpW+/N2zochUSVDGuOb72UJHd91ZnPoyekwDJRB1wF9pPg0jdPZqUnLAd
SpwCOadh2+df9UB+I7YF8HtaTFuSfeLjB386lUc01bTerkcf0jYDogIqn1NIEgYhLhvN0uio6UMC
aYsydaKktEO0ifi7Cn25sWgasYNyqh3ndoHGbSsvo8Zs/YPf4rwTlTlsWVWKvzkKAh0ScugaBBmR
SkTUlfnUZT0evxObY1MeQfYd6ua39+pScHJuZL62zk7VsstNMCGiDpiaeoRmj09mHmwmLuNiSLdY
8ZXjzVjaSkjRA2EFAoZZL/HSXt5irG0OpDgzWzBf02Q4BmDJuivRtXiPTt8hMogcN55mBvdGp5PX
RkDEI6r0cXhMcgrRHMHyw4hkwa5N87U6+eKvA8AUbzLk+K42OspJYyADpH/HYILydRlT3dul2cfb
c67cZO9bHLUevDbQaQ72pflXnM15XiSALdZ42lDbzWdY+fABQeLP3J/QNNeiJzzlXb8zcNc8uG7h
rNyjyhjnexSEzohDQcoEgiQVlY3N1/gJOl6eOrfYd558rQMvgvr7GjJ76RYA4mAeJ5K1eA5ejrLK
Qd7XAqh5NORnLcqSlUlciqfOPq92H+UGsZ2J4POSHsR4SJyt52zRB2nRnwVdSR8qU/a+YEjXozqL
LJGNAOByKM1Y6l3e8xzwieSYeumjK8mmy9d4FZduNFAJzzqu77teuZY7VqZGF7T50XJA31D8KFo7
JqWzBZffbQd8x8mol8y5JWUXujrjiTN0sOSmz6wb9LDTzLtkqCMA3SPbZHHW5GGAHkzLmzZD0D4R
0/rskjGyZLVvcx5rgxkPw9qdvjjR0E3AxYdYEtH45UQTU4eIagJe69r7advfgu63U/2+PfalA29W
N/1/E0qAVViGRFetzI9cfm+b1zR4NtHvlb2kebBy1q0NRpnkPLUpMQUG49hQmuB37fixCdaULZZ9
BqOZYyCUkJV3UjMBZZkDKXjUkUBPxh7UYmlIvbvSq1fOjaVTy0cnx/9bUuJvzdXBhFfCEsQT9Cho
0NLL6GQdzITRbWLhfqKlCeneCrejLrs1zaaFdUPj/NyHA3gceACVgfIEoi2uDbr7BjTBkCRwH6aE
3YH2dC8YKmj2GvjyWpYIAhEIwwII7QZQaFBLmYkVUEgApOMTTU10pI73LvmsoXWUNVDVjDQ0Tzfk
iwjq0BNvgz1EVD9U9U/fesXbIcQ0ghyaPhv+uOJV1+ceYkJwML5zvEBhVgmuUVPUCGCb8qkwPvdZ
tXHFF0ktYGp/T419qIKXP90u77JMaK/BjYh+V+XoAyVXpmk2mqgr+jLwH4J/zQNcWUYW68b326au
HezClDMXjs6uRXTI1aUrJ/mU8SQM6DZgm6zioEn4CF5bIcGCtr1t8PqGgqqg9Z5rAoIIyMtLg0au
mYQ5BGSs1pb1MVm5NRY/j0AXEo+o4F3lmSrgrqV08umphjRiabxZyevt37+gboABgFQClQ9c6vDV
ywHkpSOQndXkUzc+2y163807TX6u/aes3Tb2kdu/8+EknXbFBRcH9p9ZVbWsAoTAqTI2Pc1MU8EL
0dZY8K4PNSAfZnohdBUbwI4pC9NTJycQzmHPWVtHtrinNEH6d6fVn1Ym8P3mvrwILy0pZ7Tryg5v
Hsag3FGjxGBAuNQZ9B9WWvsfOQ6IMJtK90vte+yO55V9l9luFXcgkvxWJFP9w/MEZCUc/Dx9hF5M
O6NGWyz7FgyTn/BmdJ7QxjhFE83cTcao9zFN0l9Z5zldRCcn+TkFuoyIMzZbPxfdF4t6H1hXgoys
cYtd6tj9B26MUBFKoZbwXJem+UaHtG/2Lp4D98WkiY9aX4uo6txg6w9g7aK8Gl8E5zXyQlp7Ir72
iXhZcBpNjW+CvNTBAjEiTZQWGXkaUrfeofbrZGHd2NbG41Xlg6fB7+/6JvMizwUZqG91YDnMzTQN
e/Bs7qw+A4a00+w7ltrWtmqS7p6TsbpjhlOHqeing+0O6Z1d4h5gU0t2IJ+ywxxx1aZB2/C2z4UZ
p62ZHA1E9SiwcH5ngvj+OW2bJjItmgZh5+j+l6Hg2jNhtRShMzj9jwG88Qd92vp195YE9XcbYNmB
avuJWTF6q/gLgertfaP3J6K1IKUZRXfHwIa2ISW3w5bMfQ/g2Ix6qAxFXp04z0lf1U8dyoJfHZNq
v0pvGLd0ZP2rHWja/RSIKZJW630T7lyooS1/dmoJsnpXMqywMcnIkA75BqYFH3qeev0EANKvCcpC
22ZCBhHKJHTLK9FszIB424mC6inwkuGA+s+AOj5P9gMJKjxiqbcxzWGAHpU5RoaRsTszB/NHMw19
VI/mD8iTFvfQN5jiyfFJjMCsjbQi7rzoow7ihkwbsxcd1CQfp7L2XzKzZI9EzmRvqD3dF14Khtck
93c0qTkQIV29qcDl91lwaDdLP/ci6JWBAQTCt4+GldIIzHFdaOjIMkgTfGudPmURVBHb0HByD33e
hfVdl5b2ZrSIowLGpxi94vZdzbNu05d6saOdjskeIBjO/IFtkKzTNr4s2y1I9vvYdJruzkXD40Gz
uhrMIzmothK8xjVpiEg0SR+ZjJk71xYIKrjvrJz7a8eLcmzaiVaB8iFjz2Dl3ZrBF0F3QTqClO3n
7ePlXaFUPV2QxIY+7iz7eqWNizRbOmbFSJ9Hi7jfheMxDoyn0xwSywW3RYuEVWcn/sbT22mPi8QN
p8EM4soV9cEzsiAEbFuLm/4bso2R0wba41gzHpnd18rWw0J44O6hFNwLkEI6Eq4PP/wGHmO6dAtS
AzNqwHYVCX2wnwu8lHZ+i5c1oO3D3JXfxKLOy8c2aa0XVIzETjOnZNsntohHcxqOMwd3jH4B6Ak0
9Z46yIxooCCO+64f0EDauTsG4O2ProXeM3eDn7KoGmx/ZF29iQZRGSTWoxRIT9WBvzWdrnnR5TRs
/MAXIrIyt38VVpbvIVvsbuqsfeONFdzbtWPhiaGDIMPlNaIADb2ePIdDjAAXA/Gg4yWSWGiabGj7
1lLDDnXWD7ukAdkdyXK2EXlDn7nRVSDWIOI0FHItk694zz/vZwgTIgrFvXvFEKdh/F4gu/ZJBJCv
6cryHrHgtoDMUKjXa1pySkz0bmymWZjhdKgfqVFvwMCyDWho++RBj3R0tMd6KI7paPAo8f0sRGp0
q8/8C+VaY83CHY89i55kQJAWiMsNCuYmpzfIM065MtSJ3GqFXKsiX8f0MwwObzFER6jyqLlOM0mr
rJQTeTaH2OqPmbOZIDkmQ7YmB7Q4mjND89/PQsuEMm3C6QlDPdQFaVjwldh1KRRDjg5ACxR4LJSt
lJdrQQxZkkYjYHmbnogkH/Nu6PeEDW8THSAR6iB3az6KVH9oyPC7Ems6oPY1rAq6OmhYxXrN7FEq
caEHsn+7YzR58qZSQlje5cEOzC/+R8fkVihK9Pi7bZPve+ZIMHx64qHmebMZqqE59qNgXxNCjEfP
cpJNbkrwKblV+rE0PB4HPTygNtIRtCh6sK8Tf9rigngzDFc8iiBv7tI2rWpgdox8mzmifynyyT2R
qk0iAxKSDwMx61fQo+pg1fbGGMltpGqnIBu/SqzKKZG9d6p8nr4ltV9+SHVEUrcPYhVf9M82wvsF
3eMzA5uai8qMxAFjadA82cGrru0RsYW0LuJEy2JZxET7XA8pjpyV3KryVPvHKnDdyCSaqJlflRQz
kYNVS2+euFHFCDp6PI7rPCo0pHdyJ9iVHie7MSErz4KlXTWnVk1rrlUAAHrp7A33mx5YKvqcW94j
xOvAiJSYn6QnDkGR71KSnFZmd/7g1TWHPuO5/PdOXnFpMBsFLwrdw1lReeWDS9vxQSDDtRmcztxM
hcMOmAUdDB1gm3i2Wje47yaiHVBgTtjK0+Q654Lq6tlPMZWfAtnuFq2f5HmERlbJm0NgVS+TNa50
6Ch3ABKCsxkUhIAc8fCyUx4oRucwr88c8uwZBnjT67BxPwqJEuyw8vxeOrjODSnvE5EJTXLw+jx3
wWc2iTAH6PT26i1ZcIA1R1pnluJTy2hSBJVb+h1SFcYYao4ekrXqmbIN3idrhgmBIQ7NwSjXXa5J
MAVlw3T446QhgvSnkNtFWGtaiCpY7M6d/OMKxG7JIqhiAJqdVQeu5PG4RFaaNhWWJ/e9ezz8vYcJ
NHIbA8TKTwQI7yzU84a8Tq3prEzn0kWAzn4dqRL0WM6ZqsvR5rLPdD+ZrCfTEHLHBsv8yC1Hf/HM
id8FAlgvF/WWe4LzdZsyXKlE0GBrTsZaL87CwqL4CkwREsoBqkfKtBu+tIa0k9ZTlUOzlZeHtSzy
kgHIYJuzCBAalNV2VVMUWZbK1HsqHgznucj/GEuLXXb2eeVG5YM20sbS3Ke2P+T5HtXP246/cFRc
fH/e42cxQdnbuQG8n/eE/G/R/9KCt0Zsbpt476tUTkYgFeD1czMHxMKVMQCEZxuSU/ep8nJQcrlU
85pQ0K4QEXUHT2y81CpPc/5R7gQFxBuV2eqgJcA4NnX64htpaGB9txn6Bk5MA6Ffj0LY90wU8qug
CKxChJ1I2BvOGhRSWdx/7i7sngBQe5AuqWCHLGDToAncXb2sQ5K5rwBl/Piz2bExeHz8nYAIQpZX
CqNVlvLUyL3ilBiITtCtQHYV1E+ikrpSC8dEDk9GVvpQZ9O/sj7jkZ24J5BC5jGq2n5oFIV2JxqD
xLzwX3WQTsVWl7JY41N736fdRw+qECv3i9p+cPWbFa8xTI78M3eKU2UDjthpn4OW3CfC+BxodFuD
+2zOIwX2uPe5g6axMuom8+72vF0tjTJtysaWQZI1lGHa9OmrpkHBN13ZGWsGlEvH6cmok3mM3SfH
gyD3yueVjffPFOLSBM5qHoka9buBz9vKNopTKQoAHB4r/tLBzl9M0pmReYxnu7tmft6CeLk44b0s
3YiswcbXBqHsbFpWKIXMg4D8MJtiiVc5W5mneR3PDo+reVJcrQQkzWfApZ748I11d7YhNp14sEm5
NbW14s77pN8ypjiVH3AgEWoL45HfGu0+cSAxqn0qxg5kOx/L4Fl3SqSU36DoDF6PLyzd3l6ueSy3
zCsuN5qlnesJzA9O6Fn7nB3yLJ6GlYz8ohVw76OdBk80XY11hrxMRD74xWnKI2ZGRrXLutDxNrfH
sugaFsiiQFU1xzzKVLqJlpojOG1PDd+YxjYQ0BFfiT8Xd+iZCWW6pqn0AbxxixPxPmb912AN2780
UbNqBbpEAfy5ermQrGoEMZry5NBne9xZ0TTuarZywS/5t+8jk4Jar38tXBaQPIU6NAYBVZF+uk/M
NGLlpzz9AIjRylZSAsL3rYSqOhj1fHSMXfFG2J1pFXYWlCfIvYdpmcaj/iEdDo38WbZ77ny77QCq
+NQ/5ua0Ca591GXV54FAvn9Ccrw45Qkefe5QmWiBLpx6j99WIYbXATxyugx0raDJGS2/iQ2QL+/4
MLohxD7yfaD5RgjySYqsPicH1+rml7WfRwB35JFGKpuEQMdWH5rKGV4NkC9uGAu8p8YRxYveiA8O
E9nGbtofjsy7D2hY8z4UrsviwvTHu9GgXkSdpkDHf+mXcZcGw8+ashbYTZEAlIys3dj2ePRXU/GB
m0Ozlvi59l+kfaB/4Bk29iHCsMvT2cpbmcq604/F+CnhX3m6BqW43oOXBpTjv6SGX03IQh8RWA1u
H1Mt0tssvr3Oy0ZwkSG5C75GtZva9JH5dsH9A3HxIhZTG03ai73WB3G9FVEiQl5n5jhYYL8Hi5Tb
mlonTliVyHIfZQEUwccEkum3B3O9JCZKbcBrArCpQ0F5HuzZhambLek1OMGp9EEEHcm1+v31ZF1+
fx7n2fenymsJ2l3ZyQR8z99CgykoVp59i0PwXMgEzDVX4I4uTYwOKzItSOiJtF7ctEGIXvrbk7Q0
CHRlA0BlYm9fQfK4W+nEFgU9Cf8eJPpFEWf8zyiscHbg2jgzoRztfaplhm5yeuq7yCwj5ETT4o9j
o0sTSv1DeoXeWqC3O7koWfINr1b2xdI6nA3BVwr5JYXuROnm9GTnbyl0TYJ0JQJeWQb1Hh896dZB
igFI+tmt3vq6hnrhyn5Ys2FeOpMvKge83bDRCcBZwA9/sNdiSGNhb2OtseXeE7egSL20IZkklSY0
cvLQc6sbVTRme+E+suKuS5A1QNOvdWcG3zryu3PxQP1d0D3pAF5dy48uj/W/36HszcDqm6QwQDUz
mXFnQqEvdvvtn+8cJGTwzpu1ifBmvRwqnrSDrFpGT2isB+N9n7zWbPe/mVC2v1f3vZdl4FUvsWLp
XddC9mhl5ywt2PkolAVLiN3UKEnRE/W+GHyjFXtPRK6zMpCl/XNuRVkO3AZGqvEUc5VsAMETa7TW
S8uNoASxKS4tkLYqawF9ecnSzCKnUr8TkBIrdo2xub0Wi0M4M6GshcX8tm9yE57dhqKI/GL/F9/3
EJ0ibgQDt60ModGA1GipS04pdD31qFl7oy4u9Nn3ld+PrHFX9mCcPXXBU8qhnvIEOQFJ/2ZTnFlR
3KnoCocCh0BOTr412X2GE99fSc6vDUTxpUG2bl1zDwvxxXci348CdiiGFSNXVUrcWd7ZOJQXz+Dn
xdSiKeA0kGILgdUQsk2h73zvbGjLnFz9mK+xCCz615lF5ZZ0RmjKQKWTnEa5TTwwaMb/m38pV2Rv
JUXjjvP3rci3jm62csuv/H4V66bRIvCph+/XZdj8ztfU2dY+P1dszoItq2UAODAsCHooxBf3x/80
OY5yNZpZa/k4a8mpbQ+O2EKv9vb3F30WxWcIvgGddZW5bofG9wCiIieQvDhix+kT7cLC+nzbyuIc
nVlRXGgciDeYNU7BzI8cvk+CFRdaPGXPvq+4UAOwVJl6Ojk1011/ZPxuHFYO2ZV5UuMslNMSuxkw
gkE/+NMsSNujtLwmXbEwDhRIgGBBqtaYcw6XviTaDFrtYAo9tVA3GcESvxvbFWa9haWYyYqRD0Qu
AM9CZSkk2uHtinTakSTAfHi/hD5uby/2wlShGITgGp+H4JF65el2omd4nyTHcbBimd0H7NUb9rxb
S5vPv/QyjwUxlDM780jPNp5haX5fcDs55to3SM5FWoDsfgm8DA0h+2WuqffOB+stc8oFYvrpaAYp
zOnWFzQKJWQn+dfMfmDWGtfitRdA+iYAOT20r9BYfoWGFoJPMkv0mQXETUGU8dT+IUgDSzObQNoM
OYGFpJOb4tUwWIVxLMzIS+1NS9YixGs/u7DgKQ8TyAOxhr9boF8DNxrW0nJLk2Qh6nFm4uVrEIjR
1lQr/o+0K9uRG0e2XyRA+/KqXKsqK0suL2X7RXDZbi3UTpGS+PX30PfO7UymICE93YNuYIxWJMkg
GYw4cU41Guj0dveMOK9NOR21mq/Eh7erDsF29CpDdke+dFUIeJOjlilIb0Q1OnjisgcwtvlloFN4
AIqyBbXf8t6ZHRUQ8FKWADyFailINONUThSjKjX+CKxr6Fc6xH9/Llu53TnI2EjhOkDlHP/mLeSA
yQbEKIgVunR8ytvhlXrASqBH7+cQO8C6io9+en+aEzYBPJFrJUF6ShSZpjzo8qHQI70ExlWQ8seE
0weyX8fOImvtfHPOZ6Me/J9skWKMWFbn5FCriQL60IsXREjLEzj7fZTwAfsAhTB436+PHsflDlBb
mRER+2OW/SxQmFg2MOcHaOWSUBagH1BYVgx4ZmtRqA9GKVg9oZWUugdQm7fbmlvuisvNjkXmhqUy
b3ATAbTD0Bhcw1zZLoVa3bRx1kiv1iwoV46EpCVQzYa76c3HNK8/OgZg0csT9qcCfn08w7/QNQZs
PnAI6Oy6njFLlxI/vYcZc/MktHPcAKl+alv6WUstEP0KewOxl9+1gKBbmmZH7tbHuIGcTa6Fbtvs
ln/O7R2IjkswdyAlDUgh2miuf42ZMa6zkZsRMJbtF82IqBG1d3Jy/jnEofSCYAF6IGBIU4asT5PH
WewYUW6l5dEfIWPfNih6Lw9lbvXQKIoeRrwBXHTIXg+FBEDB61Q3oiwnYfIJV+5/aUCZK7+JOcdx
ZURefsrGp7U22LXfb17//s52EtJNwohEHA7ptr47tMVKX0yPsgit4A5g2Pg8iFF581DrK9+f9SRA
BNDXCa4WsPRc/3zWjBUpmW1Ejb3p2wMNXgLjZN6fBsEoLqwokxS3JRqX0a8HLnEQZLFs+8+yE83U
8tHUCXAtAj/0mtxWuUBhiJgj00EE8+YYHyuXHFInSs2zmdWnDlyl0CLc8mJEq/gLH+5+AUoCSDRU
SZQeWj7laXsRKda9aLq09UXk+9UWrerb4/Lo5oIE6L2CcPUPiFfNkUJsrW4KQ4iIjHWchWioQHOn
RtgX0MOgCQOI8gfHmtbIzOc8A8e1IYNEUCWonbJVbjDK0LcdDVWQAPBXiGeHovpV9w57RLGPrdQQ
5+zJNmbUD8F4c8M3mk0khWAW1XGWuYey94+0eiggeB+vzObchr20o/jiNOmlU0+tHFf8VZDu2NXT
l/sXDBJBDhDXEKO/CYBaErsiMCYRxVN9cNL82dHRk23z8bkwnSddL+7PcWHKLgzKub3wwALCeakP
UH5U0a8Of6zddttMn7g9/MVZGkAvEKOSOlq6ehqZWtwOnq5HJkAFLNjoot4uT93c6kB1CtEVKvu+
ropDWWJqUPCbkGfKmtBpDikop5ctzMQ+wCeB8wxXJ0iAVQAx2DGzxBHSr4dmE1vQHzDCnLz/V0bU
Ww3UzJ2XpzBSD8BiIkbeNaUHgIJp7v/GECJeHA02XnTK2ZO7Y0xKWX4N+iPVfsX9Uzd8WjYxsySS
exb5fvk/dNJeOxchYDj0NGKhCfFrEvwu7s8RgRkKjx/52IK4vXoF1QboxTW0rER5/dzRr7w9EGDs
y+l1eRgz645wyfzDmCCvO8V3edsa9aRpIspoSPoX92vjRH9hART2pgPxChk4XU8UYH7OhFyRiKyx
2WXl8NyP8a7tyNf7zVhI4ACG6GGnqAnHxuhsH2x6OgRIn3UBpkuRb7pmpTw6s+igNASwCyUKye2h
+FU9VsLqBe60uD6jZbj4/RdjgDQKahZoE7qRUHe1gCSpn2ObN+le63hUNsFnEesrZ/3cmlu4vtDb
I2l+1ZbnafA0f2QDXIubh0nje9L0X7OUrFSr58IPqVoOUT6oyqDbVYmivM4nnVslOH+DIA5jU5s2
VpE9ALWxJ9Tqwz5Pj9BcfnAbcaq6+meHBoaQ5cnH5VmdCRQkm5vkY5HKMOqVPUJWDxCdXEQFH/dD
kZ41p/zC0FNvxSC58KYVR1QB0vKFABA49i5qNy4aZRSH56OtxwVHw5oz5OZeQJn5F+sCfswQ7m3T
duS7KQA+a3S14mvHPHdbx6AgCtEs8TdnCLIooNzCsa4j83S99dDj2+ma/CVJOobdNIVTHGySkmy8
NQrA2wYUOWgLyovokkCLhHriTk6ZthQCuZHp1uw5TcgbejaTGjkHlh4KSIyeCxBpP+qdDaGn2IXg
tHYvN/v/Trx8UgPWBRYH9Sxz46LxSmYI6NqkO8tvPvSWdzfADsO8MCEPiIuQohryqqKWJSKkBEJ3
fEYf7bZLyCaHQPqy184dNfL5oYNlDMwsarYjBcN5zIxCRIG1ScZ1vr657yM4wmphY0AJUPENMggk
qsQ0RcOGJ2dvTUtGXn9KZgAbAFE/YPMWWNKUeyXI8UbmZjZFRtEAFfY9K/Rda3yE6DhUDl8N/mF5
tmbCZHmayXn6c7Ipe84UXhpUcTdFT6b3tt9oydv93w90HUplsiaHXo/rdWetjfof6aeoPyb91k3P
wjxn6UrUMrMk8C4TNww2k0zaXRvBI270Wj45UiI1/pR3n5fHMP957E2QI+kI9tQ5shPmaqR3oqr8
XjkPGVL2ywZm1hy//18D8s8vN4dFta6oYABHwaEzoY4S823gfzJBADkm7YabyXbZ4uyQHJTQZGyB
cpp5bTEl/jDpWeEgp7rLkkO5ct3PXJTI0TlgBZO7Hu/M68/3A+8q2vVeBPLUDPvkQ5X/xQAuLShT
RnjDXepQL6oEaBPaMLO8lUVZG4NSpWMgd6EYhBdBSdowdnq3pSt7Y94C0KcQgMXfKm+lFVtOjay6
F6X0EanZmpzMeOUwnNneWIh/TcifcOFZWtXqE0XmDXBKsAVq8jS0yffq8/3edGlF/ooLK07hm6IT
GEimH73iYK6hIaS7KGciaH9N8EV6soiicjEHkNgG6rTwIif94daP/nhosh/2t07cj09DNQPVBCQq
ZLlBTcsaFQtKv6q9SBTfqPY7aO5PSlx9X27Li4lqWma4OG+9KPYhS6HvKMCUsf2rmVZu2/kJ+3cc
yrL3dDQzzjGOwThw+xinW5vs4/dgjVV61r1wd4B3yDdAw6McvGbgaBMSPm6kOe+FtqHQvgGD8d94
14UR5axqY2ZWth+7kd77b2lpHr2Y/Vh2YDkftw727ziUSzefTD2zBs2N8Az71nKyTyoQHI7xmrba
3LGL2xBtxugCRElTsTPWSeFjzf0I3O5Tu03WWjZnxgGmJOS8wPiFiFJ9oLQiyKCDgHZlIzg45QP7
5SXH5ZmaGQHKYaiTy8KYdUMyZdoUDCWgNYpY8Uh/Ztlu+fNzA5BaV+AcRuLVvemQaPWgotzBTdgA
GJ+3m7Q7WfzTspHbMaCBGCUkmSNAF5sawbkDnnj2mJsRBVGwFQZrNOK3g0D6WapgQ4oSrxj19SBc
B7IiGdLT1Ms3gBbsapOgu9q9e5PDDPi+bLQSS8oJxZl84PTrztDMaBqBv9D2rvehNE49OZj65+UJ
u93m15bkhF4cW2nv6qTuYEkbPwbtYwmgtgEwZXE/RuLajpzYCzuQ7tTKugjMyAATiW29sLYImz4a
rWrbdaf+fpQM+ktQL0eYLbm+1N3iB+AJLohnRp6XwAukaPQzuF1DU7wuz9+cw10YUlMs9QTKS10a
in1zN7LvHYBwyxZuD3zAY8Dtj54iichRXXpI3UrXwaccNWUL6nXQQ5v58N70ZJ9x8g7Wlq/L9mZG
BNwPUrfylSKhGdcrpbVJzJkxjpE3eL8KF0eNl99dBpFnDPjWUSJFAl99GBtWbdO8sMcod17TvZ2u
rMnMJpWScGBGROoWL3DF1/qGNmaa4PPeG2GnLn0uyMqazM7RhQU1KvJYOZaxNUYxISHrP05rwd2c
AdC7yXMe/8J5dr0Ieup7mWVWE6Q2pk3TuyFP1vjA52bp0oQSBJeJ745oxpwiC5FjL7YD8oPFsBKk
ziR+kHpAO7okpdCx4spaJPVkmZzBmzh9sOJNZYHB6OAmh0TbYDs60465W3etyDEze6iv6cjcSiYh
xErXs5dwkFJ1fY9UtzlsfMrQOvywvElmJg8WkEhH2RspHnWTxPZEDWbV6GVK3n2QbYztlpPDso2Z
/BHax5G8Bfu9zH/65vUwisKKC8ZRq2ma58kBgTVatPTKBY3BQ8Kek/oR9LQPTX13IAurqHcgfY+e
lxtSGyR6/XQ0kWSnJNikgv8cWnunV2D3d4270+AwhZ4wROSoECEbfj1AM3NKQ2c1kq7BERKlg3HW
0i/LkzjnCpcmlJ2akwa9NaxFvrXXtmSYniklK74wawI1LmQpPGDkVF9otdJoiZYht5lz8OXVPfj/
hhUbcr9fR7GYKXAqS7EqxDdqKSqtBktA31hEGrSJyqB4KVsfHCT8e9HG29goeJjRduUYnR0XigdI
i6Bd5WbrEi3HM7/C6lh9EjrIUP5aXpqZPQRnQuIIbAOydqyccbXrc0hYxFNUZ896S0JIBoc8u/+q
sZDYgRoWelCAN1WMDPHoE5ogpVcIbZt3YlOuPZRmpunKgnKOThQqB9yABayI/42tdbHK/1xZeYD9
AvRtIKUDuhbFgRu015ido/VR6rSPdZnZYW7UYdVP5zY3z37SuiExoCIcrCV65saF7kPkQtGpBE1S
5RBtx7SrU1YxhFDDhqbxZrgfmwQcBB4UAM8iDsAhcL39rdidbDalLNL6IXToCQrb4xBawW7Zz+bu
INiR7D0INgDFU6LpWtcAitBgx2qGB1bvdeo+S0Ko/tH1xdHo0y2pwLwJhqtgXOkKlqtzs3qI23DR
Yh5vMsqoVwktsQiLquyzJgkV2ePEgGwr7gdHYS4vDCl3BRgrZcK8YJFwrXxD6jAv2rXSyZxHgOYM
fyEivYXOoDyUeXlTDFFZvGkgnjVW9urcZCHkBD8+Qh6AXJXIszDZCG44lPhaSGX1OEsN5j5Yib8V
xcrRJj1LXRZ5dUP5AqU4wECvPS9JdGcoy4pHA30VyQDK4R+JhuJFnOyz5tuy+80dc3iEAN+K16/E
EVzbsu3StStQp0VmCsXqsa83ZV7/0qBtuGxn5opA6eJfO4oHCMoNkHTnLMr+cRP63P20vkMj47n9
uRLSzXkBEnVQS/AM4C5c5UTt67wsrGbsI8K3fWiv0efMTRfaeUEQg9sOmrkKym8gGSRdKGURA83o
iH64uO1ePX8N2j43CqA64GY6zh7kba5XxQVQwYQqI/YLSbe/E1BbL6/G3LGNpCbYG+HMKLCqq15n
hTFkMYv0Kqrzf2z+hgDeYKcG/Vj5d6/aL5ub2zpwZdTJkd4ELZMyHF+zugoiXSyKaR5W6beu+VkK
FI7X0gV/PqTunEtDcl4v3vHBgNq2SaWh8mzRfAuBmpMQMYhMm8+txUI96V9sUu9LcNVs7OJXnrhb
LPKKD86U0QM87ZBXx0NVtskrVweFtLjodVxOoOB8dvr+ecgqVHH1Tee4aPrvIQVcvuk6OVFeBSFg
o8fMtz79xZxLliRUI9F2pm7sZjCghcyw4Uxmh2Vx9PkHz/tax/6KK/350M2cBxKXAOgW8rGKL3G3
cEYtxgniDN52TKqneho/NeB8paQbQn1yt2Vub7Pqze+T95H1Ye2UHlId1abT/Z/g+9ya9XhmPkqa
Bjk0VvHilcaO6mtsAnNbF7gftAvYDh7fapDKqgQl9wwTUrjHuj0RdIH75H5gWQARE5k4cGTgoEJn
kMUNHIA2p8jWnyvjsMZHL/1XmWukjVC2AagsQIlWOd3q1EyY3ZhjlNU0bN6c6X6QMR6MON5wiYJF
0PXkJF5sIAFezNip8PtrAhkh5MMAmVz2y5mjB7zDqPlCZgYpFrXBvNShAqe3wxhphbXx/BLp6A/9
9NNyPqX6ezw9+e3HZYOzc3ZhUB5OF0NKmjogfow3fqudNOim+uXXvzGApC5OOKy7erqhxmk6XqKP
ENXYdcF2/AvHxSsUqGZEukAwecoAitaxRxG4PGrGODz75uc2XqmazgQcsADPBXEk3tUqaX8C4aja
a3UeWV3+VRPBvhd9FgYARpKapiF30uPylM1cCJcGVbp+285In3UGj7xCB/nMnkO0qsk+6v39T/gr
O8rZNNbEo10BO8QPnvXJf+xS9ikNuv1/NxwluOmMwayqQfAogSwiM89u96ni38Y1Fqc5TwZrJRBR
EBsEQkjZnKYLAiRGEYFycNU6p5h+Wh7GzAmJHhoXZXkJX/QD5dqqxZA3bcrGyJ54SE1AWAD9oCsB
59wgJEW1VDEBCaGuzJVrT/+3HSuRhZS81vVKdWLOAFJ6yEcjvpE6T9f7HQzYnV4M3RCxFOElTQ/L
k7T2eeUI7iA+kNeCDlELqVFvQ9YizLm9ePnz5fl5cVzpIJjsxYDv+/Z+6MO4OhjGY9OAFXm7PJAV
Q4EaykLZxMjRrBtZdAvJysL/EEwbCEhV7corc94Qem8CPG5vSwSV3zuan9ZD5DocPITZJnGnkHiv
uijCka2415wPSyVzPNrBb3nzdhpqDf9/NmL1xbeGfPT1U2OvHCpzN9iFCXXi0LVAx8DnQyRodgDV
2dijMXDT1U9FA3E0CECsucTcaXlpUDnFuso2KBEw6PIfZfE0ZKe6/VYYK5fA/MwBcAkuHx3dWHIZ
LxxPmzwbWFl9iLQAlzLal2xIbVC0nCy73ez+wWXzHzPK/kGNOy6ABYbb1VCOQIiUsYdlC7Prgz4P
5KPQG44m7uuBlADej12CA6Dt9OEJcIT2GTnYYhObXfXkjZ6BLJvOjx6dAhD0T87K3TY3jwj+kZoE
OvuWQtSZCPL7I9qS6/ijoT9a45av9VWumVAiAlqjAxcAXT0y6m8TSbZG8DFAq8TyNM4t1B80IwCN
EDxW81Lu2FZuSU0UEbxvdMv0H8ufn6sfANmLVlc5S7fMhxD8m+JGMPRWA6HngF22/1Kx01T8nJw8
rN0ftl+FXnY/uApUyFBU9tDNYug3ecPaSie3MIUe9WCY2+A2Ks6ja/MX0UBbYnmEprzK1GgdaXEH
1ykQm57aTwVGGFRpINQX+XzaU/qS6R+Q7t8jtbxxum0PFZ4CB681QJACyWVN33v6owvxmGFXQW7K
Nt6b4dRXP3WG7iHy0LZ8t/wDVT0xwG/lZOBJghcifp+6xH4TTFVnoVVJ2Ie49zZ1bLxYzN1IXdeq
O9nZAb2uiEzBAPjDgdJQ+wGbd2OPCAusD5w/ICDZNsVaytqUG/Rm3iD1gAcO0Ay4yK83MPWqmPgF
unPwirfLUwBR114/6trwoazftSr/4LJd69Rh6Z3G9jmr30VaAtrLw0Z0B4ikPTIGEeou2fn5y8Dy
Dz41NgkdVs7L+eXF9EkYBFpX1Rc2JVXMKwPL2+ZfAj8NJ3HW+1fRtnsDj9vGRyot3nX2Q0x/2tWp
tB6bKkrHFI/xamsa3a4r3I3jjWCYjENk6T+4+Yfl9Z05JmTLg8zLwwfx7r2eR0gXDGNcoveBUzq9
TrWZnJLKanduNa0hGuSprSwZ8h1o+5Gh6S2hep5wzekolqwBW/SJ0HLaQ7RoenQmTje+aOgnn7Dm
tdMCbeW0n7X8h0ITyUtEF/I2uLi2HJM4Ro4aSzT4YAqDoIMxnSmk6LpkP4DsQnQru/rmWESeHNk/
gJ2A0/duCpAVlJBsCIH1UeY/mdPTP8tLdnPV4+ueDpp2vO/RF63WHCeh2YNODNRTaifYVIxA56rq
2cYRcXYEX2iy0vFx4yKKPfUmGVqNDsHQR1Ct2oxFCllBHYgEZOdWpu0mCJSGZKUI2SigBtRLWQI1
ST+MLDJa7m6om/hPAHdYoa9ln02eTgfM9xpOaXYyJY8dWlpQwVFrRHVQsNJy7T4yxhO1jRB636L+
TO9+cMihXZhRIhpEFD03R5ixKmer2yRMx2/LXjGzSijiYXfJtAycQ/Fx6lpFYxiiizyRfmGiLV6r
RhgbK4iNr8uWZqYMLVkmkMF4AiJ9rhy9fukC65hVsBS7P8A39aKVAURYix0v2Brn48yobCkhJGO0
P5I+1zu3yoThJa3Toh/vQ80+FMWD7n1aHs6KCTXPgH5S6FvVMGFojxRyca1xHtb6fWdtmGDwcbFx
Zf7nehgl6psppNebiGbegFxJyXeNURTnMhbeyiaaWR0cCZAlQq0QjcWqH5hJOwV93XQo5u6E/+CI
I+XHsXhfnrSZrQqwALqXJTQcgaziA2XcIEHn5l0U8NIpw7o3xiPTWjM0kEp5qvu0OLpMZCvAjtuk
+Z87SlLKopJ8KxsbTyXLrASDK/gj2jaa+KnxXjwD+/XFRr2l/wrt0rh9KP2VzTVzoKPBGTEa5hM+
r2Y9BCuGSTPrLnJ7Qh5yzRMbCGSvhey34S54LrCFUU+WnYg3fM+tV47jAE27KGH9p8Iw37hpbLiV
bGPQigPuQrYpa7ZG60ybINVXnqy3PgpJDBTFkEBEUwS297WPGjFoKEd9KKMEoqJET8DxoYf3syWh
G/nCirrbbKusoSYlyiio9M8D8mCx8HfLvil/6FWcoZhQNlvquODyG4wycst/pvqVoVINvpeDzZ5Z
8r1JI+9uhI5iUElXpY1langwlFFqbQLDCzVjDXt663+YNWw3uAVabnX1/BBB01K/h4X6n+7pTsUS
XHzXH1d+ft77lU8mfJyYT5Ox5fHr8nrcnkjX31fe2iDIH6H8gPXQ/Mf20+Qey/xoN8dlI7PeC1FZ
1CkD/NNQLtjEDbTEoVYZ5d5j0p2m9Ml1Vor7M4sg86rovdAlotmX47yIImkVVMTN0zLSwdwY8nzF
bec/j3ouoD7A+qiI6S6vbdfSSBmNxrYzvVCka2mV20Mb54okvPw/C/IXXAygNDkH4q8so8J092OB
o6VMj03uHQw3Pk1TubLucwMC6BfFKMC/ERArd0SaMbemKD9Ffe2Hg0U2xNgsL/ptLReHJNK48l0K
6rKbiFGPa+h0jiNGROKnMci+JqI8xQ4Dv7X+pPXapod+pG2wx9TQdoYYN2NbP2duv/KIks6lnDhX
P0OZWMuraFATvYyEw8kmy8YXoEZ3tO4PHpj0ALn/nXVi5Uq6ZWH+M3a0eiKmkIrfyjFXg9TX1yCZ
Fjnci8agOKY0O0EoYN+Bk3US5Q6CKM9jOoVG0GwtKjZkzFFDzl9SMM/qHdm16FcOlxdkZhcaFtqu
cXsBuH5zhzAWUFeYehEZkN+x2whE/NsCYtjLVmYOeFgJUEtzDMmbrjhW79XaMHleAUjSafKhwAC5
3de0cjdNR8J+eO3Il78wiBcJmJtkH7IKhUD7jSZKnpdRV714nIaQlWy9IMzS5872QtroyCSQ+w80
qSGNRCsUuW67ZTStFjzvcRxY7ZEVuwmaStNaTW92uf61oUL/kxqPH4g/4+JCOs1PYSH7nok1WewZ
K5KCEchP9ADcioH6AllYt/QgAFq9je0bKT8T8/PyAs0cNVcmlA2YCdsjxuBUEdOPv83gsPz1tQHI
P784N3tspljvMIDUPLkA+trODw3KystGZm7JqyEot0vNzdywWhjpjbdeLw9WScCxNW2SNQ7fNUPK
7mm7rhtxx1WRw8LU2iaAEZKH0lpz35sEHZ6il6uuXMh25lqCVDDjCrYh5JdXlGHjpGGc7pH+3nnF
uwcBY7eyN/7QHiq3CN3yUA3xRtQvAdM2BaJf/aSXInS1UyuKbV5/w+NmM3AvDAJynAhUec02HMFD
XD2Y5d7M+k/CmPYi2EFOJAzM3yAOCSvyVtAJAiIVUlrb1jO2yaRvc2h2+c4vnX8hkJsm+eukv49I
bPQQMW/Nz0H6rBtrt++Mj2KrIbMhS+hANihelPHRjIuyaiTGwDXrHXXylTmftyDZNU28mW9werUD
MWPXIU1kGuNm8NEjuAZEndkJGMO/FszrnZCg33uqvayJauMTjw/Z+OZou+V9sDYIJVpkPfcCvyua
yPDfTfMEudPl78+4/9UQpP2Lzcz7Tm90gu8P+nMxADP7MIl90q/sZundSkRwZUVZbN112GibWArP
cp+Q2AqT+IBYKIR6oqYNu4C9L49q1h7YEX28+33kGZRNbRC90HTTrIHgLzdNUoReHenuvhnirak9
JXd36DuAVON2QmsPKG2AHrueRKkIbvdDXEejsJ5s+q2AIuzygGbdALV/kHZa0CJSiTIm08IzNGka
POpPuRf2a5C0te8rI+gnvUcXbI3d6Hy1i/eavC7//lk3k5SVkqMF72nlOLcKJsa2M+EAENip2Wtm
filaFBvWwPVrdpSFtwcEwFlswA5OuMxjh5Y9xf5ZrKlezTqYCxILLDdCO7UMpOWUgADHbSLihqj+
UHGsjLDJ37R6I9baeGdPmQtbyhY1yswKkhpzF0/+vinFlnHywKm/EkaumVH2aCWa0s9MDEmLD37j
hGO17fM7Ke0BYcNfaHr8j5Sm4gexy/OCCOKePe+VPHTdSkbsxo3ROOmA0RIBIsjEgMm73oh+ZSdj
bDPjzMi4rXN60rL+bdmTb6ZJWpAJcrzi0cWlvksnqzamYCq9s5+aLAx6NDjpaTxsTJezFVMzowlA
bQkyPInLvkHJARCoDRDh5mfiJAAYFKnN3jNN2PcuPAYC/RDkEgM8HW8OS242QclKys8MPTtlnW0Y
f0uNNYTvzc6EFQdN3NChQwvKjUxo1k5+4aCKdo5Ha1dYn22W7lz91LN6ZTizhpCKR0cqXoE3BBRG
18eDLnqojhqsemiaSdulnUuO1E+/GQkgFHf7A5KU/5pTTpy29nphujDXtnmIdOJ2hIyb7fxatnLz
xpOzh/quvGQAGlbh0SarPAYIynDmQxsimDz409kGx2Oe/6Al3NDunqua7JeNzrg6bjQ8UeB60PZT
+7nQGzeNVTfC6NiFoxm5neRuWcmzzjm5h7odwijZFP0nx30RgGCb9RZ1m+FsA7ggvsSAm94/iksD
SgTlTi2z4ePDWf+Sjnlo721j7Z0v1/gqvMHqXJqQY7wYQ+wVU1EImEiOeg7qll8bESdh/b48kDnH
xtMQiW0DhU7PkT5yYQVyX35cM1gRPNSCwxj27t79q9nC1kEghl4aT4VLJ57H6JASfk5psLckmxqa
YW339/JQblP7mDGcamDMw5kADkxl17i937XEKPm5otiYexB6hPw4pGnoFU/EOYzBlyk5LNucc7RL
k/JKv5i+TGvKxkpqfp6erXo33K1lpIxIWZ3BZnlr+pg4mnwAMTyq0Pf/fHScoZEf1FaAgprXPx/Y
CNNIWcnOjd+HabNl1lrH2dx2R3SJgg4eTNiO8s8vJqhD+2YyOhk7p/lnE10eBf9eFl//YhR/CBwg
CgM/VjajIN6ENgDCzhToSW9jN9rKS2N2EOg10qEdKANNZRCIwmkJuAA/l+ZjzB8IgNnVXzgSkl//
b0Lu04t5Yh36JXJm8HNPH/l0XHsr3Y4ALAGILP7QnciT9/rzDdeJn3fgWEbd8rHp6bNLXytx9xiA
5ELCEIY8ietS9t9YaZlR9eN4bvrHHPqkawTy8r+/PhHxfZRDIbGInjywq1wPwhgmwhgwUWebg3zb
/Ydlv0QqHmOb7wq7WIEvzxoDSzagcbKFTS1H+qmtZXpSjufAqB7K6TnQiw0Y00K8aUKd/sXMIQUp
eTYBtgKrzvXIGjY2AY766Zz8aKyj76/cuTMnI7Q5APWUTZngOVE5AkxhVQXpNLT3AKBjmawPqd+g
68N85YmdhHkXfLYJ+ajx5LG3hs/L23PG95C5B+xJAjFldfd6cCPvEptZjJ2ZgQdao39qvPy3ReOV
Qd4exUj8/GtGpUi23U5oLAWsYCi9f/SpexM6Xzkuby9LmEBpEFl3CbFSfYIAM9PnTsvOifjeW/5+
aoMtn+h20Ozt8pzNWgKCC0E0ANQ39CoJ9YFa9Bt2Jtb0BGrDZMMdyYWEULAY6Qr46E+gp2wsvGvA
UwROfZBlqy+cOIib1vJGem7qod7D0rDRy7b7MBiJ9xQM5gj+DckbBz4BnoedXyWPues0D6bdkY9T
2Y271MxAvdi4Ylcz1w4hkdA/LM/IzH68+o1yxi4OSFvURlFxTs8d+DBB7S7CYqgeBWrNkFp/m8q7
286RFkE+He0dlpQAcBWvdUTvc6eb6DlpzTo0kcI1AfwEdOC5L9yV1b6tscEYcKlgOUD4IqFF14Pr
IAmut3VDz4b5Wwy/M+2rZ33moADtnlh14GB/JdqDA0G4rv01Wivv27mZvTQuN9bFzHampgUpa+kZ
bIfWxjKHH603fB6JHkBjxz1aPP69vJS3EJM/w8VBhC7UGcjxSCC3BLwrPRd6RdHo4BnH1sqcbWGi
pFWOLH9qCit/YaYG9sjOSTZBl5ih0xlsg7vH2S3/nLnzCdkDxNpQALt9BvVtURY8Ff25G6YUlSbt
hfDiN4gNVqKIuT19aUeJFcdMB5eSrvfnqn02WL7VQJiXF+mmh1bw8ojkiqn7GcPBcY+u4luybT8p
Gj+Ou/7MUi15n5CzCAnJ01/LVmbnDchpWRXGU1/F3bqcitGdjP7cB200VdPRa8ZdRtMVBbg/DLHq
aNAMByQmcEGAqSn+CRpRKy1Mi55twcUuGCqxiw0HLTm9Bp4gRP3bJPDiTWI1BeReinI32Z7Yarwz
NiJFzqk1DRI2FYIS9BvcXVJCRgjpRxQtgRwB6lVurovNY6T22E8ZoefKM8M6TkMredTMR+68LU/2
zJK6AIfLVzOo8W5I7ZHXbmMwedEz19/G8rfRraEA52KEKwtKDDLlA4XgVUnPwbhvmgHZbQaiFUg0
048dah18+IK3e+iaYmVbzBw/V3aVs68suVuW6HA40+ZLaydgYtq68REdaXn8ZXkO5yyhYVdmVhHX
3R7pcVUFVB50DvlRg1B8PPPqN8Ub/m66NwlA/NeQmlhnEF+0ionhrjJPcXZaY0Od84XLzyt59UCn
aW7HGMeYozso4Ds/WMt3zXrDpQ3FGzLalKWlyUuhOU+4270a1C4O2Zf9F2FWW3gKoCb5fvJel9do
5lCRRM4SA/BHh1j++cV+Mp1YY46f0rMFgbwdq+1+15oAXSRW3Kw43pwp9PJCDg3hnBQlvzaVNWMR
1IYOhw/IyUvtYxqfOmflcl0zosxjVaIltU0Geo57ESblG/V+ZEYXLk/anGNfjkTZQq5HA537iI1S
/yGZ6lB3j7b52bE+2WvKpWuWlLO4nRzeg9uFnkW6zbwNXtrUQU/Hc3637ie20OWQFD/gltAgiCYo
4LvTk544rx6x3pdnbeY+vjKhRJRj4YCcT8OsuXgLJdU7CDs3Zncg00p4PbddAaCRBWOJHFfh72bf
emlbYCuRfHIeE7TkbkdN1Lvl0cytDNJ3sskE4CCg8669uURvfelmMl4tyuCVd1O26YheHzSch9s+
q9rHnovubdno3BReGlW8Ox3ydIwrbCGjOOXDP6n1KdFP2hq79MzQQLwOgBue4ij3qTSdHcjKEz9B
liqbavHBFO141Ivaf/CdHO8vf+o/5AFzVk6HuSAVaigIbZDRAOxNrclwHTtpMv6HtOtYjlxXll/E
CHqzpWkjqdVqaaw2iDljaEADkAANvv4lFe+9K7EZzZhzF+dsFMNquEKhKisT20NpF7f70XrufZsP
iazKyBT9nrt97GQnAjUmQsa4VRvvnRXHgbomyg2Q0MVltdw1jQQrvypE+9hZdTikdpiOX8wtgsKV
mZ2Lp6BWmYHzaM34uGk6Yui84lX7mBnBXZ5mUcXaBznqYV/esX4zxJj34CKSA2MGmFDAWTlXbRbm
7HwQFU2L9rGtCgibEx0kpe2+z+gPp0vLuKFQ1kx7+3PVt2HrZtFY8WJ3e8euHMY5BwEENmpfc+Pd
xxH3ZQatgyrgj6wsXgP+PR/kX5P5g1v4nYkl4gsPFLD/dh5/pMYBedVTMblhwV9MVYTMFc+2/S92
CqSa5iUEYvaKycMqrcZKbZs/5jX74crxcy+7F21E+HZ76lYOO84evo8wPLiWrJSjY7ZKuPwR7ep4
pZ0q+UmKi5t/v21mbYWQXUGYa0IvwjcXbhm6qznx0pY/kotwTn65gTBeGwUyiHP4h/64qy0/1XLA
SnDMlpYM/L7vf3Re6Gz14a2cXvArocsAzzAgGpcZFasOmD5VJa6v0rnrtC5SUuwVHTec/hViANlu
VFRgaVYjQovrx91c1h6teZnqKKaNv1lmfyci+CWk/1BVGgkn5HVCA3/acI3XVucyNYpGFppg8DBb
XDW5J4JpZJP+6KipiJVUfsxNyJKmNliHaRpNZIgHA9wVf7sxZrNIwCMnA9LhZVRdjgpdcnWpPzIj
tj/3xn7j89dr9vH7i2HhYYn7m+H7FQpvQMQpFk0ZEbEcy8e0QdKpsvdyED8hAfkNL5ofbat2TEOS
Zm4z1cqOxMpwduMEZIjUwiAzL51lPxXEOhT+eGF9gLNidqdS8T7WLflZH9gniKdHZsr2jd8nhslf
aA2ga9brUZCOCbTxImGOkSXdL23j3eGtnaOWjv7s1j3QwYlczYoMYdzTvt/j5tzIgJsz88RHdz1T
kIC7CqlBeMplXSWoXb9w6YAJZxk9K+rLu6HpzBNUIvtDmpnGc07svA/bEerlga3/1DTRvkwpDUCS
J/fEPanXAd00ZazlPj0FBOhAl/k/W9YiZyrktHEarj3H289EpIDerFmQ4ONp0GzZeHZZuafJ/9b6
37YAWQhAryYEWKyZ7Ro5WejzePN1+u5x4nE6ZRPw9qfad6uI537iFNO3TqrIMoZEaU0eGjyNOUEN
tbZ2rl3dOa2Vx4LXxz4XPyYLTA6jKGKnJRfN84+jXRzquj3ic3GjTzuwrEd+mSN0m4QZiUB9RtuI
jKcRD/DWT8/gLKN3Qa6c0Cnt3yaA2cDwoMJttk+SpQ9VGVx406b3Y9OeZNYga5yjzbjpErPI91B+
l39Si7OoJgW4RmTehMwDU3BNhv3I/K91IYood8fHbKwH8IV2iWaU9+YcfOQWtwCVRVOlDFR35Pkk
w2qwzbD3yyFBV4AV5xT9U572x2dFNNrGDu2LUaGaKBMaD71er0LI0uYhnXKxI8gXc8BUy++j7z70
tfiaO0E81P7RZvzsGN3JKYrYsrJnIbIjSByOtgjuSe5EedHdWa71Fc30x8x20RBnx7yUseoUiHvL
HXCbp2rsDkXDP3mkPSonfVBZuWuQm1Lie9MYoLB2kt7TTlnuwy8PgLIODAzN06GZvE9o03gusx51
46DVY6rch7TVkYXkww+71r821gCwn/boVmbChyDKRflY0yE7QgA9tnp/TMwMOwEs71nu/EMMdQeq
OxnVQZFGtQKJ1ziV2a4xUtA6afmjsgpkHIfiOR+7GOSc6Kp3vJ1NJxaPhcjCYahfrdRr73he7F1J
4g75LJc1UWBNMZWlvXfS6mh7lRZ3Ckxtma/VMfHJD4Bv27uyDYzY4zoQJN4Qz6RZIbURVsmUvY4C
7Jku5NM3nOj1CTHAqI2ObANoqSsGq6pujKGjvXOyteDVaJqv2RZZwlu56KNXAiH8f0y8ZS7eHUK8
ZErIm0jnpAed/kgg1r1r8Mr+OmlNPUUehV5c6lixoe8g2aam+Ny35lHPCz1pqz/opdnXJSTUaEjG
35xDQTx3To1EMzKzuPtY6e0YEzeuoX+bNBVXcVv16gstjO6BTtUWefd1MILEJtpL5u4DJD2WYJic
ZDqgEcZ4cl0WdeNjl6O8wl78NNtwjdee66OhRdjbgMXOEyCHPlXq0Gi/URnL/j7T8d4EYFIfnaN0
hl7DE3o8gYteFZ8Y33Hx18mUjyYWDp7VJeKOebpolah+32iv+lZ4+MYcerW9QJ6tv6kAocj3cRh5
UzLiA7t/ctGNwMMSVBamL1/qjifG3HuYB+j3ljRWuhp2gZGbO5MpEUMu8KfZTQmzZExoViWpdELV
90AJB+58OR57jT5rbv1Njm2ck3o4qrEs4WHT7AE9KCqaRsET1tluQhX/PDZgo3c1KHES7bvO2WXQ
9LPhD8+Vsi7aVD9Nqf2QQ0T+NJp9FXpsenaDOumlvTdxAUhmfyO0fA2q7GuZVk5YVMyIjLZF0BCM
P+qif3UM8WDq4Iy3jTjv2ckr2TEd0MKUBaADyKfdJPJX4BUQyjjOQ47i3m5KoUtYAjEuMiOknf1J
nxzcZTyyewvtTi1EGnokuoAdy3rjHkfzkBfqxSgtJxyK4AGJ2Zfb7ub6/QpfACAACGSAAr3Kvmel
3w513rsg9wQRMPM4C5mcnqWZP4PPOSSuuxGDXoe+eJJDFRx5+JlC8o2L5J3zoRNtqp4q4xSouqzD
LPPJ3QRtqpeBBjxM85zgZGWTONXd1OxuD/ZNk+3j1oSPBlUjmCFBE3OFr/BNlC88SYZT1vjBA7da
/tmrBKQ3BLeiHtmlfS/77DNqmtoTh5jRPyWAV3cA+JiXOtWtu5xY7Z2jdf6XstGdhzaHOoiPdJ4d
OhAB3Hcjh0ayG8j8ZarLMaGp80/TmumLnBpGI5N16dNY6P0zXvhO4pSpmYUowehfTGbpPztSMewD
SERQnIMnw1FAZNq6+53ojtgFjRd89okJBzRpNdJsfHjwVEce7I7199zP8pOm5TxGilkcJoN72MlE
JC438nvZjQxIQeo9dT2ZPhHiDp/7msFjIw7+bZhdtxPYmVHuOISEPHO1KgoaN40K0rdJA2jonjr1
Vs519gOLxZgpEywUZJA/vuKWBfvIgFey35+sTnxrzQxMOH3kcyuu4SUqh+/UQJ7zyopvb4KVDTir
HOLhigZZpMNmR/9uA/odFGhzMx9ODUA8Mv/T5J8zcSwzlBF9PW6cH7fNrVxQeCJjvyGjiAftVUON
2fm9L6cJ90Yi5RlKEgWaEbb8+nXgjlIwPC5Ae7PnXYLEuNdzlvr1dCr4ZarPfw8/BOQF3ALAg+og
pF6Cn4YeLJdcx7VRBUMVcmproSHTr7rLxw33sDZduKKgUwEhHsCrFxeUVZiVN6bWeDLGF9/cYdON
3v2wBUfbsmJ+3APYFQaaTnCWPCsPtY7uS+u7mNP+zufbq78SNQC395/hLPJ1GgctW6PDkN78wQOi
bqA1//W/MzFvjXf7eTT90aEmTEBGJB1PnR1pw0bG5/qSwPLPT9gZ9D5DQz+aENQmhqjm6erg3mgs
sx9cRB2QBvn+9mBWFsZBHhV2kKoGO9EidmDGKJVojP5EHa//lVe62lPi5ue8sMxkFkTf6tJdN4iM
P5678024GFrZNK0tmduf0jKNu54ebAyrBnKBjMFG0mdlFgEeA2577oCCusj8U94tlO4oe6pw0536
zjWPSuZqXzPGf1VZML5YQi8ibxymrVzqimeAiPucrQNkBE52MUALtAaSa2V/cuyWJ+2k67vegwLE
7XVb2efgWgbFP+CRaKhcJg4cq5VgrGb9yRgghMvHiSKfkxrJJCE8dtvUG25ocW+g4ohCzVxZuOYQ
orqR+v5E+xNEc4rHvrKb0HCpdpYu7yB6p6yfdBLqBIqB9LFVSvtRZDQ/2L07AG5W1d8hop7fEdza
CSOZikAPS+Kq89PnoA/wHG8MiJWaOg2tWqGts3JMGaWiKpMSbNYhmKWqozmKYCd5w3djX/rx0Kr0
ARe+jFgAWTJcnMMhG7ufgtk90I4azoxseAKNuf2oj3ht9oxFg1W3sYV7OpzcMWmzMkgGH1TVPR3T
EHi/iBVOurNHB7WL0guOuSXgeVVmxibXnKOs2yx0C7v8albWb2MUzu9gVGh5YkIkYiYTMI2BJHkm
+L6oOT2DxJ1UoUSt5DdQ8NqpBFMHKPuMgkHgpu2GiyjIUG9s+bVtgS0BZSUXGNCrfBKrUhAUorvk
ZAudnIam6V4pAR+fIZotvc6VaAJpdaTYAFwH5dPyIKuWMCvr6XDqNFnvwGYAIU3SkzPX6JRYnmYl
RDTlg2eW5Deeodm/GGkQAPA214CgubZw9LSjGpC37XDyjelnC7YuLE77pUrLLcD5ihf58OBdnGfI
cmeWw3EVZ5C1Rz98GoMPfyrO/ZbUwZXjmHF0syYWkhC4jJe4HNcVsnCcMThryKrZT5N/uX2O30j7
PpxjGJj7p4CWhATFNS0GM5gw0c9wrquoNaKhDFHY4VMEHV+ANPl3vdkxKxR5pJtIPG1gotZG9974
/Pd3ztgX09QySwRnUCDzfwIuyh0vfPN4e4xXseZiiPP5eGelsv3GKhwM0cnsUCoPUdNTgKbEEhUg
Fwnul9vmrjEnsz2QqyO0RRnLWwabA+43ztvBP7vE5JGyA/gIxFhxhtxF3NLWCP2y6+5rZCD3SJb7
R5DYt59u/4irDbr4DYtrrszdzs976Z/xoozMAkQN3A6iHn3rnJqX0tlid73yMW/2QC8C9Bi6ma+q
zA0YUiE85J9t3iV1gV4oQuI2nTYC0/W5hVQKzAWg4l2CXQQS/WZPYAfKEI+pM5FQB1OyCKwy7K3s
CZnzH00zvgriRHZXbUzq6nZ9Z3wRsOoCAVMD+tCzpfxT0RbHoKg2ihXX5fp5ZLhWsYE8PMeWxQrK
ba2mKNKfgXAPanAak7thBFjgTBsVDlViyiEhZhAZkBUUxpbo0VUgNlt3QT74xj1w1awd+KLT+Qjr
KF3vLFX98UBurxxczSXf6G1bXcr3thazSd0p0JseWaVWdTxErWIvUvuTWatPQiCdnI4NGhTlzhv1
vUIb3MZOWlvLmf0JTXXzWJdPnCwjRJiF5p6z8b77bIm/Bcu8bdD/fH4xOJ2UrSoyfN5G3+jOwf9u
n+/r84YiH9xLAEUYlEyX6T2Or0PtbfDODftViwEQg4Oj/b5t43qKYAPwBg+hsnfNbdxOjgB1Tu+e
aVg4AMkfbn/+eq99/Pzstt+5ZXcyG5TY8Hkr077XpgBCvXnQzO6eu2zjBlgdCbgOsN5QUbGXoKLC
UqbJ08k9q0BAKywL6a/bY7l2txgLRHgdExTh1xTDID1FasaW7hnEJCk69bh6HXFt9uze8rdc7epg
3tlazBtvVA66A+GezXouGXSxs0XdcX1hfhzN4v2XAao8Zi5GU3SXzItrgWdmcIJ4HULo36gJ3Z67
tfGgbQCIGgQh17zHqvRE5o2Fe+4L44GTYK+GT7ctoEcMe+ljlIPcFiD6cx14rqsuAsNUm/xR2FP6
5DY693bUt+pDZTIZC9zWXTQ60jlCz0cllTm0nwavz+Ji5OmRddYY9kGqnkaNO0cdGPunumbZLvWp
/bXIi/GlgTrhHh5s+Cp9zXmurZIeeoOUB2a5fahUQCKuQzuqzWnGkMo1nQSPJ55QT0wvaFXAGpIM
fNkjYJtccJQDvLI/lLVZxr4r8rPVZX5SQ4F7ZyGwDpVOszuKLqgMD1VJ7wqv/9627h8P1u87owQT
udsC32rSIDHK4Lviuti3JXgas5ayB03aajcSat/jMQT9BMJ7RHd9M53L0U3PTtXRCOLrZcQh7LNz
suKfceqgftdk4LyeiwI2J9ojeL6HBxrkNGl90d8bjLIdxLLsWOVDE7tocnmx8CoKeYliXjNKEpp5
liUBKSxAbU32TGRWRXgoeF+I5jY7UogKb0NH2zcAUN0zXriouY7mkXv2N+aMWYS+bzsEbC69eDrp
Iw0aM5HR5WXot0Z1r3H9n3QwsrjutJesl+p3wDYc7toJn7sDLMhDmnj0Ls6EJ9wcPeVG+kR6ZxeU
9B7p/JCa9md/6va10W/cH2v+HXgb3FAG6vPeMgwQXmc4g+GkT16W7Sqt3pEuvS+9rUTfqhmgAKDj
ilfTlZprKnQX6FQ3fbJHQ4ZNnT1g8UFy7u5un8C1M47U6BwPA3eF9MRHX1+QIu0mB+fPA5sxCQFq
2lietcsEyVHwrVpoAb5qaZN9Q/SsRWa/IFAE01Xo+WnEvCZEw/TtoVwLbAIA+0ZzD4yqDxzPIjka
IBM/jVCJfQIL1yEoxj1O7j3zWYw3HDih9birhkvr2j+oqE6k1DfeTGtL9t78IrKQqZT5mI9wZZP/
XTnmFycT+6HfSjavrZgfoA0JNybQWcuumB7klRbA8uTc+M1P20HaQxhkI9hds4HGQFiBvAW88+JM
tWAp1UEDqJ3NSQtNCzXjcqOOvxJkglnwPybe/v4uyDBkZSOOkdq5d5kbpizow6aih1QEn00uLyiO
xrKbju4I96ZtoQjWNiWYKeZ4AM0uwRInSgvlO7nHyHn0yl1R/oCMfVJOPwq1MY+rdlDeQM8jSnkA
GH88XbkYLQn2M6RZaijhdJ/R4xtK79muv93e+qvr9SaB4kJqDQSzH+2wqWSd21FyJmVi0RPdkhBa
+T6ubmBakSLFi3hZFMK5zns8ichZVs9+WG+RjK6dXHwfKUfPAhjsqoACepjAr0muneHMTewIVHtr
DY1Oqq3Tk7Qg8al3lY/Cp+gOo28YcT2M/gFd6Hn81xMJskbIyYBAGRnvZTw6KNXJ2kS2tO9i7+Rs
ARvNlQAOuBXoF8wd38g4LzZEY7eDNVoWOU8iY4mZuyoC/38fOTXAu0VplN+mAd16aOnw92ioZVHb
k2LPct3BHUuyXwJBxm6Esl7kdbyImCHLvcXUd7+FPi01CCIDSidg+LQ0KZn8kwcOhHGc35JK+6Q6
U8Z9kVeR50xbgogr3g8jQ2F2Zru87gC3uVEDAuOTs+aVIcmtJC29i143h3+xQLhM4AHRR3wF1UeU
aipPYKdYPgmbsoj4hoFrUCLe2GAg/j8LS3T1kKL9pNQy7UyAMq0pyAltE7GS5T1VCqqpoka9WAtb
9CihTL+3PfnUO/79NASH1K2PriMjLWv3/jicDL8DpjM/gAsruj0Lq5ONggwqQAier+pAhgPantTw
sU3ZyfVjwL1CvtVVshJXgWMYDbRvUKsr/baydYaJ6YZ2nuQz0T9D1zU2dR6qwNlV0/Pt8awdCyD2
UbFA4hkv2/m3vLsMXGqD9zMv06ecYVX5T81344zuZb4HY3vkbrV6r7kzSLnMNS2k/K4g2oWseYda
lHYep8eiOPBft0ezuoXwOJ/VQ+Z+32UgggRf0/XmoJ2H0THuNYLe9syxuqhgRR0WSlVhJQLzopq2
eCCeL/a28so4FeQbXrEpAM8WSSrLKl9cUpKfYwklK1ahWDJ4mthZvPfuUaxKX27/6rU9harbHFUA
L4Z+tY9rwBFbmkOJSRH+5xTgBgv1D2CDkttWVm5EUD3/v5UlxtqZNEpZ7mhn3cDGiopXOdwXxUYG
a9UIBGABK5jz58tqg/Ad7o51DSfRAfWJJ2aFBiWwKJIWgrM+B3zp9qDWjgoe5nDqM9cNgvaPU6fK
dMArqNHOmosWDKR0h+BPSR8Fz0KpbxyVdVvIQM5dpohfFkcFkNUq6BqMTZsfahLq5JWMG5S2mKHN
KNjw9tDWTiakef/f3Pz3dyeztEHh55QYmiqcMDX2wSQAOPsizEvemmG7VRFbNYfGTHBCIygHE8tH
c9ZgBEXH5sCz3vMMHjSkQbi3QTmrb1GgrUwkPD2QpHO2bk7XfTTlAMnUcgOxGTg9Dlqav/bE2g9a
nrRQ+2Ol2ng3rvic9+aWG78d8qrJ/BE3vwpBBSD/WpwWqgLvhuMtZq70uspDqZScVYM4KayKjY1w
rSE2GzDB3wH+ef9a5MwTutUZqJKep87+ZXoxkHpq7/QIThK46YyG6HQCtsJN9Cp4MQv+qld96Bgl
gg3vyzgMD5yxA9HzjbO+smPws6BIBT+Lws6yed+dRlPPG0RUiux6TYQlv9N6GdIsO4xpFfntFkJv
dd+8Mzj70XcnwpiKnqLfjZx9DagBGtzVNcYdILKaplhpf0+PP0/7nAifKRzx4cU+NfWa1BRYr/PU
g3vWq+XJUvVO717d8qUJeWRNw94i/YEpe09NrHvK3A2nvTrHKByDnArKFVcgiUkTmW9r8zMmh1yd
9ijHfc92rjgHwdey3riH5vEsMoLYZoCfeeApAV5rESK3DAArOr/NpF7HdukkvvGQjr8aOw8J/EDl
R2RLP+qNuO3K5kxm4SBNgXTnwqkaPUgDZdOSc+Y+NyPIHFxAVoUVKohJeeLijd/8aa/ZWYh/C+Ag
pNy7OmTogO2MJtLqLqIVmPNA00/ViXp6HKRD2Br2Y+G7+2Y8iLaNAKtFK7MZjuSgDWZU2GDduc/1
CXdFFmri3IBaWweHqfNY4M2dDo95/sMhB4ceXfOHFnydnKPix2wcNl48b6Iay7Fje8Hlot6CCVjs
5y4b8Njoc3JOx9euT6rpXAPd4WUqNNRPd6pDaRxMiFJrzmM9QLCRZsijTIkZjCEbwNcA7kDh+Yfb
1465dsrmn4ROrLeWmIU7I3Y5uUZlBGc3BQBZxKP8GiDip0YbcW4l0E8LJ2PH1H3DXi0TdxL6RWz+
XdNV5DgqsYt/0g6w4ZxFarz0oPCwIS3QzZjjP6R4CBo7JnwrM/Omy3w1lQ5iWOxaAGmX8CxBuCeL
wgnOFL+mLliSYcvw9A8koyEEeKcNX2obRMLOV8FOTeUl1Ep65G/MbG/pu8oukL60wq56ddw6JOTe
0Mp92T4q7xPr97197ppLF3wZ7IMaX3tRHt36VzWLE+f+gWXH2wuwUu6EZoGLejnSnOYs0fjRzfm+
qkXWERt1aiPss0etu6vo/dReHGz5gn0R/LedH1HooJsgx5WrcpbcQ78CoCreFUK+a6eh7VPfRpke
XUcndrk9tHlDL1bJhkM10MCFRz4AAR9HZqN9BD1j3DkXrn0KxmzvuMjT/b3+LbwYwnUMAI4M7ZML
P+Z1yFUy3jpn3yzQBfIg/l5QaGFhnsd3N9GYStV3nXTOun2Bbk5YWF9vz9TaQgC0BhUrjAMwlMVM
oVWgHgGdcs5zB0DodVsMpKvfn8ltQEYPAOVyiiz0QwYdstPnqgvFofr5L379u68vpqdtu8CSAl9n
/FNtPvrdVk1+5VpEZhsJN+RzQGWyRBUHcrL6tObumfX2yR7luRj9z8XIPhUmiScvPYxOt0UVvrZ5
kfoAhMoFpe5VAskbzMHoC2zevuhwKXZe+9L0Y5rUvW1tRHxXpnDwQXE7p6tw8yPX/HF7FS6SIDmX
5QXI/rb+4vY7JTeQs1smzI8mTLfR+p7x8pLVU3+UpoW6lczKc2P6W7CCqwsFo0H6cs4vQMYENeGP
plTa1EUKmoyLPqCBchB7vQAlfeA26DEorF8y3SLcvHqEzgYDBExI0aCGs+T0NAbuWCRg9ELzr5mL
LokfLQ5QvpWvWhsX2lNmZB/660AD8nFcKTCElZQBvQC10e5EVu2Y3937bPiJZ9vBEd6f26dqbclA
t4rOOwRn1xgqrqwhJYFLL93kilDP6Kcutc/MtP+2moLpAzEe0ie4gK7F5KHEhte2UvRSBjRsOwSc
P7nY8G9XB3hhY7H9ijTP7ILo9IIX4i/bTr8qy70D8gG1dXRhp80jujOcjVO1bhM0B29iwle69Qp1
j6kZbYp7NA+77MUdWCysVxRC7P7eB4D8XywXhFj/19xSw14rpx4UZRa9DH0aV3gb6j2P0n+zKaD0
PtNJ4wV2RfSNzrMUzaJteSlNGtWjd3EmSGYNW2nPtSMFSA1YJHEdoQVicYahhkIMq2DsQjsve7ZT
5XwteIampE85gcu9PXOrxjzwbEEGywXya3F/T06dlkgPNJepbePGRmmqyY9zfwf6izYWac2UB3bs
meoNj+tl/0hpMysHlz27yA7eaPgyNU3YqZ94Ktwe0treAzLJwsGFZ7/KHVVOI6llac0FlA7GTpv1
ITXl7PzC+OWaxQui1gdd2GJjIq9ueZyyGeEMlV9QYoCw/6OHyiA7oXsFrArzwdAego0EwNbn58l9
FwUxmss65ym7cPQAxgBy3p6zNX/3/tcv/KtbNB1EQ/Hr/deG493Wj5G74eq2RjAv27sRFE5bApyP
Eag80bqd9V9O0PLUFHZbtRU+D10tDQSg+9sTNP/zD+E0ljeAoiJ4hNCQDXz5x18Pkc6sB88RuwhN
7Zvqbhwg9/GtaJ7r8eCYez5tGVw5Lbjw8DoB/hrRezBP57vpku1o1bJo6wsoTQHWFan24NF2CoPG
1CAMVZgbO2DVHpjlQecDa1deZ2xVQ7gcYS/YFS8of/6ut9RO35pbFpOIuw6xiQuYBAoSi0l0JiN3
tT6rLyAqLICdGQstGnCmIoCUfI89tZmWFM2ArpHgs6i0pHXyc0knJ4sAAhr4k+mgashyA0oBgSk/
NUqN99LPaBqaEOB5wRIaKoSWhXWEnREd/oEMWV/pD8xy8phxV09Ynbehi39yJDU0GtxO5vdpVpBo
bAf61HEX32JaAcF7rUXPhp5ysH6izQKr3USgZolL5E1dpZIaGZQ+LMuxxDM8DQ6ZrqsHPOi0I5B3
JMYyFWdwiNXGzhos5K8BQQlRjgBa3+TV6+BL46xz49VvyHeWa1O3gwg7MIg51ZNB88wUCJKuR3OV
Z9ehVfh/DBDIfrGgnBQGY+oaCR7+n1wGfseS2cVFN7IAumNujvSRytojBNqmMDNS4w79TuRHgN6w
PpRpEUQazc2otGvnripBZ+B2oNEzmFY9VuNkxUNDB9BKVR6mZ/hrrXkUnHFG4Cbx7kXRbekBvH4s
LbyvcG/Kh99VZ2wkn1e2MAgPgdRF/R5ak8EilHegDltRx64uKbqBcvVq0FM+3PWYwNu+YMVZIlEJ
H4DiOQKB5YuoGJRsCbjgLuijD0F6yFofKI6NasuKu0QMMNOvzPMFOP/H858ZFqRSWFtdquxIXryt
Tpm1zztYhbl6h6fpsnjUTI7qDLSEXbz080BJaDEruT1LqxbwJpjb+FbyGwFjeq5ldX3JeeTIL+5W
NXXj+8sKNqvyqSI9vm8HSZAgBflf/fyljnEaUOLoEz7v3QP8DbKZ25+fXd3CFaKb0gKybkaNXbnC
bipTEPKxEpKrEv1a8mhZZ4To8HhHXdsCZKxN1Xtji4PnD+BopEFTXibj3oc7MV9uD2bt4M2oOqQJ
0BUPHryPe9Wm1ej6QBRcRJo0tAtl0YSVEW917q+cOzSFolkIMTjk45ZP9T4TFqo/FY6EStE1V5/t
1jmQ0Xy9PZp1M8DogA7MvyaaRJyI3jo7ry6ZJS+oNYTDYB6YM+1um1mJKGb9dDzUsQmuIZYp2m8q
S0/by6QNoRnIxB2KxDbQ0Hh2C9Ay90NItmg5VjbCvEQI9ZG2Ba/aIkgq7Bp7zmjaS/akVXXSNlv0
mWsGkGYH3AyLhA70xU6ovKL1vabhF4shXxc6W2WTlWMDqll0odvgroEDXrj4vAksSoXJLo4ZV8/P
4xfwzBTR7YVZ2c2O5aJgCh1zeK8lmwyHRllZlIRdgnJ66Vky5QUgqZofKvr3LhKWfB9CCNjPVy8i
rzZsXowYzQjSB4n/NnLAa6uBJpqZaQtEb1d9B1OHJar1Alssg+pGPE5bU7VqAD3aJsAUPqqFi+XW
NXh4wKPbC+pBPC7x3+2lWPs+7nO8F+G+cK8vlrs0msAbqhYT5JkHKbKdZRxvW1hb7PcWFtes8LgB
RrAerxIoUaaeGSNoSrT+H+iA3za0NhQwnUBhDytiXEGQs1xN7TTa/JL+4NkhYBveZPXzCN9Rkpnh
1PoitPagOaJPrssvXfNl4pHpbXX8bBlYLHUxUCYzCwbsam/oe7LBSbTyeZRdkb9Bp8/cu7vIQ9iS
V7bLNXbp8vaP1SG4N+sNmOqKCTwAZp4bvKfgPxabyS+ZAlppYBcLPdoeAG8bK7yylT58f7GVOkOX
mSjx/SHrjlQbPiOHA26w/IAs39+v9gdTi9myxg45ogymIPSgD6Hx+fZeXbkBP3x+nsl3b89GKrNp
NRwKrz3A7xFUp7aYPVcXA/yx0LKZaaCW663lbZWJNGguttug2g5kjxZMW9TkqysCVcO5g9nHu2Nx
3VWe1BqXNFgRmyeq6147295JUSWEVRs5/tXxzDBy7CxUE5cJamP0MoB6fXYp6IM6SLrxtFldkXef
X5w+V+eZKV0Xn+/o0dOTzkgGaGHfXvatMSymy3CrfkQunF3qaueXu+HwX33+jTLs3a7Ca2DgZeGx
i1tHtAm1LfzG2mq/UVjNIc6MU/u4a02wOdCswZbidZ8/jp35W8tJ/iRoCt5Da1Abl+s85YsIHvEH
2FBQAAH6brmDm27qRxAGN5ehrI3/Ie07eyPXlW1/kQDl8FXq5NyaGXvCF2HG46ESlUWFX/8WjXfv
7mYTTdj37L2BAxhQNVOxWLVqrYd18NLILFgQ0mX0IgOXFQjMMv9XaWWmCq4m2Q1Qt/VQCkEzIaIs
YaF6WlQ5ndsqXmwalcOhK8Ej+uEaHMIrOOQA/LTAQQGmdj6doD8vObdlFRfdG21+JVAHbb5f3xGS
KTwzIYzDLwyQWrgw0WS/XSu7KYO9D7ZBaIFT0BGO6YdLmXxIJqJTYO/fxVvPh5TS1a9MDQ93ppXh
sNq8RzvUKNt07KlJX7X84wcKjGq4knHxcxSuML7FXjTLRWUiXpwQvQsbb/lEvI3iPgSIwZ7lOhfN
QFriT66VtnXsJDuivU3ex+/Ms+8Ld1re2MVQzTXcdGGF5vxWrJvrW0Dic7CNIbKD1hHeKMO3+olT
GIfcrEddy2PPijrMkipskR0VntDkUuMII0VAItJpBpBLax6DGAmag5q2bS2FX1OZEOKKjoC6HzzD
eTxNkM0ep9gY26es9fbXZ0pmBqGwwxM2nOBEcG9Z42a6h9IGf2QH8M7DntqKl4/KhHDk0zEw5yCd
UI1ka7P3674H1i5PtkVv6Yp1V5kSjkablLkzt0sRY92O3pQ+uvPNyr5cnzLJjQB0FUD97yUniB+c
b66W+cHaQbMx7qttbh1WN9TB6fTnuhHZDj41IqxLM+M5TAKziBc3+Ltq/RImxqRYe5kNcDeBt5Bn
AhHknw/EnFejcoy8jE0HZC8RZYrvS1YDdxly8uDzR35F7LbrACgLgiRrYq3/oc3Dxqu/DFDJ/fBE
nRkRfMncpT7aOXK8qyFGAy04FZ+bZJLOvi9MUqqtID1xMAjXAjU0+1IoQbHSaeKKB7xIAoo9Yakz
iCxRSvwaCahw+dlADkyxl+QGoOz7ruiGTtXzdfagvbWAKLeOR+beO0tz6w81etJVWRTJvYuL8D8z
fCZPnG7BUHgqirkG5gUaFWy/ogQzz2O4kEfb+JmlPz+x8DxBwJPy+EdY+ApXY60bGNWUDRF6FUOz
/3rdgnRAJxaEeUtqB0WyXq9jo/IPwcrpSZ56tI/N3tH28zBTwdCl64TWVBTKACnF5Xs+gT1xcqKD
QDpezfzgmeu/ZWpBtZNoigCCb6iLGPPEjnC1ZDPUDJ12rGPPrBdQxjJ3a/R43lfzCHYHb9DAYztR
ReVBPjiOvEIMjWK2sMsdVkAo08XumDjN435MbsmoCCtUJoSLJmtrlJwGmAgyCB7ckm85umOvbwmp
CagrcJI45BNE/KMzo71y6FDRzkGKwN4gVZKptC2lq3NiQrheGrpSbWwQ3tU1+H6dOAPvm+v+TYu/
xifKBejg8lEghGqIi/9zvuGqBHy2ZZdU8ZgGkVmXDwmtN2Aig1Tzan83qKNKZsimD3ETcoZQ7gWv
iLDzrErTS3vxqtisDRDIZajLgmK98KOPr9KpGcE1zHDZRuphXJr5F5Xf0GpfHVU+X7ZMpzYE5wA4
0NJ2tg8bxhz2ZrNxyjhjbTjoZOuqNOskIQegQf/Nm+BaNbLSmpQYUIC1sbsXZ2EbZtbIOCiOkOy2
g1yND3+JFskLhJVuUojY6KSOzcq5QxfxvZWmChOyPYDOMmAC8I8kPU3cBeAx7AHUjkJreVq1lzHY
Xd8AsmGc2hDmqzMmLbGYA0jAvGk69F59wg2cfl84OM7iouZh4Pt49gFt1G8CxsJepR0kW3U0VoCp
yMJTD3yU58eTAe/Uuu5MY2M20UHx1A3NxqKv9Ye5ahD2I8MExDr8MkoGwmj6JMsgslvQONG+ZM5N
sipmSzoOYM/A6hS8+83zcVh06oOsd2kMytWhbEKIX4AUYf/3+prLbmsXaBqep8HbWHzJ2OlMZq/B
o1KD4kvaHMb1l9XespRtPIts7F4VeF4KM2PasI05/STAxBe6wOhqLsFRU9bxnDvrnac5a5RrnbXR
Z0Pb535rH1zGnhNoB28b01m2xHLzLZtGPUSFbAyN1l2ixbI60MhodZSZQX2bQE1oc31aZMcNJK1o
PuNvvAvKCzBdTdMyBHC51UthNuHq/jDHT9ztpzYEf+uOja4ZulbFuhlr7VPnIA+nKkVIl/dkHMJh
WMHOQ2gAz9QHza1nTl88a32uTeu2zZsN+LHa0EaS9P82d4IboYbJysnH3HU/qAcAy4a1n7GAVk28
kVCvB2j3/GhAqWz1jBbZxbWGZg27SdkfoLkV50+6BU6MCMOYqb96ywI0JojZI1vLwtbpwj7/9onJ
QnSHIicI8BCRnw/F0wxoxTIXC1TfpdO6X00kLPGkuW5Fdu0i+EI1mGcRkeM/t5I3rTVOi4cYj4FG
MPuW1HsadOHSfkvLv9dN8WkRw+RTU9ytnbxncqDoDBe5/nieXyb2aCk+L1sVuHZw7ejI4QGOc/55
r3JKr0gsQDtJeU9ASG5M5EZL/Y8jGHGZQ/0X0WoApnhhwrwEugEuW3E27QYdaLp21Hz/z/WZkgwF
qTAsB3A5BneG50PpalIlmuUBrj+8lvm2NXaFp5gtvnuExeDlFnhctP7gX+H5ENS55niOBqh+829K
DoMbRIFGoqm6yZp0g143JYeD5NY6syi8JooCb7QCa4Pln8PCemgJGihRUXLRd/jx6fO5Rhwwme6l
E0gzgAmzAm0Ig0bDOd91kF+iviLskg4HMgG89YA3pQv7wKI0XT1wQccm+eHQZl+4h7wfNkatqsHJ
NgOeFCbnPQe21ebH6uTYjB0KJfWIzWBr3z0XnZD+j6H99YkZQyMKaG9QwL/ocyWm25A1xdpUZrhq
Gyt90qe36yZk88Xf4SDeQknkImni1lAQ8zubd/CAuaRAu4Yxb/QC0cuiOD2uxNGgBQWZHyB3ANC3
BM+p5Vz8dUQHQGBn/bF1x18tTao6cqwcLckJ1Y5JlTxlZbbT4pzYO610djXikihJG+0wrAb9AcWn
YhsMax+2DWjmCmetfkCcNztMq1n8K5HM3wWrGTwUbmfdMkaWvb9q3dZpHNQPNHM4QDZkjpO+qcJu
muZ9odn5BhuJxWDZmx4YevuhojOZf+ty0O5c8CWgg723gle9Ge05Mit/3FjjaG7WtZ3+DXbeRVaz
TG/dqmfPhDr5K6nr4FAnmXHr1FDE8seS7UGF85yzCuxVZCWHTHPXvV6n9m5w9SFiGhjUzZqBgj1B
B0FZZNUbKN8B83bBxEtct9ih1UbFNi9ddpxDB28fvIHEXFmf20UJZnOcxXYPkZrHWQubfH99a0nX
G417SC3ZiLvf+3dPTkgNckgLOllFTJt++6hX3fb69y/HAE5IjB21G/Q0XVC0AK+hVXaPE5gs9dvq
GNuhK79PqXFPIUd33dTlUMB4AqJ8VL9wj6Fh8PywO/XMMtYUMLVPRtRBFJmqy05aNO2j2MVJT5A1
vDiFUIRb29JAeYJyQbw+7RG8oI0q6mp01E3DLannu7nTfy2Jf18W6x5Uxj/0XFXClk0oB+by8i8g
biI/s15UnU49JONRpY/nLD/oDO9wp+4PPiiLrs/oZZzLR/yfLVOY0blOACtH09G4dtCiGzbuelOs
w67pvvgdCJpV7lq6gkjIAJph2sgECRfrNHaejfgdM8ySXUOMe2Z+HPSKISF5gV2J3rcLhKVRdMHg
IwEYFzpcBXnrgUm7PmnSQUAlDc8wlH7Rq3g+aSzVqmyYrDxed4F726lgzbL1Rz8y57A2wZUhUrgR
rTNrh6EWR9PxqYScgpED3Jx5+TfgEhXxmtSWhVuNX52oygj39IS2XqhVJXmcgwz5hnb2vOu8ft4w
b642adB+uKMbJwy3HIhPkZRDWkZ4gRRsSYJgyrG3zX3hA6SG7NXu46sDUgqewcC74AKV7I4tOoG8
GiZm4u0Ah2u2o5lMikeo5GWA8MkE5hUcapfsZoBDVT06ElAxW77lLBpIWBUqIpdLG5gsxJkQWgHc
Du/p831Wl4bNW6ZQyqxMcLW8OO0ff90ZKAkRNHRenzWpLQ+gH5QB4f1EqHg/dO7gDGmBVDNl31yk
GyMHj2CUuKwk2ee57v1Zk9RReNzL6A0jPLEquJ8AgYeRUGyHIZ0PPIKIXGs0IvCB1YrxSS1BUAps
JaBQvUg+k3Ipij4naOasf1YzOvCnL6arwE9JbGBLo//QxnphmwubG0SH1tKlQRZDCdBY2SaozI2t
SthLnM+ZEf73k+uccLBEnsMI/W2DFztHPuL6TpCOAhVaLAuHGYqhuw6ZJ/ARtnncTNDEHPTv4Kx8
MMmoyEXIxoFuYQPU60g1AzhxPg40XYzgHjYxjhezf9ayr9dHIf08J5DnehxAiQuhgm+yAUE1Pp9o
ReQeQOWs2FCyYAGvT17IhiDMpXr4vNB+NfU5i4GOXu5LU/saGA7ddYg/QXyC8N2b6z+d5kA+kk0M
vVZDdevXpXvfgKRbBRGRDpcrCQEUhFqemLyttKX1p9nO4hmddWyGpNCUPF+fUUmoAEggKoU8u3dZ
vgHTh9EuGjZeab24bropdXuf9vdtHmwMiPk0lmIFZfsQD3BAxEAGgHK1cJrSxi1Z5VFcTUn3hTrd
Y9Bmh2EiP64PS3IDgjgdKgN4quJZLF7mkJVaxgFdvXGXdAfC9F9pndwEoKLJRvvndVPSEUF5zkEo
jjtQjPb9PqucOvOzGBhzUA959ePUR9dNSPfBiQn+9xPv0PJYX2+wSGwy6g2HbkVuXqr2vsoKH+iJ
lW7uCJoKPTi64mBaj87HUZa4iE5Gwdfs5Pt0YF3d+/j+6tGNpc9HpyaKwEc2BKw6YFsAi6BBQnA/
vYNWRLx74X6qLe02eXx9HSTXKYRBkWThrVFca+58BMTq4V9tH+mvAZRMd6b/Nci+6/OdZ3082oGT
Q24CDIqQmhPzoMhd5sM8FGnMVm3HgmALMsoPNz2jE51n3Dgu+DKXA+GNIeDP1Dj9Vgdh9uf6TMkW
4vTrwlqXwZK5EEtNgaiJ6uoeoODr339PB57n8s5/Pl+qk83UNehTc3r+8412U9MgKnoj0vJlW5fz
k5tq4OAd57eFDQ/Enp+bRpWulF0UQCSBIY2DBNErJewF+PxyWMaWxKQwnxx2bIY/lTa+mOVUQBSq
jHLL2VeDsYWE2c4lxtfC+MR5Pf0FIoP37OhJa1f4Bb1rH/U6eWZZcHN9miW+DQg1lH04dpzzMJzP
MnHtdpqgEBvrwf2sPVD06wSKMyU34YEhA7k+uGvBt6W+23ql5ZI4c3Y9vV2tWy1RbRYecAqbBf1E
eKEgDQDaYrEh082cYkR3Cok1GlQ/TY+16DgyGDoIBu0eqt0EDJfIEdVegq7vAGmpFJpQobegZbqw
OlVqRTpiCyVwDs/m2e7zSZ2a2uz02UnjwTiW9IfTvpFakai9ZHe30LnF2f5BPIKuFREPVlOdITKu
shj+9i9qia8pJPuK4W1oxx3Q9HfQ53u2ChM6zkOSKmIoydlHchgxC2/kw7UoHM3BT/PCKvw0Bqtd
NH9fsw+L2fHBnRgQokCtWyBVmXhp3Kz3RgHlalQLP9z0AxPoGwNiAhDdi3B51KfE0PsGgebabicw
sNH22/WjJZ0lHxT4ENtEjUBsc/aLsRp6jWUxgV5RVFgzlBlLqgLLqKzwv5+4ySG3raqBPm6cQwfB
BrRkbFWse5IIElPFqaPRJnhJ2R40PlrhOpohyd32c5gtiPrzlXV365oWh6UxlqdAJ+bG8mZV5pC7
n4tzzSlN8PRDXkAs17f2mgeTjWBda8dbdx5uS3/9Zk7smSy2YkNID+2JKWHPJTNgqFUPU8C2JSEb
0+bRrNcp8vVctb2la4YyG2fZAQ+v6HRXp7ZA84Co3xv31VfIZV/feLJJM9BdzwFonChecD9JBvb6
YFyzeLH2ZT0/+ta9AW3QtldJm6gMca98svcsfbW72oehrnxORvtO678AsY9WChWKQjZhIPjiFDec
k15078mcD3lVa2mclPvOPCyKpJD080ieIMeA/qlLIiJSFnRt8Pk+eJyek/YTFyBAu4BWIPWNioGw
s1A2aox8adJ4dAyy8VbSPM/Eme7dDm0g15deGrSAvSngzUhATom5jGZp+ryZzTReem2IkgqQvbko
ukcvGSDBbuVGmGbpfnazDVJUbOPkDbRiCt19s6YxUKQKeIAkHl4oDb8XLZGgElvzoaPVTOh4A3Cw
BGIQZY4hSq212Rl+5W88j9GoIi3kOqrgGb2Zs+KSkp1nWEVIgzcJR7Wcb060KTHHSHwSu7N/Z5RZ
WLJkk5b76xMuPQIQPQe/Is8fiUFiSpsKKsBVGuv18Orn9X5Zg7eiRcFt6BXTKR2QDzQpNNChGyBy
RXKZSWfy8zQ2QKC2ndqleRqdtrqdQCyvmDuZx+d5bM7/w+nAhAt+0UbWLhl2EaTQ5qe+BHbGaY9O
7y4bMhvmQ0dae2N17aJ4ski3Lzq6wZOLsjCvTZ0vWqBlbqvncwq0VHVs0mADkYRwKJdwaUDihjJk
6THwXfcBOmrAWTuh+pEs1sfxu6A9gSQsb92QEPXnae03a1NSPPgbFPUhyPizVb34ZRvnxIbYHNQk
nZeYPmzM476ewOPtQqV5ubGmj/fJYzCIdThuDyQZolyiia4go4CkWqwXB8+OPKrI90gHAnUwoJBw
P0MJ8HzJkGJGc7mb07hM2b5vf6AsGhrDC0QNr5802fbnnWYealDwcGK/P4FmzMKShcYWiJMTlH6B
qdYA6rluRTYaPFLgQQ08zC80SB2LVKBfYTTult1qRpl/MwBL+2HRd8S3p1aEoC2f666yrInGECsP
O6fblDNEwtOw0v5+YjjIlQCriz5RT3x7Md2uKkr0Ms6tjddFQxAm9e9l+IyvRcaEvyORIbtImyRA
QHRuC3al0RjHMOjoY20Nv0anULx6ZHsANkBjgAQunm2CX8qz2QpmD4Sp1drjNWeRNrSCer/S/vn6
vEkd0akl4c4GXIJ1gTGXsWG1uwqE5VDeuZ+0ICxK5ybL3I1L9N26+l8h9B02ZfZs14biYMmiEp7e
xNFCSdQXa3ykz3vwU6+gSfKHX6AWONapCgH9nl8Wr2gUPMArB0gW4HLCJWlAYLBasorGQet8s9sV
ijvZZmoxvKKOcNkAr273oTfN9xZgQMUc3NI6v0F/8+b6fEsXFm8LrreGkpl4jfr5atIAfflxbbbD
ptdaSLT4oEEHBvgThhCKvOPpECEJ3qqgRZaNI7zVNBf5t8rJyA5dmoSGyQjy8+u2pAsIMCrAezw0
EG/RYu3I4A6YXKPfB4+DSuBN9Xlhi9LES5xxxg3CDDeciB+O36//fn6aLjYH6Dx4Yx5q8yLiu8tH
l1UmAadZs/71mtsARAm0urVWZzv1w/a6MekO8FFUhGuENpSInjACMsygowXnlf+EfpNQ759KT0UN
+86EeTEkcN68K8tjYEJOD4x7QdnSvooHG0JxQb0+OYm/97N8ZxO2s6Hq2YRLODYb29yYq/YA7c+n
pE4P/TgNilBdNrucfh8EqGBuuEhAUIhfkcpAI72PLvpgMX62NbRtFjwWtnPr/QNJs0oZSDbFKMhA
9wEgTwCKLOGm1idWJChmgPXpnoOKguyHbf6+voyy+xMkWQZgj9DSBlDt3EbjrmRgM2J+y9+bxdZI
d2awt9gnspY8IxsgDjZhhv+Kk4enRwItLVuw7aGAuG8Hup9043EtVVp1sjAYSgMgzoEUKSTrzHMz
WWIg1A4CkH4ZPwM3jRLypvcsTL0fo0vD0Vg+4TBO7QkLZFuQnoQyDBxGGZXOP9NU3dMyl8ELAjru
aBRXxR1QM5y/1in4PX2TkTvn48UZ8HqB7olHnOA1F04XpT7Dc8IvEDeD3lLrwqZdFadGOoL/TIgp
ceTa14L4QPhW6UBvlrktH82UTAor0uwqoiV0vKEAAGckBBo47Uund4CJOBn1fi7JnB3AN0Whxcum
w1wkxZ7R1LhphzIBzCezd9UIhUjFr5CdV6TNUbpFKhm+SvgRhIEafnAZoh1theJx9aNY50NVfpyh
j9NnuSB6hF9AQUrYdd6aZsZKeWNakkQL8gGTKishW7RTC/zvJ8d1RBVKszNYaKzIL8O5OFx3OvLv
g4oCMQzwNrrwfSfp/dSrQSi5+g/lZpwVLw9ZHgMFbd4+jBq9IyIrSquGFECD6JbZ9z7o8UDIEjEg
XXA3pGBbzs3IMXbXRyRzo6cmBQdHEGqDbw5g3wGhiV/PEe1uTFTxLKaYOmkEeGpJ2GSrPQDORwc8
DzPvUHXFobLd7Ujz3Zg5txMIUsLSI7c+qAUCbfheVe6m8rVvY5Irnv7SNUQIikAWVyII9s73iEc8
RuoJob09989BOd0Cia4Yq8wEOhxQHkLgx3U0z004LfS2GwqYKDqy0m9+QpM7H7ywL9eXTnZpoEGf
h01opUfD07kVVgMzs/ig1Z/deZOSZztH9vWhdu4HaI572pfr1vjXxIAGAROyQRBcAW+kMCair6Sf
KVBzllvRsGHBgZbBTVqUD6Sw7oKSqR7Isros0gn/WRQOW6D1qJ/nQLctef/AGppGld7dLgyaizMd
7yAdv9OYGy7gIw59z24h76RSVJIu5MlP4I7zxJ+YdFnXbKXg1ujC2dqkVPHMlH8fkSgoGFFZE2NR
h0H6NDBa3GPki1m+riBjvr5qMs+OPpX/NSAEFs5QDFreYdUyuiSACFc3o16+WraKbEHmRtAMCFQG
NGY4MfH5RJUzqkNghy9igta70FnHLwZdIqsof8Mdbz4xJgBxHEhcodtRvK38KvVApoN9geTNg7fY
3zKbbjyr+nvdjHTDn5jhx+9k7YvZX6jbY+ocNwlTYkZER08c0bZFUYVU9UCWLtSJNSGiMfRKmx0b
g+J6ZemQhk3ahpn74UYVvhn+Z+ocXVimER6WltDmjjUIVOBB2j3V3scxjmcmhLgcrTj/3wRo9cxp
3/8Ft+z1hZH6vZNBCHsadNHd4HFPVFrj/ZwaPylgjh11YstInjwyfe1NVXe9fHsDxgtoAZ6oYobE
TcvGz4MZ1MUBFmZf1LvUDftPANM5gx8Qj4jC8NwQXCzqLJPmt8C+B9qP4ujX36/Pm3QQ6PBAlg56
ERc0WknvjEGdNkXMGhOZUxBFEd05zCOab7pK8W5S2RLWaK4Gn7rgs4/BeGXOB5DQT862VQlxSo/o
yYiECWtTH9BTihF5SZCHbTpvhs6+Z6t/U+DKZcuqejdJh4XUNmciA9usiEeg/tAseodGr5Tdlrxh
Zok6T0NS9TP3gvMuB42EN6qF576HWPXggkG/jP35xgC3ZnR9J0idDbpXeOMi2P1EoU2vcNHGkuL5
1AW/de2L1byy/OW6CelMgQcfVWEIwF20xCVN049lhhEMNFqdGwghMHpAJ/x1K9L7EzIL6FWEbhdq
cOfzVBOrZISvx0DJG631ba05r9dNSAcCNRy0xfq4cUxhJ2tJFmSFB1aqYoHcX0TW0EVpU/Velvg0
5F7BSAAeeZRpxQwY8PuJriHW5bRqNxitGS7D0IXt5HzpZ//Bq7SXJV9V1W7Je+PMKh/7yRVXA3jm
egSYd2CWHtEMdwvnEdnO+LWv1n/mrP3WmnFXp6rWCMn2g7gmAIngn/aRvxFWrWqciZU+urR8/65r
irAndy6gbtfXTWqEP6MA3kXRVORjIsA6O9THw7q19uv6qAVQ4dxfNyHZfXi1cww8dh/ea4L7aYax
rJoO+lllGfURWz6+uc8+z82frI5fVU1hJvj8moG06rb9OO0hatVcLZQDmwHb5N715PsDS5eysoGf
HtDAtkSVIhCQzc7p54X4aYT0cz9DAiUmdFvmzyDDUKyw5GTawLK/0x4CISYqVKBHPTGDHOAWvNPx
dCWgvUkPS4bXQatq85eaApafp7JcropxPlUZnZvW9IA/8bgKaEU2vflPn0k4m61iUDJHACDNOwse
Vl+E6yZF3ulVOmaAcNSxVboHfQDt0hKgNthoWzPP9vnUv1zfx7KjgpONoaH6c1n/WUuLoT4PhJqZ
l8c5MO+mvnueFtXlKdsQkPiBq4YhCJcIk2iYdePbWQ7QNvjB10fr48cFzdFoV0YGFTKXIhiJrZnZ
VKM5x2a3839mqrKB7Dl69n3hIqD+1HqtBty/5twUjrNr7MfZjPrOh2z7LQu+ke7HSrPIsjfXV0cS
5KANBll0QDyRhhbzFbQKGvTDWRM6IsvQmV5L645qN1N1aIgiaJPsPdSQkPHhmUjOv3O+yz3KIONJ
yAT2j1gb75Yc6snrL7M7tst3vW4V6yXZdbAGmAknLMWCCS8ei5bZwjSLxTRIH7TcPfaV85wNbHt9
+iS7DnsasGO8TTkhhLBsc+usjsYGBifNwiV9CT7Rp3RmQNjWQTCYS8tGtKbX4VjvbBV5rGSezr7P
B3jipnu0ZiMZjO/79A/RNrO+9cjf63MkWfgzE/wnnJjIE58Sb534EL7pE0SkygGu5tHVy61f3TWV
ihdVsqXP7Alxx5AM6eS4M8NDxwsXE5k/ROr4BbtiOEJm6PrgZBuAqypATcNA35OYmsiCcSrBxMfi
vPvq7A327frnZXN3+nnh0IyjbifUw+eXMqTFPh82wfjYO1Gf7tuPMzICQowKKSJE3rgsPkNJ4NDe
b2sWW9OjMdBNu74QU1X4kNx14GAHHssDzuYSzmZSsFnZnTnGibthNRh6bCfkJevF/zjhKzCKoMtE
6MGLhKIH0PwiN/WGjHGaVmFmv66Ke0228iffF1e+qTSGFt9yjIdjb2yKWrGxZAfz9PPCyk9WQwsy
4OdbAGrkd+t827eKd6BkLdC6A3SaabioEonUDH0/64NHyiEGTwXultI61OsjVSHEJNRhPsyg7OAD
WMN7BM/P/1KU1DCoOcS+zdD4OodJ+6NK/iTmy1Q+F134kh6QaPWO6ZvmR6m7Q3+MQw7Xz9HlUPGO
gwggmiuQ9QWV0flvaPogRVU+HWIbv6G0b/J0uw6/6/rDUSl0iHTEOigeglRDhGXgN9SlRoIex9UL
2xo5NlWj9OWuO7cgbAso3dRByy2kTYgaTlMotp30+1y0yQZBAh6lwr2pVV5b67nZx9lLrb3N9e/r
63C5q/HzMTfve+EyCDDbsmONng8IBg92FtWlmoj5YgR4dAJ7A6AKr41cdHWwfFgAKGm1o7sPWBZS
liqCaKmBAA9McPLw3njhPmsSooPYs0iO5X1NwAaj+PzFFPHff/J5Yau2bUUX5uDzpNygSTnMtb9E
1fiuGoLwOAN+BGxPSZ4ck9EKna4IJ1MRf8ksoC8Ahx5JR0DRBQuB1RMwao7BsV5+J/6WpipJeNk0
nRrgN+dJVOGil4OawRAck67Wd11P6jBA6/B9g7qcInKVmeKQfRO94hxEJJy5ytLmvEXZ8ghpMUOv
oxa4hunD4H0su8dRVsB6gLvsXfjzZDwLKVObtI12zLwx3Y4Gq+/KSlNpjcuGgvQsiC/RYo9tJvhi
RotinFDbiv1xjtFPdudN1t7oy80HjzkGA7kpvPtBYsZl7c4XJwuQRp8yMzkiGXgM2PSYQ2InqBzF
Jrvw6twMp/PkneHgweCjPZmzxmw8jVpacrTmDrHkFDlD9giuoGjNK8UFItvPYPp7V2hHHk1s6Idk
tZ2wIiBxVVX611In9rOTBCouX5UVwftaq7HQiaVpDArPV6t/vb4q0q+/e1/0mwOvJXzdntrFhVYX
ifNl9rcBxHg3K8jsttetyBYlAHrB5TTlwIUJax8Y2VIMnkPiwPzXL7+X5lej/5qrPx+2gqQpWHxw
JKFVKj73y8UZ88Ev0bvncc6saBjQNubUmyFXZWcuQnCeTTyxxGf1ZJON2VrMOpqn4j5N7tE/FjNz
yUOHoY3WyXa56X2ljfn3E6ND3R0tu+D3AVL43OaU5a4JqhoSLyaJMqS3C2evLw+ZpxJKvwQI89Gd
WBLcaOOvRm92HomHuUDrW+DyhmC32fa25nzNNHMK+6XJo8yoQPiqO81d3awpNHtba4sMfKfy6pLN
g+GiOZ23ruO8iZsnLyqa6j2J6wA0FtUX0NuGlv3TCv5dn2CJH0RrGbDr6LUFKYt4PRnDYhqzM5DY
cBMSWRk19tCPJFHVZMPuuil+qs6gDXyGT0wJMzyUIF5jzULidWFHbVmqCJxokDBGd17ZrdFKg3Bd
pw0gDgq8j3Tj+gjs8d6Czq54RGjeLOZka9qxcCgJ16z5h6w5T2c+gUnnRV/GXz4Q7x+PXnhTj45i
vYkKsNimMbd5RSe7QZe01e7p1IA4qN0kHv24k4EZJOTwovCRaBYOSFNb1G7dlMQliFCidemNx2Ix
2u3YLktU0Mzff3wReWETNQVwswGkcn4gay4d7a5waiAG7W8hOuqiV36pH9n4oM3bvN1WBghH23ZW
AZtkG9XA/3gLEzirxHi8ApmpmZYGia0q2adLVoStu25tmygmVG4Hr/53M9BIOR9g4hcTwmZ4HNPZ
oVzTjX8G1VBkZ5uD4v/HBP/7iSNFXIZKW0HSuO0gikBee+8hcO6L4Nv1pZLccpiv/8wIW2NA1kGb
Gw1LlWp9OJfFb1aogJXS2eLIHb4igGEJEWHp65PFfDTlDf6wXb2HDlhyOn64vxbHCDfc/1oxzyes
bctxXIAoj626W47A4Zc3lQ9M+fX5Uo1F2Np9YqwNeNEwFnQMhYulb1mNR/KA6sB1Q9KFAXqD0+2j
uC0mZGwwcSJdytd/DuJJR7Ys7RUuTzYWdNwDfQfCAkhiCWNpUUpde7SpH33EhqHRV3SbTsuTN5t6
9PHBABwM0AYfCzLM52vjeo2fgtcfj0CSfoXu5nEhpsLnSAcDdgLOI4i2U3Ew6Qh/ow11cqTdEmx6
e/k7WQu5A72gCigmO5l4DkB4GrqeQIYIR6bg9BxmkybHvi/byDI7Z18bJEIs2kRu6fuKG1E2MEQS
gKIDYI2LXlilbi6ZNXZw3t28G2gLwY8DQzXg+gKpjPDdeOJtVlsbrKXlNwSandzHonso2CfGgV4j
MLrZvCYkXkLWXBfuYmTwmcnW/Z0UO+ft42M4NSCEDgveVui9JCQe0fkY0aRvt/bszqEzVv72/2ZK
eBt4i1Y4SY2x6HCWXgmekTe9vvmEDZxLAPZNTgXLl+xkSehUOWbdIiBJcVuXd2Yf959IbPB4539N
CHdMwywHLfAuSIQDPcpHZJiIon1ZdlZOLQhnxSWdYZIZg1iL3TwZUbY22yqpImtWuEtZ3HhqSFj8
1V9X02yx+OAMqovbhj0G5W1vhbYfZiX+/YRDgxjmO0IfObpAmLnK8lFu1jAuGtZttclnVU5A5v5B
iom3M/dpF33fZqJ1a4t2/iOt/xrNq6r+Kzvv8Prg5OcZp4uIcBodZuMaRi6g0TbJaj6Ww3OdqTqv
+KSLwTz409B4h1QyninCFh6x4kOWVYipq4YyqMvr7p54Vh8ti9ZjP6TLvszYhJaRyacfhZYjHADi
BD4TcSh6hwW36RR6ORhuqR3tAs8Gow6dXLHlpHOIl3sACBC6X8Rgs8hx00ETVzs2HgRM5lpPbsu8
tg60T0qF75QdIy7xw/XMEFWL+qvukDUVa1bt6MzOZtJ/2C7bZMVPnF/FPSDddmDDwEWDpwJolc+d
Tj/Uq9/m2HZWuvXYJlXhhVXfF85Nz9a0o2TQjgG599Bj2j5fd5qq7wv+xmocxAAePzYThHdycOX/
vG7AkO7pkxkSHE2X9MHQcwuZDw2L0MjC/EV7tWLt1Xj/j2kbzQ4hKY6ewixMrEPy9fovkG67wAQ2
jb9SLxQVtMxfrCxhcNrjNi2jGdpzlWK7SUwg3ekDf4CEIchRhYDd/H/Ufcly3MiS7a9cqz2qMQ9t
XXcBIAeSSRIiRU2bMFKiIjBFYAwMX/8OWHWlTCQs8aS2t3ibspIopmdMHh7ux88ZtR6kW9CbGEDb
roxDQEbjXnTfLg9kWouZdzixMgvYO/DuqIOpOGhxNj7kXr4VPY1iD1UOmnevZtyt7O1Fe1PHMxIM
06N7dmmXKuhQKlu4EYF2rdeKPXinfT4R/fSVcaU3qK1eHuDCZsQDGGJQkJgHscScx8hyFIMzVrmR
k3TPg5eH6lB+vGxiaaUAEQFyD4E1MHwzL1fCjzfuKJzIIbc6e4RmlixXilBL04abaAqqAUU5w1vV
pBuHhCdeZCsi8Xmm3SkMhFCtmX+0HCKRcFpTMX6rL853xrHJaWKPQp9aN0pok8Re1LXdTsnqHbXE
huXuXQfYpcbQa5K4O5Y0H1pZ36tjv+mK7MEe2CHRsyuLVVfg3Vm58M+bAyfdawN1eKg5gRRrvnvq
no0GNIZwY3b0sVDid12ebhKZXzdkDHtZvGoQKgAerYPkxJoezILPQZ8e4ma0cSJ4nt80PUwRYCq8
yEBv4M60SRM0elbsWEXBl52X4lCw5AXUoWvyQOdAq2nU+GS0dsK6Pb94kix1XZsoXqTx1jyMSGLu
+zpXb+NSsQ6ytJKd6FN2aKu+eMjBtr9pgG27QmvZ6+V9fl4Wn74ImEywDwEdwh14uiV624mbuEKd
z44hulGltenTsegOaTJo+9hJ5Ze8hJaz3ZH2vqpZdeAVuG45dPjek1oXIRUJD0jRlzsNy9j7rFLK
W7Aspp8uf9HFpTr6nrMD2WoFKD5i4kXAczBojRWDLxBiPzUD6OCKxma7rlat0GNiba2WXMHxDM0O
jVZ2yBi0MYmawQhddp2Bt0dZK3gvBCInyzB9iaOT2YOp2M56GMkz39E3zN0KGYzOyqthyXECEGBP
0ACEcfPcR+pYrdIx6kWVYW49WW37eC0lujxbP0zM8SgdoC4csa8bdWP6IQekWwO4t+tWQ+AlOzag
dajxoFsFDDanE8Y7V7HthnmRpA8g9/DL3tzS9vXypluaL/h/0EkDDzv1xZwaSfTWzEYN/pInKABA
eLz3Hi5bWFr3YwuzzWWPtaqTFBbEuC/cfWm/5F8NY+W+XDo7UM3DAUfWyzlDjToe51aVeS5YTx3I
eACy4X3R2m9gCdngvAROvLk8qMW1QarImhRRJlLL2bR5JiFJp3pRBjGWDRisCwQ7FRop0WKwdn1M
SzC/0oCA/2Fr5r9yZKcKaE96UW+6rxbzDiDmuzW94VbkBfA11ruujp9tovudUPe15YWD1KPe0Vci
u8V1BI8OEJjQQUA+6XTIktXKUA8Ddgr0cirfzAzra1oNaGsu0vzrCLHslSzGmsEpujhyGElSmaNn
jdg4T6OR+cJ8jlW/3F9eyLcw52x2QQyOcoM98VHNeuk4jZs0gU5WVLdOd4W+jQ9joWsBWvizW5lm
YqPW6RBWpW092SQzrjIo6YKTD837Er0JUcwkh2KcK/dszNudWZTVtjZaGVjc6wIPmM9tlzISClnq
B1wuwkf9ga0MYinOmmB+0FadqNDm0WLSKENTjQ6JUiPZGfbesvaWWm4qdGNkMrw8YUurcmxrOolH
q6J1cYmeAA+oGeEUD66WkX07UPbNZaIJCln+MikObm8HSWb0eaMMBYjLqT1FSPAl6DmJ+m6rfSnS
X6VynD5+4kpAQwC4TubxkaUUGRc1ADpuemNHWrrCcLFU9tUBUoNUJKIXVOpnjsKtew09zyaJlJgO
j7Zo0sPgQOa7Q+gUGBV7liOxb5XBciLX4e7LoKgq9XNVk+/Aib9Gj7rk7UEfCkY01POAOptt9oYS
PpZT2t5goWoFqbKyOZbcMIJ99KSBJRfg09ltMroiaaySIfGoiC8l6T7wgm8aASlj6Bz5VV58j8ka
sH7RJmrLNjr5piBmtkEcqfOmaLAhO+XAqrA1PxZlHigS78LnUv1lneFpv0yNHYjmQZI2f98WqHJQ
B0xKkTFGo/41QaIA3Ukr07i4TEdGZh5fFbYS15ZLIhXceILl/lrOfsmAC2gShHmRyAOy4/RQ8aRr
jDZGLDZsNOPKXSObXvv46edHPqLV2gIxEQ4V643vbuzco6IWXnZDSxfw8Qimnx+ZAAl5QnIKE4N2
71nXtNuZ7crZXRvF7MJzvJSNhYZJqu9U+VixlY9fG8HseqOtESeOQ+HYVPWa1uTLyNU7R3VXkplr
Zmb+mhFeWwOFmZjviBGSNujX9IsWTcCjoEIDwa+zjLBXc4NT6XjR4IauspcuamgrscDiWhyZmI2C
o4uyqWuYYHgFGUDJrMSPS7caSku4YDwDfEfzeC5P7aTvpYQTUXeEIvu/rcYvZbaCWl60Avop9EtO
2nNzSkoIL3rcUUtcBm3A7kHtXT/mazRhi+9uoCd/GJn5wxa+ELT/BYkqzu+YWfglZEZl3z8idm78
0kWM3475azv2IW3rICu0h8tHcykaOfoC80umnxKpTYUvkHMkfWh503Pr0HHjMaN9iO7c36iro9ht
I0AASx/GPXMFSVr3KUhpvaiJfXTBg/vIUFa2x+L2A8EsBHXBOAPkxqm3ST00bAiKp3nFnG0GXpbB
rldMLF1jrok3zJtOFjKNpyZGyHX3BV5oURXbGTISifGEuq6+VZ1Gu6YtSL+RLUxCWaLh9vJ6TRti
HgFj5nCnTYyfyKueWjYyJ8mZCz/HZfIJVbd3Jsg/ix79YqnYeEOuB4oz+rxeY/BZPA32JOEHWkXI
7M2CkboxRsNpR1T200HuM8VAmIC4GmTTihogWV5tL49z0R5a7yb2SqjtzblNtQaxWBIjDRcb72n8
nXl3GX1fFU+XrSztfs+Yyu2IECZt+tPZdBCuZlmnuxFQbxsNoU8n7jvxlJRI+GsrweuKrXkmQiL9
niiJgbR0+5LRp073C2SKwAvblZ8vj2rpAByNar47dap2ULeCJamHmhtUK2/ctY/XTyct7SpbafCs
jxL3uSs//XJPKYI20KLhcYcbChHi7PZQ0gxZSmIjY5P6NPXlL6tdzj5/tuayUYxRV/D5Gv9EQKsU
J2vFr6Ur9ucIkA46nSCqubTrCteNbHFn2DuLbFRydXmJFy+OYxszP1D1joF35JRDUemVSLVQj5tr
PJueaqE8uF53o5n5g5ZKOxSN/knla+QJ0yzN/dCx/dkmqGoDZVfcnJFsCj9zn/Jx51WOL+VdUTKf
de+64dvlIb9d62cmkZFHFx7Sw8iAnU4rgTeIG565kaKWsdwVFZrlqBjjh7Yi5jcPz857LZFIDhcx
YbeNM4y7uiIJ6iVp69OCfZJDl0Ku1SjvbeSxN7JIxvucERB5ZeyjgETcThF2hUxN1/96LIEaqwXO
dUg8460129O525r2QEw8GzskvPK7jcB/nDX83cLBROF46smYWpbP8mrqkBiaZJoTdYFKP7nZrxIZ
YcrxucibYyg4nbMYeKzsAVQsqBYWtHi04vh5sNTar9V8f3mhF4ahgx7+xzpPPz96LVS1QA/emLiR
1V53ENsmK1fLoiNGs/rUbgnA/xzXJUuvKqlDp88vt6hN7jpi+KPYmdAxAK3VSqiwOJoja7OlxxMa
EA+ZulGaX0OVGDxWvzFb4MMAozm6Qs/4C5kwSk1m3I1Kz7giVf0EfrOvl00s3cV4eP4wMf38aEFq
fagqCMu5kUkKH1RmSGwFJrlp+veX7Sz6TeRd0Ghng61gXnqjbSIYNA9gR3GSILMtZVclvN8UnpKt
+M/FPYBGAmhHYAOggeV0SImBawCFIzfSi/q2aPMtkiHXMmMP45Bdyf6XWaamOwcsy4jZoEoJocFT
c1RRjIyBIBuZ3qsq2a8+I6bfP3ONSA+AGAXVfPiY08+3lEq14qZCPNoO6euAcm0gnNwDG6faKTut
8fTrEWWQEQBjbMAS/a17ngJn4pcJeG5ZXSg+aH3UlYhncT2B00VjqYWvZs0OcqaI2pY2Ksqjbm4h
UbK1i7Ba40hcPF+eMzW9wcWC1f906IpDE3CpZ17kuK1/1xTtr58v3OATSAZpK7TJzsKF3GxkqVYI
ptQvCTA/a0wDSxc5iK3AjQ2/CsboOeyzEFyvtdHD1aD191bCvhlg1rOzJHRj5T3LAGx28nqjO/Kh
5MZBjGtUCksFb0C3oG+CspLuoAP9dAJ1mfZlIWzAM2zXd4xbI0uCunkEmTpgz3JbWhB24U6gOu8u
n/YFr3JidxZBjHpPCyWDeLZwhhdPDJ8Kzd33JsieGiNZ604924rg30PvDOiqJgKuMx42nBvcVaZX
RC6vQglVQyQp4FziX71aJjPmxHKPhCPQgrPNIpOCuJCHLiMCwY+0vYeKmulBjNwJTGfFWZ5NH0xN
LUEAuQDteta25tjESImVlcjjGNTXjfSKM8VPJMpaGV1ZqumOOnEvky3wcOHtB/KQs7ZV/D0r4pJj
WJavFWGXb0BcC+kEOd678UoK7Ow8v9ly0asAcZ/zRjmIjZTSpGkZuc2TWnLfWhPnPHP9MwMzrzSy
RFdGkpRRXyuhK2+05LOpbiHjVxi7yzt8zdLMK5eEACuoYtqsx7QLCxlQsSXt1bh2by7asaa+OKQc
wK8/O8ElkUNOB1ZG1EDrWdOp+zgj0LDg0WjqN2jw/52th251kCOAqwJKwKceQwE1oyokxsWMr1z9
iuZfv2lfNLoSdpztOmA6UZlA/QNZynOMYgmgFoSJiiwaNffgcM1Xxz0gl4+AfuzAn3+Dt3RwecGA
tJnv9AlHOvFBTmguSC7NLurMbQegOFgW6UmvTaruWiBqw9zDP+a7UlJ7o2ScBqwl/IoMThaIoRIf
3ZzImy7pklBpR++aGV68NXM6htKM7YCnZh0YXpZs9XFogkqV+KknA7vnDjpas48p7RpUvm0lSKgL
MohYMULVSPRHWTh0U49146MnrdtI9KoC7pGMQd9o0m8hgrkbcMP6Y8P4YRgVkFVBAOOuSUBrnqmQ
GEiEdQ9SOz1g2OhFChIJsKa5jV9lj6I/aF36UAnn6iNoH5h95TplkD0oV0rWvbMV/SqWerYxmDNu
ilGCqFpTC9/p8jxodSsPYrXI/BFuJEwZvm/f0ySMgYgBB7ho/R4FWj8BcaOv65kWsFwABKq4xi4Z
wFErx+7JUJQmVErDDnOvLrZAjLYYEShfEcegyRE5wp2e0PcpH+1trIxuIJraDYuW4HGj0Venyfqw
HHi2UaDh7RdoeA7Qa0Qg3koqcBTHsa/3+AEQJgmURlD5HozK8AuUfP3ezrO9UL1XEduIhvLB3Bp9
QfzaNdlVl9gF9MJR+TJSQ/dLAs2bONOGXdFl1VY1B7xu9VgPoAAaB6qUbKeUQJO4fMz2BRJkPrD2
Q5DYQg9SO8tCjq/8CeTs7LrNQbxQtV67jQ1DuccDi1GfuONHVY1x4UEdq98BdFpt1N6WN17NChwt
2/CTZDT3yVDVG0haQX1PZEkc1aXxdegt9bPbWM1VmSRdwDpe+D3YePaXT4V55l/Q/QLaCIRBiBBg
Yjo0R/H/SLKCSE3yiNXVwepLX2feu0J+ri37ALYJPxHKu8I2bpzkrnB22ZjvwDb0MJQ7VR1Dvcs2
eWz4uZ1gBxCI0HphUndBaUERiXXYQrE/DmnYJRQdKarv9p/b/FunqT6kIYMR7oUD5U83LbjlFQ3E
13e0s+DgMt8k72kpN6S815nlm/Uu1jO/MK0Hra9XpmBxBhDEAkWPpC/yD6czwAc09Y5Jz6O6+GY0
Deg5+IaML5TdKeBQvzzdZ6HKNNtHtmb3k9PQEluj4xFtD3qrgqspiNFafdnI2S07MzK7mphikiQT
MFJbH53ssXY+/+8+f/ZkVBsthpvD5+egVG7jZ2/tzlsbwLRiR3vSZkDf6x1WBIwvSHgXbXh5AGfh
1WyCZnveMlOTOhID6CsECQ/CCu3qfW2t7Ku1tZ7FixnvbbzYcLJaZ0INFoApqxBIerk8lhUrc1mN
go+dnSsYS1oGdfkgyw/EXInaVqbr7ZVztBxGY3U22Mx4VH7XXD8VB6UN9bUOuTUjs1PoOqmwsgFr
nhE/NrZafJ9Vga3+L2drFgKMOa+Z17V8qvtZSWAKX1lL1J0rFZ3uLm227qWXtxZLVB6BedLcpKbC
A0Q2AMIVrrFxbcjQAGbT+7kD+vO0V6xQbXD5Cp5lG17XzyUwXBpzP0Eubc0xTJZPQv3pm01SGEC0
T5RQs33PtcHLTLvGQubOE60iw+k2vfkZ8YWMzcADiN7oVgi3FrcnlHbgV4HrOgtfh3Ys9Bp5icgm
m1bfIrWbvV4+AG/AyNmokA6dOA8nsVB3Tl8vy9Jt9N5OI2cor9zmRqfbjh5iEQc83quCb+vqkwX+
zeQAkQO7b1cacJecFZ7YqPCgaj1hbU6dlXA73stazyPiREAS+JKtQSrXLMyWrU17RkaoNESZEYI+
oVmjSF37/NmGRZxHTD7g89VEhiMSR5rYXV6jpcN9NEf6rGjSu6LJGkPNI6pfMw+BFypjsWqE0Bpc
ce1L++3Y0uz5UiOr0RtAqQH3NG6Ebm/AkBJk4PT4nQEh5YCusUmiYbbokBQsLWkbedTW21K+o9Y+
AbeFvfJkWZw2MLBC0nKiFJq/xdQ2b1KFOlmU2Ih4xXPVPwj1Wzs8XB7M4vqjWq97OKAQzZi53sHh
XZMioRiNn5QEYMqVuVr8eDgAvPbA+2Ga08+Prg+T0LoenQJzRR8TfgcftWJgac2PQ9jZYqhmp1Ue
aRAueLvO3QyIpauVDbxoAhgtJAlB5XaWkAEfjw5FZo1HHQtcESi9L9Y4PBdNALSDABTcPmd5mNws
3MLxEC5Qcjfm7wrjc6Wv5GyXVmLCBf3HxMyR9I2Knmc5xfqTiLRP17A7y0NA5RBPbG9Cc56udC5G
1oJhC/q/NvjVUE8wvQbOZI1lfXEYUL6Cs50osObIv6Y029SBDDu699im6K8goLNy8N4g1LM7BeIr
P03MjkTdUtyebczRAZLaYY3q2JVbm2gJ1Js2ZOCr2hkDf+o4zkuDDpbb1O7zvTV0dagnFfPdIXH9
UWNfnJSD68ZCeqismRoUGc2CMdaKYCj7eIN8hL1xIN8d9C4ZQqczIcHq4q2ERqFfBhpOd//RiGZr
05vMjGGdR6LC2tT3bb1SBl1cfBdZPYDP0Cw3L/A4gGj3qePmUWI9NwO6eMSVqq9B8JeX/oeRebSL
bP1YkxFGRi3VIFSnoRhqypXVXzYCUbKpSomDOPMnvGoRTwjGkRGV/r3arF0e0++fb66fnz87hgkh
TVLUiInwOqZ817tbEnbttfb51926Bkap/wxjdq2rBulESzGMNn8hycFaI5Q6R1S/bakfBtzZrc5T
0U3d7XmUEnET5yRMzXEzGslDXmqh1Wcb6GRfp0R1Ah3tfcxGHswUm8uDXN51P7/D7L53jLZpSUEQ
G6Hwz6DCSZ4665fLvNNAwUyL2gIKDaBgOvVrhKKjZLA5jyyC7B4SEYa1Js61OI4jE1MocHxJZqkO
11zxSEVyq+9bnzjX8HG/c1MeWZntbCdhQHRIDMTryqDieQB84o7228trsnh+jqzM9rdOB4vorMB0
jSECl1Vd9KWw6Hg5ZhvbG4FAJdC3i3j/MfUypE6vPfE+ZSvnZ8XMnNmWu6DV6BwMAwROd73Q/ZEm
vqm/9MZvvCCOxmPN9jBEJJWyMzGeyiBYjfhQjsrXy0uysr2s2X0WE/Rc1AXGUmnAxqQIV6s4zBN3
pedv2czPB+bskslhJtc7PDA1cTuO1M/091r87vJQlpflp41p9x2dFDsFYp6MJQcAzgYf8K2iOAHN
ho3ZrdUVl/fxT0uzYx83NgUkBqMh4+dEVT42I3K6lwezZmIa7NFgqONVg9LChBjGzleq4gHMB/vL
NpYX5ecTfLb2EBqM60HDoa/zTf+NVdumX7kwl5YEHHGAEKFWD2662YEkvKci1bGBU21HRObr8Z3H
NzRb68VftoMmCeB+wWw7f2oXXkc9m7sYCaombZsH0Fj1xXAo4ujylC0tC7rQfhiaebASTEqtVdjw
YOqhcuqAD3RlytYszKasH5CI6AQsoGWiH/B0/I2TeDSC+YubVGqncx2f3zhfVf2jUd5UcmVfTZMw
D2OOTczclh5reYFiFI6H2Eoww+ild6jh71vlM16ZQdl++41FAXMnipPou4aW1+lZGVG7kA5qc5GU
H63W9k2+goFbissQvoIjGCqgwMHNbkcPsKEYFBYi4lrlC2sn2TOTadh6L1yshRSLk4eaLohtQD+p
2TNP2XUayPotPCh15yapQyv2lWe6M551/Xe28pGhaSMeeRi0tkDtRIcht/IRH/Xj5vKqLA4E7Y7T
AxxgoDnZDKoz5egJO480Q4TEoGhjiDh/GQCAVLq9wj5cNrd4bmzUhjVk3EDaM/PJqFmnmuAe8juo
99EnJ1vZZIt74OjzZ5sszW3wsvApnkTlSgkQIvXeNi3vi3Rl3pa8MojUfwxkttnMtjOy2MJARAx2
AfoAAU40mK1k7teMTIt3tPh67HoKiK/yqBqqJynrO5AIB5q29mCanNWZJ4AqmIdeRmRhz+JjXaha
aeTI3Q/JNkWZVXxTx3xbgqeYeXlQW3wzpGTFgy5eBkdGZyvF7KSqgG9CZhm9SEMeDjQsDB5aRh1e
3nKLkwgRVoBj0WWI/55OYuV5kshphzfanVWjKLiL1xrcFscCXULk+IDFPOvb6s1GNIWq5RFHYYB4
h6ps/Di/d933l4eyeHqO7Mz2g2cniJTEkEeFEnxMi5WJWv50UO9OpGRonpkm8mi3qXQgrUtbfHqp
HXpzeK+4w0qovLgWk6r7PyZmi97FzqiV0I9HqhJMOVZzgMzR5SlaszA7l6ocwNhZwEIKGjorku3B
JStpuGUTGAVAV6B/muNQWgey80KReSS9FzX50Mld3Hy8PIrlpfhpYvr50VJkXS6IonV51GnXaf5c
yJVkz9KJB2nmRJwGEADKSaefrzA1s12KuHVo1Cu77vxh9EJP+zBY30X3xMo7cJX/xnk/Njk7hkgh
K02i44Uc0/IgmzS0xyLsXe266pOny7O3tECIZgEVwnkEI9MsOKNCa6TjjAjOYkBLymcDHISoeV42
srREaJOeOPWAuztjsnKNGq1rAlPoEvFOLewr6qJh5TdsTDBoFyyHyFvMNrNN2zbNSJlFqa+Pu1W0
3dIQIJniTDxcYDuY+/0ml2hMQbU+srz3Vnuvrxz2pY+fMi7gjoGEGgKy000mc1fKluOc1FCC6v10
rW6w9vkzZ4IuvyzJKLyhlW1d7gMu9Guzr036DBYKraD7m0inZocEUaRWM7trbpkCoK/7IiTbXLYw
vzfmFmZnwkj6ztWKvrlNu71a3NneU3UAb/5lI2/teMfXO6zgsYXQDosA7dx5vr1XvMEDH1JzW3ba
vV7QLaiT32sG34FoOqePLkuizJsy19q1onywjM+AezG/zdMVD3CWcJy+CGDMKC9ABxPEJ7MNkcW1
0HpAwW9J6b3LVe+54aT1U7Rh+G2a7NCSetWb5j5P6M4p1ReDpQzS6Xa7koGYO7+3r4FSNuSV8H3g
wk/3pVt7JSA8+BoalVuwmO9kbbIQ5FBPfQHRFzNF2d+1cuYbo0vDy4vxlgw6XQy0z5gemqM1E6Sl
cx5uapAMCoBtdTsCq7wjss2vnZqDjtsdQK5DdoqtfCiocG+Lob4mifWlMuSrSatvWt8+SQpEU+yR
R9WFrCfRc/WOaE21rVCf3ZChe0APsh5mWseB1BvDKlaumDVCnbffCme8NrzxDtdZ4NQkzNoYdYqe
71q7mf6n8c3BuylHIfy4cF6BuD9Y6MAM29hLApfG27GwdjGAljJF6akuIZaeqFeejqtCbR9z3WFo
bs1eqNb+KocD3AfkDqaoZyIIOlNF81oQH7pjVt3WH3J6bdC/EQ7/9bX/b/oqor/nvv73/+DPX0Ux
VDFlzeyP/76Nv1aiFt+b/5l+7cc/O/2lf3955VXM5//k5Dfwwf8YDp+b55M/bHgTN8O79rUaHl6h
9dy8fTq+4vQv/29/+K/Xt095PxSvf/3xVbS8mT6NxoL/8c+Prr799cd0T/zX8cf/87O75xy/FjwX
r//68Fp9e53/zutz3fz1h6Lrf6LdBQhbNN+AoejtPdC9/v0j60+0WngoM9voDwf/9h//4qJq2F9/
aM6fEzMhPAwcvoVMEtIJtWjffmT+ifaayY16Fm5LkE//8Z8vd7I8P5frXxxRpoh5U//1x5u7+nmC
0HsKNLUOGnO00iFdBYdyenxpbuudZdYQm1Un5VEzx/+CENT+bBXCvJbpaHwpBnCbB1ll6JuClU0Q
e6lhbDl182ehJdeMtHa5UdBQGPZJVut+DkDuvV005rPpCv2mddW88N24c1MfvLxQz9X54H4inqbc
J20KQch0EPlHj3TtQelJ2ItJO03iit1Xmqd8bEuBInMihh3qqdZLoprKs5kPBvELrduYKshwLXs0
oEkihysQVXRhauvx09Gi/jNvx/P0dj2dzBMq9iAqBPoAxJSaaUzX51EMKYYkK1NufAe+VX8yVJ4G
oErvu52FlszApFle+VzL2Z5avIx9ZrdfrcHzOmjNOWDqVSjtH5U4AdYzcXT5QbXTfPAr2VdBorBb
kYki2ySKKlW/qQDJ9bW2jTeAU69p2i+OAyEWNB7xNkUNZ3bNG7KmjtWJ7yX6sR9yQl6ZkYKzuEha
pN0UKwAh5Leq6M3A4dTYUcnsBy/vh6BBbcsfHEjBkIZqLyQj8ppYjel7uXqQSadfuZRVNymXZgSO
0OSKaiJegU+dXvDYq2AkBpB9YjtAh5I1R2xVhpoZtUe/85zkB46I9eBS2gRDI/WDliLjcnnNZ/1C
kz0PIgLoZcXBQAPKHLs2dtCQhSd9bY3sE+jRnxgo6TZWkTT7BgC1G9J1KjRZYx50hcDe7/Pt5S9g
TEnD000HrMtEHgFsDYg55km+PKn7qunFazxmquYriZV3flsn5TdBuP59RDCrBqSWV+hSt+JNKdXh
JTdRbEJV3RqeOzwO5SavcveQ9fq9BY4PxW/HrPyCJ3y2GdPBYaGpNgWKObkS30hAgvlGaI7yQcTK
Rtpqam2p0bDGp5XxMHqK0u7zrKIfoYFFHxTiomm9zdxi5UWon2bRMO+IbiGeCGoqT8OLSp3tUdPo
BGWs+WrISpY+cEvD9aA43aeqL1HWGNVYbIURq9+Z2usS4OjenHwBQULHzexHZjMAqvq2xpSlnRju
2oYDgFANRfsRFA7NHbPNcdz2lvvOdmvrQ8/67g5/VQWMlaYPNySueMGqW80S8fvedd8ha7kmKXe2
lUHOhx08wfSAM0dQf+pOcDgElZX1UpSO6VskGzdZqjBfoxoQ/glCuJWdtGRv4gOEA9Om7TxLT5eJ
CuzWUL60jdd/sgi1kIOK05BnTZ5ctbmnP4Nk0dlLZbxhDSmgoUPqB11CgN7XJfyR7lB5EEWlgGTO
4/a+1nhKw8o0lV2We86VAgyYEaC5pWmDNvXiYBx0aEi6pXwPfKeO9suGdu+1vggbx25uNNTBb8CJ
aFS+5GjaqKDUDCFCr7r2jLj9jtOv3Vu2NAIlqTx7ZTLOtxcgaggb8VxHI6k5h6vlZmz2fT5+7Twi
w5RWajhgxvweWJUbUFz7NW6XFZNTLH5ykNGpioOMqxwMO2gumAXJLI6dxir6r2pWuVdeimhSzxwa
QuXRW3NaZz4DZwZOEss8pc/wHj3dWbiqc0Wv6q+DJz/ZlSipXzR19lnjJEiQm04Dm3bjPrUtt/Nj
18m+xFWS3g6m3fUrX0Wf7sTTUb9tOIix/K38PvsqoKdxXKZ7L8Ls1c8pMJWoU0H8Fx1HFe98MAyn
MmD94DwlpFORVDCp8onxuvukJ3Ya8Kwr73ujRd+NprYjdmnPX8E+Zrl+ZsWy8R1J2r0siwoNN1XF
b3QSG2BoMFgCfCAhNkzmzho04e0ZfzootAdOqRC8OkDPN3/HqjHo5DPFfgZGAVguUMfa39QaQNQK
R/1eogVJ+CjKIcpBTkjbFDg9r33len4dm6YbOlRPgrLSUg/cDWl3N4oedCwxi93Q4hp/7kDH9x2d
TvAK6N3rEUmM+iM6p+q7lA7mp7E35IdSEP0evljqfqLtId4Sv0tZIxTfGVx0L8XCxQSoDXU0vyKC
7/WhHT5nhaKbm0JRHrN0dK6VUbduzEK0By1zcnDAyKT3fM9CNw+QcGbyDkWapg69XFpriYA3oOZ8
BidKS0j3IZOBvXG6Q9GQXnc11Z8rnamfzbYCYE1jZlf7KstRJq/5UDmh5vX5jS3s/sphvRKkY5Jd
J3mF1ivkGNTS7zISZHn20dEb66GMq/qhThvGgqIwUA7tqd3eeD1tqa80tXj35k3/Hzxy7otX/thU
r6/N7XPx/8FbB4+Oo4tlekudPHZ2APm9Pit+DOR9e/zeefu9fx48mvEnOoeQDsDbYhJL9eAM/3nw
aPafDiCXoFzH2waidBMm8j8vHjyTJsIQoMzQUzxBGX++eNQ/wYODVwp4ruBGrV9570wu53jvvbU0
gZ8K+w7MC6hjnO69viSD1EhyT1XFHgIbZE8KYIwc7Gr4JcAnleoJPlpTVvz/WSg52YVS1CTuOmms
vLVJHD0fci5FKYv4ntGNCTiItGqf5Wjaq7qDHeevZqZvagJZF89Yo+9eMg2aCTwwHbS1IeCf7qYj
0wNxSnjS6l7GRnUDUUA0kiUeH7deEmtNYJbozbt1R8RUI20RIIJ2pesC/Ft0DhztlejvWT5+Q816
EywHkwB6TyRrdMiYoNg7uwU7raY2ugrvY06Z7iMu0rOwzkwVxFAjUh2+W49aFWY21146UdVoq8zB
mh9oXpYWATVcdqMn4HCDXlT9f9j7suXGcTW8V0nlJlecIgGulyEpyZJsub227RtWuxdwA0lsBMjn
yhvkxfJp5pzUaU2nXZO7VGWqZqYX2xRJ4Me/fMv0Eez/FwsDjD9M7IA2js6h/eenNGSdF7s1O9Wt
CSxUhM/s+XCW/Glx2p3lKMH9Pc5EDx/NiX7un/31UDDyRvoF7U40Ri+mUNGShrwe2a2PNfA+RmZ8
d2MWlxVxzaEPePB55lHyycvEiKqx/Qh5cZmYnF/Jn5x63DFi8iWsi/uhiiOVnVom62fQMvU7oaTe
Mk3Y7vdv/zIZ+PNKZ9g79sD5+LxIBmhdOyC5qlNVU/8pDZS4CrgJPrjIr24HbO0z9QXaydBw+/kt
zmPEoIdHTyC1TmUfMvfkmA8Jf6H10z+/nRT7GHo3OG/+1jfpZwKvYdrdmiA2j1C+FrdJ1or97y/y
q9tBxwjhCjM+SMdfPDPTRR1RfXM7BNkicvBI+d4PRXjfjvqf2U//tQzRUEogR0YRgi/35mhtFVRN
dwsPJbOZdc1kwZkxH4GjfrUKMACAZAT657ini22mM7skumvwsLr1seUTu1bN8FGGcaE08ufNgJYA
hRHsZvSFL+tmlOPAqqX17dj4xCtFIuZhO6CrVSAfkS8D5frBkjXyy8FpgsjbphzicdDXTnZxBaeY
D6L/L24aSFlsLwIUFdKei5te+3iMeJ+elB7kvmOrjzqrc5vfr5XLCg/7C6EVaB3A2rGlL+cSE++p
rERwImQGu85gFGDG4XPdd+8OZdXvr/WLG4rBmcMIDRMpzD0vYhZqGQ74gzvZqmN7oJAWkPhZ9NFx
cVmn4Y6gTI1lAiVGtGEuAW7tUKNR0JNTtszkwBUmUlxOdYnFBQv20FeFqJDSknEBkoeguf+CNqC3
kZCJhK2HV+0JtCEehdDtA+j1c51LXzpocLbtfWSyj4zVz1vxIrH40yD+7J+IwvKSnRQaMgm4YZ9i
Ir3bdZyn95hFE7oOYZbzhflXPhwv73//Gn5xdPx0TfJztNPof8AEOzy1BJ+paGzrUE4hbZ7SGWMK
OsUVzG10MhcByKTXsYq9vxLhn5r9/3mi/2odnL38zv4l6Mldau+fBdcbBJUTbIjcZvakunF1/VHX
71dpwzl7QisOrbCzR+zPt4kxlwgG7Z+QV1C4TgN8DMZtHYCuSlYUuRFX9as3KfVgsgUZzUoHSEvI
OB02IYCqrOQUnU0A8bj3EY3kYhj4Z6CBmx0GytDyOieuFxthDUg7ZSI8YR2nZSXH+h72cP37COUV
9Ndk8yyoHcpAKTrmOMfdCzRng03dzA1+lWWfmsoFP3qu/yHt9l8fDIkMmqBIs9G4/vmZzWuUWZX5
J4Oe8yGpR1SdPchOB4Xp3NUYuebBQH3uNR7ceJTSNp9RNSUsbwTAsXmPHH4Do0Oyd9PQHQbuTY+/
X7m/WjjQmYIJ6Lm3iQPu548XT+jOoUw4eTIadmrIZN52GCH+/iK/iIgoz+HufdavReFwcXqyJWBN
x+YTnwIAFyGyUj9xv43zZq10uB3Qr/3guP7VuYNGMSSukNCdbQjP5/l/pNrTOlsovKiT8w16XLoj
hera8E3GlnyyckCF7YK6i/PFt8FN2ATuCoCC+QEjueD/4szBloSiMyTqYmC1Lugo3QjfvjqV0JL1
4s2KnppPXP9Bo/aX9wtl6jMuhEaoAS/uVw+EVh1MfLkkUWFTeIzUUsmdgf3ZfbNIi6O3VgKJBJxF
c7Nk2kNfUNebQUr/g2f/i8MC8DeUGBDvyIC+vmhwSi0TDGjlydaoFTgJXqfVfLep/16NWRGvEMhM
PpJX+tXuPw/hzuAYkCExh//5dXcT+OvROJ2oDdvcm6TIqzaMCqhmadiCBPtwmNCvX8i169fP3jlO
UnMXLXqjg/EN47OPRH1+saugxIWVd4abIdu4jEYU7dZMD6dsZXKP5T2UGQwcPjiW/34RtBfPXg1/
ZgB/w5x6A5MWbcUTd6R+avxGPQb1+BHX9xcXOatwYUlh6IZh1UWlOAZLz0VkT9yE8iu1cXdYo276
4E7+nl1D9QiqTtixgNAjQPz8+gYvG70oticNdPjDpFe9r9YVkkftHKEj9vtYdGEAdw7IKEqALkV/
I8TI9bIBv8R+a8NanpK+GZYc/Vt2V7uoeabKAYVsXeoKMkFc26+4AW6DuS9LQGq0w8kNU30EH59k
ztDy0k6h+QVKYbdRVE22/OBznuPCf+YxeNxQMPRBKAA9GR/4Mm5EUYXRKjmNrYNWqLYmWEsfyu1H
TGsw6cLApOGQeMo4zWOrPPxXL8sVU9CrKH7/US7XwPmToE7ADoOeJGaVF8Glo65Pa7Gc4i5ZC6Sh
XYnJj//Be7lcA7gI1BLODs6IYehYXaTmCzzcPc3MyQ6yKySErW5i3wG8MbQfwLcu4DpnCX9c6Vz3
IoOB5OeluqKRnFqNBcCdlnerF7dRgW5JcmhsRreNatrcX+JkJ219J4e5/jRE1vuuM5EdpkSsj79/
tn/LqS4+TXbxmhuYSsdk1KcmVOoGhwhUMIg1kFi2N8IL442AytpTHzdFD1ruARCaebukLrhKYgYa
6wh63vLB675MZi8/0UUwdcvatLKSp9V6aO8i2H6retXfWQtJ+wq+7rkOYGnVdRBSCjA1+yAW/GKx
oSsVnFXlMLNAj+LnWGCGBgRn4JkTHtgiFRhJwenko3nuZY1wvsVzqMEAOwJo6XKuCYdTIfsOS2DS
5H7UcbUFZfSGSLfD8pblAu2MD4gvfzuhz5cE7AThGkx3JOkX77n3Bgx9tDgplfpoi1tCrrla1oc0
wwAST1mboSD+yJAepM1962QTlCiaYRxKgzHIPthtv9wEICtgS6MU/rsgMW0HHQUYZrSEZUdIraGZ
18xhPBVV670gvoHFjFJjnw2hD6pBzAGYSv0tCgNwwvj0kQ/o34Ly+ekgbznLkYLbjH9+fusaoMoR
c46TnhfPK8lYq9egUUkKMa4QurwGXlk3I1i9YuPQCoL3bTLF3ye2aHHwJvi6FmuYzlHuQTlt1zYL
nAI8DOrnQ8hF9/2DHXte/xeBGUYIWAjnYIg05yJS4dTwRwct7RnAjHVDOyhVFqm/pnhfFtCevO+0
hyYGU7UoMuXrTyZiyXe6gp6f403y+IOT4lc75lyWoetw9tS9PD1lDwm7eJ5OgSfWppiMb3dx0JuP
PCB/uWSAdQKlBtaJMYLnz++oT+nQkuZ833RAxYdo3hZdRnskVd2QFlXHMa4XI13zOTarKNa6C3g5
CdqfmorBcqkarPmnbVMsnDPM9ywUisTvbx8q1ZKRNc1uVLpk12wI+7s5qOs3eMHbh9+/91885gwy
G3ARQeTAvxcbOKmrsKt672ZcErcPOY83rhPeB2Hi/Awv1ha6jBQmH4h+aJldpFsJkvLKEKAkpQmv
qsqZckC7+K7rJsg3QIWjv/r9Tf1tJgEQDwgyGPQgAYOuxGV+N6zVzKWdb1RD1IsvgRUr1uEs6meh
Hz/kql6dv1VrFrR5BqF7cMwDqOwPc6WbD44dxJ3Lm0dOdgZCYnedbXYuPQxQPdXOmOmG1uFaF52d
BdtQzBlenFyzl4hq+4TcDtOIukP29TUMZ+sXHvpKChrXqG1zxsI6umkBplI5sBCDyNeqzsyeZ2zt
diQYV++z7ylARhfR+wfPUECpMqPxbI2MDCbFK2dzQWLtTsE6dQ+ijcRXzANCXUTgwUyFWlMpIf42
QDA5dB5QPRFPvHczmO5uhoesyGuciV+18tlptG75GsWKhZtR9CrIbdMnV26JFrpnvHPqBjxRmNbB
aJl/XTTtvUKjGdpCfoibexUGwLNBGCtJgUEjlYHRCzNLsRLSfUsGAjiBnQPvXqzzOBQzUcOc+0he
9l072tdpoNA3bDC5Houx63pRJjOlbwFlZMpnL8KAi61rets0dBTAbVHSFaPvD+bg2gzqkxnG/Vd6
wLQqAD2vTjLwDWKORo8LENJ22ZSBsG3TZRybUssmbb7qDoYPhWI4RcpahjhPiF2WYUu71FuKMZMp
3/F5xLi9hYBlF+X4rqRnGNH7ECGFnbVJryTUeaObKo3rNV8y1zhI13qZ+5QNc7qjlcKXA7WgzZWi
VfBjaBvflppax/J5hWhnritmRe6fw3OeTpYDQJnK9cQpAIMF0bHocj0CRl1KoAXwAuHeGEHUBDv0
Sbe2N2Ubht0jmSNp4PCumjgfMbbvy8qi8MzFGkdiQzWDMuKs8HbKNWPyzuMUxyaJe3IX254Ep1A5
qAMC2RXzgkeQP92syhh5FeDlvnatYmmhSQ2/Vq/mZywI0Rg/er2pgZ7ImuC78tDLrVbPvY2G9Oth
8MfF27Gwkl/HuFPrSTQLCIDBCj3SomN6fNA9G1W5hGkbnoWsg6CImyACCYZ092wVWEH+0guVGzGB
UFBBwi0rRpmNrMQoFKs6qyblF1SldsxtBPj+dlyGAC6DAGkT2HeilVrMDoKUubEQa9uwrOISptle
SK9Jb1pTTmPLvoQAqPnAqQ3Jwxgv7pEuJObbEEKj8xYDLwcsWOu6R9+pFOej3zV1gap1/jRXdr4L
RgzmcoOjn28al5FvceemYCvnjGz42sxHyGxPO9qP2KV2Vlcjgxf2vorwYwqRVXFu7dQ+xckSAEFu
ZP0I8ejgGuBr7yhiyI3kCSTP65ynk4n3ozfoR22y5tbpSgF7XjfC5gLNomftpwMtiKuh4GBWGyKG
MKFA4gtnyF/8GX3/P3zhvwZniOZvsNr/83/o7//l23/bz2MjkX/9Bf8+Y7z//MZ/A7b/AMYXY0rw
xXAunKXG/jd+If0D6SfmN5gPY8qIORnOkn/jF/w/MAgB3uGcD0Am/FxJ/guxHQLljckuThl0fpD2
0vSfIBhQ/V4cWIhGmDqiM4i8FYn95eHZ9tRVvVgKwyumH13FMpyKZh0xiEQT1+dNvkyxJ1/Rchia
N9PwjtwrZuBtsfeZgJN5aTOm2/SbE15XVVtYekfjN8spQvCNq9LhZa0kJs1ZLSbvuhmcfBBor01X
Q5WdhSbm9J2puX/3h6r+nNZJ1RczsE3Z3jR26fOotThHK+BEl3wKVvcj02mV5fjI2A44X5IJITCF
sAfA5tZBTjgwj7NZW5FDKcdE5Wq5A6zYjt2dT+F8P7GUfl8ZuIibWgKZXeKhBN3t4qNd8jgGXtC9
kEBCDJqNGQrUKORvGJQKDD+0zjhQndouP+ohIHe0X82Yr6mp30LhDWEe+kA1pt5ZnCvOEGFRaHbE
Qp23jqP52q44h0tg+ju/dKqJ1ruFjxBA1pBwJEWiUxM8E9hVTtfNRNsRffOJ0BrmWglPtzHBWVaE
PbOf0YMPu+PSwfRu42saPvciiftyDFhHMXUcV1ZYzIrsfuWdrfdoJXj65iyDot95oNrkhdImUDnc
hrypACejjstoNEDlinhesjwOwsVsKB2idYumfacKOLZ3C7BhEePFwhFZypkG4luFk7zZAsw8XfOo
ssBoqoCdslh1YU572meFF1D96FkC5Wu64twqJu2P68kL2+UxCV3Fy8o5P/wKxU4Gm9h6HtM86wPG
jnVWy7iIOFkhEQC3AZEnRNRq10LOo8vXcGiXPNEGJwVQsfjBvq7NLV46BPbHzucVtD9XK/+MhX0+
hEMQb9rADK8y7clQJCtarQilZErhwtNlz8OATDAPgqraQwUDIo0M7hjgPVmTVoUAsgR4316Hf2Zf
WVBEMIkGVg+y3N9sn2HR9Vkvk6IZagMP5dAkTd4D9poccRAPbBsmcHfGob5+mZxVqlh8kBVgmFYD
WTY2TZzk6xS6t9Qj7j6QfvJFATgE5fKYQa5o7kgFzU3jAzi3UNpFxczm6ksbQKknj02dPTdCU1Gk
BLMgMAfwM8Q0q5fW48PdjNwE2caouu+tIMif4NDUvEMFJ3xYbGotki/prvpZeVBfU1mL7YPJ806h
n7Ne4elMPyywlbiziGZPXt3yZ3xl8mnyG1lvktnA7KJu6DXPWgAw24DWpCDtQDQoSD0fCheGDKdq
m82vLY3rBapt4ALgsfYGqXk9kR+BIOP9QLG5C6lCKEmCfiEw0IAOzWcGRwNwMZSO2m0fdD3eBxLe
k+ckaFAYVKqvQB76tz1QQEm5iBDJ39yv8cm6ltmtFJ3v7xVXQ1gYT+qikkn1ha+uxUy3NXLJRajb
Iwk4PK49BxHZHPQki3cB1FNVENYuhzgZllffKv1OXaIaVA0mPK3wNQE5I12FLPyujiwgxz5/OjuD
w+kygs3WnjGprzvP8997JH0U4PEkESUyOn6Hi4aYncnBG/MI2Phb4rvmM6nSCIsu0OKopiR+HxcB
n3oj8H257urlWZmsPilRTQ8Cfq0iR/k2PLHZ1/dJFdKjQ2pOco90AahkjTZwPqnNS8NtCkdDtgzi
MA2YxW25UtFr3+qk3VfCq1zBvIrfmY57aBczDq13KlJ4W0/CFzeYDYCHMEAN/yQoFIRLBvHdB04b
Z9HbaOSDAZw7zetI8yPue5Rl49WQm8elsj6X4OOAm9YKyW+ihHevRqbDs/C4DAquUPOUmY19SPOz
XthNBMvCa/TMQWuMO8SigsUjzNDp6HPgOClh7/ABGmpolddJUiYwhoIpO2+X68Qkns0z2fbfHa8j
l8drVZ24LxBL12aZi8YY+4my6aydgjxf5iQe2zXHYLn+ShLXzrntZg35jmkZTBEbEUzIlUxMSpJN
SbKhQ5XuiKqkzhfbihHpJOl+kCk2r6jqWJ9XkVq7gjE/E8WIcdIjyD5JnAPyAiF/b5rJjULqPhd9
Oi5A2CIVeNJdRe+xUirgaoFf+pZVo5Ub4g/1C2M9feTOt66owlE9gzIC6ytwAk1OOuc3GGyK6p1b
gQqIKMpfbR8tyQ7Ta+TzJpqwrFwTm2eJ1wRDhDWJea5BzAjxqrsUJV097GoaI2+HjnmalAxFudsi
B4aSK04FzjbtJLPw/GsAozF5mFihWgkAwKC4PSCHz+pd6zXkEzRkGlFWoUfxWkRU3Q604WOhID/r
lRL3DD9nz7eovzoK+jpFSAdt1WdQYqKQ9s+jCaehQ5EC0V1EUYWBX7o0JYCT9jjFepR5uqYuwnVX
fB7FB5RT2vV+kis9xrZc5z5+SZSUh95U0Y8glg108WHU3l5NYYUvpmE1ik0aaCu23Lcc4PxYr26X
AsQQ7HSahOrGjCGcD4Zsok9BK7zvaljbRxtTsCjXDNDvXBMHkgxCU4DtH6L3UwSaDvQY9CwZcnRl
Sb0bBuU9cj5jM7iFg9I5QG6alnaqFwQ7z6/ePMLBLBkAffhSdes65VzjB5Tj0pF3NknIuZDGoi7E
Myd3VShQFibAlWD4n3yXE1BFJUTbux/1aDuMtsdknvOpX91xCoz8kUzUfD237iA9OcXtpxl1Bxqf
SQBLhXVt5YrHrmdV1lCKvWaKdF/TcPVYMVMVbVCUY89VgEJn24zZxRSgq7UnDfKgxdNMsXzmKu2/
hqht7cagqWA3xIUJjqegnr4oZV1dWqqzrzYy3bUWPX3G2Ze0R6z/yuaMr6Bos0lPO5SpGT9mJg3N
TnaDu7Nptn7LAqke5ynjTdkMfXxLyYSMaRykGgomlWiLJFLh9ylDWZ1LWrvbIJyUKyNEvxRLe4Kh
TtwOIATXwWKX3MSt/6BNGo0Hgy5GthsB8Tw2MHuMymjpJZTPQd3JG6whiljDglM7YI9OzQpAkOEJ
xmE8DlaCRnIa4EyorRBFjSr1lVQkPcqxnZ/AwbUpGLVDuxv4ak0xYMUgGZ2T6ZPskECUCHtDXOD3
9qgMMcCTyFQgajJ7BPUlBCExPqMUYpsBfBQ0ODR3DCigz9yCVgRWg/GuW4e+RxEuC6SJoS3iH+QQ
THvX+fRLoqW8Z4OrSDnrEFRh5av0QcAAGwD/kSgILIVeHWNfyWXNmZvCrU28KDriXdunQIbZj2wZ
5JBnDWgtG+qWzuzC0MysGKpkfotac7YogWITjoJKkwNgpvaVLYsE8cafhkeBaAOBEL02ZTqEaQG5
HYBae9SuMLj1N4k3JCZfYi/e+5r03+nE2kfTVZ5/1VHtfXYYgn+uBMmOsZonWeg+8AAy08p0uc9i
C9Ziv1rYAYcDbsUwfgxci2rfY6n3vZ1iZAiT6Ies7FIZVXkCF0pgTMNG7uq4W7zCQYiebTMbRB0O
2cTcc1ZD83Xw4vU6tRL+zPNaKb+s25l0aJ2t/gx6RVXxreJCbilYqfE2UuMUgTxFuk+SGMJyELfn
JI9Ig6Q/E43TeTczdH24SHFy/POa+v85sD96zf/nYvm/G4UW2pefqmR8w19FcgB+8hnCD8jTGV0T
o0T9C+Kf/RGhNAbMHFBSGFL/WQb/q0IOsz/g2gLwO/KxBK4fZ8GCf1fI8R8Ucw1I5qHgBpoWhqf/
gNMM6vLPXXOw6gACwdQL8FxcD/87//1/AHFa1ug6RepYYHRdHRTE8TKIIjqbvFRYWVuaiEMm1c6n
OzrBQwqSQxsk9EnTGvQ0oVzeB0P9mEUgzuTYmB3k8scNWr7FwmCcXD8uMFrN6zqCc/1YYBTOEBKi
uMg6aNj2xG2b5lEtNCyDUO/nYAYmEXPyEXqJOCDylM17k6VID1404CPXNHuX0hwWksIlpury0MkO
ZklNOTL0UpNDV98Sk+3hlAMtQUJuhoEUunP3irhiCD97KA11thS9l+wFX5Gr+uttGHd9QdtzokpE
YV1fLIm38eSN9bJcrl7Ju/bg98urC6zOW9ntkEZtBRJA6KAiaavgIOtdETBq0DwzmyaqSsnexgGs
BXsIpjdU1uAvpS9xtwknkEDpqxm+TVOQQ4R09gwpcVDSK2htlTPOr1zF6iCN/4QiYwd+15Ppwq9r
jWO1y7qncT2QJS3BKs+2aaeve+XnGBRCV5y6I2D5V8k8nDE1WxN27GAJuFYwZ7gK7T36IAdbD+45
AfdQpY9JdpsIifuMUjRHgsKN7la2NS3AzDa7Duno2ib1nWjjraz9K4iB7QTh1757q+c2u+vRvXke
p1Q8Bl5jbvxqfNYaWbrUbww3qnz/JYBxSe+LVxJOB92N+Sgf2lohP0ZMX5mFMkutGfzI4GUINOBV
P5JNkr2vqXeDDuoRRk4zHMwnGF3ZQwRlcjDf6X6u6nxORfMsYXsv4Dq15q0Pa6R0hFBZ9QxskXhf
hbHf0+lzZXgeueWL7NqSVekn0/YIdrboxR0MGTCIlGjpVkjeHGCPfBoLPiUSbkR8vSZrnysZoo7P
1LMzw9PSdyoHSIhfNTgdtqKthlz7fo+0O9g5GhQZpWUyzEU0PGEquQFkDTzkOxJPx7jy5oKjya/T
sKjbDLoZfl5xVirTQHAkupuy6nkc8UgBW++6A6gNuep6P8/inR35vuJtHrMbyPxUcVtQ7oP6FV45
DyWLZ8DH4U+ojoso+daigzGOxy7htwosiZxOZRodI2K2yzwfURnkWaYeYdL00PRfV3ZEk/yJTEd8
6Q1OeLMhGAvE89vK3zN1F4ftgdYGAgM7k01lHTi4bh/PuZczIz5/sBytp9+DKsl9J1wR1ncVwZ8j
MUZ6UKHglXjJqOo9aGCK5kks/id4JX1eWHry13C7Qgs5iAu6oFkAskORJgfQSPrrrIEbaTY9oiF8
NyV74Fr2sC0lJY+CK66AnWIuBeKhFagQZmbyiborT3k/XJMAdpO2n4JO3lBhftimeePSwMNsaV9G
tia7uvZB+6anjLTgVnrI74c2Wr4Gq2Av6zSld7YfoUxTDbr0ETc2Aw0e63CeD6tL1S1f4dAlxbkR
RgNsLelqyBEAPItU5xNR0YOk432XQtA9k7u2b4cf3bpEz30CwcbcoN8iSPUYURzUmQcPsmJq1H0H
cZNI1Qfmq6u59m4MmmcSVa1M1Ns6p3WhOQwjI/Ie9PKqr/QRkq8PlU6RNravaAjCGG7QG5fObDv0
yhRQTQs2zEDVIfTCusBsjokvmFDmEG9JinEmKGN+WMHhqhW7FxMex3WF6qKZP6eYmWxmNOG/2Qot
HwAYPRDd5ZItV65bYFSewqsukRg68tV/s1DRvw5kXcECNB03jdJ6k3R+BnQqlqlIkR91KvJKJW4x
TFnKlqF5mEMLAWWGeOEkfazRCtq1madwUsDMaxYpLbKxRym0imUTR8lGiM8kES9tAi3YqnqR/ODJ
LAV78dukeuznPik6AdVubLL2asbmQO9liIH8um38QwhhGZPtNP06IgFj2Bpog0DJdOnHPcaHb3HL
axRj1VXP6KFT/rbDMpxQla30S4MhT82GDW2WAvg00OIxXVr8YnThTW8hsV2Bd5kE9c5fXhTiGUm8
Vx8jwURgmKU4+mjROiabPhmTfEntfVClm9bKa5Ku1xNv7+sofgBBisEmrh/748TTUzI1b4C22bw2
7jrF7c0wbJzlQ0OuVVQadGexSAhc09b0DmC4V940JYPSTgUmrFHXYfggEF8F8YvaZ28hVEFJN4PM
2e3Y6AqbZbfIsfN03MOoTbGXSos3T2FTi8NMkfT18OKCJMccJJuM92UNeA3MQ05i1rtk9G6gx/7a
YKAeiycIGrykkDgBb3Y5AsHV55bRZTP4oA5DjKzNp7jf1plOTvHE6iJEFl7PgHquOkCdaedrz3Z3
BNfeh1DKA9YVnbjJrQVPTgOzu6TOCojonPowzccZb3nJvoWL3DJByjRFBdpGGi6Lfb8zANk5UIgM
qeHhjkQDVJ0iGucZcBiIsjR9u2Ac1L2O3vhY2eE97Kejk0iTLcTmeUsKjhXswUNw1OOMXk+wrbv0
G3GwbCAs/Kbj7LMOMvTxmD6E2Pk5SssVyg8y3i4k8I4VnNLyAa3SPAOuwscw0etfXQwlzsWtdMPP
LQjbvwRscXsHAwf0WVP0H721ReOelP78KFy7HzNYzqIQ2QZJtmnBtokof/SC6i4Qa7AVetrWAtOA
ucEAY1r7ZhciVNV63WJEs+2A1dUrRTsBM1i3M7QtRjPBYtA8Y2i9TziwAfUkTL42q8t9gsxkHTdd
GhzHcbg17R5CC8DRWeLvRIKnIxbomAHAnsxXfZfkVWiPzbBDdjAa2uxxiMG5UFXbtk92K8/K2DW3
oyQ5aJDfZyrzKUuAoG3uAi4eJsrvIE59S2J379XjxtGKv9Kwy3sTP3RCv/r+D84psM8/goUerDoG
7AuLTFHTYW99UzgIwIKJueu0RES4nnwJu4OberqZ0zc4A/jzc4AdXaH72fCNnQ7R8nmAbrTwl6uu
vcpWRNlgKJZ6Lr3sGWP2IrVfFE83kXRb0p0afOPsWIHXiXcXls6PHts+KobRXdmgxnHB39AwgUOH
P5DPso9KUkXFSNM8tee+kVuuiE0BCYuTY7D2RTKj1+WZh9am8QbdY8yk2x9+iq1kuiMLLSyl0jFP
5Hxq630QJkfXL+UQQ0PLOVE2JvwqDYBImBZs0na8CrS3BUcIUXe6mtBkLcjUlAKUd2zhu/gMlE/d
+zCJK7sasGJnr4B9x4E08R42HbCXWd02isentFUbnYr7QAE2h2VQkzvT/Eh8YEODDtHWP6iaHOhZ
rDAgTbnyFLQf3SHOm2cBh5cMtgtVA5gZuFIbICy3QHE9h7PcN0idTl7fTBBorQLA9hE4w8iDJ6Gr
ug2b+f9i7ryW3MaydP1EmAA2zAZuSYCeyfTuBpFSSvDe4+nno6rntJKVozxdVxPR0dHRKtUmgO3W
79ZoLaypWqpw/CPfIrYLe9Wq3SJrdrp5JJtAZdPRf1r+/FDQUm2BymYZhJ28dWLd31jTQFERi+ui
Gm2cIDdmWX9DXdW6zsg3sXBhRLFyS4n8OqIPn4lGErV2QuZ7jo81C3A77IbcLo1il6oDdQCiBzO+
6+aH3IAwqHmhRbMlw8MlMEBfSCLP1LTZaXX92BrzJnKmJzMcHhMpjmmk7TknltA8QFPqvtJVJBvh
URTFRkBpLLS526MyFkvIZ8DyGlUbPWFXOa3NQ4wtbMSi9Mo4hOFWvdLogN4s0PkzTlx093Ezbxwl
cSl17ideuTJkbgMo7MQzndVyZBBNi6DH6tsHOxu563Zq6A3xvI6NcgJNMOEf2rcmogqARPnO1RUm
M2f/T0ZNvSKvymDz6PN1hPx52XeakbtKICzXogdKDcYjpoWiVHvpl9EmENO6KgmSOntFt2kcuFHr
36XWHFynI53o+qYuH+qZIAJgmGyQJ2Uak9NI/0tYtVJdGX2euQ42rnlWDe7Sa59mtKgRbRc0aCW7
lKs/wK4X5mAkduFfK4Jir6eZajrTBH7y9e1c6+VGdub9qChXtl05THibGVkWdDqplQFySrWIC8/n
TWFT+BV959kyVJ5Cm3IgziVgJJm+GJlAwk1u7JqA+4zlvBJD0mxR/dmLMiHWA1OAVxbFLnH8W1nr
6qLAmRBGRbkkree67n3Ylvw9ik0vrVvhWkape1WU0Ik3y980K46vozho3jVzbjY2QTrIQrXlEHF1
q3R9Xg4yVtZ2oTSHVhr50jqrYpoIEUTUOQer5SCrA2VhkyK2M3vjXihp6GLwo90YlZaZ564cxRt6
IX1V5F21iQyMmUM1OIu5AbKUfY2qgm241Go2P1KmoHcB6Bzoib5ZlTmCIGs+tVWyjWR906jOKeP6
F4J3aUn/Lmc08cbcLaw6cOUsfuh5cqCd7kl2FXdNFovo6LuScXtsNYXqj3a4S3o4hifu8YobUeyu
W9RI5JOBApY4ylYTcWf45ibQeLV5LWvxPNTarV6KzdTIQ1FVHrDyaWRm75PoZ2XYL7XabQZH/syj
2E3y5EeNMjRq/DekBhuRfbedx2DQHnWtuatT496E/dj5U/hdkdabWTevRda8SKW7JcMkXiqGOGVh
nXr1bL2VAUtBjbwJjnWTju22EaWLgGoRRe8ZRfw+tNBD2T7Smb7XrYXZmDByQHNFEvN6uUjE3fxU
q2awKpSIW/uUurFdXimKMi+a+UaUY7jR01fA6WABz05modmeCllZnpnS19fqmqNiKuYVXmS0RXax
cigU5kK9bTg+jDTZibHcZVH3LRyhFWU+l2wyFk2LoZQJFaU0aHdFEDxBCN0hbLqCgbkqReKa0GqL
cn7vow7mqKZ3c635iyoJMWtxXNMxlAJ58CZbddU0XlOVE8nYr9rESMAzCLhS+k03N8pB2sHPiGuO
FsT7tOqvc7V/dxBeuYVBu+FZ0ntjzp/tWa5U+rsvsRFxac+xIdnPdUyYKkqPdpGXDj5SGSylcINY
e43i9joK/Q2ZmQv9fJAIYu5STE4eqj+K1cBNxbxLDWddN3RFHrVdrul7degWato9mMTwEPEg1/4o
VyDTbqINbhQlCxnp5NWVbNrsVIk1bep2XAAxo0LSxdMMFbqIDOANraHMxkA6tNuwgw2X8s2Iik1m
N7su4iRsy21H0Bp3d/JUnQ4NIP0sDwFX1Kn3teu6Dq/MaFgScPFI4GG/LJSy4sSNbXURcm3FslF2
B4l5lqvouO3TCalgGLftEzei7uBU4rvBWdcqs6sNXP1spGNLtQ/Mq346S9/0ctS2oT5FV6iPORBh
laxzi2N7vJFDAFcyYK25iRvUx6AZd3pVxvwPfXpuS7EbygRQytHQUvRhvuzi5ltlmZ4zvsej4SZZ
ex9G4xWBFT+K3IC5oLXSVaCXyB9Mo54eAt8aEgCpDKCp4uQ1vG5SJxgqaOmVhPPbxEqj3lZ+vudn
t8tYbe6IHGQmsEi8dqBh3aiPp75ovT5vaLdNw2X+4VPKl1eIaB+K6hiq0Yr8+2Kttugn0GRbLupC
3vmcujb9goKo8YCxH32z8CBIMkhy0yTk0w+vepbGUqNE1uPpuYRerkv6budGU7moPIwdQce3dZdE
h24ChJdRviK3VqyzdtzNOodyMspxYeZxcl/VZe1mE6mAGr42VynRzbhAQcShj99pNA4NW7bXcTet
5BmlyKVBJbIZWun6fb/SIO9Wqh8kFdI2pn0L+n3FJp882QJgL6YWYL9+6aY2WwRg+GZrZevahJUj
b5PYNLMZH6Ysmt4QtQc/kxy4s7uqMmUTVcF3XbTROihJYSSloFja4TnJqyKyoqyhEa1dnz6aGnV0
4S+Dsk8WdmfedcSaqu24SRBUr3t924zGT52MsAUcgJeZ0c1If1I9nle9D3cBZj8fw658UnR1myn1
7cAiXvRVeNuovb8I4BDx06zPdxTdGjxfPYTxXtFUt7CMJQ1+1lqd3tv6d72Fy41Sr031W9j9yc0q
/Si74V0MFadoVWz7OtkTxppuxOzfxkZ1REGyVkegqann/yWvCFT1/F7CNLqtM/WYSWdcoR0yFrR1
j55S/6WJx4NoiUq8hSjaBIO5yspZOwFMWWYAzpmuyxhuFFmB9jo3UwNHSx+AXo1Rqqdn7eYx8r+V
+l00y2aRzGBytf48lV5tPtNrcQGmN87Z0u7jq4g0pJljSWmhbZXc94yqQejYzc+AHjtilzaaBgRC
GOlOFhx/qUYxoFV3vU8DLSMyXxQ16xZ5QlNCyPMlQP3CTuzbCO4kbq1XOq23HNyOZ9UigjvNJMhK
tY/Ne4IjXZPNDO272wEm5EG0Twtth252F0QgQI0abwJ1Wirc9kQ2ACMIYxtQ9hCiuBRDP8H+2U+j
H9ck3tmLQTEySuliUSqk/OXtS6OcGlDpKUBFi/+Yk2cyxzUX8AX0t2vImf1o9p3AVYNxeA6Dm0x5
LVrhDXkDRhL8PC8wHAlLNa/WSq0+tyl7cTMkwPXT1RDcjdLeNdLcWqG6QIuMz2/dO08J82f01Zsu
K14T4muWfe97oky3TsuWPLR3BduFP93Hlu8WMzZX3n1MyHTfG2u4NTZoZ52P30ctfW2c0J39Zwtg
outXw2TDfUWuAgCadJmboYqzJnVtyW6XjO0KxWneeYm4C8cfIntL7ecp7Rd++N7asK51f6Z6ITxf
mogI+R2yvnUJCq0aswuucIUncNU0lA0a0l9HWSU9TZXNvNlnwc+y4GTRsmPtjzTTUNd2h/xumtBM
VIaLrnwZVkRhwMb6ZWyvlPBJWsmKQpc3ZwQ7Eb6GQt/mabZV+usUnfIysbpNnRmbCAd9ZVrXZn5n
629ppy/EFHp9IW6zlKK+Jg2wEySzGXVyaqJk71O3LeJc9zT0bqNeuzmxY4tK6W6seSCqMngvNE7C
sSmvU1sA3hjXJnGiM7telUfb1J4hJ7Iw3xGu9lRq4cKqnqr+KocJ8YdHTY9WZfBzhE9AUVaLp3w4
Da1JIuljMY283GZpWDTynZVO3Q1GvlXG2+RMII6NtSbqhshFe2dE/UGtie9EltzrzxEu0Kgc7lPx
mkJOx7287RtjHU8kokOca/4+MF+MyN7kZY8lzZEPnVkQ+D+kh7yJ11GV7ov25DtdQa+vEMxJ2VSx
pO0nLa4bByHMXRT7e6Fby3xU1rqYVrEZEBUwLBMBhQ01S+fWKpRLonI4CG8H4z7HIWALkR2tyAva
107sJgDfdqsQKy7RSSW0lOvVHTyPVh+opQxtn5XHGbtXDEAZ7hJ720TzVgl2OTfkMPYSLouEy+aP
6XxKkUqb6qvCMR4fymI3BnITc4cIx3ujj49D5KXqxCHiM3d2TqkvcNS7dlWR0pSszqWhoRSbaH73
9dFFjnaT0huoGp9sY1oGoln0aXMEYy6GM/R8jsumjBz0lZoH12QEeammr2N9QzPOq7o6mngK0yIZ
l7HBVQl0LbJ71zDFVlbmCeOB4z9xBGDCyj212pv53kxxa6Jw2xQtcNFKj7RFUf4Yc0y1EF9eJDgD
S3lbZfyjhG75EZCISJHPWStlJg09Ux5rLfbI8dGWPbJZJGmePa+nUt8UQ7m00w6C56oWzNtgXTkD
AqKbGcV7TkqWBDSPy0Oer+2oWwIRtzobS8Q2JVYGggJj1L5ps30XYtda1Nn12eMKWQEFYpsLwp33
ilAqN8gyiEAjO/Zp7NAeRj5N06B7xdxtEkowrlBeUsxbBI0L2AK3wQ8T8hHV8KpEA8zaUKUXiii5
70NbUCSgYOrBRcxw6/upBvdvZ1tjaijQ0kOpAdqm3aGZ22KTK+WpDf23wSpedbj8ue2eTMOunnDb
5DtsrFwLtaQ8Tk79kozPM51G8Xk034s0OtTZvNQJJs+tDrVW6dnEvas2mqRT4qMkBCR3pmldS4Vd
GOJ/Ovkqjzy9KnlFJYy6ryqiB8NQgTg2iBiUzdisRzEhW4a1PUO+9/T4XlYzapcsjrysg1YrD1PF
hT/3Mudx0h6r+EoX/oIr+mJWKq9gfk56uvJxN+r9tdZ8H3RlGxX1VthvqKNvY1BYEV37agsrU3sY
nrjLVKsaJDkptmG6RUEb+s9i2OfmHSj3FW5d7t/tvBQmSgJTBYRqqvZuTmkLr7T6i2MObuq82H15
KC3ddUpYtgp5mKxstpJsG6fzUZ309zz4ZgAeu8izPUeMGHV8Ga0qmV+BF+hgUeW4TIz+0Kv8yEal
S/tgbrBvJKfcr5MXxHHWKpnENWur9WJ4Em8O1zaIhKO8UGeznCQsUNO9JHO+DJN5hZD3JsjCcqFa
0Q8fcUyTiqPTB/MuGnOvTYJN1eg1wBy3FFsp3ThmJlca6DRwqKtMZMBKxYFYPidU1sq3QnGu8hke
V1GNqzRx7L0dtf19PxtvlsoKzx00sKBDhAz97NpqO8U+OdH4Q6C9QPwd4Mll3cKJjOON48TqW2sq
xMfOnb2zKFHk3C4r8w13Eu4fQxuBioBYAkwsW+lMx6bTK0+TgeXmfjCCCYbVjWL6t3NH9dGZ4YMj
An0JElkuQ79UWU9NsIkzTb/JtJWPho3r9WkISeSelGFYZJH+5oTYFacQsbcO/XGq2I8WNu0KNoUw
oNEDNfKfKAzRRxHwv4+1oF3bg6PssqrTTM+agmQlgd5dI6s3pRyfgpGvUQ3G6Bn10zDYdPky3xAN
rhKkOkjQxCM9BynBxKpJh0Ui5pPVV1sY4lVgMwObcFsK9dCS1SJDVC2xgv1HjOMuntVFiYr0MCYk
1Kazgv+JmXQtrWlPF+meFNQ8CLZ5Qr8OtZRIpPo4TZ9EVxqxJ0BJ1g0quNBVRSw7yiRdKOwnwX2U
dAQ+Sxoww2iFjOvGU7werNRrSr3dKbppebA4+r4zeKYG1gGMFgGkv/TtyFz5flmsGzW/NXWR3xYa
BKlDxOCpDES1xqrZeokViQfZlLThyHSPUhObrETbrZXUNn2pjm6G9B3sVm3xFbS6B6KvXQ+pGgZL
OgG2G31O4ao7InpRTYhouqn6Co6cTsvaqhTUxqoB7pDp2l3il987ZPjJVe4LHbAhKPSXIZPVz/4M
8gYCM3c5gDSlSVX/nCMV8VBALghrEIGkr3ckNdVIRknq8aYshgwuleqY8fdQMkw9ZdVM3yAKmMDo
FxAUoweV+d7TTAK9eCqua0s+9g4QmVH6mxjxxirscv0Fyh1iuihRuAsSqQwVXVqTD5qrlmq6MufI
eQ4QCYNKtMMrlvEfYY7MeJNbg3momkF/qwNIb9RUyY8yRyKPC46bvaqhORmUDc3dM5RgcwXSZoXd
wWDpbwbVyA+WAuhU+Bu+Bb5q6o1dXtU/2l4rT6YTUjlCR3LejnKJLwOsP1B6g3vdoG5DhXuZ2gzd
lUZTtOc+J25wqTWN81ONRrKLDFXp1yKtV8Aeg+lFcTG5IRXNugwVcF8/rBq5COCzqIPTKf1RGzK5
6wiSvu3zsYFAmQtsyvNr6+fZSs3m9IcTo+11G8AiqNi+RLmZRXl8Q69xRLgzVzcNAomPTIS+3tsJ
F4NMLJ1qECQZd+JUqb54aalrtmViZkcxzNVa1KZASTwF3HBKblRorg3h/jKmtQnJ3gDgPvwnqekW
61orDnHsAA8Oob0uzw3IDTIf+W41hIqflNY6V4+JPSkwiaNhv5dmn3kw2mrtWqhbTmqRO9/SWtHW
8axID1kcHkL8ZiuV+8EOhJpLFGfpqemV8UniY1uKWljXjTY1Kyvtc8DK0rQIX9KdKzvRpdsjp94h
bCoXOknr6YKw84pywuq/pdhD6nWkKNQsfqoua73OkRc2BOBPItCQnaKp5HImC893oHMpwCaXCPcC
t0SCuDwgyveIJMRAnFdMwXUHAOx1htZf06md52vxmjzHmhxWuFLDo6nBBgdnSS1LmVIuEe06Id8t
WCql+mT7/lyvqiwaNwahdq990mJeVZNsrlxOMeVWkPvsSqm8E2WC+S6e/PesNmgLkUM6kfqieSSV
FTkQhe9cOQGoSU3DHLeNpc1nicwtSubr0a/wKUFiRp5fJvg1pUUbhbKQ2pOR+vo1AA9yzMYqU42A
kKRTFjQSR1gK2o85UenoR2HHGmtWFAewDfDv2OxdmkK5tigUV6cl/Q1S6Wk9+kO8V+u494oByVAg
LbmxadJx66djdFNSX1RCZlcxF0lEH4P/MyrraVj4VYBduoiuR6ekMQVGTy2v1VUndYhculxsplKQ
IdGXwfOQSGMXD+bTUOTVyWjz8VqIFqtmLHSPxxK8a9/fACK1+yrxtefzVrgiCz05iTKfHga15yMw
J26xHZnrqS75u2PELDJIUTIQkt9bnQXqMmaaZ+uIaCLwiRsVEeQNSFWpQL1P0bCw1Z5c0RCDCMGq
6McJyGyzhxAmwbcHg64d2bD3k6nd2UNTsSIC5dxQzP6BkxKWxrTbVVHC+rKGIFUqg+mhcc1/j4dw
OgLIfSs6GPPGLtfO3MMkY4MAjB3n/EoWiFcXccP1vk0yYxvWibqxRsEUHvT15KCcaRx7KyXteBpb
ospXq11FnX1T5kZ3hLQ0Vlo1Tkd9aiZPaVPWGC4XF4u5dTv6uXUU9tCdpt4cN1lRJY82mt8E9lYY
HTKFsbvSYUkIZ4pUn/tOn1wT6RqtCGXHmCvC2wnD6Wni23YLLie6B50kN2k4Pkaxnd6YltMdekP6
T4UyqSBuybMGurDMlEZz53EsNnWRrZzeGFZaX5euz63xwTG7ZyIwbK8czuBoMaXdoz3ooVwQyG6N
i8pqgZNm2ZabuhrNpTkm4hjHBsx/UKgrrj/wSCmshG1AVM4QpCdpasiyMlAgmOT9mAw6/hKrXtbJ
/ArQAz6D8/ub75MEaKQj2ovB6oDQheaNZT33WJDPGmFW4znmOAPwROcOW5zRobjPZeTJIc1dLgwt
hwYXkTxpytXU9dsMNC8lfIXyZfZfRZBoBhu2hWjIoQZxMd0lb1rOp/MFwgI9Iy2CJlRn/QXtUfDV
BWhO2irzf+SBZh8mYL8KbY076wpKnjh1VaeQS3Jn1B0TNNk4YpDfssRBnAkpeULEoTNQLdfpHFqw
PJpQrlQR8txFsvHbrgaBCUZ0y0MPCTTqAaUzaQYnZht1eYSvCa2TH922CBvPXbn6AsOEiDa0r0Z1
pg72U5rWzaZCWTfRpKbnswS2Jnu3aURIVpzMxpNIuhbICBXblVRTsHWCWrYxkZNIPjvsEIZs4qeS
GgHNVxUJt9SC8eeQVdHJwN+EyaSnJEvCkSCbwRl36F9hdEL+fRH347nXDrZdVteJMfnfmlHy6rBy
qqcpVar3qS3mn0maFjtnVqfEkwHuZ07EMwM7Bq8oMMyTwk6+EgBQO9H3UYE4xgxvlCnPPVKV2/3Q
AZMPYatt5rFvXtpgDnAGmdymcQLeOl0VHcGwCi8bBLfocHxJqR9YiYUCYNgi8rjv/HH+mSZxdnR8
v18V6exkC5o60LmKaMhlp6L8I8i+9qYJyIKeRqhj03CiZdZcoWPF1VSfxsDZjHGSLUuOpC3hjNqO
bsAOUqQxP1ZNmbtRPE2nsUDOU0fylgBffTVKPX4J7aTCWkjZuu+UrnCV0fJqjEuvlT+WOF4d5Fkx
DelTObaPasOkwlGj1gB0rdwTAY5AcbjRreAZBB4xgjoRilfF+pr0uu40qj78dJRI56G2unJTWOmw
7jONhkZF19yQFsrBMNItxS9lxk7azjNaNjtHvjRP9tWMj8FlzSiHUNeMb3XAywxxP3F+BhU0ew6M
Z0MNLfxgHm7mOG74dpaKxh/jB347yRaRmLH2xGbyrYNV3EILOwsDaMEbBmVa5dEYH/0JC8nSD2LW
wmDOw5tFD7obOzimPtRHuHfMaz8Ls52Fj+09y3VOJ/9QJfMaPHshrZYrQO3PK0m2DZGZONMDcEqj
yyFc9maP6hCvlKoZSGqzvZFHLdkKjkk56c8ji97WgxoeyJcbLijmdzgJ44WTw1+jVUwjyBJpfncw
pz12WH42KUAG7DkUPS7LWlW42MeWK0sy5dw0JcFFNfDhCTtcZ1q9CZLoEWN+2S3tWQuubX0njXpT
kxWwKusB8rio520qAe+joHZL1dgnc4PZ2STXP5kPvt09KgV/gs0E4TVIvjn9lbvzH5nl74uM/1zG
93/obfb/1/Ns/aM4dw1rLv9V51/z//qk/d/oenbO4fnCHPCWXtgD+Cv/sgeYzn9pZwU+cn6yUYjJ
+R9/ABcuwvyJzSGV2aH3ioEy/1/+AIW/gy3LpKMf+JeJSYD8rH8ZBNjUzvZ6+tybWA7+ag/wHzgE
Pjrobaz4krFtnULRsHVbv7AHBFkhWyccxEGeCJ+GRI0Agp6L0s2/amx9TmX6d7LO30fC8/C7EWEm
iDyRZi8OiNQWkeoF0Y7TdF4WGojnnlvYX9kO/2si78cwm7+Pd/7z34wPI1d3mmQxXitPi8qG18Wy
Hf+DQbAVE5N2zrPD7vFxkJLtyVSqSTuwabhx+oq6ARx1HRZfhZie387l2yP/gLwDLjd4Ry6eJiPS
c5z6QICt29sqApJFQPxlp+ZPRiGekcxs7vZkrKsXOZBpr+pmkRXGIRj74b6d/BIPRSTdJG30L4KP
PvpSfn0ehpJkR1gmPa4uQ/DlWMd5kNbGgULWXkqZzu6IofE/Cr79axSUjiZNOTUVd87F9IaPKc/J
S8aBJJ3I1XvzvgsGVOP4w48TdMYX0+FXp9GLz0QMikNTV+AsWpFevMCeDMWKNFzjAOIFZ6VkMkME
R29ADuIRUXCq6jDskVmjKbQHuIqErktvXZ2NidsUDjgvoALeQ4UmXGRJyFK+dfFAa1XNbGmKNYdx
fE+fnJmuFGr8M6xqegZGuehfgkiK7hpBgrOJyyQhHnDkD794PO1j8tpfr5PcD9KUbUmb0V8pcr+t
qa4BXAE1Mg70HAsREFVXFD+BGyq2sVFnuUSBccqM7hXnHXqQRmnQwtn6FxFdF5FZv34Faajsp+SI
4Gz69RF++xVWCWzR9rxkoSuaK0Z1YTjtMcaCu2iwbxCa6JklKhYHNAdXwj94CWSwsUR+xZDxXx/X
vFFI1W/12QRughDEnz3d5NptUzezhy4iPZBx4aq2WrnIsreJQkVlytH6Inf+k09hq4TtEurMzsNk
u/gVrS3irI068yC0pHq2utzfqNJ+6fs42URCoBVK1eTYTXO3Jj6j9GhpoG2aMVW2v51213/N7f89
+JyPwZnGEYZRjUlPHwPx8W2UutPoA2q4PfZFixJWjnezOfjun0f5+zdnGDp4sTVZKosZW9yH3VxH
BKQ3olP2Z1mbP+9GWb7jiMIqbaGLj0H5B82GeKijY3D357H/tlOdh4YDtunKzXF82Q9lLLQE4yWX
xXNPcfDLwXr98wB/O6k+DmBcHCITGcUqYSvKXoibbNr19RKTm2p+sRV+jNz89aHoNWObNATBB83G
+/ENFqnUOqdxnH3bQ/KBLt0ZSr2KahGDBPgJHEj6H7ahPs+ND0NezI2GqLasoaDYy1NavWjiwU4e
Gv3hz2/vb2fWxSAXM2NIwqDvC8vZB1hX8jdT2w7pzZ+H+OQDcXkjQP2cjsuhdfGBVJ1gGMWIwgMy
QVw59tIRqNiDm17vV38e6ZO59mGki4+EvIx0njkMD53mrwrTXnfR+PTnIT6ZB+ebqMU5D6COWuvj
PKjsXoxZFYeHoezCNVDB1k6CBg2LtYdEgGgKv4wW/uypOOxti22TY/Ey8RlFHXxY2TJkUK+raXiB
Lbj+81N9NcTFVOuJWKqKiiFqUoEWmJlo9md+daX82xXWpHMJP5896NwJ1b4YhFQCQBa/Cw8sVD/o
d7aynjjOW6ZB7uzt6q61dffPz/XZ1KPlIuUBaa/nIOqPX6tTJ8JvdIYMxFGl9zCzThluIlwwfx7n
0/f373Eup7iG4lP2EAAHK0FINsA8hlM2fjHI34qN8/vjXklbIt0mVvC8lH87uOEb6sjsGUQ7ndur
nlNx0lMfT2sbERe0xJ8f6dOv9dtoFxM9S0jLxskUHrIgWwv6oeNKe8+I8ikc3fWBxOsGFeUgvT8P
++vk/XAHvHjKizugRs9CwsQYtw5v1apdN0D6ATE2CBaEeO6riU6bqAC0ekHAC1alfZj+CMINMRnL
SHkd6mMWfR8Q1M1BewwGQl7A6ZCYZE6ybnRzPRatm0NZacomqKd/sNP9/oXOX/C3L9SqsPY0rQ4P
5RCuaJS54RW6I9nmZvb259f02Tb0+0gXE3tAYtmZE3Mh7G5qtbyq5vA9qJ+CKMRnDOn159HEeWn+
7aNgrHcIN1UFWeofH6wnlmKQsx4eesKLZ3tD03anedVmTIETcTi9fR9QkI7VsxLjRiWi7SZGdR/W
sEezhH3Zxf2NFU/YZ/yFLVeBmX4xWz85xmhP8u8fePHm/bgLVbh2dv4idVYqF8yrblRx2c3oyv78
Mj5b6+eQZ/qwgi3QD+/ju4jQc2plp4UHHIq125mkk8Bwf9UC5LOd6/dRLt741Fuh35ojyyB6a7qz
3/61nYxdBvX9Dx5HED3M5ZOC4PI+TqN1M6E4Dg+Jeh8S+9Tj5fvzCJ99G3Rl/xoBzOTyhcXzUPc8
SgsZmcC22Rgv/sE9RvIthHpurE5sw8VX6WhkNtfRHB587SaY0F2pFa7W8ouy+9NHoemxIC3R5nJ2
8ShFRDBt2fpswUx9pX8s51ccdv/gddHhEUxEhVU5d738fRPBi47iJrbCQ5wfaeiCsXB9jg/88yB/
L4DYZs99JP9nlIv3hROHJ6zC6DCKXCWVCIK7weK8nf2ghJYX2N7L5xLdfxOYL2bTZl6g1+MXv+Kz
Xez3H3ExyUcTwtIQPOo8kmRcYYFwpzFCG4h4GEMoLj/kc/9kTOBweUYuHPXXi/ltj/ajSa2Sjk+4
RQ+/6NFT2jMyb3Gabv/8ij9dwb8NJD5+R3O0urqX5y0J1kbR30xwIQ6pefqq1cZXA11c4eNz1dKP
dngonLsWFH60u6Wp7+yy/GLn+3T2S0NXf9WqlIYfn4izzaH1hBIecuUhiKWHg0KJvroAfPo09lmU
oZ6xoMtmbZ2g01WtEAoXi5+EES6S+MrBLUo47xeH2kXXnV8lnaQnjEVlDAoAlvzxcYiuUGSN9ezQ
43WqptYl4rkajvk31EwkeW3GpYrtySHwYEV7soXyxUT85G3SpdagHZ3OrZhI9o/DY52PcY6fH9R5
aPWHkPrrq63ks7r/wxgXU0PUKioBkzEsFNXcguXOmiKvXLVTupmqZq2k74otvpgmBj/84rJgayZ7
sQbEAupwsbV0UgxcVIPoYPsYdyqTrttWuPjz4vr05XENZhjHMIGyPr48X3at0uRZdPA7c0VprOiJ
R9fCL6bIp0/y2ygX9WRnKXE76nl0CNHIdrJCLCX/wRCgUIQgYfdkHp5/wm/bEc18w1FFWXqY7WOX
Y+fvv2qB9MmColAFXacT+1nJcDEHnD5MgzZvkNuqj5E4DmNxG4qjrqZfAIuffRK2BgQkNtobVvDH
J4kIOA/TymQ+Wz+M7FYZHs723D9/9k+KEsiWf49xsWaIM7W1ODWig4F6eUfsbbUkyK9cA+nvSKh5
ip2GsF+7uhni5Kvy66vnu3iP7aziN+gZu7Gvnf4xNl9a5+efH++im86vLenD813MhtmOtBFTQXRQ
9o1mrU383gskFzC2C/3Hf5N2pr1xG80W/kUEuC9fZ9WMRrZlS/LyhZBtmfu+89ffhwpuPNMihoje
BHGCCFCxu6uru6tOnZPAgWMpe522LZ5etBktTO6co5xP7jQBZ65Yq1rX+J0WnCKA0gOMAcbXAEYd
J/p1fZSzdrg+W0hFMGRLuKvreQMRsm9wifpm9s9dS+PRgyx/focRCj2GgmorZoSZBJFrhvp0KGrW
DbQjdCBZgIjeM2NnRoQZQ19a8rXR4kAcHKhMq+AzzU7DqirhY4YLbEmWbXbiTKQYyQbJKkq+lwtk
RbqUFCqBFd67VeXlG7M+xgWAB/iCrs/ezMWMCsGkZ4MOCkknIbxC31s0pcW5UdIrw41aDTs4+Rua
EcpV0iyp/82F2XNrQuRQBtctmhBrY7mxvtKhB+fyvUJLsU6H6W0Taqu8f6SXcuVYWw8M3zDoC1F4
Nq5QRZM1HhAIaKuXM5v2OXg5iH5PvUe+QKV4sm7gSV6VMrxPpeK4q7jQgKFAT7zPUBtYcNbZ0HJm
Xggt9MgqtTJNt+TAYxlAMCI9LqZhX+8z4rmsy+ZUrrZUXRUlusfEtyW5KacAXUNt8LFoA7wUvZFv
AcebU361HpXswK1oQz1t4VEz7ek3thVo+dA3pPIjCiQ1sklSzG+C09OQQSEUZKu49ZH2uLV6DRa9
d7zTbGDc/5qbdtJZKMtC+L7iEnNyD4+8dR+XL2P4dH2PzC3auQ3h8eLpUm+pPTby9phlz0FzPxgL
sza3Dc9NCJHSlny/KNrJBIC6O2i3CunGHl4qZcH9Z++JEOazOpNiPaoDl/PlQkeh2QP+X/nNmisx
3X6fPdogwkb63fj5SUZoZ522hzqKluTsplDyxjNU/FKlLYMbkGA672IEwqYjHQ1vOp9G2qecrunp
28rtPSg5mjjcotyT31NOWll1ezNJvIV5nj13eddQCUSPCR0hYaJDCFsKWZEZv3qP9ke2ixog0632
OwlgTGMBNGk8TGlDLZe3sbRvu0MAqvsdDnX2EUJOT67L0gt09AwK5Q7wODD6+8Vi2ew+1JG/sie6
TUVMVNs0BLVxnXGBKuG5QYfBPNDLkW6beDQOUd7ABj8Mt7KR6wuH/qwr69wKdTL/3NiF89js9ATW
KgzXOdJFCj2vIOfHtZ2aoKk9A9pGgLmH6xM6v6zIxPEIIarLr2nNszDQ5AOtLOAST70BgVzxGLU3
QKWzut4p9JaRj2zsJzfStwEiN2SVtu336x8wd7DpKPShCDVd70Ud1Q69isakIfDkhu6dVesbylML
W3c2Cp2ZEJzGDgPTBEZKpMuexhzVMvlOA956fRyzXvPXiJj2KmEHVC0fI1KSf+N2Gkb0QE+URcF9
G/yK4wVfmbb8m5BgIoZtw5oOY4Fw+4DHHXIGJ2dMyXGkfz+Oj2Sb/WTh1J11SZPLlDyJsVDTuwx6
La0rhQvjyam36Sh3fPimf8QGKtvB8r6bHZJFeyX0fFPeULhgKHFYDnGPrbC310EA8Wr2J1eHrdEt
hbJZh7B4EqssGCFd2GhOF0O5XRHKsxhWTve3P+xguYTscozd9cGxofFxbgMkm3Rz7XLDMtOpw/z3
dYdZ+ojp52cbL60tDhOFjReGz34ZrOvgOAY/r9uYdUqyRFMSAACeIthACYnGr4DY7HA9M2xAwQr9
6J88f2flO3dcsDY/or/WBGfxYG83ipJ3ukFnaQmZBiwnuX9/fUiz8eJsSOKVAv0/EO+sXU0Ttun+
8PJ37eQzC8JBBwwajifIVU8QV9fmZy9xt74/7uK2XztPJQIy1wf0ughvtvKZPSE8Nb0Vlr3bkmML
kdboP0bQy4TVxyw4TKWgJjjmfQZVt/w5NJK9oTUbP6vp2tx10RLkZ2FuxaASmUoXBgkj9+NwHVr3
LgzJ1wc76yI2BXpdB2BFXurS6cdRcnwrHoiSqKRXjTUeUFz7ltL2tnBnmg0mZ4YEz6edC9pJkNF0
dD4rkPjHE50yStMu/T3Xh7RkSfB6xS11MHJYSkfjBsWWI6UbYA6bNHu+bmh2dc6GJHi+naZNrtUd
AQP241VgvkQB1JjXbSytj+D7A6SwWdlgY7QeE1/bptVPJUq2/5sRweHBCFsaHbEkP1mUyP0D4mDx
Eje/KgiHIR47veeE9ZdDHSrVHkdLlHjfIRwoJX8GuT/VwYKjzc/YX0PC8mte6ju6x4xB4XWbaC/2
YMP9bS+sy+w5jGCmDnQWFobXW9zZYZHXHexRKpfv3jMsUFyaBaUVTXroTtG7BMmg7SHV+p5l+mtT
2KsZ0jOtbGCzaZ9lZdjicfBpLxiZPaHgrgfibHLFEAMCjTw+L/uRV0VG6w09yO2NHry09F2auz6V
D/99SJDlv0LfTSTXBa9I67ChY8Ih1++n0JZmkr7J3bDbQ0EZL5h6LcKIYZ0CItJxpO9UAPqXoQ65
BgRewUQCSRpvKofGbg6tiM5vP9tnNO7Vu+kRCa/gNoInyRrvDav5Ujf6sYI4IZJonx7rYX99/HO7
wkAmFaCZCpTcELa3arejk0V8UxD0G65ySvonrSUouRd2+FyoMsB4G6DWJzyjsCm6cMjr3o7DU+x9
Hrw/FMGuj2POa85/vxAK6f4m8yQl4QnCbTuBMo527cj7mqPQUnJAptHmur3Zxz/YbuCZCNhTKRAM
ImaqF2M9DchBMKcsIvooI1ODnCizbjz49aB+cLx1YU5MDl6ffBscMLrXP2Iu0kz4NqBhpB3fiNqj
MlVnhsmgFe9J9eQ1pTDJfLpuY27hzEmme+okIcxMPz+LMyisNvWoZuEJRqLHitc+sqJQpV83MhfM
CMkmOsAIV4AtvjRSQEc8oD4a0n8/6Y/JPi3NoIFoys5/VfCXrWPH7N8RZyjJmjBzklFHE+PSJnnh
Ek3vITwN8p1XPbYGuqrZd8WFYzGBeCVbGOJ0hImb31JBbqu8ZnRZ7NoIYocahd+EJzu0nnKom5rv
oXoDD0jQu5+U/BPvzwXvmLVo6tB8Qa7O7UoIbZkmB7EUm+GprVCtfs6QnlmZQ73OdI+UKYQBRf+t
MOzd9aVU3u5EhETofKDjgFomRa3Lea0MxGX93qNQ8cva6THcF6g/rZuf7gsZmh5dg/5UDHu9W9OJ
0EbH0azWPvAWbzEd/9Zz+RDedMigAHECS335ITRGo1XnFf7JGU6NvIG+eWGk6pslxQDtMTAFqzy7
dcFrB19G6E0FJxl1PDlqCI9vpNL9BFExSOrHrn8Z0nzdlcVak9wPQ2MueNTsRFOZhPmC8iFiWJfj
K3K4SPyx8k+cNUgplKuOinwLC2+9rfXv1BUX7L3dpJPaOiUHWk1IR4vCp7EFD2zaJP6psCp6639U
kOe03a/YhEst3F+f2zlbBi1H1lQNpytNSGbEuYSIhAcMRGvzrZp8GR8kawQKvUr0/5w/1Cm7ggwF
lgYASoRAOY1v+RCf8/7Q/0RwhTnxUUFd+Ppw3m5FFFKIngAmVEKNGN8S+LeDMSEVVAeUR5JHqNrX
zvNgPkvpi/rV6RZexDOegTk0fias9VRXvvSMMlF7o0Ke8ZShieJKEC64X3UXnvKDnaFY2v6+PrqZ
Gsk0vL/2po1ydkZIIFKCtOKZD9HcLofAu83he/atva20sIHRjtv/Gesf0iEOYEb5uWB92maXkfXS
urANS9/uESUnbSL5qNVAip+N7s618mMVHMPIhQHNgFzHvnG7eqfK2SZvjTVvgIXdMXMh4DOmAhG9
SjJ6u5NLn00CDTp2ZkyZFdPpD2qtrnX5xxA+IaC9r2Cq1rTvAwS/rbZ0dr69BLApHQe0NvlS7pWC
XTeRFQ9mGcIcnJK2A4lR2VDnXnLhmaQEMHrAjlNDAvlF0YdJ1wbGEIN2H4ff8t6XN+j1QZ4Fz4qu
rGBlfITacT+2cJutsmqh2DkTDgizJN9Rb6YS93rmnM3tFCAK1NrIWlm/FBr54/ChLCGx+RSGvxa8
6W1lhTU8MzVt5TNTNhRptoTUCz2Cz+HwkhkfkGmER+GzNe518+jauyz7umBz2h+CB5/bFLMs+mgp
OcUU9isM49UH30AT6DZ09/3PukTdA+4c6O4cMmj7BcNzg6WERNZlUhID23g5WM8tme6erePHJ719
kYvn6KWStbUX0RJeP+i2B6/c0mN/uliJozVp/WUp6ZDkMXBp1M2UEupd3sdQFkyJXddGmJ6qhpou
hMEZrBo4yDNLwt3VRvVJ9aY8WjI2a7oYpQpuMXXLk0tz6JldZxLKXPKtn/twwiR73/nsDv1/Bvjw
DRNOiU4U9ulr2DjzJ5Ryx1CeRttKkrKGcj6HQhGAiIlm9XphOedCAW8SGfQ0wZh2m8uZHdxq9BNl
CGilzda6Vt/E+Ue4iQzrpkBaeaXbT4pOd63lbiw9gWYM4vs4grd33Jaq+3j9Y2aOPMb991uEuTfV
NtSajLpcSsowT6FAdZ4jKGpME81gCJtDHwXspbNgaQKmn59NtkNb1vScJwYr0aOT25sutXZ29/KO
oTmUynUNGB2vlksrVW4aNJE4bNdRuSntvdY4m7o2N7DFvIQ23A7aOmzkm+tGZ26zPI0o79D5xVVT
rPjCId6Ysq+Qe4lpk2hzHSVFTWsWTrG5vXluRThMIGeCFq8j+YKCwL721ZumuNc6Eg9LOIBZQwqB
m85kqufy9POzlUp6o21cJLNOKYk0iL36fJ8Z1h+dDbhTKtid3jF7ZB306S1gku+5NAdzBlxMiNee
VBQ+Id0fsmZz3cLsgKbOQ67HBh0fgutFTQWSUiKGJ7D7okmiyGgWesfF7OLcPUOdqmH/b0iYuWaQ
0rGfDCm+cUK4elsgIx727YEqwUapWlhzkGuRnfAXaYfv/9sgBffoNcMr0dxif403EIUX8acciSY0
iRbccNbZeVeRkqIOrBuCHfh4SOgYdM5wn1rTrKMl4/b6SGauyPRW0Ik4PZ5MHjWXDoGEeof8GXA6
V003FEldbsqm8i2uITWm3Gz1C0fttPzioUcvh8K68YclPsa1uIj433QOQNE4mEBib+r/Xkmh9//M
hOAYg6S1IW2cwWmoP4ctXJ6wpqrIXF+fuFk/P7MiLI1mpLIqZXQCdH8yhmBZ97RzjPnzdSvTb7k2
XcLFJOeyC+MAY+lVqNXiYlv0t1H/ATXMdR4uuMLSiARXSJyUgjCw8lOTV3c2OvaZ/9IXX9Ww/Hx9
ULOG4FEhywpmSBah800ktUots3tQldroxRNKVXfI6vZeuXARmHW2M0PCAQWMqzS86blZKTl3c2V6
ATrGDzctjIVTaXad6E8FBuVMnaLCKV8mueKkEesEL8Aa4a2IKuFDHVJW0zP/z/Xpm92yZ7amUZ8d
GQrAUbSBwIWgRD5+7FJX3ieD/bG2lJeysgK0pYefkDtlCzt3dtVgvbGJR+Raxcy1UqmJ7jeAECy5
zmAAo1ckS90vqW7Q+u+jVXR9lLOhDzpqwzLp/ddFzF8Fz5heGJiLLXKtRhZx2NPCt+Dzcx5C5trm
rQo9EP9xOZdjCaFWnsMmPUH92MO1dr8cxZeMCBsriOyktSeUTaQcawP2S+fOhBXuv8/X1DhBpo8U
Dhejy5G4eQE23yHXUVla8UVpCzhFpTBbeIDO1G50QL1/zQjOF0IHWw9pz6nrOPB3h4UG1i7+EZdh
sotjJwRVrAwbrxybbe8gGOOqKG8i+uDD022a23aMklUXm9qN4gcOl9/RO0Ids9i6Mt1jxLh5/pmT
M5/tkd5TzX9AQMj5ZGYHagA1Tw+iCs2A4vLYuLeaE6157dWLOa751Qa0pemWTYuYMENK4caOE1DR
qrY0WtuQpz1eX+m5WEOm7l8Dwtg0AyIbBAIIn756C8TQ3pZ6uoXeKSG943/Ux2Bh589etab7qa0Q
tKdM7+VsdgMlO2/gNmzkubPNG8g9oevNVlLaRUhHlMgxIMWxTm0edXmd5d9LI1vKMs9OK5GAG5/+
GhUuvyEOO7PxXZXTSflB76QToiMR/bw+s3ORlWw97ZmAjC3bEPZQCrNpp7pI4kC7JKvHQkPRg5d/
+gPEglctlMdfs49vfPTMmjCripOZcqoRewJVRjlnLQ/QinrDPUWgbYtCpVT+SDQIjhOk2NTqcH2o
c+GVuaRCQSuASiPb5XQ6SpD7KSx7p7Tdl/a6f0/4Pv/9wuDcdmBvSPz+3k020N+ilbl0OZ7C5pv5
OxuCsA+kfoQnvuOE0ItuF6nBTlVuq6G5CeWHTHsykLNaurzO7rwzi9PPz6JKbXShhKojl1f9F8p9
9spBDgnGp001+C+hsru+RLMef2ZNOJsSWYJQdsQbQ8DLY1F+nA6NxivfkZjhTNdNmCFg2pHFlVJs
9H9euxei5yL8GYbH93SEcGqQFDZ1MHAUxMQyRuxETTkQskZ/QwnuIbU3RfXQL7FOzG4pXkoAwqc0
MBeHywVqgFEg9EeiKw6b2zrLUBV8GE0Au7UJMae+sjVo9g2fFEXQ7IfEXkoOzy0ZiTyqtxqBX5eF
JVPMAnG0jte8of6JQTpRRGkwfd0vZqIUv52l4tZCXU2MxpqWBHKKhN6pbCmpaRX8/Ps41DYTo3Tm
Z6suXYgVMxsNg7zVQKNwAoiXJGAjg+UqVKWBwEH9HX7U0f4MVWgEB+fJMIJjIx9ra6lsO21fYXuD
dKUrH0C9ClWdEKFKySyLxizCU+mQuzNN6QEtn7taKtwNqsjxf38qEAyBtAMIhbfEEBIjmR71sd5H
r7gMtHRXuXLX2ffXF24mfFzYUC+90whTmgDcMDzVFCgH3T1G1oBE+13XPJXoTV83NuslU50CtjSK
IWKV0u24w2leG5708bWOn9SrwtD9nepC/p/J3bNUeBnve/Plut2ZLQCe9q9dYdlq3Y5HFD3Ck1Sv
de9Otp+rJUKRORMMyySUkLh48xLJeGPJToxSkNPZdx7i7WTM234BCj19p+h+EITScEBRhY45YRwV
bMmy42HEUkHpvGSIxl2fqDn/prmAhldnwo+LcbeHX54GSSs8TbdEKBqCnQkCM3U/Xzcz53TnZoRT
stLQpEhoZzwFMfQ18U61DyqybslGD79dtzTnceeWhNORtFuhlQMDsoad1KKpGcvyt95AMqlFx8Le
xtp/b2nUoYf7O4XTF52dx6lOFUGW9fCkOc+GNSlTocu3otHmfxvYFB/PzDjWUFfcFsOTpxz0DuYk
KTtNyZ7oCT2PFVKDC/F21r//DksslYStZtQoKeLf6FXklotM38Tx2CR/ro9r7rhk/igk0rhEOk4E
4o2R4USp5IKMSUFoWcl3VVOhMC8/hFn9q2h3rfxSvqBXAVUs2tfvmVWQDWBQoUMDdHA5q6Xblm4F
s/UpswH5TdTbppLSho9Sa27RrDbC4fTr+oBnPfTMpJAPgmjLHbsEk52ifIwb7iIp5IwhTB5VdUBN
Z+t72Tti/oTf+P9RCmEEvk4k2tQoOkXoOOa+6e3KBCWTrFOkVenHN0nXRgsmZ92H29z0UIfLRqwr
ImePtNIEIlbjbUOZPSQ9WZkLhYRZI/RgT81R9PiK3Gi9VOU0qlCG0ZtnMJt+87hYtpxdLZ6dU/8T
hEmmsLvj3A8hxeXFF3TqOhpoLpN/IvsDXtlcqTequxCP53fDmT1hm0dS5qdpgb08CO+9YpKRPdrj
nRLsEIxGMh7tEO0Qxd/zpff17Fz+NSy21TlSIUPkoJGwVg6pTo+iaaOgoXy67vzzVoAWTkcm+02Y
Thuu9CroTbA35MOt7FjGJdRT++tG5k5NqBrlqVOJo1NsnIe+zwrqBCOhoZyiMr5Fg+P5uom5cUyA
OpKt0J7AoH0ZN0zV78i6YCICIz+kz7rzCCvfO2xAoERPAV/8plidGkjIG0HAjRcpKjr9kqFchWTf
r1uZuwGAN/7XinI5Ettr4aoxPeJ8eY8u4bavYZZLjmhcLxwor62C4mXm3JIQa80+dmEbrzkofa88
SLGRrHqAZDd14yMmFSB06Wm1dS9LMCoWemJ+QqDwvuq671Zn+SvJG/s9YlnBKtftbOMPQbGSR/Qg
e+SJ13Fpf7VNjzb7jM76SvMchBCQ0k6C2N8jhtCcaqD7UHfyEGq9aollZdYduN9OMHnq/SJmxM01
qGjIP5+QNVhbcb3l5h5YS4fVK3rozQzSXsv7lRZnsH+Xa6W5I+8xD5gzOmfAnY+ONqB1j7JYWpnb
QQ0f1fiLqk+oZ1Be5b1vhk9KWKxb85OW/mxClA667FB1H+BFTux7QPU7WX30JHWN/m4df5AC2IJw
6t11D5tL12rTJRaSYkrl3CkuPzsJYZiQkcg6mfktEl73QQu6d8wOhh9u5GE8DaF/VydgxFFbcVat
D41y1uyLqlplVrBRLe04BOrWLQZ5IdrOLtvZhwm7ONLMMK8MINtm06/7MF8Fx0p3b64Pf8nI9PPz
i1sfOggRgtmuUIiQnor+JbUXsiezAY/OZNDaE12R2DBZFEOBv5TcDfvPoYM2ubwQ7maDxJkBYQx+
VVSDFGCgizdQn+Jeqvol8p6uz9TcK0E9szJ9xdlMoVSUIRzLY7u3D2l77PojnA7xh7BecMi5M/3c
jvBGKBXbwZkIRKrxwULZCfQ1hKCl5FA3+I0HXh/VXOIaPDDEAMCO2ADi6jSjjexBgZdxFdLUcd1Z
9M/2CYCnz1W1CUvllkd+Ky09GKZg8CZYnJkV1ixzJSUbOxImpb+1obHUudCu8hGtG6SXKhQCTbRY
GqVYwtbPruKZXWEVgy6w42hKYmguwnBrnYEpNMQZzrbkRn19bmdt0WE9NfFM5IzC4TVUdJoMBivZ
WscYYUaknunKj9ubyg1I+C7R/05T9mZKz8wJJ1hoGUGrlzio4z1TV4Jo4DFLFk792RsgjRBQG4Lt
ROtBCPJOmehG1tOboLq9uVZy/zjaa2V8dum4TmBxQYQzR60X0ty0DB/fM5//2hbPsXQskrbvsN3F
n9yhuqn1ag0SaJXbL07wnmzX2UBVYfH8ViozxDpJ0vAK4lkSZ/sG2Ox9iub7O3C5aHTApTR1PFFp
FY4gXfGzMutIRN3mRrFW0amz5X6hljLrjGc2hNNkbGAXTDqFQC+jnlbb6yF5Nstw00FLT7nv+krN
uuKZsennZ7GS7TBkEGmHp8TKvyoS0oCG9VtG1O66mfngRfcznCqwDMi2sJvNpvBqv6QlLdfK1WDE
H3PXuM2TY5tlB2SHPuTpMXfWyc8Fs9Pav9lp9kT4NlGIAme4HF7fyKmVjJgt3GqThdY6yR/h2Krb
hx7lNq3NVholwP1YLGHuZo9SqgQkmHlX0k52aVjiAhOOqGygqpBYayvo+0PnytX++viWrAjDcxX6
nEt1sgJf7Vqy8mHjRoSv61ZmfQQkyESTinaBWEkE9dnEfcnBY8FZ22zRZ1sn40Itflr/Nwt1ZkPw
Q72guyHpeaRooa9OuXljPcYyh9zgr3t6kv7HIQnuWJNnM82KIWku2ozPyiaKllpe50cEkRaVZrK7
5rTNz3ZW1PSGr6GAe5KRM9H+GBCV1Q9hmrzDBaZEPHg6atqWLTjaYOpW0HWcJXE9AlU4DL6+/e/L
f25BcDLVC7VIVSteC9avrALx4H4sisXbzZwrgxgFRQVGBu5l4biSgl6KpY7jvqyOdCL33sYOow2l
3Y3Oa2xY9/GdktwgFbtLvc9JijpxueATc3GXFjeKQ9CQQpQzfeHZgg3R2KLywoLpODgM9vCPNWjB
mcYmDczNaESP75jXM3uiy8dO7dQJ9qTEPtC7vtaa/E7KhoV3wwz1j07rnqbTpQznEDWvy3EVXhzE
Sc/DoWnzTWndOd2wyosjSTWYAFuIFH2Un3m/aSk6gNCTPzRL2gPTSMTNff4Fgo8GoZy36cAX2OlT
Uxq7MXHWNnJ81+dz1oPOxin4aRYFUW/VWDGNXWChzbpwLi+NQjj7tXwsgRlM81h+oPufM7KT0gUf
nB8DmDRoMwySHIIPtmorGVHNE9d2tZ++Z9prH13pzfWJmh/IXyPTz88cPYSVIXWnxlwSQkGhHm3j
FyLSC263ZESIsJFRpVo3TnfcIL9xPXuT96hlLiHOZ628osSgZ4QPYXqinQ3FbpGpRH6SvLtZwPrR
QKFXtZBbjpKU7K7P2mx4oKl+Eu4Avm4L2yhXsnzw0HU/+Yq5tb5JQ7RCqNbovK3+rrkDcIUzT/J8
IqVv7GcGaa1xqlHL69T7McHOq2Qh6T13Pk2orv83ImxKTa8NDi9ufo4amCtl7FCb6wZrp+lJCjeY
toTInZ0/Y5IpJH0zdQhcLlVg2SVyYDKubUoKCcg6XNNB4+8kJSo3qaNTMgm6ZCEzM9e4rNEp/a9V
4VjR/SQf65Ly01iVR7Ua16Yi7wcFaqsMLdfWOVhDu1Gf9dbZ9YHzm+6QD5bhnczw0xiFR026n9BK
E6PMdWea9Vt6YKk3gD9VxPw1UIBCHR2bazfZt8jal7q3tqmY/m9WhMEbcVUNRuFwosm89aiUOo/m
sJQln/UjcAav2pS0wQpGOi9FfH70o1Om2hvYH10Z6jVnWI/tgsPOz9n/G0K07NKB3IzOpAEB3ddc
edTqiP7WK0QG3xMd/x0PsJRLMzwi5bBqGU/u9BsViV1TjzbxIsXw5O5vzsQzM8JppVehNAFfYEdw
1R0F2U+0zTshOqz13dQwSM/HO44vaCXhe4CtgFZW4fhK3CiUpYj97ssf+s9Kwpje4W7nFoTDK+86
vxhlwpbfffHHl6G9a4Kl3PWcE9A9AnhHpR2Hcu/l6qhZHtmQXXMZTcMbP9Nv6LMODX/BB+YWB2wm
3c9c3Cdyh0srkmRVXhOF0SmohhU81NsIBADVDEVK11KBdHu4sDhzwdGYVCynXlzL0Kdhn51jGt2+
2ujWEf0/TbBKm8H97Y2BhfZ1a69zB2kB1VXeE5HBdaFHMrXjwFV+adTtY7S7uyQ66fq3PN1xmO6l
J8NfB2W+vx6IZufzzJLgGUaXln3qldHJbbvd1IPqu7vSbqGvIOY5RefdyNqSN87b5PlFJxoN+iIJ
Tlt0aqaNXXRqCjDTFGazfV5r8WF0IjSpol7e8njfBlFoLmTRZ3Md0Nb8a1mIiEOGiHYKvehpKAda
fBUPRPFw1zQK0oJr0GH+SkXJqQx/guxeOO/mtgeXkymHCTEUTc+XS5rGtMaqmRGhchB97dNhOOhD
9C0YTG8hGM8Okr47B6IVJInBQl5aGgrfzuKAm6rW5dvM5crtr9so2xk/K828bfOnpHM2lf37uiPN
7ZMzqyKFhDq4dpvoXF0z5c6vb9NcAmn8pfeOADUXpnLuXDs3JZwDSLdDhjlVERIgIxWQtqK8qwKP
ouDj9TG9ip2KR8G5JeEokBiTHE3orDJbpUG8LQIARn3yAsAtcslQWe0ukuOVPlCHdLtvTbIP+2PW
PY9Z+6Fb2qrTVnzzMeBooD2AXwXYw+W6NpaXWH5G6tYs8w36Vn2S766Pd85HURr514IwsQGlMchk
sADn6KaJrC0Tu/gwmPdP+gApE3LXfNPEJLsWd0qU3k+hb+xjOtIzmWYi7pyuu+nGdpVpvbqqm+ZW
ipdatmed9My0sAntUgkyd+SlUMY7hfjt9SsnKSGPr9eduUjNMy3I2wX7O1DhrLKtxOAqz73adx7B
r65NL9jVVYR2oSrvK33f9RBaOvLHOpQWzvtZV6HZksqphkLnG4CwG1qqZ0zQLu/Zdv943sLGmN2B
Z79fCDF5gCpNVIKIQ/8mL8uPVro3/GwLO/TCQOYNTVKWoD2pvAsHYThETh8PZNx1Ndv28YhgnbIf
050EHv+678+6BjcwGKMmtjgR72HoITfLCX1XJ/J6KuSivr0NKntbaMamXGoBmd1pZ9YER/S1KqJA
yQRKzp1rg/yAS9/8cX1EghOA9+Sog6VkEvmeCH2FC1noSH0aVmP/EEep/0AnqX6wPTPeXLciHOZv
rAiuQDdiHGix0j8Y3+Dxa93bTlnJ2udIf5a6b9dNiZwooi0xX2aGpZZIFbYiidTcdzt5Gd0f5g81
PQWQaNTT5eEm/JD1X9ThwyitjIWhivm6f+wbqFrgjGDUxRqTH9gILKRG/7ApVd7lm6TdIkmwMg7h
HdcJe/d0fbzqdLycBZA39qYVPrt7pmZqBSxy/6Dv4/qLMW7am2HY5fs/6Z42qH13M/zkn5tgN/An
dD/7jbm9/gna0icIjtqScTErQ+0fbPl7TPenXNCO2W6z8KaKVl14CykWd6fgYxPVmzL7btbPQ7b1
x/RAQnltZ7eR/5IVWzPZ6f1tjWJ3Nn4e031UGR9syb2p7G6dS5+qujjUpnLsoCkbFsoX804DMtLW
oQqAL0gYgVubZgPrVP+g+mt57e6nv8uDtpv+TQWj3PXq3j8uuIoQTf5ZOcq70E7CqUUu4XLl8sEx
IkOV+ofegVF0k2dFuLW9QYdvMq/DjWsN410zDuWC2XmPObM7LeeZx/TU8rhfmv1DRS+U2yIc3+2M
XFvr7id6GSI92nXSVyXfe7wAnUNHx4PtrAJ1ZXbGxje/JVG28oxuHbh3Unq79H4XC9//zApKLTxy
yQi8EfeIYfbXx5al4OhYmcHvOP9gxJvYXqnhQSXd3QFWPbrxEnbrtc78Zh9B2WTLXP1BA02rdTYr
saR3RuixGobf7kKzos3DvjVdku12unGRM/G8eKPFW8m9LfOVrNzl+UNYwbGewp0SrJJRu7W8XWp+
GrJjTvPh9T02Ny288qCzomWJDildWLTW7FLTze3moew/JF2yyoPP+GqvB+uoTdfa8ODRUTqcluB6
Mz5K76E2qedwsILMFmbFKtLYrqT2YZSfKiXbj+a+ygpIX5Ot1i1c2adTQFgBbMENqCvglABVXtpy
nMTuPN1uH/T+Y677q7Z7iqSdqZ5a+9YJV/rnhSkVrl6Tp00NNhMY4DX5LNwbWl1KjVHR2ocharIv
Pc+5bY7dHZDVtYxy31aLreI+YDG/qF4HtCRNl+6aMwcj5W0FwkA+AhZkYci5HsdqGTjtw2fbV6eC
1UqGd1b6HY/lOl4i8HttUxIneKLvpYjP5QWinMsJjkfUb9PE7B4ic0g/jLohfY6tWqJnPvLMdafV
2bFv8HgtByjkoQ66SofpH6rGwTCqJwmdgRfJBG44uOgoR3mW7xortMl6Fc1tE9iPkeprG0sdzPVo
ReZN6+bpunAIZiBb661W2s+lUuV7qfGVndTFwVYfapoY6Lra6TLJzlXVaMQbQyuWKtRzjkzMeyWf
hJtZFxwZeGjhBUnUPbRx+tVQ63td+ml1923xYflFOO3FN/NMMxx/UQyFKVuYZ7vuBqoA3YPuosZx
CDP34CjZOvVpSe7+IB6yqZLk61B168SSVsO4yHsn3IhfPRuyKVyKASNULgSLvG280ZKK7qHQd26P
enxBsxWnMqq4VHVuSyRggmMi+StT/yU3X7KG9FFhrvrhWxp6n65vszkXnyRxwN0oCh2+wtFqQLje
6kbePUjuj6L5NTgfo3xVmsC+P2RL9be5CAKqHPonHXpcIJCXEz9YRtL5adM9qHX4c7QQ6bWm2kjw
0fzVSrBseetG/Xh9eCLR4j9zfWZTmGuv7NU8U9vuQXOlX5q9hyOOLOeu847oVuylcdgMTb9DDm/l
puNGrYPVwgdME/jG2zSmGKQKUqOv+Ymzg2vM67qJlbp7SPRbPTwUDbjgu6j5KN8p9Tbo1xl9CmV+
q4SE0HGT3o3awhfMrvDZBwhbq2ySgsw+3qb50tYgL90b6c79pBfuvgmiD1aqL9zxl0Y8fdDZiDnC
zTA0WeZwUD7QvHYoEudkNOZCVnf2zGUD/zuzwrNF6lIpc0JmdpCqGwUqJ5kqZW4eAqlfpZa2ViCu
slt/FxqrxNgvLOvkN1eWVQThub1qdYPOIOt4d2ea63yLsIv9bTs+fqluFq6E8ysItIujHqCQqOAq
wTkotRW26LsqZGiQvqTWSho+a+6Ts2BqflIpioJqwBrvzsvFC3yvVwO57B669KUL7kzfWrvampYr
MtkIvWTuDhKjP++ZTIN6KclkOCPe3J6yOpXrlk3acHbZ3VbbGTyX8lXbrCWw5hBxNPWhqW/8l+uG
Raz+P9HhzLBwFOQFkr+Z0bE5x4Pifw7c/nGENL7OiYHEQd/MEdAJV3LwBM3bbZweuu4ur+0bh8td
R411DPJDqD8gB1P8H2fXteM4siW/iAC9eU062ZJUEsv0C1HVVU0y6b35+g3W7M5IFK+4czGNmQYG
UDLdyWPiRLBn3q0JAhFA5Du3IzXfkFBcqc1CRDn7eFx98sRLKPO26uoUawVBq2itDjXx2hVEahe8
vbmlAbk9jz8gF4e7N37H1S32uzatB6HsLlTbS5ZvQshFKDMSv7iSLXsk8o3Iw22LT9Fn6WjFhUkS
E1UWUNa4R57ZI4KX0z3a0jfFk1wfu8FuhVWH+P7xDs5cDTAEj6o8aF9GNDL5SmC2fBCBjqthx8Om
c0+SsM6DyOjFQy4twQ7nB0PbN1BneC2nKTkXLHEhE0u4h8mo2+wJLeFASxn+ZuOWJM2SdsTMTmNu
/ww3sW/oceTQXCS2F40UO9e20AL+3yze3wP8ZHmvtph2kpQNOdteMrDt5iy6U5IPb+PZ0oCO3Lax
Ho82HsyJxbyezo/luRotZ7JWLHtMZyuRZuG0TrtXxot88+Ojub76cRGiLmHS4Md5egYS1OSVEvkW
cZ14uVGIlVFWB6YiSrVWcVPcjuXG5iWiFIfCBXIhqPYhECeP5ztNkv/vN4EyBToAUPubyphLSYME
Lodvktn0qClu9uT3ERjlm4pH7bHtw/eGk77h3CsbiZaogUp14i+4dzN+NWI1XA9wqIBTdYoMbiCC
q/kCjmyWn3z+GYIHro8ktgch+vXCdMclvtvfq6EmfgbNR1IpQcbtyJVDnqyqN0hKGn1Q7lhmE/wu
JIPu3S6En7XwZs0eLEQOP9kBSHRPLKIQum5RcAwGrlOVMBr6rrWOVktHbMatGcPev4cZ///VESvR
AUx7SI1f2H6lBr3VlNtU7zK0Rr57tV3Uh3qrDgTwqKhH/TH54BYWeNqa99d5uvqAia2rMo4WkeQj
GbzuLAAJQxKQ0KztUq+OB8kSrF8MGYw9ZUlvPDXRqtI7u9IRRaSr08Jezx4rUQRxCso/HKSCb9fC
c/u47pUQCbnoqav0qJSgcUGYwoiKN0pt+H8Q1X3O36qyIsKgu8OTVj9Xeu2+P/4Qfnbvrz5kElLk
YZpCyTNFWugAuPkb1p97LuNVpewHzkaDQhJhR54VqjeIW/l2N4TPXGFVg16GtVHl1iAZ4cHnPD1Z
4t6aPS6jvgoS+Eg0y9PjAhdYUyERcwEO/i3Q8q++2vrxx+P5z+4D4F7IT+KWo5/ndh9UoeolDhLk
l6RDl3iaoOThsoEhFwmqxtVOo0sSILPrLUtQGAChJRQTJ3ct6UJgGmraXXI0LW2Ecgg/ep8m/65v
4q+TfjXKZO06TXAjhcuxdmEt7txW9LaZ4PtWKlXa+fEK/khO3JktlFbg7Gjg1p4SAaloYiiCCksI
f6qxKqvf8DZvs7brMJZvZ284LVb326BrdlOafX9IbW/3Gq57S/tVW946M2uLs1sr+eODWEIv6zX+
3ZjnwIr0JYdgzjlHaeufb51styB26HyAVMiF8j5Je9JxyAq4ey87AUNO1BxQ0Odq/99k4m6GnVh2
N6dCIFc4yky2D9hfqXtuhLWaHKSINPEx42BlHm/K7N25muckgkxDlQt9NeouShOAXLQD7XlaN8Va
VoOlbrEpPuCvszYSB4EAXMY9nUyu4JMq9oKiu6Rmu4HcgZ0cOYP5LZ/H3U3+pDvZSuxy9XiCs/f2
atDJBBumkyGxk8B+Mq0L3noh0LMiFQHP9yXip4JHwrBRlhyS2Rf6atSJQxmjcVNNfEyVh/h4t5Iq
KLp1h2LVplaR7KUIMChkdU0mXrIa8/v59xpPg0oO3RqSK8BKs1J14BE3oMAEyYAFY/gfrsc/w0wf
g4iRorrKUOjSkOY/hpo6KuYELuGVL++9SXyicGdmyfecK00g7Q+yBESurIB2qFsjHIO4kqs9DBuw
Kw/gewjwQtrG5vPAgDFeS92gV65Vs3ASEs8AusgQuWOZvGvlR66smQ+P+cN3WzFldFlcClnmSmc3
Hzc53lzBNEko4CpBgdOjdlmfKnpRRaNv17GpQLMgtFJDCre0VknVkl5bqN3NnvSrxZmcdCbQkrZi
sPUZiGMCM053wKRUWaFDG2fhfI/rfGfJcZ+B60aOCdmL231ghKQZGz+7iyu+8f1Krt9lJiK+/fjq
/oft/meYyRPoQsZ6YMUxMGYsUXzVUAoR1XMVH0qJNXNqSHB5eBJ0qhHhrEljN4boQeg8JrGyYtND
x2QkCrZc2Oh8sNR6tbQGk5czYMRc5ZuquzTIUIihD+ltS2LSUw3H+/E6zBvOq+WeHPvOTZWGY2u8
CgCmgQs61J7ynL5n2lGjq8TLtgP7LgzPMbuh1cqta4My5YZRd7m2BJWZm/TYOwBQKYc+RGm0e1ee
eaD6VSelPcyLkncfYtCM44id0WUyt2viWFpa5fHQTk/a9YCTk1ZWmkh9iKNevKcStA1sRaD+UQdW
kG7iRVGuuRuE0iIa08GpNHKM3M5O7SuB74B6vMQfXvpZ+mu2VUmdK3b7+XhH5wZCjR3JHuibsICd
3A7kMlKr8lnbX7ocovQZjBhTO1nRroY0OKjikrUeY4TpIkIeHm3hwI+BemJiGfoQ8bnboDQ6pIod
1lD/iq14aHS13gjaVsu4jRD80ZLSfDzLubfoetjJcnpcJYSSr/SXgD8pJVp03sLQejzE3PG4GmKK
oxykrk8TRu4vTfnWNoei6AzOt4IIrJLhpQiXXte5fUPWFApjOCSoq0zuPBO4ucCkTH+pfKRxQoR9
yomvV2pbr3xUCh/P7X4wSAAAkAb7h2I3CCxvD4mnFh31fRZ4FgBWCvAdfQi/Up4o4cK7cX+nb8eZ
XjE1pFHgYRxGA2Pkr0F5Qw9u//x4MvfRzO0gE1NeNZEU9RTIGCAd0HAuuuwGLYLswnGYCdwxDNpk
xuoPsqnT9LYWcj0LbRcEqRDz69RPeD+AR7adOTCGVxJmaNbpGx98Mf1LLG2V/qtHBiHzGUMCaiAX
AcWvfvvBtwhoQ79J1GzFi2s+NTy8NG3d6vnSstyf39vvnax9Ci0nSWmBOovTYz+cqlVpQCMj5Q3Z
W6jhLI002YAYQJWyzTFSoax9dR1KuQkJUmC/dZayQGssAARnsDWYGR4IpMPA1QTs6u3pxaQYgNM1
zCyM9kLjr8rMLJpzJ3Qkb+sz9GwT1WpLFpKyAwGohIqs7nlItLh2xa7rRueSD5p8+Mj8xtKa9xeq
lfe2aeQfQf0D3KLowpgWhtsGQPqu5HvUQTgXfCB5T8KMQfIipN+PTz4/c7/GJwVkNBw4f9jpqyKk
nFoC5sNfxAJPNPhGOssDV39/1qTnQTaz/NDIPgmZc+FJejLS6p8y5lQBZhT8odKW+vR3rH4p/ElM
3uX6TRZ0pvastFo4IAufOe0L9MCsUfSuyF8aMeQtTh5M0McGGyRcw6MPmuAF6yaMR/v2UcL7B4AL
C0K8sdg2CSEKvEpxCD3iyzYlSKfl5CDrn5+fov553L2+vr6/vz89fWwcpNjIn5ZE+te/3haMjzwO
mtpxSCFIdXtAQfsntxo3SBd/B5wFke3OkqxSj/eeHdjVVrBdS3iO7WElrzkzPcgmayuURBvq1KvH
nzKTvlZBoA4gLdwBxDXTjrBA81Q50iL5IgGYQKwqN13PTEzmvVwtQRRnx5LxnsioNqmQ4RhfnSsP
jvOpEhS1Il/Yjf+uWaAbI9lTYsqrJZ2PH2KW6QbLgD2jXVsBi9E0LdezAhV6MJhcUnLo9Zq0+tvB
I98iyY3j7n3jk5a8PF7IH+zK3ZAAP6OHb/Tfpr2ZSq20Wcan8sXY7ovj5WD9svYGZNR0LSCf1voQ
II97sQjMynN5XK1W+mpjmjahmLxx2i68qzMBISrIV18z8X98sA0xbJrJF4UEZtoYpQMgX3ChK13P
dyBzQjZpswRtWhp02veAE81BzBdLgIDzRf/Vf+ZgWXoVdsNTAs7XF9BOpmfvvLDuc3f5aqZTACcb
UITgfo51N/bGr/3BOhwSwzr4OkN+5eRzXHQr1lWBpOviycC6nynRP3iSHlYn6ViT1cJB+MEE3B8E
DT2po8vLTWGsRRLJXt+V8sXd1897q9hFgbV75S3NtIfW0LnvE/Cdf/qNsgRPHPf00cATq+JXPdLD
PAYeOAMqF3vtXDR2HiL+tyrh7fGyzyBucMDAggyNRHQGs9MwAloeeRqwFW5YTIZdozntQFz52Hl7
91UJdPrsb8N+YWnvvVJAg0FUAiomCX9+itlX9kPpKAQoO0+9ZNhRyXQgjbZkDu/f5tshRlfmaogk
0LqkdV3lwtriBoBbk1qByegNeX1FNW2FXsmFt2ju0txManJTAUSohchjlEtnNEareyvmqdiGDvfM
G+gEO9arZL/EbPpj/iYnBQzTAF5q4MUfyXVuZylzec97UYlZ6gBebH1dM3P90zd8g9HBtktiK7US
8pzb+Sa3yz3QENa4BrHtEdZ6joxgRY2OHCUbLJgmPfmEkpCMX1/jb5kdGBFh9FfAF/V2C8HbPbOu
dM9ydX+dmy05M9ZSo9nsybia0OToy3ERB4xSKBcjs7yTkx6WCLJ+CgSTJQMiHS2/SCGDovun4+Dq
YCgo01dxoyiXyhB1YesemefMohZWzBxW4S/wOa68TWlzr6VVEHWbWv7WJ5Vd2SE20X3msQ6sXa/c
p3b5XZ0xgajVIHoBthJAw5+y+dW3UbVBt1sUqBeB9GZt/irWijXseJN4F7THuK+Pr/5MagzYiKvh
JncEw8XRkFD1UpvNrgQ031JM5IGIZn6kYC0HB4IJn5ooSzdFvLdvN+NObooH5W6xEDBN2VY31Tp9
CkhHGlKYr/m6sZsn13w80Rl7+oO2Ri8ouPHvKCQGcPCXFG1vF9emhrCqtthYi13lCzZnaZiJMyqo
OYesKYaBG7jq1t5Js+kq05X3x7OZAU9AfwXg8f+bziQqilTECXnbqpe3ZI0GHCs8ARH77O3l3WDX
RkIUPJFIar5zSwOPPzy9OpBRg/zGyEmEXOLE2sCVTyOpVy/VLt/IH/ImMgpTNBS7P4e/pQUoxHj4
poOJ8MJQKAXmV5kKWrLUzbm28bWLkJuBSGChUETz0B6wpK81580i+/zPSJP19CrBTwePahfNN1td
8oFr3ZWCEdZn2RyblBdcutGE3U9MVjVsIt5ddTxGV5ccKl5cBal07ZLs6Fk+88bwX63c3wNMq/1V
2nO9Ow4g75kVkOHP3o61xIXDPr9qCDTAZYR2eYgQ304DoBRNaeRcu4h79iPf8F/FH/qcmPwzvxBT
zo4ELwGAIehjg3FwMlIdu2KtVK12QUtw/kx/g+kCWfKItD4ZPpSFxfthDp1uz/Voo/G62p4qlJtA
cmsN6bkRLoYmmfTknbh9sVWe2FAvfgmU8FD3XYjwZx6+0RX6e5KTl5zWjOryHIbVDtWBnsUv7rtm
yWPLMWegrseYPK4amCG5IGw0OLR+Q9oPdIQdij+pVS31w88dcdBRjGLtwI7fSWxwgasKbJy4FwPs
HdGxddb8sTd0SS93nLkJDpHzeGIziSLwXwBUhi5/VkWSZLJ6EdskjFphQHajkNz2EZJK2xrvp4+q
sG+CZMCKgQEQ9PiQ6fW2/WSsx18wF6jefMFkbZOq8ro+wxcUBhq6TkQxfUv4LG15/frEG7GhvUcO
tfN/bUuAgxiLZ8CUoO1NHJP2V4e1V4uYGxTJvSjsYLn8Oi+4zfCHqdqF6d1vKPBo6JEGpx5E1FCz
uR2nkPOyhHgoc2E1UOdr4u988JRVnKAdM+M7dsFBGH/t5gqCRQGaVeDIAFckTtF4V65nJYRywGYh
f4kYGOGwLRIDpAqFyQu1oD/etx9qhslYoM8eq0OgxRgRtLdj8RBho/0gSBdmeOJABJdtVbrONKKg
E81lXl33KwhWGt2zgJl456E7SimReAdemq4IdvfFeh/1SnHPWaQPDocKNv77XXyk6UpTz22hs+h5
8rZ9F5DatVzPqEujQvOCTElRmkD3168huBAbU87hmMeogTlduBW8BYTO3WOKYgOeUPiVkIjGlZy8
OWJdVHEyRpSJr7pmXoLnKVeQRqSQ/DOjgOYrn888E9Qc7sLJmRsZil0A4KLFG/Rdk3shSp0guUwh
X+SO4Wy+AyGnJ/DZuuywyIGkxbZShslJ0vqlQv/c1o4dSkjMwlVCsWXybrRMkXsUWTHAb4CT4Ajj
uoQNN1LiCBzJ9rFv1enGC3WZ7iFWSdVDAuXInNuzrc5yK5/RB59In1q/HQarLIgnHzlw6srZL95b
haopNAEp0Rb/Ev0J8n1cuejhtOvo3Yv1RiJ1qKtb/i3ZSOKJVQcroMRtwfOyE/C3x2f43o//OcGg
HoC6Ibqxph1SshhIcCmQjqMsf0T8VAB7HAlGnWfeKiur3iiaiDfCQmjWuVSeqkhmjbDPz54c1wbP
uaouaSCCiJM/8ThD0YO+WiXESkB4IRZIrklAwSZKt3783fcAkBFrpwGZBn8WU5j6k4LPt/LgqZEj
lGq0BodL/MQz8tqPopwEALA3nWukgttZWoa7Bpc4s0Asv0QMdu9foKNaAs8lgsExkzw1bk0KoDwt
BveS0TglFZeeKK6sWLQkRWNBjp0M5eroKy8Bt2B97pMvGFpF5A71zVHh4O5eurKQswXrOXFqu60u
rFrOali7rYzAaasN4JiS+y0udlmNJ//W6GFYzBlka4iDpakAixymAhuWiefQWlNNlkG5CIS8rtmn
jW+XAReTvCnL1eC74ob3mcZCXwmp6ZAZquCjC6/NqyV3crSzk09C3KtJHMisRGTTJ5dVbCoQi9LS
c4pQRKaNlrrMhpKOdlPJKoS0t2pACo2wylVb88CFS2mZWFVA6Vrt+SWEwn2SQFRkDWcSbw94fsVp
6s+jbJDVgP843Fn19Tjc93/YkoSDjoZScCQNotG2ZhKYoGPnRLP0LEBzUjEnbHyI0t/8jkf/d7aK
qRlFhKI69tU3tkQ3qWQq3FYSDE17URxP1BVmaR3vYuvxy0FsqqArddRXnlj6WJIaL41bnKgXVya+
h3hX2MWnWnnKRY2U1VvafvdbOtixvERH9pOhne4hQoGxQoV/g4Xl9i3thZZvvCHzHF59gvFwDe+5
ZwCNI362qVWdb1aheKwki3UN3ig+ohP73L6IZt8ZEt1yumKKPBGO0iVWjdY1Gga0ovoSLPveURsX
6Oojpw9SnUuKn6ee08GuHJjS7gRTUDbeXkLdsDpwpriNX4c3wVspJwZWvzA4nZUWtumnMDRZKjAj
4BaOINYRv3G7VAI6Q9taUj2nhNBueurzlySHjrHtprrsflfMrsnsvH5PBkoEcef3vwvWkDlbAS6o
kwiX2MgxNCZoknKEI2xmRo0hMvbQozXhKYpM6h7TUBcLkwlXtUa4yJROwhcqpO5Ze67ougCVBPTM
KfMtyicfFAQ1t683Q/WuaKTzdC9YB+cQFEtssqmkJQznD7HLo8lP8ggiEzdiHIieI+9L2UKzIym7
58Dba40ebgL6CoXrZBWHr2hpwqON5vz35EjTVSgZg7/zKkuWXvnO6L9kb+0xzyKQ4elG6Y0aFlsr
D7ILMvPiGdaGJJ2DNvR+7B7Rg/aoyCD0JMovV1wrjROF6zw5AGXow9z1O1mxxGGfZNsIuNKANMza
A9scCsfpS1IYGZiZum1hB8ope0OTyuOXcOYFR6FJBkAfLhpyK9LU41XKymOhGORUoSVDXAaBrrem
RGsMgLUiwge2Wun9Pq3Qrmai/a3UE/RzbUCJK/d7sVz4nLln6eZzRqfuygGPEi312tL1nH4fi2j7
tcrQaFFE91mS+i9Vr4uiKbKhofJLdBp3ISrc1OuFmJivOuK7IYa8hQM24TiO9LrIdK1UiCRbZUKK
JCboOF+a7ozNHL1/GHsOWAUQ899OF+3dglgUnu9U7BODl4cO3d73VFJmwFMkpBMyMwT3IVrENxyc
5kbFdfT7taYuyYvcg/QwfeGv5qgxvzZtuY5pxudiLfhOqkot4VHFeJJqvrPzRuF0qHUnEIGP1EvK
tUevYsH5pnmdkcZ9R2Sf499Sudb0no1Cg8+59Ctj3CWo9+wXQhsEbGg/amDK5GigH0kJ4tIPnNoV
VkVADU0pwMy4KhU7Ky2/bsySWSe0Mfz0mTIvUQENLCtUAFf+fHxn7ustKHYLAsij0E0B+NaUl1LO
RKGX4zR0ZDsEpIl7Vax+D2MVijrvrnlpVRD+PTyAKsh5PPI9QGgcGRSRAl5YQBilia/SAIvBl5of
OXL+lGhW4YGTZ5WGR8V1BPk3VfZxSVy0W7BPlWyWamkkLvuW8ZBZgMZWwunwZwA0fWtZIKsjV1ez
AJR9ckIgrCpIX74Krhh/IQC8Sy9NPnm8Alc3mhMjkYHfFTq8HAtOBzNk0RbaiIDt82Zc0EQXu9Rf
cPDvsgYYFJzNYG0GSEC4E4dmEmB8A7aInAKQiF25RG4zHrXJM3Lz85NnJOBbkCi7+Hmuf1L6l/YL
olbZEzjmlhL7PzWh25GQhUC/DsBIyH0jx3S7ekoRu6ngh5HTR8PGo3ux33Agj3frXe7kg2i26XvW
rxodvoXBiO7l8XmbCVAQO499W1AEQG5fnfhVMc+Iteu7vlNwIw0WbUnYo+PTaqI95GpIXNjsUu/K
/Xm5HXLiJUU9uKK4RvOdwc/0kK9JJHBowHofBumbQZLp8QzvEz6AnEObWRzJglRpmuHt4rRDdVoJ
HAGSpIZfDyVhU1ZnWiVciLjui/pIlYEtF8g+DRIe0J+83co0L72OUyh10mTbyyevGUD7g14z/hsZ
HemjacwoMXOLo6TdyepBq6xhD34eUkPBl9+GSxXcGXcUOVJIio/mnoNS6+R7FPDbU56JqFMx+3ak
l+DBTPcsnVyLGUiWrOODipJkT8qj4GjysehWXoY0X0eUZGFp7utKWBrIySE1C7Jz5E0m9ylju7hI
wZXlFOJXll2a4lQyRwHiI71vQiJQdtHUTx2pM0CHTsWNq8E7C1d8zRMwBT4+EHPHbzQYwF+i9oPH
5naXwjTvWg587E4tCHCHtDqxwVteAZebDiuq5JEBJ2EpfpkbFORM4PQZYfLClBRaCkufi/0gdCJf
VVdiU7Lrtn7nqmYLFNKAEI8uCn2MSzoxLCN/AnaeVSGJLkyuWZ+7Qen2WNVB/C32617hyBAj3hBL
Ep87OONlYHK1CR3dx+s7d+Ek8PagBX/Uf/85lVfPAd/WGUUQTh1FbiCECoaTMEavS1UMC7ZrfFem
E1RAQMUhwQISv2mzjVC3bK+ofogEhw+SwgDGa+GRmTPO/PUQ47ZezcWFbUaXPw0dv+QIp4akHuC3
fwmALrywyXsvEA/treGOduRfqlMh0Y10+NXsJs4QtDE1uEN56KiZpICapWN0GnGAJGWQo+OVVAXt
VLwkcjN3TJVRugRHFYjHqQc2+D43sFoZOlVP0TB7cYXc8AVPp12G+xgvJBenogF/zREtOij8AieE
l3yyvGkT+kOKOaJdlbPSVgVTbNLlm4EbniFfyIBnSwkND77qiqszIMMoWnVFMHcbFVOACkEdEjME
xt6qS/lLob0Aaism2MYDv9jSPnebkK4BbptHexcYfG4/tQIxRhYPHLYj3tYS0q5o1SOq8FSCN3jY
oDUVmlPhEl/P7PnDMRBYXkPyEOm021HZVOoFsYcijhaXhgeBNy0/M4MeJxfkuoXCqhGhd+q2ZA30
/LLekhd0HzGhp3t8PuELgVRjyjZTQb44G/gscti0CSCZA6HXSI2iIxV9J3QD9pAM6WBLqhvrfda+
P7YjM2cR+QvU3YDQBFH7j49+dfckwQuzLqsiB9RE6Lbdgri1zaEBAkqWX49Hum8dxxG8HmpiKsGs
qrmhUEYOv0fP5fpNiazKNV/rt0AHgYAZWWjC3GShruiJGR9oSPqVd5AXq9H3Pi0QvyqMmYALKKI8
dbvbjRsLQwgNIQfpaaio8RwYx0ISKf/+AbwZZtz1q4XNwSce0zaMnXig6FLegGvK57dgj+mWcp0z
cdTNjKbOLZ97PlurGEo48/aQEuVVfZc8ohqMolcmUmCB1bUEta/zwo7ep3wxMLweNHIrICb4SYpc
zdGHRHwDieLYAdzMRML9o3fKPbW+6aEkFjVUgEtaozzKWw+5jy3ejyXna+ZxuvmA8QOvPkDq5QCI
viR2CjbRSC9rkemFfWI9nudMNuV2nhNnxhNTIPezNHYyQ3aPdWuAOo431QRcmBbDr8oLX2zkJdmc
OW/uZnITYyirZSGJGianHL6K39ADsuvQEN86HZngdaELG93sP0+Pp3ofkY0zhRIkqOkQ8P1gK64W
lPUgEUK7KnaYEBElqFE/8Wgktls3oR40AWPXLd/pYpIuAUpnUs9jOA5MDYBlyKlONWRQwfFQKKoj
JwI734FWXcbhKfbEWvcyhgMYS8oH9Tzm3l48Nuwr0kVpIe2yNK1SPejD+MX3aPMVMlrZfCHeK3uk
opuaASWHphY+2kdyMMkWnAhFbZbKyrD3pAE8IkFRZjKKEa32mxHgK1tdmIopUoqaZHJR538KXeAF
Rt3RItw3ZdQleprIeBFEqUpa4/Hyz17lkQQMrzQeQBSVbg80nzaSlGd55CCTUDGNoUI7xQM9gntS
NL3dSShYq3oYgA2qhZSSjs7Wxx/AzzxGwvUHTEIIUWQTGoH2xOnpqpZYQEjrQCZxuCk9Igh6CMbZ
32Cn7CzId0JzErDLkkhbpgbDcvWnYN78F6xyVD1DLz2WAjDFn3N5j2rLf/GZgDqDHlWCo3/HDNWi
8bXP6BCBPew7+GBXIAX3RZDyFlZQG1DlkAvSqARBkp57tV5Ib4z7FAOJ3ehaEekdnPNw7bomypQh
rxfhuunWRYAXn+QKYell4WvnHlkR5XNgfIHWRGR2u6s1EuTM0HGRAzm8XN7WeUhC30J+UEAvMxW+
6zYwK+T2G8qRJnzrExK6m4Dv8HFERgEzX6vCC0SI5BbdbK89fe4Bb4iNImdIu1R0n7MAiKEQyCOe
H0O3229l/CJoe6pFDqr6jeHVcmbkce9C1wR0zCinyiSK4nRVFMwSO9ZMSDMiBYFTGRtytB//4cr2
REXq5qEsYpVk1luVnVACaNAPT1KcL4nrzfkAKDxCLgzeNzjLJi5xpuSeVAwBDDqkKMFnXfcm1dIX
lHk2bJgvlUtm3w84tZD1BUYf/0wuFQP/MqjB4+KwMdqcOM2ikMIFLVZ1kXsL9YDgNRyM3l96tkZj
MQndhOthJ6+jq/qBS/M6dnKZyPlRkfY1u1UtXFAm3Gad3Rf2wkGfcwhA3ovMMrx4gMAnT1Yn5SXn
+0Ps9A1yEEAWEbf85AFWL0nNv6IYoh59eEPUZHqjKXXFGklYAerXwGU9/OH6jbuk5zVnz4CXAeO6
AuiMMpUoYHOoANeQz0NiSoN4eg+oAldJZ54ppb3Aav6WS3NPZ5kYWlVA7C4hH2cCGigwgOVGRroK
iYmJPQ8V1weneZg4TJkTmb5B2PkpEleMshEEO+kqO/JOhVqaQbVkyMelvtt8ZF9EEahE5B4nbq7I
xUARNRi5lUiXn0o2MbQBIAFqhk2sF9AgL+XXptqhl594sSXJJUwjYsHMRJv9wKGQ51uRBl6xpy54
USODdXWw8D0+LzPXUMRxGbM1iL6QYJjYmr6SKBdziVO5kc4Ia69swImx15bwNfeQUBEIJkTco34t
SnQ/EeCVacnzWlazUEicaFecmXVMSt0DYv35mXv+XRB+ictxLid4M97kHrRD0lSFj/FSsvct8c/Y
tPH8PTwdIWVEXjMi6E5J/x+v98yNvxl38tAkCVeqA+UTp/mNOCAUt4n/kSi2lGagzAhssVCJK+3B
0cV255LZuviczIhCs0PrUL1NIX0ULSBJZ+7fzReNR+Bq5ZlBlF2EnYmDIvnYJZAZDRvj1HeE87/L
bpEsZHY8QNVY8FOiqXPKLtT3UaCUGcbrO7RPrpBsJevU9s8d9hzIep0lerYfu2TMJtf1VUuMr3jr
luTl8cn+QUpMrt/om/z9HZPrFzdoOfY1nIAtaEiIRgQUhAnoXHHuvut3uzR2CSCtGdk45/bzdFpK
v84FDzfjT57xMmmEnMvHdSeAs4KDsNghakmpDa0lF9P3ERQGxsn7fDzvuUrH9bhT5qGgr8EyEWDe
td5LBE32CLL1yIW8hW0I68eDzbhVN2NNn1WxDSLVxxxVZduABZZWR7d/6bzvRWDMXIroZqjx4bs6
xrEaimkvYFrCIUZ7DTIx6AxutmWL0JYU4hP91QKiuHeXMtrzluufczQtrEgeVHM1Hze651ZpTupU
Z/fsCztswm8gc4YQIsdGl5r5mV+Swpk1zlcjT2wYjk/bRgNWlxVOMgcoHbW6TucXneNZmzWmskHy
CuDElE2jaGVGlD1gOiVmO2IeJSvm0OwABvw1kxZEGWs7oVV88K+sVOusamn0CfnJGEVCrVjgA5gB
NOKhuPqYiblKai7yOw77TLN945sd4hpGh+oC2uAj4Ha2scEs5cXmT/E/8588gmPQC3IZrLMg7Thq
VeBFFd+AK+YWqUQmO4qo8kcOCoQH6ItGDW1iEwYe5C5Np0AYip4r1hCEXzRAI/v/kHZeO3IjQRb9
IgL05pXlTXt1y7wQkkai955fv4c9uzNVbKIIzQIDvU1HZTIyMjLixr23D+UkAE+MMJRzfVJow+pe
JqAFi4yWUNwpPbALfRN0vyRokwXezRFV7tsmp4fkb5vMAtKHg1efTsW1zcCBZK1VHLSsu0+t9igo
xdoqcB3T3Crgr+ihdLZXGKQ2qWKsvIqHXr5Bx6Q8ZvFS3W92k1GPsgDGQpM8bU86QiCFVclv8WPf
rgb/Ln2XaatWobnENTZJ8f5e9oWpibNmfVuHdYggbiAC+hQLu5Sk3e2tnTjn3yZ4JVEaB2oqWpO4
11uZ1+od8rFKeSd75lpHOzjXhxWIc1vQ3/6DMQtRdziRaGO+f+aLIGuZdSNUGcZg5Xvr9GOlFluB
Eo0QHsysXpoamzw3/14a/R+g7TzN6MRcOw1VkKYKLawJ8ZNDm7pIjtGwOJ3AH7lIA/7XCPV9qvss
a9qRLdqsDDXDD89xJXzTAqN/FI14icVkzuWwBI8JICigGhM/8Dw/10IlC88iWKcgvgPEX9mN66G/
WC8EyLlNozkjAnLjLcXMxfWmldbg0O5G+lQ9Ss4q+ZZ+/nMXuPz7k7Sp1WLoV9o8PBvSWhx4IkF7
bkb9MUMzvI2C7W1r86uh3GgCWWZVkwTCyqNGS2piVSdS40oHWwHq24AVuG1mmhS9ewEY+X/sTFwt
EXtXCCWU66LoHKYlKLxqZZSfUWCxJSfeSmZBYvyrhAD/tuFZx0AgGZYqRJJgUb/+Wg2VmqzyiEVJ
cyzbcuXln70YMZ1gfdvOXCAy/rXzvv6Lg1s0QlppFI7PSfxQ+A+lt7n992e/E+1LCXwl4f0d0nbx
900Yu53SR8CY2Y4sLDZWdPQsYWERc6EO6N4/Riau3Xhp6MNfESLIvXbCvzwrepFCncKFcGwrceFZ
NH0f/O0SF9Ymjs50Z9vW/Rjr+m0CVNLTQKe7K+lrxsRZKp/7wXyIxBc9GlZu++RV6qosc8aaNoMn
r333W1w8xfWBJrUlobz4LAIAFg2K4rn2fHvv5+5ziP4gx0EHg9r8ZFv8RHL0UmXvk2hlCd9kHU2T
6i+APbYgHErl1Q2fbhuc/dgXBic7Y7al6ut1SDQrnHVlZesAtpKkXwAszX7tCyuTo2F4ptH5Ilaq
+lfiwrIT7kXrkxaso2ypqD97Opi5hnQPIhj5nQLpwnsVr0cgpSc8N4bz0wr3Tdn9/C9b9q+F8Rdc
WAicTqrMHIREm6WbrIiZkXeyVVBp/sJBnA0oDCVQzQLbwyT+tSEvLk2/lBH2toJvDvLuYXtsnXoV
LJyO6ev179NxYWdyo4mp37qawDUTR8euodXRnDr/ZLb5LiuaTR+tnOiHJ7/WdbLqu5PVZndG4D5V
WblPQNJ2abmwwbPecvF7JoegyDVZqnQ2uFsbXrBvNeMlFUoK8/XOrfwlEPHsCdAN5tkZMAC2Mbku
wqZwdKFJOXIWFCD5sWgo3GULB2A8RtPMBNwQb4KReZK76fpTJkpmtUM3hGfNaL/knvqk+OU2RSg5
ZewMbKnhLyKPx989NWmK42ALdTiaN5OTPYSMUYFWCs+uqaxaYd/ERyf/IjB5o+UnPU3XKt0+Ol4M
junG19tHZM5zR5gFJUDkIT68fdLW6mMhSrAtPI78f1ZaoY1brxKx/rOJ3nff/dfShweQrgqlUIh8
PWnIj14Cw0rx1FraIy+X/3C9X1qapC/oeVeAqrFkRTCVWf1D5FZ3Qswj2V/kvJzzyUtbE5+0gJf5
nhCFZx95tlb4VpiPXfL9P3yjd3V7avUjHOfaJSkSe2kcc8qqdqeq3skt78ARrqJhaTzinZ7ogyde
WJo09LVCEFxRbjjPvblCV9uyU2PDBKVQxGsJlJPb9ndRV+ysOH6ErxJduuTJiFKaF8MG7Na+/F7S
qQ6DZuu6Um9L8Km2X7122PdiadmR2h08AbJvWoI8AcWltG7aT/rbxf6G5CHRKr3PJl3E+zZxo7j2
+flJO7wGmmLX/q7of0pMupmM6NPdqTWVvpl58ihPoQm0EJ9nDxNEsjC6kZCBNb3+UHVaZy2Sghym
2Al3UmDqhyaNlTdlkPL7QsiW2nWzzsfQF0Om6CNRJLq2R5m3C0Bh4nxRWa5Vsda3VRJDxpnl8v62
D87m6qYJtxBgOV5txsQJG50yXyBgK3UeEcnbDYaZrtIoe4FH/Cia/avpFhvdabZKXD7etj2XKFya
nnhlBaty1ucSul+Sla4MrTFWXSNnu9tWZjcTeAGAL97YyjShkwcvINfTCPxZPp7kuroTlaUnz5yH
UDGgFTgq4XygNh4ckXwkdUhvk+owGMnBC4t9WIPBBg+5QDI6t22WRIeLPheKAu8ynxenIQVTlhuJ
wENeDl8M8BFyWi51kOY27dLGxAPlSkh0rx3X45Yrv7urhmS9mJPObtqYWo2MjCBgJkbMPJZjLbKI
SlW3jdxvGbVHz6+3QbB0c8xu2YWl8ZdcbFlv8Sk0x8SS8ttMEltsfv+5k1kXBiYRIstVJ/Rc9ssX
d5Tj7NBHCWkphVnar0k+gUB14IBh4L4Q7hSGAc3irm+2sriE/5r9+JD6wBULJQojMde7pbVpVYkZ
i7GKpzSO7KJ/HYK32xs2+0UubEzSMcc1QzRSceJEeG1Kf0Uw+A/ZgmUwpD+qbgBznVhoyioqTGh4
z2j4bIoSQjTlCfLqjasvvRKmKKbxfuKtA/6eKqgIpnXiXgzKu3li1YSY0mcIDgnSlSCE7VrSGksC
CeCGp8Z1xJUXFcJadaovSg9DI7Cjk9aE/jqlHb8xgMcgw6j/uWNe/bSJYxpC1wV9yStfbIpV2x2h
UrBbc+EJO78BKNaBLpGgITXGr31xvgS3ieuuFoKzKLlrN1X3gfuKUHeuoEvgvBW9rXdHwWhs1c1W
vk594RS0ou3JS+2jGc8dJ1LB00Avo5MqXP8O35Aa0UipMhiFsK0YxwbtpKSvt113ycjkxuwT11SD
BiM9pS1f6Tc+EP7KEBdu5pnTTmsG0AL8b1zLU8Vi+jI+M4SoYgqBsa4Twfa6NUoIG4WG3O0FzVlC
w0NhDh6Od2OqueTEWlnoApb4HZtcgIyxzraScdLapUxu9LZJHqoyP857CO4LljWJLC6DVJVQ8Z6m
Iu6v5Uo9Ggmjw4NQfqVOla4aH06X24ub+1qXJidhwEJBstIkqhE9OpuZ0z9HarB2A2l928zsHupQ
DYEOVgDeTJwiLCRUO6Ser9XKrd00Xr3Pm71XP2hapK5u25pdEoLhIm0K9Bun6bDTtyY8McRntX+t
9pH2aamnNROcgROQgOoGWieMEF4fIylpolqr3OgceQx5JtCdrzqrWHofzyzjysokNIlRlotS4gNR
SbZdDfiPsFl16cLzdNYKXwUatlFUbNos0PIil6QhiM6ORFlxeM6LO7PKFzLZ0W8nfq2N3E//Z2Sy
FDny/Nh0Y+6a1Gg3Qxu+iIx6rr2gMm1fTaMNShfmOhiChRfk/OKodZvk7iOh+PWHCry6HhqLKrso
df5azMtNWrXt2qj//AHE+v61M4nvkWC5vt6wiUgU7q3kzTMgLkhBZjcLQW8mQGDIHMllICdjJOZ6
QW2Rq4NfFNEZGNXeieFfl9V7OZL3jSAxuBAuDfzObiCYx3Fwj0qJOrGnWHXhGfAmn6uYBrxPhK1/
l9EiRd/ssgjllCdEaqJTKZIo8wY5KllW27kEccm1KzgvjFC888Bx9DXcrOaPNjC+uJAyVcPR05st
+hR2+MmSNkKZvSKrdbgdRGYClsY8yD8/abJyzfI0h/pJdEb7rOFJFCb78R5ran/hubKw9qlYiZTC
PtADJD83zmvnqHsJ3XvdSFdJt43rRRblMc5+OIkacwIAAcd8fBK6PLms2NosOqe9UL3VcYQieit5
qwYivpUQx8mTmZn1c6K4zWYIQoY2JPm72qrBU94k1pfbezzrXbrMALYCefQHhK8eS1EaDHiXrMmf
BDHnAjLEdRK6C5fPe4I5XTWkAiPFAcOZQB2uj405yNVgCeyxM0TMWnermsCjJYWtZk+F7GzFoNzB
SblrVGXlwC8d/o5pAocvYfTULSnCzi364rdMqdiVoQmjTsaxgpJXHbAED7xOGi+knHNedWllkunB
KSanfcJ3FsPPQmqr8H2pO0X7utQ1n8Na8M7+Z2unejRpF3vU5nMamXZdrKpi9ysrV+OsRWT3L0YG
Sd76t7MQ1ufO5qXNSVhXlTIuFZNwIWbKJqYLAIfYKo9faXAupH5zpbVRaXoEBRB21WnGXCEi6goi
X6vJUSta0zMlIA3aUQKhXK494UUwNiGTKc3L7aMxV3e6MjxJmDKolyTJb9nXjslxoMr1ZoAGuNvq
1XtDEBILu2Fs+rbZWee8WO5kZ6HIilzPrAkPgW6jeW87Trj8Hpq1Al8ZcjywHzCvcX0c3TLuy2bA
Z6IBFZ2SwYz2VWj/ywl4J4LUAfl+EFhpygKSwpAzX0vfPKXYhbx0SnvIBCaFFkfuxl88DTAjXSkp
BihPunrXK2J0JxYaBs/OplpvKlk6gJLZu8O20l8s8eC0zcbNN1r+jYn3P/9go6y0qTK/CKp8jAMX
L0uf/N01/DI+o27dMtoSoE0WLRmZCyajBVDzDCJ9mBjWCinWS8OKz4Wh/8UA+Kcya7ZdLH/KxklY
fykl/ZAtEk1Ab0FcQD8K0P3kjuo7Ks1C4HYnI1rRshRECRqaDjTTyVVUZge6hT2cs8fSuGREBhUY
I7reQzOuoqBru/Yk11b6M0EJZUXIc9cevb1tk2jfaV+Z+zQoh9XtjzeFF4LV4inEdB1yQ++60pOV
irnudIXYtqeq1oPHWPPC5y7UP/vqYO2TMHwQlfyvuhLlM/RizdlDQfUAhlheCHIfPi+/gtimaHxe
sgJtcujbpOzrSvC6U1wr1GO/JYlmR1a+s7KTSKP/9po/xG7ezwCfNJ7SDEBBb3m92UWjhZkbGnzc
7l5pmD5QAaCj6O0n+sLL5uOtT+EJgng8SObR+aFOFyWuF/YGpqov6rG9E5gk9l/d1/BOfQzuhWPx
iprfjyXtrpn1YZSKLTUWKsQfrncGu+LCMLtTD96vb9OVZYYbWQjtGD2xP95KHgGqynzmePin79x+
KM06jav+hCg081jHCILrTLpLwrfbdsZPchXc2Ec4NBRmKSGYBPZ3/cmMONWlPqj7kxx8dvMvwRL2
Yu4YaJwFSh7UVEda4msDFq21WAlNRoILfysYb4GUrMCvrYI0OZuwg0GxtBEyYzXIX1rd3P356iC/
HxNQKjw86q+NK2I9RCniIice+/KqcmPgoFHeLZyxGbeANZsCIMVOahLTYbaqk/wiRAYG1gBto1fi
U+GLd2kJ2U9B6er2imbiGXIT1MVwjZGhY/wtF3eCLA/JACsO26lnzbqC033dZG2xTlI5/uEbvnhO
+Rx7kihxc9vyh4vdEMeiOA8L4HPQRY6/7MKyNxh+38dad8oidAwkRKSkO+Y9/4MRxvSIWlRfONfX
RkS0FqVI9vqTCB1DmWsrjMjyn6aY40qYzOO1zWUEqf+1kV6qRLTP/f5UR7/CsLIlHidWuzIXNmwm
9FIUo+sGqTrBcFpJSmVXLepc7E+R/tMQthpdsSg6qhY68s0SjGR05Mkx5miNzywIM0f2j+slaYpQ
OX7lDycaC7s4cz81Q3zsld9wDK9keSUVr7XeLSRhcw6haMBQaS2CiZlOnXVoXeX8FEIw/NiO+oQY
yppayYLDz+0i4daAfBgSXHV6hC0wR17qG/0pAyATCpusVH5FfXZfZ8aphf3ptv/NhMOxrSiaGmqA
4xV+vY+pCLVgWAzDKfHr4pcZR3Vjg8szn2+bmYsYBqDaEfjADP6UTKHsIj0NVK0/+V6prjPdImYo
mvLQoExup1IlL/BxzEUNaEdQxxqHAWgRXC9LqdTWcgxlOElJvIc1XfGEn01hF0a4LXP4sjV/IfuZ
8UdygbEqJ440K1Mi8RKqYiNUPfE0aNUGCpxNgrZArrzp5S6WN526pju1YHJmTzEJzAmNJeb/3kUZ
L+JTVQelEAeY9HJvW1nxRujsJP+l5At7OeOQyNsxcAYZE4nAB5G7waCIpTNd65RSZjt9oH5LU8Pb
ZjpcgEKkRg/i4OS72w4z8wHHNgiw5XFqGs+8/oC9rvllYsjDye+ezLLeOtEplDTbcjSejRAeLBFS
zG3mpb2Jw2S8wVUtwWGY6483g7OpdsHSVTa3kZc25Mma+sgsnFQdTo12MKKntmo3lrzTozsoaha2
byZUgYIY+zsgsw1KY9emEti1obGI+xM4qp1QgipGC6FonYUR4Jld4wlFNBxhb1ib7FrV5VXSq1mP
ggCUdL5TPHXiJqibU5Ut9TbnTEHZIYojhwYJ9yTgx2FY+EmccIfB+FeFr4Iai7ZWymtTcxey+rnN
uzQ1/pSLg5UaPVIOEqYi7VkKR86zozMsBMQZXwCvRxuO2agRoDixwZSWKFZB15/0mqF59UH9iR6s
5xt2tlQvnInwhHYaBgSKcWJ64nUxK/C0kNDrZIotgDCVh1+3z+rH8g5PRpIznQLzO6Hm5LAKlSdL
nSqxGDd7Sv1HZlPN6lMmHgq4H5qccUzjGIqfblud+0oMRRH78DsC7iTVxSeHOPZkrhQNtgbBH/aK
AnmI69Z/fu2PNGPEdajwYbCanKUAjU+3NVgd7uA6+RoCERQJgs3t5cxvIlIp749X7EzMmHpb9Dps
CqcsDda98Dt0vrdb/yFZ1YdGuO+XUDIzAZaWC/ntSFDLrTwxV7kU5AwhGk4gHNauCFg1hjnB2AXy
sej7I/RHCwucOcAYHDmpGNiXwAFdnypHTAcvKrPhpHYaYNw0ffU9ABMOGIstFGE/F7ZzfOdPEkQU
xcHDojyDY4oTc5bsekbdlcMpz9X2qBgt1OR0DVdG2Lb7jJEpu1cDhBwKzzyFfgcPvegnD7oR6VBK
9VZ1CuNhicNy5ijSeicJAvasUi6cHEVZGoReriqSrdoTyVEtxJjzrLBvL33mYGBlJGQddamt6ZAi
5ePEdfN6OLVH8an/y1n48zOZDkx1FCEBv4HkmhbpKtF0VTFtSa0cY1cwFKw8m9HPyAgPrROJzHlU
4UHp0oXTPhMvrVEbjzcnX0mf9u6EmlCiGz1bp6NPUybrpn+OE66CcljXw4/bOzj3hr+0Nm1jtUUt
q3HS4KtH40v+hjxOsjXX/RcTHYWDvGRtdkep6fAfQYZIOjkZXY4Pl+xoYVSnTBb3TBDuc0f/1Nc/
o+hBc16ZarpTyrUxrPPslIsbeaTWj0n63FWsobjtiXtfCRc+9NyBpXRpgKXk3iD6Xf8sb9AHJmrx
I0V5VuW7oIUWargP4qXlj8u7PqkwiTNwwf0kgoKdahy5JtypskYk0ttX1Xox6Nnn0V1a/Nak6i3w
1ZVpPTj6UXD+/A2JYdp1qLZBlc2g5PUC3XioQwPmrZNa/sitxnZJb81mpWu/im8eLH7lEnD044cG
xEECwy2JmO2HCZNe1LsozAuSTDG5J0bSgK35gtkZkto8bw9BJrVrJAwXHgofA8JodkSQjIkAXenr
dbYWKs1GRSjUo8+CAmXYy+AvhNuPt8kITyHWIqI04uMmW1nUEfNlHibSBKJFf923iq1a0DoNwC/T
rfPHOF+48MdWK8ONFLkQI71eUm1EpaCphAMxkuV9qtL55QXjfZMyf6FA83Fc590USjQUk0ca3Emm
VvWD2nGVDKfsZ5Inu1io17Vangt0sqrcW7cNT0o3YcDKO3XlfVvlT/FwhulpldZuQ7u/XanRkjLP
nCPhsCbnZaR5eo9fFxlqOOoeejF3qRR/ZebERn+Gnihkfe65otD4x/kw71qO6N9cwMq0ZDq4uanD
xzucnPS+FX4zoFgvgQo/3ozXJibfk/ZL4YSqxCa3n5vhh/Ln7yGGgZjKoffJpJ+sTLKBKtb1JB/f
yiDQt5qicPS8+k0w/D8dPMJZ6HQSNClZMiIvX/tlVTOSHbo+b3LQzfquHokesuK+27n60+076uOF
eG1pzH8uXGAwkR5ScizJHpzrUr21LH/N7NGpd721Yy2EkLnzfbmuyV2gUj2U+gZrgXD8JaOyrKy0
fpMJu9uLmotUAMyYVqauAUfj5KwVvRZrlTm6QRKsnShbZ7T/un6JWfNjI3z8TGhqUDcZOypTYcIu
0wpyGKoLAiFD9+1WQVHag5qu8/J16/2VWMWL1GUPbejuFAGa60Vq7fHzTC+9y18wcXjObuKQznAV
VMFW8MrzGDUt1zr24XakQBSrt8jPtj5aRNEmrFaduAQ5nd1rOGvZZ6BXCFtdO5BTl2rbVOyBmN3D
yGun2lmo/nSiftxnFaDnWKsdBa2vbWhCE2VVQ8VDb78nwzMzT4sF9LnIwXcEzYC/0HWZnINWRNuS
e4IsZd3si9fb/vgxBeL3X/zxidvHqly6g8kfr4RjmD5n3t2gM6+5uW1l9igDSaPERg5EQeB6l2SX
dmXmO+S2xR6FJahi2tQOilW9pJM5d23wfuWbj/O6QHKvDcF17khVhiH6OneCNzxETviL2f43Rd47
TvNJ5nVvG+lC/XDO0ShzcKyJIGO/6NpqIERN2IqheMpCxGuKO0F+QHFkIUDNLu3CyGQPNTEAR6MF
4qlrrLfMrTdp12yhJlhlprwyQ3lTGMYWOZaFgDUXF3nHjZ1L4KCs7nptfl9SrG9z4n3xSTce9byG
9vKBnQ0C3gvF59uOMreTjG3RXqG1R9t5EjTkKOtxVqxZVfelFNyT0JXnWAgOt83Mef2lmcmiEsur
8tzLxJOfbLRmFQenIKGe/XbbytwXAyjwPkXBXTmNwa4VKnScC/Hk7iPpHiFj6CKbjSOsk53r2bdt
zW7c+FylMwrufdqT7XNVz1uZ60tDpTv23I0UfLa4Xm5bmd03BAJpMDNfRwvn2hmQgchLRiOgofT3
PVNajfJg0GlrwoWq69xqoKuBhIdyETSvk3y+cBQ3KMqGZIYgoXoJLLqIQQc//nw1l1YmzlYkSpzX
Xiue2qe6/CUZX4R+J//x3A4XBJk173oqoZBsT46tD3yziVJRPPXyse93lbhyYC2uFzZs3PjpZYuD
0ZdhZo8m6LihF7kSFFx51veKyOTofcIa1LpcoSNnNf1muTM5/uSJMRh3gBfxL8IZ02Zr0skUuDqh
QZeVlLnqwsAOkqJ7uf11PnJs0JNB0mu8NvAEiMCv18RvF4ugh6Ytj0+58aVNtk56SrKzKX8VpLci
XyPx1P9SH9tgFycnH6qPqD+bL75w9PYpg0khfOXqD6Vel9H29k+bqWRe/7TJdot9WVodU6Sn9Htz
iNbPw67ffhXP2tcFO+PF8XGn/92C8TxefNYgtBJoYLFTwVQw3LUIaSjp2rA2iXKAudn62oZPqrL3
XhfjyXvicsv05KiHfHqlbTBdpAdfPCjOTksoPduydNRKlDU/q/5K+iKgS4pkMdoG/qdUeMy2UNUU
QmRbz4NOtdU9h3vkmWTrVyXvCv1cQNvN/5zCnei9Bs+ZaycV0mXCMYHtvhhsZ0labiokSr/3+ktN
nkWm0TbI7lpw/TH37h+L4NV0JFtuXytJt0M6LYZhB9SbaiTL25XX/0rvyjjdImvoB7sQBHmQHszu
i5Z5B/WkuV+k/DFJ1tq7woLKRNw6GsKVVtuJ+RoIv8vWtX1YJZbUoN47kLe+xnjVXDiC7qFFk3du
e1KTR5qD8HAOCqzA7n4knxnsZpW+enDMFwfDQaMxsWs4qB80tCz5CvkpAiPj7X3jHjI893Nvrhvr
UDWouQZvqDxBaV09+E9wtB/ljQrDm1Vv2DSbz1Icpfgl3aaPAtSB/YP6ZFpPcfAaCveduMvs9qV7
yyXbDx+aex3lERmOPQYGz6LzYMVr2G4sbyEJmqlb8j1BNikjzdQ4bX29ERm6WGVHyeEEYxaQvz4u
N3qRD4cYRdGV2SERFaDcAPO0/hD18ajUWAerruuXBs3faV+uvwiK7xpTpXQFx/GOyfmQoiaHE9pv
TwPuAgZzJWnNp4Z6N5XV1VBUJ/NXbqh2AZAizaVNZOkbRTxY/bdQsxDhUTadZvfUWCpbQPgqQoUU
jrH9WOyNvNDORXSPhVW1q/Vib46VfeZkUVWpSn0vLlFFLq5lsqlyncp5ZnngGoVj762MLxoUx3j+
g3JyYZd1TTC4m67bW/Xaj6Ha8qgW05pMD6H0EDwohq0Ke3/jNzs0Tx153aR/pVvvSIHRUJ6QEOW6
sLU/zuDYftBnJDs0W7iMrv3Ay9KmVfS4PX1TD4/K4x/H3eu/PtkQH+5XS47460418C2KbSzvKhPc
eroauxmCdG81cEr28ddaOSN9wKPJW6rdvg++f/Cwkfya6UJcbXr/mUERiHEdtCBK+gdBFB7hA7PT
1kNZVjsmPupkcgF4mTCW0jDoZQamVo4T7VLZeq7N4cVr+p/U7+68AqmLqCnvmtzZ07V5dtyYj7ry
JWXtMrsobK1O2idDu6mUrWKejPq5TYBDG/rKFRbO78cEko0FCcbYJGzsH0Akmag0cWQm7akIoNXN
A7QzG5odG4eex+1v+P4w+bB9F6YmHpKhFZEXbtGSO+jPhZswtAtmJdWfYAWBrNNfR4kA7ttYi0p/
17TRlybM1slz5f2KysqGbWbfmKJdK9/b4qjEaFpq3U6O9wu/8mMuxYaMCAOSHBqj2iTJcdzGTEtv
gIgW5mOkeJvtyAK9jl1dXydCFZxTpA/AjBPzQ3VTC1q+rtQmWAslIgJ5hJjlUAoqB6+utzmAkq0K
DcXZcxPIJ7ok2fi5aRMlY+osg86TsULHVVar59vLmIpUcc2yDHJp0PSE5w+q1ww+wMhhwaebQvpo
yJA+1qMaVqod1KHZldrBNHdd/12FK967y61ga1p2IrVbU+oPGZlMG36X82F9+1d9fH/JoGto4tEE
YaZwyk8Ofk8at7Y9tabznFi7Kn2SXBUdrHgPLDVvTt5QLWSGM58TkyN5Na1JUlb5Oix1OfPGVihi
MixWQ3CEPvK/LEoZwxOANt4WY8p4kQlkldEKVQT6PSEB8LxdJd8bcrQqm11Ez7k+pv0CLns8J5Nz
BKbyX4MTD2VEMtHSFINtt0E/DuGQTtv12qZZOrEzdzvfi5rySNNAV26KxS4soWujjs2TjH2QBntU
rO60e1e8L38Wb03kbF1pIUiMcfzj2v61OHkBOhGqXIOLRT/Yl6v0J3jzQ70Ed5w1QsoCwBb+eia5
rr9Y7aqhqaMYfDIzx477b5YjbP34WfGaQx1/a5YaAbNef2Fu4iCJGg9Z6rGm6NDeifrKfCgPAkJ1
x3LBMWZiOdSU/65r4hi9rPZ52GOoCV5lGOh19y9DOEPStXCmZl5b+MWFoclrqy4jPTZMYqTyJd7V
v5yv8Ur5rTLfaZcLzY15F7wwNa754nRF8lAxQ46p4LF4VERb2NTbeK1viyMXiLFwlJc2cHJDDdRd
M6PDWL+Knxnjbx9gkbgdAqfM52Ngvtq7SSYTKPQWjGLcuwfvsans6kfzuV57R3FbHwC01Z8X7I0n
5sOJutjAyUMl9LSiTMklTtWW4YD8Nd4pO/Hs2cJBA1G8RPXwsU50tbpp3y7JOytVjb6lx7Bv6vuy
wxeXQAJzd9vlFk7BC35TV5Yvcn7ryM5RGdojWZ8M6+EkJyv8Av36k7Azt6K9NpqN923hlM0uEZ+j
lwMQnCHga48UOj9JBIfwyzTCMSqJ9J2E6uSCK877yYWZiS9ayGT6gsBhdk+Dsk5/VSm89CxoixqT
5bmrPifyexv4rVYLKdDSAiceagiyFATjlamGGzPYedrORG53wS1njxoVZbphEE0xBH29i1lcu0HV
yDwXkoO6C87KKY1sdMMeisrWazs9RBuxsYUntVhIeOcjyjgzJo5D3BCSXFuuYFcJ4Q/BRamGNPKw
r79YWroxkpMZtrC+MnWUfYUzbdWqzsJHfcecTw/jSGDDhOM4XTJ9o0ZDVWaVo3G95d6TGu2QjDGi
Zqcm50F80NC0qN0fhWqrAWxY8p3k+2vVPdXlri0+9eOPs76K1tZV939OEktUgqOAxgvzQ+CBJlHC
8dMGitiIwRP/OWt/C8O3vn1b+ORzfvWvjQ8gsUD2vQrcTXcKzpq+h1tvG528e93u9tBNPekvdntQ
drdtzpock03Yv4CJTHmDRCEx3AzVOcDC30v5vkt3qvF028RcMgEI/x8T40+4uKAMpZHzmgmsk/Oq
roZ9ZVv33dFbSsXmcohLKxOn1SCV4vERdoS8F8MKkT4SdkME4EXfFeKhrPaLZGBTzZ33i4q+BU8H
av5IH09SMTlr4wRWie4EWcYm3bsb2gsoJd5pR2tV7JtjdzQe/R/DVt+5D0tKJHPR4dL2JDoYcWJq
w5AwU7Zr6J4wnXfUX29/t4+D96PL0/UfEUSIxU77aDEFIEktsVGswVvvzYO/q/bhzlhlO/VZ2MZb
c6ElMKZf08N/aXCSB8ZiqHZVhkFU5+wl5qPZHbtYzWj8wg1LJW6NoIrZsRi1vip/kLofntDc8wUX
ztQ7+ujWOiYe3xVO73QN6xBetvlz9qncuN/hWDo0tnkY9v4xX4dH/ZAful20l78E98ZX574/lY8L
qeHs2QZWA60K9KZM612vWA4ctZJDVqzB7n0fCZotZUuCWrO3MPM1AL5Qgic2Tm5hEzxipozfzNr6
r9WLejQ3EE7v/XNxXx7qZrvgk+Of+7C1F+YmV68S6GGaJhlTjr9RTX6pOHnKFsHzU7ZvH9sv3n30
/YX678KFP+s7F1YnwT9MhsjXrdExoetvN8AlV3H+KawXingLZt5fFRcuGotdUqc6ZhpzLxQvzfAw
qPf9UmV+rswELOOfT/Z+/1+Ygeid+R4jxUy+j+O1ucsOem7bCfK5+lo6li+qPUCg+Kht8pXy1Byl
o/n/289pbtO7KdRqdc5+6l/Eboc8uR0WHTS2C+nE7Al4p3BlFgbAybjhFytlWlS00rLqTvmwA0RK
H7tfGkidjVkXJib+HxsQ8DoU+E8dInJeeS+xlQs+P8byjz4/EtH+vYqJz6d+1gS9ySripza3k6+a
bEfJXdI8g5r7pYtMjYKYXzD6LuF8y+jE5XXD1aWoYl1UzxFi/TGc++/mrtjDgrc17sSfJLz6z2B/
VL7ynEAVdomiYQYOxu3zz8aCMr/+dmpVd6FVFvyA/qG09WO50v9SM7tsKebYTL5/r5fYPW97CxWx
a4t9WTSin7HPUEKYws73N2W1cMPNhy9cUTIMDtlUczh2BV0tNMKXyUSH/ha7L/kjXMP2Yg9/Nonn
FP9jafL9RCdvS6fkiIVv7RE23K18yPbOPlvBU/KfgjLJl8F87EhiPLlonHLwRL2uCSjy+kFpbJQA
lS/t/fDZcm39bBzbv/R65fxM17x00RBeOB5jVvDBUy+sTw6563iJKhh4ahCvEHFJf1uU/A7ur1C2
qTKaL/lfZbLYzJl9qEDW88+aJ+feLzI5b4D8gFOns2m5Z1H5H9KubLlRZdl+ERGAAMFrFSDQaNmy
LfuFcLfbzCDm4evvwndoqcxR3bNPd+yHHR2hpKoys7JyWMtcVG506Bci1ZOS6MMxM1w/eQ20X0YQ
ECO2vc4N69+xn7364Pvq2309LJyBN0Q0GwlffRnjLgqAb+XKZTqN8lWRBeAkWeOSyL+z8OgnNP5n
L9XrrWBULQ+ByQ3+TqiaZy0KU8KtXFAXZXhcl6j0kMzZXlIzPBku5+RnHePflbK5FMlTonH0sNKo
cJOHcvAxSveqlbbfnkrps0jeWwkhl36sub0G87HxlWjGVzSCgUEpcIZvxKO3045glrUMegH5vE4K
s1+XROZ4jtl75krgtBdXV1ltqGLodWK/8fVcMguhx1SiJyw4qZvZCORKChOBh7KUDHLUYVmRU8pE
wtvCiNcK96U7bc8dm2ULheqQx7HfTK4WyBGu3L6l4qGRFBJ5ZAHCZ5Tlc+GwGFrOrTap/j2xjKNC
zKOIQ4LlATcppsbes3UHxO7F633FnLtIMJMNehQUVTQMltyeVeqVQZTUY7/Jh5Bq/aq9IGrkwcDM
CsG4Cob3gHAFSbdCekHKs6ha4OUurw1Q1xf1UVZ5wzE8IYyXC3LAqaiejCfu4sVvdCJqbp093t+t
Oc1WrxbC+KvoorR+JUOG7j150S8BRG/3Bcw5xGsBzHF0IHwURwkC0F+lD7QB987F0goXgyJ9jmE1
zoU0ux7krjDgiCI4hhZvDya6VFIj5RB3cQXKg4aYPZCrH2cOpA/UKM4b/HjsoCR4FjgvkO+JbdZC
pmGh//145jCmbGTfF/h9eZeSY3/oQU9EimP0IR39U02/8D/2/dOZdaXXItnj0XW9q5cSXpAhiNgl
NOZ563pZ0CZVTb0CQlT1B3Bn2fB0KUq0CIpAVy0bMvhvnO+Yto5ZOsZQpoUjyWdg1vv23ErPV+po
qcCgkjBd0lZdXD50PQzWkTwkvqUkqjaQsBPRVCYlYvrkBRcF6BWRJPVuXC4Np8WccmIKSiHGgGVL
9bWqZv22Vo3GR5vYhdfHP/e900wpTgu+5scMlB7piVB3k1pXGBPOmlT4nRdFspJ9Y6CZpwab5bjg
DYPMCp28DVilMOTEFjx7uRdDIL7jRdU+y92HUbnFRcG75/OiPN0/jxlNn+bI8QIAZBraLqZ/v7rw
WnCzJF0CSXG/UEylCDQnksuc4mFgcLR+ZlHA7gJqOgBv8fZlT95fXIRGEdFVC+4XsYgxzzluQcrl
CbtBS0/3lzVzBaHZFc0kSJVMYwyMtg9GqXiV4qHxvhVfkXlFq5Wxn0byFvlejEYTQBrH+xJn7nSM
WIEKcEKdWBgsMDZ4oQE9iTsfkwyGb6djbJg6yO3cBhBwFfhNVv9A3LSRSChjbJZ92weZnuVdhu5h
A5CZCxRJhFpZxaL+x1+WvOtp5uAwlzTNskyc7j9QV0M9Badal0gbJfcAHlzSoB9pjEl2TRlPZc0r
Oc2dnQQgPTSMoEkTc/q3KllcgqVWo6EdWEqjHQ5OXZWGGUaCpfvLdbXMzoUm/fn3d3MCeMFOoq8c
AKG3ItulL4peqoub+GuRLr7SugDdxG9JVr/+gRwcGZpOJMzCs7neOiyXYLRtpE0WP2dKTDGoXkuk
qgrO5Thj1XAdePkCGFiauiFv1yPJhZrFdQugxTw4L42L3Y2qCfhTjhLOFeAxPYzxWmA2LPAqZY4q
r+JKQ0OStJGFy3hU1bQ2U7zCbKmXeks32qU19HX1RzciATC5re+2qs5DfZzRzokieALDUie4F+Yu
beS490PUCjc62lPruLUT/WLrvr+rDdkK4s/7Jzj34r8Rx3gWSQlyBfQV0mYZifSCouRlWZhK/wsu
1EjilYYLSFN82meaHYCI9N8PsiAdOP9ocURvo8I8iPpB8ooMeKybXMrJ0sOVN3qrztDRLr27XFaJ
qHwmwoUzBDtjkLivgXUzzd2AkIcRqiuLqsLuS5s0C05g1M1ewULvCuIpVxN7of2bxNlTwQfdYtN4
7zToo7L2r0tZ4BktGnYB7GRmEZrLvcs2LGI7rXwQqqoeJ4E/tzwErpjynUiGRBbFVo5HWcy1VN74
AR1FVELRDugXu9YHcnS5jdDAcl+F5hQWc7awfozloPzIaFA9DI2Wo+a8yceGTMDHxlZNQidFV3Yq
88C5Zq4lTOT8nzA22a2NXa8Xy0reNC1mf1qpwEATHrVpGAYPdcvjU/weaLuK7hBEopaOrNvEsqWi
HVu+dTyKLsVl0kryKSbmbte6Bfnlnlw81lFoeturlDqCeTTv7yfrhX4IZbydsJAuhpxDaODWpole
/q+1s+HYPbOPP2QotwvrEbJHU+v5yXx/dTjfP23KvU1jYjCpBpG0l+C37V3vHnw3ImvqeBZHDJtL
+7EExlm3guxVMHD59LIDkhg59MRd/X7YErp3nhyTs19s+eOHtMkKrgLL2hvLcjkdysY8S/b7rns8
uI+/V5aw2mOkd+VQnhqwY0E/JE52fiVx0GMtLqZtNHeSXbqj+R5Q13XJxbFIRlprQZ8j8vRluJyl
slfCD8GMQY/IdsRiOQluzfZ1hJJ3Dnd1TC6HEQKezdvVedr/rg518JSY9gn9Cm5kPj78fh1sSoW3
T/O+Ws6f4JRCx0NtyrAwtqxXAEABX458Otfmzq7I4TEwH1e/iXUhEvXI+mi+CDZH5uwqr2QyptwM
XeZ5kSefMlccV/th+6aTvZWb1WFNO/L0JJIn5+W+TBbl4r939komY9ohMlXgx4BMM3B3l5aORPmU
1vknlMXxzeOx4fj/eX91JZCxdw8B4HI5GvKpo75CZNN0PPrJqz8yIeCPVTHWHvmLbgrl5ZNCxQfv
8T/dNMa8lyiggh4SP38xoY3xaLWn/tcQbZ1k5TzT8vmYUJ5I5p7+sSLGvhddKoQ1IsHTAN5G0ozn
35Rmu6V7dNa0vNhHrjYyF/UPgYxdxxNpihz6i5OpfTpfL5LLUTzOEbHDrMtxABRDCMXb7AC0QEFH
SVdvsrkOiGPy1OEb1OzHJfNX6VjYmDL2RbUdYc3gAaDIOu0Oh8PJfdTcPw8PhFofHxC77oj5yWuT
nL93riQzfiQAxMNCkCB5c+7NHdqtXPeBbHXy5lNKPzlawlZU2UNbMh5EqpqqV0UcWrDdmO/vFfVJ
Tx6006oeCHWOn/4v7tZynBbb3VWWizxvQbxz2mxs3KvtU2JWq8CUIyJ9DaTbOPHTQHwzWnEvBZ4G
MZ6k1PNFAsQD+VTbL7td8LCLHdv2ifuomKvtcrWlEpXNkjqfx/uqy7EMFu7Yj2PQE6cwxV8nwA6i
G//+z3MPkfEuSliXSTZdPTuzN217JI+rB2JZ1vrpixupsCXwHxrD+JWlnoZ+1kFjNu/V0aD5g+mb
DidG+BdGgCgR8FffAHK31/cYRlK0kOIFVvRuJ+YIpXQfcJeuwZVDj87xuODdMtO19dPg/0pkLgAJ
DRnSMElEv/976yoZReDV7gbiHBvKOa/JhO/JYs6rDBsfVPWQlZIX810yT/YjPMvvFaGJ9fx0PH5y
tvMbVOueQObMPEXK/EKL4JrNX83jYSRpY/qkoMB7H4lLZJdsSW99hOe184Sy5FdAkuP09HDGh5jg
juIU9Oavpr97zdwUIKpXpLjC+s3YGTqSuumTmZzvb/K/0NP/E8LmT+si89K2xprz2Lm8qqVNnOe1
89KQ/2wx36p8FUfrcrOsR7DvntRf8Yl6tCG8USW2ne1/TO7vUpgrARl9P/XTYHF6MQ9ahHruem12
xGk7wlGU+dgcqCH/Y3csAkuaZMEIRKXFaUFU/D13Ft5YgJozOfcO93Qmc7zatTbL6ii4QBDaEYMn
r7E84vhPx1AkG46of3GV/10T4/UvfSLHYTQp/+4MVE8yUCwrJ++i9Z4+Jxv/dLwgWKY02b/Rp4jn
mzl+hQWF6xo99cQqnEzvbL/b7unbl60IsfBsfcZ9h78mR/Xn77m/K2b8C/Kz1bicZDb0BT1Kirlf
I1wRHjafDjdcmR5Sd1wLiw6bD00RxRfo5gbjNztbILbtrlqysvCAXOOhfH9pHM/BMpp1RVcMkQFp
ZuAR6Vi/OF+8FfFUk60mIe0Nal5xWpFKuvWusyp6umzQPJMpPN/BlTXFSldmoObi2PfSZNk7W6Nl
ROF/beHEe0Px7tMfsDa1p12071M6D1Rb7d5/kRN5eH1768wPPMA5p8RdFhNVGkOWBlo8Kb2EEE/H
25BiTpianLjqezr9jvJ9j35fbV9jBEkmfl8k593Fff8lELzxEdCRpbUiOvmIyDO4YehAEDJw3P5s
TIcue8wiAuwR89HMyS3gjxdKvsADobLGo7nh/P50B/5Y2tXvT37lamnaol+k1ZAgMDfwAlGRsSbi
5+DyTmrWfK/EMM5RgQ/21GkZLwiGl7u9NT2u79ssW77/7+vrSgYTWrV66FWxgaWkpLbhJHZ2SFpA
H5nxKdoFq4vZP/yHEhkH2Me+5wMCfjocAA6YZwMNQ6SneNE4vOuF7RT4sTomtgqbegl8mXRxKu3S
nE6q35aJ+fzkHL94WdXv9pl7SsEETvrop52iYCcbyDHtwNS2Fsz3yFsUR/nYNDhmjpRR0bCm6GJW
p6evjvi/OEfEUTy2SqJesmV3SSHiZafQ4rklyUAL3eZ688lO7mzZt6u6siM5Ljo98iFnWG3O2uo9
XU/kF3vHKXibNh88/dXz7zDuSpShl2nuqTid3S4SycVCVNGRAlcuN+/H2zzGOSSeUKSNDkmFdTYP
tt2Tx2zzOyEWIly6eeFNGsxfH1crY7zEWHlopbxgExckJWekN93HxyV9qMnD9s1BOyvlHtvsE+lK
IuMz4mLsay+BxPBFE1Y9tRznaJzSV9BtkvuayF0c4yzyxPfRsobNjKeId0mwOnf1qExVGIuu4TE4
txY7CMt6DJYdqMi9cBA0CBRX2vtmd7DdmowYzqfO1/H4D3YSuC6AisRwJFAHf/SRtB6YUEqlRjiT
AkTKBsjMEdClrbyuMWXxen8v2ekzLO1WGBPPdGWrtFJcwKo3Z6SvkNhxVyvjiJoJ/nBuyJlM9K0w
5llkCG2RlvkkDClOMm5LjBCbLrH2VTOVhHjiJpW79SS34pgbv6iUsh07iKvKbW0OVF4XBDg25nK3
Dal8Unu8YSjnfubJZAzdV7IhjsJycTKkbZpZuSKRTnwqDI4Y7lYyBh5kYZr0EtZmnvEy6gyKMYPB
XmfWk+OMAjfs/em/breSsW4pEgypa7CszRnQCiT7ELcwtPu6+PMOu5XBmHVWtqHfZQ18ZGfa54Aq
DyKI5CknlzNz/d+KYa7/oexz8DhgKR3diDTGGfkkpcD4amgjIeDgaeGkZfe0kAkBlnpUa6DpwUkt
DrvyFAtk3CEfxvVSHM1jX0HDiFaDUv4+ovRP+cxTuJ8PuZttY7sILggxRmCgwukO5AwlgAEjcvp9
bk3FSoNHHkTEdNh3do19/wgAFRkv067tXsKPwO4eMp5T55zLNzbY1eXf+jE4rxosaDieN9FJ6UxN
sJOXCxILG45mzwTUt5vHeAVBDZfpqEPWy84UyI54bkvxxHrqCC9lPlN8uxXFOIZlINea7mHjBKCt
1aR5CCCHlw2ayU/eSmH8QZDmSp2D3QELOjcv74NlkPGybsxSmx6OTxbVyFtCyF542+w2wmG3MWlx
QN0YlZ//9L5kCQq0MO+WYT8pfqiRZvUHHCUIrBx+HwZPYxjPEYuJ3owDLuaOoibYgZeAGkuaacSk
JsfcOL6QRddupMivar9FjpJszAvGT7bD7/iJ55o4Rsbi9I4Vhsu6blJLlewwwWmQ9/fDiaxWINUO
yMt9984zAra3Kyu9IBZFnNO59y2VlFvTIP6FCpZ6bIMdv+4xGdUdF6Iw0UYl56Uc5NjDnXkIivUW
1dQlNaUHw2x4CbyZXoIbe1Am1blyJmIhV2Iy7SQuFe8dIXdO7IOLso7vhu4WvUHc25J3jymMT1k2
Xu0XHZZnwh0fdiTddS7lhr48FWHciV8VOqAAIaWh3TodCJJedUqI8IzGQFQ/VlyBnEhDYTxLNQxG
0i6gJePhRT8WKFU13FTQzMPv9riYUKMM8trrumoK6M/miIxXb3qrXRxY91Wet3mMwxgz2a87Y/KS
KQEEPOfXea7+x4DQJSjFtsUq0pdcI/o6vNBKd5WQ5LbxZvDuMM7BsMRJWQXgPWAcTXvWmuKLYcuf
jUxATOLwCs481WbB0DGSsDQWC4gydwhuJdMWd5VdvOEm4yUFv1Go7zgJlqGoGcpQ1VWI0tAzcAZB
GDJP5IAqV0UACys+lZnVrwqY7xf3OcRzGiyfeZFp1WK44D5ZoMyxs9HNS90QL6J0hzHAFdhaqUye
aUOBzrjjOGPO/cKiL8pZ3MTpdJUltaWM9CTQRDfVkfca4p4k4z4kDyFpU0LOMBlaYOL5ldjIWSLE
4qxoJtV2Y9Nsr7ZUjUO66C8LdOy87IyUNI/qfnxHss1H6Y2bcJsp8d2KY1yI3AIHvJgeYGiK2F1+
6WQK5jbcKvfk7u7pJ+NCwMqYpqIKMR19OS8PtilbXWOhGDVallOr9L7Dmsl03K6KeayUcj7E2vRk
flElxPeb8ULEVUfNXrJA+UxJRBxnaeo8sVOW4c4qWRorP1HSdpCnzQxaDKRSCrI588u3edHxvENW
4TyAKoYew8nHXV3TwIuNyi4eEBw3FIR2gL2qKC+oml/LXxlMRqU1pGYI6m5yXpv+1UKKg3zx6ij/
Im3zVwgT2xR6WvajByHnqQu0om5K0XS0R8fROls5//D98lccE96AWHEhVgOigM3uvEt3tDLpE9KI
nK2bnMFPLfgrhYlowOO00MYCi3q5iASUcDwPMW3Kvd9nnBEYcfRYKvH7MXnZLUxpv8cbzOF2aM2b
7N9lTP9+pWRF3vZe338rQPVh2ONmZ+MPmkzrT4Nm+wKcRFs6OLjNdJt+Rc8cE56/p/+KZxzTsEw9
cLVDvH2w0QFtNSY3u8w7KMYphVmhBYo6rfCMCxqNyIfTCU1v/spCEzzaStdfhvnFUY55h4v5F8yF
wHx/UN0JsdLVNWYRT2pAom28T97EP8qhcTML4ADeU+Rw+xdndhLgWJiZAGAz2JZZmI1eTQ3fa0fx
NACbwkJu23/z4/oC8RcRNb4xlLe5bgxOCEZSEzOn8h4xUsmZ2J/Z6wk8D7M/KgIRle1SRp+YpAqC
LJ4u1TFKgKGSWXr+el9nZl5KUwsJWNxBJQiuZ9a8Q28Q86qQT3180iSNhI3C8fDfKFGM7UHERNkO
hk9AwTIOS1cxYSAXpYywPibnxEXW/t0v6SFBjdHfH1xp8yjQFTAeXjXSmReClcp2s622e+u5XT1x
lGl2wZi9A3ks5k9B1nVronEuh2rWXNA8HCBlALQJtVLI/T2di0dUcaI/ASAesPJVRkaSquLSr31E
dzU9j2YEDIQl6S4k7sDpt16jh76PTG3PI0Cb0RcVtGdgT1yAgWehMje4r8u+0pQyxCoLkrdO21cU
TACcxU0awRynOvGsAehZNURgdt1uYN23iV/kBjzAoXhvX72tsF5/LSKiPpj/oSTmUojVzh8vASSV
9gbQ/CfDiiUzNp1NQ3Ra2velzT0HMCGiGgAaBBKftGR2L08KBQECPFtMYrIrMquVyegjMbJAl8xj
SxVMWlTjXtj1GmlXzyhxmRzVnMvso2MFQ40YosQZsQc4+H2P4V4BIfNa3v/qnTokoYMAfSmuUpeG
dkbN8dA59xc+0wCiQyqYriR4GpBeMVFLpIr1OIipclqUbmQ4TadRcTuRej1eVoa2bQB4APQX3qjY
3EMce60D/RpsURizZPZb7OJUAHOZcUJi3Go3MuDsAiK/Hnm+/LvPiFFYTBFjjeDtwcC0wdyKYNIC
IlqxgCBzGKhZfIhTf0H5kpCD5mLKkAgkBaUN/OtOCuhrFKJOtFiLBO2k+pJID7w7dC7Svvkgxj1E
kpHViSAbE6zffpfYIaCp3n0AYy33YOxr95GVB+TI60ycfvXeNjD77XWBp/qAIj8lIahq4i0M6Ymj
SjMx9tXCwFRx6xqkRunFRFGN09CaWWCGyQbYAm6o8qK5mTDrRg6jsXpjVJXkQ84mchtrMOgE2LtX
SHWiVpKZdFGQNWgr7tvJtD//ev8Al3C7uKhWUh8IM8YJMkfLaEgrmrn3UffoI1VP92VxVERjO5Yy
P1aV4qJNOiuvu4+F2VUkslMKgvP9ekEt7Zyb3DTtfQ3RRMbfBl0iRGOKbTVLV7B6us+oz/HpM8YI
KFADPGrKEqTQgAe+3UWhqoQk7zzjBLArkq2ybdqb42qk/rNwqN32VV1VzxFenuBRUXd+TLXMjmPq
o0Dnjo+X94QAvDhOTr668v7c3/Ofqze+EYvBPQyAXuAZ3H6ZWPd+mgeBdxoLU6u29TJ1c8UAghHa
hJPEXmqcrfipT5C3AHOsNkFf6RrzVugzUa7zIvZOZ9E6nQKKysWZd1lr05HdKu2tEMb3aWj5NC4l
hLycD39se6PTDXJdtmQC1yp18tXONjc7jCEcXMy0+k5weHhbr61g/7Hf7xfr9AGv8WOE7rz1OrTp
ev1EP3jJm+9y3r1PnM7l6s3kh6OveSo+0USH/a9fBrLnrZmjnXlXkNNqv0bT1Lheg/PDctAq4FMe
i+DM/Yc9UoHIPNF1INZmHOMY+qpclp6HauBoty1RndHp3i4DSZz8ILzxelhmj+SvODbhkYJDIx5L
wzsp+oVG2lktOM+GmfDzZkEao8l+sajzroWE0s5ccMS9F0S0inVBDRrs/bcL6V9KyiOH+m6OZs8R
tIXgsJiwjLGZt+cYFhdQUeWZMk3F5qQgCj2ExH4kK/QdbaFOz+iY4SnPzDQNYgjEomiCR28n4vlb
oX6VeFEVdsoJjwrJREMp2nNAknfYf3QktxpriVju6eO+o2BJitA3cyuUsVwNQ/ySUkNoacJqKoKx
pPCPZ7r27rz5NMzPz9wBgbhT5DCbdUbpEYRkxoUc//1r8PY7GOPWBakV6gLfoSARZOfrxARA39F7
cMlwziztVfklnO4vfcZH3mw3Y6tgJ1OHqGiUUxaS98uCaG7p27woeFIURpFuhDD26EdyleQqhJjG
4V378zgmpF+hiHa8v5afwcrN7rEzJ0GVLftSbpWTvgoOjw+LtfB5XwBPOdlpkyG8LD3RgITxIL7X
SAQtTEwUuCuimNt+3Z0TQp87whE6e0QgZl4CPwcgM+zEXjykuTAmA3YPo+KYYfCtU7U7EWEaFtw8
Ant7RVX6BGpOEmbk68iDFZ9p88a2XslnLFJQejlI1X4yjhQNiFMVxy7oCcHLzo3pw+s0Y71/fgJV
moWsOedMZ5Kjt9IZ00SEloVRjNW35/BDW8MyewcNl3Dq1sPrNnf3AGoA1Rxnz6df/aGxV2tmDBFv
fWzJtOfTAKppH1Tn5GoC5uAel5aFppL11/Br2nHfNLlVrFlruZLNmORiqDSkMyAb7Rg+SoEvyZNL
xqNlpQ8fyhaIwoQa/6Qf4nafGRsFbmy7HJc45cqyM/ME57dS0IL5tuTp88ybGJKQglMQKSFrz4JP
aUYYZT4gh04tzOeXtHFXCdkCiMBCPSI0By5BzQzOx61AJr+Rh/6ylkYI3Ji7d5QCoUOPuvmomSu0
mMpTzEqRgOBWe2bt9mqdU9hwFQblaFdAcz/Eor9kd7ElxU328vZzedock/dp6IlXEJkLvG52lrHU
JUgcl2DBU1Df35h27BSr1ulfc2o8/kH30KpGpenj+bncxdhlwz2qh6WrW4ml7DkOfy5yuPkQxmjl
OlClIMWHxOh42dmt23sEgyGrcLvdLtYXss5NdBaJ/4867FyodCOasdwi0lJJjSG6sF7Qz4a5inxV
Dgh4RefInb+aifhvhDGmqniLtm8rcVpn9NBmpwas8EtSilasHbSY81ydSZrf6jFjorKwEPLLZZI2
0jaDHxSf3tYV2hyPU1XUvO8CeRvJwoypAahePG+E1ezwvNDJRCyDiZ5pngeIIRw3P9MGfrM2Xbo1
Fr3Uy3FRwunpu2INlBdCVpgmwjAbxo6BmBmaS5ezvp8FgVuJkxu+Mc84DuMaElUUkN7tVew6HAmz
8chfB8ACm1VjnepJBwkX01Ydn0h7y9qv8dxB5MNLds7fk1fCGG8TLtRyoWY4rtbU1xWRqXn6jg8e
dHMlgFQitQVTMHlU6jPjnbe7yLicwEgjWYohNiWb3Q7DJIiHbFc3CflNtp2Jp97a8e1PhzeMw3Mx
OuNiksVST4Ycgl/OG4Qkti3Bw+TPgkVWv7cWXpXrJ1DU04RGlKer033xIzi42mrGxUR1UnVKB9E5
CR40KhFMLOAy2aJN0vqw6BNSfUceDwrXHBlXkw56hFw2hIrTSBXO9pTSR3fl2au9jK4qjurylsi4
miiIE0Np4Go2G62jJQrEUyX6n4xH3KgPC9ddq6UeB7qsnIK34En+1FBDFd46sjnyFPW7/fHOobH8
Z70hCZoYL6AvwVY9xHvMVu+al3Irmb/cgvY1eXzE/bjdg/3ZAr8SwvmttVy9eaQMJ+SP+Nd/tsNs
2izyO2lsJnuVLYngOElMV1tM7QaW8nhf1Exr0u0mM/FPnQGYum+wybBQgYgfttsTQkIKdX3uV5jR
PH7xTITjXFkw7xb9XomYqXizXOzkoNZ70UU/g0MF0zC7zRNwd3zTeBO2Fa8I8d0pee+cGYcURb5a
JjUWG5egsiMirQXz0UZyslkVHkF/L/qWp3oQumRhRxtz8+Q80be3V4QmI33bo8Xo/u7PdMre7j7j
qAKlKIOLiFtA2xXWLwEvF1datRZF9qQhnAcqLwJkKyO6eKmCocK+x1/gRbOQcLOBhQWWJikF3P/b
NK643CKZYTr0A/lgOMr7q512997uM15KC+ImGyIFl+qv3zGXWGgKAu79OuOVqkW+6PwOZxvBbAnw
2az9h3V/AZzHAnjnbsOCfqzDXhzh+VR/YxckHknyEFCMlYA1wRZI16zwCKsfI2IVhiOS7JljOtMO
/VijIaJ6jwL7xPl7K18ETGYYGQaMNduqv5TfQI3iSJgNS64kMIFPOSxq9ARAQhwc5XTbNuYgUFUg
L/d3cv7GupLDuB2h9ZbBYoQuihT1R2v18Poq0an5ErEq78E+U3uElV0JY8KftM5zeXpunWqDlJeD
/tWmz9KIIDmzqtOwadBQy2MlnQz33kkxnsbQhzarJOxj+HWukpdcWDc656jm38pXy2KcB0gDKk9K
dVRyyXmCwZrwKx6fnyeQJM5x8fSOCWrEvva1asAGbsIMrKCKOeqmyY1SebrH+IdMjqMkkJZTuHjG
rFEvkuRXbwEeIzS/OscAmNELtx9xXuYSGRVQtQMwmfEaYmTgKlICFTNbZnKAI8RF9AUiaLwHP7kF
/8l4firF/wljB7dKtRXyLo5UvCrMnZnoyAzqhAK7gitp9ooFhdX/LIud4Sr0QZJ9P1TxusAgkkHy
MxfHcf7FeSWDcRVDaShATvW+UxjvIP5A88RKJmuAEyUrjv7NFW1gwX/Xw7iLfKwlffAgy3B25gJ9
WaAn6q30bd/wRsUX85b7VxTjLNASkhWiLMAD4pCm0tT7YddYF9esqH16fHxcTbwt29X2rdnugWKx
/voCQiB3zmSm5X/yWX8/g3EgveEFPnhB1JNhZ9MUueeCzlje8JoIZ7BGb+UwTiQOlaaJPB8GsGnN
AhcZcshA6cg2yAehdrSmTxk9Hk0e0NZ85HO1PsalSB3YzhcD1vdy3p2XdrMbj/vnSX0o93U0572m
Nh9w44pgB2ChSNqmLRZel6inao1yaE60AekR4SV0lTMCLQSbnxvz/vU26Qhr6DLI1yY0b6CJf6vz
VfrAF4tLWaYL9aRoOZHVkPS8Np7JL7ESFoaGLkHU3xaiwaiHmvlevhSnNZGLREpCP6Q/vDtsNty5
FsLoRtsEiaC3uYr5dGK+Vx/xXqTnTfq1O4fok0Kqxxy2/w/42zk3eS2WUQ1FyTXvMk5id7UZhNPg
f4WpZ+9Uk8pcAQzKqukaSvl5/9BmsyTXcpn7R8mbUeiGdHKaS6z3GywJmJJb6xm4drygZE4pr4Wx
F0+u13WZXtTT2FC92KfeevwIkpVh8hApZi3tr6QfQWtdqa0ny9N2ntELvXiNt+v2GeiDvBXNpumu
BTHRaZvGatBMgmJUgoAgbCOfDnTf1QOmGGRb5WMZTT/4r40AfXz49yszixS9VprpwGICJEJ0edOv
Tz4KBXcDmcunNC5tUuHBCjGledZXS5S7l2jjumyCRz8ipsnbye+hz3sLY+6gMfIbdSFDInL1552K
VPVZcMSCjIap/aam8zJh1Q5r/Lc6YtL2+XltjfQ1S9CUTQFvw/ue2av++mQZb7NYFH07LPA9qDrZ
qZWv+sfWchYd91kwd6IKBsxBpqgAUZ5NfJTAg2v6tIMgISM74ywDTtb2UR944hn7XOB3LYk5VKUV
wOXQQNL4hPBZSOiSGHYLT4M2ULjTKZFNoEwcFzNn9ddSmYM15AEMJEWvniKDDLGZrsBk4WzGB9R7
JjQsGdnfT169ZfpNVpnAyayjMRl8CiBov7WStsH8aDmo6ul8lgC3lKPhkUhg5VQN8+IUpekRS0Um
9kgbJ/WAFzqsOIvmfQBjpq3iIUwEK8sJ/ZjeR3qx5VPriAH10w9FpOivzTFJMBSrRciRPHuBXS+d
OeSo7AWhT7D0rDKLF1RoxTeDbrcNUs8INchy9UpF9EUGx5HHITb7wL0WzZw0ErK+lgQQffktW315
UmRXQ6t746EPrjPlN/3NMKjobWJ0iyfrHDNlnF2fU/Dl1FWMQ5eWoHy7PXbRyLDwMVgiEQ1Qr8Pu
JX/0j0FCnp+71wB1zc/78mY7Aa7lMQtOQTqjNkvI20QXxOeBRDWzJR4GAS+vaGdG/nuwt8BlBkcE
kEtzK1gNGP1yFv9gss1AyyFoVEC+YUxR2O3C/U6MJ/C+5SnB3JIIsqnlsbPVdT3VVgan+3U8KiNB
4w7PzmZs+0YuEz6kYMTxMN22xHMcuNQAzTgXGGk9/Rpha4+Kq5x+Z0D+XY/v63rnCO7XkjsrxvsC
JqYoahnwfjK+wHfUV4wh/8JM6/HlrKzPm2r96duDwzn0OS2fJgOWKrqxkJZixyuGC3A1UrSJnbr4
ITzJJgo6wya1pzTOsdoEK/XtvpZ9Y3UwzuxGILPEIclCP2kFaBl6u6WUBhSUc6EjtpbwnLof6ydv
/7S2SPDyXV9C0wBaBmoAVoPJj3I+Zbr0mE9RZKQjDA2zmf/F2Xftto4s0X4RAebw2s0gKlo25fRC
2HtbzDnz6++iz8UZidIV75xJGMwAKnZ3dXWFVaswJmT2KVWmqL3WVYyjembUJ0RUHPW7ZKwyeJLQ
p8Tl6074yDBKVerOSWZGzTHs9EDrScDmJOe/inwnhSXB8J0+BhPoKgq3XUCS9NCqtO1tJm4orzol
s/dHowDt70+yhBe9F1ZfLuG3LnLhQA15NtS5XDIO91KdhdrmNR+Uv422czkjPzJ24dK2cR7v2z03
8Uro7D0aRpnr1KRgHIbVS/hOZviX4QxpM8KdMSlRD5Tbsc6JBZbluITGvBdWXwmfvUWxn2BMnIYV
pw3Axi9RzOrekyw8D7meFSXJmWc+XUh730F344r8oyhzyohCUAuxV3PGwRj4ojJdlXI80ZqfdvMN
ymDhpyjt5o9L/igSGUXYxCLklh6DBV0VZ8Z5jBl0vvHYc4GnIU9/ng9TaTI3esZAGynmUawWDnna
x6vLgVuBviTMkOMFdF/N4XZqo7IMW/au46nU3GX7/EU0QlNRSIx64d6grQFED00OC5fyV2MfyZ0p
V5mroeTzkFtxdv1WbrwJWvKMwXIrJFJ0Z8eioBabxKpMy0l10/KsEO5z6NsvsaHJAG+mVkyFp8e7
cZuA/t0NdNtgI0DONDeTEpv1suzyrlO8TsOmq4i03yg+fReJXmovDNsQOV/wfW41fSZzZp7UtnZT
XxQAtFb+CBvtKNH1aYny6rakdC3kJqOZgTsUnXeugyRZssKjp5D3Ta63viE/RRaabdQnxTWkgbCg
BTLxAqPIdwaNBD/+aw2fvgTQel7mpGmo2Oz11YqhjflUxnIFFwX/w/dhIpQOKz110WGz9vsFTbvN
vs8EzvaXLaTST1rJdfpyVdcAW7d/m52yG41yv08cmGwTg2nX/GpB7q2fdS13PmsjbfPUxY67Dkb8
bd6jfUYSw09J9Omab1EwgeWAMpiiF+3p+BIfX44Lunz3Zv+z0crshqlxFnNCpbqYmUbYitQsqQ3m
mDzBq4HBfizstn9kWiz6VUUOwx84zFG79uUar9FqVvQZZyNa7jF8SreuMZDQAKaJimvQhANniqEY
njWiH+gjaaf6PHq5Xs6Pv+PWz5l9x8yn5NBRl2Uc44JOwIoKkikGv6WRHuiBeQ6NuiDnjWw8lnnb
SDuTOdNo1WcwLFP1GEePMzDK9lsz/uOYQUQce0e6T1EgX7K54jfr4e24WsWG8vU16F8neLlLnu2k
ynOjqkgi4MUCN8UTs9dD8wqvcgd4OugdefWQBByd9uC/J3uRRmvV6nYdR9axUSGUFFfauv4M1yVd
FxzRl7ra7lq1y0+ZZSIGoS8Zt8GnVPFKqt96lkrCpnvxMAa4R7c9Yz8+BG5a2mzpGqg5EbtMa0ej
w7UC5hg1jPFDuOXwU5o97KjRY9AFalI+CkR/Hwu7idg0jBnCa6kosgKhc4cyYZUk02QomVTTAfx0
6YZR0Qu115zHcm4Tnb+C0CGJ0XYCTnW2qDoIm7JQQjgkRE+em882QnpVPkjnL16Pjfa0QspfWSQT
uM0iXYudgwbbSMmQ8owY5Ff1CHsphmRbmLIJp31pxNI9w4FR2hgLJeAfGNI8WbELzzbqOy0LM8hq
J2zHsV2Zwqo7RZ/OZC8IwDwY/WW8iG/ZAfUqwGq+cW26TUMVfWGvJ3N4o0AXHyJcf0iGmYVNluJD
CpmI+1Bby67B0149NsqfmiaYm9gtzDW4zR5O+3whctLpy7XnA9uPEUS+bna9nv81zc/P3WazWeVg
s6sOKW6xTA/Dj1MVpDkZiYOpwqdT8YHnOV1O0k7SbjYAdSwRwxtRavo1cxdfw3FZhAKMxDiYid3k
4K/asN4hr4mvmY1mqTEG3u+DD62nXWtVmrmw/Tch8bQXeEKQLgVoAv3H13uBeYqi3zQdjKhC3F2K
HqWAeqHemTw4ff9m00yQJYrzuwuGWBldyDwn/JqUiwWnIRNh5LrCOBl3aLG1bJYu+QA35V38vITh
qTxCT0yhns+65nLX64em8U+8ugfIgCahLUTHnHmXRZDfpiZDE0MGHYDrvabCh7oRRooNHvK1xG+k
0Bg1d8HbvHvf0E+uCOgsByXBr8m5WDSvcWUWANNxGpmjX9t9cRS7U9+/Vcju5VTNKF+88kNNhOq9
5fVwVIx2JONr2H0pGJ2OHmXFy3RhJHn8w3Q00AI6ZmYn7xRBb4ExDOolf3HyHOZqiU2UBIDsMZ55
DqXxlNwV46D1ToKpuJiFEL+LChzGOiVjQ8SMqoKRllbh0QEhWvIUewsuxa9DOv8AECpIsijxIIiY
Yw6VukuquJD8U5KihvekgoFfhx+X2t1XLerd1wjmab16HfMdV3zUOYgyZDDLK99ZRgFdCYtQl8wE
LAWmWtNGmHKbopExX+NzcUo0ynmElZ9FjQRGOxisZCSKyQqUs9ytplLN7CNbfstHOu4x2Nsl6EDn
ND1b+7LpokP9r4tEhFPvXIqRQ2FCBIY0ge5/dZj95f59fEXvmitN0EQVkKZJq2e+lV81rsS6sn9i
QuofChK+81Rd+zTWTTDCU1wg3QAeMSVPB1GPV5Fu5M/ryPxSvlaKLem1qa06bzG9c+eRVFArA4vJ
FLOBy2RmuBPeFxVvEHHHxh2Xk2Ck+VOjsEQqvVWBobq7IKEMxrG/qJmeMivJfSl70j7XMm3Epdt1
a1LwLTBjGtxgZPHnbvCAKlc6DmFwqtGZnNsDp8dfOOHiRwrNIepJHjmlR3lOZ6T15Ad1pApbMqCk
4AUGH5uMrUk0jQyufeuYJe/w1hghwYw/cJfgt6AafW1ikzwsoqxLgpNvM+++mblPVbhizxVC771b
kBxN1RmJmD/jTxJ9huxOC9EswK74f90Hq+E7MLcedCUqiyBw5i9nfS+XdVcGp3h40l5wfaRtckKZ
oRmOTBOAxccsf2Rk4EedVa3iRWkX3t07kRmIZlBh4aZnTmR//Z8LGxgwyVhyPhOeCgAMWlqNNFNo
9lO5b5nBDJuuAKPItiVls4e7ypTPfWYWntGpJPv2DpG0cxm4fWYVHsLnuqTSQhLi1om//rpJxy6+
ruz9ahSmr6vRruvTMMDDBBM87rTs2WVJW+uP7/WdAFnBi4AKhIBJyhOHzLXAohyboR795BTy2xzz
ML5Y12hCvWA32c51TZiYwGHLFScQ/5SFdCyIt4RguE1waiAbEdCGg+HbmP06dwPdtAzZVojSU2Ol
mHbz5H4A4gXrqndvjR2fWG/hWblzUa/kze+CnNe9G0Jeyp41PHdATj7e1Vt/ZlqQCN8dnpQszdtG
+iTlFE9L0xPYKz0MBD533/8f3WmTV3T9Nl1LmekK56KrUvbK9NSqdnPsN4JZb7Q1ktVeucp0ccM0
C3fnJj+JcxI0VcEQBCBa+HlSAXiPmhEEPzu55bn2zb5+bbOF2e93QsdrGdOiLy5AFkyzcQvIyO33
midsuJEdxmI35YCq1L8/JRHBFcy1IkrKHOHuaonH122dneBLNIOBbFcK3vHK4F6ZxU7Ce2d1KWt2
zfK2CGNprLKT8qfDUPmWsBvf30bhK1Mf5PeqoVVrxpnxeIF38qxwPOHfyuj8x6v0y0RxsZlhUwip
Fij5yW9pO8KBUN6j1G4ZE2OHfWHbVnoSGeyTcC7ikSCfXUeO16yYo6dtGekz4ELCc6TwVirgWB2R
Qp1PaJyuFOW9Zl6byh4rQ63sNkC2ZT3AM0GL3gA/MaRZ8+Iu5UpvtQ85Sjxe07WCOz2Ph/NUaP2g
64qTH+iS9JmlO7FZCERurS9EIIeADILMI+Ke3NGL/YrTymVcbSxOYPsmff9SAmYQPLOdtBrs9Cg/
Pz6e25KDpgLwLMhgl4LfgMzFtTig4YSBZavihGRo2xCFo63tl5bf7GW70stn7llCY7YWRfA3/8qF
xSxdtsnQXVsQfABus4bsHfyVOe1FGCZdwgU91tsDbAdKNA/pfyCHO9Lu3IpqT80qFxdenFtOr2nV
F0JnqUml71igNyF01zv86dv8Dl/iUY83HBhn1jUaO0yDKhZITl4km4bt6vGm3ztibYomcO8xd2x+
6fOqdQWuq4uTNOq5S7petaIeqGJN09OvoKZSxdLHEn+ZmG92WeaxaDCacOANvD7mWBNqt2gGzGjS
hd7MUFdMU45wvKGei9cGVEUF0YyUoS6rx6nBBWaTkU6k4zNwNiTYDDJNUXn7KkLkcPlBh2cWo9Wo
xNAgn5YxHT1aPfU/aU57QEYaOwf7bUCbcdf7qzJZyd98RVtmVeRGjthkkTnrdvYAAsmJdA4LU0DS
NlcirucDdWyl8uQLhK1jGpdvYUK9wiyjgQrdZ5BZrPuq+Wb0MUjPvaiL3YvwgyKTJIG0n6YaGNxM
QTW0ZBWivFMBcF3aLWBUvM4iFEUpTFlpve4rm4bTM83Ef5SQz358SOrtk329iplWckWcy6wklye0
tAeargBwpOwEsHKN2+o8fgMtgRKQa6U/mAXufYyqHYYmp1juQBV1VYU0Gtc8aw36IOthvepSSxuf
YnYrMkaWm6VL/WdJOGRPymfwLORGILx5HSZKorA8GN5B/FO7hpJtMSPRfeuZTWkJ8lrWjgqCup8i
tMpEZ4LXSLOq6BBx5sis3MjkJVruM8Tc+X4IcyNqCyr6ZLTQKOHjV/w1I5FQpgLEb6vCYEuTa+nQ
Pfnfja8XGo9UDv566oB99aWF7bzt7ZwpxfQeXljSoK4EuVTF8sSvQ3vHvB8aKylIjFyaxeog7/SJ
DNeWjD85RvYiejVSq7QCc6n8L90m9lRORtMAvEsQoXC/0cDFdxQt44OYTC1PwqE7K3+yfbGvbd/k
QALhOcnWTDFr5jDQ0Yz2HlF2khXuMUEV6flTTN4o2C4xkojFDDL0GrL0FbN8TyvJ4s3gEC5Ej3eq
j9dfOguMhjIToopRyhOrVDStzlO7tvySPksWTjUy/SV59xT+cmdm6eUi7wWh9LAz3KE0K9Rrpom1
I2hBVN03Xds1ub14iDG7uFmwwHfKNFcrnZcjhZSVE9gM6MYxevU2rfQ8foi7TqVVReTmYxxs+B2Z
HkbrTIJq8C+Przp/59W71AlhdtW7SHah/thpbcXTwKM9ks5AA717uAkkMFGT0wU726RU+nBptc6M
bCPYEzjl8Xf8P3RTBpksmsFAzDc7AQmV0C5Jpu/YFF/ysaL9JtXL0eRlRJ8bXBd2mvcY23lKmjP7
lj/1hV4g0bKv/7Ih1f4oqyRJiLQurKw1woi4hKmIVlAGzEaNOWlNdOgchrO6cevSWk/0du/xpPkO
jy2MyDrSXWVhTXfcd5ytIgBTADQFr/yWoi/uG9cNsZYoQXUaOt3v4Tye5UyjahqvGn7LsgUNC2Zf
Kv86aoZU+FDIKagaki+zE1XZNpECyYUui4Ybk+a1732ifPobr32Rlxhd71SbJmkK0tQqgmbl1/Zd
rLEQeUBymLA6+cjuVD9+zZtyvSuzNwCDxHw1hn+kNiC1YAWYWNDQNOYXPIq7V/fiA2a5uNBv/I7N
ouokRnYMkCjcbruObLXa9AtW4k7a73qtM6skj2npCyrWyq53zCF0RpP9OoA6SKbJqp5a2ZDxq6e2
ffrWgMonsRGrkZimtDa+clKY59heYXICnirqmUtR1Z2I4OogZhcIHYPCkIjTx0U2l6+SUCRy//z4
lv5iYGbeGzhKp4hXQW/KzS2VUxlpz9r71eiw+igkJ5ZW0iGJwL+qnORhUzQWk5sKmIQYICZ2RY08
rVH3Hz14EQeLDQ6PP+hOxgZOJGB8oBRWkfD8Dfou1U/14qGVcfoKnvDG3/dmB78PXlONGaDMdsQI
H4mlqgYQD2Hcp5hKf+N1ugTgvKeDCC3BygjWTXjSs+QD0MpyXkg1dBCc/U1huv7rmP1xKwAM3H4h
TrknC320iqJM44LFee6yyKOo62S/PgGPXf+BI8Mgw41kIeoPyHwvbC9/GxNx6oRMBUhFgVM7iwF9
pWr7bCzqk9BtVO5dPTPgHFYUkP+QyLMEqaKqZxRVtOajhfTKvXjwSvTsXnNynuRBmten8g/3HQkC
FQZdlGhWqyCPCmhFGlHPXmTJ6veVGNAUKIOs3KhLgfadEjAQYRdbMLv0WdplGGpc1SdMFrad8EWC
mftQrBcVyeKDovMLV+yuQb2UN7vHrZh7OctBnsuuMWww4ncFZszmISoux7qz1YZyEWE5qrQrxdHa
BWt61/PSOGHC3f8+ILMT14TRzZi6qU9NgoJKvslFQyyo2+/yWjJKLaQVhzaAgriys6Br0y/Pbcul
5NmBD2kjcxVajE5h1ZEmhVOsJDQZDY9FJfAnqvSx/kqLP8nwUjUbXrO94S2paf/x+DNuGWCmUiA8
ZAE2hWWFX4fpwqJEnN9LsYINGOAEP4EFXdT5lBa7ISTaKf88q/ujhBpOYHL0JNnJRjVCoyHVSrL5
pSswrfhmR1BmE5EJnlgrp9t58Sl+FDRCkcGkt9HnsGsLA2lGdcqMDB2GaY5fTLaJRFvxafDOHdRO
z/LV48349f5uvgCso0gQqHjdldmZ8NPYdb5KqhP3nhnSU4eEYM3HRGQNNtggTgHEqbKAF656c9iA
W8RyY5Tkw58a0da6LFEHC94xcHfne1TqqRJYgA+23fHxV96ziMjp/fcjZzc0dwteCyVsU5mRoaAB
XtdkU+Qo03oUXuNjYbetVZN+oECP5hQW6jrP+0pcgvmmVYknkIIgSyb2iH4BBJr68B45g+0bSP0t
1Kvu3owLkTM9aJQ0AntVVZ3qCNlEBK6+u09DPVQWgoE7BcTrtU3BwoXClU2YYfb479o0UI3k2wZt
cYKOrL2BvggbzKVbAURnsZGCUvrxvt49xAnR+9vSDmLIa9FxGrdK3rTVSV1zh86LaTlCStgcYmXh
AZ0e4xudvpA084+5scu12IekOgWRfJcykulVxdvj5dwp40xb+c96ZmfmCSHXiiBTOyGldmK+5XNY
rFJgOIStnBI2s/1d5S4kE+94gOCqFzlO5jSJx1yO6y1susATlVYCPXXtGyFsY5R/SMKCjvwGpLPt
u5IyMwmN26sBSLKqU7ceqGg0P8XEhZ3rzaowaj1+8jbCd4+kHEdZs6UB/inQzm4N1u7RB9vvo5cl
hPwd1YHWgNB3qpap6MG7XrdWSsjchkx1iru3QMGo7fbYoi01MAXE0F3b/y/bfCFupj9d4MfFyLjV
qUh/mgzDVdTvPAoWrsPdsxTREDQdpwxC3+s1wQMPxxqjeU+NRiP3nAjopoiWAMH3hHCqipeF5ZDg
l2ZHmXN9wwxh2Jw81/BETMytQXa+1FZ2V2EA+0E7F8ovvDp/Q5hSFhl4is2p1GO71zld/PHBQTqi
LbVEm6Sh2gFNbPUQ2QgZ/WewjIPekAoHQCsMccXrJTk/vpt3kD+A+CPPzyLVgCrvPA+mda6qFVnW
nLiUFFZx4r7ZRvcMjVZmjRyXQpGURsOxyILGQ5e2GzReKaZINy0aw3pSbOKlh/6eBl9+0Oy0lWjU
mlRMm5PCPQcyzeIN062DKNDVkHiiRwBHQzrDTFTCC916fOctGcM2XuVhwTTeewAwwEjTJtwyEGjz
QKbn+lJt27I5bRIU2sEdZreHcaU8D4cB3dBIrsdGQtqtnq+5XbnwjN+xy1eyJ229eHxcoVDbiMWp
9Ciqj9yu7rOFt3vS57npwsikCeiG6SWKMrPJwyhWeTI2zUlIADTrd3W+cZtVXD2JrrmgYpMRuBSl
TTgc9DCixgEUH/7lejFBy6lKI3rdyev0+h1wJkCyLAArUpA/7tDIOWw9sNGotNNXKCw+Fn6Td0L9
QUTfBpBJ0zgjZY5aHftMHPO4aJ0stN9HXLH62z2A7LvbZguvwVxxfyXJqBJiKAtyQPMpn23cuFkc
8o3TxITvknXesTs/xCQxvz6Ggw3k7MLGzpXkPwJBVjjBZtC8NzNZcsDyYV2qjcPwyAejb7AVqwX7
flfEhBtHeR+YnDkoB6PE4zTSgtaJE1R6eR/NL//SuP8uAs2HgB9JGgrhsxBP1nwmTYKydbhRNhnt
qRAi4nnFwjpuyg6TGEBIcDRTnyOrCdc62MgN146TmFKXrXKrWupaXXev6tpbcXqqM4ZiBJhpU9gc
1azMzveN7a940sHeLSjk/KGZvgRoOZEVURYD6/dswdyoViOcpdZBoSVYIaJSQUdAEgbjkjY+u2K3
fGY339mmQvXj34tWNeRlMMQCiRl8x2wT2DhUSy3qHRmVhMAYdhmmw4f75jkSX6TKERu75Xcy/ySl
RrgH096C/LnJwconLn6kRwU84phdNBOv5X4RZkXvBIFPCwa4R/WEalQl2pWyELkK03le25xJloDG
DuA4gA+dnbfaiUzneQ1kKSzB06qFR7HdiSjWMehphj1H9UtpEz1EBCcrViL6tK3/upUhCyUZyje/
Wkf5a1dtYvS6C5uIs7LUcEOS11Tm1oDhvnD1Ws4MLgLasRCX3p5bk3n9+bOTkkq3Y0oFW1UrNo8e
WI6g4uc9R9o5jogmkFij8ef/oh0cQLUiwBRQ0JliBr7oRr7f9k6k6nW1qgyh2eSbds2LRv6WcS8D
eJI0u4320kcDdOD/Ih1TZhBcwxPR5o4rev1rhR3r3mnKZ7FvaIn+48EluM7EBexR4Aifr1K1RB7G
ZkKDy2jWvXJqv/Ad08Ze642GXmg8ibAS8DbFmY7KQMwgsOxZh80jhua8mMDXHNIFIzBFH1dSgOAA
0BqM/yz6RFCFvL4JRcYzQ4+WbCdWIyLEu2EwO/aJC43Hm3rTq4vbBjmowf/KgRW/lgM1cqMA/9vp
D9pLVpJq3dsVRTnYcbcqQ0qPtOtku/3o7GHjrwNuwbbfvIi/4hU8vABSTSnTa/Gt0mKyXgbx0tbr
d0Fn5MFHy6GcyE2A3HFhtTflw9/VivBiYV8lEQjOa3FDI/eIRiCOy52CWynFqkqNRMAcppAElULr
MV/5GKJcJfkubJqvoKi+MP+KhoNVLJn5uycM3KQsQ5EQyM92XhijNOOmb+lLkBf3sTWGu5J5ioTF
VU+bONclwCMFmUefHcz7bJNHqRBROA04R6oMcTimjphSlXlOnvmpvu8jhikH3WsOPcMRgJj0KEoW
XPZ7x4xGJGBneOQqQCdwve+y6uZKl8ecE3fnUbPq+Mg3EMmCfT52pIJdcHtuspLTOWNfVTSFYM6A
fPOMZUMa9a7CgmgQfCjkdYMJNp+Hg+3YLaipt2+NDrA3efHRRLk6vj6+UvfO9VL2bLcToeI1z59u
br9vqtdyUwD0X4/WYyk3+LzfJaoSYG1w7qYa0/WWNmESdLWScs4OawM7pGghzsF4O2Jm1ALZv2VF
YIi2HY5ExkjAZncSDPz1NXXdD+S8SCF0E7j+54PgQ4HVB0c9R0e1ihvGheyyjt6CUjmjzufu8/19
F9GRNmZnFXq8L63N6uVlvz+Cbevt8X7cFB4m8bBhmEqqqRh9eNM12wGM3EcV5yiVUZ0S0DXEckkF
5N/DtMC4Q4Hw8CCP7fiRKOlaW6gi3+Q5/yP+13MDWdsNB1cytB5cy5JzBKQ0Y8C7y1Xpx8ArHbX2
s+8SNCqfel4yagnDCiNd6JwimSahPd6FyWbMb/rEHcvDugkigAHXSqGgLSnyxZ5zeNnMYqPoUNX+
yl/5yGy7UwBn5rG435L8XB6g+DBiaKFENW9mw8pGUqs84jhHzvYRhymo1threI33mA9fd+gAGKWV
EOu9a2quXuWn8FXExDs5snrZERIie1tZoj2GD4WjwbYU8+GS8hvYrtjO+t1YpWRIjHxp8N9NzWg6
KziXOCxYJMTv/PUuDX0NZo8SVwe+gv8+bgIUxcQVB4atlzOYEB/v0R3jq6ASCOwzcuDcDYEKcG9R
zGAmrSO8A5kODuqfx79/58ivfn92BKPsFakQ1OBQ/4v0h4ReXbvdqJK1eizmxjOfaqj/LGPuj2go
rYTtgGV8IgbRB71ZuL8L2zQH1iTK4BUFg9/ndFfXdtzH48+/KdThzK++f3bmtTS0rNzi9yd+SAV/
d3tx3drED2i2IOvOA3AlahZYaEKXK7kGUe7uOzCkXXh8vJalrZoc1IvMTx64kjBMv8+ffRO1+sU+
myUB0/+/EBAMUdNIk0pFBP1oZNyqaDfSmy367s8T78AyK9yCEv9Stl5IHF0/7YBdEzF+qMKUN40c
OIIIDOCQP8DSGYPZ71fnJRDVHafk6pwmlb8QihZFoUwSLBPDK2TKfK3U57+PT+reowQbg/QS0oOI
mOYxZsTIVdRPw7N27C594Wi2bknzFGKI3KZbqHrduaBXomZaEQZBr4jpgFFuH9FGMcSA8JslotUl
GTPF0FpkK3wBMtiCVpT4+2Zpw6YHavagqIiuEBCg8wUx+ezu+LHC1kzMTaoHRB0FaMACRe1AluTc
RM9TC9mFnNluYRIELzJ4Rh0PZWvxy/ZswYqeAKHdL7E8TL/0aEWzPWOi3C3TACsCG7+7EIrePY+L
Vcx8QARIUhaF+O2kIsDGdtvFfNDSPs3uiJhJZV5N85QczHV9BnRcNAX0FaTPS5fxjgW4OpDpsl5c
Rhmw9nL0IWjjPZvfERWMTl9wju7c9ysR0ydciPAkdCuEDLj95fXO27h6a3Q2u/BM3rH9lzLmAKsQ
7KhyCCpEJ3hurPhV05fGct4VABcbVEPwsZW5m6uEHu8CWAV3gnC6B+DzY4u19POzABkzi/JMTPDz
1Tl8yqxxwGj0xxLueV/Anv2zgtlLrLocX7swAFPDfkagVc89+Vlr1ssqXjjwpcXMjIkyZGnbI9Pp
6BKyJw3NnIWl3L0dGDCLyiP6QW6SNHGU+G3Dgc8eHK4ZCchPpfOLc93uvMZT8vu/QmZHUqdD0cYd
hPh6bmj/Oo04GcKLX5+dBqsUUjE0+PUMkTJPTdDtSBhSteQF3xT44X9dyZmdhRcGbVSl4HfXMRX4
+JraksmtuG6RDPmuHblYz8ywd6PQwWhhPZPvkmAivJNb+sKx3zW7FzJmJh3nwWZBiLW8viItD+QH
/BXM8q49wm+Px+MSVPUG2zffu0nPLwyXJge12+N1d4KVvVOe6ekFM5I273t9ezo/XtpdE3mxspm5
z8a87IJIg2t5jE3R3o7gcFtaztLuzSy96EdZqNZYTWhXJNiuz8fHa7jn6l+p2szOD2hLxhhdHM9u
4+1T23Gea/A9kAUx9xVNA/kZqCF54PCvD2WM1LSsJWmaTJqiO/IHjTGnbIll754QTkJZDY88WOXm
6LoWLCOhmvkg1qWqNRgcIiOwAJBywY+4ZygvxcwvTY4Os6HBRATVClaI1S1vAXh8T68uBcxujFt5
ClOPEAAUzLk48e9/wvWwdC3vWeNLIbNr4mZdPfQshLAx5jFWRDhmtnzg1p5erbL/4Z2/lDW7KGEB
riO5hyze4rbuKrOX3Pn7R4IaoIJaGJAXM6sP3iOwOveY7zFq6CMloh2O8IkWbso99QLxhYQMIjI4
2m973oVhqeU2jEpXEBABvQt6+ZZukI2hOUVOFFZsg7Gor/+LRORcVGDPkX6f5/tH1hvqDGMVnIBk
O+Kts97q1+2eroA8PEr6X8ZsaH9YOq2bGRiTBQVTz3/FzlRjyNzQZUJVwCwKXWJJ+JKi9Q3sdvr5
CH638xmdh/izWqnApkrgNFvybn+zsfMo4PIDZvrCYiZqq2T4AOz0aOIJfH2t9WinGOTp6fmZ27+c
fcM3zqu/j/ebn57vG7kTRAVds1PXyexmp63bJWweTs8hJKO3MjnJ4MzNQc283lODw3G7Toh6HTDE
ZHHV96K5X5DK/5U+u/ZSywdhzUP66yukb0wuoq4t2571sUab3As4bwM9tZYAbnd9jUuxs9PGVAuu
liuIdUELpv5N1xhYOk1weby3dy/PxdbOjrQPcpH1SkhhZf0wsZD2BGEk5y84sXdzCJermb2XSlU3
TNxCTrUGJ2JGdt1zs5NiHdiq498FGyree5wvhc1etaiOakaKIUzcTYmyLibCyn3Snr/BMPbZGeGb
q8Ndnzq+e6y43STyU8ZNHMw5DXIMcaoJ85T+gALU01/O69PXCaWGhYdXmlzFG51G/RVlYBR4JHlm
Gmu3k6VI7f7j4r2/x7aCJJVCVGviA+1X01E4ti0+DRwg6CyNEoP8+ROBrBxjgMtVbtSAW1Z6aKhQ
//Xq73lKaHlmSs+5dT7/XbR5940Pkv+ANEhAdMxBOALvxdmQIAlUGfwx3/YYhuNklm/6b6VtVlZF
PNv9k1oCXQcH8CvqmY6Wbfuxst6rT6Dn7J+PmGlR2CdZNMb4COEQbwU0s8YvyS46absC0jzT3xRP
S9SKk225OSeAFFBzRLcbQqRrD6nolFLIixEp3bzN6UQMReFI5QvX8K67J3ACCx8M46hAB3gtJu/U
DE18BSZHvaP51R7tTgQ8Qwe4yljQvLuO+KWomWHhO0aQEyUTHUDURlt6S22fcoWlfZ6VECBMnoBm
56yani4vUB/d858uBc9sTauCkFUYc9Ept4GB20dlNAwsGbRbIBzmUeGR4gFO01hgoWYxWlmFAbBH
yujkVUGk4S2sX4bQKkTJeutjQJO5kojpUsnq/5D2ZU2S4jC3v4gI9uUVci2y9urq5YWoXsoYAzab
WX79PdTc706lk5tEzzcPMxPRHSlsy5IsHR0tLA3tQqh/A4CH/6rQ3XKwx0y2Un+JA2fb7JNfoA3i
92sM3Que6EyKYtdyuxXSxLvtJXPeyZvWRRJTXqZdPvwef7egq/DS1SrTpevFbZ97UcBa7Dimp9w4
Vsjcs/AcfREYN5Lk1i6YXpsUtXa025EyErJ+Bti6saPE+ZKau5X7frngc+nKgkVbdUMljf5Fl5sJ
3Q9Va+0STkNhH0VrR653qJkZg5JpRe6lA4Fc3wGVmQU2Rt1WAo4+Hzt/9DlgSeMulzea14QTn4Da
FFub3aXjex3sMgL6sCF2HMzsCLwnQHn3LY8S+bvtVvzZQiiAzwEJ4NxRDBzrhy/5FOHahJgeC+rh
xfvV2I9T/VhNB679kO+uBO3CM3xod1ijh1wwE+dClT2gNuJewwY0S9PbrW8027oL5XCqPAynzA7j
+E1rQRN09Hn/k2/G7L43QEuo0XAq30b7ti2/rJzJ7BDPDfH59ygWUq9kT6H9w8tUbcYy9hgcI9+6
JZo9H4nxMIZmxjerOKmP2PJSLEhqQJ+AFJPaejnlPa8M2Q8v+o1JIs9+8pphT0xn34gfmf/d8naV
W9xlOTj5nwP0Iw78VjRHNh0teWvlUVE9DEYftumLNe5d+96n1UpoNa/72gcq5yRTtLQ1OhCAWW99
E4GW7mmXxlppTiu38aIRGMhYqOG/W6GcgMfGVAOd5/BC6leWPHvge0YWFH34TOw098VD8+C4sQB7
whYUN3UVmcmt1jxlxmOdPxvmTiffV3RiyTp5gPGhYQLFcDSsnXtNh07Ct4gxvAQ59YdtWQgWEZvZ
b8HoT7vSqf60wIbf106VbHVjiLUMKEmUsd/63C9WkpDzPn86BzQkY5ALgL0WpkKhSKZyuKUuyGo8
uzLjUnhspzsJ35G0nVZswbIUNGIDuagDIKE4b501Seex2oybvh32JnXf3ZIW+5V9VXTqn7VgWMos
AY93Fek0sGzqMLPMjDlaA0RYt9n0UOr1+AAwPfC63GC7pHC2RAB7IJKGnTSe96C2BgACQKwmSkll
3Qh9ckM9KdY6WFT82//9OgtZK2CwAjSznJ+6T4eprszeBIHYFNaeCfqWYM/c4Ngb5abI48Qp3jra
xU39CArFsvJCMr3Wxd43Q869FVCY4io+PgZc/kBpBY6LKFFxUZqmZ4WG8D7mJOqat6CAb+RgxRkB
EFkRtXT2LiDVSAHAFVuqL07J5DRAVBpxozndgUHXIvQHiZUsl7UkZgYxAgQFslMQZp5vb17WopAd
gYoVuXngk2kf+iSVB2fA9lK/1J8mu83QAkW+8gTn7ICLYd9b3RG42hdEt92x8/thV4+esTXaqtoN
JppI6l5akY1fDrM6AUtHWWsbv83N3dgnfIMJwfnW9zlmq1uTe5AO8hplWRnA32ivjsWKYyqNBNuq
gypusDGlpki315VeCeE+DhL+3gDyCKwdhtooUnmcyX6yzbhKsvSAwSBJbAvBftlp870vpH9wjdrf
DHltvf8HwWAzmFsHQZrqKBqUssDiLQkQx2guiJLEXZmWO9HU954+Hiwy3mCSwfN1kUtHDH4SZOQA
AEaVSomRNdqBZ9POrThFii4k9GZoxtUnv+KwPzYUBTIwLYMOBTMAZuP9KWqpHBuEUgjU467cj82u
2qevzfdgCmkS9r/dn2ytw0LNMVwIVFbVtrrRmQkEZhbe9cXW+KmxMH9znzFvwnojD8TazBzCK25x
WSz41AwHdBRIdCoveVswz6ilZ8Z98iBTjGdmt+5J2ju9C407Zx+8dg91u7l+gGr98Z+1ovFxnnOA
N47a59GU9jCg8wKXtOsiMt1mdMP7raN/9bMP6n+Oyaf8NdO1MM/e3dWG6NnNqM4O4GMAwvAiRuP8
HLh/OtuBJyab+sSMNc2f9uAdqb8meeVNke2T4lhw0e+AVJq2EwLHXzXRKlDIevyGE9vfOEH1XGpg
jnGNlm17WoKdqx5WNHzJg31EzOAyBHJW9RE00IAv1DIrNoQ/PfGi6bam1Tp7bvX5irdcMhz/igJ+
8Hwv2DiWgZUTK56srYuOD9c+BmYSdjkaft0cbS5rZ69EPf+c/fwa+Fibq6aOeja6NYaQW3FnixvU
8W7HQt/1WnVnmM4uq9GwaMaGBTpld4zSvorq8u269i2uGCDAmTNhnn+pXDTwyEnkaChGIzQ+D9uq
+SZ0fWN60w/hshYwSLKfqTmuC11y+x7GEgHxCIJ8Hdp3vs9goRk0kvl6TK0bBtbCxCGRPZp3wfS7
/Uoe8TYEu+AtGNNjPGM3Ez6k8vo9IK2IX9aOYEG9cN/hhBGDIFmjZsMSEmBq0ZQbsVcUO9Q3kkaL
K3Rx0m0u78ZORxOHfqOLe+KCgfDJLZMH4v/QkzV29oXgA1EnavM4AxCcqoWI1CNNbtm9ESf8DicN
84O5M6A51cgfdLOtLXrh0kOaP7eVzdGOSg5aDn3Vi8Q0Yp/U6G0YdkU57n3BviKViU7Ao5WIDW3z
bW5iWoETg4phUxbkcaibB1pi+s4o11RiwcV4wOKDguqDP1SNU+XopgXXPCOu9ep1Mr+gtQdJiuI5
kAWmOYF+aPAJCIiHY2t9NUE5eV0jl3YfbZCI+xDzzyMFzhWyY67bBWg3iKWm7YrxxmjYtkSyeUTD
TvB0XdYcBCgGFy3b/yMLxdpzWVbNU7+tIctobsZX0P8jPxh8dU9ue0ObFYO25FzQuI3I2pu7gtHA
fS4sw9H7uUBmxbZkaMgxCkwSpr8fs/qFg1utd8mt247R2IJ+U26r5HG011Av896p63VApQnC9hkO
rxJIB26XMbsLcMGI3240TMyKAi8nK75bZcKbTamHdC06htCghDBFsd2mPVDdJxSPNpnsDfITOY8X
cGFEbs23npWislfHEiArkIvp4EVPBpBdTTshxHs6GvsAFijvKSj0fgOkEw1TARaudC8r/ZgRe+X6
XRrdOYjyQNuO8fB4BihhRm4LpB1ZY8Zt3fV4dW0r8oW228Y66smGEu/PdYVbEDdT+MPe4m0DnnpF
Byw304x6wCNLEBlE/RhUYe0caodHVPpO1NYjHHhvRdelLgRTsKbgskCuYe5pVCNTI0hLmDrDjHMC
Slj3Z5FgGkywCZzstutuXO81m37l1W+bbA10PIWsXWN6+P98AVqpoRh40fnKPvtpEmi9NprxQEHO
2kz8mInk1OnJ++j/LIx3cNM/k945elrzJ6FgE8zLSA5rALPL+z7vg48HCXoEHYDuz6/gkOYlmaeb
xe6XwvG2qR1hJvOuw1DELnAOFXsc194/agkCd+FcpGJiypqTQhZ4ADla120os6qdN03Wk9lm/dYf
vWJjZ3b5u7G7YlfnyG21BfVDrRNr8MNL53r+IbMf+hRcAljjUhh1Mw60TNsNeVo9jMEEKE8t9cfr
+rZgACDLwytnjqbAtqQs2gWLoeRo7Ivr1N5lto12Dpu+ZuBClk6kNfc0eHSsEEMbtiLhERpEcg3z
YFo3cpP7Ytj5wy+vC0cjyjiGIwLu67Pt9S9cCHvOv1DZDUJS1tatacaEJ7/tlIak3VmB3I5DmCTD
jcifQQuzo/rXxD8WxQnhHzHuKN5ZnbH2KUo6/h8N+bRZs0P8dDBTjcrVhD+PO8ygeZbjztAjaR17
ecirqBCbOluBg6vcFP9IROOog4YopGDVslgq8qD1wAMV61aDCmd/7/bh1J8wPzPMHONo+r+rTBwM
THrHLNuy3aF1aaTVvk2Ri652I4k7Bra6la9SG/M+vgqfAyTTnIVBJ/H5PlSmqLgm8HxuOpm/mCNt
tiVBGUQfp1sgUbT7ycHcihYVqqdMNgEMWKlvSWs8GokHzgTb/Q6usX4TJK4fVRwNVjTw5SENmjf8
pTjAs/kBlYBvRuuxm9bLy0fOzOKua/NuMwSuF9lTMR5l1xgrjn/J6AA/48yhJJA0H6W1T+c7u3xX
Su0jBdKDod/Rx0duBHXk21yLuO8+WAHxypDrRhCCdcj/exeHuBLM5PPDFilURb9sv2hNa4J8V9qb
qgZDvxv6AgQxZaiN4ITFvIKVEE6tcsxHCfpGC8VdHCeSEcpTxvU0D8MWSgsYgK4LS6nXz4PEqJyO
5ukvp/TGk2VL0MDRhpUHzOtmkZisE2FGfTBzOm7qmgRvvWiNiNAq/xPwUgvLvEpPWpWsIZ0u4298
K/p94ZOAdgIfxrnasYHkGWoRFiaTTShomjJMq87cdAPDCGaarA1ouwzB5ib1eXICyKPRX6YYnnKQ
Rta1EmM02m8mOjF49ffqBoOB7jVw7jkmcODn65GU1DbJeztOMFoKhAmbyvdDy310KQY65SBpYWHz
9bo1nX/yPKzE/ARDB6vdzHwP1v9zkbzgYBxrMzueUMg9FJae3eZdbYVW6oO7qsuyrehcsbsuVC1J
fygZiCBszGxA8hY1gnOpLoxYiyleTlxP/JtL7GNlpS8JDQ5T191XMiZk2DcTvbGTdsVULURxeKei
eQdvRCQ81DTREJRB5UjfjoMa7ImtPYEkjDvDNpCDixmdmluFUqN/6pKsYfBnG6js9OwpPvjyABlR
40dg4zs/wYsVxBJByHgBXX2txxX3vaCiePphCiWg+LgXKjDMFwYSUahjxKwGVwIZqQfei2oN67u0
idbcio2aMKhbVHM/FBrPstFxYr2VcW9bqLO/DckxJelWjAlStdNK8kot+M4K4+FNibwa3pYmCF/P
FUZqhtu1wnfigWzI01xkgd0BQRIJ2zGsiqj+8Q42o+taunA1EAGZiDUxCml+Y5zLhFdoOsELNw7o
l7LY6WxPJ7kfSYGJXMNKjWFJFlKXHhJIyCRY6qBpc6hIhyKSG3uduaeutjUq8NH42t4q0euefru+
sqX79xHfuWhxAOGF+nTqjAYsLKhnx612a083Trst6Z5z8KuZ7FF2/imwN0AWrWzopdrYc+8XXpdo
KEN6X9nQuvJp6oyJFxdJvyUlKBylg/dC4IIic+g3rlWAw7we6EqUdnknIBYwLQxvgWzwJZ2fYxOk
E8d71Y9NjJ/YCSMDRiIjx5Utvbze51IUvzlqIP3gdunHXZV+swgDeRd9wiXcJD4HB1+yqbTqof9q
kW0epDGmyoQy/S0zuhVrDN2XuoQvgU1H5IAaMBgzz9fraXM7VEf8WFT6tqC3SHmLsQvNIEUZcuVI
Z0N9btTOZc0B1KcAKQmaSrrwFXGZZg8TwAYicbdWfi/yac3oLCjtLAvpVQREzpx3O5eVD72N2d21
HxvzlmqSvlHWDJHOBNt0pGZRyWvzhhTusIGd9W7divVfr5/ykiqBBAFZV5hyTKVSsiMD42Mi+8aP
tVSCYr1t+9AS9trYwMWVWphNgcZyeGRw5p+vtOkJ+LfKzo9J9jwIEaaFE+bWfVGV0aAX+wzjYSbi
bzL66/rylk4TdhbJNOQbgGWZNevTaZqeHDpBsMO8Kqrj1A/Do0P0Wy8d9FvL7fWVO7MkbkZOwhti
xB0cyrk4pjVBKdnkf3hETbvv6x80xePFWEuiLB3bZ0GKBQgGi49VNfqxLESEJ3MG5q3rO7cmQTkx
h9Kx6wtI0G2wMr+Oa7M5lkwnyko28o/wRGA/Od+qoetrW2t1Px60KUx+y8fu3pr2rdg5a1m1yyeP
DR+LNl3A9eHa1VpKWTCnACOmHwf8e4Lx9F3UkU0+bqMS8ymdFQDf0rZBxRGJIRpDoVkxH5j4gU3L
XT8uWNJGNk/qSBjVGjH9gmlGo4CNONeb6Z3U5krZut1Q140Xl9oXjsnjALJF+biylDUhijILFiS5
TlsvzkCW10g9FMbt/1qIqshWV4Jzp8NKcjQMiTvMcdzQNQDHwkoQauEFCG3Di16FOwQGnu7mmOrx
SMmhz5OYViyq7Hpz/cosqDReUTA1SOCi51UNVWuz7x2M3tRjl9JNQPi9ICdmb+rc/jrlVug2azMD
FswNhrRjTIcxs0gjk3t+hzCJtZhgsfVYeHvXecGIT6sGPdzKA2Np9zDKzHaRPANNkfq0KXUydGMx
6TFiZ7Qp0HzDtNLbpRjwd33/lgQB9gKuIJA/IWOnuEOPaLremti/zOE/arcC3WTwIOt+/x/EoKQK
9AsM70XeFQVP1+QJxFiMh6kHYsvnzvlyXcaSKszx/ZzPgi6o1i0VTBd20OiYcNMC5L0rpdxK8UeW
X32g+lcWNDsxJWSBYcNsPWtOq+MtdK4GJR5FmO0ONSB3bXLbVnxTuZhdIm66FU1YMG6Ax6M6OJsd
5FNmffzkTTOTTHrmtXqsuT/t5L3nf41+msmA/v19xVs3hsnstMfvT+Odz9/+2+8jzpoTQjMflRLs
WIOR5W4l9bjzqwZGE/OEgLk9XD/6JS1GfgsQdXTvor6hCKmcIq1FZugx439yq4oGoDeMciWuWTzy
T0IU25w4hgY4j4mVSLoNEnkPPSZO+mbpPzhGUF9f0ZKZ+bwixUabDSFMtroet7LZW+ZbOaAFy2Ub
R1tR5KVbAxMNCKoD6CMa1c/1yxpdO5M4utieWTWS5nWYnmyIdHfFWu5iUZU/+nJQaAM5meKnk5bg
4doEsNUNKoJT6IKr9e93DdPUoWdAEOA/yhHZTg8a2A7KXBbFm9naT/pY3ViYa0jY7j9IgoWG7wE4
CTbgfNtSzZm8FIXP2LXmOexOhedoyGWzsqCl05mtM8rxNhhH1JKxD+xcCsYFPXa6IOzuWmOrIUds
SC/SdRDU2Sux9NI9QjV8JjLHkw8prvNVCcpSbiGFEHsJhjKhUo2/s+Xs+/W9W8jDfAB64W0QGoKQ
bVaUTzatyAAjcjw6V/ir25IMMWXOCCo2f9c6GE/YhS0loVF3Ty0np0HPN8n0H/bVhdqj6xHIogtC
uMQkAa0NUOaOLfq/u1fuPwQMosZ97W54/nh9wUun+FmaoiyTK1yRsAII0yINa1tsG6L3IbJqPsHM
xXFbtdZah8mSsUJKBtTLc2bmol1HL1leG62DMCXZ2xQNSL3cm8GfDHM9MUvh59+vDwSdeFBDH4Ah
Ui62XmVM2gwQol7gGIcg7pCD8cm4yaoQGMzQofnK+S0uD5j5AEAGZGFViW5GLGPgUFQTwGCzYKEE
j59VHJB1RpC5hppYuhaA7MJCwlEimlXOz8cAAZQKGyMW9Em4N8DfO9lKE9dCmRjhxCcZpnInJsoD
h6FONSDyB94L18+OWv+lN4zNaJtorjqgHibpr3attWtpL+fYD/GMA5Y+1UPDo3Zm09fGnMab0mrD
ya/e1aJh3CPcXDGbSzsZGEjZg2IP1LIq1slIpdWNBLJctA4kzHktKxG1TRFdV8hlMQ6Sgyb4Fy6C
JuCsnJEZHYp+/NHCRCEoSJ+LFSFLLhrKgEolUM1ICM77+smKIQ9ZaQhEjbgnVdSzPdFG9G89TMPK
m3DBbYKsEZhigPMQ3KrP29IVjWbPb4EhZxiMh3LdweSNub2+ZQurmc3EnCxCxshWszaTbYwDLwc9
9rti2BIL44msyQglGTbEF9qKRVw4ILxtkFwEDyt8tQpi5j13rLRHLGVnz5kHNscnsUaCuizCs/FU
Q9SJQS7nx5PgwdQlHTx0DjhZqBP3thwbzPupmpXzWROk3NzBb5iosNjYFe8djUX6ODorQfqiCFRi
5qShjfBWcZgtat4mBljhMT2VoT/ewH+F5dqGLeoZGIB1nAguiKpnhUY1mvapEVtG0t4WY2AfUTX9
+h/UDM90VAxgBnRd2awe/S0OM4QR53bfYlC2wyLNdpJDO6XNbxoAWntd3pJdnaNNf0Yyzo8oReDU
BL3Du9KI9anqjr2mTRvbqbIIqR4duSIt3Xq0cPYGq6DoMkNbhWGKjdT6NQTU0gWb882gtkCIiszv
uT62AUXMo2UIOTgmkZi3TZC8ynLjat3TypIv8SS4vhD0MXHex+iRc0lmr7sjiKGMeAKD84TJidYh
zcM9e0HI2K5o5oLzwPSPGVE2Z/tg089lDSgdSK+HLCC/QkccEtC8S/QQekLsbPvL9ZUtxFEzogDo
RQscrSjAngsTpAeHS4Oz5EVclLHmA5Lr/pg6sfGt185fsVHL0lDcgnUHL7VaKTBQsq7SGkur4YGL
7YCKZGT/ruqN4YbX17WkGnBS/0+SEj+1bQbjX0CSNELN+ymKH73TR265clZLVuSTGDWDmfcBzbQe
QVPjf5XgP9bTtyJY2bT5U5W8yJyk+J+lqMNayND3rJGzPoBzgYt9523vWpA8/+7XJv0saR5CTlCX
Y04DLtV8fJ/c7xT44NnhA0IJS5gbTMUot7ZH6yNCVMzGLQS5n9p0zUteLA8YSUSbwM4CS4N6oKLu
Dc10LwMGIjanKTQTcuyJ/NZ2uyHAaAOMh6DT756lr9fV4+LckGaazTJiDEDmANI/X6leU1vW0tRi
reD3WnXM9OIpcJq1CPTCbMxigIWdkSPzg9NSxOSi0AI70eK8AO9D8OL+tquwQp8UWu/IrqPVcShX
mjsXVgZXgEIuGpbQVqO+10s2oanB1tMTAwQpa/atnMKgX1HJNSGK4R1h/GXFzPRE9WNKtwQE2/63
vz6hs3UoW5ck0rQKByJSF6PGkaXDDRYrYcaFe54fyp/2SlE9rQrwqOvH9OTelLv6r30Gfh2gknkQ
AOIxFFHOD1/SHD/v4ST68g45/dD5Gnjf82FHhpuWv5MCHGPy79V6ztsDiIvWwLkH+lxk5dqCt8WU
nsYe6OegDtHhGw1yxehd2NZ5YcgrzX0l+HCVhbwnKUpBrZueEGNHms6A+WhCo7gZ5ft1HbiwR+eC
1GeUXvqYMWda6UlmCR6/Xwt6SjArCEBrfQ3hdanRyAShwXAGMmNNF0430SzuYlTfieLaVKjg5SSk
f+0t8MOfhSjHAzpsJEgmCNHS5EYPIGEem1b89eWEFHTDzmGtj8eAotXJ6GQS/EXFafLf7AEcLRgp
na6czEfa6swpzUv5JERZSitThnShVZw8AsBU0W9l4W1qwb6NvrwNssII+6QOzc7epiNQiBYoGQxR
nYBTjIZaoBlpLX2xdIDu/P61wWMMMLri8NO05YMsKT0F6Uk4HspU+2qtpX1Fhso2a0+jnaVGSk9D
8KPWAwxyHaOqW8tTr0kxzi+xzdKANzVWUrtfnEaEhfHcmWsUhGtCFAvel80o6CwkIE9UF5ExthuH
khUDqxIxALuIJDigEsD44HIhN3i+lsaklNeFXpwamYfMTw9jgnmBGIKJiSgdu9U7seUd5piV9GTw
r9T9Y+X1TjYF8NosYvkfKM9Bxzgqk4pwqvvNdftyacjwPkfZGV9o4e2snmegp70AjoufhN0AOuxp
bNcZbhHRtmi2o9XR/XV5l/7mXJ5ysh4TxGCgvjlVgB/ZU7NJuv+lBOVYWd6lU9szfhoYiVz3D117
L1xGa+dLUNyy1JMxdRwsAfVM2dUgWIEc7Y/hPtbc3SAtunWHFUe6tmuKPWsYw5NS5PxkcWdjOLfS
01d2beEynOnB/Oef4t6g5zXvkoyfOmM/TEE8OTcOoytIwkUhGNznYrAeck/qq3l0aEryQfDTiJpK
hMLtNylgQ5Ky/vP3Wjb7fzzRceFQVT9fDaM6R4NrxU9FOjkleuapfYfusDUw1MLlQTkIwQ0yQZg1
pPYtGw1w3Bpah0/Fk5V4kf+tb9Br2a9YkCUpCDJAc4DZXwB4KwrdtHnQUUQ1J6ZtC6E/Vlx/t5sj
MOtrYJQFNfuYE4kJIXMNQ22ULXs0Iku35KdgKnmcuOCICmjzev1sFpRgLnca6E1FcATgy/nZ6OgQ
EXZh81Omk+Y4GDX5qQ19FrZI362Z+KWt+yxL2breZyZSw5BFpy96VR8d5/sAn2yXa0PFLmFxeDQi
YzunYRAVonx3vqpWjsicSBc31NN2OSKCaGLdXtSYB4RpNFIvIl6R+zx1j037cH1DF+zRmWhlQ5FU
KmZmCNwqVMVD6L65yRGKpnzb5r+DrA49LT91dFyrdi1uLibFoVEdwSII3M6XbLCkMVjN+akJB/8x
x5Sn9ODJ4/XFLWrLv0LUVyoIIsAlInGT9d7fJOJLl6V+WHoY9HtdzpLqI7+AtD5ag5HfVzYROFHd
RhEBWtmm9o3F+bAZ82ptkN9lND+n0EAeMreGYGrU/OefrKzp1w6zEwJGxrkuqBXx4HV3yIT9omhr
DQN7ba7K4u6hGQT6aKAKpOZFLd7ZpeVBNXyKSZFsnPhWy2t/x/XUDP9+Az3UrVGEcUFDo9rChnWO
W1tMnIIq2Tdmg7bXxOmAkbkuZmlFgBXBeACCih4JVek6o8AXcHFq/IfRrTYpXkJNIbfXpSxoA5IH
M/QLOCnYd+WcWpr7k1W14mTrexN9c03xH+IuJEYQEgamA0oX1RWmbablaS2rE6Piwcc8aZ5Of2wz
/eOU1l+7drBPoIlmHro4G11lMV1esNIIaHHKsjeNf8WrwPYer+/X5amci1Bi3Lbo+k7yrDih2DdI
GqLJwljjlLs0c5CBfgckagE0hQqc350ppYmsXcjIZXVMXMy4+1L1tz7BPPK9Dn4afUXT5m05f96d
y1O2zU2SmWYO8gLkK/TbMWLll94/6sHm7/cO0ZCNiWZIOOKMztdlMvyDDH5xEk0QlsSNc3prg5zh
b6UgHALjNvJhYIKBoHMpfsaJq5VDcRoGezuMT9IuN6vJpMsjghDMtg1AtTHPnFacYFXBeFYuHvd9
NUV88EK7R6+BfKfpEKHZku8bnq+s69IJnYtU7HY7mq3XSbz0M0eLjP7VA0oPCtGvpe0vNRxyMMcS
qVKkewBHON8/AIuoO+gm5PT2tkCHVACmgVUM7cJqgDyY5XzQVDjKPRoFnBBzveJkijzyEgOvsgJJ
A/159ajm8z7XbljpT5IUOzpO4OhuHUgKuq90uA0wLvC6wl0KAFOyBcOG3lAQrapJWNPXDCSUxiSu
ikPJmt1I1+B5l5s1tyPN4E/EXgB/mudHwsrUMkTDg1jr6i3TXkkxobm7vCnNVcLfBVEI7mZeYQDC
4XcULRsnQ9SWVSWAUfwu202gv6LgsZu8JMQcZG0yD1K7QbOz5o8/BTIJoj2R+mi1GMW21kBzqYfI
Z7lIbgLFC2i62qknsqCbLDmB7mz0+5PwZL6depQJ6kAvDtdP8BJQhZcTFBH4PRSrXE8dr5nWGbCv
rE1QC2n3wv/TptnWavlh0Mybocgf3FJHJr8JZf6TiukLN7O/fi/OiLG5RhEApHrBbNiDaq3BK0eL
hSU3pnWi5EtJ1nJNl3Yey0SDOMIj+HxUAc/VaOCBZfUtMqyVjTkULqiOxycyBrsx/dFZb9e3dOH0
5pGMIOVGOgjUsIoV8Z26soQk9ATOxp+596M0HlnpvF4XsnDzYEDgKuEj0cqpkhxWTdGyymHkhOFT
mDoLsjNwnthrOJWFbcOYePhjVDGhGqqtN/OumkYkp4G2uwUry53V3GX2o1HIG3v8eX1Bs9U7t1V4
9aLCDVZvA12PlmIVzSIFeU2iIVHny02RNkckpxOr2WFIbZSL98pdSe5fnhLkoal+PiXcMJW6sUsR
Mk9pQE92Mh7sdDo5QosDEGlcX5a6g3N2GukJdG3P5Fz433PFo/YweZR1SHLSQsZVo1UoIRXlTuca
YmfwhkYZduMvrxRa75B4QYcBcD/4tzrtrshIbuMVmp2a8kYzvswlpfb9+rpU/YMI9MKiRws01MDI
qK6ySahXmoyyU+qhPYcP5Jk4xVqb9uXmOXhsgGsIig6eZbXMQ3s/C9jYslMCCJsPbEXimdtR9r84
GAuzfk3bVZWY1wRAEejDAJbysCzlrCSmWTvgcTt5DVK0WYjkJfW+X983NXr6kIFRbgFySlB1tabk
dT7N6mBgp7IU0SgAyeFv7vAALoNw6F6KOpT1j7+XiM5e+BKEnXi8KZnMqTBpIXyWn0Rt/Ko7Oj1k
3O7vfRj2TdXU2TFN3HE/VH2zZxXGGl+Xrl7reb3wKmB0QvoCjCGK/usDSGprPctPdgD+iqz1D6Jz
vrV+v+n6YW9NN6tBz9IOAyPoznuMRl9v1txPz++hbm1qgmrs5E9ms0HHrxUlfbuz9coLc41lkZNb
fFvUehIW4AJZue8X5DBYMN7hwCbDjCGX90Fm9Em81mmdPzh5eZo6H8Eqreq9Y+QyslNkdb2mF3u9
FdWWmaI7GCLIwIs5ZMGxHIbOCku3HLem48gn3iZ5TIuaP+WFTleSSQuXF/353ozW/sCEKbZWEifJ
CsvIT0PusW2u2fWP3NHqNVTArFmfTfrHVgBFh1MAjY+pdiKBRqz0jcrPT8kXLt6ze+Ad+d59ARFj
csvMSGAk0B9LO1xXuAWbMcPqAXpEOIMrplziwEp8czJw/MJ4r+Wf9M7Uborn7Mt1KQtqfSZFCUvt
zuMF6j35iZUxQXDERGh4L+DDqpw81NdoftzFjfx3TcoVdqzWIyKz8lNbOEPUmzUBd42jb8H+P21J
05LN9dUtGEJgRUD/gasL0hc1uJCEsZn/Jz+NHGyN8Pc3hb3ifpeOCfoxzx9DQhW/dn5LnZx1DW5Q
fuKdSCNHz4JbPIrSm9LIvQdu5lMo6rVIc+nQAFKBMURYjey3IhMZJNqyAvrYJQ8jhgFPoTH9Sqv3
7M/17VuwQCZswBwwIc0I5OD52kY/rXSvxjO8kRqaSgmxnzDHt7kVSVltx15zjki3pncj134CNbtW
GluUPjPBzm9mMIwoyqIxdKeDFqc4VQPbpXmPGTrVd68CPrveSq1+npr0R8lWNGZJQxFcI/8YIFWG
gP58yb3dV8Cxusg8JCyca59D+pjUz/72+s4uKSY8NGoxCOZBszn/+SfjWlKn9foaYvL2pgEZjUVu
xVrJf0kz0Tr5UchFx6EKK+gtp+tHfZZBQ+8A8MJgRF4d9qvDw5assI2kLYI1bB3Q0+eLoZLYfVCI
8jSKB0op0kJ6BArurHm09FAvwbfHd0UHTMGPOsH8I3HPg02iBdvaJWGfZWGaWABZtx4ao+l9038z
0kMi0xsxrb2Ml3b984fOO/Zp1zuBz5dZU54skOj+H9KutLdxXNn+oSdA+/JVq+0oiZN00km+CL0k
Wqh9l379O8zDnbZpXRPTbzbMYACXSBaLxeKpc/Bgba+Kv0L+6PraXroQLjPgfTJoZxSwDcyuEYdm
mRYCnJg8PpNHBXfuVcp3oCbnHUuXw0FxnpJYgiEUbCdsGICCCdCMtViG0C6CXMJoC9LPZshsca0c
ygmiTcAT9cmzRJ5MUcA9H5Kf9WqPg+Ynwu/rg95IF0wL6CK0EkHHGw27zGWxnNAMtugR8DitP5Re
dJdbQb/+TosDEgQ/6addscrgzFZuzPl3raUPjdI6i/45pf71L7mAMGDbnn0JM/+r3tSCLOBLdMNV
Fw+Ip/vBG/3Rz/fJ0YSmvfJYjTYZ7S736+puJTb6L65/w8UDG/sNzLFaK8CDgJsaJWb3dfISh3j2
8Nrf8bbeF0jmPDM5HysTI9O2F4SitxAjoQov+WPY71VP+mb51QFn3YE8pIf1Zrzpd4Z3BHusLwRg
DQ6wt6Bg+bkrnlobbVG7Majc0gPbsG9wwunlSYXvw30He4He31gVjWZuswZEqGXYENL6RFmx/02j
daR8GAJRyxSvS/TIK8uetwQbuxCWaY1Exp3BYK9cyppnupxlZUhWwe7roBmcFrJm/f76Sm+ZAXsT
QPW07wsFz/OQUghIC8S5KUNRy3PcfKAaoVa3bZ44Ka8cszWXOm4fkHTDhVX9IjQ8iV4WYrlp1Yhe
cwuyPg1g0WEMlegGTGrA4zRvGuEFGPrxrHfR7Ily5aJXge2GWM18AYQqKcO82Wti4wvTh4GBZe8R
mtgjCQ3lOVhi41CTdjx5z4ueBbqDTmyzFRs0Q0Y9ULFl2K6/rCToJBSw47e86V3oXzXVwzD/qkY/
Hjg3Cq5dJnpEa52RrIJdy9R9Y7LcojtWyV46WPCjSnHWAfyPy3tl8J4kt6K5iZ4IWuZWMXQm88jk
ai3HpcVWEdrMSQg0qUY84DtSV/He2LY8Cc+zlAYFqZVl0szrxJMSdZnQMKmWYaqB5tdKEiEYwJJj
G9G0+pXVZ16mGwPoCMuGs12+UkbWpU5MW8wxMRXNmgPHXoaxrjkKUZ8t/b2ffMnK/FHt99CltAFB
XMGz+WQtLu6X03xI5e9zm99Gehss/RGF+p181BvcMq9v5YsKMnW5029jlt5QU8UA7wiW3jrIhttJ
uxhyZDHl8vLj5Wh5M+4sOL4szmnx9Wh2OSm0sw00FBB0YQxPet9YTYlJKR5RSNnfgwM9etEr56O1
JQeVFbt3ck+2a/v7G9ROHOKizQQqtKkf+/TfiYt8yos4acxl+o3ZQO0I1XQKimaVwfq21y2BTAig
UCBNK6da7tfCr/IySOwmg1LXyqOJu9wB6BSkiwCkKkp+7Gs5tFxmeQB7W5jlq2YbbXwTWWJsC0mz
u77Sl0H71BBK9uf+n7VKJ6ukB6xvNG8iYnyPQefVqqbTipxJvEyNqSUKU6YUyGiAO7cEiaIJVRQA
Nawh+YnqEnT18iLhHLIbjntuhfGfbtCHpNdHILugoCZIvSPXH1bTOLjROUu12onWetIAcQPBg6xC
Z9eayqnNbS4dqt6U2x2dXV9feBJRNHVahZnOqGE9o1DbSrei/Hx90S6DFgaJ3mPEK2iKAzV8PpVp
Y3ZlJE5VOD0Y/aFxas1eEyd6JQknDlzem84N0TU9GYspN2VmAI8f9hba4l2hDkbd176JLWfbb9r5
2u+0wo0RndtZiKI22SBiznoNu+m7lD1Z3eCk7cEEEe71ydv0+BNbdP1OxpREfWPWMWz1YAdSvAUq
vHHjcYshlzEDU3dihn7GiZlsaAU1MmeAuwwn1m20TgP/FHuTG/fezJNw5M0fc5szY7MtikWqQj39
NJMMhcnHHPU/QecS3fCGxRzNy0CKss5lwLqGCt1c5W1mzK0ty7MtA+08ln60SPeLEnM6g3gDpJ91
MpvdBL2sXMcA21W9zSN1Z2Sjq0071ChsQ+HgNrfHiKBrGLTGztLXdtIcAz+twdj8GaW/Nbm3tcKG
M0pF6hhHqjR43SW3R/fHILN85QrYx9JgUiXtZxbZndk43T5S7/XH63a2oyPoVf8zMmb1oOEuVwmI
68IsDYcXTTC/Lb03Ze9LOwbrtLOQt1tk2OOejhYpn2N88wA4Mc6sIfh5cwl38DoEdL2007ojtqAR
VPJbwC7tWF9eDWnBYwUwmIaXEQtklkqTfo90PXP1IisPZi+A4lMAkzfny+jRc550YK/qYF7ELQlV
BJXZq0VsjUI0AW1X3KU3jSMYtvBMjsOTXNjr8W9s0Z5tKikFQAIT6jSl6KwUwvZhYgap+qpUthJB
o/epm5xefJNN5Dh18Fc2oesOgQmVtkee7x4rxynSaYhFvb+ImhdZr2PzJJuBrjwK03O8fswN54Ta
WmuwvAFcjdIh2seYY7iWpC4aCwTZtS6PiWXd9tLiXR/V1i7F+xewHbTmfMEdMYk5CAxLE75s7HqE
gam4SYbJmcRjEeV20r83KucJdnP7nJpk9qmygg48KyLM4/Aq9rMjtRFuChKkkCyImBQi+ME7V7XA
kZ8+mt1jskT/lt8OlFaUqPGfQTMb2IqbtE9VAWh/1cfRT4iWgAeqs4lR3KD26K48Pih6GrJbQwaG
HdU7UJNCl/TcdVQRbxJA1FWhmu+GMXKSYofHGM7xv3Ukg8kCNKxoZMHzAZPPzGtZmvOIHoZZ+63M
kFmKHYhaxhpvH1CvYwfzNRCUYcBpweZN4hgnK96ekYLGuWvKr5aTS5UjaTZokeVA/jlWTz2kH677
6UY5ELdYlD6QDNAWfLZYIS5q3QqrWoXxiyAc8IBf2Nk3EYRaZekqwSLNdvM7Sv2mCZrFmVW3G3iR
l/olO27AB1ULUBlaCZLPF1Fc1Rp6CQbyxcN9Y1s2/Rsa0/ZrZfsyAPyH+kf62ny/Pu6tJBVyfegT
QEMvSj9MUFWGWYFYMcJ9jltjn9+ng2rndeUUaSArt3W8cOZ5yx7I5lF6QoUNzsQ4UTF12ijESh2a
c/9ctc9qld6W+WtZJ8DRW7u56x+uD3Bra+BWiCzv602ShbFJtVZXVpU0oQz51rtJXoZ9PhmHvF2k
3XVLX6x+7AIi16dXULzuAhV+voASQZtaa6RNSNct3vX7eBfv2v2EOideKqOg3Nd78xDf9Huyg0j4
rk1u4zwU3dmbwkTlTPRGRRdv/idfw8y01K6kNCGSgKamt0rInMh8zaLbLDKCThf8utEOWdkjg+Cc
KZsb6dQuc3R2qrnSBtEGUNjZVwt3LExHsCAX9Yw1liBB0kDYNH6Nc196hJyWXt23ce8MvO20sZsA
kwGTMuhxQGXLEtWPehaV9YTPINbkgq0ma2dbAh+fQpXyKk4u+oWRYpYedVvAmsDDgzclFmUMJZBe
FXS0n96Add9uXvoQia/d+tVOw3+//5Tw5Jm4sZf4//cncT5GZ3UWV/IiO3Y0R3QlZ/YWFEdEW+Fl
M9TxmK8DvyaE8dA88MVJdO6YZBmLpZsxFyrKvbiy4QE2fVs1gF+MdS9mIAlfbwUTRCtk8RYt3/WN
wZmgjdUAVpUiPJFPAX/DHFBEzcvCnIouHKZHutWhQ7jsE+k+A8f99V24EWCAPUB8AWqV8nwymzBV
E3GFRG0XTuZdL8yukt92Yu+U66Gdd32yv25t40yENTyH4pzSwC/BbLLMmOR6HNcu7KBlE6zuWtgF
7xHwcidT9lW0vyHxBbwG1e3z5YPQcUK6ok7CPH6X89ElO9N0LAjg5LJhp4071vVdJHH28UXiRo1C
qBavo5qM8hazYqlASkvrpyQUiUi8dZTLUFjQ9GSMLbktC7ly0DdPnEHp7juyphwC1Qt/QX5PS5sg
7aWE5CwmMckjfa1mSjOQF1k4gSfAIWoReVZjtId4wlWdLEPBuWFcpMPIhGnFhgLR8GLBvsBkc62a
eQmoaiWLThNJb3M38lrmLtyT2sDjC7Ad1EnZ8zZSu2EG6ztIJxKv1Dw86RqWH/lq/h7XnPNoYw7P
TNH/f3IbV4hprmYNEgW4ylOqNLa+HIFvEhr1KJWP1/cBzxYd9omtSh6KQdHUJCxHO66f5Nf4dzTi
KsjZ3FtbAThiFJ0lXChw8Wf22ziIi6mVEvwi+94OOkood0YT5DfgB8lvin7dzfXH9ZFdaODhqnlm
kjnPYnkUQBNCvaKeH8GIAnRA76Sz5upLD8oI1L/S3h+i+UGcoQJoOKv6URASXP+Kzfk9GTfNck7m
d+z61tAEjLsy3Krzya64NYSjwInS9FfOzgk6VKTBtCEQYsYsAGPssrVeZHhMlyx2XqxOajysoK+7
PpbLCxpjhhnMQvqyxLMhHLML5KqFtkplW4oQSOlD6t5Kg1tWj+1qg3bzuuGLYM3YZeJoJReTAJ0x
7D35IzEhyDyrzpTaRctTGvovIwQdD9DHYCjQmBFaqxj35QruA2JCnTGtoRiFG0TqWGv1JGVS6qBn
7E2ql19VnxaOUllApCblN7C46pyzf2vMKHBCRQddl8oFAQFpkxmsYhgzYI8HLfVMc/SsabUFjp2t
2Ak6cIB3FIOmXczcDhYUf7vKTEKN1F0wVPJ3Y1IbToDeCp6nRpiIlhWVlCmLhsG05EOfnOpXrRJI
/IEYLq1dvR4y5997DI4gXB6+eMPZjH7oiJLOMkZliUeyvFlG7Ri608tP181cvuHCM79IKdEUjiyJ
xeqaWqwDcD2lYTW6iRHgUdHJssMI1fTlaW3sRXaEo4zGv+tmt6YT5R/aZoAGRtBonAeVWE3LUoPo
TkjEXTL7eDIzfraRI1aAXP1blQwaRU9tMf4xDUlE0gK2pKp2JmhxcNHHWx54aoFxjjia5WVeYMFC
m7aAvux84CAnty2AnheYeMD72NZ6E8menEObLEztyBU4meRW7KUYrP/8uHy+GDmE9cyFugAa6Z1Z
f9e02im79+srvnl+nlphzk80MSelPtIhtPb6PfXG3S/Tzz3d5uQevNHQqTw5r0S51QRRwGIk8bM6
oGYiNjYadr3rw+EtCOPAeWTl5aIuabgSzU6HB+7zEM8A47WRqldo7cR0gbsTIgsPncQjFeJZYLxW
afseY8AQBgP73EKZJ+WAYrZOABmpPI4AnOlIq8+XQpCkhMgmlqKRDKeRF6/MTM/q3puasxqb4YRW
z0QKqcMz/LmhUQP7VFNQnh1T3UP088VS7jvlEWcTbvfS7UgWjpNtHrPA5P9jkX7RiZetstpodQyL
yVFAVUXN7fopv1lckDNJYGK0uTQGm259YpCZy0lcjExHySqUjOcYOMymvZ0Ae7ju1ZeQE8TKLwpw
2oBD9S3Ph0XasmubTkxD+UHXbZCg5rb6HHt6MHjkpnjXHlQ/t6dv2Q/jkMX2vsl8neMzF+RbNFzj
GgRWflrPgKbJ+SdAI66Y5U5Pw3zxp4f1V+HqzY0VHdb6QcvVcFFeAEwj98KvOKnxtOdenwHqKWwe
emqdmYAuyUEaCmhLKHY/lNEEW5IIPrZbc/oolr85mFBtxl0T4GmQRDK2rKRKtDJS6RbXLbsiU+GC
tUDnjGhrmyP7oqSJOtxfZ952NACGJa1W0hCKyjvLyg7Lwqusbu1zNASDtwGgflqlP1+ysu8GDcKF
CO2iaKuVH7/qywtkvK4vDfVwdmk0cKAB9gXuWPQnnluZTCWV+ziCFdMFrTHSS79XBweAAIiX2usy
OkrCY3LfPLVOjTJDg/q2Vqs6jBbLO95tpki00dvzXZc+9HjxgSXZRzyew61xgrEJZHqWhHcItmzc
R0TSowxNisi6BBRzY28NzWNT+H81OFqf1AGIBuUBi6wnGiTtqi7JQmOecRUKIKFuLKkNyhQAiR7w
DmxnKWDnvProhdov3eJg+AB7E2qkqPQw4brqukavemwyBadOquKddyhkx4B2NCqkTXy3fBek+yZq
wJz/sEBy/WexHxu//cj0b0AOcVLRSww0/Zqv9ytgS9AEznyNYFp5NwuY78Wbn9SX8sH8ufrDY/ww
Pep7vKLtMDEuCceHNnXin3iguO7WXyxPrF+f2meOktQ0VktQYD+Hnsqt5mq/5uPspvb00OMV/F0K
1hvLA0HUZI/RXewsN+U+3+nP179i0+lOJoE5XuSu61KxgZ/L03NDlUAVEzgbpwV3PGSk8IYASRTO
xG8d2pSBBaEJzTkXqOM6zkgK1HEWQrXxoMvOYAy3ILhuEsuPj8XP6+Pbiuunxph0ykonK4kJjC2H
dAcxKRlbixcGN+9S6N2n5C90Ktk0JJWGQaiGPAtHBSIWhe5oev8ZR6O9qMqhJs2RpqWKRW7j6C3t
eO3u29sKD4jApOANGP84D5AVRBSjDiqj4eIgPpKHKnPLp+wVOPIpmI7g5E3vRcd6q56EN+ENaN3r
M7w9esqlgTs/nmnZGqYhD9KKfuAs1B/mfUrc6IWgXeA1OkZgRHz9zbFGLyUXuwZVTPq4gI4rjQEQ
JF1NhDnusrDt5504PYAw5lcKvdHKtAFZ6FtHc5952lqbmwSOCh5OvFuiPf58gg2UnevSGrNw+GHs
hmfiVPd56nQ3/7oTgEakEzvM2MDzUtZjNmWhpr1YK17rTLe0QlX9IezHdubEn80j7tQanemTVFaX
4bRpCWu9+4my1LfIHcL1Dg+W3BIqTWgu1wy7A28WeOxmXxMghGdBZgHzVxW5Myd+A95gp0l2qenp
+/FlVgK0d1UvnXEr45kUdG7XfWYrTaENsP8xzwT6UlinqCYYqD//VIIewfz672+7x5/fZwI5Maxo
1VL8vnyrLhAYBpVMeWsY33DjqXXNbjjm/svC/bHHxOxsNieJABYRlp3ykWVGUNbFvjePUaU7kbaP
5rtYseWcd9nirCLLAjBKYMvRC5hVfBIedO/6JG4fh39WyWScvyrTLOoazOLoL170A03cQHbvuxfh
1XLNID5AmgCMdMuv6M14VyUb/E1+rtnyv+VM/spRTj6D2RXyONbr2OEzYpLaovA+jvdtw6uJ0Ozx
YkMgbcaTE6WcZqdSAOHuGtOtt7rx4c3YLY52039PneimfUifGi8Lrk/u5pF7Yo+ZW1GtQOiRLllI
qqBQH1a8AVndozLdass9+m95kYX+3LXhMXOI7vIR72sw566ynY128aAGa+02oUEcrT62E6dKtvlg
Qunj/jOfzBWhHqxMVGPM5+QU3vKAROLQhb9XB/2cHgCTnPFt7vcTa8zdoFL0EWfEl7U6lB3Vme3x
U3M+r6/ZZtQ6sUK340l4VgYjXsx2zsJiB2I8V73hNcZdwibocXNigcmNIFZZgnEJFoYf8w1y8dv5
pvBqLwP4iPh9gAaqYHkEV8X1cX0xa1zzDiYcr0WJa3EC71ADNGCSd9Uu3c4FVA24BHKwvK62m2+L
m7jfhUDcKW+J0wTVDnKKHtlpbmJHzuLz5El4G5IJ4evU6GVuYkkjtYAdzWhxNRl4QIEtK7RLnNLn
05OQCdxdnQD5lAhZmKL3jfIcchnfNycXqCowROp4tERH4bnXAHKF94nUwtXOHwXkf+phOjTB+Btt
aOH8FN+gcQeVnM5pd11YB/1n9doFxTfF671hP7j1XfyrDrilHbrf2RU//Shm3Eokp2AJxkcJ960v
e7XbOb2deskP2qGj+tf9azMYnFhj+0kW0Gp3OW7SOEhUJ3XQCWf/Ku0CTUJ5AG4v97q5L0qVK4Nj
iWRWGc+XeoHBDR4I+Hbz62/JT+DQyf30Q7kXvf7n+r31igO0g3bRfY1jK7tFuiPb0y4O+mfTnndC
gKahHee7tp3tH09gH5LSHEJQkYjvcsVb4V7Yq46yVwYHHPVtZa/f0h05LC/KrvyBS99BvwE+xniA
yBFoOvTa7nAN/Rb/UhzxKIaZHd3xJMa/4MzXpo0J2d1aaEJFsEoK0EovDf3LcN7A0uAcPniEBZtV
21OXoHN1EkvNuM4bNYMx8WDZqa0E/qtkq3bm/eDdBbeSpFNLTNTWoGCvqnT/5erHkB+V+rPglSo3
4/apDSZuD4KYQUWROjiiZnIPODw6lBN/8WN3RuMbqjfBy+d1b9q8Y57aZII2xKuhYdfBZmwufj2g
sa4E1CzKgz5ednW0HoSh26VT/zCT4d60krtxivw6n11hXQJFarxYMp/X4V7gvWZwZ4OJePMyZFa3
4MusJ8je2oun7AavCHK7cgRn9AR3eS0PPPLNzRz8dD6YkDZMU5NMK9ZZDNLHdQdIxoPqFn7j9pxc
cSvZODHE0vmDTCXSRfC4h5OnheuNaltB5k128nB9gTf91pIUvKdDMetC/qQjnbgIRUzAXtu6rRQU
RuVkPKrDr9PnYtP/sfI1qyf7UB2jTgPvPQmldp9mn9IMfmlzZ+HWNC/jcYYeQqJbjjzWTlaiDVCZ
donkFNHi9IC45WvxbUILRjn0gRJV/lr3eORTd6QRvDhrvd5Q7i2xvY2a/MkikT12jXd9kujGYj4f
yDtwyKGejhcntg5QSxNQvUUPjZh6BVUEaMeVxJFBYThxVmPLvUC6jJoO0PXA1rNPBEU/q/MMVYVQ
7JtdZeb3XeunxLNAXkyeB8XtxtiRc179YcMJkDqA7xWMVuBFu8hPlrzFDa9Lwxjgt3ZMfEVH9lzx
Wl04Zth61RKrpBuKHoXP/pCMmUs77Xqo915frC0rgDDiURB88SYgk+cxHws5SBl4FcIO/uMN4gf3
qXbDHYCQ/GOBfsGJNzeCVfVqh4fUfC1voFR5KMzZb9vlZR1E//pgaBBjPM/EvgR/CZ46gU6kn3Ji
KmpXcDPKeBWWc4+MqWsukuLl8+oOmTfrXR6Mifnv8ZAwiSc5ylyHmiZT9EonyO1IFuZvmr0SbXwt
mbxsQOOgVe6Ad+DcqTZX68Qac0OVjG42pApYBHVye/0HiX5GvIyIHlGXc/hnQMytFFhOsxsEOQ17
Y52DKDYsVygsUMAU88egJYadqSqvyL9pUwEKGom3BrVMxgmlpO0EIcdTHxqOxeTWHwwI+PjQIL7u
HhuHBOXt/McM44ldrdZyXOHttGnlx3JKfCmOHKEXdvMqeaB6SSm2R5hFjtnNDQAGRSSZlAOPRafk
ctFGWqcBDJFNv2ZtDSw5cSeSVw5BG8v1IW7uAFS4gVZC9FXZo0OHku3U9BhiKu0bRwFaVgH5gt34
Ea8rjmeJcUVB1RelK/EugxYqKX5uY3Swhpm39DdlcH1Mm95xMibGI9GW0FeDhPdT2qxVel16MEsn
Is9T9Dex8MQQk2yLwFypJqGGMjHIqkO/Eq9oOFDOrSwbrE5/lohx9qkZQYawYokSdQhAy+hXP5Ix
0M1QUt7zIigNPKfpiR13i9O1nKmkv32xucGiDJJStNcDE3seIHU1E3StwSOEsn6s8cO/71vEgyU0
vf/5fcYpDCXq+nHC78fppya+c8+Sre+nDI14HIWaDgg0z79/NDvDWnpowXV186NIwJU5yxZPVXtr
v54aYVLlXivySquzrz0EvBdBB1CmHs3h87pbb8VytARSxWsUIC6ew9Sln1JdIqDBtW4J+WhlgRN3
tvYNCojQP8B7OUh9mXEsGmgO8gGThdqV3i6BGAs2ogOV6xMy7gVjc2lOrDGpfkKMITIJEDhZAtFS
W4qq3l2SGG00OdgPyCCPXiGS/lsFMrfVaEfabjTdDUOpuZNUdO5UTs8mWXNOQOR8Ftu7a65tZaBf
GkdLGgvOBGpHn7Riy7GyuZYoWEEfHYAuFJXO/bLtmqUf9QaATWV2EAr5i7l1dqE97x8LzM4ah3Lu
+wEWgFl+qnLiC3Nkp/Jk6wOkUlW7ltVDzxMt2/AgCNiDhQ03HugisUUbqU8k+jSPkwsK9v1Ibrqu
Pg4DmIR62iuUxLt/vSXO7DGR3jCLuWka2IMf2QlaPIz4dmn+4jw+s8KE+QQEkFUiwUpt3arzbT58
Qnli0Dk30g2XAKUe3kItdJ9BYJnZfSpoR4jYIKcpzWiXa9keDWQmx+02nBu0mKBfMmQR8j0Mbd/1
ud8qCJ79GDP5A4BvOlFxLnXZkPllnO47IYmPXV95S5ZKdkrKyq+M6pOMhISZ3gB3psTfl1ZZ9908
8Fq1v4AlzFmF7wHnP+RiwHrDUobqsZaqRY7TOLbym1JvDmL8oybR9zQlvpXotl6jAK+gdXO1wbJl
o+Jim7lfETkwCKGC6G9ipv+8PkmbGwKIMBk3DMpPySyqElt9kSuYI0Fw09XTbprxGypXCa8Ux7PD
BNMsaupeXJBcJXV1GHN5J66j3STaXoLedJtVwfVh6ZdpAZKBf4bF3tjFXC+0aQDiyJzBA+BC4SOK
Dg2PlIlnhQlhnWHUxZJgQQtbjI6vxHiJFE4A2TZBhV7QGEfRp+dxWMq0PppbzJucoTQ7HyY3V16V
8eFvpuuPFbp6J9fMJjESMuawkho2RFYBbCceN0pt7m10F4J2EJkaKEcYI52qZsMK9FljmoOdzZrh
gAqUB++iDnuxyU6sMA4NnIxZqjIkBlrrYJiTo3ZKEK3HTsxsDTJ7fcrJfrcd+8+oGMdWjC5DPSDF
o7zW32R6/Uzy9zo/ijq0ahMeLdLVwYFUljmVC6lVUYsFqilTZHBREzsFQYv4OlT30K92uOWozYgP
6ma8XIFrGPev8xVDschAaQhjAws/zsnubeJRbKt0i1wsF3rskAHr6CA3GKcYVTAitQ1GZPVx6mWF
0bixmVTO0hDBXsYy+zaArx9cUyT3mgwcNLHZvM5KN9mWkKpQ1OkiSINicdW++VxmgKziBGTwazoW
DvaO5azz9EPLu8HupfIlSRbiGkUW3QDcatpdosRQcF0ioDfWdHmxhjpyRilO7tcpltyqQtdp3eSQ
qWtGsIRZc+Wosz6HEvR5IShWGp4UT4Jdqq0OqgZF8a/vyu3p/zM3zPQnZkPAuBhnYZ1Mbp2MrhBz
nHczuqBxDOAmdOKBDfx8gRF1zAFlWVSztQcpDpVll4ujrfGyrq2yJs6XP3boSE/iiz7kRlaJsKMf
CsvLI/D8OJGKXPmQ/hL2SsWZuM1Ic2KOCZrVmuElwoBTJUd74BBP8aaMcVjItfRyJOG3KyBG1fv2
sL5dX3WeAWbV9bFv9WrBXMVZ5LXKczuBL0w+ztnL/88OE7jKXFHqvoGdKD/0bWACEdzxmek4o2E5
LYdqEKVCwXRFz8OdeUy/zRwMyGZI/LPWTMb4P4YwVnkDpCeeYSXI1Ynok90lPydQd/ImbDPSn1hi
0klgFxR5LWBJyn20kQ6mh3sR2i1FXjf19r7/Z7dYTDovx8qCp3MYMvAuO6f2mNxi89jXl39zNHjK
0JD5gSaBTUbVbhqw+nT520cLACtBH7ArTdv40HmUFZvjodd1/IE6B5vDdEJcVuVcAvghBkh/bWUu
7IaHI9scjwHWeFrzh94PE8pysBkIqdZkIVRHFDT+lZ1hF0Zio/mv0Tnp0qbPofiJGjnYzHFbOQ9n
0MWMiqpCUagrvCz1QOUHBF5VoLHWq3kYp81YdmKLbrCT0Ily/JQJA2yZLRRh7YRzAvB+ngln8joW
kToBwjwMqAp1RDXcIY6er/vapgOcjIEJaUKjFK0hYgzlfNdrH1p1qNOE85Cwuf4W5QaGCBOIgpn1
j1H/x60VhSFU3JMVLYe5ZINq2q7EcMo56795nkH9AV4GYDC0JphFiWsIwKxIW0Bjn6kQK1rvjKkR
g7grJTdehtRBc9qtai6quwxzDVFdqeZE760ppU+2aBgG3AdF+HO3yLSOkhZUmNL1dxZ/m/+iRxR6
pn9+nzkddDOpS9ICbt3EvVsS3TbKn43C8Yut3i/wKWK1FBT20bXLLJrSgKslgbpeWE83uQhWVlSr
w74/zkNuF3IDeWDwK1ZAsGBBSfGQDaY/ab09a0cjzTgBcWtGkSmi9QpUJDSMnM/oUGV6NCf4Fgm6
kS5qQo1T5fn92PGuwpuGKMkKIPsatIuY8A6dw0gGezj6fVb5Y41Ky1NSYXBT7Dvv+r6ji8Qm17pJ
VR0siLtdEqtU/ZzUBnTJooo8j/UQ1st9Ke6TVXa67rVCK+NacLbhVmjEDEIhhJbN0Qx6PovaPJC5
7WbcJEnsF7vWKm3Qjy6x7ERLbEc8+oOt9OLUHOOmSdFXcitJqK+lxl6yim95XQBkIDV2K6b7v5jN
P0NjERmjXIERYMTQzOoF7fp2MkFCwlrtGToWD0qyuiKv/2CrxQLkI7gc4fUL1DSsT5Z9k2ZrivbM
cvY1idxUYEvKH01p9kyrsPPMTW709L5JefyjW6cCqK2hOQhcCGUJOF/FUpL1UVdR2EiaNP5EPb53
BOhk/kUMO7VC74YnRxvkgFacbhgdhEd2tYIrTuavPU9fbstFTq0waVuRQxxgyGHFkJd3ubORxB1A
S+akKg/msrWx0Y0D4ivkHyjzMWdpB+dIVBHX5Qjlgl1XFD/RqCw60Mz9izcA8Fvh2ob+TiQ2rPjA
3JjFGNE7gr6avVesJHHzruGRvm96wR8rLBJAXmJDUFQUbATlA8pmDmhhODF3syQK5AmIS4B3MS9k
zfsSzY9Kj5cprfEsoP17v3oWhbsmhpzAjdV/DPN++Y1ueG15zeLSyVenqPZyd7y+s7dyBxBnI0gC
MwJvpy504ojKKgy90dRoAib7dIr9pNo36d2oL76S8Npzt9wRbYeIkCDvA3kJE7EEo237ugWiY4yK
YOyctyKPnXTUOTO7FYdPzLBrl0hmURsixVU8D8SGoq35W3yLsnvCa/LZOmNODTGbeB4VrRkHnGbk
s32DKTLbj6vg6ZCk4BwtW9sLz8yIStDYpof0+SqZaUdTIcT6+/YJBHL/HvZClTv/+XXmVG6BMcgj
Db9eAOOyiqGhvZIW7zXaWxvtrrvb1kBA3ofGe+hq0uvX+UAKoQDLGu3QLuf2UW+0x6Tqd5rw8RdW
8NKAljloD4Fv89zKkuBXexAAhUUPoQaU0KYnYxk5brb5xoI3X6CtvqShLea8HyYidnMOcM3ceg0e
LRQI1WrWN6KbTlFadr7srCLQkwAsJ3apHATR8K8Pc2s/QW4E+q5o9zQh63w+TCK2mTwumEyjzQY0
iVt+DWyWC1by1o6FOPnX5R+q5YXcjfbwA8vPzOo6QDyptnCV6efGGXsQPTbTjhZOtJqTblwODJZw
cMEpTdkAAdn5wNbBMuKmRdsVLoApGGZAMyOmrTejITBSg+uTeOmR57YYj1w7aejqDLaKFz2HdAAO
SY6F7dEgvabt5+BIZTZvYQp12Wm4npEJaM9MUrJdWRUQVdRTyzYNYv4/7THbeQW1t9aNA3AhAjpc
rE+l/MQO4zKebE8ciuMgo8J1kJXE69smrkZ1we1cqH8Au3os/5e069qRHEe2XyRAjjKvlEmvyvJV
/SJ0mZb3Xl9/jwrYnRRTN4WenXkYDArIUJDBYDDMOVXscB5Y5W5v0EKPDcgGUbVGaAEndTW07qZa
oqUe9BHilIqeb6gJTxW8TQovRBgPliM93MYVRkuq302+q3PVuv0FSxt4+QHMQecSsVPGEQ/CUH8W
yCniTpK1Spe3EPBCzYnFCRThinTFvsOnlcxVeFSDl8+qy5yiBOp3oekVCTwLRoBk32hJSuXCImu9
t0tbeSGajXkzT9LcapolSzGLF2/QvCGsJVsW3rsoa4uI2ibQXhUgnvMzTVTsWt7XWMSGs0i51d5z
zMGj0gFgENMfPvvBLEhrALdbwo42EcDG3H2YiK+393Khq3/+HczpUOK8K8oK3xG9fFeGsi9Ncvxw
3307f9H34LLaK+fkUX3yzBW5k3ecP0jncpn3flEMwkBSGJH34qVWKhtTn0dO+V0u7vnawsxZupbn
XMjVQCbyQQC9mEBheUYmrydZ56Y4OV5aYwpfNioQw/eRNfXCKe6+aQsqNUd/XIlWFuYT5nIne7sI
KpWybsdEwBpnlMvoXatsfFM+F8/oxkS0Vz8UGlU86ke0e12jWV/0FigWg9cBxN0Au2B0zoMIMBwc
vK3MEcqXn2DYsXy/34h6bzd+dgrr9BwHtii0UDz+RdJhLSxUl3YaFHMI7qdOYhZqpMxbtwh9Hvmj
oXPADm2LevWBGOsV7OinqpXf/41lIRmLNkQQM0siEwY0I8iz9GgEPACfmeh03wdc59Eh1x7IsxYa
Ff9a9jsCTFca8R+3ZS95RtiWMuEg4B5g0XBKtUBRuxFRwryDLad3UmrFK0WOxdW8EMHYkoo4xnVV
Ad7fN7UkouA+oblCuaAxirVmwck2rs7ohSwmFkiUUfIGVUZyu9E+a12mgcA93F6xaTOuRIB8YmJE
xX6xufohLVsku2AcI6JCqeYsFJ+yFrhqwnfAnTSuodlaE/iSd5ewQwq4CAGOxGZsJWUceH9UEE0R
HH/lFzCeBLExb+u1uE0XQqa/Xxz5sMxyIOureDAnemaFuuJZrc7TsYpCmqu1T8tileBq0fowKfKD
i4GkG3Mvl6GG+yMh4bEXX1Lep1r0ova/MjQh/r1uAGjGE0sCpyOeSXPdAgDH5WKJA9ZDExNdmu1x
cElrymMbGGIXfQHtQViRuei7p8I0cNCm2OMqBnb9dkh03Mmdcihe++Gs+BhICDxDSnWjj/dacZ+o
K2dtaUFl9AACVB9mAuucKwpuwbaVNBxnH3BMnOGGSEFzZzkTVi6IJWO5lMMYyxgpYJAHDeex7csP
PnusIn+jvwK80h44V1+JH5cONUB20W05pYMRgMyVKsY8i7g6iI7qqwB4hTXc8MnI2AN9+fOMcUg5
+J7SLomOxfir81yaAwE/5x4bbi/WvjH037dtcekwX4pjtihH9ITm1xTjZB2hWXevAaptFeRzyUld
CmH2p9Jrv4jLqTGw1YFTdXa72BT6e9KbumZFHlq+Vhvpp7TqrWVkznLK1X1fphDpZZu03IbeC0B1
aYscM1e+1tVGIG/hKN/fXsxFe78wDebmzAFt2Sd1HCHxATwu4QETOVQQ7kbkcm4LWoyIkLhR1YnG
E69nJqvcVGLk1mMWATZuUyrAHatj6nU6yEca/27ggk1AFKvvMqOMdi3v2kIyWtkjAVTYyGcH3m1W
TuCSGQESUsOjFANWqOXOD0UvxDXhSBkdB/6kys94Iq6ODywt7k9KEaU0EdkpRmWZ0+Wgj0l0RE6C
Cu2fCenaqxQqCmuru2SuKKUhAaaC+wOYeXNleDHVuWJUomMGCEd/57XCoU69QzzNfad7aYye2nKl
IXjJqaA+gNwEErhA82ZeEa0qDXwlydGxlHoa4k262oC2MC0+wd9OoQKSLXDHjGMpS93tggJFQc27
w7S9EXKnaUq0M7vk13gQckxXSShN4EXKW1VnN8pfl8chH3HDDzvANPQ3X9XC5/o8mR6FUaOltp9z
z6nu/n1icy6EOYGyHwwe8PHwKnRTWyojWqq9sY7/umTuF7r8XLYX0YlXFXqtSXgIxZW48/p75Ca3
63a4KAVNlhMgOSZa2Nguz/VOmzp+juGIQY1UQANukQq/Ob1Zg3daunSQSsKwLECSp0G7+d7keoPC
p4bIJ+diowOluq+j1i4DdpjCC22ayuNBEOCvcH4tnmggrQPGE+YIPs+5VC8gKFHxU3hQ7gZOPRQY
/miwXcW/Um8ibwAcJQ+EG3EuSMJ2lemkHprut6GkboGhRUI8bgLJTrIBfARr4dbi1l1IZM4zj7FZ
PyOIkYto2EnFphlA2UJWwqvFXVPxXsKwOUg32IEtUhaSW7ewj0h5w+xMZRN3J3QvRY7Lp1yp6yw6
qKmyBO5guHiWt7H24zJB2QcpHbWrz14icndZUjTW7XttUSMNrfN4dsIY2ZQwUTIVXVqIrRpkGaf6
x9BRp6mAoXNbzuL2XMhhDIKv1CgYNAzRi9Y7T1fuwkWzxhDJBEOKa4pto2sJuIULX0NeW8SUpTga
dS+DJuucJSvhhrR0UQHrV0LZfhr/UVgrw6kdRTxajlrVae81FxFzcMEbjd4Zf+9Ow6rh6CFt4I3H
sAhFA8AaPpXlRjnkLWch966YfJzI26IXnn1OAAlSKsZ2rofxThgkzMq7+WhWZVi9BnVPbOBU8FQL
kCHNxvihTcqOqlGDVIwv5ndtiO/w+kYAYUkebPu4C4xMQcsdnymDhe6faNNmiX/w8MtUCtEcpQN1
d2XpJ4/BRn0TdxTSRYDIQ1w0P+gAeS60jIzRseeix6GWH5HKUO7jSIrNIvf8d58ryYrIxXsVHc5o
08DjCtRFzJVTekquBFKPuGSgpSkAFMXQX4Un9TX65j+TL0E1w9JAB91tC17W9L9S2aJkkAgRL4WQ
mpuZXu179d0rvznJ23Xk+bakpZMPkHcdI5UoogBQYb6mEcG8d5VhTeUCDYclHz2VbrG2iEvhOsrG
P1AAAIZg40fkuEqh4YYIA1Hitq9fI70882hP0vtNoW+TtKN8XNAmeLqt20LNDffahVxm8wL8Ktfq
iLv8jMtpx0fPoxAUdzlx+UPSe+m9l3ohxl66wew0wu1cUXhLPUEy+yHJd2gZWGM7WXynX3wRi2un
oQuu4DAeBg4lmh/VD0+wxc/2N0+bzASn9m39l1wV6m9gvUQNGG90Rn2uqoS68SHMCzGyV+7iBMO/
idVgrf+NIHT8IAmAUgRbswp8eYh0eN0jqHZ4VB+Euqbqb//7tpTFQ4GeRcB9gP4KdJBzU62GCuif
JfyQSj8AKGfs481tAcuH/UICc3EMTdm0KRqzUN2TwEFzX2+BYrKVrC+fDiZnasAP+h8lMj4+JmoU
tl0LEGX1s7SQ5Ivl5p1L663gb9E6jdTloJ1IC6pb8AOoMW3TNeafpUt56gT9z6oyTjX2GjL006oC
vMIEnOou2gRP/pqF/KSVr3z3hZjpzr6IqQeuSNywgpgeXpQSMC+C+2oTUO8XUvzUro4Y2ArMV+QB
LZQBzGLn3bXW8/dorbX6LemLpBsK0ghoMLbB6NtKLQBLRBe3ajEaIVBzSqCJ58XLIFtJpeBllq0c
jqVoBCEwkmRAgserczqlF5ojTRjIQhLGGEMGI4bOB18YsHSSaC1NtiiHIE5AbzfG49nbcSjRRoAG
E8ip7vt8L2s7wKveNtcFEROsMFZNmdIBbJZRrcY4LrIO/JgWeY0P/hri7sIJFxDBEzDaYiget9F8
qVDyavIg6+Mp7yGja2BbtOCINET377dkJofZkkpu1VTR2/iY5H/QYw04hNVu9AXfi3YSTOBDEUwC
s4S5XhBFGqcM8TGPVXtoT9PYasV/r3ZYL26JAhJuoJugmY4dcvc9nePjRomPnbAh1akLLTTi/Itd
vxDB+F1Pi7W+DCECnStVuocIYODfFrFUh5t6vAQ8hyf4KHbIAjnemosb9OC4G3Jw7dDGdU1rY9h+
Pa/lf5aigpksxssjjd5KfgVZYfisdnupAyo4mkR1EIrzvpkqJqCry8zq4gcp/lxLYUiLhnGhKePx
A69JuWLSlPOp/qnFdDh4Tnvkn0cbKVojPnwI29rsD7UV2I3ZPIZGvC3M7LnZgPP4MNjytrRQSAgm
4NZHIM2teuqFYG22PIyDTJUyB9M6PvBFMHmrp+NOhDTVUGhpuOZrduYB8/KiU9+6bQOLlnyxMMzh
B+nOGOaIz45x525KYnW8uNFG+7aQRQ9zIYQ5+X0D/molhxCSPyG8TrgHvn8VjEFfMeifbirmvput
4vQhF16/D7RMJpM2gtnQwmn2gq3tFEPC+yEzfCPcCdvIye3RVA+KWRiC86valzsfiHwbyQR0usmb
sg0IN6N5BPeXaMf3Arhp/e1AFay8RCMzsNcxMae9Zb96KjVOqWfcj2wWMdfdoRCnRlbwiJfbYTRv
r/5S1wpa+XDpIs1IAAHMHD3f5Rs15kCmkGOgX6JjYrsRJo/rlyq2vILmMVWV5C5RV+6tpTN3KZY5
c6LCVTEJoJYaqnbdY9gl6sWjoDS/ldZfYyxdCDCgI9i0p+z9hKg+33kFZuxJBDpGorILqw2ybELq
2fFWJ3alroSsS/aMtymSeogwQBbB+GY5cF2ST3OpVVkaIZ8ekNu2quw+4HvgWP99RmqaV/ivMGb3
khjMDW6Ltm3JHxyiVieveVfU1gzKgvJCZHfyGpnY4saBKRqQGVNvhMb4BM1Dzi9PMXQVVmjtG/IC
oMsK5pXSUhZoiNmQ7W0DXZaHhCwBWQUa+plTq4eAItNbjCt5wu7XLgwRr/X52mt4sjb2kCGFgWIK
6rRIJDE+iA96T6ymiaRceOHz3G6RthGDR7F48+Vd1+w80acxRn/V6LuQt0n5elvHJT97KZ7RcUiD
YYzdHBwKroK23QzZK3d89Iry4bac6XV5rSYq4FPaGdke5tDlwD7y0FmL0S/pXebJQQrrbZk8itrv
QjjHYWK19RrMxLJq/4hkjp6HbmE0gKBrCvMSlQmItW+5Ro9fohQrui0dO5Qi/qsbY5eelHCjkGAL
h7Dc1Ipu5kN7X2u5b0hKQTlwDNxeyyW/fCmPMZkx4FwMhU12CSSjQH5otK/bAtZWjjEKvmt0wZ0E
5E+k8Y08e5TJihNes4fJb17ciEWIEY22gN2lDejJYsDBNrjl+DOA96QoBq/SHwk9XrfVWtwnASMm
OMq8DHjBucwB2U1OlNCEnJ97RDGeEXXbSKJ1/vu2nMXlQ4IQ6WC8jK5QDN2Cj9xxamELK/VjcNvI
cAX31PdrkJ2LdiDhPTGBuE0zyXN9SBETLa2ndrX+WWm2HHn8F3oAXoKXNXAugHZ7/vuB32RIiaHf
qAPUVELQuYK+Ur5dgx1YKnBjMuofOZOtXNiCyw8Rp3SobXACRLl2EgFpEsP7f5CG23SqiLaZQjbi
UnvHdFVN0+pMInR1i/0xwWZ6mI69rfeS3xfhjJFVFqeua0ZvieuLIeqmChlyhWSHdP4YUW2NCGhZ
CqJPEJgBho/lAeLAKcyREVqjM7jKP2o8CeXuLEcrseeiMQJa7j9iGGeReEpXA1YJhSMgJoLgOOox
DxSv9S2yxxndihMVIlipAdgP0h9myaIm67BJiniSBIpavUJM1wxEk/9svoI1RgR24VhZjLnwSlmW
InLHp2Cg4fGhy6m7UqycvvbysmIksAn3qvJG4F9Bm7wxepEOEZW/NJ0iO5yv+aSVhWMxQQmQ/onq
q+JJOQUJrU4jT/OBSuAv24qrzFfsY+5HLxFlCx1oAkAiY25EKY77KiOhdAKUi936R6k09Ta13TEz
df9LDxyNr00pT+zb5+nqjc3KZRyVUnWpnmiQWxXGeMSdmIC/DtUiW8O/wqm6615XEcen8PNqD4Hx
yqvgAVY0loee8F2cC5EvnbrBSradQkF+iGrZZ5EYMkCATvr7msjFrZSBUoa5IRTp2AR7FRal3ISR
dNILEy95XjZT9GZ+DU/hc782dX31dvpZUtxjQB8DqBymXOc+MwsqLW7SXDo1f7yHZNtuOUdy+pfo
KbLltfrTomL/lSWx8Eld24yk01MsJaFodhKeFIl6T94XihQfty2FvaHnWoFqca4V5yEbpHaQpGkG
ae3qs/+DlEYsrhkk6xRZOZPxXNw4EZCHxGiSw4EYKfilhVTB2U5QRojOw7Z8rj7UXafSv2UPZMUy
QXBV8q42Sol0mlCWgtQqpO9kNGttV/hHLjwU2evt5VzbOOa8+6CPzd0YamYlBU0Yn9sqAAHO4UO5
X2OXXxPFHHE+0OOiD2GP3GP0EO09y01p9oQacmb9bzox95nLtbzg1dmPTtqL8OpyNEDHKXCYDGFt
kvf6HgDhG4Zb0a+CHDSyFHMzAWNBFGPMTD/1tWaEEY+HWG6h/h0HCOuLr8Ar1gyTfQ2i9QdYHDKw
UVDpJxhCnEuMijDXhDYDv6UPXJmytgpX26Wo1ndDg2SkBDyJfVS2YE8Hsmp5bjzwNXAA07m9xtfH
Y/4VzPHIubDxsjFxT6r4PUSbLL0r1lIVayKYo8CJatRyQ+yeGlm00YOgd/sOLLX/Qg+MeyMU5/Hw
ZN/WANMb8O5u3VPlYWQuP9fFsdFXBmCvDR9QJvgHGIOIw1E2n++YTAZOiMfRd7RoT96Eu1yy+PCr
0u/iFDn+cmWOkg35VWkujbGPIStHgeiCD8o6TzeaJBUoV8lreHlXg05oNAKq2QT3+tMJwA51+Z2f
hDmwQpx6THdJ9gjIuNgFrgcdisEM85cEEE6Kj6aREeynu04qqK/mAAaN78IWjFhKa7mDtrKZ08Ge
X+jzb2JUL8Scq6POC51QxrBV+ih1+s6L79t0zfoXwhXA6gGnBsUazAFhQna+pXEDTCa5i0JHC2qz
UF/zFElaBJmeb+r3PPUdEfn2b52cb1vrTw8XoyFAA9HQAshKPOvYjihpDKqaBzGq01jDZgA1G1Uf
UjO0vY1nCSZnVajIAlUYzMoJFU2fBhvFjszafha+tJUn0FVhAhYw+xbGBYCqpQ61to2dWASQ1hnV
5wBtx4rUgk/k0AofQpQa6ZdENqGmGlrVbjAKxcXbqjJE7q0OaPQrSEytOXCcBaRpEr7G6SOGOIAA
Rz0wBJphcTeAkfqXVO6iyND4Vz1eq2VfnxW0zCACRAERHXOA/JlvYzhGg1iUSuwUcfalCRkCo/7x
9pZde7G5CMYm/RztjnWsxo7H47prd71iDuVKL+2SOc70YLZCVltPiSsI4Tfks9mgJYsHi0W6lU6j
pROjqamYW8Na0LemGuOgpTYggzhAKuGQOztUgSWKK8+shSAWTmZiKsebEe9G1nfynecRt6oyhysL
ZMPPQvkoR43RBRjVGsyY7HRMb3dVtPGbFdHXgeZcMrNxbtc30pjVmZNoj7+krLS02JjMtxNXrtKr
Hh8cpJmOzO5VoJ5Lc3QJOnlkq4C50oDHSQNwzWmb+jRQkE/cNslFzTAkMPGfICfEgqyhWpeEep1B
M/mdA+dOqwLsPX8vgCoQiGsB0oJPxkDuP8IYT8n3chIISQ7lmhacGXcSGH+zTdl15m2lrirCP6uI
YX4RHCo8wKYYQWpYjGXUYL/8rkCP907x9wja1dpDJHQS3MdeOaMBHMWVrF3xhMsbiAQYsP5AAIlR
sbkb0ce0ETKuyBx33JU+ZybPgP0rs01dPav8uXSBqr9yEVzBu0BbTG4pYDRCnwhe66y2VZR3mq/k
TvAb7CfnD+DVn2WJEkuD3xcPRrONn1VzLbJeuvVnYifTungV8VWgNUOo5s7Q/Ja/k1YE6SJSsZVV
cccx2yqd5X6K4UbWTt0dWryeW83o+3e1tRRM7N3e8J+5C+YunH0Ls+p179Vyrki5w215Q0ILQPQs
7oJND473KDbqEEyFo+Gi+FmCzK2jAMnigWFpZa/yWt+ccB3hzXdj+vvFsoxDjl7YHLsR7ka7cDKQ
7k30iNvW4N/0U3EMt3+2qcGdNUvY3V6F6/cHJANZDS08iC3RYzOXHIoFurTTNHeyHNC+mHCPBiSt
ezvEBIKXUwBernirRYEKEniajngZ0EJzgd1Qez5e5blTkTe03Bl8dwpdzwwVp8o6CuiE2/otuA+U
1vDWkRWMAV/1eRTqyLlDI+YO4MCdyE03nFtQAEKGjb4SPC6dYsA/THRtREGORmM3UeITISiDApV1
6prRBskZ+uzdiStF0aUY7lIOGzl7igSu4hByWjt+qp/GN9Bs0PCOswqzPcgI4hDMnXxbM127N0Cn
6D36lrZN7HTTfHiP+m6NkGIhCML3AOoKFWEN6PnsmVbSEM4rKZwyD40sC41urcy2JAEPn6kPDN4K
tdm5zYh5A0xyKS2cCo3Kh17VfCtUm7VrTZzuSdYhEMRBQP4DDBjgPOZi9CxvhbKoCydHBwqwB+xo
y1sykPd7evQMZTta8UNuPHemunmOjbXc3rKS/0hnPDJS9Vmeig2kaxXYSdNcOIuYP1rxeldAF5Pj
v1SS2S2ZdEnZlFBS3KdP3FuwxfMOjf3mRjDko2YDvDF7X3m/Lmomoj8Bxx3HgsU8KNM2iatoKByA
ZptlctAxiXH7lF810v5odSGC2TrikUKro75w9K24Dz8xdeq+Kybax44ghTkoH56ZfKyIXIiCgML3
j1bMfgGZRw6yClr5O/IpvWFBX0Kz/EgPwW4IqL4PHzTbt3RTf1oRPD0qrswU88lwoDh0yD7PzTTw
wqDydZx/kqJNtzKQLHJNvt7om9Q7CXglaOFfN9T/rO/UJwckhaldlV3ftPK1COlnpzZlQ7Tsc+yU
dN+sbePimiqI0jFZpaNdh3Ghcd+4nDR0hSOhVzfaxjZnIRLyXaM6SkZIm4P0BaJN+idchbub3hpX
i/qP5B/nfnEDo5d1SASQTjvkrjfLXU/JQ3yQ70bjt242B3VlD6flmknDhBVKWQD/miIw5P/mW0jy
rMmrFC4TIGEYqlX9ZquQIbZKvMTM2+YiXmnGyGIuXN8V9DD1osJJ+qck/PoefvmtUZtcfRh0j2ry
XYVSSX7vpmZSU1Lfhb/w3+Gj7Pfts7erBjsGROjtb7p2Qsw3MfvclY0nYHa0cBTprfdMQd35wiPn
vwOvA6R8FEPG0SZUTS8xuGEzdoYq2CtfML2+/v8dQPJuvgOSLvVoa8YX1N0fd+u6f5LBSIu7UerM
Co2R6ks2vgiFvuJ9r+x7yroAoQEoQwhFAHrDSM35GoCCDfDWO/C6K/etsBdVFEv7jNbe120Vr2yM
AFsH1/IEQkkA2DTZxYVFB6rUFIWilE6RxG85MF9TIBpVTfNyW8zk5mYLCTEo9oFiCCNSgIhiPEPa
k47EI8RUg2dl0mNA8k2XoSS2Rty4pM+lIMbfRhWWNmkgqCPiUwgccS3RT6OcrSzbgj64H6fkGIhd
kKNmnu2qXOUkKQPokzt5D9QO/1nN7QxoubfXbcEUYAiIMxDkIn3MenEhkKNQ7obSGV5kzIUb5bmQ
rUa3b0tZWLSZFObw50rXoi90LB2VT40qPAfWiJzxbRnXORZ0Ak4dbEgngjMMSHJzS6vDOMfsZVg5
gsINp6wtMGw5CmVr4l1jZiFRjKhywdfRRoWhi2i77CsuQjdWtFYFXlpTkIShXoJhTwAsMW6FT9qy
y4lUOLza0pjIGz74jGQQOKqBKetrSdxrzwq9cWUAYHEiSMEk+lzvMA07Mda80hnz99H7zAq0kfim
JKLQhhq0BAw2Lj/Hmf/c57b+q6tBLp+Yg+D4/JaIrYFahKICUAc8yu2d3qt/3ViNaAvfh/QkGPlQ
ZGJNOSqjNuU7Dc3Apb6t09RQPn0pppL0S9iHlRE95Sr1pS3H7+MosDVpl/enylc3mmsN8qlEx3X8
cttU5GtngdFspEonWD6MEDCW0jRjVPeaihh3KF4LPTDqSF4JNhcsHhALAKydNMeoO2MDkiT4ADwp
aicXRlMM9r2n0EhZcRILhjbhP2JSeoIjvzq8QVMBWiqqaieL9sL4p9B1MwxBk+2PVJXilezsgkea
CWPOcJx5goIm+dohpWaIzZ2ff7b5d7BGIjf9DOPIJ/APNImiWVrHDTW3ZlRY+rb0s8ZR6g9OmrqR
AEfjiZSIJ5F/JijF3LaF6+cWHgOAi0UaEbBPmM9md6rzcoz+dI3jaxsgDaP+4CUmqd7qWqSS7lS7
NKaBag2f2RN/iHbZk94+69Eeluooh0re3v6ca7vBJD8maAB3DwY9tPnO1QcaxzDRAjdOkp5r5VtL
jqH6t5NZaM7GKxZS0JyqopbHmL8vZzGXSGnjgFaNBt5dmiHP1P5t3nkSgnwHNhFlOqRO54rkKQiu
wiZvnNGu8T5IqSdbgUvFtefytb3M5UwLehFfYISZVHINOdqA7BlvaeEmBG7ySLVy5Uhfe41JEs40
3uZoQ/kxpAtJvtTJGCKvG6eRFPCSC/2dmIK08fb+L6iDVLbAI9U8YXaxY/ZV4XmjKJDWSU07MpBq
pvJKmney5/kBAzTthQRm9xul0EOfQAJaXGxQGBjBTrPv1/Ll4rW7QOs6Rn5xD+vg02QdYKDqWdlI
YevEcnLqnpQOEXy908vC8IPnxAcmRv7G98luqNx9PFqDe3J72a4U2Wgky3vyc6vDLGp8ylJDKh6z
IAOUeWzrGJJ0H24v+cK+4kuBnw92XdwJrMfRhkbA46RoHdCAc7s6bgOrrYbv20KuWj9x6GZSmFs6
L8u+zIeqdZLx1HgGoC1j8B6M8m//LCe9Qe68Duzfenbu+fQl/6P4djhanhiv+JcFZQn49VBcn2Da
BHaYuM0UN9fSanBCUaF621CyouhPuMHYFyTApyKiBDgJ26/VplLH50k7ICGRwoO+RQ/hU/PSH+tz
ZQDp2QSk0zk4a77pj1a1E+nXGtHPggvFlA2CWYwaiOhoYQwcdGVdBIzYwalS1O4T3xCyQ1zV5u0N
XbBvXO54dQCmAlfvT1R24Q2UOEuysXcHR0j7rRKiZgEarjR9FdcSctfFCqQAgcKAyW9QgiLvOG3p
haSuThW+rsrRwbye2e+kQ/7oWeKuB8hRag2HgQZnz/gTbsbH2xoureOl3OnvF3KDJACzHiCjnDfz
vPbyvnr3MjpNq3vx27IY1mJY4rd1Km8+2kNNY0qM+8he6zpdiI7nq8e8dYdS5QD7CkmD8ZFsQjM7
aTt5l27HTfVWmb+r7bDhbMVBVpp2Rmm61hqw5MKBQFgOrhxUG0A5Cgcz13XURjUtukx0+qGLDDDW
UJd7DfmAyt8ApUoaA8VLQ3U7Gj9k4ktZ2Vnp21Ha3QVuhWEYAOUp47bNjuNgidpfXzfowQI0JLwT
YJWBZDD/ttJP0PzrCbIzcqBOyEZBNkdR8bdxn7e0lBPF5hS+QRleUja3rev6opskI0bGmIwuYWJs
LlnVMmRokbx0SvSYdOi9AIA1xfSWt8uqt0BbmxK/9ntocAEqI6ZsZcT+rFcC6VjIjWEoO0GpnAiX
2zUXrEQ8C5EkZnuA0SIjIEd2m8WbEgYQR6q5Ljs1aL7OISaZ6t2oUW2TfMdOcswd8J1HIu2OZWJK
sl1H6Gw7C3ZgCka7mkm89k/zj2GsLnT1NIlcTXaGe74wCuUgyIaKKAwjtP2uaraanRRP40uPTqd6
K9p6s7u9v9elXUzLT8OUIGMAGBaC6/kGZ1rRDQBgkZ1C5tDwaUjCfXBw1fQ5D0VAV+9j/yQ2+0jb
E4Gqo2aAyTgkH2Hz0H3c/pLrStXPl+CCByEX0tVs1pgjhVooY0gcFXPH6PoGFehD5N1houhMgruE
WA23SYpTcRD3/l52wnsFrI3xw/gtuJZIxVdB3aL1St9KmpHjjKxcJNfxGOZNiYYiOJh8JJBaz9cJ
HFpilmPkzhnqzyZPaa3fJ9KfP3JrlgWHZ/nr7dW4rlFMKAYX8pj3DifDGSkJ5PXtRt13R0ffu/T5
t/P4taKYNF2080gAkjCajzVHC/5Vl5eXxJ0IsEriSHddTAHzAt6u0fYeAisiNmbw4k2n0a5/QH9f
mVHvULzogIU5te/jL7U9cfYoW2Jtj+o9UbYp1xu5N1rAHt8E8hqU2vVVN/9SJmSoI2BxYwKXoEmm
pUrR0XHcE3mt2eH60oMUZENQwICbAM7qfKdFX+g9teqI4w5GVI5Ul/GKeAhEQnu/BCYjQKyADRRF
9lpEdN1U8oNcgdYOEa4JFXZGsk6qbEi4ljhB8UkOnGuChi6tzBag+cO2Du4GNIU3/MMYrKi8uK6I
rf8jl/EBZHCFhlQ1ged7KYOnFDue/6u9A3imADFT0MkkDMq6A8JSNhKnCWpnVKNtq9UbifQrr7/p
Proy5gsxzE2JYqGv6H1PHBKTDelixVCH/LNEUjbW28QK4mZtYHbhhpwuKuTMYTUiEttzcxGSwo3R
I0ScOH+PykNQ21VEHkrcKx0XbP2es257hiUNAWSEicEf+hwWATtTIlUaPYU4XQ+ARO+ViN0mdB/T
LKJ9uUYDN+08u5zI02PWDkWPafZsrlwSlH0A6lHiYNIKOOWjrlpZmqorLmgh+kNTK5KOeErDw+IF
NhfjNxxpUkWUHQWMGynYvkn0kMQvMsFMjmwpMJTe0nlgSnStlaojCk5Rahf6rm4MLbB16T1Es1UN
fukmsVYTCosBgwKUtal7bZqmYRaBNMHYiJEiO2kIil3g/btJYnLYXwxo+IpIVSDNEBcQ066bGeNv
YMNSwAYmgiFJT56+zcmrLlP3UQ9p24AQYy01dl0fg9sAc6SKKgQAXHm2E6EcxlrqNFzhwlBSIhli
Rbuy2romJll/uyZaoxvyEJw7TjMH/hnU2v/CIC/EM8vTy0jYwdwRnPZJQWt/6KwgLAqz8jBAhtVE
b4Q+SCunYMkw0XmOYVYwtqBbk7mO+bxWO3XApeWKVbVBgis05UFf42dTl8IzFc9UpKcmSEU2aa/m
oDqPOgmx4hMifMuS6YNuHB88av/Sqf0JhKgTb+zwv6rDmYZlHfev1jf9ffz9/NgcjIECmmu/fbQ2
x/ft9n67fXv6c//4klHzYHrO22HvGof7tZapJf9w+cnMJZlrHSbXB1hrPdZGDwyZ4dCpxf+R9mW7
kePKtl8kQDOlV0o5p9Npl+1y1YtgV7s0z7O+/iz63lOdSRNJdB14d2OjDTjEKRiMWLHWetDuNanW
pjBKuTTG3VhBHi4t5FHNkwGIfdXsAXjUybNZrLV3pV6bIK16NvbOMakOgSOr/4turUvb3K2Fyo7R
JgXWxsh+mEhejo3fy6I+XeTdL41w3h3qBlXVTcQ8HV5LOq0Bgqcq3vfgPNlkO0Jrqq9SsNA4PvHO
IdW7fXvE85j4li97IosCUAcMzUhuImsDQo1rH5mavWFkKe6ZcP5ZTtuB3dMh7Zb7uD2o1ropcsm5
Fh0x1ETAMwHvj4CIu0rrzqmVJgbUrg5UaqGFKpK03H++LfjbBUla+C4Qdwj6392wAIwrs0/r3U7x
dk8L/bB9k/4iK+J9BP7HGQK8vk1XCVAc37Zkl72+5CBnmx//kTXCic755ZdwPsyZJ1NfBjZW6zCf
AmPEC+wngBCSi+5zkW6NmLvoWjuM5oJgxDmd9zl9fXXp+/17S13aHF/f1087x/9ApzkQga53/jW+
FhQk/BQJ5snT128ROKfS9cOhXPWHl96TSUOIDhSTXSGoBIBfhEf5LuCNLeKqt09DYNB+3g/Gtsxl
SnPCmb4wws2AYnWNG+mtfZrgKxwgLDUH1Jog+ni7fSsJd++FHe6CaAmyxV2HwfQhGsx70qJRBHzI
kgyZeMpA3sAuInQMcD5IbRwoxw6TfTIsHQ+F4zBvNUOWJBD5IBdLAtw15I/Qi3d98se8HMKoKOzT
DAWc8gU9CdUzmdApiuRE+X572oTLc2GLc+i6Glhmk+T2KXQPyy818au68TTokd02I3JmLoOAIt2G
25tXIdGGfmzsqLZPFZjUEmPXtipU12t/mh4QTE0oJrru422TgnsR64TnLa5xKESa/BGviiSsMsM+
udY8HxwtqlddrG2Wyr5rkSXy6iWWWBRsQYLYGVBXcMoyPPH1urmzSfJQgVMxGu27liDDM7RPtwcl
WK4rE1yWgMSlXkAV1z5pqQli43vFRNpkWed56d82JNjoBP0GeASo7B8eVJstcdilGgzV9T9AhkTo
lp8nSS+hzAb7/UW2eelUEpIGNrr0J8bSk602SeDQwvlCMtO0kOiwELxdm3Dteci6Gdt7yuyCDsv8
ZNt44kOsLqMp2jhuT5poy6HZi6l2gmkeT4dra3pY5GW7jPZJ0ctoNUSlQbXFSWnQRmidyuNo05eR
5AB/SlFwVwzSxATCe4AbsKbBa6N9FUS9lqsY4jqnd4QS+pJsXhp/BHNpTWNae/ch/SCrzeP5/OPs
+I90Xhf0qHm6741Up9vfI5XFLsKJuPgmbiJyBaBCcD1g97jdUxdPjpc6feHXKMSY7kwHqzLp7akX
7aXLWdCvZyFpQECCbjj75KAxs3lM9F0WSyq0QhNwJ5Blw7nAGl+bGIsptxXU1E/mcj+G3xa0UY2O
5HyLXAgAZn9scE7LDdtGiTsTfnIZf01a90sp29XtmbLZVHzZMBc2uDPRGWrTI5OPlor9vH9pV3hT
ex32Dl7T+IGKxevB8fr9q0GbNYLgp4/SU9jGSrG10LxQeo8fu0ccn52NhqDYg9CYR7wgohP+b7NK
d8mLjRjm++C1a6rSreU//M32sg0kREA/ATAKf6qH1pynuSRYbCs01zo4FDdhXr5Ws73Tez2/t9Ez
JfGHIkeCnClY4gH8g6gVN2mI01NtJBkB0dzznO3wAiqTxNPLVHJRijYZ8kpQJGV9/SDmud5k+dzP
Y6PFBGEMWhjUwij9DKRD6JpwRsmRER3Sf02hWHptKiug6WBZCvZz23xLzOHFnPTvJNagYBnOlhf1
k0yi7jOvw289lLc1hvD6zHlemwwzBzbjnJxewSkKIDV8FdI5UJxO8M5Ct5eX3bdUocO6853V6L3q
K40iJb1FMeD2IRBOM0E5CL2R6DPmG5sKy6qnzGzIyVX2iv2gqh8uYp/bNoTzC1gKI3BCJPfZ1nVx
vSkkteYhLMmpjpbEQw3s3JY4YRYknSPjvCSb2+aEQ4L+H2reEFdBxvV6bgEuWPQ46MjJzBNqoR+t
dN665fm2EV14DlCxMUAUDRilzXl2MkemEs89OTUBk3g9jB0aPLfa/HvqzioIwZ21C2LRSD3XNjJ0
5qbuvSw4FEtLi22sPE5DSlHnoJMCkcdgvAsjkCdlftufVRn0+GvHFfiOAdFFcAs6caAOuE8dp65p
m24mpyDKARU31lF3GPHQC3d651uaZ6M9w2t19y/WAaLaKCcwDCCUC6/XoRkNB6wdBjlpI6i8Ceke
FKXINwGSjZLK5mdlgj9Ol6bYDrzYYc2IPgEFEjOn3hvWE34sFMtnr6RIV6BFCSiyx2I3+SATRiRw
jzBgoqkXHofVgt7FjJ7DzUe4okfwu+o0cr1o//DQe+5fRHkg5FKB6ATWBqIu1x+JBHphZWAQOcWL
/YQg6MluSO0Fk65KzttnePVlOhDs24BRobLFI42hiFplkB2Ej8ZNle1SOvjael619B5lrK3m38f0
Y6C/Mnosd5AopiCJQNVXW8HXUQz89kn5fF/c+hr+PNZFFVUhviazZ2r2vvs6l/8o48bqNkFxsPNT
ErXgZ0TOzkV/zruiAX5f0qbdzeXKHHVvWKY1SJYgVA5YtnJwjR1wy35lH+Z2ayQHJ8FzOvW6LqUG
aD+ifQ75kz69b/t1q3jViNevZztUPcU2Klh56492AFqvnVXNnj3IBos1vDVWFtZcbEQlmbppmQi8
woBmwxi8QjKggMjvoFTMpNjwpkN+9tpCm6YVznjonMh07hadZvGTYxRe2a8lyyZyo8iso9yCMwwA
BnemULQI46jAsjU4NyV9BSeTTxAboSZHcSuBFsNF75/tYTM9Bsdw9fHLob9+mdSmNQ5Wt/LUXyz8
mamzekh9ZCKon3iyAoogQ0CAWsHVBXpH2+DZ7oZa74gRJc7JCN/U+a2YWjCavdXFm2vVK9PJV7cn
5SsZB1zppT0uKknqqTa6CvaI866Gd4GxrrMtWNVOJMKtXdUUWIZ8pGbmu4c4GT3IFQfFLkJQaM8P
nZ6Ch2byMm1lzAY24MGpgLpH1jT/1tZ+pv2YQSYdhF6u0Kp+zIYXZ/iWBhTSOttUkXVWCK8FNm+s
iQOYEB7KOfVjGdZW7pyynTP9CMCpF6HYtDO3Q3pYzNMkqbWKUubk0h73MolIartRDXtD13lLmX+3
3O8qSE3te6v0QvehcuCpQY6wxCs7fQB9YWDJiEi+dpBj/S6/gfdFEYgKWDfCaQru1cgLim9EB0AN
fLua77obdH/o5gMiGM8g6yX3onFaEfVNjZvHJtpWUUA1adcu2zK8y0DdFtRIKBcxTtTrA92pkdrE
KbbUiPU/GTUyQOWvqvJse5+F2zqReChBGwqrd6OEiugdMla80HTdVoVShpVzyi20Ra6sswXs2Smc
ftRel7d0Af9HKUkHiAqJlzb5Gjiy7FVghyWmHQhoUPisI2/aKiuQ99CzQ78X8BOgQ/NnGpzQiO3n
ktr4V+IWtuz/jpnPR8x23UYts29N6661D0M1AXk5eGhjs8EEPrde194bCdqJD6but6WsMZT5yq9r
/GfOP5EoF9dCP4VJZ42wX7vV3lBeHcMj6k6F6qQVybSMhPsJka8JsgKoovIoDkjgWbMTNDjWs0bB
HuW5rZ8hIk3IQbHPulF7qaxYJHYlFza5ay8zKqMxANw9GcbKBFFs7hFMLgrBQD5AJfV79awFv2+7
YtH1hNo7nodgFEJfBHeSoStYG4ozOqfYUv2ueFWBxinTp9tGhOuGXK2O2BlPUZ0b19z0mlk2Djkl
Se7F+pZJ6JJg1Zmtp4SS/pXPl/OXTYI9AvgzMnR49V47AlsZgFdv4QjQ/e0nu2SneuhEpAsNqYkq
UUifXNzDEVigUIVbfIW+owq2tY/n8jj6PxhGKqD57vg80n8yr0AoB3IUVFH09fM/t2dFuMPwlkPi
ARPz5b0cKbbeQiwZpykqTk6AHTynh7T38QpZp/P0M21qGhavt42KbnoHSwAADQNO8+GIqpU96uEw
6rQGLVJEI8d807ugXisRk2jPt60Jd9eFNW4t6q5Jk9rChrbhEiv93dT/mfFau21E+IZEPIH2Rheg
J7QUXa/47OZpoSsRXL/ykvctzez3od3141MYvmbdFtzAPYB9aozb6C4pTrm2nSwC8o8SWJD3xL2b
GVFADxqquVo1RvW9C7tNE28qZ1ON29vfKjgJiBDA+mMhGoRyGZcjSU1jicYZ0x9CB9iefpjBIzoH
aTqem0RGeCXoRQAcD3BygPNQWoJYw/W8pC6ZSxcs06cMgT7iknobRZuFbOfGpMkEmV5Cly71UyTp
Bjot+I86KIGfrFFy/IV+jWEDwVkGQYAvvN6htnR1pQzOSQtXkbUqy03+2DeehcRCBGi09tjKrmfR
Nr+0yEUDJDfDJImYW4vxVg8X5Qdkwldl0KHH61eTjq8jQpLbSyszyQX6fVD2STbD5Jymq8VEXN89
Tdl9iS7lMBtXpmJJPJ3MIPv9xW2YY3hLO0zM4D7Y5y0kOYJ/6vCRxLZfxMP29vBE3goVNzyXgB1g
lJ7X1qxeN9oGGZxTDvllpTloznZUqA0UIwh0nddekQRYwtweOrAZixpr2vuMgy+GNzZjAfQEcGo6
IDLOfsKrKdxWZ2MN5kD601xBYG3PahIafUpBnjTQp9ZbCJ6+qyKTLC3bLdyV4iBF5WLY6G8FYcv1
2LVwmCFNjfwwNvKKhO961W474kByXsbNJPIPl5a4Nc2UKgPXBixlwc9ObSh7C2lO72cpsmOKZEmF
wzKhE47uPVz+/AyHQxTWyRCRE4pPiKCStamHtLVLT1NlueFPoNOXKfxs0QD+BCVN3hdVwxLWdUwY
+iROdmgEWMjOLn8t/qD8SKdVGlV++twrtHuftWPczqDL9wCH6XfG9DTbGz2VVSRFXslB765tI5cE
p8xjs2rIdBZKjuRxPuYoej432qPprCL7Z6XkO1KejbB8MYzvt4+RcIEvjHKvtxS1BXsqYHSAz1Wm
DyAX/a786NEngvql5GZkZ/LLpONCRMEVNz4yx9f7VlUMu4h7GFPjXAdJPhCESlbLOD+E2+jCCnc6
+iXO1GGpkJDT9hAWNQHHcAZ0wY8pjWcZYEL07gIvDO418GyBBpNPS0NVwe1wdSMN9tqp/vsSUiMA
6U5ydB7Dl0yCMBIODVOHM4IXPtiurydw0eokKyB6cXKTH04HJ26+t+13XZGBWkQLZSMiA3CG9UJ/
CZBJnBlDPpPT5DzFy8np/vnvu44hbD/jYQcy6dfjaMgQdOiOICdwMVOr/jGBBMItXmozpKP1dtsW
c1H8pkOfDZsutOJ8aYmvjTFJErS5oSN0tegNLfVv2YIazEOL9LXMM4sAUYCO/rHGc6KiHpLpwE+T
U9E6O6O8U0swSyU/GmWnFW8RSLUCr7Hg2aLskGSRXzUaOH6W/ZQ1K0hB0SX9PrWjp7Y7J3ohU04D
9z4YH6JyNQSeArb7CUnu+JDWe03dsTbgpd2Dd2IHrnNnwMF9RIsw2EFooaBzpDiCxLqfqZI/kjCm
+uzfnlnBFXw1Vi5nCernIAb5BTm1evQ4dhvHVjxA4tFJdUDLz7jrNFnJSbQvIUSNPk+kLuFHuHB1
RPRopKiannKSeEmh3jlKtbs9KNERg3ADGuZwqpFIYYO+uObdoO9n0FSSU1qaJh0y3fWIASIANUdG
qQpDIrn0DPYa+LI/mTw3lAZA9MmjoYgapXnfBeR092pRH1gXQDFfWIb/9efde+K/Q3+evuLfIUVJ
2mN5fRM/GzvzhufbQxe0fCJAR88UHmMoPIPX+3rsEWipjVHHp5jTyuhpTvzcPqTR1u536rIbptQb
T10Lpu+9CrDbEuHdskbsDpbETkbfwe7fy1kBqomhof+oqnBOnEzmXABfAvGzbJj9GDXMPi4G6vS/
b4+Z38OfdhBMQYGHZcX59yd0f4JlgRLSscwD95DMroMEx2T5dZpDch2ork3j4iSXeu0rWiNTdeH3
8/+zjiwtEDzghDS5E5TO6JULa5Ich6P7DtaJ22PjPR/763hT22g+BOCCfKbvLrZyEulpYORLcsyy
edWgKzC2OhTah3VePentppRxaIjW7NIe9+51p9CpCdodjzgwgCClHlg1qV39x4iFHxWb04tRlVWr
FYqmQejMnrBCYEECF7zddfvBrbZJKklvi1YI7YJ4X7DeSnSGXFtDosSdE/zv2JiL6pV5OHnGBG6V
2yv1Jfb7HBRe4KAEAeBD5ZWzqrLMu0yFElRtgUZb3Sql3+he44ybxS78Oct8gI79NlHWtw3z3o63
y534qooMBGVYMtTr3AEMPe3arc59JRugcBovxscdZytLNb2smdLVROdvsiyGcONd/HV2EC62hOKO
RTew2dMBe0uUNzUEIUeqSY6T0Arr5ERkBB4TvvwKbiXUiSwFh9UFyZfeItVsomdG8opmM8E7PlQM
/ljhD5FrRURdwvRoaS8gTfBYdWnMkF6fP1rj+fbqC225uMORC8ErkmeMUtQWbrZRIc6NzBzKrChK
GWms+noTJhsI7gGaXqXt5rZR0TSaLKwEpA8Fvi8ErgVwzEgOpEfN/OhQJ8qG0vsrUS7kBgAKsQCR
AD/99Y4IMNwchBPQPze102CppxDdgNP8XzG47PiYoGLAbQmU+RdMypCDcEJP6/RI5nXavBHzCIg9
ktp+KiOBFc7ahSVuQOMACKuiQy8N+26H1GydSDyB0ABDLWHzuWx/X89YOBpTX3UwUKvoOZs26kx8
V5YMF7mbT2jU/zfCxf12pqi92pfpsWpXAfJf4Z4Um2WQgGKFQ8GVypQ80NysckfIGJDVTNURi9+s
1PqU5Mia4za/vY1FQwHhCGN9w2sdHVXX85UuZQDmeSs9NtHKnO7cwHPNh1Rf3bais4iWdweXZrhw
VJ1bsyVGDA34Bk3a2QA6yGbRfmhzqaKGENgBlPzyzK/tNlpNQQ9gY0fQLW4qYE/okIUr5wpp5rnY
gG5PWXWNDZU1PCL8wVgGz5oGczXPxvJ0+6tFC3Dx0fwjqNGqCiKzmJtxOGr1xlhWmi25l0WxDZJE
uoW9ihQgT5/VDUkSDg0kIEP70PfPtRnf62iJcAcC/YyP0WgkCyEcEpr7XDR1opWZB9TValiWvTYm
x9ztEn/oLPVgNEVK3SaxJA5SdFfiLfDHFLfkTWMmU5L0EBlegf/rLy4xMEkhLnRt1Cd49NaSjb3W
sHnLVOTWcgJ0w+K548PtDSA8HBdW2MVzcSE3xhwumQkrrV74TlrtQe/quf3bYvffblsSrgu2AWgM
cKngHru21ALjX83KkBy7+M0iD0v4MGZ/MxiUJBmSEh0Dn3jji8HYWV/PANlDwTd5niFyR5aC2u6D
NHwWPUVAVfrHDue2TLdNFX1BLJaDisqqgDxWwKChzF4LfHk0qx5kibwpkkygMPRE9wjkClGxwp3M
3SxzHFrtPCJ4mq3Ki7L7sdE2YeVNw7hFtg4KBb/0kCnQIJFwe+mE+xzvEjSaQ6ETjHDXS1eVejIZ
kCI5ZkAa18Fvt5TVzIWb48IC+/3FyoEMyGyiFo+7KXgep32gTXSUwTCFjghQbZbzsaC1wq1aFNv2
aCd4wqH3CyU9qKUZ2spt18mMZlWJZ2DH5stlcGGLm7F2HNI5VmArrZz1AsGAybwPwg0xm7VuZX+z
PEhDMzoVJKV5eGlkL/EczgihnFBVkf4ozmWZSbCTX4A7LIDCn8abB8A3+Dwu6iCT3Yxdk6TH0Hpw
QdUBEb023q8n503RV135YgK47anZ96BZJTO1UCM2sDUnv0IyN9ULSQwkml8wWuIw6ACWQHH1er/0
SrfMU5anx0EtVkX+oA+lP7sgg8wfxkmmmCDanEyABOxAIJBVCTf0MjBsM1YRO2a7Us1p7d7lmkzF
UuRS2MEmAKaC14h/vc6aWwVTOafHvlP2ADtQI8/Q1qyiwKo1GBZoaUB3XVqKjJJedLbRrIMUHYi+
dajYX89kZ6edVqtI36hj8a3Amo1TurvtPoSLdWGCO3hpb9q9EkB3V3XAJGt+06y7xGjWBRDZEzG8
/5sx7uTlwEBoigXFYiNbp2N1bJDmb+J1aE7HwZQJsYlcyuXkcW5L6SetTQIYS6v5HvTSvh1DHg6c
2SQ4tVmxynRpmCncjACnIAPJoDcmF3PkpdtEqCKmx7xFngPiUHnZe62SI5ZUI135XthFk9DMyYuC
qj1oC2migduunEuAKPKOoBELGMCKIgztf+UNac/5nMbJyhrneF0tjOQraMaP0G1yYMbbQH2KJgJe
TrtPg3OfaQ7gkO3QxHdKmskQiuKxMaEyMHsw9MH1XtScKU37ivmYDPkhjYbddkQTyO0NIjQCSDwj
FwGShecbD8IlVGek845KkFJ92YAHGv2sb7eNCE8VVHtQxmCvG75AmiuQPLTSFI/AMYgPMQE1WzlZ
tsQLioI3+HvMFnoKUWTm9kLiLH0DNTe8BBvaj36QrxZr38l6CYVjAc0H6zJGSyHfgBlNbdESAve3
oFLh9U+3Z0q4HARctlDZszEMrlCQOG4KbDn+uuU+Q2eQgOioi15u2xCO4MIG58BVUylN9Jenx3bM
rV1QFgqtY6f1b1v5gq/9vCKx2mjIBoccmMavt+/SKcFiLezNvKznjL46EDUbQk9ftg3qV+mjtVWB
BlT7jfV827LIwaLIAoUkPHhMZKivDU/zHM0gM8AFFefoMgj71stIseyUYSkPyqgedauQSQSI1u3S
JjdYrVdR3uxM7L1iXC9qdQdi4hXA1ZJJFQ8N5Ktgy0OdgS90aHHbNuNIoD5vGn7gJH6dmL6uFme3
V2kuY/D9UiNmSwitC1aTZpUlHq8BGvLBrMIBe92l2nCKDL/eN8XKVva9veletzKRFNEsIpPMYMeo
sYIG/HrlyFSEYdYhaVCX5wyEPolirZREJmcmmkSwCIG2iXGR4tq4tlLFRmHlg4K1smY/Rb9Tm9PC
PQwqOAdLGaxdOCTQ5DK0BiqAX6IlSHfqxWKkxyBB10u96aAe3csIy4QjujDCRS2KbQfItugIl8rJ
SwZQxcXrxZhAhOT4Rv9w+3iJR+Sw0gJIA770UZVzkQw10PMINlGUHh8mwNWHSZJNlhlhI754ASWl
m45qASNpj8z4EmziwfItNZacJ5kZ7hXuGlnZ1QqObdeDVG6TKneFJACTWeAupSFf5jZsWErJSqCl
YCF4bTcxkWQOmUvjH1iAI/zvmvCJqzm0ptCoMV2O1XoDoJvNIkFwCMeBAAtJK1QR4H2uF8QaA6sM
CDs0iU2J+54kaKJJZXG/0IoN7hMgeT+Fya6taEXduQYaNI+W+rto7sK49/CA+4uQBzQQf4xwS1KB
ey5wMidl6CjwYt3l0J2SlkNEwciFkS8A1Soe64h5akfb129otdSylYzFRmgDNW/QCwBSgzDxerZA
9YVrOw8Q/Ebfjf53YWzG6FibkpWXWeHCBW12YlZgh1PW7gq/STSE0+dhkHgVsRUQz6H3BCk+nuSo
AQXEpCdJdmytYqtH+7Rz10a2cWV0NGxxv5wUtG//rx1uH4cOupzrKs2gW0lBuuSpFXDOI7rCCMRX
jfdsUD1pwCUbG/fiK3tUuiGbglz4z8R97k8kpCkQQ7fd8hfSSnZZI6GPoIBxVn7RzO1yE9cl5uJY
LOfF0beToUOic5d1noHOccQHrflRLU/QS6W1Ya5uWxcdXMj14t4GxRukKTlHai4FXunuBDhCtUER
pm7uSPxy24Qw4Yecm4kWXpQukLe63u52qmqtm6DqV5lB5OlqtjHj+USGdpVnj8Z831shLTL0WLcy
kgHBwxZdwLhgkVbSUeTmbqOxVI2sD+H8lvKHAoIz6FaDgFAFEtD/fXuQgq0CWDcaoRCaIN7ia7VL
pEXzNNXZMRmtLVJ/Zl+vs3RbyDJyYjsYCWtMh54ZN5f1olRJrTXZ0TGV58ls34aR7Io53Jd4jkp2
pmBvYEz/2mLfcnGXh2pZo7Ggy46k21vxCqOKBomPEgRAVya4BdJrtPSXoKw5DjUuwDzuBqobybnJ
0od0yrZu/V/5OHHYdIbAB3M1SoLAqlyPKTeMui1N7EU1+r6QHuJ969sbQeCnrgxwI8qcrDWmDnHj
oiBgXNX6DCqNnXMOywjEC+3GrDa3DQpCCBhEahlcGqgX8NwdVdNZWqazQCW0PxTdOgO+/nTbhHDT
Ae+BvhnUz3EBX0/a5C5EmWaMCXShxT9VdwApZyjj/xeOAwhzJgrDtMA4Zzu1alArKhw8aGHAbWut
Ixl3kcwC+/3Ffl7U0A3qOMPZicC0Qh66oPqbE3MxBu50Ijdv5PMCC7b+UAO+kzX/oJj6F0ZQFYI6
JLrykO3khmElEDEMM9wXOTlU7727C1a3l1s0T5cGuFHYYzWbKcRyjkZJA4OCzP/23xcdEdS1NODP
UBLUPpujL9ZBbdTBRJkYA1AHsG1ZobfM7jYDGpVAytMcH7RZ/Wbp0fa2WdEuvjTLncxp7rKxqIrs
GAV3avuhmMh/N3QJZWUm0X3HmL7+jI+7UyekoBJbx/iSzImPAVqzwCqAjr/Bis+ZdY9+yvs5dn8W
o2mjmB7IulRFl96leS5MDsENZ+oVzDfB/ZI9DaDoAJ8uWrtm9Ee3gaQnVjyrKCggY8MYfrljGw9t
BEgurJlQawcriQ5J5GxfWDJ8ptAOOlFhgWnO8VVDvJS1yHSxesBYLP3eKvdFtndlVMCiKw/3N+NF
+EzUcEunEDNpwgXXOEwABo2RSEvVMhPc8mQRaUnIIgXT7HH/pOQ7QdbdKWT3gnjC/gyF75VOiauE
qoOrNS0Y9CUfPbRku3/ljMDfhYgH71iko699qloBRFg3Q3bsnGcndHy4o7GStT0LHRLLCAI3C3IG
vgtBm5UmUDpMmQHmFz+vUQxREquSuD12/rkXBgJF9noFkzvq0pzbm7tCL7UKVlrN9rH4gXqutX2T
D76uSUyJBoTXEmo4YLVDTyC3B3JlLEjeadnRrcrGd0mmQrznP3NrslgHgFwNdtA+9gWWpCy6NcTB
DD8UZxO6RH6Az8jPXCi+/nfHitcLjiVqHSgUcC6gGjqntDIDOxp4n006UrSlx0TyzhQdG9AOgZMY
1QgWZl9vtEwrmy7UdZxMhCHDS6v6TitxZaINcGGCcGHObGR21OlYlVzbV02ynYc7O9ygo9tzU1ku
U7QDDIa8gPYdpI5UfjhGnNaLNeRHKKGt8fBiaefbqyK0gDwp1p7JQzncaDJdwZs5QixiKClVqpkW
fwGu040LC1yCIa8GyMR/Po/btzbN90X/W82eQyLT8hJeqJeG9Ou1j0IS6yb4DxnYMQj3c+IbD9Yz
8szzsDZnv5E164n22qU9bkMnveGODQvj2NQxHEfzkBPJy0fknk0VAAQcUQZG4ZbHSfu5T208rvTA
2CgNVDPbaL10P4NSJhwhtAQhRKD9cT5N/olf52VDeg0u2lBfyvrsIqsQQ3LOzWX91qJpQyclyMzQ
xcCUJrllcrvA1Mzp873YxqBXyp5T6bUm2taXRriDAy+QVkkHpxbaFrIG+7aTtdMLhwHhUlZXxYuH
7xpPzD4Y+gEWRvTsd6hJttaHakkSvzIj3L1phBrYD3LMlRnnvtv/ZgfUHUf/tg+QWeFC3tEcwrSN
YaUqQsZ76BBvcurWC5h86m1TbN752xN8qZ8NdiiZ8PFZPZtF1Dvwz8Or/Tv7Viwp3SoJeIq+y4pN
Ijdtoh0RTVEgj4BoyPU2y9TAVYolyY9us9j+UjTjPy14aGgUqcrDXBRvg93rf3HF4bWFyw3RAYHY
07VNLRzRpp2lUCmNA5Q+J69JW4h9Dr49ftyeR9FphZQUupGBMkU8xS1ZrERKXRZZftSsIyh2/Cp6
AH0XVRoJ151oa1jIxTHgP4Q2ecD6NDbVAPr4/Nivgtp7b5y/2HqXf5+bsaoYFKfJMQ6VHPryCNh1
OJxvT5Voy12a4M4Q+rSmAurhMBF9n8ZD+laOB2B0Iaz5gdKAJy0NiFwPaK4AmHSBXIHsI7cJUBIq
DKfOcWZnutjo8/0LbB+iQZYqBTIGwQ53Keht005hgxGldQDuuXpV2K/xj6ZZO6T08lTGASe8WAH8
YRAcpsrFFyLyBZFnlZewF7TnFmqlJUoEododksRW6JS9h8XvMV5rwSJZOtEuvzTMTWUzBLqWtzDc
Rs1GWWY6x8M6yB8yGTBYtM3BG8mS2yBGBDvp9Zp1sWUVMyTijkq/IeU+6Dd/U/IECudfE9xOz9Vq
mVr0Ux0/Jyv25n4/hL9vb3XZMLitbtdGEk4qNobWPozJKovvyLT5v5ngHI+dRYHbODCBmUKfBGbK
LPd/Y4KhY5Aph34gF1cZVhI56GnMj7oRLms8wzSvMchvawYtym1LIteAdyLSBbgpUPrkooQkLCqt
GGDJmdC1rtbagIecBUSx20yqR5Swu+sDu94udaf9XAZdVtgXrte/9nk4UJXFdmIRuApb/Yn1CtLn
v1svaBYhmY36zZez24VKxuqYOEJO5TklpOUWz5S1BgjP6YUR7pyCGAtXMIE6dxyOmzCc/HF4iB39
XI1/EQ8Bm/VnNFyInwWuas+5BU9UrFgHGjIvpJWE3KLAwXbRugGoCjDGPK4+Sy1Tq60gPxoRKK2a
u9ZpKJRf6Upy9YkScLgjWDkUYqNfU2IFVL5axfgci6JTs6bRN+dpiO6kN5JoRJeWOO9mdXZbOIOJ
G1AP/ah4DurfZgay5xaiJzL+GxGoCBwaUBZlWjZQM+NO7wjEN1QBYCz9XWZ0QavFwfDPTu/NAc1+
2jL1nC+qXCx9cWmPG9yQx0OsJdgSxtIfyWBPtG5KzylsakN4dEb7ABDF02Z0P9I2XUejvu9669XV
J69ObYnnEk70J++0CW5rJCGurxE1GMZeT6Li2Kt79Kyv+zaAyuihs74Fo7m77bsEtvD6YP1KSKl9
BV3G1jQ76FyNj0rl2vf1rNqgmc1zqoxoyCItlCnMpZTxSHyRMcVsGwwSz8IAsA1Y3AG0ctLFRtjE
RzS3eMFLaa1zsEqD51i/n6t65RrxWUvuMjB/qNnPaURGWfsOLrVVF/02ChlprMDt4GNYohe8AOA4
4dyOPbpKbw1VfNTdbl2srRa8p9DDrMv/HtbDDssm4YrAFc7FW2Atj9RC72P0ayT1Gl03LTXNeFqh
H2vcos2tlngGtmW5RxJy1yr7QYCPnqjrbaQo7Qjf0GGSe3SqL2lQ+P1k6RIrgsvnygo3e9C1iImR
wIqBzueiWUfxurAzyS4VGgHLKEMvoeuRL+KMFWkjsxnjY9cUG6Kf80rZBfHfrM+FEXZULipFVV7g
ee8MKKKgNzR5CoyPiJaG5FoQbjacMwAE0JSEru5rI6mSL5VGMJJBN/apuvpYZs9pUkly8fN18GXt
L8xwLiSerVlfgik+hmnkpdo+te9jU9lU1uyNnfnNQflLD/+HtO/qkRtnuv5FApTDrVLnCd0ztmdu
BE8SqZzTr3+PZj+su9l6mlh/e2EDXqBLJItVxQrnPErZ8yhurFoH3ObgBmXtqjKI6EAi4VnD3oh+
j6NtmOtKWeMu74W43uR9hN74e22D7lmvLQQvqA8mL3JbskloJMUIHwBt0HvJxFOd3Jc5kRS6T4Co
DZrjTfzSfRZ/0UWGW/+vFDZlmeZy2DUqpCAERWznxODkaRvV+e/2dSZOAvIJRmFA2nx53kMqoco8
S8kUJ0CBZ5qc8CFofqrG018IMgD4idl9PBtFJmiXBkNomxYlQA3t1A+JGX5UDZXdKUiFlRaOyGAX
cCO3ZS5dSxi0f2UyN2YiQp/ULRYHl+Ho6e9B2tLWuy1j6cJgmh4jVMhbahj1udxArRl6JOJptEfx
x27SQ2285cYq9G9L+QbUYy8M5pXgAZCHQ6KUWYoUJYUcphADBO5VtxfWwFrI3GBTPOROv8oiANQY
AL/LncROfTDJey/PPytH2T53nrYOH6oZhL/fGKvMwe1x4k3s/sjszInAO9h9cr4VK771qUzmsxtb
ElCDRHuaIRaq34iyui1gqUlMOd8M5gIKQ1cD5wmboejxCvU4Xx9AFCE+JXLpDamCPpZtpT2CTNsw
cjvjDbh/96ffWOD31PiZIQ76OMzUFguUH41fBnDxJ7t+Rftl/Gzed7+DX83vAawcNnlEyu/2ypdc
JlIi31PvKP2y2etQrToxSnJgvJQh5tGTrHCJIWmca3OFRDSHP3jEwyBY/8CQXeq0HmQlHHYV7YF4
okWvQU89Q4/Wxczfo9bUlgzDRkEwG91mSI5qv0YNUo87HxOeISHuyC16LFnc8w9iLpmVDkEdhpho
NoB8VGHuYZCcQTYcFTQh08Bx5svLn6ErcNOACqUzpgro0alI2gzqBeDBIojdSSZ2HPwiph23B+WQ
vQ1ybiudL3eRPxykozj6ofSQI2PT8Vq0Fld+9i3MvS+jUQhzHSeu664xvYME2h7zdQ4SgJhXvV6a
dcHUI9inUfFV5jDw8tjBKoKR9R5T9oH4mEUmZnYaO5YOQrkNRsMPAGIWNK5hPRXUG4r1CO5yue84
mdjF0Pv8I5h4TS8oqgESRsrxgu93HayWM9WH0KbA4HpqvqzBlV4jGwQ041P9xJv9W3IY58IZPSPo
f1FTBcP/Y5i6g/6KkpVTVxzzNVunK/MxY4hjqAebzAaLFq3GcgA96L7aJAh8ZXlbZ9s+fROVfdf9
RmvHX3gozKGg1xTkfoAYmY3KmbnSpiKzMg3His5F0CPNrSINzZH34XUmLGVQFbwLJSCHqTKeBUxU
F0ZFIKAFL9pncedk5FhKBsBhdTughWN1GOKAlcYj8XjbKC69xUFSAbAZXFcJiU1Gb1MljoyUYNx1
KCy/nBJnSvyg+ugrW9rHQHS2pmcpm7YRJ1S+AsD/NpOIZND4jDjtirJNEkmhJL0c7S35PZIHFBJz
TwPJeJ/vMhK6FVHRywV0tlC3k2mydVqv8cZa3179UvwBLfr3IxhjNQQZjWoNAAKi8RMdd04PmAKM
fG4ig6NGS2oLFUKbGjpFJZzxpRopQ6qZrRzGWK1rNv70u0nssHPou4m7yHkfLPk5lBQwCoK+MQtk
7peypEFPhWnS8dSh2mdeVL1DhMjguLmFzJRiwIei4RxJDPSdXwqp435K4VOgNpongym09JTfOdm3
YJDlFYOXrPi5KMauoAEOddoConowrkr75FSga9S+rQiL1+BcCHP71JxMcQy4zb0hu69tb4NPvnOi
yZYj0KEgGrktbnH3AFM/E/yCzoaFWTei3IxMwGrjNSpuRnUuP9vDYzhIQOjowEnJUfMlywxudlBt
6oBEBWX15WEZJo3mHiEYzV6hTlYGBytJvoIq4Dn/paMCDqOFwb3Z97MELqMehlYsAm+kUaq1JnVu
mu6mZtWWjkR2ybgPy8ym+p1s/Yg0u+r9RNTXdeeQ6SmUePC2S9fAtIBRgP8QibHF3SHvxQroV8A8
U4p4YxpN5NGwljiXbeli45J9ox8D9pntWsvySRmLQY32UxesSCJ4GUW7PqldC5xPTbaty+4xMgqO
o186UAz7gD8EaGB40zDaCigcDH+gCLInnekA7cEoYpfrapc28FwI4/okKVelHj30+6l6LKYfKpk4
l+4Kl3z2AecS5mWeOddgQsJGy7F5xLrP9dYNMKivpflWBKhEZkwgTpqf1WkrbEl6H8UHARFrrNlR
Ga+KtOkx4qaCyE7x+oSijROcGL0XJpOvKqtasjOpWjeyb1DevPySkp9/NeM04rESMDw9H3m8ByFY
OJjgyXulidPEPNO3fM6GhMFbuA7cqssNAkiEFucWnCSQANCvRG0BKcVE8m9bo8WDRrM8qiaIAjDQ
cCllAn5CFweQQioTjebUEeKH2xIW13EmgTlooZamYWiwZbmERtVed0yyzzNee9KyFAM9cMjD4qHH
rKMN1QScFbgVxmC4HUo/cw5rGFe317Jkuy3pjxRmLSkNSgLwAWAdTQc50Fyr/0TRr6sSBKNuJoYc
atulEAVcHAoIH/CmxJzO5eHk/TioqQWsEJrdIZ+XDvGhBcomOvVCznVc3D60VSF9LWOikCUCp1UQ
Z3Uw/ANFOSJisPpnWeIhuy6u50wKsx4sdcqNGdmVtIWXtOMjAM5RRd1ONe+9v2Sa5xQjCIExp4ye
38udM/S4aowAB5XoFOYkd0rN0ZJfGNUo1NiTOg8Z0tuqsWgZziTOqnNmz2hmhAKhuEh13rmBLPuj
VYa22YXrvCE/q4BXallURW3moFGQOQdHDyMvj9MynrDCOKssTC9X2nrQ602WxYVdJiF1e+jTKhki
3mNlUVXOBDOHSMIM6ecMfl6fR8zbg6x+YtDqb/RRn8cBABoyjzUyq0PTXDAFQMsNLGWFjtAYWZRa
50Rii0cG5DDUcGH9wFF1KSQMSI1ZMdgMFEDtVok2w0+rm+BV8pUV84gnlwqRYP1AuWYGxJjnmy+l
qVnQ1Y0AO2gW1CbStAZepYWXVoeKeGIT8JAdxG1qe22SrAzdM8rjbQVduHzoFEULN1aKFzSbfCOh
IkhaksTITSH9roTFr5KUTpH3YIkOc06QsigMyVZMYCFpLZqM8zLaakhiAZAvvThm7lAlnZM3qeKa
AE7zEJDygJsW5YE2GFNp83myAR+NTa3X+gYQCIOCAddO2qagUROnzJMpeb+9kQsXAJ3WM12ygqAa
NMWXB5mWplyIuHwol2N6IEwGpJUwHO+qRcDj3+GJYoxKPeYREQCds5dAudPR1paGyK4k3rzKUmIW
mjkzTOFJB+RZ5k73IS1GlBcwW6sfKYjDczd+ijeiHdzn+wIkttpWcPKNsLm9kQv370Iqs5EICyIh
FedIChTThv1prGL3toT5TjEZIxALIs6cYe5QYWQkCMnYpa2BOc2q7wA/I5o+pvJfbstYcDVwaZgO
BjUU0JrY1zDpw8woNExOqiUZbKCA7MQQzEW5p9SSl9P0BdBRjfB1W+iSYqAzZGYQwsQ86s6XOjj2
SQRGJBNxKOay4uo1QR5f4J3PgotBcQsTaMjSYGCCbcZN9cqIGjyg9k1YO7El+2J41LbEcEThmYt+
u6QM6PiFsQDyEXgSmKQCGNZ1QZwgLM9+pJbm01clAg8wmO7Q0PcXm4cpIHTMzzisVyhvRVGJgBfB
uqJcscNAEFdowkqdohp5XBOLqzoTxTzWhCnBG6fABaZoChCb174/juZ9hTxJWfAc85Kyz5TaeIMD
1xElr0udaLuiTdIey7LCYwf6oTRXOV55KU8J1zWjfZpI/2DO6VJEFPfE6BX4EEwR26FVIuYd0U8z
OnEi2LSeVjT90JD8tsS/mImdsRbnEWUQoCGsu5SsCHrchxGGhwvFrl86sING3m2tWHIhCkCBTBgM
mHa2YR+1exIhowZcrDF5StrBzvN8SyPLo7wy+NLlPZfEWNuOgKk90gE7EzZV4UhUL+wIxNuOqSU8
8m2eKMYAKpMZDXkOHJKSfBXpV1e9miqnqWl532DIcXWRnNeZi1vpqZXkBlYjqpGTCyDbxFBlHvq0
5biL5bWgaWx+EWPil9XvskimqsBawDnX5esEwQsnMb28lD8SmKWYShHWKjRtb47OG3qGgt3fTLeg
I+mPCCawDaa2bMMZPimQXwh4ZrvfE8/p8faJsTmAUskIsAyBHVBsVF+zPGt9+6YsGTUA1M0g5Qbc
K2to9GIk1kiB9gFWiaot7KA8xMGmNx8/bstZMmjncpjjAGdOG8UZ5HQgEgC+qhClq/8uAaDYSLBY
yI7CrF1aFTPQrNwYgJxVSS76YUblx+3f/55bZgOQcwFMAGcVvSAH8QyrkNg1+I1lsDY6KNCFa2M6
9fRryjYRyu/p5PVd4YAzExjNk1Mmr2Nq2dE2CjeFC3xhgQcAsqQjAJ7G2CjiPbR5MQsfR6GpahPf
ZZhApBU+h/CR24y7dHyoZqGABpAR+FrGzPWlMhidYcH3ZaAgwtiBqnHu61LBGZHXHxHMMoJQTq1c
CDE3nEbrUD6MIDnXBxed+vdBhO5zJRBtCU2PQ/nUVKZdnkB/p43GKpdiVyFHje6qgtfXshQ1zT0t
UCt0AeCxdalTo1KAk67FN4VGfpD1Exk/pKjcyZlyVynqBoQtvDb1eZVXSob2lvndM8+aMRsNIi65
A6Aj8CLyB0kq/cL4aOeMdLrT0+fbCr3Uf6bOzfC4LYoO7WEigCKY8ryQgZ5lHvRtthfX5kFxG1/b
dWvZ1R5jJ/X0Ez0099MbYApd1S6c0RXQ1tM4qpv6xkq0dd6M+lL9/fyj2Pr7IKSSHsb4qEDGJVKj
NcJup7PUNRXNVTzWbgMQSrU9DKPqmJQ+ZvXwYDbmT3T6+rf3h/spjM1CZaQJahUuRLhP18I6vku3
gS/9DNbAndxHq3ZDT7clzofLHj5OHQOZmGoHWjIjUA3iQh5mn9VimpX0tjz87ArAhnOyB0tafS6G
8VspNH3mBgYmeXeSS4fmHpxwvIZ9ajiSlspxKoobgJZG3g5x0my7zjJpUqV2SmSghtmW6snSqg8r
bHZqojX2RJ9M1QUvbIa2hqAyXKnSOb5tyTDiaY+HCF50ErzCpfC6FVK5BMbvPlZWwWQ4ZUP8Ied1
pS/dWLRmo5UBjZBIUTK7GSqjopURevpm+ko9KgV0Y4Jb2cKIRNGp76QWOKWqRYGo1wK4G5qCybPL
ZaHloGkGHXtKNuZGo37qVI9g8r2tiot7dyaE2TtJ7kMANavoGkStpgMMYWm9yibnhi15FYwa/rsS
Rjsm0qEBW9fo3rc5R/8NzcBepfOfZuxoW9RGXMw/PXqJm9rxTllFBTrUVLfZi5/1Y/Yw7aRfih9t
VAevxQegIayk4bmhW5PXenJFr4fyGGCZ/yyT8WyWWOGxY+FbLOKGO/JBHO2X5qNrCpXwxAu2yl7y
4dgyv9+TZjes0FMUP6i79GXw8vvgPb1v7mI/todnC80G7u1zXoxqzj9uNhZnN7QjkxiQENoE8+YB
FRb2wAuBaueN1EmR9N4WL1Zjm1BoZ9zQzSDc9R+NRxtHXBucRwFPsRl/ZMijTKdZsVOkqJIfFFT1
hDNUtGRh/6wWfvZytYJYNAQsVFBrtz3ofnXgbOdtjUYN7vL3qZbkoibgqEXPC53bR3V7ezAvcPnb
mRr0uTafFKLK99ydHNHlMX/dvvUa27tkCXGAAA+fr+s7Md32+loyOSVE3g7N//9M3wR9avtkbkcW
ui3uqF1LPNYI3j5dWZWAoIIz71NidyCGROnL/IiB3oP8xu0TWSp8n91s2KrLxUhwe2FnQpQb5Hey
84VG25fIje9k7ync9c+0tD+B0Sj78YO8G/GaXsW/uudkzZva5e0pY2AiMVDVGC0h+8k85AOiNMIL
zme9/d/mFMHD5UInSQyrsoU7UNFvrdixK/1oVqhg3gu9bdxnq9v7ylNDxhD0YFNTqgSOO9v7w8+W
U89YrN6cGQE2+aDopK7CeTHNx3gnOMMpXiXIRI227BQnPO7ouiru+vww8kKFxdz8uWTGPMikykep
xMJyu3At/LGPOlC4yy/1ptz0K+sOo2w9COM4ejrv143T+24lP7tzKljNhSSAmk7ARgZHO/Vrze7c
bPxSzBNpOcrCk8bEJ6UxCAIAn+m+cjG1+atbx5vQkRzi/X8pCdvtMBBBHag8GxLBLUnhx0rilTrH
XyyuBewhmAFCoQ9jFJd6nxitVSDxhrXAdZMtuskUjwxO+nPc8WDTltXyTBajHBXJiB5G2DdRQCfK
INvWJNvDYKw6C+0y1QiSlF9SbpMkfaStgUboZKWbGiiP085uYl4D+KJNOfsaxtuYg0ya0YQrMGgX
OdNgHNVC4XZbz79ypZlnUhhdMdSxD8RZM4NDAuJhYy36yt7cI9ygfufzBtoXPcOZNMb3mKMy6MgW
w/tTO8XMx8bo3cL4m6D2TAjjfvI+lqxBnO94Jnlj+TymAkfzeUfDeJ1W1ZoytSDByl7TfpeLvI6L
5Wfb2RoYh4IpJKL1LSQIyo+oVb0g2oxR66exh14S2m8l0rk5KB9MZAxv32rehWMcTZ7okVjPCpF+
0W26KjxpJzyryPxsbsv5H7ftu8dxbq9lbWJFh2qwwhbdqHIM/N+s1XTZoW3cUqcY0kxyTTEfNTzo
4rG3Qf7cP0aSCULhcjImUM3kSrFuZSmjqyBLdUzDNhTu0MoUHpTavODrG/LnO5kbQjpUeZEwgQUK
fHVAPF4VthfKD0PP2ZHF0BivyZmxBONCV5lgaZJ1ZZ4nqkAQjwkbOxj9oC/dTvjkbP3ipT+TxBg6
saOKGY4hurXrxIl0jM1Yh0h4Go4NJhmfVRBU6LBoINtSpNNt0YtrBMm2puKpDrBURq+12kqETElB
2SinNo0Uye5My9MDZYtz5sXriyd3JoxRZWUS864dMLVC6PQ69qGyMbJhLq8R0Sk7jEqN4DfzzbHi
JYQX7xD4csFtizI2JvAvnRbYTyuNpGgTboI3C9lR2t+P8j7s/Sq8j9BNhKaU29u6uNIzgfMHncUX
iSYJAekgcKz7FdCO0a90NwANh0ioImmaS6btbYGzDb26FCbGLNDsgzkr9hynEswfaO3B5f2KlGw7
SvUPXcI80G0pi+4CvKqKCozjGZTvclk5BbGeOdTR3jfAqTeswHkVqXbIwzFcrMSiWWM+MEzag+T7
Uk6PfsHRyLGaDIgGEyYX5fecrkYhsaXqAYOpdl6ilZbXk/o9J8duIqhnoB8YfEUJjlkebUnegTBl
nuAb9uNa35JVfwhf+6PR2+1j+qhv4IXfZMGedsU6exz9HOnf9lS2dvWM1PuK95paNMnnH8TsQ9NH
ZhzOHzQ6hm95sWc4+araRX78rPrxvfISPU5cVzfbz1u7wDhTkoxKHwQQKmL90cNb4FaesJocaf+e
PvAeNksadb5Cxv4YQLoxKuF7yzP/E8Nldubd1tlvgsBb62Eu/1SrGqU9RKDYdGeBpfnOqp09Mq07
+aE6luvCadcwQr60DV7CTbVtN+LP25+wrM9nisWagxTMsXqLT0g2mquu4m1jV3aAVy/vCbBkzs+2
k33IBZUcpLEFQYDxqZrHotgCBxuEYT9uL2jJ2pyLYfwVGgsnsJ3BvCFRLtqKw2s3VThqwcYiXThV
pp5hHcp9uW69AUWYwCle1K1t3OV36ib0pu2wUk6a0/ujS1dJZqte9hb5093oDndk3//E31vZjt/I
OnM0TmSwNOOFJsN/LQU75hJNEUEOE983Zj8qNP4dVKcgNk1AueTQu8wVjbfA2ul4ptze+MU49Fww
Y6KGOtRT4GjBRDm9I9qRY+xU23TTjWybnIuz5MPORTHGZ8q6Mk2LWZc8bVM9IC3gzRlPzoJ4qsRY
m1BtFHAtQcph+HiIN4Nd253XQac+QbOxse5TTq6DtyrG4HRSM5aUQF7j6p7lt+68Lh4rBO8aMiZH
FQuTWh2ETJIt3E3bGDJu79t3Q+sNq8Y2K2nA/cEyMI2M8U1kpQvApTv5VvZ0V/tR3IubtnO6Q3Y3
/MhhvtuP36CAuf0Fi2vEUOdclkXbksKohzVRMTIm+GiresRMrDW81sqz0XLSDYuGAPApGC/EWCyQ
VC4jgRGDTmGQNmg81+wyax3Qs0WWO4UOl1F62dliQADUr4g40FJ5KSoHkmSWKpgSUE4G0O9Nv8fk
i0l/DJLkd6bsoARrt5i9MFoVOEMYnjto6e8UCCS393WxyIqBPUxvYoAOVK3zY+EsdozEVB+iAEuW
GqcvPkLdLwuvA6vELyq+VoBS0qfBtqLUS7X9pGx5fZFLMAogskQPN2I8acayupQP456Y2jB3pxeq
08bv6jjYKrAis37df6WR34OKtN9Iw3awPjhLXzxtYI/Ng4PoNWURn0WTaGpB0EUum50NuzrkLxSQ
CZhFEtR13op+k65QhJ6H+xE2Oo36KDalPY2FPbOj8Li0Zq98dcXQcQBeMCBEA2LjciMyMKhpRTLP
osWZaSeVcGpz60Qb8OlZGKn0oiQido/ub0BsxS+crZhd6C3hjIuNm6KqhAITFyAic0klPanKSxfu
MeOymSL1rm6BmJaGXv5F/oJFQEWvLyq46DfXALJ5uWxkOcK8aTGXA+qXxjxQc98X9wMPrXFpc+cB
FlOz0GuJuu2llCynld7oFrxL1e1Cmm3losXKyqeSyHgtNb+nSvoFgLj32/u6pGHnYpnkQVBPmC+a
IFZeNRhMCIvUE4LMDozy0Iwt5yov+TY07UOTLcDVopv+co2jrghFM2En4+ILZII55m25zFFL/gy4
R4Bane+szD5tazUhREDCC5oROrnygqhPzTM3jryxBTpQLnHM/mLGHoDsqLUj/4tJAcZMinKZ/zOa
U2iojNa/wxLg/2VtZ9WjtW4TwS8IqkyYmhYtVBDoupSRuG0mzyzM3wUROcWzxS3GJA1wX8B6gE6R
yy1uBTFRBYLzVNTKFqTnWMFErsGbv1sMu4DmoyERBGBEvK8vxfRjVMixKeBOANdF2bRNbIuxgbnI
zu0iD6ArauHQzEHt57a6Li4PeCszmi761L9r1We+IJgmLSVNBBa8zpz5FrRBd/uAo6aLqwPihAZK
IegROu4vVydLjZwoRYvudErznZmJihMrNfGsQIw2zSQ3PvKfym4s8E+5+aL0pb5rkW3n5KKWQD7Q
fYVO27l1D33yTCzYVF1kCcg47rvxIYzdivY2WBNtRVsbhpdPniYoBxBFlVPthhl5kdV1oB4EJCHy
mcu6Cdf/ffPPP4fRdHBjaxUGbtBqakTrFqAv0/CcCTzdWjKEwMHECDvQGjAzzxh6UAlnfV/Cy6S1
4RnW6zhUu9zAcLAOEMc6vDPk0i5zHooyo1hAEUUFB63mYCUBOhWGEi6P3Goj06gbYzgG4cyh9yHV
z8F0/E/7dyWDUauiJUOf5cJwHLB3pIydtlKcLvhxWwpj0f+RYmFaCaYIs3RXPL4CegODiozHoJnE
E2lQ/NJgD9dlIcG2V1S+04Ox51T0GKv7/4TOQwII1Gaoz8vtK62mbcHVPRxJpeq9awVCigZMUo6j
P1G1etcMqv7MUXn2eyIE9eb2ktl8wrd4JKggGUSfAMJmLkoJFAwhFbCzfVTcmdNaUPborrfzbtNh
xA/YI8dWW1u9c1vs0k6j3RfD2oj3wczC6IyuVYCU76PxqLZHVUi8lrhC+9rrQPt8ui2JeVv8sz6Q
GKOXC+NaVzQzNEbrGrHIcDSshDhmUPlBHoOaNU9FRwlUXtFt6TQxKamDz2KGobuap01R0cgEZTyO
oVIfrboHwoEWVXrnWwRUZXZXmcoAcKERxijQ83D6i42dOwIxUgcqmit+UDWZYiAxy9NxKqp9X1LX
TK310KSfiTC8KErHg/S8OkjQUM3Dfbgz4DCD/lxqbyeqZdqVXXskgKcZtd7uMcFYdW8CeQc1wH88
ylmWMVs30ALMDuZSlqRMVVILZnvUae9nhQzKusGZunAjy5xdvL4VM7sWThCUQTM6DPsizeO+M2ql
6o663np6f4C6rtRg8NvgIzEKO0RpriX0CaNYHC/NmHBQX6OdEjEsiO2xpcCvvFyjkZro5u/N/pgU
oTPQN5NsKUoaSZo5L12grVpeA93V/cDcN0rvILYDm+w1D2BSRtaUZ1Q8VhJoK4BFS4pHeYj8POk4
8dWyJDwGLEz/YYXM0kxCqyrOI/Eo05+FbJfjKgpluxB4I/oLW4i2WDx7ga8CfB8WXyWU6DCQyRKP
cWXcFXLj6ciehKldIpabwXiKIXrLU05yYWlx50Lly3OTQqLRFmWIY1hTpyYbMfzA/R+Vt/98BdAT
hbSCifUB04Sxm1HWkLYcsTbyIYotgHd+6GgyHhWOV7iyYjBg3zPQGAYVgVs0r/YsViwwx9hLcS0d
C4LYaASASO6mqnSnkm4fy05LeADubNwIvQfGFcLimdV+jiOYhYWdFIrKoKpH3Ebw8oyOkqP7IrGc
TAaxuSDvBnMAE0hxKsV4N9D329vKvkS+GefB3oWRAFBBiFcYIh0Iz3JNn8xjU7erhtxlebya4QKm
1MvFk0W/iuElmh6zVamsI0xm6/qr8GDyWKquIikkgpEegH0DxDy+Rbncdgt8F1mQ6MExESpiZ3om
7Ho8nrAXksLJXV7b7XmQH/uNujMiHhaSh5pjIiW6TE6pqNrK3hLu8e4awwK5qGfO3s5ffZZ+mPcW
oOyIL+bch3GFgtUD7iE1xpaelDrRtmFY/up7Kt3FYyb7WiakP61EltwR3MFOjRGNTSnp94DOqrcg
w90puiBzAq6rXUbfM4ZswJmEnASeu4zL0gqFGoWE7+nM+7p76rPeiw3F56z66gpBCiYkZ7xWzIvj
j8uzjCXcF/K96tBNv4z7zn0b1tEXdfqXPAK6oYM0kDfDLNvDQzBxvMi1//qWDrMOhHHgerNgVoUs
BbIydPQ0zJnG6clI0Yr22JjUi+UvwJ15stzZo+LdXvT8Qr446Vkq6B/whEYj3pX+AhXfyOUEOxuX
oadhhqTReBTT14aCkcG80rGqrBvJfHq/EFrJTuTOg6d29wXEkmdjf3tBy/t4tiJGVwSaZHInNvTU
ej2ydIKju62LhrvWNSKXVyXhbR9jdVVNiHNAGNOTAPCCQPmghIvgtqT7s/fATDfUAjfyUiuVwErb
sIde1HaxiXfho+V12zZCnUR0q0O/Fp4aV+O1HV3ZmvnIvqHl8ReCKebIaN4AZkbGuiJ4YkcqWkDK
JvDHjXmsafyayiHn2K6cMSOQObUkISBhCqEjIeZfUivcRvJbpf/Si44jaHE7EcoA6QoXHQmPy+2s
KQBdZG2gJyqpkdvp6GRIEDE6vSnykNp4ophNNAgYBtMcosbkNKKHUbQC20h5cDLL1wtPB91C2gTW
mjFbehrGwwTk41Mnfoa5tAJF42OdKgc6bJOk2Ci/e7ncCIlwFxs1z2hdOYr52M5kMzFUEiiV3BgW
PakGADYdarqFL7VOFbyVwqGUbQO9rp09oHpD3dv3fEFhUCFAsxfeohjD/B4yOYt3wkqjutThWohG
vonL8Wip4GJIMukRiKK8atfCSWJoZcZ2x0NtHg+8VJokb4S4pzjJSklQfMqEo6Al2aozFc6qFu7d
DEkBQoeZLhbe6FJQ1psJPgRnCbh6tJaoHlVsWnnpxJGzuCBwa8KgzCU8FjM60QyiZFSgJ0Tka8F6
jpO7yJQ4ActVVI/HCTByEGNrhmQt4Ja1FWmrJDqB+BjAWLSpXEE6RtIqh4cbisZVuNWr+Uox7uxC
5LzuM62IFSLjnU6iU/7VFw7J7V+Za758yh8AndVt2bKBy8jtYp+V/FooYiZkiEF9xhKDAEYWISKK
yqdJcdKv/C59Vb1+NW10BwCNaeeYnIG35X39I4/RxjrSSoBkQF7Xbq2fRfJIRBvpZ7X0ZG0lfNy+
Zzxh846f7WhWYZw6UoroFBHLKwK8/kLTMQbXEE4pmIwHE08LXqfgkkmbIXv+3VHmGDutitoEDRan
MEDvlfpUivYQu4WC+TBl8OLgc27eQ65G6znegS1/os436+wfyYxDT/REEYcROiu95220QbfpWngu
w/EUNftuCOEwDMfsiGNFd23dcd5wy9r7R/hsHc72GsREpZhW2OtRFTIvKboJcVLJa4laipDwYIPx
RNvnzPjGRBRVWox5F2XRKdtLKm6FsUryDZVt5Pwrwe6nHa+OsahDZwIZq5ZqolVbIo5Td6Y1qqY5
7mKc2eNPjq5+R+hXN/FMEOOOygClFNDmRSf6Y/wqTsbO/Ex/t6Hde8m9lNrvia1sX/bAaZ8GJztK
jvR8+7Isq8/ZB7BXU1SHaGygPvloh0eUzpVD74t+75ZPzcrYuBxxi2b8TBx7OXttmroB4gYXuNKv
8ueDel94CnGG1d56cKNPjSORd5LMxSxIo6WxANWpgkOnYnDz1CPVICGp15Nj/hRF1L+9xCU3DyQO
QDGrOnqH2YFpgL7niaDiRPvibuh9KftKXqucI2R5G/8IYS59qYTRGOZ1dApKOfXbSX8jciU5dBx4
1XW2dewf+wLu9DlriDFYNkuJcn5WlzBvJ2DzgTJhi57yjbJv62dN34bRe1mtx6cqBl8NSPhu7+T/
uBx/RDOrNGpZy5SiiU7mcB8kn7W+UxqnLp0UWI6juKtltyrf9af2d9Q6av0jxNht8J4Uo12Xj5r1
UzX9CPRatz9q+Xj/fBNj8dK0Lxtg38PQR0LgamWMoQrA07mCpZ6EqfduS+NuAZOyQo44pbmRw5mB
SrpSe8Ql6N9IrLdQ6x6ahsKxbfXEQePk8EUiCbgv60Hyo3g9tX6RU0ee4GgfFZSAE/JXN+vPTsw3
78z212plVtp8OmK6k7e6M6SbzraewweR1542G4VrI/mvJJUx/xrqfpqO9upTpFWSPY4VdWs143FU
/A9T+EcMY/Rz1SJm0WNBlvUsGx7KupUNeorUNX9GW/J5+2RZtJR/7hVwe+Y8PFAH2BK9QFqhCZsO
Lib1ROsuGJNV3j3lSmWPsl9az8C+r5772tkVH2a9G1s/ETYAU5Zebn/Hsob9+Q7Wt+pWPLSiClOS
6Wtg4Wh+m63U6ZDomLs17lP9To+A2FHbsuYOTWMPeT2XQzzV2Mf1oxCsW+E3eALVI+ezFlJbmOr5
d3vYd0XUTWAl0LE9XUdeBNPP6vVIADN1j8daneSPKqDMJ73AMM06tt7l6AUzdFQ6IuE/Kv/H2Zf1
1q0rzf4iAdQsvWpYs0d5iP0i2LGtgZonSvr1X8m590SL1lnCCRLsBAi2WySbzWazuip2M2DeQn9X
DJusdBI12icSXuLRcl3pR5lZiTG4abT2rLIcKmffzB3mLFESmuFdw1Me89fEo3flVbrtXfagPId3
1BPW3gEXT4GZPe7sTuQBKiCGFHulD+3VoTYAfCv9ym50Fuwvr8f3uxe/BxH9wd1o4hwAi/v5bk/S
qkE1DpsjkwMrzlM7SoM96e5l0ynIrgnRzN4+yONGa+wRYDg/fYC4iThYSmrXSPb1BhziK667mBbO
v4mLxUUkqQAslZhvQ9jW44sCvrMojpxcgBJt85smBiQzX/GGsVmZjGliL00GF5WZLI1K2WDPhMEx
zzw5jy05utFLKxtv0JuL10n/wAp0Jp4gLX7Z9tJ9ez5mLuoWrJT1GBTNXkGEZyyFEAentBCt8Jch
rXGXLcXdma3v+Z9FeK2ozLjBL68CLEshkdWvbZml03RugQu5ihKLNR6bYi+Vhl0ySPu0rHdjLtlE
D1c6jhavaGDOhAQx9OWhCsjZCiJtKCSC0dSZi1PRFd50u9gWdn/VXa3i3qcj6YeHzIxxoWAc9aYq
OwZjxMWbA2udTi+OhetLOFPanTD+GrRoJVngkbjfR8p8hFw8EDQ8XtcyYqbUpdZQ2GqzqyS7ejBv
jOGQg7QelQxou5b5nS481enKrliKRnPrkzfNvCXr60SXakQ/vzTybYCaEKQXFJxbDOn95U2weFTP
bU3fMrMVFlmV5eGUheVHkGmk5EokFQCmV0ZrCf2pY5EdVDf5BsSYly1P2+vSunJhEPp//QjdAex8
fdfLXyVKGKbdW7Txt5H+saY2uHQIzofJBTgqgHCpwM3XA+V8RTI3bpkdyK8+2OnCYEQ2/A8pHdA5
ACXgpR4vLJzXdr0gQUZ7QJDfq+V+ZJsOfSJsmzaO4cnVai122nE/J/OvOc5fA5nWKTMwPDM5FSBv
vhLvdVsdLOQTpuKgCr12N1sMaKgg4okQbYc/ukerKmvTyjdgMBRMS2bRaI0Qol3bh4s7YWaGOx6k
KJNEFezzXpzchLIloi2+vGnbAzaohQ5gpn4q/kYWXC2z8iG0ZMnWtbWy0GJknX0Dd05AQyoZ1Rjf
wIibbuWjKFrkM8/son6uPuTbwtHodSI+GMWhFjI8va/VGL/5iH8s7n8+4AdRTxB2kZC0Ig5ngkfW
Q/DYZZZqPLYUaKFtWWwUumvoPWUn4y5/psXWFA5RElvGENudFG9TIFdr6TYqX5hxH6dr2hF898Sf
WDn7PO40yJK2RfEFn5eSbRJvuvY6hDxO8z7SDWQoK2Mz+ncCSIlJtyfC6MRQAzLKNdqXxf09+whu
v0E6VumYpKF8tgWzVJrY3Z2XrIBGFs89iFCh1RaOD3kvLogkktSWJJAizzzSGC8e0uAq0Ueqn7Lm
Na5aaHOITmW4areWnk1fz3vA3DC3DUZGZV1mQ+T59KkNv9KHa0GzDqSxguEDmpLt+93l2Lzk8kAD
ExOoJghffzfpzQ6FohnCtMxqxA013g7NDUkf60C1i3gt714KI3ND3MCiZGyg7VTirbGHPlXEbNV4
ujyUJceYW+B2r9+Vqt7UGApVC1uC/MHITjS5YfF7Censrls51RbNoaPeAHkGKL95ZvZUhGqxOq1U
I5Z2WYAhiEKAtR4cH7JNdt4qoiPH1ebyGH/iYVC5BkgcPMXoXppeq+A/s/WKRUEvBBFPcY3T/Ba8
vHdU37kFQXu3Kx36Ibu21Nm78XbF7FJqNjMrc9UE2hcjGUuYbVGbt6qb4FW+J5vxlTwL/5Lezk1x
QUaM0oxpDI9jceLbWneUdacJ7jTz4Z+GBEp9wCQlCFpw6RCQL0o3gBXB02hLcAMReieSovyxiqqT
pKHToRroYKVlaZ5kMWluFarG+8vfsHQvUeS/nzBtztlimrUhC2kbx54uOkrVWGG778A0mxlHYY0M
aWn7AcH4DXvRNPQBnJtqSdNnpEQ5KDBK45AWlWqh9CU4lwe0WKBBl8qkxgjxK7TYn5vR6y7HQY67
iT54XXBg5RP2nTx+lZ8ZIJvKndhSK/oYwQP47hOHmTu/cNmN8X75M5YGO/8KbpOAbaoV6hr3vSAg
2lbLC6BSSbIGZ1xMqIFDnQj4TURPnsFgbLXOr2Mk70noyjp6TDsJ7QtHIb/1UVVQDbs0rsipaz76
1ere9z7nz4m5bc51mrFnemUiDdT6myyKDn4jHNo8hcLSo0QOHZleJWO7r1+k4nfUJfYgbmh3GsBx
X+27+n1Q0dMCjbt9nW/g/07gvwlFvKdivFPAPBukwj7uqRt128sr81/mDJc8oHeB+ebnTNOSrGoG
ZMssdYPmPSdXaH/ZCZai+9b4FNJ9hHpoVWz0lcNhKb3U0eAHMAgArkDWnTtmM5pmTZAjeXWoAGKT
mPLRkMMSfBOythKjF71vZopLULSEodzMRjzXoIPADcHcuytE8eHyRE4u/HP9/46HuwZ0hg/MZkNw
bS3EHT2EUDAAgbAVBr7nB28+M1w9WINBLWZF80mcRj6LV13pA7iUYvEMMdgHPgSpMjSny7iutpET
yDl6GEOwf596KEXEa0IUSysIzp8JpwQ8NOHvWYkG+DxjuIcofd+6Uq5mG4GGArrgtOwf4jKyPnCT
gN0Whzs3TgGdq7nZmFOpKrUavL9HnYO2NJd0GvrAVjKwxXGhuQ1QRPTE4qH2fFJRYS21IQ6pJ0PN
yQKsZ7AjVkdOm41rl8c1U1xcVLIBgJY0pV7ZJNqW4jrsUhpEG5Iaa8WcxQAFMMj/H5bGZQykpQJE
+bTEI0WVyG5jVJNorFnr7aaKurG88keRpcNBUFHLsgmTlcJiEfNvajaKqkuRBkVuoUmRvIOMChX3
6agH7bEx0WroSFGMvwdyhk7AlukCNCQDNJt+QZe3RB1Rk/rt4KtxbqlZpQ1Hg0m1aQVaX5e7ihR1
ZXcdqcHGPIS5YWMbgVFoJTtcqitBNcqYoEuoCpgmN9fmkCZRKckUGVPpvo9W6XzWdmT9DuwKjA5r
VcelgxdZIahXAT4HXJvvMCtHmmDDN4lXGR+iVh10nEm+4odAVBBPyD/rIrZCAaXnZARvSHYFXXeF
PmTM3zD5sxc8X/0wo/rjcpBaSJFllGJARg2kq4rAe+7amcmSpi+C1FPCypIE9JSTbKMlg2sWGyLL
VrGmZLQUoWDxu19ienf9wdivsaIehCj1mk0DEU3QeNnWp/w2PrZeusZRtmhMVZGLo+kFml0KF4Pj
NtVzZsIYjlQvhU6s1T0lBxtin4dyBQy0sHOB4fhriotIeQhboMjHuBIcz6Ghf4ZF+KaK6VroW3Sk
uaXpS2YxXgUtkCgZsDQcGN21+RYvEf7wKOe54wu7XLjKXAGXYdX1wSX2ZJBnle3izomLx8u+818+
BF0iaGMkxORP7NTICr1Iy9Trq6tecmlvJ6QHE1+0eZR+gdOndLO7IHPi0kpBcZtE95lkhf1Wze8v
f8hCkj7BZ/7zHdxxXuklOtaFPPXSFLJAgyNCCQElsN4O8t1lS9Micmf6mSXOn7Qi0xgzYSnbRHf5
2iP80mvU2Y/nfEgPomHIfExoBKap3ImrbUwf4gQK3tln+Q6Nju4TRFOxTZ6HXfZoXDMs/FrOvPRy
OnUcoLMQehpohePCYpMoodxpDdzLv632mnFdtHbvkNoyQbD1UnW2yH43T0F/gL5qLbt5e1t2lrjV
K1w2s1XM+uK2AqAPekkIU0ANnTt7mo1dIpX4mvbQJ4U9+i+dcEwNPEQNxa4RjsAEhOqLot30bbNJ
u9pKBGj1hisiqUtvoFCwhxIaGhNVaLlwcbIZaS+Icpd6T6LyNma5ZRiVpXduolpp7Ejdzhc9RXih
yhuT1w6qxRXRcAEGRhQtLjipzuegL/2yMowe/n2Plk93r+zH93IbbdO9fte5j+YWpOfvpkOu8119
bFfi2pLL/zX+o+BJwq7KCmVMvcKgQCrUxxSMApd31dKVAxmjMbEzAMMMPYbzAarJUOsRJXC58aAV
dqJsajx2nELNVp+qR5CFNbpbqfZlq98VEX4zz61yFUQVTYpVRaaROZ3D3MyJqJVsmhvFhrRAb7UO
vRUOsvuyb27UU/+wze67a5Ba7dSv3MEL8H30fvmDvusZlz6IyzNDTdFqI8cHqZZ0qN+KzXto13b8
cVWi46BzQADlmTtQ3nyWu7v8CEFWqzoK979rR3eDrfloOMAK7JtdcJVYL8jntiL+v9HSt+1DbCUr
s8czH02V5rM145yyycsmkDp8bIJWEpTV7iLNTrzGFhzp2RXvVbfd+dfkud039koQ/pmzAMmM5H9C
Zn/L/px7i1SXeqwoQ+UlQmPJhFpmuMGTcYvwhCqbj6Lv5XWZRnK+LGh5gncCUTyBxXhSx0Km4OCq
isYzHjHQbv8bEM3qKXXW6q8LD/8gEME7LlRvUNbGA9L5wFSmGCk65GAo2ocAGLT3pnRiTLH0vnAE
ui9btAmvYMOnrcUPTodQ7FStBC08z6xfm11QQoSu8ZRYPYoxOnbN8KPq5E0nFV+X5/FnJAGnENFA
3wtr6Ori3NvvUyUyAK3ygpqcVEnBTSpaKV78zATOTXBOacQsK7ShbDyd9ZukLvDGtytLJzJEYGRW
zoSV4fD9QNlAtVaNYAvC4/dBQjeyv4aCXjPBOQQptBiC5tNwhspSAyjTB8+X1+TnXsLi46oO7Un8
94eyT1j7edmpCdakGHxLQnNWHRrOGIFHM8nduGRfUAlZebpZs8kd6cDbKATMlo2XQstW1sr9YARW
lt4inlhtB6yNsrs8yKVpBFkCiAxkCUrd/JUjhtJPpmSYRnUcNHfQY9WqNPLrspGFQ2yayr9WuOOE
BZWSlCLcu7Tqx9EKHXp69ltrPNhq5PQr5f7lOfxrbPr32R0A7Ff5qJpZ4w32MFjRm/kKjmLVfro8
pp/J1/mQuO2UmpVq6j6s9JvwIXxaO4GXduvfGQOHxvkgRIZVCBrEHrVWXGH0VLNDguehU6NVVo6r
pTA3N8XtJEYLAM7GKYbXvwtwLNfJ5lFoin+yAooyCJiiTZC/bopQ562jCFbGXnDSYhuJ8qaS4/em
NVZSpuXx/LU0ufxs/U0zhOam1DRenpngzZKC+0jMjsAdPQllvpIBLnoBmsyR/AL6je7fc1sqVJ1o
rA7wtTJwMugPK+L7iKTssq8t7x9k1hI44yaA5DTk2ZAYMPSFOMJMWF0FNUDZEghvzWwPEkdLD11J
D65DX7bzQP6lFqPbB/3L5S9YHOeUXqPZGhQ2BreBoyAFSUdGGi+hL7mJYUJeL1yDF68Z4Tau1uZa
lYYiRmkKm5CFx0Rgt6kQrcTYhask+NWQT4MREn6It57z2fQDU2h1xYeDpJ8+KkvoHrSB2CJo6qxi
yDKkVjJ+SizH20+KvgE37lK3zfEekcc3Ks1tCVfQMnooxnB3eZYXEsfzL+NmAGiVMmorHUcOLpGO
UDn+fQWg+5c/uum1vmMiUMGO/qhfq91G+zA8w68tVfHW7jU/gw8+A2/quOOC2AtPtecT1DZKZvh9
h+Y+atoheOsl8ZikB2irqNrqo9t0pJ1nWVOlGrdpgKKn10RuzIIgqEOtFO2ERh4ja0j3FX3LTVd9
Dco33HEtID2F9BNsQit79+fRB9QTOHVA+YK8y9S4CG4UPUhCdLQwhvqrqh0r+n55NRdyVhiY+Akg
o6frKk8gWLXKmCdK3HlNzTrNMgtKxCsozpXqKW0NM9ri7+a7KBit7CipMeqWRkt9JwnAaTmXv+Xn
1kIDPd76pjsBukP5F3BCR+gz+mHvoUgtRg5YOMguHjRSOFCrW+Ob+BmAYWxSBZ0uBRPrDOc+kIMM
pDLrPSFJ9ko61HYBeQ2rj3vcHbO11HlxaJPeJwhnZLxl8ru5H/PWqIveA8yFHAbN16578EbuQV0a
r2QWi6YAljMQNSYlAs5j/EgjNFM6DGwAdRV6U5OdpObyUfbRbHh5wRbnEEwaULCYxFu/wUyziF8Z
UVeGvtR7cR7VViDtQlqoaITo3VYdRveysYVy/8QrhSoloCBTNwQ3h3h5Z8imi8EjvWDemoFWd1Cu
CcBsBUIhE3K5+lDQW+zjxKZBUG30tNGrQ1TqyXvRdrjz6bmf9Fami91Dw9Ikfbr8gT+3Kr4P9R3c
NaGyiULIuUdVbZuPGVoCPR/gYYhCK9nU2SWtTMPPOUf/vqIQOK8x0eFwh7k+BrpQysLglWjoOqIL
fzhoghDum7yOHojCyhXE3sKosLrgxAEGB23U3C3p8gz9dE18++xncTOEApHka4EyeNqd/E732vPl
H7/wWnD+86coPvNHULoEvhDh50uhTV/pMfT2Zm2hCax4TJPpzxV7P4+gc3vcWqhpLLdUhj0zPCXN
Mam34nOsvfbVtgdW1FDue8EVG4vsizi08Uhnsf6uCj9KZa2Hf6G8ef4lXDQboUgZFL2M7trAlduj
9qYVVxLKceVbvCkzm2SqlWzN9uZtZQamDP/8XDy3O634bMZNSRFGvN0MXmv+Kkqnort63KT+Bm/V
z8HvNTmQJd9H5+IEk4VuBo7Dc2tyJ5pSWmejF1EJr+95NABb7d+YUelbnZRXK7eBRX+Sceh+N/mC
5YJb36hukgHH4+i1suRo0SeNrPLB37+M4q7tDEhsRv+jcCmKcuB4Ao8MlGQAocAl5HyEgynWkczI
iGuBVm9iEhebQW/WClXTT+FXbW6Fm8cyMUO/Z93oGVVuV6K/zYtte4Wef8s/Gma8ksou7RLwyoqg
Nwe/FJbofExJk2SxWJijZxpBek1wT7CSRi/3olDL21rJvS6O8/1lx1yKWnOb3Mp1YsUYgjRsEoiM
lUijtmmZG7t/sYIneBTEgGT90aOGXLvRmwivv5LSXCXG+IsBq7RiZMnpJ3JBE7UP5H98wO8peL5b
gidmqemDq0DUN5Iv3yfQAnaGSFVWJm4pRCNCA2+FG5yK/trzxUL5Usj9IiXeiCPOYkbb/MbSZtdq
1pYrJ9lC6glnRyVxojMEgyLP0B50yqjUvjF6gD3K+77PEjyl17mtmMZgZ5QET12Dd0edFfl1WSXD
QWemtpItLc4u3s5lZC/4g8+WpsYUUWeoXYyomx5iajRWJLeDQ1E5scPR+PgHjwGXNe6nmgprnF+O
VEp73Qetmt719WZMRWIZVSGsBK4l70cfgQ6UwsRrKnNRRE0FqVRZSLxcZ1BwpqXVmu39/z6SuQ0+
hpitoEcJfJ+mgmhFXRNATH3tLXPhhRoYNmQ5KiIiKtw8v65O9cyQ0x5WUME/oNu2PurGYO79fmju
W4LCHDVq060CHZQ1SgV8aTBolugHg1sC6O2qkWBuWM0qSyyH0WkFLXoICiWxIc8TrXRyLW0dcMDg
TQPtiAZC+fnWwVN6mZmpRID/9H2H4njyugaET22cUO/y5C+bMkG2KhkgOuV5c4VYyoKamsSrhXaw
pSTsHvPaUCx1ABLksqlFXzKgooCbL2oMGpez9SpUf6C8BV8ibXA9xvHoKlJD/sWbZla4M6KpUqgn
ImJ7ktEqm7At8r2WtMr28lgWpw0M3eD8xZUalaLzFTKkpO+oFogemC3AwNkBO1iMUnyNkpS2sgUX
GjnguX9t8aoHhQIQTiwYxEtRUcALkFFl3Unsh5ztAii4tSDnjqAhLNRjVzmyWabDTo5MUluiPtZ4
sk9U6PUEiaJZJFLrwGoqFa3PuRKjUeFfZgUSNWDPRtWOv5u2JG+FRvQJGuQohI4aXf01EFbf+ZBp
WHlymSaYTzxA/A4gH+4vQEhzWwSQOL1oTCoC3Sg99qP6XpXSfah6gYgGEGTPE7ak2fzvwwPZ1HTG
mKAO5UmFqlAZy76GTVZBW0hQy9YuhDDcADwRrJhaynRABm5C7UEDjSV/VA9IBzoxL0QvjDMrOjaa
0/tuV28qtpITLG3KuaHp32dpt+/7VIqNfHLk7DYNIzsJ0pXC08LBiOMJwA3Uu0Any5MbM2W6ak9e
EdTBIWvqbQx2D0tlEJvOHy+v0FKejRdahEww6cj6D/WBoatCs+8wHAKuc1sKOkdrQmUzKWleG0ol
2E2Us1NTKXjZV40rrTWG51SAUObKdyyOGZ1IyFXhKyJfQC4S9E4HfSwCJqFZQZ5c9Qp686Wnykgs
NDnY5UFpQPATQFmjwA1/0K7rpHXbpLuBmNReyIJ+ZWsu7Be8KP/9IO4gL6rcFCAjiv0S2poSbaQk
P0KS224hHUrZAB7hk7IGAl7wLdgEIZyOcIA7FheKjb5QSBjVsBmkjhLfkmytV3x5VH8tyOfe2+PK
ZTYVLChV6G8SvOiZvdey6LHqKhQzorui90+lyVbuIUsFpLORcbtmRFm3SKpG9IbsQ6PPwnVgooI0
Dg8xUbZ5HFl54xTQfzLl0kVH7TXNrchcIWBdeCXB5BoSut4I0myTJ0nPxgw5tYAYAVSWDJxKAQ0k
qquQBRIB1sxSFB/9Q6xBqE3sNSuL5ZPcr/FeT27DheGzb+DcSq9xopgDzsGK0faNCAQ3v6zr2ue+
Q6Y0guz7xGgnOWOa1SshcnGLzYbPHcEaMzIxmoavoxtBMH4je7UV/X1M1orJy0HlryX+AC6rMg4A
WUaM9BLfiuNJQUy34qfygd0o72u8KQupBaYUrFh4fpKRLHG7pvKjKOziSvS05qTInlBvlGGlErdw
upyZ4LZN10lJMrAS0Un7jRGBZVBK3wJm4DjbXw6Ey4v0dzDcRmlSpjJNw0ZJRxsIoZ1qpFau5TfJ
mm72Un5/NiYuIUDOORQBQShoUZ8t6b5KN1qt2LLyKeGdUgiZI4q2EMu3I003vbEtOixe5FTKsBk6
7VlJ5U81Ih+Xh78Yn2ZrOU3P7HQVcTcTUxUTbYgvYeQQv7CU8cCi11q4ycQbOVxJsZcuwninR4lV
Ay8zeg45g1kbRzFqFMgbINcFX5XBkvCmfaQQIwRSqbiv12Cwy1FoZpG/5ucjGfpp3uvQd4uytPTR
3Bb0LhqCrSK85fTEWmlb5CS36u5JbVZC8eIZMzPPBaA2LYdQ89sJcmlW29AQY6sOyti9vI5LOTjm
FZglsOFPeFjOj/W8B2FeBjOaYUuPewW7fwRF1wlCSlcJyDXstWvM4hadGeTcuRFA7i0Y2DgK9EOG
pLJaQ3IF8SUtQqcZf10e3mLImRnjvCZomyIaTaxhkRevdZtkthGLIvTnE7pymVncEDNLnLcwfdDZ
0MPSqDaQy7ujhlvJu1o7mYNdFKONYtSKxcUINLPIOYiZQmiW6bCod9nW8HdD96tO0TTXbS7P4fRz
ZichOH5RVJupBnFhOwFN5UAZVIMK/StFW68BjpzxSe9Br4XYB4Wz/21c/8/epK+BWxAo2DnEzFD3
BlBSOtQe6SMQ8Zs4PhhlaLfG3eVxcb7xx46sKFOdSUSBkluxIKr9AHWS+CQoX6FgOC10KxtJWNlg
i1agoDHl7pNmAre/AoWypmsyCF7VyZXafgaxvgnGz8tD4fbUn6HMjEwfMYvGQ4n+4HYs6EnRa3so
v0hu18rtmDoZq5zLpriw9MMUt6MEIcVNscd4oNjmGCfcjFcMcBvphwFuWbKaRi2JEV01Jj+LIbFS
SKz0lbLXAY0PibIHosGNYoh1XB4Yt51+2OW2k98DDhNkGFhQ+x+NTi016j9GTTiOBO1dl23x/fN/
jAFuq0DKwUADKufjFe7i6JOCsa5xlfCOQLtCu83SjdHdZMHbFOuN8UrXQ6vQrgLyKwBDWo4kGOyb
28tfsuiesw/hSldqYUpMYfiQIgL1uvQoaRR46hUjiz6DDmVdQ2kB9Mzckpq0yFnQwT3FIHB0dECF
q6ns4urNTHCrN4zdoAkdvCaow+tKUx29qjehrnyk9VrZanHKZqYmB55tNr/MFdZNo4nqL1JAViD8
LHT3H5ZFw6OJBKWPibPt3IZaKCIjrKEnUAfZhvBZGbhnZSteuDyQv0a4tU/MJi1a7LeTMYINEDKD
3VU36CtGprX9cXrMRsKdHuitHJTIhBEpNW28oRXCg5jn4CHMgXJ7+ZdZA6pjqulPci3nsyaRbgia
Ck5QiZVVVo+FrljVWo/j4qwZeGvCbxw/fFcuut9YF04KhnoNvuhMZd3O6HN/0xTUXAmFa6amf595
GsvBz+7nmDs/ewL9kcPKu4GqK3FvcXMCTYQHBGCjUUk5NwJGzqz1ZUZPdaU/stH4FOq1YgafZP4J
d6Y0ySBMXNA8pX2qo+0DnCTQlkTzrEXD7lpU0mOWJk7QtJsobW4bbFOpi68gsWeXHeiVgsitI+CL
5eDENH8lt16c2Nn3THMym1hJpJ0fav00ZtSL2V2tfhb06bIzLkQkNBKhGxYgI5CzEC7ooZSNcbbw
k6xtdz0x4q0mFehNT/TBYuBdvWyNRzdMU3xmjguAhWTmXdBjGdOJZqJCuGDv4kgeDcKeM6Ahw2RP
9T2ek4GFTN0MRDHR/0iJ9OcT0CQ5vd1pkslDAYTeV7Rs6JDqxJVFQH2vClBnIKMbSvQ27u/QFnl5
0Auui4aOvwa5ZaRaSAazGkH1JKEhrS91dIT6mbFiZSGCnVnhNkgtp4kCsBg9DfmXEU+aE+qWadBB
p+7l4fA3zh8TyMUv5Blt3ORYwwF6edod6ImcVr4ad1S9pdgrSo7Gn6smc/p2jUXov5gGogI37G/I
6PmOUEhiEFrLONQ0j+J0DsB9EUF4dkvFyDXUwVZz/8oY7ntNukYGuBKDFvYjpliDtga4n/ACwR13
WR+TIaMS5E+71KHNgbYobCT3l6d3IbFUyQTEM0AKA+/kzm3UNQ3Us1toQ3ylmlXd+coxUUNAhE8S
sr1U+7xsjmdR+7Oaf+3x1MdlnQcV6Tpoeqcblu3DE7o479rEadkNqdCFF6Ll6bWWHga86Yu5Gyif
Vf0hqqDLtjPVCUBP1bvijbAVxZVYsfpl3MEP0U2xoSpmQkusUbLkF3+LoyzahSfTKx5ANtlujTsx
BDLdIqWdFJYauoTcZn5q7zIreDH3l6dqcR+j6/T7/XQStjh3vl6PG7PTB9wwla9ee82NlaVY3MFA
lf550wSa9fznC3EL5wsn4epePIbsCeQuUugE6hdQzCutZny17s+qg7Rjai4G+JBHLxRSIDZShNsy
ygxUeGapIypPUoNSB0gY5fRBkkUnAQOzkQMMoG2y/iZUN2XVOgLSf8jGrTXRLH8QbrfQUYXuFoBm
54OP8KFhb+KDWnIwu61WOPQaCl+bQHpts/skOZbABUDyOUMrh/IoOUX7Oiq7EHx+JgCB/7DQKtgo
sBIoOvF8djoJ6ThEkGfptdxW1RczWjl0F/f4zAB3Co6VLGZmD0/y6ye8gG1Z2e9l46CWvyvFeOnl
p8Rcuzcuxq6ZSS6siDH8oOhgMkselQi8+mhQTdakevjy5x+3grAN9Ojw/gcOyvNVRMzMxTg1YKWI
czeB1LtLAaHeSAScFsRs8BYSAWIfEEiXgBHO33biKmvS4uRO0qoTNEcEDe/5N6QaKxkU4BFAizf5
GV7k4t6aoTe1lkfb0O8u+8q0VNzFATp8eO+ELC/QzDzRTkdkP0hB+HkaFPUG0crp0QRWs53aZQd6
25Om/RfnnBnkNopPwEor96gHdc1VMOICIa65/+IEQskZXfbgc/wBpKJRIarUiOhJFqgVJ29pa4u1
nb1r1PWzwhbUtdx+2aAKnS4U0wAS4s7VuIhxUZKx93U1RBxXTnEPaEqcuGDWsmPVUYgbKv+roM4f
X536QHD4oebF4+PKJg7bOAjpKWxY4pSgKLTR3AtlPCnxt2kL5axmlEdHSPQtEGTxTkLn5/1gBmuN
sks7EwhREUiDqd2Kv6nJmdlEtMV3pBa0JAJber7sod/3Sd5F5wa4TRnIAhP7HOupbWUH70wQYhJ/
pTt9E/5uiLV9yG0ggYaTug3v0ZgkW6VLr8FuVlj1TbICrFoMEPNv4XJHnSR1Eof4FqQ02lbMiSvK
X53KNikoBNtX0T+FyUqwXUwa5zanc3d2jerHTsh8ERN8NSRW8etqrBy0NGRoS8F9DmEhnH5fnvOl
VAGaSdPVG7WkH+Bf5puN0pMENQuqW2H5JWkvlw3wL+Df3ju3MO2p2aDyClRsdJrI1g43/b51GmqL
JznaRIdoZ7qo6ftWNEQr41oxK/N9os1A2sqoKQpxnRUr2ZvE3P5I2u4lg9R639ygKz/on4LsMUhq
ayTErbWVgLu8nBJgbIARImToXLRQyhpHDMoYJ60pPmmXFZYOvr4kzm2h6W8SPdkGhaMCSSMEuzqQ
DlIm7VYmfzpCfuwo5GkTPQAqLBrnUUOcgKipRu1fEMOnLE4tLUZsHAU71aSdVBGbQEYcbFp2Gwub
XvmXeAmc8n/Mc+lD0hFMANDdJ9U0bcUv7FItLei5Qe+IyDYBCA2ynpeHvBikZiY5dxPjWC3Rv4ZD
tX3LIt3JUYgLgOi9bGXpIIACFwgHwe4G5kEuUkVZkxMglaBzDY15ECO7yO4r9ksOXkl+wjvuRlbW
OuAXIxJeaqfWMRBTgdfmfCNRalI1rAkikl4jRfjV9CZY8n5Fqe+M2WjjKuuz8S7t2ErFcSlETG1d
gI6ACh2R/9yuHnZSOeg6SsFUs4weWe3adXWKpbyXQhMd9RYIQuKNitsoHROHmgoIQoV5JYMOOY2e
Wqg39cHX5VVburfM7fAJVyg1oRCgOJ8pvZM0foTuVhmJs9TiWMEJi/sEZSuespR2zW1K57PXjEVF
jAI1VLBpG+VT/2Hkr60jVVBe6ep/WCmkB7IOxXLoT/IxLwCilbC4QqjNvwS/tDR1BUm0tLlw78Ev
yJSbwGqdD8bs+0rQR5TRR4gwXQmQ1IuaNTZDvtf3+8CYegjRkgluEYzk3EhMsiCARDWqUFEj7SLf
GNB0AJhUZoL2rRZkcTdA49rts8i05S5B3y9rRLtSy/8j7ct244aVbX/oCtA8vGro2UM7cQa/CBls
zZREzfr6u+izz043TTSRHCBAHgx0qchisVi1ahUYcABsfynH4owGhrBO4jhIHcw/cOaFRnNN3SDu
MBfFKxNDsvKihUFQhJgQX60h73L9zcVgpHmmgiS96ueg6Pau69vobL1tvkIhINdC4Qdn5APJFiYg
mGNWtOUJ3cBNhafui9k/3hYhOusMd83yrIgJDO6EZENsul6alacSGX9tfMNcdokSovOAVzw8CcCu
MFHuRpq7rjFTFUogVxQoeHtUXRJ09h3c9aCjViZD4AkX7UIeZ00mwfvVRUrolOhnWpmbsZ7AoSuJ
3ERKIfKH6aLAhH5MzoGl1mgR3enKU67b/oJOeEtbI4vx2ql0gw75nSmF04h26lIkt1PWqHR1PlJM
i0h+IE8dqm4tsWlh/HIpgjNqTy2tnsZTeRra0dnadNKDTE2no9e2yZbgZRfQul+3DYb4HpSsQfLF
gLlUaamdMRhOzSXfI9PYuD5j5VqCncCCxileewWm0E4yBIPoVke7NLpYMMcdFzuzpYtQ1XIns3Xq
vjz19RnXTxxq+Z19qk+KFcQSVLrILBESgjICICw0P7Er8UJUb7txWY1NebLGo66DQDsFk+bz7cMs
ulbRroFeFlA1AeDKXdxFalEaa2z/ai8YyQSQ137QMKRKdsaE64ZLB4wBYNc1eO83UKNZRgLqCxyR
YJ3Xram+5NZLSqxDnNYhXZwoBYv+be2E5olrQmV1GhesoJx6IHdVAOp0ypPelb46WeBWnIKsNA+1
8RmNhpEBwLZTBE6OOilAfbHXyh5PongCo5GBd2Hwe83lYk1cQ2OsrTHTO119Vi4CTTK4k/vZPSwO
GDU7GbWhwNHYIF3SYJ8MZupy3mw1p7rW5woVWWUN2vLogIbOfFjWIrDLl0x23Qv0Q6MPYxBA/yu6
jDhfHaP/LmWT3E6pftKLr2T+RX+gL26VuU+RHAfsC2AdsTUbCKLrw1CQwkEZ2C5PE+ho4lNhWw9L
h6maw+rbuvZDYjfMM3LRJgILUCIAPuQZaCnkpHmZ64xMWucA7biOGqaTdUsTFTT3UN72PpdeNR6m
0umDGo2EgZqa07YoqbK9/SGC4wmudHS5s0ETCHM4rdtGo6o2VNVJoW0wNr/WIXQRjQ6y8TOC0wkK
HnRSGTpj8OfpPHqtLsg8N9WJmkhyTr3fuft2b3iBtvqm+UoKWTgv3M4/Avl371R3pE01JhAsajU4
n/31q9oftDK6vYCiVDyIqEGnAU/KSqTcHYizHo80xgp2+Y6AUfCteYzNsE8DQFjLpwSphq/rdn6z
M7Bc7cpcSqgl3MEL+dwF2eRZNWcW5Oc23g5oyW2yUAO+v89XibMTnXs2vx6ZfmiMstq1zRqJNjkE
nGunOo4UNd8U6MYD50y6mWpvR/K2Qs5alx0UdqHyBwWXILhaEKqhT5VzsDpRUrQV9tXJ0ab8fu7U
71psAzzhxannT2XdBG4DiHRcutb9kKzNVndn8jwXJA29fFqjxtDw+L6954J7E2wXYDMxwYeN+iK3
5eYUE92Ni+pEkrFCM2s5BFkKh+SMugzOIzJjBKnvzg9QDh5lRYuG5mnulSdnfbVBeTGqhynEY247
KjJgigi/hjvEBFsW+p8BA+fUajQj08aMVCeN0ul+TJ04ilVVA/YwTSJL17JdTWo3yoAIwMyHCZgP
3BLRPA1NVE60i7SJjIBCqNNxXsm8Ubu2liy8cDXQNf2fbgP+LugNAj7mhVaovtb1tqgbY2uR1NsU
tV1Gq2Vmj2Ycy2irRQcMQE+Gp3Pgr/nUQ9dnxtoDjXlaneE+cYzHZfkG/rfaV2OZfoLoEo3u4DBG
ZyRaXD3uVtDKLEsmAmNvWM/vuaxlR1igC8hHDXSzArSKq5v9/SLiw6xQt18TbHFjPY3ZkxL7E/oM
WhlvoWCfHE1HSKki8+jACq7F9FmCRIq2YJ9S3KfuPRgCfAvDKhe937fzr9unUbBoDsB0KkJMTMN2
VM5sNVKBEifVcBrJQ97fVUQ2Y1AkwIC/UxF9sIE+3KLNHSlKLYc2Xd24UWFoit93vbO9rYZoawxQ
AjDGAzaoktv7ws6JNcaQ8gIknVf5CahvzfC2DNG+XMrgNLFJkyXtzDQBWggpriKqSIB5e6psyJnA
QzqXgtiHXNjZAjNeygGCBpQMjHkNtPkZCcy/dwdXUrgLSe3GpYprSFGG7YzRw4lvuvu1DrJaUoiR
rRsXY8e63SqTCUHTsl3VwHhrXqYltGWnU2hogLKw8Vsg1eBrW+PSgh6FuNXJM1Gpp3gkRqii6ZJV
ExkaKB+Qv2WNwSgLXO9NV81DjXJ9fVK7+IcXP8aps5kKd5eUjcSkBVYAWA6yqXgmYHATPxiqN2hm
tKuJ/Wla50jNrgMfolntMjMxotuWLVCKzcNgns21kJfi3uWgGZ9TonjVyVXKcGmfm+rNABXjSCXJ
R9GDD8VeHawZHnrGAay6Xj2rwuiAAkScJ5Z3fFLML4P9k64nYqn+pBzdYDWCqX9UZJNARYl3xo4D
5+3iiYIQ+lpuOscsujCqk1r3mLxdROb45JHpOGmJb4MfpbYoMlhHR0oBKFpZ4LsBXof7Q3+ffi04
GbwYJSwYJXvh9qaB/uDv8+yr+vPf7yDyVjpIHZDo1/n3V6NQe2417CD6ocAX5dfdYaB3RIbHE9kk
CMRAeQJP/vFqSjpAs5shI6dSf2unO29+0WSTjcUiWAOWqSMZwXeQDyviVdWpyGlWXojzkgIXNpXn
26slcBUumrtw4ZkMYcWP/06r2U1zu35Xw0IZsav+ZTsuBHAevG7Umdp5S07UuwPCe10Lv8WwDFk1
RGRdrIKFMwUQiseH0k2iNWj1bcip1e6A2cVAPrzQYpkjEklBDgFkRQZjKODjKqKi097WcnLSxiNj
ZTWLn2PyLau/3d4UoRikeZGDZ3zhKudZlUVXaTsM5AT08LaKOgzNavU+8FqJB3+P+rlHEWbe/FfQ
u7O4vF6doqBKPcLCBozNdfsIAjdlkZ0RNHbjkb17sqn1S+tzXobZZk3sE9hiDuvcYxCHKht3KFAb
cJ738Bg4JgRi1x7CWkGY0KeonBHyYo7fY/tJsR8z6+8vkysp3GWfNMNUawSF7NKbDiAgxQDFtVEl
AZLIzYJWCu0TuBlhlTxlMDrL9MwxUb0C4qJeHH/aYi1bVQ3i8mBZ2zWzfd0gkgZngcOAUNdlng+o
qA+DN6tGa3MdYORM3aZN6+fKo9ZLLi7hJsEjoTyAaRVI+XCb5HSOQ4YFLV4gThinJFjqelOg4Sou
ZEzBglwPOsL/iGLqXlinRwFPb12IWtQ7Ox+PWdkjmNkXHkAG5DXtyC6RNfYzE+MOxJVIpv2FyNgg
ajeD7fnkzs9tSOqj49h+Z62htjSSwyfTjrP2lK6qrjgQ1WBO0ZelrR9z+0iGF2o/tsX32GtkJslu
dl43NgcSlR2kHD7wUuBQxHTRAIhfu3Ouoi9aSdEm3UaraYRLmvpm5k+gPXbwYKha9+9LBN6lcC6u
whu10vQGe6mTt0nXfM0428Pv225TFFNdCeFs0+lTK3VdpiHyZ3lo/1C0wEmQzPLd1PdUH6MlSbnF
CF7JVrLfvbWynKHikZwsE8Yh4FqowxGMVYndStaPeaVbIjjDXPo1TtQYeIkuDaYtAIh20IXdXlbg
l2nCGaWj2cCJJRq61w+bWfL4Ef824iW8gA2kOLlbDR2UXR17WCXkaPWT7PIQ3WXY/P/+vMflCurO
HrWYVdrL/fJsbqvX6uBhHgsQLA80OtRKgJFuGMUiS6xJtOJHgOXV0DWTiUyiAkaW+y6JuyjGAOS9
xLTZ13/c/z/acdFz5XUlLStoB5y434ezX/rg+fPLSDbWRuSWGH4XFD7gdkb1EB9y4QEV0L9rSWEh
M3qHgo9yTBVAAEKU/5F9CW4rJRPF3cQo0xiEDhA16bVvgGs5weQNjSLtrH/r+n0xPJFFlhmTyWR/
v1RPXSjtWsisUcum0wagNp/mm24ZdsQ7DuqrJ+MCERrInwXlc1iJnipwyia01LZFv0Wj7u1VFKVb
AYNGoIGHiKuBQflapbSpu5jE6M5xjMA7PTXH4qBEzk9MxfN/Ga3fP6k7UEGFt6WKQo1Lodw6umRS
htGBUBom0VMv0Ul0DWMKAVKXGJSD7B9nhHqGl7NiegAb6t+1+k5V1Z1dPePxU8rIvkXhzKUkbvFi
J9W0NAfWxWnDOpv9ny18q1ltbq+W0Oou9OFWCw+sEVdDzC6mOZimJpit49odk+JZJxr6thjOQpbU
+mh3yGWi8G/hfYe3KD+zlehJ5ioW0C8dAA8bTZvOE1VlZsCTBCEKZFKQm1X1d5wNl06wl7KdjbIs
UR4D21KpbPIxaA1rq48aGEl+LQO6YOfsOH6Jrf3tNf24c5CMNPp7MhUQdm5NEV+DxowAezNqnr/R
UTEx8jCV9IJKhHDk3f/P7poM8TSQDaZ+N5Ule7p2xnNsSsQIemCvlOGLf+WcqeWqA9hTtuquTr7l
AyhziiIqACul/Ve9fdaQNfHmE7i2qu1IHOAftGa3KI2k/UtoNcjooSYPGj4Mob52Jq5CDYzngMJ2
dW+g+Gitz7e3TSKAb3wzMFKnacsaOA6n9WPyksv6PgVPL6wlIwdhEE9WFr9WoXCNoaIO1lJPzV3R
WZumeyTq3Uge8wUT0sihnFU/WWRk5h8jNIhluHOk3dlUBM6TLJbHIpAZYssITzD6W1ceq6yKetUN
pdhF4SraSHgAMsKOH3fsQLFHinFmwlLHd5RHPKYlMe1HBw91WPEFjWp4UupcwJ7Hlp6uKSQUqY0I
evEH9EHWtSwFIRPDFL24j5FAA8yTiakAsWKECR25W6zhn5RhyFUMJWIpyGspoBXTrSFeUUOqOtbS
jXZKJZGEt4ImawNIRqSOWXYT0A9+xUqUPU21gCr3ZgXyIt/r8Gy8z4etqb9g1mKQxH2QLphYnyeA
qkvOldCFXIrnVrIA8DiLKxwscD/jjX5f2Z/0LAtc9U4pQWo0hkoDupThxc2tqNfbnYNpqpWCfhNb
Sunx8frGSoDznQFrbWAsuevb7Wo3rkycQHPb0l9JRtFO/pqjs1y+6B/j4mtR3KkDwaul5C20zinZ
xu0mTe6XrNjU0xJUWViDd03DDI9ff+/DLvXjPEwT2/24LFXJErOO+VyPsrub/cB1tM+0ctHlgOgH
dzinVUvVWlVXoANVFTvoRG32lCTPibmzt/OzokhOh8hzGboOf8/4StH+fH06ylVtCKZJlqcsGUHr
2oB9I16UBYI7zJgYHIx8HNCg7zhleHsdJYJ5bI1DDWK5CQRXrN6xS6aw1H7N1tYqPqVAgd4Wxuz/
w5r+0ZJ3mS7Vm9wuIGzKfrvVXbxIfl8UKlysIg8nz0sASbuKxSO1i3FNz4kFpjRCfI1Igkmxo9EB
1GOpPgwu5I6XA/YaR53H8rQgizj1b1XS3zfpXferVg668UsxtroRR2rWBKNxsGXUd8JNA5U+eByQ
CUfW6NpaGGqvGgZ4bAO9rMkeyRTtqQv7oJ1eb2+Y0ItcCOLUHHPFbAoLiE86v45mYJ9yEnWDX6IF
/f8miDttebXMw9pDo/x7ukkXfwkzNKFInjSiiw5gDATMKGR6mN56vWw6RrY2RgNt5uoFbexZd0fS
t9t6CC0QRUsGqccFxLMnu3U6N+BPR8QfKX4VaIEsxBHuyIUATocRYJli1iGg2WvhiKbJLFAl8ed7
e8yHY3ohg7uqFdUp59qAjPpg+8+mXxwA1D48elGze6UY4hv7g99FNPhN8LoNAjf4Zmza6M3cyQaH
CTfs4kM4O1fXvMyNBR9iWPu8x9iNjdp+ur1h/Iy699eTcSGDM3FQX9G8qyGDnnT0Lx/bY/Ej/WW8
dZijFdGo2YyBRf3mSfnk7tpwkNARvDPr3FprzvCHwk0rbYX4IXI2sPtg9asDSAkqjBk/mr7iO0G9
AWIuAe9jE1E/w8GgofaQbbQt+bF+0X9WP7VI2+v4y+2VEToZQHAYDQAgDDwXwFAVRj4oBpz1DyO0
AHk8aTt772S7/5sYbgHsXE30pIWYojxU6Z0xvVFQxZCd0f4GqvZfPMCFTtw1u87UXWMGLLdmsNFj
4E6GVK4hKc8IrdZBF76FYTHgU+Ks1oy9EpPmIMRJn9G259vKl47KSB8FiXbEJxdSOLvVKrRt5zrQ
6g72JsOEhnhnmKfJ+j46Lyi9tr0bgBavAGxVOj5S6OQw4g4NiwBYg2rg2o8adYyJbDG2LNOGeZus
GA2wuFQLtYq2xG9dQwYAFjTfQlmU4PEafr9vOa9nukk/ZcTF29zEAIwWnUR+GRZDaBl3UzP4iD4D
imAfrJ4JijcFUBSy2a3C03DxBZxP1ECSligDvkANJusrLXAeybY8ALzh5LJgULy+f7TlDMiz0wkv
iRguaQVHSfo6F5+UGBwg+ZfbR08U4oLoA4MD0c2LFxN/GhwL2L4+r07Wt7Td107YOV9JtjxayQOm
ukZ6q2xuCxQ05IMxHLcioOPA9aCz7dpyZt0CT1KZAoDiUfPQTRj72Rt9HmXjOIFOrKjAD2WvGzzx
s/2w1GmE5j1l5/Xd8IDpuUag1WNzmPpY+Vx78Q/iVAPK5chYWy1mHxL0lfoExA7RWA3oLyKDeyhS
agKjNHt3rpZ5R8BYk/1tnUSbhTFeoCsCqBkjBriaR5nUSgcIaXlS3G6DbKzf9FnQq0VE3b9nMsHq
YdTje48PXrn69eqNVjYVNtheTxYuJwymTUjrK6pkj4S5G4aMZF0+BhghOatgTYFxl8KxzL+GF/TW
11sUKGdEmOCU7SSuUrh4f2TxvFJ1n5tsDBruGNxm7cGqD5a2Vy1Zak/0QgVEFjEZ3nNoWudUUs3V
dhKGq18TPQ7WaUnCxh2/m2QFUX49/ciLodxotAxMswIh5bhEt21EmKK9+IAPejZjj74QoMybEGkc
9L981gPv6/gzGX1lCsd/yeiA2shlk3Wwi3yuRXdbs05U6FuVOyBQl43lyTQSLikw1OBjQVstin7X
tpiZdtO1kwIfRUMwuq3HvtqU5l1qnN2vBfHH77dXUBT2Msj2/4rjbrt8LjPgueESUaT/TctnLR63
id5EdpWHfS8Jypg58DEZutzYZChbxbBHTtjc9w31HOyWoQQr2Si/ym6+z9295eYPQKl+nWtLcuiE
6qFNFvU2YJsQjV6v5hI77dilY3Uqqj5M2qM9oL0MLSCo/qUyImxReGICcIRWI9BzqO9JrIt0Hx0K
fdEKYODrlm5apYnU2jvUjezOFqv0RwxnIM6KrFSVD0wMOoTqdDuC5wTIolCP10O2YkbZbQsRnjGG
WGJNgw4rWV2voZrG4Pp00CWk11/mfpeDwJISujMT4NXVgJJ6i+JV2n7rO1MiWhQbXErmYgOMrkIJ
1a6r05iEnVWGahVaybztO+UAswu86XxbVdEOsvHuqA4jINLfkxMXO6iVmJ3Vmmid0LozsTPMx73L
ahkFsmj/LoVwy2nPqmE7McykdHZprWH4RB1OQ+AV2wFD5f9BIVyfJnr10GnAd6toNq3NIbWA+LUr
Mxi1hQSrAvpLjJ6XqSVcO4ynZD2e0ICnf8NcKs0ZxglmaYz2MdfWJaxVd68DsC8508zAeS/Cptyy
NDQOtcvFOrWx2OvSxED5uo2vDHM4pF9UUJAVTfT3qwejhy6wBXgt49rwG1KmAzqbqtNSHGoQ6qr7
7F9UuZDA2UI/kN5dDACl0+6uLqKRBlW8J7LsvegYXerBHaO8UEdQQ0KPzNooaxFO45Nq+u2zG5PI
HcbPt1dNuD0XOrG/XxyiFIzwg8MA7XgKztGaGWiUHJxgbpx0Yzp4UN0WJ1AOdoDxZGz+uQMQ/bU4
O58skpu4UzrMBFkwicP+CZJLvT+Q9r4qJA5CoBuS/sBvAkiH1DU/gdWrh7qZBuaQ2t3SndAPjkkV
wej+veGhkoPbH/jKd290rVOB9oeEAFV2UtENbblBOxwsRXZgBX7oSgi3cCguzJbBugEKEg00WMY7
UG2TFpQrEi8uEoQ6mw3iN9D3wTtca2Ms1rp4Bc4rKodpYkbK/GIrpT/YL0AbS6xBtEEA2QLwjeIe
ANOcqev6Uil5rKAJRdvGRZTXBxA8rqMk7pVJ4ZbOaaxC61ZIqbSDRUAr5OvtOZcFmwLwC6uToKkT
k7aweHylZFBacKXQgpwwN9JPjM+ui4zVYOLWd+qT15kno3tTADhTUctOTPetwKSqdBujpJFqR4PI
igCizAi4ZIC3ALkQI13gnkk9WXpiooER9agonVPfdQEjVeidVid+mjxicKbhhcP4LfGIH5fa6+2D
/k4nw/l9iAcuFzhg9GNbnLM0lX6Zkw6AblJk2yY+TNO+VY40VVDyG8+4dTZJtyA/0wV0HtTAIs+T
2mJ6wN1sg1ThaCmvsbMZiu003BNgeiftMBqvBEkNRT9m+rbq966M50dAkQM6BwY2QGekCkwxt2S0
UpUhXTtA952wzFA7sZNd6ZkBGnzSwPldWX6DaaSKtgaOMvr4qlH16+y+mO60GWNvVmeL5+rD1Mle
vGytPqylbqCej7ZsUEUxr3rhpNXZHvHmBUhb0eskmhEkbxuz7SVlY8HJx3BFFdYLfnV4Mvb3CynJ
jBluXpMBkFYeVBAbGz/wXvKcR1kJXNBfDpw/EmfsHcP4tzlBgxZ3pkXBtuB9SqfDmP5yyHcCYpza
yINSDem0HucuefB+5PS1r17TbPw06BjAM3521GKH1nRJOlTgIFghBC3JAA+hrYv7ngmmgOnJ4K+i
WhH05fA2rPp2zZ2nqZG5cZEoMDyiHxYlMwOLcL3GY5ytcctmGVRZEbrpXrdyv57zwCMy1IRYEh42
aNjBln4grTLXzDUbwP6/9d52au8b+9siAz6JqgZg7PwjhAvuUMJVyDS0gPnrbljGXqCUPxWXBFZi
3Tvzb0yatJBNWMaNa/Sf0rgL03jXG+MmQT4Y2wkkmHLq/x5IZwBbwXqh0PeNu5/bTkxqtWmzAhC4
0m8a5tdPB7v5Psva1wRn8koKdyaJ2lg9egTRErBtdhKDZF/InXdMtAWWho0RQ3aZ08DSxm7tY0Bs
++6ARtDqYHlH6h7fbrtodrvyUsBegdZz3BEot3Obt4BeCbV9ENChDuiujQ8slx8//YMMXIceaksu
kNZcUG5TIP0xrwY5cv2ztZ6qBF3AsnYCkaWz7tL/lcHdNItaVnFLIQPJXQAmzSAvNjjrYL/0wtva
iPYcZoXoFYgu4Kq4fYGjGBs7BRg0q+/NDPzjiYx9RxAfY0D2HwmcVcUe8PtVBQnLulNnAKq8DVig
0DaAxgjLkqgjXDi0ZYOuBU2t6KO5dkbGTLFwI2BC2ZOVRYuJZOohlQTHIlMGywB+n2W7QfB7LQOo
HqovMWRo3xz3Z/vkDM9tgo5PSdQqXLcLMVxq0yF4ejoDQ9q9KEB7+jYG/VnqZ9V56mRRgiAthhgB
g48Y7gaYT87caszrdlcC3DYpuwfH7D55iXpf2qi/uLn9WVPULXr30cBSzZLzKtiuK8FctKyAGaTM
GngcPZnDztSR38eIadvyTZVKHJBIR4SxOptBACg3nylOzNVJlBH8pitixlXbe9Pv5gFDJbRnQ+2C
0tY3tw+WKCRA1eC/AvlXB3IpQ1H2CAniutUeLadPNrlBivtk7quookO+oaXe+0OhoXsixgwoA6iT
wJvpEmQgAvOnMRs3CxL2n6upzGw0KFqk3uggidxg6NgsgQaIkmxXn8ufHJCvGm4CAla3Mk6p95y2
2WMeg3U3Pmae36F2k1dJOMyL71rn20slsgLmemDQAGV9GA9RoDOx0FOslIWXYK8t/qj9dFWUV21F
4rt15py5C4JND0JIhHnOSARwhyompHUaHcGK0YFiuI3cvPdnyw1BlrozuqNRHRPMokNNMOhcss1T
X3M2pP1Fsl0fe6HabD07qGekj0FSvvR+7jXfjEF28kXvnIuv/MDO2S9dUsb1gH6UCgO6vyNj5i/L
w2gMGwUkuQCCf02n9Ruh+268N4bi8fZ2CBwPMO2YPAj4ETi8eeCYvjZKmxYIs0rGHHa2YxIoTaCN
i5/ERghY6/9RHmd5ZTMVyjphT/rshB4j35jMfeLtm77yRxT/lH8SBzQeGNJRw39/9F68CTIldefC
weKCohQzfp8Vo/NtZ/IVDP1Q9M9D0knupHd8+Qejeyc+Ye35uNevL4wGzoxYC4bLWBOqvmOBlkSM
c06N/kAVO2xAt2eQ3UKeaU535aRustgJ3HZ9rpZ4H2tP1XpqDMwhjvOHvt7U3iYx3C+3t1x0Ag2k
lXBNo0iB2VrXX+jabeLQDG00+jgCn6GgsV93+k2jL5G9Gouk3U7kirH0bPkRagODci0tbZxBrzEu
4VTUdWSWBkZ54bCjp8xIHtvO8rtOf12JvbutoyA2ZHsOgDIjbMQ+XEvtewI2JiCEQZz0WXGIv847
Rzb0VLiOaNtl/V3AxvMJk1pt0Y/fIv508h99b7OOBkZVmskmNIjk4CEASjiGEwFY8FqXuEro/5DI
6vmh8RZfNZKADBs7kaWzRL7gUhDnLxW9M0hiIxDt0mFTtcnn2T1jgslo9tuZxpHRJdvbuyQIrsBp
BewWetUZAJ+zDYBb6rF/R//Gz3Ni3hHzTh2DxnUOlS6juxPKYmwWrGpggrzsehVrdRqTXkM7hpuZ
4HifhqgGXWnj3fdFtsPkLhlfsfCORRLivwI5E6RxXy6VDTx1Vv1elU2Zms+a+hMTG8J6CObkvOZm
GOOYg434H1bVRgmS0VFgiAn3ZiGlN3bzgBYpk4SlbxrBkoaV7Ckhgs56eH0hmYOeO/CVcnsHKmar
y01APanjJbtRYbD4rl1DZx1MlJdcZUvsuDySok2Ott3OUe6O51RLvE9Zq1t3GrgRJK5XdOYtFf1Z
4N8A1zWfMOycMfXacgJWvkOPhffm0vOcyCJL4baiXMeSWfgPDW/XdtT2jj0OhgYEkTndTxhIWM9O
aI3VQUts/N9v9cwLO8U8WMO56NfN7b0VLzvYdFj/Bbwp31RKVoM48+TgoZCUmPwW62PYLlkZqU2K
x+PUjgFcXx+YBYnDfJhd9DzNJOhtPFzHoVFO6orRwre/SbjuwLAhx2QjB86/KtVqrsvMYjiyofSL
3PHX5aUYZCzXovOLnXU1EA6yYX/c+XU90g31xEhHuzZcAf6I1Lzx/Dgb8m07VPdddb6tlkggklyw
I0bjipv8eqM9G2TF44h+vC6376rpu6ai9fnOXOnBzor9bVns4/mg4VIWZ1SrZ8fzyhqtupQNhtVj
JUoW05FcikLbxVxIYBnx/sermd00F9FQbbrllHg4s7nXNhsQ1uRRmrrxBpxwmOS6TPPOUoclMmaN
RHa5eppPSExPi1vZ29sKi64a1hKF+QGoOmE/r7/EqOlij+jDPplrAx7eEYDDBMTYmzEp5qA00h4j
DLzPU9aPEichukwRBoIAC72wDl4h14JJ0qZmHmOlR+ONImHvmXfdkIfuP2Cekf/yIAa5CfvDJIhG
L7rZjKEgIEMIclyz2KFO0Ib9ksge9EKVkGmzATXEJCe+Fr6MuAS6BjebZQDeS/u7wsDo3+INz3+J
9xGddCRLAUVi46ng9a8Xz2zMeOpYw0JFn9Ck72eY8qVXyz/4EwxuMsD8C8tArvlaClrKQRQ7osZa
I0q/w3PhuTdSZ7d6SSzJuohWDjEictn6OySPO+J6nXqJ5aLAmjN33vpOfT+Xv6xU8twWLtuFGO50
LysZs9IFxSMquHr2lkyW78mq7kJVWBUAxR8MGuA7jwD0L/p3/KJHz2nchKDdczBXLq1+3D64Ql3+
yOHfiyjWEeoSXH9ZR9kg6xTDP5pC4h1E7hBPdpRxGQ26xbPUwTE1BS4SuEPNAFVSFcYwttt6iNfr
jwj29wtXOC0KUXoCEGYTb0nshqb+iEZC9R9A5HgY/BHD2bKL+I/qFJqUQFpoz4O3p/HrbU1ki8W5
0pnSoU7QUXbSUtdX2jZIVEfiNMWb/kcL7tzHQKYoZsuosTUHXI40DV00m4E3/l8cjIfgBleujZZH
fsYH0Ode4sQQNJjFxtB/GAX6Y9y32wsm2nqUB8FvBkZHpD3Ygl5sfW2nJCkmQKJwHD3npbMUH+0+
4Zz3EjNmy8Lf6ox1DI9fD0hp3l1mdrPEqweCQBuRYXnOxh/or68xaSRVvtI5ibT5r0MW4MCBiAJw
Dv8+4BHaAigPZ8LhLGa0eCyPq9v5agIsv17sJ/r9b5cRjWtg9X+nrETyiLO7Ym5BOEKAF+gIBl2+
LfWpmV4ScGXdFvMxUgClM1IVaJAD0xLYvK93Syn1ddUpElT6Notg3FETaUEpOUMfdwpCEM6jDQIz
bEwe/a3WTuV5FIiRCfwethq6arWhY4MLbgHtkR3gBsGU5WV3WzVBPMboqsHkCI5ZB9lj7lxZxrRM
VYpUPKhr82xrGW/GFOc+wG2BAgqcwiz8OauDYl1OavzXZxqykXjEqcbSomv7el2zUkUWqESlBpfr
vjFAEz3NaB2VnYGPh+1aDOdnzTrrTbdhj9G28/Nq0yPnb2tPtru5vZbMkV6ftWs5nKO1rVYjK5qw
T+5URUUL+O10Nxl9MC+fJ1U2JvSjP2TC2LRDGAxiB+6FrbVrnitTioiLPJTlg9b1YEH4OwY6TK6w
VbwyQSdpA+YL+OH1/mAnysGriXGmJnrd8wen0MHB+eX2qnGH610IBjcx6BIk4TxfCzHy2XBikwLt
Pf1wvDMSs36SnYp4308RiqsSk+P26D/SQB1gwtpBtsDtkdpR8Kfos3Eu1kzxpzyL9KHsIhPj2Bpr
Oq79KMk9csb3PwKBx8Y/YLINPvf4Ppcqn0CQNiH9MJypXYG17JCA9e72MrIb48L4/iMH7xig9dBL
zBNWGEmilTVSXGeaG0MANLrrg5p/2N6WItbmjxTOW2BMuZVno26c02r0rW6baihnJOCUXCRAGs68
/6MOko067i3rw7KV6L3Oc6AFz6aiBlU9+Flt+bEtkSJW548UzrEnc9taFSbKn9F9B7bje4ouaBso
mtaW4Odk6nBGrqSY+VGbEATr8zGLOW2/uI6kA0ZkAQwljJMKqBiUuj5I67JmVm/gIHVzYR7zKhsf
CrOUYf5Fx5Ux0cOUkL3/kC+tvWHCddib58H75CYPllqDcThWt40+fkoUo/UzfZ73t61OdGjREYX2
eEZti7fStWZG2wz5iFzCmVAaufQ1Vp7WKvO9cQkdR1ZHFdnEpTDOQ7jxjOmqjQKb0O+a7LvZ7FMa
xLJGIpFKyCMBMMCiP8B4r1VSxh5znevMPOtT/sUCahgjq/QTRpfvel2J/n75ELcAxYNKNF5HnBs3
yjYblHwyz+nnbHxBdwGglb+rfozyZnNbksAEYXqgTMGMP7A58Y8m3UTGyJ1z+5zEK91PJdAXeVnQ
v9eHeTmUCRBLwtVxp5ZSV6NDUjjnhAy6747WedRoUNtk8ZU4/2llybfbaglMArALzBsDzuf/k/Zl
PXbqTLS/CIl5eAX22CMk3cnJC+pMYDBgRgO//i73uffL3m60Uc5VpKSlSF3YLpdrWLUKPrRc/bAW
s7CLvHQihtsXKnppBU5j3dGkKAJrVo//QZrIPAi4j+gHvFaNvuBdXXeQNvdWVgZj2uVaOFl0Qspe
X9zv9qBmW0MCV241mJZRn8ajiLDEkuz6MBBjNhe8UkrzYGAE4VL6SnXKK/exRnmgTdsNRVmxhzqs
CIpx8PowYEhaY1MWlld2lhFhCFho129lBsdv+suslHhErqRIl6wy+qVpatgNfTkaoDCrhhSkqCOS
wxvvyNZypO3LUVu0cqSTIs1cULbS6jebU8zUTZps45l/P33pnYfZBaAN2SLAZ2QyvcbgWY0CjhlV
/XQwl0iZyXOTjneVQX3aP3pGoINmsSmqY+uOd7P1ZPBQSYMsO2IiTWA1jbERHIm1ffggBBBgnEG8
DIqua3Wt9LJVE5YY0eI99F7ye6ageHjM7MOSRKwruV/w9D/cEFAJIMmEQhpqTNK5Tk2tF3bJrIga
uu+o1X4sPpWz4BDeWNvKuQKQDjpbOCECAi6tratmR+1BQR/NyqOrRCbZjfaGj71iW65EiE+4yATk
aOzJO6O3o2xZyMGt7FOhFmOY5BSgJNPbgnqsWGiRBgC7JDBr8BGkrUtHnuWYUoR3pybpnTezEliA
pN7dNmFr+4bOB9iuf1tHpfvgztqEtHlhRWmfw5sXExeID2aGjeNZeURRWoRXDb57gFVlervOhhOP
6X5WlJm73NF2tMr8Ran9wXwBT/3h9ppW9BzC4F8LbDtwsdLOldU4YN5ca0WJNx7qtA/4GPbt92p+
6Wi2BwOzsTV7blWiCUXHWC2BnpbebeZhiJ9ZQ+Kc6i9GlhXnoTReurZ3gm5y8QZRkp3GWVHCpXa2
eh/EcqRrjfoiaquAaaCgqUp6Cf7jFBix2opsc28l4O1QAnU48uGc9xtvwdoNQCUTbAw4SsFlfX0D
GrhJiar0uM2K4Zf6twkDJ2nSBYUX3T7BVXUBIxYwIAgA0bJ3Lcj2+GSbS2JFSk9B5PerN96cNu4H
vuf89e9FwWa4wiCiqUnO73lIGjswUXYE/M3DkvpTYG9WvwXOXT6hSxnSCfWuk1OtqOzIHed9zpuX
1O58r/1VV2XA0CDTKdMBDMbPOdky+WsnhsniKkqtAtwi4+KHauJp7S12VNoVJuiBI0TnSWD13hOo
EX7f3kmZsEM84lDBP8Ik9ehBOIfBlbMd2XpSk4OK3Ji6Ky3K7h1whf7QFm4fiUHsZ68Yz2O5sAel
G4pv86i4+0xzl8FPoOMY5Fvo3pfb37a6D6j16+g3BZ5DvqB5xjU+udSOkqb+Mfff9HTwq7T8ViZk
w6DKabp/dwEN5CiuATiNbN217uZJ0/z7TNSgPXeWUNHCpHKOfY++cs3PQN8w1N2vfir3m1Mp154M
DFdDCzvGvGC6jXQAJqlmm5HEjnixO1C+sbK1Pbz87ZIzbyWWAppy/PYUBGvzoQjocqAvt89J3AT5
puAxQtUQFUOBxbzevN5dutlNMydy68c0w23Uz/8l+sbW4LIjPIW1lCuG1KI9rZDEjZLyrsZahn4j
hbC2UbbmoGKA9hrUWaX3h6AVzNGaxkHr+84agzk9Mg2jqTfSVWtbhZcG+Wd0SaF9Qvz/hTsy20ld
dPNkI1F1yMi++bQ5yVhmBXlX5UsRkirPGM3mTiNEqEp6cNzmRD2yS1wwk+cgiknRy4a245YHOdM2
3PS1LcQMQ4RyKLzjEkluCacJEhfCbmFUJSaqhlrnYHbRWR+2Kvxrj+eFoPctuNhFj45KMQ46bFbW
+dUYaNa9oiEhBxSvWmq+Z/yXU0MrDSbEwTxgBuX1qQ1GO7sa8+yIMctXvXqP4Zh+0f4l692/J/dH
jMwtofWLwXMARaKsddynstP4ceLTD7DtbPhaayYH83jANYr4Tcxjv16PkvG0QfLZiXon9cs+D3hL
97dtwpouoC4GABMyMMaHPsV5Maa5XVLYBGCNdd4Fix6Veu731V9yMIldEzgPG7ke0Sgkt1DPbAJn
fK/YkaO+cvjbS3uXaP5S/Qdv+EqOpARJPy1DmWNFtD05buwCTD44Zejo0ewMG2Hoipn4IwsECMI3
uVRwPiS8Egqn9oavT0fFzQN3a17kyhEJsBWiFeQJQJsqLWiZsxGj2vE0wFCYYW1UzM+zBSX/du78
Vgfj9G2VWNE6YGgBqAPQFa6NnEL3es1NXB2Jl6b/UWt2UGmfbgtY3bULAdKC8nRZ1MSEAKL9U9DH
DhiZ6i9JpP7VNmB+dKSr4Le7kgEH60vasblyIqs/adZvttwTFnXFlvcpPlV6UrFXf8SIs7tQAHPE
vMt2wFKoTZKd1dbFwStRE6hqjQRdN78N9WCdGrtGfyplG+ZuzRsSk4bRmANaaxVVqmvphjdkCYbJ
upGVd4E+zsdq9M3lBRGn7xrtMcs+6eXbgGGm5mbjrfBH5IVfipZME5jMmoU4EG1ApiYg9e1y0LIi
dGClfoAQEMTQ0y41TEygoE9dsjVDc33tohtVw6A6Fz3/12vnBab9AJrkRn1Z74cpPc80OyMJsutn
lI6TO93O7nLGcj9367guvt5W4bU7gkcGXihS8ci9SO5aQ81iBHDOjfSxIz7FhJaAgNZ4d1vKyvuJ
UiDam+FNiUyFiOQutGtZalqXmN4YwTP0p/afvKZ7bsYgjgk42fPh921xazEGCgvoBoKPiDkVciLB
ApWwMiWqG2lpOE2fCjdEo0CiHJmaHL1UCXu7DRf3szJOLwAXtF4Wjt5WYWUlOoVgtBKKyetib6/X
zLoB2tqXXvSQ9vtERY924Coh3WJpXhODgWICnyWqN/JITDBtGA7o8u1I4faOe+MxRTg1ANJg26dU
D29v7JoFB8kcgnpIBHuNZPCcobGLDvN0IjoxvgdmazjQDgyspc7sve4CHHZb3pqBRQ4BAxyRw0ZC
SNKbeVZSpSAGAlOPwNWymOEjpz8Gda5vFNtWVwbECcJfdPYgm3B9Wu5Ia8sbsbJ57I9951RBy0Ft
hL7MjGw1ksicCu82HXxe/xMmXXmrB9dCB482mjSCZncM0bWPzKpdEDm0SR0u6jL6Y2N2oZFiqL02
lZjLnWMIT69/rpNa9aulnvfcyPSAJ+imcjtBw0cb44yoqDoqc57fG6TbcLbXLIXYGlQ2VUCpZNBM
hoKt2pa2HTX1DFCbfsJubbwD6yLgWIH4BI6CXAgqsqaaBbYyItT+xbTm24yBQBsqtXZfBArCArml
K+a6Xx+0ngJE2/cW9t7iAU20gzsMd5ObBKnWHnp9C6e5plfIaYsgRYxDkXnHZ1qUpNbhWC0l1x6A
aEexbvb4wdSz+TudpjG6fWNW5aFHHi2Kwo2TgbveMGPOhQfnNDNs35qXPelqcKw9dN4W0fnaYUGF
QQ0iptXCHlxvZKkYnsVr4QaPDtnPHq4lejK2hiWvrgdOPXghRKZPfjlYZ821zYSLVfFDodenftSD
hSEKo97p9tatLuhClBSQuxYh2mSjDKn0SAWThPQ+QOrjhv6tmTQ4oxiULOgmLTmU1AXcIs3Q0OUl
TPcVu+/8zFnABuElWyHRlijphDingL47wqmv7QMvbdcfyFL7dFo2/OC1FIBg+wVWHEkl4FXEl1y8
7wnDUEbbzBF8YYzL+Ftx+tCmBzrtCcaSWOAF88hzuoU2W1UN5O9Rb4ffiqHJ10JnzWtyL4dQi9Vn
sAo9t279bGbmnWV38X9QDXgTYuYVrJ9cK8iahM8jRa5GNemjITrZ1C3i/rXVIDqG84vONRuP0PVq
eprarVdOTjQ2/Yl77T5P0lc04NwDWfj99mrWTOCFKNnbptwtmsWFqMLszpb9ixhf9KHZe/MCNN2G
rLVlARELPgU0hYI2Uzok+AkjkjSuE/F6l6p3Qxl4444qh9sr2pIiafqiqTxHSteJNN1nS8ymEPlr
Vu//XgoQeraH1kzcXFN8xYWWY40a00pYPB3clYSc9dTw56kJFGCz/loSilKweAiSRdQnSQKZgqto
Ih5iDKMOEHR91RjZuX1Z+q7XbAX/K/oADxL5QWTxoIFytinxUmM2wHMUTR05VIsHDwSnGcxKHUzF
gK7ahB5vr2/F1FoAO0LbDaTATfkRroDma4ap9jDJmP5qSEmCclK8jZzGSkhr4Q2EzsFfBdOdpBRd
2Vol570XtUOA2dntCZqB+Y9L47Nv9V8yLQqXDm3PcCpQvYZjIbeClhq8CpcMXqTlC/PVXE9BeUA+
M3NrQPLaYSGRBuZeW5TL5fcD3K/NkhmtF+Xar646e62ytyGM1nrgGF9uH9PKAyKCKKCaEFzgb0kN
4ZKz2WtnL0qHGCC3SnsotvLT4ldI4feVCLHciztV5BlBu8aIfROcYrazT7NK4MtDwrONS7W2cwiG
RPyCvCpc7GtR+kTKhjdYzeh8H3PjXL+0tPUX9gYncUPUmuoBDYP6MgY+go9CciVoW9vo89MgCgT8
TpA1u8f8DF5b/gkVpdtntJY/EJ2E/5MlPRxz4bbp3KrYQRqU5+U7EJxeTE5k9HdKsXO3yHvXDuyP
OLTFXu8iTzFRWgHFVOSQ+7a705v76Yut/ry9qPX9w9RA2FQgw2TSORAbKZ07m17E+beOvGrmC5qN
OcbLeOCfN4twKjYij1XdsP4IlKKC0eIYdaQvHhBhqe/a6H3VvhbLc62CJ7PbMH5rtwrsAQgKACFG
vVWSVY+qNqNM5qESH3X881g/82ZrROfaKcE1F5dWTEeQO4oXe5q7cqRJNOo80KrIqqcwMX/r+tvt
g1pbC8DqYBnCawXeOulOVYR2vdZB0ZOsL0KASVnstWr5UOnV4bak1RWhswChBsplqJdd613ao/yx
YIBG5BivGCQAjsEYuZXsP1RehIFADQHxNwqM0qPBzL7mntomUZuEhRUMnl86n2+vRGaIe38rwBwD
0AIiJ6AXxOt4YfPKsjc1qqpJBBLnfI/d7U6uJkgfzSoP+iar7jWaf9F1t90hl7YE3OHKuaqdCvzK
mvKUz9oYmku2HMrMUHfGWACbhRmAD3rWTn4P+pDd7Q8W1kq20QLIgWQWRg0CxXj9vY3pzFPveEnU
L+pD0qbPlXJfJZ/oOB4slKZm75/b8tYu46U8yaIlmHFdj7WSRIDYexjYjDJ1l75tcqStRS3vAJX/
uy7ZN1UV7JdmJUmUWfpPL9FALZaXYYvMCaAtPik0hC7JPu8KvzW38gJrFwcANFHcQ/b1w8VxF1rM
BSjSI8LfdKiz0n932VauY+3OgB4LYhBTIKsiKZrDqWuQPk+icnYo+BR4cdAK45++AQMrClhs4yla
OTfwYGBiCABpYKvxxOdc6LXGdS/pMxgdy4rRk9oMo7ildga+rHxDJVceCERjAqMBddQA4r0W5bEF
qGBGlahQhtCs80OGlmFtvJ/HFgOjQVWAWQ711qu+cmbIeYJGGzxXwPbL9zbBlJmZMkfcgxnoMD9T
Un+LuG9Nhg6aVcEADL9BNqhNq0y5MptKlHP9MKK5JKn0vVdsbN9HKQIqiKQx3m+wecgdt6nWWNPE
oBg67leamZjvPfq6uZFTFep1bTeupXywpYnmAcmTRHbFg8Ssw2zcWMdHBRcSUPYVU13BzyppXKIK
WCKvkoj2R258TXgWKv1DOT7fNkjr2/VHjFD8C8UeuFomBqlxj0AWDDYzczlrSXWsK2+rK/bjFbpe
kGRqydSZZFiwIPALWaAGDa2Dd5im8PZ61qQgwQo8oCA1wV29Xk9JOjggo+6JFq0ycQNV3TtAVOVd
7hfGhrez4p/CAcZ8DlBl4alDcuhaWGuArk5jDFrQg/v5SZ0xNc28R5MiiFH3dvFM9c8pB5eNV28k
rFfeWSEZrN2CkwEIT+nYELmwjlnYzLr7ruUvLXiinMVn5Z7ZB92Il2zfoYHQI+5T8ly1e1XZKQ6m
OD+pWfHVTNzP4D7e2PiPZgtfhM0QLa7YfplwJEtG8Ckgx4+mrm/VOPlg5RvrMx6f6UUfQIG9IW7l
AqKoC75STHkFibNcG0Jyse3hYSdRSmEU21HJwrxmW/OvVm6HcNMx8wtYJtWV6S+4oqYL5x22eYa5
KnZwCf1mq6twZefQhoK3Bb6dJegirrWodkjBFQUGf2mmvQe+xfE1A0oXLyebw3n+UTo/b9+RFe8A
NI/IbwOsq2FctZzT1MAi11d9q0RO3U3trlE0jYJoWwUdl4t5lN/tsc11H/0e5WcFhakhaADfBbN5
13t/D2QQCgyia1F6w1BPafFWNzZgELaUSCstFOeb5m0yx62GQ5kGCG4ppIgHAaEx6qYfIrt5nLy5
NrBgl/q6Xp5MpwoteELG7AZev6cY8Nk/uEbxhJaF/aCgX+vvwYP4BIHkBfEP2ojl0MiqHDtFYVeJ
uH7O2y/JcAChubU1g3xNYS+lSNvJ2rmwEs9RIoV97dxnY66QNDzcVp+PPjNWIjJBcFBQsZIvxQAq
E61NizRG6oTQw8HhL5iSMn+q/77lEckZtFViggRQfqiQXF+MhQ8aX7QyjfP0APBwWLAHb8mDofjn
9oLWNu1SjvRmOJ09dL1N0zjLAXybm3MjevfYxmux8jJdrUYy2WRputSysW15vqA4cq7HY2LZfpU5
wbh1RKsKDxIAXG4MKAAtv6QHzdSwQXO7NF7qf6ixo2aYa+7RULRnyzxljIZ5+2zRxp+iTm9Ow9Rs
4e/k+QjvV+7yC6TDs8ssZWnXp/ErZgUDiWD4Ng/LaLgjDth2AkaQOgrA7X4flM3G67i203iVRX7A
FTlLyTlrdOriORrTGIQAybzLu0OvBrhw07xxE9YUx0HjFsq5uA/4QVJQRddcxTbSmLZPjGFcyyHj
G7q54gaCtuyPCCmjwhVLr5PFTGORRFQMcEEajw7NDpttv2uvkAvqDcxpEZgh2Zfxysp1MnCVxP3z
TM4d+TW1dz1rApK+De1TopINjPDqI3QhUI5zqsVqzRbTMeIKhL7j8qtR8l0lFphkwaLe11rm6yRm
dJNqcM1+if5csEggSYUA8vrURN3VGRYILlq2L1ywC5EvHGXkGWQWzoM7bA0vXjvCS3mSltTgcOg9
p8tib9D8bo6WIvETJZy3GjlW+u0c1Mbh/IpXHT9IC2ss3Zi6imexXhyt+Qvr7jL7B8fgmNYBcdgL
XOE6fdA70dStLd+m6lOngC55PJDmP9yLyw+RVuyQTEUDi57F7XhH02+d/ppNG+qzdvXAU4AWJ8FL
hgmU14dIvXxaMt3IYgY9AXl+oBa1349b1ao1XUFNDCQnCMTR5iqtZBp0I/fslMR9Fmr1t4k1r1p5
zOPe6d8K9/Ptd2hNUS6FSXfdzcy24L2bwX134Waad4X2nLW+3vW7/z9B8utQakAedU4WE4ylYPMv
jVaB2WlInOgbkuT9Qwca3m/RZYCED1iE5Ke1x202kpxHTbXzcnXfaSFr9hhQEGbLzks2ntj3q3sZ
lsvipDd20MwcbXYFj0y8eKjz6VWoZd8X50dqx7qthe78cyZ7i2wwlskPDjBDBoZsiiZ5ZC0xwuFa
GXVmEctKDDVa2mZPFTP3TZfH7QTuororTj1Rf98+wDWBYmiLYOxFfUQGAZZa2452UWpAznp+Azpg
qr46PV47iwQjSf2/l4ZgC0k21KvQ0iEdos5rp+EG06KpIBj20Tnfk0rdJ637dRjniKTmVlAgv0UO
rrVoZAVTKjJFKKJd76dbsrrDxPokWtQicEbrvjKWV1Wpz8hrBykdno0m2fWNu5ELEcd0qT2SWBk8
MBNwF80FxMKx+O3BSfHU7vX2Vm6JkEx0Ds4LhJkZ8r+Ffi5pv0fBc+PKCct3vQqM+laRzAYTjhjB
IJ1Wy9KMDQ5JYy8t94vjHfBcHEn75fZCPh7RtRTppmEOKxkTCt9cnaiPZqKgMryg1D5RWpwy5CR6
7wGFyE+3hW4tTVibi2QVJSUIXHsINQb0tKZAgtY7r9E2brPYoA8bCAyoBxgooG1yBnEuQLI5WZBi
Vp1vtE3gdDxANynNt2BZW5IkbUi8uVKKuUrjXjkjuzCpu6k+FFtl9dVd0+CBCG4kJK+lhDJG8A1T
xyDFWoyw8sDr0oSb7/EHdw6oGyQqBboH1xaZf0kKRqqChXaCL8wnB7D6FHM5HDQf0+duXxUYaY2e
5wLdcyE4I6LbWvHxTkEylBhuK7JhICq91oqKVmZXDR7OKwMN9lDlGcjpzL/k2gNvFUoZQDDZ8DXA
PiFnr+3KTLsEr1ns6dUJHAp+r6Wnwt4YwruiEVdSpMubKpleZABCxJrr7rLqhdnnrGd7pdlo5f8Q
IL4vB9BDEPBgJhD4ka83bTJYbpglHBsjeSuGcu+KeeJVxKbfTftYdt8GVfMxQIpPaMsYDwCc7G4f
mvyCvctHQhgoFmwq2tyu5QNMDyBsWhG8klqYWSSsppf5ExD6W973ivYDH4PsLF5mcFrJvMR6Wrqd
lyGSyJPlUI0OKNOVo2NuPB1r54ZGRBfFDWB/EHteL2cCdtCl2URizSJgdnECPXnqVOCf2UZsuyrI
VRG8gE0ArcaSCeztqnUGd8YIH/fQUfsEm5GpLHCmLVr0tVsFKk5k0UF3hhq4vKK0SYtqVEmcGNm3
JC0LX1PTIrytBR8cNqToQc0tioTYPWihZAFBUlApVcWKuBww0iEaHBYuWn+i5t4t6j3gH8HS5D5C
mK2moPeK1rWVFzhs/LFVgGZwo69PTB9m1U0NI48VZ/YtsD4u7kG10ZT+NCnLsXHIwWHBQO5Mp9ur
fRO29GsLCvrb6/+4yQAQojsFlB2wmwBHXn9ES5KEKSQp4jqq4i3img8pGGwuetGRnUAt/l0tr397
ZXKm5E5K47REL8PJq09FEk/DcE/G4uipuwL4O/LoFOzgZgevmp687FgzjE3tWXB7nR8vIVoxUQ1G
1I1DNmXyy9YkINcZ5zKe6Q+D/QROsuEbFm1NBDQJMD+gTC3UT68XS/RFGz1g0OP2azM8aQ9/jU7D
bgq29v8JEB9w4XwI0u9ab+syTiwLxLF3DKNw4HA/5EjU//1uWR5sFpAnAP86Uhw450lfDmBcjfkw
nXhytOvqkZrK6baUj5YE83ih/shIYzQhkmXX62mXvu0GUyvjbLbPJuobOv2uJs1zOf+8LWjFNYAk
3DGRmUAQLSdcHMIw5izRcTS0C0iD6bJf+wpEKxjcPHSBNueBjRkTVbKFilu7AFeCpeh9SW13xtTw
MrZZnPHGH+sXYp7ZZB5oyYJiVEKGf4qgW0IDD88w/4braiNd6MW3t0AOg4XugDoNxW9QE2CUmHSi
IKUCiHuxy7gZBz/NUwzU+Fzzkw3TYzoPM2rh/0Heu/8PcDIgvdLCnYy6DpIiuG/a/GKy3mx9yioM
sG7AdMsNLQ8WraL7vDbHjRD847su2jlh0FFegsckw8lpPSoTmHRAG2gOZ5siEnBADxtiOOWXSZk2
hK0ZcXCBeXgIRcoLDFrXOtxQq8UowKXCTSnhrAB28mTmjIQDwzgHhbOg7Em/t0qzD9EJpxxqF8TP
ScPbk1aX2THtZ4zlnCq6AblbO24UZ3GvYDFAxSSZCo7Gx2puGEy6V92bifVS2vRkgNMak9Efm+qp
zQFfvH3iq7ruoMcSpDQI/1CRvt4KS8OI7YHYVexoj9PXjB9GA+Z9ag4o/GJyy9hkfj0+285Z1zpf
gGSKV3pmW4yEKw8aynhoPhIMfsBUSYpeN8DlpElVx22KhrbFaNydNuZblPdrpgtE55iWCXYEvCmS
19BrZqkjdqpj94By0Ct1QnXjBNdek0sJ0gUyrLnVFxUSMrggRP+ZLZG5IeJdOSUPRPB2C0weCjRA
7V6fWMd7nSO9U8WL6vmozpjK12Sn8x/mwcX4tAqk9MlRz1SfV7vWPlP6Bo40fpeA3rYEffTX6hH0
DMu04/2BI+Ky9P2AuZEbhmRlH7DF4MgHIBsdvKa0D70y5NWkoTvXzufD3Hc/mQnO0azdyrPKY90Q
XoFAEH6zAXY2F4xx0pVZSmvQKnOsENqbpe8wNyS5GgARvhuss/qdkVeG6jizgiIJlU3wwopCXUmX
/DCvwoSUKkNeXAVflfu48EdFOxfk7fYdXd1MEe14yImiQCaltYjtFTMAjjALiYJAp/D7pgjzbCvi
eU+qSoolBkfDdwBhBBqTpeuhVl6iKBlMQbocO5b5Svo0Ivffef4CuBXPH1p2yBeOCLYOPDeuyB4Y
RNCgBXpR+sQ95y+EPKXTvp8CDXMuqTcdKvdeS9qzwjfCmRV7gcgI2WHQ3cBDlLlFSc/BPaU7VUxr
0EBZLnoiB1ZsgYLWjhdYMDHtAzcOFN7XN4150zKNtlnFDX9LJ/VAwNhcL362RZX/MSmGmrig+USX
E7jQ5L5oFVOa3KKnddw4nzwAXkn3202KYAYQzfvOacSTvxzz835tLiVKVj+feppnKH3ELvjkmips
8ipkxW+9KcMRkxFv6+/qJQWtE9DdAF4DCCkpsJYZpbGYvI7nOchrjqN6rZ1nr+vCtu2DlNivxXBq
RxM5CzNqyEZuZC1YhEchSJHwvgA8L9sICsQd0jDw5WrmV3zyVZI9JO64bxzlmbP5W4VZ9+Ywfi6n
zk+WbtmIYtaUFbcKWXDwfMHFkQx2NpNkzACTjCs1UfZd31Rf5k5RN1IJK1IEIy1A2oiX8JhKt9ez
M5rTpmDx1HTOjrvLdCrzVttwnVZUFVkROE+I7EUTm7SXnWI3njOaLB7MrzR9JJVySFTtqBFt7zEn
cDiQEOO32/qztjIEu6JFFFEaer+ur2Hb1HY7aHUTl0XvBrZWG8E4mlu0oyseKARAO8CUg2SdJq2M
LphXoWC2WgyClM8q3ZF0PDopD4j9axNpsGLRr2RJ7wYzc7epkR2IrRnlx8W8y7oZ07v5huZ/PCwo
vYqUGRBESBTIoEarKlXSNVUbq+Z+GCbjaOqNuW+n/Jzn7FEn7be+V/W942ZbrZsfPVlIBumtcLWA
65chOBQXYcZgpDaey3OdI0TyHpEJUvIiNLxYTbY6fj7upxAHBIJouEXuXdaQUQfyzLHbuLTDbrxT
6keAZjas2Mpm4osBXkNCAtUsue26hWzNo1Ufa7y5AwDuye2+FeQOBJJ7lPi+1WRnbLo3HzUfIyMQ
/MExRyCIrsBrzect1xuny3tsGbP2M8/1QBkA0Lx9v1Z2D134hmg+RJYFqYprKaPdVlSj9hC3zg/F
iiqr9sv8620Za7uH1hsMahT8y3izr2V4vGiIw6whzg0tVIkCR7XIzmNHg7Otu78LlgJs1B1uC13J
VgOX7mH2mSh4IlUhrazmld0VRd/HVmk81b0HtKJx8sbUR/Gnyaz7BdPZMQLp61BkoZ2QcMwfc9pt
GOaVPIb4CsANgEVD0VW2/+VCSZ4MdR9jMkJoTzs8lP5Ad938j2k8YhK4X9dj0KAnYGP1K+d6JVec
yUXmSSnchvOp6ePhN3dD1/QLJWYg7VlC6zF7dXZztptQnTJ8rwqcrTBl5dW9WrUr5YnKdLHw6EK6
StS3dvzJ+SFNTX/Suh2s+NwdQaYFDpzQxKN7e+EfLbmoI2lgQwTIUEPm7XrdE9KbTj62kFz9tKyT
zk8FQ0Vz8Jeu290WJU8khyN1LUu/lgUy0KJABAANE5xMB5Y89eZrxUFjgCEYYIaeG8Vn3/8x+FPV
pcho3JfeDxQhW76bNtRsa9VSCG3OqOt36djHejaeLA9sENOBWm+l7t7PJtkQthIriHUjFQ6zhP2U
g1AMYXBAclj2MbOp/tM1uHpGvghjc5dabX8Py8DbgMxJv+wKkDtg6H2Sq9qpaFvMWzdHjIVdkrxk
z02PElVaWub3rsoZ9clEnU91WekMxAwFt3aLrZPIzFu9C0FRXygHTaWsPGS1NainqbNz485VquyJ
GLzaYoyXh0z/e7hiMiUwgTqSMpIKd4NXTLo143B9dVcfpmP+ZBydY3JWd+ykYAyEz4eDffep/m6n
vnUKnY3c9Kr9Qi7ofx8gaTJpjam1qqWP+68s35t+Gum7sribph+LesybwXdObRMW2obD+jHuweEa
OmAp6E1As4Cs1IznxZBh3QNmjQbMThJ/0KvyODnJ+MUpkzTeuEViI68jz2uBsu4WVd16oBmK86nx
S9IcdeBwHP1UOHXYI+tYTq+luWBk+oalWHlfUeJA0wH+RoZVJm/CPaUu0/Q+JqVuBAXmlfnWuKT7
28tbs8NAzOMBAJe74Lq+thGK1be96tAhbsq7nvyT6L90Y8PTW0njIcC4kCF5Ck6SOmqKWUaxbX1V
x7ih57HdcQxfvuegLOjuAITpXmx/uNO7h7Z5SwHAvr3IVXt/+QXSa1PpfEkHXgzw0s9ZOjy0nREW
7a+sQE/0rr9zjf6u5cPnvtjialg7ROR/oK6iLR88Sdfby7JO95S2GWJlcdVPdQ73BZ0Bycvt9a1K
QUoBmXgUiZAvvZYCjpq0YXo7xJZVqyeqt83JQifxBjxxJVRGVg8OLAgggMhEeeVaTNKOecIKY4jR
u7c339yDHdSBfmKvRtA/VuaG/r8PqZYv3qU4ae8yY+wHRvQh5gQttxaZCrDGTsM3k9tZuLB8uGet
sjyhlRAt+4ZW3Rl2gjyQ5g4BCHvIblnSPkROQ31E+3aOCnbpnuhUjXs1W/i+U9CHa+pJ89oUHn2s
1QX06inZaiH66GAB6C/w6qgeABmgyyyaM0IfsyPuGJcKy34aDc2Cirfac81T7X7pMBcN1JoUzAaY
1QACHrb0Zw1ssj9ua8iHa46vQJj13ioNpj052hoMZ+zmnHLAx40TAS9Jm6Wnvt9iS/qgiEIM1BA5
OgPN2HLpW8lmALX0geOmW/Rr6vb2BF4Xjl6H28v58Ai8y0F6GXzPIlUk2WRDqYqUzy2PG1ShQ2qU
v6sRjIAmnTGlitThbWmrmwdSu/8nTaz6wlfVc9eqUjhMse1VSeDZVNktFCzvLRIlf2uO3xeGMpPo
MkbLrPSoYlR6OyVNx2OUHPxGT84UQ9Udsmw83uvn9EeM9Ig2AP3kBniz4sy1PqO1PTnro5dt2P3V
bQMBAIiExfBGmaeGqANnJBuxbXl7qLRpZzftmbva7vbprOrCHzEySGvwzMId0VYa9/qvfjxzzGsc
80+NPm3I2ViOIR2NUyzMUiwcjYtOZQfVjLwbfLvXN8yesGpXVg95JNwhpCOB7kHzoWRkmVfopEgm
Hv8f0q6su05c6f4i1hIzvMKZjZM4jt2dvLCSjgMIJGYx/Ppv4763+xyZDy3nvvSLO6coDaVSadfe
hNbp19KNwWiaNrEIBuKIvQWM+C7OjGkHaTFVFWHFQ9Bl4XUPVBSAL8k3+qKCioHLivFzr7WhV+Ai
6DR7HV3T2xO25iEIVBEpoG4BZrXlM662U6pnGDW9HFHM2lfWZ6OdgqwY9bBJ4VrvASbOVJ07K2tk
oc5HJyfgGshZpUE1qhYcgsY8AjVisqCGXG7gEvqSpSV6M8ZOpeqpMiedXF5jmoI6w/h5GIaD785t
0IE/IKhiNu7s2FOcyyubGQ3uWDCojqBn9w18qjMabqZk/MwLdrKIOOJx673wUSzKaxNSgmH1xgC+
OGP87BR/WO2wa7X73Poexyp5nNUV+K8rr4fp1dLgTQ9UtmGOn/PiD4iS7PW8hg7JpAhMy9debTEX
BzIEIUEwhlQG2E75fsjiYiQ0gXanVX4w5tCH2NZ3qu1LFk5fLFex2iWX3hiThm4izVx5egKVaUo+
m7UfeF19bwyt4oxS+CTjvBnI9DyrhE+xHeAZaCbBNARL7KBBA9Ze1R5WeCWLUtQC2RQh8MrpoXvV
3gNI76haeqVd9DpyIKv08ESrLxTu0i7qURIcUqhmRYSeyPf2mw/5sHJ62Q5GKiPS9HTtYAnkD9Cz
X7Qnh886y4HcwfuWCpy3NkGAKutLKxpq3paUstRwpwJrbRENi/xtfh49XOdeBt2+uJp9qJgRFowp
FsWacygGo3CKCir+s/z9ajvpjeOOs6iKyKUEmj7nyksOmaC79p36mq9TdW1Iiq+mMxiDwdoi8lA0
zcmlzH7ixUvhzdqaQ9sNeo2B8FrQR7fe+PYMZMFixEhTDNZLZxz9RPF2u2ID6PhXiAsQTW+wm62J
VjnSEha5Fj3w+jL5ecBmWxETVuYFhzwQAQt9OlRLloh+NS/NkCFR9S0W8UF7cMZy57Ve6Npfqap1
evkhKdLBEDqO8f6AxkCZXjYWXs8112dR14+LO7VbKTLxZWbfWEA1EwEVrJ5A6ty64sVdQ4dKZ5He
PuQAJ0EUPiyy+9pPDq2teGtbmxw8fv1taxm6W1vj5OSCEkwOyGTx5L/vLGtXqW6560aWLkqUiIHB
Wv5+NTdJkeoirqDY3jpuhyYdUJ9rjQCvZyveWXtZdg06bLE7IaMJfkr57ZdywjVDFDzKyLHr2K73
IbyiIhVa8weYeDDggA16aaW89SdDN7EJZCKPkuyhq5tA77oAV9VwO4yuWnlVKEJfLyBSUnSzEuak
ONh4tNPa0w89P//Gz0PoyUfRD9h6X3JC+EPTV2XJI4jv6PY9qLUsFf3IqgdXJqT0vnMpqtQUHgzz
3pr/hEi0p+K5XzWBvBcoOnANADZ6OxU51QipTJjALR8spIgslhMSlbTtWnABTBKlb/SPLJqQt1Yo
15HgCFhpdWc3QHxMM8Dw9NWlKgaKVXfQQuovpP2gtpS2vlM0ldsmOo8mdCxZy6QI/n173teiC/DC
/zUhF7lRtKhxzzF4hE4Y23oCd/1xRus9IZCa1VScoGsDt4wauOSW2rIclQvXa/AqDHTjmEF71QIK
zwekkqOrUxy23VoLy9eWlpG9ijG9rlWoRzogjgu+Dr9xtlz/9uLl1W9nDputtHJ5ZGd7zbpv033L
7kGIsu3BysQYaKxfdHUWFhm5fZLq3PPTSiuiufg2jf1Z56eZZCcG1Uz6zt61JUze2JK2DZlAL5mC
TCYaAOnOduA9aKMCMifbHq3M/nK2gJsT5zKqgtK44RFHKzXBWUQ6jtKLlmSAsv01A+C1c8EnpRi/
15UrnZs35iSn5ommuQst6Ih8a9MWNDSf0Y90sJI46JqjVX+xx592A+IOvHYfvCSyjo62a4fIN8H7
pJEdmU6aagRW9vPNJ0mBgyUlZdTHCKTirufRPHxMVVIKKwsfJgBLRJcUzvE3PJdFY/qzV7HIADYf
tCF687Q9i+s+/GtAOofKAtSg6WLAdduAmmfefBp8xe5V2ZCyt9ptTECkGhb13qNIngZofWGLbfsh
o8BfF/31SC0fcbWN9d4S0CtCGgL2OfAh61n3iJ4vb+fYYxKOZd19NKukPOSOnqIYCaCOoRH9kFkd
WrNHYAloaoAOk4v88/aHqWZQ2iYJSzw3XwbY8x759FMTP/6335f2RUa6yYrRWhA5BZrp7fauxyPN
tonV+VtKkmhvX8hUpPmbtTZ3eoKMaOyO4hGg2Ift318dIsiFIOvGXYXIMDQx5i5kUPD7OoDORnoB
TbciVqksSJMgABl04ynjUdmj/yEjoau6OKyOEbJ5kJEt1yA5CzZxPCWONrNIo9+z8UL4t5aftodp
+cg3EfDKhOTEZI5QjG9goodYElpXeuNAHidPBbhYGyu0hJqo/oEKHupitxvJIq3AYzQuKFn/nXTf
WlPFsLw2VFcG5FbdKe4HnWS4zPlWddSG/p455J4m+a/t4VKZkfJTiC0nFEU4FlkCqonuvZ5qoYrO
UDFWMjJ+GixTG2cDrgAVoXtfDO/nthNrc46mZihAADiFkoS0u6HhbBOxjBVet0/g7XxxtA+Vm8xB
N6uYOVd9QTUbXaVgUEBH5O28A3jvpimBL231DKB0UNq5ItNazkN5AQN38Y8FaUa0yvZHN4Uz8Vz/
4m6eB8NwLuv2i2v9OUJ22E1VFlU+Gbc+NUzMPXhj4FORB6R4KnrVsbN881ufwE+Bd2Q0OsmcsBAw
1CFx77JIJIXYNXr64hvQ3spb0Mo5ISAIqLDv6Gz/WZLpTGLvsL0+lvl/ax5QSaCEl77mZQCuTj0+
VfM0Wh5DWlmhfJmmlxrIa5c/z4N1bMioehdYH9B/7S2b7speMle4Pzk4ZYX9RKsX8U55n9dTHHwV
//gjxbjW6OfS0fD7B+OX9edXxUGzGhIw4MCIvDYbS7vJ7jvLRMWKRaN2sL0smMhdUarW3OqULNUJ
PEgRFMulNWcmuHCVbsIjNtEfdYHScoKXvPZUGEDB/Nyefhmx9vd4LTTBoMdDbV5+MtTzPhm6DBUR
aOGkx9iakkBM6PiYPdCQ6rYWgxLJdh69Du/5qVlSsD3XDxWlX4WnAbhWzVYokiTZ6T71T3ncFV5Y
V1kW+v2ousOtDj76XlD1AmIUr9C3S4c5VdPXXY57lrCD9oUSQPhUYpLrNmwQBaLtBUellJGPRWm5
DePIJJI41Gc/LGFrpM/bo74alFGA+q8V6YT0u95khgUrVbLrhmNmfZibJ++vbSNbrkAhXC5DUaAF
pgK36cjtLp1/yIbHjipMbPmxmJDiMXHokCfLaOV8P1YXbt2jE1ZZklA5Iu8H1EE1iF7wqO5/TNWT
aD70zfF/GyvpEmNTzXSHYXHEeMBbjq9f5nn/GyYASEc/AV5D0V95u3otXpbUSxsexV78wZxA8OBq
JA1Q/9ptG1qdlEXYEf0fQAzJFZwkNutZ47hODlZzQD8WuCH1wHHifTkq0vplmcpnx3J1hzjm0oIo
5xaEdgbRIQKOFcZDLTl4w86Lf2oT2OLoKWXfJ1elaLV2elxblLZn4U3DXLWMRx7Rgtx/hgy9IsVQ
+SRtTU9UQ8M0WNCG8dSIT3VFgs651J4RtE1kdfucft2er7Vw/xptAD7AC70jhbUioYTnPvbpSHB/
CaYyLLwd/2bFX7btrK0LFNlRYQcwTn+zAM2hnN2qxgKcvVNFPxZ3/XzIc4WRtQkCCwY4QxeuuzcI
lIkxyvrZQmRzX0zaBELFa78WDFAAg8wCDnnwe0kroO11h7oVDscx5eyrW9RN6LgsjajoVcp6MpDs
9WwEtQzoadFlBKJsaS24Zhd32oyoYM8++p4fWvCVJTTbEyOqiP4wF13Q2C/MU10213yEc6AvQ+3d
RDp9GypqWrpVmw7YV/W0r2ga+tkLnd//7ob2O7AIAICCZF3O1t2ULtyKYx65duE8gu9rPJijOV6q
TsSqHHclb0eCi46VpW4N5gYpvFZZ0w+JN+VRmcWHOs0+mul4EEa3m+vj6F7iEi2iNkErqflkjE7o
+uLBAcUBv4eWF1rMdbBK+OCjK+NegUtY2RM3H7Ys56ts1BlER3Jf5BE6l7+moPjPwDHrZPRE3wve
XhbTjSlpUjsoVKd23+dR3k8HToI6vWTzU+/5gWl+1M1TXEXOWOycbD/mFMdPtnv39od9yGIBdIwN
JANySluQIkalBGd1G0zJLyNHpwnaIYo/t+2sLN4bO9IGxXvh5LeOnUdsmND+MDAGIOn0pRW8U4Tq
VUtokQXUEzvUlVE4nj1r9lDNeWRCDcu2v6VguSxH57Dtj4yl/nvirsxIUUDUTlxUhpFHzhyinxNK
bA6BmH18AFXMj1xYiAH1Pu+ae5FYH0g5HFy/A8x1rAJG5r2X9CEZ3PP2R626jq2LMA7MJzhBbtdt
4zhz7YKoAhw8XWCc4zgPqOLpd+VYetUGWMTH0Fj9ihW+2hpzoZUTXrqxZ4mXnRre7Ap7fHKa+oGR
/nn0RhVud9WgB+Q2jkE8c8gE9mM81ClubnmUaH+goWNH5qD82ufDLh9/bY/eaji6siRtRdNGbuzU
sDRNXwz9C/oQA12jgeOh2D8dtEFxJq5VlkGziW5ncDOhuid7RnOfpjXIOqKBkjkkNaN7u4ISR2GS
JOzGRfG7zjtwjMZjkPeFOHOgy09WxcHMkOY/FvHQXdpUKraE1UXkg14E79Fo9Jerst5gjMIm+Cyo
5LmWEdRzExj94/ZYq4zIYz31farPMYwEyAataHhnd8qyPUHJj+0PJN5CqidVnSA5Iyqqu3lEp8bf
WWD/WippSfWQ4s1yv+3MSnYDW+gNQaVkSbClVI2Ds4mMFWKbzc1vTdOd0l7ZHriyDWADBADojPRx
aEr3BFoKQVyOAevm+sw9CEYIXLpBKdbmITeA9amfy/x5ZmVQO8VXY6BhAvkTFw8QA4gY+IRnq+7T
ttuvzc5Son/zTdINrDZsPNR5Xh75ufnnnM2nAqAJC6KUtRkM4yMz7IBDckt0H5qmxWIm36lRfrMQ
K3NLxfitGh8pl+hiakwkAQ4OcELr7AiAZkk+VRcXbD1BMWvsMLJ5OG6PwOrEA46JagwCLgSVbuMt
z9Jq6AZMSm3TNkSPCW4fOpnfH9VBsvSvFWmYSTJWXp/4SMlApEY/Ou2Zx8/bjqzltDc2pOEbstZH
kxOGjw3g50gCA7kXWvS85FdMvLCZ2jB1zZNWq4gAVzIt2F30A5FygtNJ2qZ5D8hsDxRWZJGjwy6p
+N49kTZUeLc+T/9akeapKqH9OVtzEWmZjaZLY+z2RZHlp6bq9GKXCX2+Q9tX8wcdKNRO+1H7gOpW
vte0Ogl1Laaht0DMSxrHiquy6sOkqS3aMuVDSYuo3YtPmuI8W4mxN2MrzSl0J6YYQRCwTcKD1q53
0/iSuQ/bY6uawMXDq3xgQBtL23hYOD0Yc5MEUPXpV5uC9t5TEa6pLElHBuGdn3INwNp5PCTG/XwS
86kx33/9uRmz5SOu3OnafOgp+t6isb/UUM5z4rNX5Ir1uBqrcIEDNSqavdGXcWsk72vUuhfMLiTm
Qrs/IFzS9odfQKvw+/bsrK6vfy3JcC2DQXkQ2DZcZNzhMqOvPnN+JzhdWZC2lgMWPG8yEJx2nHzQ
xafSedp2YRmMN4fMlQFpiyRMUNpRDJY+2IiuFwauMeZ+ouTLkpgkIJ9DB8i2yfX5WYRGIZ2E52PJ
pFPqkFKcgG+dBWuPcxsnDy2Lj4kfB6BOzJDF91Th5epehQ6UhScKHwmLNIzgfuRYELhN1NbX3L9D
y3JgayoEotzI93dSdGVFcmwGY+HIRgcnyZBG1hiWdDfwIhgtElTGCJZSqw20uX3skYAOXpMGQ94G
OcedRaCO67N2j5a2YLCT0GrGnQlIVmfveB+j1tI/otVbVXVbycjx1LE836NrE1p10qiIUSxoIHxv
BqIpp512Q/qXaV4K8md377iqq/DqHCxUkhD1XhDBUiiD4CNc6Zd83GvuCY6lY9cbYW0NvqKJQ2Vo
+ftVkBHuSDpWIm8CdCC03YeFXF9PJsUqXt37V+5IoSw1kJwVDtzJyQlQ+l6R+8itvH8vJkwKLtrQ
vYKhWy+0Fsgz2sCLml90SPzo/JzzPuwYnmC+8MzZJd3+0eWq++C6W1B7gNAVNDr8ZfNeDV4Jcs0W
eWceGcaD5Sb3rvAVh/LqqkOR7b8WpFJF4bojehFwBvR+GYymC6UY8i1L7rQK7KJeGo0qfuf/Zyj/
tSgdCBOPs2paWlOKVDtVTsoCIfZuz5HZQw499U/OcKY62c1p8UdbqyrA2yMKzuzbEaWWUZDchb+N
w89Gx06lSjNp9ej+Z0TRbXZroaEtUr8R/kHpIejn5JOXWaDAcAKLqnoTVM5IIa5P+9HPl6HM8F5z
r7q2qn5dSqmgTkbmYsRQ1ZfxeNo+ddZXAdopHPTioalCHiWRaeUw5/j0su7DhoqjKJ1dOs1nPut/
ZqU5gJ6we2z8/jFt0ijtVaj+VefAYYea6kLoLNe1vUFzNX1pjGmnog0MtKt85uiC/bHt5hrgEvVr
oCPAdoManUyh5RspMwvKiwiVz3DGa/nI9B1kacM6McKyulukdiaInFys4Uv2Sg0COZAiPXW5GQDQ
dZj0+txQ/TDWWTSkzvftz1sbhOuvk6Jm1XFGM5C2RqQtgqT1gip/3rawltCgOkEgeAKefTTQ3G4G
s3fNvKrRC8SKcwLWA5rVBzFMATkhO8B9Xpy4RXfbNtcymmubUkjLHY+XmruMefKdCitMwK/Aqi8x
hjNvf23bWl3HIMFCrwPeNXFMSJtEgHcdggxIn1zzmQFAyGr/XCbj11zY4cyde0vsIfG3H1P7W5aX
quRNVi99PZeuzS8zfHVAeCVNmZdMRYQ+Muiv50c83aNdrQZLLbkHyxNkEHajA+Buc1fjhQiSViJo
UDzY9eku7ZsDQJwHUEUEczyHFhS7t0dn7exfqCiBRAGa2pAfcfS0G1JmY3D06VBmH9iXvFVkF6t3
eVAWg0ULsuNAikjxPM8dsyl93HbLuggLCJ6JFsoBZcgS8rn10N4bx3vIQ8aainRAZqL5e+ivLEtx
Xi9aSKgYBMF3mAOI5Qbp8IF3L2P1Uo8vpjkHhANhVt9pSCv12Nq3quDy//iO7j4QSS70pJLvxEi8
UrgNzu5Ft6B+KD2+AHJDMc3hbACz7rNLAo6R7J3U1P9xHXOK3mbg3OS6eMfsAaKAAwY9NiJmoy+m
NcMeXc2u1x7rTNXEuLqMUHD6rzlpkQPAUTRZOiJjSD7nA3iY0wdf2VeyGjWujEgZ3pw1oFG0epRN
zCaoax+UHt91dmF+ddZztt/eGKvG0IOFlkLUnUH9J2/boUaXHNaO0fhhNuwbm4aUfKtQyJszxRmk
siWNXilqjzdLPSjji4CjZbQ/Ji3ocftxrFpFH7SW/OhXjkmjCMJZnCmLsZSJg+ZeIPZ4ANw3LLAX
todwPfJemZIOLzMTJCGagcKC84M15V1u3MW2tk9oGU7uD6SuggIrX0dVJX6jbgKeAoivA+W5cFHd
zt6sOQ04ORB0dS8Nu+FXk9WhUp5k9eTE7czAs7Tl473y1ogHqWu96zGSeuodveTSUrbLBYJ5fOjE
F5QSQTpMFLWa1dm7srkspavTxAW6zMkH2PSbMzO+cWgJoEv5COLtz9uTt2oIQwdMwaJi8BrZrgyh
6c3joqtxRBeQEi0nIZAGVfOuJYkfdH35advcagAB9+Z/np9lLvW0S5q6G3AOFQkLdONJZCBgUBUH
V18IdIBXkdOCfxsF2NvRcwgVZQextWjwIc7ktf05dvEca1d6yHovaJ3iqaEE5KZ/0bY4VoBTCP2Q
svw0J7tyAgPFttOrYwxCHFBQgFYDScLt54Bgq+h7H6u06cH9yWZov/SBZc17kyIJ2La1NsBgm0I9
Rwc3J1Abt7YSOy772LCQBQFxClNCPAnljl8ClVwcuzYiOQT5pa7NRhvd/2m1a/iFAdO17cZaqLy2
IGWO+kAHo0sdzGBZhEb/UxdHJzWDDu+8Bpr/to2tzQ/0MEHRhCLYAqW9HbPJx007QfoG8EkZ1pxe
qnE6t+kHs8du2Da1Oj02qJhA1gGEs2HcmqoAIUES4BVR7kDh3djxFugqVQugyoh0pjG3m1jqYPBs
/4mLNsiyfcGK/9ET6TCzYh0M/aYLXgtx8TQ9dPi99l6O2df0xrgaLmlmeI5moKrBcJEh9E71OyVF
/vPzuHVi2pG3yfo6c0+p7c/oLBRO/QXl1bCZ86e+ty6jQY5tWf2VpL5i2FYX9iLoBlIkQFTlayjI
gLXcxF00yrI6sh1Aa8DHVeHlEEhnFDm3V9vqPoUejgV6fnQ62dJCqEwLXFJdjuZ80uEsJu5w9Kj5
TiGkv0fRAVICzaDod5LXtGAmT7WRoW8wB1krBY1zaDm9jvN44Mdth1Z3qvMqw2HpINGQAvuoUd9u
CFoU/cE6VNYzWMwOY58HLlUIWaxuoX8Nye/4HRCrblyiza3q/aAR494fnvLeUcyPwh2ZLq3uWtyZ
5ppFthsHA/N+NN6ntKj3zEn22wO3thJMsnDeoL5ov2mgz6eyaC0nYVHSzUBcOVaf/4XOBNWCW1vd
FpBlSMlQagFj8214K4Rp9T2Ej6JhgrCHhiO2SqqXtNc/Ww1exln8uO3W2gAiYi9aYwAfgUnj1p43
sCSpCbpo66YJufdCDVRPNKgzDg/bhtZQM3DqX0tSuGMu2hAG0rKIgmgnNKYUiGm/tR9ay3MOCfGg
/j413dlKcoE+DP+ld+Ik7E2igXvHj6hWO2HLzHfy4L1uveuvkuKjloH6cRyxHyrz2fV+6uQ7nvNS
pmKxXNsNC3EWNjmoKnBNuh1mY+AsBTgRcSSv9k4HUjrgOzoVp9BypstZBSgqgNMFg/mC4b614hSe
Z44GGgKNEgTpXr9L+vKb29WX1tD2tEdNOnsnd9zr+GFPoFsA5H5YRVLloLGTjuMdkaGRcjaDVHwC
L1+o9wUJxl4VJtfW6rUt49Y9AMo6qOSiXQxomz95tu8LuktQEIjjebe9WNd2Icp86MoHYGdhWru1
hMypJNpks8g0xojaehSD3Upvu2NROIeqyBWA2rX7EbBk4CAGCBqIbikoQzzHqlgHEPTEQKXl9M6H
dvzT7P271L4zAQHCv7r4o6OI0DIb6d9z55NX1RnXeHNzt9LCGbUUbbZ2iqpS2j3EWfuRo0jAPPNo
2qjYzjxkJb0n9XDnzHGQDe1vhB/fByIbJTUd7LlSuDMmmk2Giz5cf6ov4M77g1EzrHJxcmvV69Dq
6kHlGqBlTC0gX7dzijWZl7qN7gY+T9HoDx9cgAPFZN97ytx7xRReY8AXBDENSE4QaT55x8EwOwFo
7vFnr5nDph93NXeBF3jaXqerhnATRCIEii90sd36ZOiVzWsXM1jr99D0+MRB4zldNMd9/6XTJug0
AJGIDnVMuQfFbr0cZTF0UVgaOSeANTLSHn+nZfrGirTramtMW0+gc6JC2Yq6D5mdBLT8jZT1xooU
Rcy5S6t06QIQQvsogMl0tEcDigWosvAu28VuF25P0to+g8WF1gdSGTgDpFmqpmGws2rp4HEdCCc5
RejnD479PEEpgFT7simDMhFBTf5IQDOHBp3z9gesHD4Q0kTasrDMYL9LK7/0uSaGkmCfW2NQsV+4
aPwO+c+NDem62Tp4GTF62GBWFeBp3IQggc2+/4YjeONfiKhx5sj4jqwo8BZZgcyGGr9cjlJE80B9
FdhibU8ZBAQmHp7G8UQujVY/10TUkC6AfIRVHvvJqYKYmS8VqT+CUatRnDSr1qDNB5YDvCDC3O0O
7qk12n7uoTckmc+N0QVJXT/2ZrrjXCWjsnKo2SDEQKgFOgYdotLCJzZIGzMrKaPUf2riYGZn6ty5
w8lUSY2trbeFeB3VmldpLSmo18SowCqv8cipyz2Puwvqw/e5MD+/fzVcm5HCxUgdHw+yeRlB0gld
ly4LlBI7y86UEiq0Uf/riTRkhteO3DZpGQ2iCHTxq6/r4HecAHuZB6QMboDL+riqHvZtSkq3hxNO
/QwDjv9ExK9tEyvZxdIL/o8JaUG7Y+fNUF4oIx0NyEE2iSbwuxnwhH2ejXfuaO20urrTmPO8bXct
41/01Rb+vIUxW4bLVRzJYQcpw6gsG/PoV6w6VpnZB1nccZwgHkIvEq3jCBWG58F00YIMjamcU3Pv
Udc64+mThqSaQFq5/WFrew6t2C5Q3+h0BNj8dsyrZkjBcYw9Z9TTEeziuIzMh8m8L2dVXey1MCkv
IBD1mPaS1uGIXrbK1fSOumhxIcBW0Kl9nrz6MOfnRf7SHfzQ60KCp9Qh809g+gmTT35nH2J32E1l
9mnwxtBoHh1LBZZaW9IgJgCPOdxHJVXaNc0E9ogkK8uI13YdeI2VhKkVC8WZtxYCrq1IG6cZBqMU
JtbcOLYN4mdjh0YKJkgvnqrD9myuHq84X9FEuCjAoVJzO8ZmWRqZPvMSxaBfbq2HA2BmVbY8Ug4E
DEZ3lX4ajbuJA+jtu2enfqeO4JJG28DmeQvlGRpN3igUJIw6jDclni4vk3Fh39qqChR7eG08ca9z
cRWBkpMl1zmmgdes62vMWqvtoO4wN/EuHRXXEJURadLskYE6woUjJeBtyL+8qQ4MFbneqhEUG3AU
gbYTg3c7Wz6JW7NwRxhJH1ATCOvmnovhN05V4GEAAsVrE8ZLSsD9gc0lUp4KDfktiKqL+0rQF8NG
RyJkAraX31owAUIKIqi4XHt4MLj1p6Wgoeu6uopo0x4p135Mxl86y+6webcNrRzfOCEsaLYjZlmu
zNg/UehqtXlXgiWniwO/0g5al1w8F1cLOuxs9se2uZV5ujG3xJGryAWhaIY6WFtGXg9B8/K7nuOd
qazfHyfQkfv60OQhsZPhs/HIapLGBOsamGDetcfklNm5oit0Dd4ARV3c+TA/FjomF1+vfIlJihU9
VlXUat5x8K1PafJU9dm9g/bVua12ZfkdUNqQU2hIxOwI8EiYF51id60EXjyngUX2lUUUAI/bj0Aj
BS+yvq0ir6zOZdNcuIp6d2WFLBo0uN8CoIRoJG0tvFr0RU+LCpIsdlDHH1ILmlw8MFkaxKPqaFtx
Z5GNQDELRJwuFNhu3XGdhEM2e6pQGtHNeYfVX3+z0xRXtu11uOYUXtVtzB2MvMF0D1Yfz/NkIF74
XXFgtcHPzsDpQXBLD+IKfX7enFqKZbniHHJxvDC9yhujnfrWOYZ3v0GApC2yi2qfz70VttT4jdZ3
DJ2FqVraI0Fyc2uk0z1b80e/QgeG7x27SssvWeprF6scW8UOWBnEZZYcY2nZcW2ZJ5c3pEdRF+8l
Gf6Hw2gL82LVfRY4s2MeOM/8wC0789P2zK0NIgyiigZtXdBOS4M4dn6vsZjXURE337V0gaj78XHb
xkqUAugeDe+o1KHzUaZDzGKbNGNq1VHa3nug3mj8CswVKiasNSvgCPJeAZbAZ0lrPbdjykuXNpEJ
9lx3fsKTcKPt3+/JtQ1p89JkNFqT5k1UQAD1WKP/T88VWI+1CQFyALdaZEtQ7pYXnJiM1huyBqci
PXlz88Lo7zRxg3oKPWGAyWFO5Eum2el205tVg05m55i42k6vk33fx6ft0Xp76sIJslS5oQ0F2Ku0
tiAo1s5g8sQl3UmixvrmQH+8YV0gMhXhpsqSPGjQrcPpnpZovXh06VfIowWG8zHXvm479HZu4BDi
AKYGl7U3c9NC37SbTIHT/Yc+BZ3qSq76eanMUIHXKemREUVa7u5sd8dzZ/e/OSClXFbtZEnaw4Fh
34b9efvH325AXFXAd4/0CocO2HJvQyUAC1NXOfj8Jj66Pg+67tl7p9gOMlHYQK0WVQMowL7BupOa
ozCcuJiB5sHLnkFdTIynbTfWZuHahJxgG02b1KODVetNARfPIKDbNvB2sYKFCgF32RY4MOVtYXEC
JWpLL6O8HZsgdUgfNRBrB69XRcNRG1Ta168pxe399tagtDuqcUBbEqhookaE3nSsql37JOp9kxy0
S8bvdaFYCCoHpXWccG6NBO+VkVPGZuhZdXwemfaVEwBTzYY1ioi5LNq37oEFAj3pLlL8ZUKvEkcW
aynvzRnuaeaw4x1arSzkAfrQ7A3xsza73aiXWhBPgyK+LeP21jAALtCkwYqRATUinjPXjHFLAmyH
VQfGkx00AeI2DbP8YXvNrPm4vB8snOpooJLZztE6RntuIMHy3SZiYL9zy0sM7QaPHYyYBqXnBtC/
3Lb5diOguxCUQjglcGg7rjSuZV6aSHJIG5nmS7dQbCug1CvDd/P7Szy5mjduUHfITfz+MGYoPHyI
A5p8LKEG7CkGb2U94qDDsCEDAVZMpoJYKDp9czZaJPU/B2jgaYGNnjymLCStOrSYAbk28hxZ+4Sx
1nbnMW6j1LFPlQtelC+9VoZzLS6FrXgXfBtsMTmorqNOrOOuJMPQywm3Z4NkHc7WLChBa2OluE18
3V4Bq0agQ7LUPReuFymlakptTjwLRhKMV0mfRX8o2udtGysr24Oi0z82pJRK08Ep1SdFB0IZAjUu
eqkBbh0hEzFlZJ9WL+aQB2NnZL+zuD3IQYOhdclNpcXXCCt2pol1YB/5zPnDMKhqxquLDrdZEz+P
Sp6svlR4JZrpyraLSP2pGGPUaMYdItJoGPvtAVzZpuA5cfEsu1QKwWJ8u40aXhNzGsY+ykAnsTeH
WpzbLvMVl62V6zmeQ5emGrx8AwEln1qd1qWx31t9NPE5LPziuUy9e6HrhyHvAgeqgVPPPlszv9jZ
0ckvuvfsiG/bnr5dKouUH8EtbFH6QR4ueVpVeNl0TAHulJjvUyALDlQzUBU2hjhojLzYpwme5iFt
crbHiZ23rb+dUFhH4dCGqAVqSfLu7iqkhV3tiQgNd6Hw56AgRxzvQeUormRvw8itIclNXXg8TmJX
RDk98eIwVIcBrT3Jveao5nTZv7cHGF7acXDhtRFcxUjSbwe0zeLGax0xRN1A6xwk3kV9ISb39hzE
uWE2g8HS91kcAn3eBNWY6AeNtOVxe1wXI28+At00uPDiNoI67e1HZDpzaIcVHLE53o0JGCToGGiN
Smd1ZfpQl8XLLjYKHg3lAvQYx3yyB9AxesOefmqTpVUySiuuiCtv1+hydwfLKFQjcPmxl8+4OtRa
vJ0Ubt6AVdCuyV1l9vN9qqHXyRTF984FK7czkfYEBc9HANFNRUIiq2UjPQZNK7pzQDEHULgrO1nN
YvbG0tUjG8RFkwUxrPlLVdwXPwe6y+/8+fNk0ICIMO4Pdn7pPuOHjlP8Rfzi1mMen4mThSoOtrfj
7i1tzGBZRF8iKv/LgF0NCDO4jY7i1Iiysa32U0Ma98HnVNShndolGvMqvOgoQuJKoxLI9UDkszRM
YKrl52HRG4XoihlyRq4ITLSeMb9He6MXgNQ0sGp/VxbufprpvnHeH47xaAvNELQeohCGLr1bfxP9
/zg7r93IsWRrPxEBenNLJjNlKKmksl03RFl67/n056POj9NKJv8k1JiZvphCVyS3iR1mrRVxWjSp
JHlKJjAFL9E1r4na6tP1S7OxqoCBQHKRPqBtuq4VVWndg38PWNU8km7FXq8Fu4COZ3cKifaAFMGO
U7q8pbxhryEHXXe+cHFab7axiufRNMpJ9mBXykj26Whp/Uxrrc4e4rGIzJ2TvJGz0P2yXvXC6PBf
tP+Kmr5GXDSSJ+qHrHJUg2ludqkckM9nwJv1mEHDGd/t4c9trkIRMfa1ejAL6VUMoxw+dIdCqxw0
yK/v3YaLQCWWUwkWD5USUz5fyqQiO6TSJ3lGpva1M2utlDlpUefkLWlSFQ7AYOaGmGU7H4JwhoKW
CUg3Xv8Rl48Msff/kkfQgLjQdWZwmSmMQs+PECT5RI3JPIxonh2luDZutTk6Dp0a7VzLLZtLDI4o
G/UTunHnH45Q/jwiryd542R6kx4+THQA7UKxakZ9iF5gxTsfubXSoDVo+Bk6kzDWChepoDRqi5ah
l+fDrzCErIjapJwBsUR28iaPE0coGrtK6p3Tu3FZeAW4/ryuwGDWeF2pDuU6GvF5oAQF1xyH9kch
Z5bTxk0/7TziG54AAQ8ecfg/YGTX08qtLCPQZJoBGk/BS9tDY08qt9PRIiI2uX5mlpf4/KXmVaN/
StkFHsGFaG4yCGXdIwjHJAA1/FHpdX+UhVrcWbxtKxSKAXVy79e4vECLilnCA3ngqiM7m8ruJimH
PaT41hZRFeEv4ljQGFyW9Y0/G4a2GFIjVjwzzWZPVLq/ahi0TgWScserbFtaqMJAb2mNrDxnyU1L
4iRVPD/Vfo6D9nHS2keh9/9c35xNM7z6BB+E6GimnX8Q7Wjap2mmALSREfAZA+u0VEtuykqcdxoV
yxO2Ogd8i87zShjOw74q9M2hqAlNoMtowqd3AKMcpfpa1aKT9R8UQTjx33d/Gh05vIYEa8lQ159W
GYYcdgDxvW78J59T24LcJu/JxlweO7rQnDgQmNQuDXO1fqKaRhoC4ToiyioU9XL6J9bHZMchbRpZ
RjTT7SYlNFcvTBHVnOcxwIjadOKhqgrafoNZmtF/MYQ4OJdco5u0psRYXVIWuVbpi7hm5ch5RtwT
zHn7+707w/bTL2XUCW4d3t/5oRPnWo0Z8qkzELXJRLexjL666SdCILvLKyl+eb85zp1IL47OCIn1
ubmu9Ws03ULDS426s3uj/6iG5o3+fqkOcDf/G3wsbFFlZWbuqgER6sjwQqHyFiuIsL27fGOB9aSy
xrQeQAlreR8rzfQiFQLD69voM0mLT5fP+F2l5h4T7/J5WAyhWvtapMRpny+ZGtP+9c3EoKn4vUmE
TwUjjjL1GEl7BYItQxr9bF4GlWlT6wmp9dCJfhki4awXlhMMKPQG0NpFlJ33tue6pYtRnwMQTbET
2R5ks1y5/a6Y5WHoUMM0997Wy4CFQOX/vokBkOeLF7aVRUKKJcV/kIr6ES2mUmgepaAiSd2phm5/
FU6BUXvIda9z8aHiGs8V6yfHUejkgRwe6zL6UGRFfp+bzc7F3XBEgMvAWYAyBeaz/rIO4fYuEwei
hpDOvC1IwRcDpPOv6/d108rSKQM7QgS2Zl1Hiaz5uVzJKBPFZWXnilyfJIK/dz99yMS/wrZZPmLL
1RmvSqkNygyB+NZI00NsQdtJBVFxKl0a3f/wRVBAkF6BBwLW/vxEFJEs5UPTEtmpUe+gEdyj/2GY
Ox2NzXV7Hf6Me8CBL3/+JjhBdnc2zbBH6iLOrBcYlvFRz0PzcP1bLk43yr04bQhshkgBcY2wFAaE
+AJEj7wuC+zaV18YGHdoFJ5zQ/2oFM3O0l0E45gDEUXUwL+PN1p5VTVkAGRd1K2Xpketuvk+JSf/
BhmPQXWj9L1BMbZIjhkjABmCiGj1mGvF3I6T33aoswl2iq+zcsvJmDu55yEudgqw/qKDbIEdfSXw
nu+UP4IcjSW5Y/J0/wW1/YyCmbA3dfjVd54FXIuVJR5GdYYAfH3AO3kqi6BrZq9eNIEdXZnSAIWL
Xv2ZIpPeHhilkiuPo2D26X0cx92LpYSmdUp6PTUeCr9QNTCkijnbxFZhd2jUUf+ttKVWur5mRN9N
tLk/Fb4oVTZQF1DHY9Opj8owJN2hEqTqJavzhJkAZWF9KcZQ+VtMRfVLa+X5KY3N5FOeyPVz2k6C
mwZ+FpOsK+XHHqFramwMli4O5dwNLzEF4qchi+cW2ogldG5PrfqXnBfJz2zyo0+xH6a5reVl8ewn
s5o65azpDwqQ/tAFDh1ynxFl+RYmMo+K3w8iDZZwmI7y3PTWCdBpqh2zvkiiT2qRh4WtpNb0UKu1
oB7DSBYgO2vKT92PxdYOwdGID1IVpc99xrCJxzwSyMFncUJVL6x8uh1pNgifAjFKvs1GX3wfjMa4
jcVq+saNSlJbpB1XOEpemz/yOIXL2mRFLx0Ev0hhofdd9zGgTCIeR1OJpUOmSVXstG1OQpOGbZPZ
VSfrn5tZGTu3yePCt3E11o8wYnzbTTdOsUWJbhaeezGGDd5FVVscrCaUmIRSxQhlzsz//CfKg2K+
7Vg73db6QWlvpzHI9qS+XxPI1eGjnU8xUyeHXnhF50c8kuOwkYdx8Bj5nDMzYurJmdVCH8KjOFtD
evBjQ3zpapSh7Cy1oo9t0RoRC6Lkqt13BVshVVbfOMokZT/8Mh0BMiWxDLA7ZtE1Ka9jVoVS3kFm
TlnvpqKpwTPVo8wAXmO0D4QvYgYmHvKT4yuEmA4qs+IDpdDMZRhW9Qv0WV0dLGlu/wiMKUkOeW8i
s2wOILpcKZHD+6G0/I9GlGXCDRyzrDsaTV+Pp9aqu+mgQFnJbYBZxsvYDKJ4gFUYpG4/zlMR2FrD
/DS7qxQjcvKautROKHjx8HOrFxYL7z41A+La8/WNp74Mc53696CXC0VCV8JjX/0R0r0ZRZctHPDP
UJxgh9GQokO5ykRNIe9HxEcpgceB9IKqzGhbjI04TnEpunmGNk/UjaBaqtxk1qaAp+h8QzgWBhBj
0tvAHdQq3lMU2/Cg5tJU4SEi8QLYcf75TD9J9FbNRo9EZeLpEVDV0vW/733qYPOyvMx1o9N4UZUf
u64pukidPdLnI+w19Lbbu67RM6TL/liIeL3fHDVLEhSq0MtcnvNvmme9V4s5EL0CxOtTtzTqjZLD
mwHsJ6KbDUeJRnHnfb08RzxBC2/IZG4OmK5VFJSajTE0ozAj5xpbLlNPshve2+5Oa9SCQqa2p12y
vKHnfmGxx5YR8ZMlraHOfTMWbGooemEcGU4QqOWD1Qv9QZt6YSceuig4QO+hpSICu4KsBC/qfD2N
QaFGKMeiJ2r+dKvp+Q+5NYfTGFk8NiBPH3Ndap1UEqrj9Y3cuDILlJtCLS88ZLY1p1IU8igoZGWG
IlE5ViW7otnfDJ313C2qTygJyuOnvk2cRd6iaEY7WoYWlX78fP13vG7earGBnhHIqOSLyzTZ8xUA
TdRYfZtLnkpI5/QF4ZVtDHpvx2NeuSGNYbcra93BVY7ONEelY8V9c8yiLuFfGQM7G/o/VWSoTie1
+X3WicKDKM7zZ1SKhiNCHfWBNnbKIOnRusmrsPyYT1VrT/nkH9FsrB7NoGg/Xv+oy5uvQN0jkIaR
TlVRX3b9TZQrlpFcNtARPWWcHku5+tqi5GFft7FxSCHygyoX2TuwLKt1KyemIBHRjN4My+lBlkf/
wHmOfhpyZ+3ULS9NLbMjNTJgSYcAsk4NMqWPilApZa9IKtW2tHa6QQQpc9SxHXfuw5appYS0lBQX
jOh65XK9iEeiB8/SXH1wGv807BFwL6N1loz3HuAPzypDMc43hypcyLJaileLUXUvt83kir2mv+SZ
0twTEegLA751tFEPHGue+j09+kvCEA8V3lEjemcCxIWQZ23RXFJ8RfGkkV4lCp6+hZ528lNQ1YM1
uY1ZntS5sUtxOPbBMoPj9vrJ2f4BFkU6PACfuyb9mfDrrYzSF8jV7NCNgZt0o5OKFWNb5i+S+LlC
KTU3FEQvzCdxaEC17mVMG9u8NOa5H7THGY25cntVh/2pl3B7RQaYWYIPTDnHVJ3Q94HSXv/ejQ1f
ogMKD8t1oS11vuFQ+xCCV1vRy0QELgnRZwS8elU9GkkzfBmEyHcbuU+OuRFnjjJbhXvd/uXzRR1s
GcJtUR+1LkajmeEo+Jwm0esbybrXpqh3OeUNMa2efs9zodjxPsv3nHtU7Gl0zGmh8lKv0aq+JIhz
RauDDmqs3yCvnt8FvpkezUDuP6SJnz0K/qA+mYVR7Tjzy+60zPqyzjRw4RteRCNy6puD2fOpqRw6
fmE9T/H0pUAUNe4GR4ut57AIPzUxoA91D5W08dWYXgYgmMuDtn5Jo0ANR1PgqysxX4ICx+//KWJP
1RO7NEonanZK9/+fb/3X4HLG3zh5JfKpdnUYtKrBFqp/EjM5IlLwZJYC+tQNZIroLq+q3B4Macf2
xvUBAgEcgu8kdBBXictMz4XZVlSf9MzMDnISSE6S9TRWey3ZMXX5lMFYYtoE53bBQK+nr09RFHZK
lcvecbb3BFUuJZ2RjHjzl6/fMEQJ9JGMX/bGAvHm0s6ZnmGi9Dv76W8xah6ZcncQkuq2rKKXYQ5d
+ecw9F9jq3GRq3R9Rs6FjPWa478ykw2DYQ+utHFxAe9QRQJ0QplCWXkpk7JhGYPQ8zQFMVy9cKLq
e5zTh6z3XNSSn6yu7Jml1VlC2hymyoAlI3RL4RAbtoCO1P3ndzuiMyurOJqmoy5WGqXRBPVLsX9o
9fboa2AO9sbQby4cHUE8/KKqsg4YEGOwmtGvZeii1uNQf4/bkmmumq1J7y0tc4B4QFESg+LNiMuV
a9ficVwAK7KXxukh138UpX6jKIMLzWAn8dm6B6SW5HLo5IiKopzfdss3jF5TA8XT4ja/CYzsM3HE
nhjwxssMeoDvMVg3PmfdBpISQUeDPgFiw/AQRml0wy2Im2C2QfMwSCjSZlfXx+amBrFyS/+4cyfC
0IfBtNrPNND7neW9/GgI9IsnX2a6LQK75x/dhoLah3Uiek0jo0TZzM1JrvrkcP1YXnozBgKC+SG7
g/5lrN/nBPSSorCRHiNbbmfdR2y7uw30ncjy8n0ggMVVKjDdqEqsx32jqCgkYjhLzGRuXMZoHKtS
W5By95M4/vAr+VkZd1zn5S1YeNmsG8xBQu817TNTrcHqoUl6jOaen6Wy6Q9J7ut3pg4+Txj08d1H
lCyK0G0BGzIJYK3DL1DwMYu5Jqxr5fw+LPQGWcQQKenr23V5KOD/gmikKEaD/CJhA0VTqJE4ql6R
qdqhVZPmNBTB++8bcAvCdG25cxbn4vzopUKd9GGDFQS3NGY2UtEpuszcWbLLo4cVCxv4KCoLa0WX
2chyf2wV1TNHv4JAL0g/ufvWc9U0int92S5dPMcYa5T4UPW64BA1mTRHcRprnlC28UkrM14sMRdv
slRWTlPcT19Codt7vbe+TyHLx01SZUe093wVR9/ws7xoNS+q1T5Dpj6OwSVSYVZttSmCPfXAy6MB
IBF0Ij4fJ0lyc26uyKeunIdK8+as0hyzn7tj17TC8fpKbn0U5c1FLZB6ATD0cysW+lyMK5U1NGty
u5ifrCS4kWJ5xytt7RfZO/wArhI4+lWHFB2hVmOoie5FZgQqulfTWz1VhhvTL8Ibq6UZAGL63dgd
bi3rRuxORwnBhdWnFao+9kDRNdRly/5ghuF4T4ZY2pNktTvncSN+XWyBPOHrFv7qarOUSUtq1bc0
r4JIfSqySbhP4eXdwGXsvM6og9s8DbubSdAVRx3k+D4bJ2lPFGjjxaNbi3AvQw0WLvIaMhiNfSD2
fg6cQ8zJCsa7Vg1cNf8H8VsdcSyEu+1Ap3MBjfyjsZs0bBwlqjPUiylTL9CV5c/fxPBlbYmBP4sa
yqdGxDC1cDyo4RTaxN7lznpvmiLXpn8HOJEc5dxUMDIlpetMACV6aIr3moI+yId4ilLZtoR+VHbm
RVxeRZOAFTgb05lRBl8jmbI0DSs003RPKHz/U50azZ9y9MWdJ+7yoxYrRAeLAuNCDzr/qGbWBbyr
qCO+b9Y/5N5SjqlCu8uOkqbbuZCbX0ScB8uJOaZUdc9tFYagpamQGp7VhkNtUzcciuNQIL+x8yhs
GqKrTzMXfRrdWF1CqTK1vOnZKR7r/EvqG9mNKIjljh7DJaJ9AccsfYFFGoIruPqeJqbhUyAB4WmB
VXxDnghMddwIT/VQ93fdoIn3wThLd/koTG6MFMIxicXs1GRZ91JJ6a0ax6kjJn7qGnHln0yhV7+L
bdJ+jcupfDLCQT/0dZv8Nmgt7kQAG7uOfhpqqmzFIvewuM43t8YYalL/qPGB+Qa+UwSUU/VM+6il
086Wb/goLienaxGn1KgrrKLuzhjpwGqy77U8X5ItiWH4TeetTl3qJtGvqlhkn8Ou6g+K3of50UyG
4kufaNLeJ18q0iOwQ9TIWwBFhlRj5S2LFG1VMQ5Nzzfj+FDG4vipFkKrPZhBcgTc4t/0TPw8JBlh
XT0ItdtO/mOUWfUTak/JQ5qYX9QaNaAUx/9eAPsyR406IsXZRZ5+LckvSl1vtV1gIpWiT5/0gLZk
kQXl80yxZedqXD6KZHOg4gAPLXN61vT6tluqXHmZPAxW5ujZLwUN2Rr55qK0EMN4t3MB9kvRAU1q
4nb+eX7MJiVoOq0wsofCfFxoOtLMpIHv740llpYD1UGq6PipdTGYT6G7lsjJw5zTmc1G6bcq9bOj
B7tDFC+yAdT56E+iB8S9udT1V5DWVsKgSB98HtOnNImW0mtoMGhHi++4Ov1OlHRR9VyAKBqa+Kwg
0dKa4xqKRlZ0dNcf8kxUP06UWQ692jEUJRz+zH6rgU4BhS+FivUii2O+Y33xkWcFDawTuFPoxj/Q
nVg9DF3lt0rd9sVDnwTqQ5zPs8ukyPHUhO2fRAijpyIUawdJLunj9Q29OKGL4WU6BdEEb8W6d6d0
aDTPmVU8jNXCZFOUoERgzvcDyZ5k+kXHbG7rP3E5vptGgmEcFJVmcr1Fz/r8tEYCCPhcCsuHbmZc
A2RI0eU4RbaZDu3Oxbh0i4stoG0AYPHAwI7ObcVajk62kpUPWjX4h7wuLSgjhGlSIUkfADGHf80+
Vu/8doxT2wgi+YNkjfnN9ZV+zcvXe8zjTkEEHR7IHqv7OZhBCJShLB9mqdY/QmBETlQbF/SCobAA
8MPiYcqPolh0HzOtQ/4qSpPpeSra1J6tRL9rBc04tr71UwbAe5yt6TjC9nH8pC1/XP+tFy/WsmAL
t5PGCyWwtfcuo16zyqguHxI/Vt1UNh9zouxTmZvKz+uWLoIHLC1Udh5GZRkEu2rL0fZJJGTZi4fZ
kqJDxUBx1MTHbMcPXzqT5XYtEgumJi9twPMDEJmNX0V6pdAB9dvkUPW5TPW31rPnthHjgVkOrbbH
IbpcQ7DQCpBbAtilrLEqOpOLTym3WmfU7BzMH/MqGUMb8R6heirHIt5jul2ag1UHzI3QVTVNa03+
1TplmBGUMr1k6ABaGXRtzQfRAhVuR2IYNO9GayzwM24Uf4PFK7audZVq3VTCZBpeICdKZDO+PO6P
CCmHwU5kvvVhNN4WEiVV5QtUDEdmrpM8Mr0RiJ+DrDlK9EDFko+DHzLN8L3HEcDtG2PLcX0TqlHB
C7W8JzbowPfYZFSFrY+x+W5vT+oGiI+SEOgbdB3PrZhA1+esF4BiV718UuYaCX1OEWQ6NYztYTAI
FrRWLexa0ZMdkNGlwycMpeJFI2ZBUqzx5o0fT/WghRaiJuOh7P37aIxABzSf5l46VcKnd68nA351
HSIk82YuapVBOxVDTITodVU6GfakiangtKae7I0ZuTgljDIjx2EQAyDMpWR0vqSqWUnkIGUBSzC5
iQzea7mTBNeS9/pme4ZWL7VemYqfawhypnp/kPO/xfBslNHOW3HhFfkaMkR4/IsIKcfk/Gt8f2rC
aNETKfQWantRfMrFLtup8G4aeYVbUThnXMrqrNehkAq+iYJO10cAGbWgix5FJFvy996p5WOQdWRv
FjmrC89kpZSMLBNx0SDyb4fMihz6ys2OlfW55lXnTBPGAOoSaeSu3G3YZmbdkRrd65NTSonTdbHt
Q+s1ptMY3F4/1eszgC1gepCDXkerwu07355Bnwyt1HztPhU/mO3oVAejbQ/XbVyEC69GIOODOKAA
Aozk3MgEmYZKhaXfi7EugGEN4y+zauRfelKiu2qygm8tuerdDEbvFChz5JhwHL+KnR4862OdnjqB
mYzoxTZ3eZnCq8zUX0VhKcxCidVgb5zrOn5dfqwGCkSHbY1IzDrFJb/zY5Oho/ewB0r3qJ0kt3/o
/7m+JK++6W0EhRWK3IQl6Cay/OsSQKnMU21mqXkPuC9zfDUvbiUk+Bx6PvWJjuB4yKe6ctuxMg+x
GSWPetOMJ6HV84CSYOffFbJZub5RhI9G0/gPhhAVn2qxaF/SbKGOTINwmufQjw8oP4mHtoWeC02/
0xpXNcB326EEonenOrCOTfgo2M0LBxjMJ3XTlUMBXJ3N46yb90gBkBieJLm5FbrvCfWN68u3Z2gV
f5biBK4DisJ9P98DbXCUQbGz6Cnpv/wHOzyjC9tjiQxWt2OW87aNmJl6b2gTY+5118qj76VaueNs
HK+b2rj0pIf/mlp5/UnvCjELTfMe8cIPPpLYRnVsp4dWE21ZHnb85Z6x1UYJRtJ1MtT6+4TPCg5M
/3q5aZX/sEkWDyKMYTIFylTnt15Ou0iBNmfdpz3TPAaGONw2UOBvzKl7VI1J2tmrZS9WNwpxhGWO
K1tFdLUyJ/ZK6EsF5obaGu1Ez7tDLUd7UhivNJUzM/QeFuC4hFwAB32NX0qoecWWUYXeIEdl5TAp
wi/dPmz7r03QG8zQMgb5RwOdBl86peHojM3UdY44yu3kJIXVfepMMQ8PNRMXApu6uoJqx1QkqmIr
wTT/7PUsfdZzUVLcPFFln/ApUKRfYlkrIPSnrh7MA00f0tlIDqq9rtiF84MCbfC4LS5pQYauLlam
qOOsxZpwD4S/+twjwHUjSo4Qn/xm53RcZLLEAkS4Mo3S18BxrcNUNjr8fLMLPJMhnMfqESrVz6k+
3GVPeyKaF3LwmGL4ALUXC/TyorN3fhKlqYt8QxoDz4rB5PTmM4j+G7XWQqYLC0wA/d5XDI9kGoHa
ZF9n/q+Y6652vTsJe9jNi5t3/lOMVZKYUa6RimgIvFa4y8SY0K46pfLJGEwbsfbTO33KqzGUtDRA
4tYFZBs6+KSF7RR4Ufo1UgS3n/724Sfmtd/347frpi7iiMXU0riCy4zs/Bq+IDBqHTj6HCA3Xx1k
/26E5zDtCSUubml195aqB88L+e8SUp7vo6UVvczQgsirM/Oh87/4UnJiNjZbtZNZXMCTODFYWnjZ
FJKIA1YOsrcs3w+zERCZJNxrRjG4CnlGWynFx6FSplMyFqObSkwq0gMp+TCGZnOcQqRKhtDsT/Bx
5GdxALZeSITWFZHLB5+w/qnLlZeit4wXAMoMXLm+Ba/P62p54PgS/0LaWrZgdcxVH+5INESxF0K9
UW+lwBu1W/q92QfrTkoO2o/mt+8fjv5z/offfN348ndf2iaDxv+yOetqqp77YSPRmIB3R83NQb17
fi4k24pP42BXO+CUi9Yhn7ewmf+fNSSJzg/CFAFhrxSsVfHvMKiYwjgd5Fk9QaU8GqhlVdM9IsqH
/Cu+NDXmnW/dNE9zGCYA3UA6xSvzFfSfehK1mLkWDIyvYBUymeiu1XobqhL84JFnQfugaf8E9deu
UQ9hDELv+npv+BEI6v/+hNVVKKQk0RJNZ72nH0EMz7W1feHQt6Kj7CGtNt4EUqoFOE2fb0nzzxc7
HA21JM+OPX+6Gaq/oz/bQf89g+UoB5+1ZG9g3eUlh9bNyi4dACKHtfbHkCtI5ctd6EmR15u6U5vR
IQcTrmU/ry/hxguEJXlR4qG1QzVmtYamHwXINRbMuD5qtuxUD6ldOSGKPIdm58BeekeqZsAWqMUD
AqF/cr6EaIyIZqEqIRUteWFc2JnwOdszciEvxINNF4gwlU2iSLduycZSM9NBDCKEcEfPv9OdF111
g4NwqA/xzsuytUlvTS3H801xKU5zuKEppqrijyA4wXNu3bf1j50NWpbl3KksI3BUE6dGzMXI3XMr
ejw1UZE3kSefqhflm+jCxrNr4/hc/UyRU/uQf75ucGub3tpbbVNSTZocd9grpMZJy0PK4Glp2itv
XrrK869a3adEm5pYaLASzW7kHsE4SW79bP1Rd6qNG2EP+HrSTDwyyiYQVM+XTzACxfB1LYKL8tVQ
sg9iUJwKI3wx6+RYzpYTMZikVr9ZQTnaZls/zZPwdxE3ELqb6+u64TDJoEgMSa2BJfD557+kIowu
jSyLPeNJetK/mL/1w6/iIN7UTsB/rhvbOppvbS2b/OZozuNUWgvcCkHFu1J+HWNfV509jHuSV1un
hftMhEDCQbK7+M03htKoCtG2GGJPF2InHyK700Y7iHd0aS7az8uthipBwZ8hvUvmcW5mgQMEeTPH
Hg3n5/iDfgcmNHvJXvpPklc5/qFIcnu66XY81tYqApZEdgJIP6IAqx0L1UIIZ1WNvUDsbIFYBbqz
TY2mV3dCrU2vteD9EMkCNoZe1vn3GeTxEsc08r5pR32y5/vhA2xJt7klAdrxWpvn8K2tlccv53iU
UgFbg2PZlv29sb8SJdgkIM6w80AvC7T2XW9NrXxXU4tyS3U48hpXc//TXw5w6lXPhaba6jtEqZfD
wIfj0MTth0LKBnsJlQ7vv0hgcv/PyOoLyA4lfR5rwklGa+hl+1QqhZ1Yz0Ft7pyBzbWiio/ghYi5
dZlFVqvRspIu9mIji+1aiJ9EYdjr8mw+94CvCCrQT6SMvzrSY1WUdZ1yXye5H091KPFMWrN2qAEI
054wf02CItIz1VK3zUfL9QdrTwz/MmojagXih1QEV5kc5vysk86PqB+L+MFICw+CZd7X0NDdUFT+
Tk2pHUaV3OL6Lm55KQvvAUNYpv+5lmBB1awe/WS5yLF1olgz35D8Jk7M9OGdE7/hMohugDmA54OL
vW6D66XYVUMeJKiE/i1YP0ICJamdhUj77k86M7TaSMT+u1KNhdjT5NQFo37nD5qHIIZ73czGO73k
mtBfEFRbKJDnmxXA0u+zKEm8aLAqt/TzYLCn2fqpx1nj0IwM7dj0JZspxEMAy3/YhUBtbN3ZD1j+
/M0DMwsRM9KrIvEaSfwmC+KpE7WndBJufFEf7NFUH2Nd+VoF1c3UMXWZFif4ybhKnSxGHXRMM9FG
ME85XF+WrV9FjQ1NH9rccHdXvyovwOKh7pB4Ya3Zxhi76fxilNpOhXLrMNFuo+tMTZki0SqXrWIl
7MCwLd/ePFTVj1B5kuToxqJQ8/7PeR1RiNYO5SF9dSUj6lCRaKV8jlK7kgo92PjZVO9u6ejQ4yjE
cJxerawddqcYg99kide5OhiIMP8sNX8KONafr3/NciZXrw4dKvSPkA5CyWf9NYPSW/FQz6knyFbu
1H1ZkJIO7nUjWyfgrZHVx0xaWzLMU0y9MHUUV87t/3C/GWFM2LNMlCD8OT/3WVArTaOVPAfNNzn9
Ess3dfz3+idsHa9FQhPyNMg+OlPnJqQq8xGUqDARPGb+y5jcdv5B31PX3toNQLA8NoAKEO9ZLVTV
ob06anhEpZjLP5DXGodZXHqx43gvCP2EiABj/7WzeqnrpiwQPgoTr/yWEg0KTN2ScuRkfFtE/rGu
xJOfpXdpWdkMoE6N8DGX1J37uvW6nv2G1aYhD9yVhshvoAiW/6Zrpf8x/ynva/MQFm74fH37Nt5R
yMvU30FugD1Yh95khVGjDXHiFYI3RdnTmLaO3twMSYi6/h41a+O4U0ClVLAoBdMnXcX5Xc3YSiOW
Ei8bZ7vV/wZNbqeGtnOpNk4kFB7Qs/T8l9EbqxPZC1U4+PXEHpo/xbSlLXNEh4ZN3MOzbn4OxWDY
YSDW9LUUaRyYXdWMMs90V9tyETjzfDfl76UKcSSXJurCflp4lMrqc4Yqj5gsZOBWTZ3TGDhiU/+H
FWPr6VmD3WHG9erUpwMTENtGT7yq/hXNz30f8TxXdlJ/vH7YtnYGYh60aY4agdvqKdJjXwUXbPEp
xMHKEKITFDhKekKqa+cib20NjmLBbpLwMQbu3CvR6KlH4Lypp2VoTapfLZR6jPdq8i07s6CP+Oci
dLLGuCd91ftZ32CEIRuB6VrBkxQ+VOkeumQjfKKVtCC5lmYSCNvVx8AqGZsMO03i21GUuHUd3SZ6
dWghpxXBXdiZdxAhTtc3ayvFwx7MFo4Fb+0Feyzr6mkeJB4nT36GMdDZ4il/MlFXOXS/+wRI3s6m
XZZHF/zEvwZXx6MUYwhWyWLwk+ymB+Hz7Oaucnv9s7aMLOg00HAkSdAKzxcz0WYxy/op9WbpQzLa
DA4uwfsdf6vl1+uGtvw4M5yo9C5jZan3rm5VHJsF0EUlhaxiZ66ZvyRHxMKNL/OfIHGmvZ7F1t16
a2114nOxrATqphzGPgBV/pNZYXYvNs5+cXT5m1aR0dl3LW/122C6CKRQE1RWsLufjfRm/M7TmA9u
qztF4vTJfRQfGcjZVXd7+riLq7tmebn1byyXuqJkoyXDanooQ290m99NZ5s/r+/bnpHVbeuDeY4C
g20bm9P3+Efyz1w4/st1G1vuaZkuQ9N2qWys4R29WIedNaWZ17Tx7wLyTTPDZtKb90fkxMn/mlk+
9c16CY04hpOQZV7ZaDd5Ht7O6fTdUOO9sGnrcwgBX8HqZBlrRwjUzVfyOcm8ARa03UGvOSZDsDQa
tL1q2kYgiHg1vQawwXjd9bBIUCMAoKQ8Q7k41h3Jh6irMzX++vZs3CUg92Rk4EgpDK0jiDGoLWuY
8RHUlp1QQ0igkR1ao2DidixtVZZhAuP0GEkJ9HKtM2KYlZl25ph6cXfHIHkb8W85/VoVp64EefFL
7O+m6GcW/KD1XEmaM7V74cXmty4iPhRzFh2dVWQd+3WhjAPHvRBvDJK2Em1/P3KCvWBpo6dKSkhP
hfAP4NqF2n7YoO3I/zIP7cWj6syHn9ndaP+xFerWuas5Ce2V69u4vbhvTMrn539OgilRhyij69Ef
xbvBFd3IDlv7g3RX3Y6n3NF2LG5chP8h7cqWHDd27Bcxgvvymly1lyTW+sKo6u7ivu/8+jksT9yW
UhoxfMdlR7TdjgaRiUQigYMD6IjucQ2PIWA+Zuu9OHAcl0taB65wkLmndg4+MFSnmODpsVp3HBT4
WcSZPG7eL5p5qJUL9H00XrKNBYxHmOwp4fRKODbeC7M0c/bOZYmwFswdIvpPwPNEOdymBD5HinHa
MpDfkC71I1ACRqmdjuKwKlq8J1P0YO5CdGD+FyuJXiwwq6ExEk996ppGsobnU/y1VcRt1/1pt1H3
7wEkaDcDXh01ftgliNOuN0vovLwI/CDYts1XARg+K6EVsl2naF3VFult71gGMrIAjgD/NreXUdcz
OMxqmZnGcDsFhZ6V69oHBfa48Ji7c5YRHf4w7wPsiqfstUYg+Uz5WBJRDxOP6dQarPQtY9Lmf4Ee
mfu8/sqhzCJUAgSGIsphinSSPcVomc8oPwHUveAd71g6fDzqbrNrhA1SASGI64cKtLUhJoJEpooH
gxFKHErzHILPNP6YuoIzH5+tuyv4H4nADF+voFhzQoFWgBA0/4ku4vnPR6cMHKsymyzodtcgLiRR
fjdIiijjMg8lxdoDlKpnoaD8ObTKQvlpSQ7lA7UWw0qxsuE2xeiYUYgwZR7PyCVikNmyqMgMgQzS
MyLoBJCgoywP/WteLKkZQBSVNNgaFzudgHF2jzfnvhAgE9GsA1QivTlxX0ssmMKjuQo7yf63Eo+/
H0u44++gxl8J1KZ0vh+3CQcJMVubifgJBl+9YhWH4XbgLTDwtNMfC7ynEl7CqMr/PPFpgoRWi9AC
LEMgSr2HDMwI7Fi9PBZxawDCfNsCyDRDNLB41yYNzh9v4FL4cKZQ9TyISdN8DUu1kduFm4WAGg65
EJjTTUBbK5iwjjz5Ni88K9GkfSQ8h7K4CYbhEKQN6FoU57FatycV0H5cEKjlwhnBp16rVXmMqAHD
nW7RpE06XETDk6+63dKA9yUx1PERWy1pmDZPt+ggAL+y0u6nYi8voeSWpFC3Q1h4TVBlBe5Z2UwS
KSRhjQxjWiak0v48Xrdbn4p1mwtLqN4pKBNTCvEak6gR26dABB28sHhpwG1TDDXUAoY2WJoofc8u
QDWABDoCaRRAKePz2JZBVIhIOohQ2Q+RHGOGl1LEJJ2q+Ua/03JS5sbc59OLkhmi2blJkZ5ogaEZ
zcBORbsVk6gyakA0DTB15Y7QDktcQXdEIXYAcwNwCwjg6WeCAmxVPgYcJjGGnrhLh+RtiHzemhSp
tR9v2o2bQLEVsIiZ4mNuZaIzjZUn80xZdt0WJVWDUQojSBbSIvNVeuXAryXQ2IjUS+S6KqALTitD
2pZtTUisrCmLGwfgvUhn2Iq3RKnWjCEeuOfHCt4mm2b5uOJRNwXw9WY+UYC5ahmC0G7b/RL5o6iv
OIWAPAUYTzBn6pVeL+h7Y5g/8pAwwZsLxR26z0lNczkuVeg71Hr+JwAaCjz0rTExC9f8zXGj5Mw2
dPEi6EovQMsnDzmD5UslUXjXNyphzy8W5e9ao/JXI+qoCa0Y8Z4GjWDx5QuIZVfhH81sSGWG+vM3
a8TWwp4tqTb//oVqvh8GZQcAxXY3/XoKDG79r/FH89qB/RuZT1SNcYVdC0DE7tcYfNJtp195qE96
zhvmY7O78buUBMoZ5gUyjulsBbW8SUBr6tUSqE3BkPzrsZzblygliHLw6N5u+VLCbNogPEW1EVZP
okgaZ+t1pEgIZkO8DoIdS7+XaJ4WBc+e5WKTCqn0p8SHYOnAawVh9d4KSv21twTWkdbv1WdBFtb0
rh1e7Nr8+xcSp6aMuYDDrjXsSyzsRP8lERZoX5ZEUKaeeyE7hpGI1RSeuuGrV3e58LGwY3Okf+MQ
L9SgrBu4xSlNZ+OLg9QA7ZcW6OJbUZPYaE5aZnv8gqO45+LBiIiG9HkiE7z99bKBJT0SwL3abdlw
IKyHy1goFkTcW7ZLEZRKdYB26sgP+y0/kH4lb0Lj8ZotqTD73IudxzCGDDKgQhN98M0h6k6P//y7
xnypAPUeDASOqUsx6Lcesg/FCo0DZbAXPnu326l7dvMcHiI9OT4WurBoNMV70viAzip+v02y0si5
Us+BT8zkBdzWXSng2wDR4ZxtUeffv1i6IgT3QJJha7xB5wmAANXCQ+PefQeSqf8IoMwLJDp9Ujdx
v81+A7uhR5Jbp3bXmVVoi0uliPv7hCgMtE8o9oEc5lqbIEs8HkxC/XbkPtiZhtxChooE5DvRVV38
wCYtaHcvesGb8B+Bc480JbCLh6ZSZoF6IegsxhR/NWBp6TFaBhmyBTO/v5R/hd1cS23cq1HeI5E5
fmuEDN+f/94aQISENy76MRAe0zG62io9mtlgc0V1zCI3wSjUyH1s1neUuBJBXUh5XhRKDLLTLc+9
58lvHNcyP9To/3/i8oVje+eSvRI1u40L2+bbAl3HGPGyTZMaiY5PQX0fMEGEW3qD3peDYi9KsT8z
Lq7lzM6t7wScIZiA1qt6piKRh8kworZkAXciH2j0VxLl6GYGDG5UcJiaPNJjzOsRM8aMBZ3xMMB7
YfXuOFWQRqtIqaCBGnPl+WutfHbkR7VIemDcW5KJE+mR/XpsC3cXDrN7fp7R4DOknI/ECVODgZAY
McOu09K3QJlIRNkRh9R5LOjeuiFhjYoyumBQl6csQS0HqReTdkDTf0vCYZUUr2r2PufXuPbfx/dI
j6M8P8+PmHEg18uW5FEfhgLmuSuHzq0ZknFmUerAm8T/GpoEIr1LSZRSfJT7PSvWwxYTD8BEJUSB
3lbZ0kP6tpo8iwHUAP+gpIfA+Foh0D35ihR2w7YR9GLLml5us4wzyGRK7HKVL3Xn3vMPl+Ios+vV
VMmZAVsVCPFG/s3wvhGOr7xvcpwNlPFCg8Wd6+9KOWq3RuQltSGGclIXGWnOktQ7dkvch5RKQJ7i
AKGcB+ARXnz49fUKihXPJZLacGexSklw7iObbUTi4/qLw9Lg0qUefkopWh7dlusNYhQ3Us2dB3lV
KxURkedFmffxkVoSQplFihZYbwyhFN9rZivqMfi6PPb5sRD6dX6jCmUNPBOMAENCCnusPzOjtE/e
78r5Fe3LeLE2TnmjWRZyHMiIgjFiBiPNGl9cF2mvCa0HFPY5ryppi+5R7uRhlNBXAAC94featFBO
uy9vziSCvxSUY9QKipGgNkEJeZ1ij9JmQK8lw2fWyCxlLOkj/L+a/ZVErWKvsTlYDSfu7OemnKxK
jQP10y4yxPK9Tg6RhMtx6VVBBUb/iASZECqFIGhFaf56MecQY8gxWe1cZFO/YqsiOXWYJG8hapPN
pmWnkxRVoJhIRXFwfIDmF9ww3ZPyzwcAiCVjbVHlpu8W3g+ihgX08Jy+RL/LmgyutO/f0EG1bfbZ
sHCR3TkMAPT8FTZv9YXpMF3SyDmkneuw2KRsZSbABY/jIuvvkhxqVVNNydHBATl9JxtS4B9aoDR9
dVqXwrpoMEeiFQmwDwyRk+xQ9NpKjeM1EJ127PMGJuTZj4/n3U2+UJsKR1K8i/ygl6C2P7m+uOby
aRfGpQ5GhE2YAFySsSaY9czHUu+emwuplDuN4jCT6xxS+6S1Gtm3PC8ENztvNd1Sn9/CetPJyYEB
GQVCYu7cgAuwF6c3BflqUVnC2dHoX9pY6YRT10U9apFQiU2/U+Wtq5J1y6lk4nIzzHlSJowT4Mpg
5cnKwWcAlh5djpc4jhd2k4aNSXUOTB8o789Miol7vbRWh2ovRvJGajA9rWxXSQJiVGFpje/5eBwe
QDNUQKAR3M6bcHF4/DIWGQWDLs/F+9AQriEdmfR1Z2fHAs34ZIm35//wDH/lUYe1jDq5lDE87txg
SHcxjkCeCCYmGelDUeg4xEDT5iSVFH3ASLNaWxqBTncD/rPZM3ZTBJ28ihrFtb5ok5KaslO5c9b2
RBmjXT9GOit0+6mW9U7rbWmc9HaUNxisKtbxeYxEMoUOqvgYW7rQmnh3zy++hYp/qoFrBi6C4QmJ
1YPLohYJZyigLCb9FJJhiWLg7tHV8JgAcciMx6VUZ32mTABH4M7j8F5ixO5kcSLJ2oUs3Q9s+CKF
9r8r/FcMpVXNqXXWKzl/zpIalYQUbK1dUTV4XLBRhyJDAUyyHvW1RmoQOeupNBSkbgowRKi5ZtTq
FK95jECxg5YZzI4f30NlKDeKVnvrtE1Fc+IxLFaJ8cAPa7Hb+2kRrR77OOrx9aMBKlfIPuMRjsWi
fFzvax3IuHz+HHvloanys9+qSxWCe84N/SUonuNJdIuLCtWo7RRQ758x5XN0QsFXVmrN5bri5erC
/XjXwc3vY7yJALNF59G1zef9CIRDWPBnJRY+4ki25MTu+T0PwhZJO8chbyTsZ1CGehKj2XIAOjvL
l5rBqEcgaOKBlQfvCOAw+BvH7/oblKGYvBBMWy4rIR/dAWYReoYnfBeyb/j86fEG3sT8YJcDQyQi
INDnYpAIJYwJmRG8I13tdnFxxrCnYzjkll80LSnYacVMBeye7ZcY3W99yywWZI6g9RbR9iZQ+Si/
ZPopFYbarafRUpvOLpJtFR9x0Jh6sprxrUq2BetinHDHdXZfr6beFqUltrgfUNHVAcRnAFKI8Xwg
MQGekfqMuI4wAVnVQOMYPk+AF+gDBgx3ttISTyKiOdo+YyrZtv0GOn4sNqFspZzZHovCDKQ1BhSy
IBzZBpwdAtQZbz1M6p35ljdcQlrmUJ+X8hA/tCo334sEOIqq89QXmfJLgVIKdVx6tVuslK/0T2h2
eqmn5uR4RrNhnypTwH2EwT1WY/VOu63M9NxvGmM6sPvRWar8/wxYevQ1lPticjEG9girx9utiRHO
emv6hNERr+Ni9MivP6MRkW/fcB6b7J3zMUPSwESOmvI81Of6fKTtVPpaxjYuqG8HzMtq+VdFwtLn
8JjwnY+F3XoEdP7MDFwg5kGWCUMwr6WV9dh7TQNLjbrCUbIK07rftaqw46CxG9/HtErOmDh0aMr9
d8P8adXXPllqj74NPeaPAOE03ntzve8nn3wRekRew3dMIddurHV6LlcroYyO/lHKjUjkgXk1csYn
yCCaXtkrJGa5t4VVuOMm0IGJniTwXiN7TI8+9sIsZNUsbFwxevXQL93nf1DJX4FojbQKOpmLQxEH
q+GlrlZ9sSsS36mCRq8FQ/LfQvBKFry4EBHQOfTZTc7MIwLSZHgxYprJ9cYwPS+1ZSo0rlBz6Kne
5pXO+PaAaHSISK6hw7n9Dgdbjp7AkkPUtEACkl9ILtxcf/gG1AwADp5ZOtEGcv0Ncp9VGaj6W9fP
S45E2ihgaDa/BKO4jQRnMSC0ALcGoFBI4l+LwfD2EawQXYspBHrt62lsgug/FPbg7Ut61wO9RW60
7e+FPZ+dyfXxBmk9qIqx7TA9tNZQUrWojTGMQDqrkzOl1rgfB10cOiJJG20kiAiITIbBmRZfM7dn
TkP/EyaH4jmOlqsbenUmGkD+VfLq2WAca/UVmjHK9Jyuy5sFV3J7AVCSqOsPpKCNxFWQNNrFtlpl
BgDXGVGNiYi6qDfGqFscCazG6fTA6czQRrOhgSHuZmgE69TC9AxreloCSf+AAa9Wnvoq6qWRS0KL
Bj5OPbf6qA9G9FtdZ6sM3EEl4Yiw4ZzESoxc/0Nm8EJt9PhhDdlibN5SbJ6MJLFBu2InC42XN0E4
9VnUg2RKBLaeh2ide52DeMXMSEEYY2muH83hCjTz9fZThsfVuZbn0Y+c/IUFfQbSQIbrk1+vnxXx
SL1FsylZsHaahu0foeBHxWQ89HKBDOra2jXQQKRSJqnnyeqx5oIjOZMT6tw62o9GaoBcQD8wpDPW
WFf78Umb9aG2GwAbpH+AtMENI1KiM75s+CHstHOQuyq/K5mERNV7WOySaKmd4s4WIsUroNMZd+ec
9rrWEk3bclBFBXMOwZpa6gOLuUeELxC3IB9jsEt0iPOXU5pdiqN7xCcumGDKJXNW+ICU0Ve6NB/1
dulwJyosBttg1hkeatTSSeUgcFXVha6AwZ6CVBMVMyA1TUcAoXP+El/YPWkYyjLj00VAgmmwnsj4
9ZwAgTRUzjzBJ/k7/yrWG5B6/FuLQLPQ7OxRH8bFQoc4iTh2edYIoQvmXcAczdQtkD8rnTJcuEVv
7QFrBsAcaieY4YEVvLaHFrlPCXy+kaucExlMvWJi5l5DSkZPcjDg8ybGtj9W7fbRi0aoeRoRohh0
095sGTJ9QBXFfuQ21mi2uy9xPerf4ME8pHpCfBsNcuY7WITtAj+BqRmPxd/mmGfxKBHNxNdoavgJ
tS5CKVVs2GYQksiVn0v02HhW4dSW3r4+FvOThL+2/GsxVGzcc2VURUEauSnxbMwkJaNZkkD/mgi/
qkzfFkmwB2usERogNiDvz4XuG0v3CH+TxqB0pU5HgoBFqUN8RPHmOwxhwDzXkRaueyIhEY3BfAK/
kw4QAClslcC5Jrp0YMkSlfm9Y3O55NR1BhITzkd/AIwMfNIHQdHFiATFJq7Ojxf9JkiFuhjiMzfq
YwTijWXV4ijLQGNGroTEoJoFpNbBeE4U7tiv0Fj6WNjP25De4UtplFZl24Y5iDYit/6MzUTvLI3A
nHTV5HVeV6zUxFJbhcmRwUAr16lxJhs4bD2086004zWNhtTvMmlXLKls1sYbSv/GCGsHg3n1mABE
ajQGs1pi3RXu2YSC3l4ZDVgS7jrqswEz7qqYFyO3swSj26zAsOgopD1OFm/yJhAbOrtujGJV2pHl
H0+t1VsyyVesBU5gj3ymRrYeBnIODcwOth8v6d39w+0E74ACLgjBrp3R0De4LcL501oNhDdO005G
U3KOjDgjAus2e3os795SAA4KOAxSS2iZoOTxaqylTFfGbl7Lq2xK9NxbyZgvwSwl+m4DeFjmpSTK
G1RtiUfdAEnsiN4+v7TK1vKUTVLaGBuE3MIbm6/+f7pRRz+otEJgMHjKzduJRMFTO+w74OaahRQm
3bSIsOlnOPLctYW0FUsDr8M0xrSPmIlcXjGqdpMmro9gdFqhKk4EdIO2IuLRadMxTm/HZy4ixR8A
pP+trvgGEECAeGzuwqOnWLBTH0gcE8auPDqVAtD+xit3PPf1WMpdVSV0deHtgdcYR4O2Bn7Ay5uN
Y3ewtIPwXprpd/EUGfwqNhW7cVBMI2xOyoXq64LYmwRED9pFPx8httm2tnjMj7XRWpo5rVuLtYq1
YsDzHPgFZW9d9szgNXMBzgkyjR6JlyR+n8T8ELsBY3k7cV/HzgjIZcktALl+OBKuveiM38Lpk9Eu
B/pjyk7ZEO/ewmcTd9rWxzeFlASBfmhGGAQ/kJP9tN2+2n+e/vzx3vpDfGAK0v3LHrrZgpFbBiUg
8tfaDIa59jppqkXoEC8z1/vILOaTM0FfvGCgt5myWYYgoOMVMRYY0ykZY8GVXlcNmTuuxZf2Izj4
H8BX2JLDnMbfjdmfvVc41h1GzeeFES2d0dm70GuMlw3eNvgCRL9UkFf1QpOWgZC5hTFsURXY+PYr
p6skw02f7MalN/WcEXskjnKr3Bh3CfiCIW6VOulx4PRUZ1favtrIK/SaOGgTe5b2tdWYmt3Y4Tl7
1lzPZJ32VYmIumfek+fFDVhaAsoBs6DpZApt/iaDNQtL1ks7sECWaPBGbnn7JfbH27Aa+32x4pRV
F0UXVmGuZC7DNGRSj0Kyk8aD2Opa9Sz0ehItGNh8aT9acupSL5hOGdCsn7mst+e7xBDKTQiW/8cO
cP5oSgh64dAKDOQlBjFJ1L6Gsj8KSsUGbl19sdxrsZTmuqMEuGMRtgHpNNOxUUp0mZZ3INYPXEn5
PTRPoKgPvSXI0R2/NqP4MGUTJ31mbYGOF9H/IKXaIMp55B4EQzRPPFlqCL9NS87wswsJ1FFHWjJj
vAISOP+UDwmmrT5xyY4d7Vz6rfJW7or+RtxKn1qHDhROf7xFd1Inl9JvLgtUpFKeHyFd/PBLvX+J
/0jWtEm+esPfEcFBlzC6XopV8SxgoM2C8NtwCrJRSwFb/sxdRYMQMH9eaIWqxJMnJT0eO051lJea
eGgbRIiBXDyEoIsSbLE0u3U99WEt537u+iNDYmmvIiO6sIT02aVFUGc3az2l8VOIyLb9N/ML6ryU
L/xnug7OId5K0hocQ9N3sk+fepdd8J03if5/hIP2BCsJHekMQwdS7VwdIwh3hU3xGujBWd4mJvin
bQzYXboZ6BNHS5tPy8VpiPOhxIhKSMunxBiabQJcq9e9PF5QOqqfhSD2RX/tXC3maBLHCAMyy1Zk
c7heVbbK5zjVQW42bvqFXPzNy54WNNvnhTZl36RpUU65KxBv1P1N/pxsuHWxV52lK25RFLVw8sQW
Kj9BJ2bj7YpVcvBtfxucIpIs3N33duhy8Sh/VWox3K4MQYC2Ah/5u5RXUWw/3qC7RofSjogqMAIg
EK1cLxwmSQoxOApzt1+LJkyg+ypetefISZ6VJyki6dJGzfHG5UWCjUKyUwAHr4DGUEBYruVVCMmK
OSRxhQOfkP5UH9UDIs2N8D33pzxW7o71XcmidqqZmNbHyLbSBevSGoMLnNJqX/OFYzv/IY8UonYp
wLBoUAhCSLBKngSHPfDbJZO7qwfQgZiKibckil7XaxZ6HeYHF2XpTr/QILAPvoSK8K/e5+PVoseF
z0+4ue8ZFDQzHABGcS2Gl+IEwwXy0k3eAn3YnGzLGjYEkeLeI6/60YnIEmH7nbWDRHD5wtvN9Vzq
1kfbTdz6bF266ckvCX9obJjdv0NPz1ohr4+eA3REAllBl+n8jInLnGEql+V2UaIRNtV9f6kZ885R
nTO2P1OeQf6hUhd/LCQp1xVB7YbcKgI6LA5sFUCCxxt0e//huTRn71EMxItJpCxNSrSqLMoM2BCl
QMExkRk9b5PE/P9JoVRBT3rW5yykiMGZ4THoexgX9LgBgGCZoIgGHzD3FoOM/drQpFwNI/B61G7L
rSfxk2U0S+Z1WUY66qkYyWg1epfrmr9mBFKi+JUtmMTdhZxJ52B7eBbRNRculmNJ8NPaHbpGI6lS
pmhKGLklNe+LAaYe0OIfZidKzaD1xtEHvKbiQDZD1FHPJz3rdL4mgEjyb2z80U0fbW0EnQH2qsfb
SAdk8xoDZTM79nnm4U+Z9eJCnJgU0D4P+IxirByJffXkyBz5lzpasspb078WRIVMHCBsgL8rtdtk
qE6LHOmKJ2npmrqpitLqUJ6CkbhcDnKAIMAFTb6sejd8+X8wVwK5OwcoJdQEQ6OwHQV81VZlHHmy
DkhLJGPOvqM5wzi3+NfHK3xve8GhOU8tQAXlplAdTLmUplzRuLUSBidQDGsGJiHWC9fLTcnkR3Mg
+nGJzOMOaa+sTOOEcX1Mg2KCuuY26cmwWD2zuI2CzBMwqIkjb1Dz5Q1dWy1c1j8AsOu7DXt7IZtK
HrToYAccFrJzwrzuUIzWC6NayevuUFvICFv56jO3UuOFNVQrMc+/Hy/wTR2FVp2/PkBJVwhc6/ut
CwimpdrFQUKKiLWLlZcQ5NgxM3NwFPRso4hx4rfDPlsvVb1vMAL0J1CuaurToWcFrIAPepjmS3kd
6rWnvDWBpbxGos4FeOTVVlySmrMzZrLTRjMFg81+j0IJoMy2jYmMebFhzBh5HelVrsuMkWr4r9Op
9e18+CONHcG0njZ3NNZ6vIB3QlWkIoBCB6QQE6RQ97xeQFAXy0HYAjviF3pYbGvflJkN49Sv2Q7z
hRcs9d55wM2HsiXSXbPvuRZWtBxblQzbumz72Ykx4fqlFup7Pg1hCQoXwN2gTYmKHcMoFEEEH7du
UEfJemjybFVlaqWzraYRQOBLY2H9boNVQL+AvwH6C702HA25q8dYSZgkbfF8kcguOks75wxI2/dj
MT+1BvqYXYqhjUxJlIyJIGa0oy2/ls7SL25jWTvOkJ8qx9va0gexCTl15LTSzOjTZFbHI0uCj2ML
vMe50EfyvaC6MJ+tR9807/bF/cFW9SRpLb4Js1JidQOOZRKf2MDSUMVANRGZxGP6jKpW4U6S1b5l
MclRqCG9YmBMQGCItdk8C9GG+264Vc1/aQYvkQqjvTCkbOFTbyqd8xm9XD7qbqjSuska8IK7fLyp
u51Q6A4WxLcyXTP0nvQb/NuIBuvIxHBjW+dPxjHhFo7aD5rh0XpRtskPHcvwXt66fWqPsQ1ges5+
Aa/lV7rmMNqxltZaekz7Q4mua6HfJMUqZL8KGTNoFIJ6SZrqAvM2qXq8UypDk41RO3XAu8cmulpH
cd3zVtrrTP9drKqegHadY+wqPuSxOai6Fptcuw+K/eA9RWgjLmrdG2WC/xFNxd2fOLXbrVqYk2wJ
q/AXWA42qg9MM/EHb+FS/MlmU+uADlYUDtBThUQbDZmstboLJrmt3bePwxdAM5h7ucLIzSeGfIWk
Rul5Lj8ju8+YGGJkRsb8k+v4Nf4jA1DRfr821yxZfybOs2CyJMLVfgbdOkBXI1LW//z0TqbjDDw+
hjeFOtiRgst8ZgHDbFeMnbk2ecyvT9NBGREWKquEZX+FcrsTX6NPhXFkzcqqxlXblyiqlkzn9qSh
LABqMOC9QWRGP4KEPEw8ZO0at5e6idRT+SFG2hsb+TstnNiFw3LvSgCvnoBUjABXCuzHtZJCVIVZ
K8+4XSHZpKNbS7VRsKKhIDMtv0XCAaMG63IpN3kvkrgSSx2PUihBkDTDhbXDi0aKJ7EkyTle+8+y
0QO3JpgcmB2YFWtwSLMxq3qT2aUTLCRUbrCF8w4jw4wE8/xag4FeK98rYSEyHSCbPLsOiaZafOQb
zfN4LgMwigCgYOKBeBAL+7FlzX8sfSbQUSAC2o9eaJSArsWmY5SKFYs4hpF2Oe+Tml/CDN3X7EIE
tb5MUCInNXiNW3J2ga0MMtC+BXbnWzGzLvS8QPjbf3W237881u1O1gBreiGZSk6Ano/X0gDK4RFj
VSvWRBsj+dORX7+Ab8B2zuQWI2JwDT9LOIyb+ujPhl4Ip2IOXvSzqQ0CgGN34rpDHyd8Cijf4VOA
h+ff0Js12KU1Kgte7gYwSMulHsm94lW+ymC5a7MCVCPQwbYMyGC8lYCCF1I8SDySW9kxNjQAX/iF
wulNnYEST78JtNTzu1yAeGZTbJm9stdOGL23V3aD3X5pT8FuKW33f+wyUriAW6NRhEYhVz7fyf6A
kwMSh/QlPhXnwJocTc9/BVA+wFR0wrwL7rk2WZ+khrdXzcd2didROdvZ3y+gtpoVgChIRWx1IZig
H/XsGml4J2Y3GOUFviHvwJYm2/9ekHpbEJilYtQtHtHoWFGp0ExlWC8TaoRB3K9hJaOf1SfiB2uK
ghX6K7R3s0/cuFXxuDyLidvWQMTyehMv7PfsH279x9+PoN1WLSVsIGPxwYaNKV4cfHUP+ga9k4vX
x/re9VQaRtXgraByaDu49lSaDwL5vJDQXjH94fMdWzULaYl5l25UuRBAuUJNKFolUtjGHbbMm+RI
eAhtpuclwqC7txzo8v6jB+UOuanKFKHnGjf+Fn4xb/Ef7VndiufykOULCt23ywtRlP+bxqyYQgGi
wEDCf0w4Crsk0EvAhTfsdthpPWneH2/SD3UivYhg5pvJRJHVlOhso8JOXIrJQo1bhKR6B27pPV1L
0ro3hpc4IvVGcdNXPyPy4iz12dofCKZnKIo1yyCs0NAJgkd4tZVt7U3blDsOT4Lv1AqfYuOxpvfc
zpzCwqWJuAhGSe1jlKELNePx4mvKHR7VgVzZUvRcic9VOTnNYOaoLJVEw0BdZiQD64iiXmUCCdAY
lK+r1NOzOHPyzMqXBm3du3Cvvoza9ravBM4b8egQI4cvNxK6T7qngH/PYkOc9h5jle/Nblon0dfj
JblxSBiNPIOQZ5oOxKo/udWLd1mlBn3TIpw6oh9NA9Bf1nEJntrxqfQwV6z30NG/hBu/zdcCU8n/
swMzOSrN1RH6tYjCeVEfA+bgj0dPYzBB8JA1QOxU6/E1kHVB3uatJfQESbBotNn2z2Otb7Ng+ATA
AtD5Nk92Bdjr2jHlBWh3Qq2pj62CtmPCNPrIfiR8YwY5a3ESo8sK3lr7cFwl5UoJjDJ94pnvaRzR
ulUeNDurfvsMEVS9ZRY25MajzV+GDiRNw5EEzIe6ISapaSv0jdZHoQ6MTtyWzHdTu/341siaI+C6
fLwSN3fBLE4WMWYTKElg36lHSpOnDNhB+vooY06KGGy0IcRIqiXc2c1Bp6Tw1HJLapqM8lAf+/Qb
4wnBiqwYWlcaNYsMEnuKYwvs9pmX6mXrZNPzEIYLbvX+hl/oSS0r2waS5KP9+diWehRktsI0ZlRm
usKMq3rKDS7UxbggE0qU8fv7UG7F+KNpnkEpY3qB4eVrUakxFv4JvWecnzn/xSYgGQuDZCUU5qhK
Wc5nbChHU32cAEFofWfwMMe5W/17IUh2oekLYHnMK6WEtKoaVo3i1cdOZb7qOqycWAGdEWrqS9QO
t1lObDeGvOO5Ph8uQKivt7sW2qBpC645dmzzIYee6Q+7KQRKWbR5v9bBJjF3HglOlhq1cOrakzCs
pdYJn8pN5KF7Km22U3IOeCtAG8FHqEdmj37Y1Dt0IF/qMAwavFw6ODfKcgmxcddO5tBsBoByAuaa
XX96PsSyOmlKc4wZbhP3ksn0HTj9x1OI5hYxF/VUfWLqbw8bFWB4Zap84R1O6vCpD4EsThMSJxb/
1uJ90mAQt8gaDKz68UbehghYXsw2UBU0+aAS85PAuvDZ4jhGZSr1zbHsjYADCi7Ptugi98yuIuVZ
+Q0I57hwc965Jq5EUv6yAZWlJFcQGehdumuBN2KGkzAeOzxUss9+sV9wNsaryGBWcUbiohaCXki6
pzuEg0TGyW+P7XfToDleJtoJAw/Hp36oCOJUJ1ya3HnHEYKkgcPkUmlOB9Pp5kEASjWT+uGIbM5k
pEWPfhGfj/WaVYKF3rc5yqCUm707cuhoPUaXARUVs7mGKb7jNByBuTIKfiSc5ut56bT+Aq/qXZ0u
BFHGzHW8/z+kfdeS3Eaw7BchAt68NtwYjFvPfUGQXBLe+/76m1idG5rpQQxC54QUkqiVWGhXXV2V
lVmXLT9e+tbV0pK08a6b1liP5q99NBomptKheamCv3W8DMl7EP8q/beV7T57i0cGmL03+YIaxQEM
KAIRtE3fmeHkoC0CZU/Vquixf+tXHkj3CwQeg9mD8dB/R1sD479ksUsTzQ/HS1FEhRsqZbJvB36y
dDoVQKaDnu3xEO/vfJQ30ECDhB16f0E9iBm4OtDUV2JAMurxEkTapj2lckB8v7GzCRzZCTZ8EK91
gd8vGgAMwGaIMIv0HduD3UOwWUAxbrykuoG0aYSW7yRfleK+f1mACeH7YQGWcZxo9iKYUqUL9UjB
RPaVtq3TTHeAYxDNgS8Tq6uzcjNyXLJJa7wtmin/2+vdZEej1kP+dQxssDgFBC0mvQOIXmDryQj5
wqBeSzLP03u7wfCV4IyGiLsMXjKd2cFRr0RGJYXTxSgHSO5EJkTrUG7SLX1wYmONBWBp6q+tMYvd
GEajiBPi3r4qrABaYXKTr3TiLQ1IhOInAnuI32gsy9qEtGQ3yMl0kQD28l8jBdvooEpvvPD0eOOK
94EdvDMOioxufsQurHJQkvqRImfddAnLwgnTT752dADr49YcT/VZC9DeoL+H+mBVgG6H02cUP2WB
Gxt7MB2U6D3ufys/8kgj+szJMa6E0vfu75scFNV0aHoiF88c40HTMmOqhulSJYEXKYCCGNVEKjDm
rtzIS0sKNLyOhyVSsjjCt+dXLTpNHLh2ulC9PQZyvRGz8PXxTC+aQP8kphn1BBi6NaFxctfIA8YS
CiGeLLmgYDA8XRnIQmiBKQMWFpfS3AjLQsOmQhWqWlWmS+Hn4DaEX3ADTWitWilaE9KX07sSNf0m
58LazKapsVXAoHdtXUP7sI1F6/GglxYQ7zPwiuLFjoPJPBvSdCjKOhami9JoJwUbJ+2yE+iN3Mdm
Ftw9Xr4QBgQbFyrbLKQrhSpuOan8dImG8CkHK0ZCc8h+/pzW2MaWzqUqAboBVlYU0dk4nyqNKlZS
Qi9NH/+pE8PK8ReCOpElUuOlapu18sx92IY3/ZVB5gS0rRhIkHmHwa51ByE2hfK3nL+kPIDbRNR/
S739eCoXN5CK6hM4VYC6h9O/3acUBI9ZBqDSJYt3QidZorDz1RSMZi0J8KwO5K+pk52JBieNj7dN
Hqw8pZbOyXzc8QcyRwgib+0PsVBJ4LKkF2AoKZTagtLlRClcGeZ9wh4Xmwa8GRyfoeFFxRzHqQ65
rIo0JC+0ZCOUVj9ZdUTE1vIh+BQ/S5qLpmWwcLklZ7hlV1kSFfdg9mlQmo2Sz0HdxFm1q1vpeWX+
7wNnfBj6ckDlKYBr447QU2zaOlfwYSN3UgFjESUz5GyxOgmvUulEyuewluNdOqSYCACKAM1G5xPz
rhRllMoTWaI4PYHN+ZIDTMU2T9deIEuHdO7IBYkmeNsNtuglirkxpjyll3HsoUQvx2Cv0KuaqCEI
lIbw6/E8LkRkCL7B5YQeJ2xkdb73riKyNiwTY2wD/iIULe8WUfKqp5xi8oHUelk+i/LVgmb38qrM
zcKJhWEwiMqgBRBAa3VrGOhTXZ6aEIafxV39MrjiYNJ81/4Vuh+Ph7iwbjeWmDgk4zMJ4lsYopHl
20oB5QeoJcNJOz82szQgFDtmIrS5n5J1CHKWUqPNi+miH1ITZ6R6eyoUUwrN4j8qGuugCAeN1b+W
mNtiykF84xewVCeOof4BjBByYpcE/du8/tL0zn8f18x2PcsLogTLMqsFYQl5NAOqghqf2loIGWBO
sCTdmvSM8PxTXqJA6r88trm0K/EomaGYoMS565oSawpK3kzECNGRIF8mtHSDOS4HQaXTr+ltr9li
TkAa6LqfGrh7eZM/FsDxg6ZC3BdrkMAFf4VWAWCpRR5UCnd06HJbaJleydNlMgBA7IpTMeSWMsaO
H6vbBEqtnF3PRPZnJRrcnLZv3CxE+2WoR14xI6TnL5P+1a1JyCw4m5uvYk7hyAkDx0UIg8YAHc96
vxVjEOOAHywBcfD/Yk2vJoA5hr6OQ8h3SKUEopySJkfVRwy+UJMjBnZuPGCJ11RoF8IQlFxV0HBK
KpwMG+9MeZDEKYX2fNTyFz9wS5+3jXDbp78UdeWiXHIyM9EiSOhxM6A39tad+QJN+loq6AXgum4z
+PrkcDKegrFEq+3jiVwoKwA+izFB0wrjAon/ra1iUuE3aUkvSfpci29Z8ifVfrcnPbYiemzrt5R7
z8t9m1nAVILJLnYf218aKgIPIBXRrQlcBnMP8jrXDGE6YVblMXGzvPmtRzSwaZOsqVkuuVQkV3E7
zM9VFG5uByqCus+YoCNwGUYze5Kei+kk7akYgeDACcK1Dbo4ritrzAatR4jVcYVKL0qF2mMPkLAe
2VUXrLxZ72F3czYCFztaKvCiRAfH7ajaCQF6IHP0IvdWRk0e6fbyYhg/8rokWQOgV2nHyqbnanOI
v+rG8pEdSc6+ROJkVzXbSoxJ7AVpaYr0qIwvUamTZNAOar7yKFlyjMi+ApGG1lV0gDDr7I+VPOqK
Ty9AbPNEqqVzB+p5SLHXgmmEUW81IMM2C739X2SJZmF7XHMy7pu7tG81NWWjgTvvon0kILgXG0sP
ABHfZtVoZe//eTPP6jjoqUD8c987mKDTacLjj7+EIBK0hTATSNkWkV13abl5bOo7G8GkX1DmgrQf
HkVIuqnzhF/FWnFsDIOqDcJF14IXNeUzq/AROaejIJp0qnlbAde4NdYcGvmpCoZKhQpOV/PZBgqi
8VMdjbmXqFFNaKcmex3Rr6P1PUS3oiggdWp0h1iUc0tPhdork0K387qDDhhVfeFD6sfORrZZsoGF
yM7pxIdPYxjohE/7wkrR77XipRZuFrQQzQ9apJxQeGN2edm1VRx2uXQpOi9r60M2nfUGJQNdX9mm
S+7w2hLrj7IwKirap9Il0xzgFwAgpYiEajvMi40QHbUUzGBQ+0tCUsiBE39O/r7LJ6KN3I/HCyxj
/Zj1xYeoeBPyBrptWSGSDrW/2jDwIbyQW42MBPsaIO4et4VjcW1i9mFXW6jlMjoaeSJdEmWvFkcN
6nLQET0NnehqEEBpjhqQgEiqppPXQltUBDtRbEtA/cRP/5ux4jmEGx2XHttTJSRN0rRqJV0UnvOg
zmVqSbT2xJuf0Pfz+a8NZgvFdccLbVtKl8nMJStV3cwsUlNz611S25VvpR//pzGxG0ns0V6VZhhT
hNS7AmQWINiPLdzja4ANQkvKDEVQZuIOZkjSWJdUzzn50ozbUf3byO8tkac/ne9kvyHsvibUd3+l
wRxaxr4FRec35e12aVqR1iEI+i7YmU6Un6C9w6eN83hQ99seAmAQ1JZVuEgUXpnQxxD5Rk3A4nkZ
QrSuT3kLVm5UlVaO+Twzt5sB1ANwnnMtCX9RmXwL12RaUHCqcmkdtQKNPPU4k4sutfLxKsRr+MiF
eUNbJXpA0IGNbKfGhAJp0gdNEgXKRa0yrwJ0jLNyqf/PqFoBLalIHqEsAdj0XZasHjV+kLQGQ/LL
2mmEtoZuRgsWWH5KvHwMI1uVqe5UySBshlID1VunhUdNagu3EoNiMyhJvLKW88DYWUbXHRJKuPRx
JTJXVE0hH170pXJpbF374HhSyb8HwM049/Geub8d0F+HnaGCjxhUencsUi1VQUneCBcaWgovkeK3
OjrKtNbicL+OMhDieHPN+gPorWGGE870R1OmCnhBVqkLOrWCiLVk2Min1ZvHI1rIlM225nMtoQ4I
qM3tWTNwhfJKowgXgb5HjfEujbEtorSe8NbQ2L0WmZ3WELQstjoF7MqNVHGTyKQothEHgNZLLVsJ
8Df91+PvumO3QOELbbzYyPNMI4xmfEClgvY9Qu3qMoBEqwUTaDecy+qjqeivvhXMCjnLtAdZbcCb
UnyKiwiFv1NdvRf88FIBKaLm4pdE9d+PP+v+OAMPJWOi4A2R6WedhtAPQw2iQ/EicDstK8gwFQRt
iXodOgV9GzlSTivefSFOmE3C2rzp5mv0doHGIciFGD+5ZE9TnwGs71txkcYk4BOTaxE38LFO+mNl
EDWRTuFg80ps+r22Depu5Zh9J4NuzxlojcAPPDd9gZuY3f96VST9MIXyZah9wxa1JHMqXxg3/VQ1
l0IueVIWnA+0mNwTXy/UDQfENvpQh/7v43VYyGPjS3DcBQWhGoCrzGMyqZtMDbhIvmjCSJTQ1rgf
LTqwGz0mAhiE02Nr8vsqdkrNfmz5fgfcGp6vlatQhm8TTWpkTEFilOCUnAp0vGR4yZqZseOScxOu
vLsWR4o0Fk4DqLhxIGZncWXQ1zkBIKhavYReEb500wACcJe7xEhBcgPJ25woA2kMyeHLFRzEgm8A
JTTcHQQf5o5mFg2dSJnPBX2nXiQNKuyZRAz5c/ABYoFz4MPIjFLQTDp1aUsNCX7DTRS1XaYbwy83
k3yI4m0QpLahjyvfde/t58+Cswdzio6OXGYJRD1q81ge1AuniBup2ZYBKLGpYOWF4vj/HQQrKNBP
xxzMSQsQczPnrw8FeZCUSbt0aIGtvBo8qXM2MZ6cOH6egP891cOhkLdhPO01YS2YvL9xFAkwGx6Z
E6z/XXq2G3KUSIxeu7SSPYDmUvWf+9iLu+e0/0qrJ+1tBF12PsYunfvA3oHcmsaV9vn5tmEO/c0n
MIESjz7seowG7aKWpsA5YvIG7CmSpwe93cfgCH98vu7vvtsBMwdb0gWacxzVLnj+quZQQrJJKydg
SfRi7cF+D+rF0qJAhDgQb1skbpngbMhbGraZrF3GEE2V5VuI0pu6Fyiw3HLRbpGdiAG80KzUPyTd
+fE4Fxf2yjYzq9D2icFOK2kXQ3Oj8lz4T0HqDSvO4/uEMmsHZIeEYwLSRHR2M84DEAYlbyDD+CRz
PHZIlfpyZAWa34MHIW/iyjJiAYXktpKA6Yha8PUeqkYY36MyKCsSoxPa34x8E/2sIFjzzhkGVGVQ
ZMmPcTaCzaEvJmgVGfiPAyvnIXQLffow9zdtEvO6WdKU6hDLAJbX6oNB+4PW5Kg0wdZbZGY0CvWr
rgzZhxxO3M+CztkAnAKqubGU4XZXBqqpOxCGcJ0jyyXShEIETKDJ5fL8m7Zcag5Jm/5saQNtIjB+
gKxU8iGTlNYAIqlhMr4PfOcPVh6pPdo0JSEz81hCt07RVlpuJmpWfMTa2OFFphTcOQOdFzjCUCBV
zAk6gvp5rBG7/wFFuYRNMIzIYAABPv2qswHSmWPmK/mRwte9d02XgkQebRteIqRpZZa1n1lgHhtA
L9jpKQSmq5bzKC8FEI9Chq2xVMxNYg0KHX6pathkZpP1KL50olgYLkcVOfiZGSU8Dt8pReVEhQx+
zSkreul1auTUm3wg1FZy/ewrD802aLW+UtVk/Go9jgPeQ+3oifVRIJVqaobZH/nsEKLRpbe5NXuM
H7+zx2zOAcCxYVAgq1nYvdOY8al41Y6V5YPqXrAHdPB+ZVZ4MFYiXuYC/x+rmGVhPvLg3rq9TxG+
4ZXU1qM3gTgPjizvA6JXP+qKSP6Xnjpyt4YoWhgncCEgS8NTFuk6FsxOqzpJu3yAWqlVHUryc/cf
8S3zkG4MzB78KkRoJLVHOWQcvUE6FJAnqf3/Pmc3BuY5vTIgFXrKA7IEWddktIckNruS+IENWhWS
ihqaduEBrMf+kbkH2DF9b9Yrk+NQ0aTjYBKAAdNQDmFs5qjdPzbC3gB3VpgbYApS3yhlaK3W6GaU
PiSn/eUpO4D5bZ/4ZvH+2BzLcPE/5lToiKBleoYB3M5jW8u4bgbs+MEMz4PbbyEGTiCP6DYgt5Ct
yA72jVvbhXekI4Rtub2yRbbV+Xr8GUsHHcv5/z8DJH63nxGjr0EvO+yXJN72U0CoBJLMGq+9TiVJ
bKF1lWjUREft22PDTCTBDB/KD7d2p5SvE8STo5duy5fB9n90Xvm0yqs3u6mrO+/OCnOzIusX08yA
BrHeeGljCajYgZoiSfrPqvuQosLmRwWiMb/kBEztvU50kQyrwoXL2/ffKWa8jI/yXqV0GOrL2Vxj
olnZRnga3s6jX+Q14Fj4zVGTJNygH+REtNTwACUvMebMpoYwjgaoy1MV2tL4QnOnAe07WrANk0+t
qnP7yil6f4uOCggLujpUuIwjrv2V07Xs90BkAw0rJA1ZHDxUZvqpNXCEO95tRqsIdlC3a3PbF+zH
+2rN0PzzK19Rq7FelwMC39oZOLLddRtl+9gC24L7P5vq37EwLpYbxX5IQhyZFh2fMU6t4GiQJQx/
zmCXC+hC1sjslg8pugeQTsD7FnCk20HpkLSQ/ZgfvQjsDyPQ4XWLtHj/p8sUUxtJ7x/j1ukiY2XR
mLj0n4FemWVcFAXzq5KFmMuRfzYCRFPvgewTbg0HxqY1GDvgZb8dXgjdCL6WYUcyfuqpm5653p1e
k+Z7B4c/+uATRAW9RGgr4u9g41wZ5zyOOy8BgA2aYCC8wd/Bokq0G6UqplePeE+KOHso/6Ldy6Fc
Y4pR73DjK+ev7aL51D8yyjhAtPO24ZDCaC5mF50rTCUczbjYgW8fSktBb+rim6ylWx7nNcxtVDBX
Yi72Sf/PtMO9SxByROqbFVERqF4NIhXg+pUsd6X2pZOQLvGbT6FyZL63O23aVkNFAskKUTVFcRdQ
4Oc+5EwxLLZJsK/pp2YcuhSyk8HK9cCml+4+jg0I6zjgAFSAX1MVR0EM3Rpnv3Ol0fLrw4ApeRKm
bemvPTkXryV0e8zkSQik2IpxnhWZT4fZrB+YNHAhKp9mwaHmjJ90VGywca30LywP9Moisw+kKQRW
qINF5ZnbvPhnYTfuxDNeY9toJeRYdlxXptjbMIvSEODu0WsyW3BefGhaKe7RVgl106Pnr3jiZa91
ZY659/IqymMkT9HuLVh4lgnUUj3uL5dZ5SU310Qk2LriPxvmyhpzEYY6OFMBrx+9Mle2lHYbECGj
t58onhq7YXhoZAE/epP4wsyFhKAltE62PcV1VEvW4xti8cJHfg67COE4oAe3/kylGleUgYhP6Vyx
PygiiAtWts39PgUKGtgVFAWQjcJT4tZE0ZTogipAQPCRglAdHnEtsLj3iTAAGPecav7Gzd0aoFMj
ReCvnzwtAJ05dEtGJ8hA4CPbVYU8t/xDLNfy/ItjmptP4IPRyMNm1/yJ71saSJMnfQwjGWNwW3Hn
7rRaGmM7IbBVMKQrQ8z6iHwr89MEQzjd4Gz4FYwzR/abZAkk2mn2aEfbxvlT25oKDkoCSqbz8Ot5
jahgebS6AnQgYImoE9xOMHi0gcevMcGiagYQhpH3HGRkHm/E+wscA52hxSigziSozAk0/KrJ1VSd
vExHGaCz9MoWYqsZ14qNi2O5ssOcvUQaKK1lZfLiF14lee1yGanfgejsxDXSBRaC8s/iXdliLgZO
SCP0yWmTNzoJ0e3WaS3ZRS5lp5vTEQKkio3imG2YNRilNDNxS/i3XU52UHJD+s5fjcDvD/vtHM9r
cBVwVokBKdBMx/fgqZQCDIn+KG1t1MtGdB2ItbkA9q3uc20EOGo0PcKIKjtQPKsmilVsV9zWgsOe
h/KvFSZ2NmhRlSoHK1D7zLUngDgzR0YMlEqfwIsbKN9K4xpZ6X28jkrjXENDJz1wRXf9e6E+ofUR
NjU0lhu/h9jV2mNpmAZKDI8Pw8ImBfJ9pveapxHdzrcLNQmZLJVNNXp+QuoXH6Tde/9U74yVZO7C
UqHorqL1BxhqDdXZWzOtoE8GoCXUA1YUc9adSsOjUWU/HsxC2ICkFZCF8x0DI+wF0JVtOw40pp4G
HO4T0FIYFXr0pA7ybSeoobYAtKT41YrZ++WaQQWgPcUmFFSdhRVoCBi1JMfo9ANHTvm2dXi7sEHS
CQa3P6CBCM3JA5XWih+7X7pbq/PPr7Y/srN0KBVYbWTFFIt9HhN5RPL4JYhjs402K4Oc3eJtaH5r
jtkp6DFABa6FOZo4fniQa7CV1y/9sPOfktTtNA4kQDYnT2A7HJEz/PV/M8/uoCBROZQjMuq1v/XX
QcWjYMNpzqY1azdw2pFECMDpysKurKvOXIltRdEVmOfUy5GVl/mPSn2fPlAGM4fh7+PhLVtSkA5B
xz4AGoy/lJEgx23BYZt0zzH3yvufYf1X8v8AoPnY0EJCD8sIAnCAfOeyHUv5phtziWEKKUpkoKaM
ISdbRQQXLodEInoMqsIs/dTqOW8SuEv52bfNSrVMuL9/5y9ApzAqk0ins7IOqHmI5dSm1Au3hd2G
VhFuSpCi2f5z+GTsfPO5e84v4Z/k/fHI72O32SyUJIFsRo88e1uIGd/yRoD9CyJIFVRsoitQ1E1A
5ZGalbYTnx6bW7g3bu3NS351PMWsa7Nahy+a+ANHn5ufhYn8KaRpI52UdIt8yYo/WJ5YTOhMw4GO
aBYVU2pSVmhlQaGN2zuqfahPiYkatBltZdCvfcUmBE5XbsdFH3RlknEKegfZ+mAoqcebwh6kiTtl
C26LlT3Lclpgr2Aq/7XCkimgypSARBNWOjs/ieYLhXgk3ZyefvXkRwBKPbzTzdQtQGstmV+Pl3Fx
s16ZZlyANvFpm/BwAS2t0K4BXmNaExEwkmn72NBCvud2kCKzXwy1FZQClmTeldGhr2bUUqiT8C9F
+pH7L2Wo2HXvinxglqWwxUvBnJpt2/16/B1zVHrn5q8GzETHdZPrzWhgExn+j8j4lYwr52LR0139
/rP9q2OhUyluw7Ca1zIrn3T/LYXwRWUl8trbdyGTAwIUCGDOhDFAuavMhOa14jcpcJmIiUNTfqOb
kZSbdpNamnPKibQTTDgCJ99B1aN5X7W+dF1eW2fmcQi6pudiWFd3yiyxBd2v0IkO9UazI3M08QGm
b9aWfIgP3FbeI8VOVlJZrNDa97EBbeu3kjJIAVhWhiz3hSIAHsxrncbmTqOj24GjWI1dbmfODksd
TFBWIeUsgleXgAluNdmx5B7QCSGD/namqmK5oFD+mkB/C0xn8dZ2ZvJUv+Rn8afWW/lxeBf3rSlB
4BbKa/vhtEas993hyG7ka9vMRtOUVM9lvqNeBbHZCZKi9bY+j1v/bw9xPaRdZCi9Sm5g/vxRmm9g
0bc682sCJ/Kre3x91UlkGuZTSn4G5g/3pSHbmayXg4iq/dMLzNH2jvVRdBSzdZ9fh736tBZTLvmd
66+fA+qrY9LRVBMBgaAetKi9dp95qUweH3QWN/XP9tBnRDv4yfH6Z+LHskGPa9pQ+O4AimxFmJmt
1Ogbjkc/YClS7pANIHCU8qY3C7W0U62otlndxSgPBZLz+GOWvA4EMPACAYIHqKV5Oq6G2/K9MFWR
SL2o+q2Fpzxd8a73XgeDBBoOQK0ZG8rGHCkwe2A8UnSvlc1z4nUeqPHXYL8LNtAYgbYtbHdkn9gA
IxKBO9CG2Pf01+qNtwF4NPFKdEaTd8TtZKnEDklqD++PZ27BzQG3gr4ttI6CqgSQv9upU0K+zxux
9j2nDG36nlVk2/+SXxBSpY3plmTayu9TS3jfAjcYdx5XXnYLlzPszy02OODIjcnM0nFZIA1d1vre
3khNdSe+ccfkM/8aoe1sfBoHoPFeqnPrxptmg7bZM39cU1S+dzKGDswxwGeANmPa53W52jt6KPh+
Kaq+F2SJpXPIA5wV7owEGRKag7jyxPxOU966lVtrzKkR2lIwCkXzUaFGj8Yp+slBYQOEVe5gK070
1JDUSVzVGr95vV+eVCsg5+O7St6PkH48D9vR5i3R6d2ZyZvaEGS2Hu+H+5MEqDJSZ6BP0SAmyubq
jZAmWpEEvhfmFZHbbTetXOALgcqtBWbDRXyZ+u3IGZ7sco7y0bjFa2k3rz1ksupj8Zy7wjlcy6Ut
RNO3RpnL3M8yv4hGDKt5avcUWujUBkIJBOhrsIqFU4x0yMyigSwCWObY3TSUYTbqeP+MIuBG1TGz
peQiCwk8/eOFWjq40EBBm4AK5jz02jAHxy/aodVCgfOyifiH8NxvpX36XBwAEpa3/NbfhMfJU17l
fXDyj5xXrYQH7EBRUYTEGcQjREMGIQurdi9kag/FO4nzOKTogugrL3uSFhOppQZcXiuDXTKGIABZ
OowVqWxmz/j8JKoFBYV722zzM26XTYbGZD2vrJCugF9ZdzCP69oUs1Paqa7FMk2Cg+T722gEFzFX
gX20QaIuCDISI0vAB2tPFPZxyRplor1xCso6zzC++uW7X/eA3m94W2zRX493zV1Q948leXb3qFGi
YebW2yEVKeVlyGE/pKT3RLN0UrB713ukdFMELSoZ7RpU29nJOK9J79wdQtb2vMpXnlZtOjnuOtg2
pJF06HWk7jBsgkO0Hcu/AUWLZfT1eLiL84rwHZ2GqOeA2vfW4lSIvtZwmFehdUUFJEw84T9iiIRr
4NLbatHKmVieXThNVLzhQ3Gt3NorkkFMaYLNQ6P0OR0L9G1AWQKyFYq0lV7D7FmMXgOfjPq+Kk5x
ekm10mx6twfwOJyg9PRHhNDF4ylgOcjgxbGh//0mmcmdpsJYg1Rklj8ICRKMJ3/XHZLXaYCXSLzC
i4/psduWh4gnqwDEpbOEVmGU6xAgzTnV2+kI2yHvwqQMDgoR6kP8u3z3f5SnztXMwBt3VHKakKBN
8BVN8du1dnSW6/h73NfGmbUXhqqb9BLGKxtvRXvct6fsp2qCw+AQeUpoIjif9r3NPx+5c8+RYU1D
YD5J1zc95h3NTJKONjtQ6KFd8XbwhQz3CBay4BDkbtadmvACNRER3M6P13fNDHOgpXyYhKqDmeZv
v4N+1ePfnQ0HvgehzgxUs8Qv8n23gwCFXpQjQILj1fsfflRvgy5ZSeh9p1/YiQKzF5hScY2AuoBx
7iHatPDO7sNDvIUolaPvQD+5aw7K5sDZ6ldzKCKS7iAGdigvoKY/+cjSbDYoN6BIlR4gg7AS6y8d
GNRM/v0e5gZIc73qVKFDdbt+6/VP1AFJ0Vnt9Lv+oVeAB1vYPPVgc/VX4yUd6Su0brwqyO08nvqF
w3PzGczU60akcZGIaUl9nxg+JYZ0kTkr6XZS4q7ScNzVb7HSoKwCDAo8MmBWYXtC6wysCkExRocQ
XVdmYgrv6HwB+BwM7JFMaAbQcGnLp9FGwuHvtOetsCLFHkS9m8fDvivC/PMhSO9CJwDpl++45+qW
GLR0kkJ1iA7G+CwqJJeOA0R/tGiECnJyQvLzoKw9AdhmuNlXgPINqrrQX0NMxdZ0hRFMIaMxRYes
8TSnGguiObW2i2Unuoz5RjIcubJU/yWNvgInI6Hu4T1U6CsrfpdcZz9jPo1XQ4c0VjIEKo0OUvBz
EBqzBF7Ub07Z2c9Qvd935YtYWmWO/s/O5JT3xxO/cFeCVmfGUIMNEjU2xl+OdRjAVWvxIVHf9VAj
vmIqgk+SzwJS8pHg23m5xmn1fQHcHH3gEuBawI4J4iw8sZkLQlDEqkzSajygaQAJEugPmg0BBbvd
n1WTfuBff/46/5isBBuSkveaJFZIwK1ozxpdFNHKH87syTs1qQlA8aYjhjXgYWRaPIL7fWCVSJRB
RIusvSdm33333cgGQPgHJRdFYr6blkbSdYDAHvryBTQRpKyBNFs5CHeud54bRPho0oTknP69Z682
A/Sj+8Av+vHQaSWZOyKSeC1LBOaMhYEgt8ejCQ39qShu3O64ruWG1AjD6TCZn4d9b23Mj9qivzs7
2CDrKZq/RvIekc8MM/gh2+Tk5JarboHrNU8vJ4MIhGw/X7a/exJa7z2p7efLRSLWzuvNH38zshsc
majkjNQQHrCpuZlBNUfBxT/W1t/e/Pm3sxOiEHSamH/Vk4xmNwm//OodBf+vWTvPOhlN8JhsU3JE
kk05IUXvepL7Plg/cvLqpcTuzP94DDDt1zPChHB6zQOJCnrSw4SWrxeFs/jfY46tyZNU2xr5Sj5A
mieY3UlX5ti6JNcXQydrMLc/fB54E5I+bwXZHr4+t+7TwTqctrWNPz17t/vpen9q92NjPR7vNyXD
oy9grt8sGuNsEPAF6id4Lj3V3H6enD+Oc7YttL6V5NnuiasSl9gb++iZbxvPJuRMdsT9aYH/f8UH
zifn0dcwl686yXKgUXxNQir7QzObleHeh+i368v2XPYhyJSNAQbaGi2FJMUl97f7w/1WO7uA0BA2
/ZbazV4+pdGFA2GIlX+AjvjxnN+HGMxHzMfy6mw34KKH5Ag+oijPPMC5wDqLCVhjCWJ0dXoJvzh/
X0ClvOH2AbA/KB0nOenW+k/ltclmQtS89/0gl/EZzluOQ334OBWEN/cJORg44S8Eh8/EHvhwnKcW
97/n2ued6z2/S6a5f73gBH6tLf/9TQwODLRio9yAxDL0iZj19/vemMqoTw+ZCHzMtmlemyK3qs8o
fxdwSTSxlfFeEFn5dIA4B98Abd+QFmmzBq12a0RTLJE/COZByjHrM/FAHoJwijkbGqfFg8LR9PAB
/RnLarfBPre4Y3oarVwnyibGzVRZgltv9C0mqHV1kKzAWVrgrLYq5298aF/zNdj/whxBMwTkEMh0
g1UAZKO3uwf5iLwR8rA5RHkBEHNRBQdcRonlg8jMNUS/tUUlqFxhGlu7rWkLylPR2OZGkR0hwJla
6ZSHTq6LkZ0bU+YOTcEdeE0FV1fEr3WL3N+U+FY09OtzehXZKmanjyIaDgsxbg5l8aOTGqvPnuNx
TT3m3onORrBSIJZFiuh7Ga+OU6UZYdUbMKLOWdsXgxJamKiTq8WK94BS6Rx23zoo1BewJ9CfD/wD
9sft5I+FWFRSzY0viGpCGc2QskJJ50fiRe4C4Wcg9/FvGoKq00TPc3/wOa79M026mrr/j6IrWY4U
h4JfRARi5wrUZrfba9vdcyF6lUBIAqGVr5/0Zebg6CoKhPReZr5MjCaNDI4GQn7RHvELw6QF+U/L
jXyNMZn+qYVXJQb8fYvWOA/2vKwox32rxscDUN+7ln6FTTnsPTAGqh1UlE4njl5zkCoXn2Q0XIg9
5Buz+Vz2iKoNiPseFwhtypTbSzywlroxqITcltItH5vzjRyWXAdkefrC/NnC3LxrtbH8tsoktz0x
bpqHDE6y7+m27zvvke2t4vqlXPew0U7CQGL+x/J6pJjxa8a2dpCY7h5x3EUp4WBhWxHPE298NnfM
2vlXtEmJYi7PtRlm5DOikpgi0mcqamB11UWeYwrUrbzYO1KxahuWfZrLr4VqlLjtrcRAHFkn5NCN
ubV+qMrlQETPMUN9yd2epyeXo9rp84034pIhOHO64lIgv0moMn8MxeqBSrmAXxDYXQKZPVxAu6bG
B3dursyHasaAl7o0U3Vf+OR4kGIn7MaIDC/bwrXorCrXL2ypjBvcipiaIFL6cczC/NKFyNJeeV0+
ZDNvMTbujuZ1q7N2u8xpCiODJRbGDyQ6BGnD6YH3dN3n/RLWhtN+RgbS34DABDKUtdLLAKuKDQdU
Huf5HKecj+j90vK2GpH93cp2TC6ykAn4Z5nw06SacJxl/fm4Q25r5KMvwrB+t4mhF+RWirexTjGP
lE0lzbp8ZjoZzFTvBxBb7ovetDIVpxqDHA/L3mIf85qvj1Ky5bU0i1o6Wkz5dBZ6HU13xEXDInsi
8/3BCo3ftDJzmfw6kl4laRavsOgz9z6kkfQBozZ/eaWm5JarUQBV1Sbb4edhsCqiSss/s9K16oxX
C0wvknzJOx3S/Fnnfpx75soxXK22te30tqdkaAvOfivR2N9t7jCQNCe72TpbBozTKNnAI3Mnbu5C
deB5UWps2tMqw/hvaA4nTsvKLGTzhWuBVBdcf+McYaLdBuovDgms9vJBtxVFjDTcWe5hkEsiUqDc
ZLqZpexfiTFJ2qc6lpd1ZoQgZ7ZW+MoUQih4/c9IxyKYeBjsBFPvLj+IjXd+0jZBEC060Ic9wdza
ichJAcEojyLrwcS4n8Hr9i2MafXscRufbWrayyKhZcZQtQt/HI373GUTIPKewAYYLZky+ftRTPM3
kTDAimXFxi4LLbAs6yh+vxqxxOBnZquPVPgaT5TU21/MRkj0SDo/7ug84dU3OP14lxvMLEG9j+Df
/oCLrOkAXyEIrN4XhZmh4Pk7wVA474FV619BhnAjiYgTggpKdi9r1m6ntXG07T9n1a5BtQEGhhVV
HlcQORZIKrLONivsg7Zc6iuZ7eKAw87jMRyjYKd0058nvCqThzgTgA+ci+3bupbCfnFNBqcqw6cE
W1qbiT+L8Rucc6zFhU5HtTS9KQUyjJJ1ymhfqLSNUGs24xuUHRsIkRHDA5215afdQCHKP6Ue/T5I
z1r86KpCbg18N8i3GuOLcQAEUf3StUHdd+yKHz1LJ/4mJxF+rn7jiCha53q9Cvb5UJd2AidZz+ve
Ca9Z/rnIsCG0mdF3yYgpFARLVNiwTLbAqfaoMaV+nTGn+cuGta0x+DWm5SknG52+QAC736U8juBu
0A/6DlHpnPRFEfEgnG99dSJkjiVMxVuPPrk4zNqno8i/V8QgmkfnVrkOnrxpe5KBwuVtmvbm2c6w
DrjMnNqbrNj8zsRWJ5faSvHRyjzRt6bd1eVIg10votwU6fBMEn5elGibB8baaX5G9gHNBrhtZRY+
erO/D5bOn/gQRrngMVgtD/uxqepyhMS8titPvgIShg+pz5J9/oIUc0WgFCzyCyanKMbssOt/ByHt
Y5eTw/zabd2aEyCC6WeALPUV+b173sF5rXy2tjZb38havx1mASuSr6Ese0wV55hfqkXqLg2KxgNR
sxaI8kSDFbeiGPcST4Ku8pJMS+W6mW7qTXMQ71dS2aS67GUcHwPBSdNX3OFHJ4Wof4VdbvzxKDdn
erFgxuA1LTXYiiIft/Uh7GvzsCKiFUr8rVZsyNWCiBzfbMYOmS9pvE+MhxsDS4mruj3mUp4kNS3I
9BFXD3sPHF59BQUTbuM8L+OTDWP9hkrDk27BhnHcC7ZFfJ8umojZb4OkeZIBRe5ZrvcfEELXLwo2
/T/Qs3nY2eOtnZA8PQX9Zfcj0sO4SMIzh0hzPm9TihpoKVsFVueIySlNrUHE3eeXDZo1Gd5x3pS3
jBpE3ObZnLbvGBU5kq6hmaNDCZ9I1zWJOf6jMOMKcBxyru7SxBc/c7cmeS8x/f/A3CqQVCWB43Yj
ScdwKzeNEAHQg4gxS3cb6Stg+JYPwu7M947BCwebgqqWOxo5rZ/d1GIVrSKtYSO6pg5mN5/q7AH7
eQmREwKIJKb1sLj7sd3X94ZW6drzPSSQSC8URraFWQuJpFRN/4WSh/Uk5hKBCRiQBXKS17CJWHyy
mG6v/IYXdIJabBgBhuoh8QphN91aJ6npaY5vuVi6Qe+QJShpgtbM3OFZpI8JDGnG+51Ywa6lxV8v
YWxddXEwSH+rp0bOvRvXPT1vleDbPZ2m5D4Z6fpHzuXyEksXw2DYAllBRVc7IVvJ+Aaooir2W3sU
hfiikvjpjkAlXCFgAwDoU+WZI2caiHteCuPoq8r5ph+bdWf0rTQm+yaMatpuB3e231cmiwi81pHU
OabstnR6lyakQHOLETQTKg9sNyZsMDgqElSpfTSHgbDDrPZDeZL+g1nmKvuIyRd/hQoWdiEo3Fty
Hs22oNZDDQolj8gdQ5esKne2nEx3pkxle1L11iBeSRqYwtEs2+jLIduMDc26SfRq3JLldQwjoUMa
x/kbRk2UH2g6LsWX2tXHPBy7XenlYFpBAVrgI29oaNAEk8Cd/JnQtqavI94h0SEvp8wHbxufosLi
qJ9QLTS1j6+KK5d9lbgqNbg65B8Gq+O/bKzIeh4P/MczQ8WzmtBidi3kvN9zkgTW5xioedkTevwu
TdqwExkbJMuDObxTrkGv4qaFv1JkFG03bUX6kgdkQ3efhy7KyiVr/gBQYP+B6IoRGV28oWcp6Iby
weqSnVMmjxXRIQR+TuWq6NxP0iEfW6FieGhpGn4Xi2uazk/7hkRnMyH4KKk0nqHGIZZ3PsFWACEK
FX/YSDBYLpTV/8Sixm9b7ch+2rA1Ln0+lY1BIgDm9cA2aTqdRlHnDIaIAjRvlE6csZGlez/NNf06
Q22EwiXdsiecIRVS25oof3yazSCtvHVoKuLk8R4FfhyxExR3uWv8xFr0H4uLf4mp52fCxwPDfkb8
brGrjacNqR6im+YNdiYoNdqPTJYVqo6kgql3EfKIAPadoXdJ80OcshmnwWpY+2xDLd7XQMYLlxkY
naQtL/xImw+acPHFJdI9pzodx34pRlKccqfJfy1Lgdwwu814HKYphnQuC35tclbjgSpbsUtN0w15
lpsN8i6z6ergc+vHFLGmiLjuwPMXxbAXRvuvuEWov6dGA1ZfWp2AbdrW5I6WaIxPZeDb+5ghZhew
P8r87lhgd9klLGCeDk6aDQyiAod5O9eKob3bhMP4W/npA1RalaoBzcwhUbofIIoAqGOKa6nZyvpk
rtvtb/Q17nm+U2Z7PU9ivri53Q22LRw/D2i/lL7ouRS3kuqJX2GpWmRDlup1f66hzRR4MXFmLZeC
Ioh9wLw3nF7qBdauMrUwfHEFoJQUDlcAmPIFNVoa8hrz7RqNdKdIE6YOZ2f13UpZfuRmRsOxFj7b
uqSZN+hjjPNfE6tb0fmK8xIcAKR20Pu7oPuoaLN0iq7HqcROjcR5DcIdzkClBPzut512VZbbe1pi
4lqUAr+qLbz6ktlJtKisSHO3TRZ5m20FoS0MqJL16HjaBpCNU/2dZshkhiF8tBDehihIXxayfQw5
fPC6ZaNIyZ5syZFKuAvO+2aZsoCayMbfI60XOFO7dpkHZiqnMO2xymfFefInbWCW2VWtE3FwRi+y
t1UjWyzKBQrWdprYKyYIi+d98aY5Fbuu4eqU0AAnZZHVDwlry6mPBYiSDkPb4Ec2M6ES9ZCx/9Og
buADUbjifsPf4OHtyuURM2Zo20XOxV+Xef6VcAbPvmbVeCXnSjZILkTVRPtl4nk9UIw+YIZilrim
snDxKU3ZrM9pho0GO8pWv2HlsVfnWQOsLmU0GUi7KEgDZaYfQ1BUn5YDE8lDULgB+AzlnwQt0vlE
Nz6hhXLNfIc0Fr70abVK31feyq8WcdgdJTOs7lC4HYjj88GVsKX0KetQgZsPky/zC7zLK+BME8rh
VPFUXQTIxKxja4pgqQxvw9SNBcHNEtnK/84ICUnPRUmxDTLXtPHUVgf7He1+vJjJF3HIR0Ac+Cfz
fI87q5H1TmBfLEo0rbjrdfIas6X4SVSu0lOq5wpzloTn1ZBBc0A74ujxjt06iIFTeJBfx5rFamjQ
2f1o4MSVnvxciUcxHaE6tcnCfkR0q4CFbGnKbltRDnULW5pHDOZKOBIsEbtuppOpffGlzdWlmDhb
BozCpPbkbTmdigxb8FWASYWyXquFdFnR0B8IHHXyDs2EQgSGssAtpyZBuwph5ZGhD1s2daojoeRE
84pfVz/H+uT9wn5vixNPCng0Q+oxz7frJvZtfV1buuCwtumueu8kRCTLJgR9U0Tq6dywwxRDo7hw
N0OE/h7g6o2TcS/bdyrEevSfR2jdFUe6og1G1hzrqSiQN3YsYeMXNZZIzICpef2rgU3Y0iuYxhw4
PJDz0+8JIY8VnbFzB5nujzojCsU1TzK89wJnbDeqJINXoiba3pfaomHEiCD4EQhkW9T6APCvGDtm
B3xSiP3cKTNMya6skChijchhHYolCKg9zCNuV1assIxnoWiQjoI+YAA2/I6PCxcM2wBxYrS0HzCn
U6E3m1ZoxhJQlY8iSXcgMAZwVNcGTHfc5SUJEyoqo5uBILgEM11YCVlPdEFJt3PMJXR1Pe+qo2if
N+xQeybvqzkb0wGmpsvXvIUlWIfmCLvdkcoi731Oi7nPawq9O9+pqk+jOjg8VoTcMLYNB36CrW+C
cyC8ho9X6RVqSfk51NLFfEy2fl8qcAhA2EHcN2hP/qaHSn4cW2nIuUJ1bXBoIjuoG7HWMQBeWdM+
roy2I8B+Xj+umvoWMGEgEtUlx89QOWKbYQNJs+a65KX4ryXb8Z4lCNQbYFIV/mVwAkcvk1uC4GwY
9ffNGMeXdkuw4n3Gcf7VOcUxbqEo+EgQ7YH+ouSAv1pAVhveZBnPa4MtGs27/dz1DsxZntFPrxCH
LcVePVgYfI0XG5d66ZJswh5rOZ7oaZmTGRx9rO2OhIIAf7p5hP9Hz0JlfuS7DOrEZqqLDu010B7m
7fGz8Tb/I2NeAb6RZfbqYPIPY7IdtVFfywIvs6qZyrtYKY4ztM3Fb8erVvbVZ4UPcFALbOA7zT/l
GMrK3hiCaYClhb9d6ic0T6OISYK+y9WY8Mm4ehx9bI5TkwZY6i2zyPNHEsZgeo7t4O+C2KO0c0Wq
HhSCzwENTmr/yEi55BeZHuahgUXrBFNS4DTdxPZUPrScV+xa1W4n5yz6PDvPiQMfzLiQeMnImLsz
uB4PL5Ly0/sNOZcpHRJH8vnqsLc/teW8JEM2VQCYACXBEHg7SjU9ljGZp3ufz5J2OyFwUNGIg8s6
HhvkvsTNmt85M8jeKgGtNKc2gyC0X4mYmpPbiuxXg0FXPJuDb66fUO1kpyOnu+6dzvxH42r3VUTl
cApkq7J9Rjf9X2KTFtXrbks7OLmUKADYvOB0I2v13ZefEGSAEvKm2kT526pSBi8+JHGoUyJteW2B
5sQBSdfYFyUV5FpbNCAneN+L6SKjEIgVKKoWeylNmq+w7Gst0ghRVSFeJ2BrGGpM5GA+NOLATiLw
GUv18rIJvgAy9qqCc6HJWdvPKKxgyRsbRIMSrnIM6GD0SQHULJqxJ4KmAJcFmNVzu2kgwxv6MjYs
tMVE21YmfICYUwDT06y435HGohGk8NlabDzgFRtxREDsDkATerlaaNOTLdTbYGUW/puxylTvloWj
6F2bCbhWy9bBu2y+S2wlEohlkhwgDG4iv9s5TkCUWcV6rxwHlBMAln6FHbPXfYuu7aoRBLIPXIXU
A/sW6othNsUllBaCAphIwJ7nUNPvhjXYA2lM3wHq8DgQFXMUTBJDnyhlNjV3yEMBip6NqNqAFJnm
H5naSneJcnt6ydYaR+scIfVHXoZN5RWFiFA9wRr97fC4UBXEgtWXOgIX/m5zPf5ERRYR8TyHiYlu
3dZsv6pApgnAbiqSO7habv58OPyvA5MEDq7J7ZbB3QfY1KffTQNYKNpYD1D3N/oMl8zqlW+E33m6
VBgzXoutXHqkQRzv1AW+PieLoyTt/JFOWdfMLYdMkkNAvYUQIygrO97PB1CVHvhKXiKfQrlj0HwM
61ADIv4ep4AKScEU8oVWYvxesqP8vY3zIb9ziTLzaccRUr5lOLTj7Rg5YU+4ysCGI93hZ0ngU5fd
p+WYjf95pQ88MLmtX8jqhetlu1DV4/1yMDfL640PFE4hP3RKGiyGQjZvm28wLjCmTqA4ScMoX+PK
PbY1IXZgrNkeaeP7BXHzME9o9srA6xbxNohoKMKubjQzisDoSlWbfF0iHIkv9eqq6ZHP85wMJcpc
PGmtppdlURNUWOiW4E8rZ9MAIAdZgDYfIg9RfdG5LAMGrI9UnMeRJW2Pc8/DXcS6kto7Myd1hg1b
wro+QbXq72APQr4BHTcPW40G7sJRRbAT1W4uH+Lh9S+6NDpiIFwW5mu+pHBJQFSsAIKNbhGtd6sa
sPT4JHET3LntaqoQlsHudXB3DmwVtulPfwlUbsQ+iF3DB3aP1QJfbaMqjO8Cgcfk574W1yVYhJoY
p6BP7sommPECYS8np21GTFQHsb1gdys/8LisS9IfqHUrhN40HHkzRYNE8KFCKtDnNRV4XH5NYbEi
lMflWVHV9wDsdoQKZ2vphkbaau8KoqHuSjJAHj03iNV+QVzKtpymBvvoADfRcTuXM6HjBfMh+bei
RpWC29ZMyTCZJf7HsrJFDWnXcXSnAxoycyHeLfPNtHsh7wNpbDWwuZ7noeJGTB+wXLXmNo8ob0Zg
fJEwAp/Y3JR/c+Q1QFV3kOpmaGGQ963y5gemfMl3kexr/DMZ2Mr+BlIX6mccrzmakCg/lYlaoEhi
ZLs7CqVqcFfTgipWAqlBac+S614UCkCXZuoLQbq8AVHGIVaMAeCYLtrjip1Kp/3RIqTun3bqEPdJ
yYQ/s7WWj/tENsjikiNHlab3A46CTGdLP22rPF446pD3ZEaB18eqWt5AooPK6XmiYnLXTq1rPtYl
gxPSdqCWOGCMtdzigcfTr00qVsT/pqq+VMKr8rH1ZIKXyMr3X2TKKyhyo194t5Iira6NXcxj7fe5
6uJuyKmai+NhzCaZndYRJd8JlrfHfVCprjo6tpBHFlLPfzLG0/rBqc2mwKIAhKFIrULVY8PZ2V2e
O41sBZUF8BxKpBiwnDmKXcpFAUg6NDC0bUzD0IpkmKpwUhy3bGvmNwbeDHr5pIL807rFvGxWxReH
6nq6QdIAeEHibKy6dVXoiNiYZu+4mc0TOozwwI2v/nMtHhaCZ5i71NMxNl1dif3HUbYm70S5oORi
G6IQsArqDSL9dTIASD1MyglwTAG8oKox9bFtTegAAsAkn/gqeeOA3JMOKs4R270ccRZ4oP4BBsKx
htVrOhUaV6MwjVLjjMZbtGXxVGO3fvNxlT814Lun2RnUYUmqVV8cR3mbFmBPpzWi0+sJN7imqVj0
NojCpf+kIDmSStaNfF9Yon4iMD6x3eqCeClQYBWDRdMdTnum9TOS+/Kxg5Xq8WEXiVJtRVTR6WBx
C736LDDBX1T8nVUHmnJRMVA9VcbGd77sJZQOn0C9QeN9ChA9TKhlN0TSseAmPzi+VC3eh0K/tuCg
gVGZKUJJCCBF9jtb2++RQVl5W1D8fz0wRPhKJwcObyRbAs9h7+LjkmhA0CQy95OONcp9Ni0QbhAg
Z3e7nHl19kTOt3H3EZQaOCF4VADKxHNEI481mhTtFRRQiYJmFtVTBAbwjsMh/w2dD5ihBmw4OLbx
KN6SGac7Oia7vue4kXAgFjjTu0SLJAJyn7Kfld2br/uyrWAwyLYhhaAxDptYnul306bjMyngv9AY
RObGZuQpqB0Xk45MGkD/AqvkCIib6GeMtZUzQsNxXgPCo+WHzTybLlsd2IXBDX3qNHioL8HLA9/P
43SXh9aAnVHF7HRfoQK8hbZACsMBduYPrcGBdAA/xbeKEgkgDKDhC6wgpD9B+r+3PVcxha0dYXve
lwuKaPQQbsSTZjG/q2H5NndbmNxvlkrMUeJQBlBLSr/5K2pIVwCkB5XdY1pegDRbC4QgrvuYPm3j
ltadD8C5+kYFPF9bpN5c9KoAUZgJM0HBZwJcslvCN+7G+Z9f2032VJoaLNJsqjeZSJXDoi1X72D7
D9m1Hj1wD+/uRl3wq7OvlBXT0e1+auGPjYoBHMSIwWcxTS96OzIErHGDRVVMES0wsm+Xz5c8quu6
zXCaFnHkr2zbDzEQ1gZ5Ki1Movo0j81vZAJj8MyK0b9AIMCfBC7z0dLSY0Xsn6wGmmLzXSVGfQEw
QP9Ex3a0jqjafsI3/HgQPAOE08TqTpDP2RVn2vI1Z6zExIZcqn8yHFl7crOt5GvIQbVhDcb1Zg2W
lU6L7AO9xSdk7mpozByV6n6zbPl0fM921ENpdkNs31if9ryMUKJVnP1sl2Ce+QpcoTPoluMZ+GQY
++Dz8DMppJTnaPX6HSoJVD0NLadqQFmZlJAH2P3OZxGWmt5TtwGGnLbtxkX063lGyftas/zYfkBy
ahMMi5VqF5c8gYa2F3WynZNA9XZv9xZMc5UjNKhDq44YkspnrLiCr8gY6HLk09/s6qI8hyrk+YWZ
5Miu89KKjxmvWgGkVpf5L2CxhnzDUG2uf6C2pFBXeLj4gP/O2TlLZoWYExCTPwDAy+piwj6lp0V5
gxuoQ5WgjcJXA8yvIS6zlsC5ARJoUz6l0AWgHJzGdbsrD1SyQwZG+EclQY0jlq9Y05NcONIsKeh9
SMnRfUxX9GWj75vgxxYxbgbOTAUHPHWBQfyyYb4sbgApaq/+Ni0IKCBvs3mv0ZTBi72ocCMdhIu8
xwthfi9NIwTE4QfGmVrrE3K3obbX51xYgOCdmDf5TVKQNL8b/Lm+X6c0mXq95i0OTigILOgIKvLh
0NOawPYc1Ec96AMf+AV7WtHer+M+f1ss8HPsJ2P9VMaq+Ge3mI4n05CVdAjHq/9rJMHwv0ptCjYY
TPy5KufEX2eGORHIodGQQsyUwgIZjuqOgzJF1unSNYwnCG31AZtsSABPnjGeXCFInTOgAuCqC+jo
jigxUO8SvKgyJuIpV3yaHvdSARutgJ5ACVFAXXOHurWAQdikRhi2TgUURCOOXCQilcUk+1xnEZXr
1pSvKWkPB9I4opUs942Dtxc18hxH1jJAaXnKlzNkMJiSjwUkR2A9awmqzjbkG8/IJ8+xwGPnFqIf
6041riLYt9vS9Atr0fxYVPRNl9SASH0LjrcHHN/8wnscIBpZrQEjGcxOh8/Yjfgt4xonfiO8SU6Q
Tq3znZ4+Q2bYwUCLOcgoqpOr0LX22FBriykpGvMBvukTblCchRq4yPLwSP1OwPBq8HPHKcn2+TjZ
VUQGY31awdVoBwP1VOYQ/jHsp662Tx5oGgz7S3WwO7U6wR91lbL04ool87dWe8D1Yp/T5AmSqsCu
U7W0NdrNIB+aXVGDIjxp3fwNAB53aHRWrV5yHac0gvEp1umNjCVvb42qQbpYJEaXuMOAmT8QF0y2
iyQCGH17IEIoR3tWdYzo+Gm+y3YEHMbWx0s7qhr43Zxg+lwla/gDrRjgsDSfa3eGzG9KLkArc3Xm
/Gj28xhBtqoi+l8uT6w9k2SUCkElTQx9cuiR9b5QEOhFXBcIFnR3T4I5S68OBq44n6Qfwz2Ed0b0
0OgBL2KlAxyRAoICcim8bHuLoJ6mR/3hMYckMszJCXMAkW2MXtcXKhiQehy0/jgRXmJuYpvaT2FR
6qt44VtjfqDLoc91oOBDsnras36HjmED8gH7rZPh0j1o8PzHWSQbpTBRQGHxfXa1wYQeQjzHMx4y
hHByAfvbCYxomGH1q2qhqsiOFtCHRGpKO7OJd0WT+/k0BYXFJEweICrTmwrfF0gVt67W2e7eD/xK
9byPUOadbCly9uIs2PPvtEl4ARHaCAPvkqgFNXdYhHvUGBt42BIxmQ+SHW6F31K14W1zOHz7cZtg
HkvJDivblcKbtEWEwzpPr0KAoenHAuMFgIFB7gLUYsf4EKUqQBfVNWIXwWNU8gatZCju5A6Z7QmA
9RTOq20xC+rWNiDmcoPx3AkgjsSIAR75eIsT1Y8JSCx1jRhnmV9tCzDrPW1Wlt1JHD3sj5U1olNI
xNhyN9dpGa7R8+oLUbVhFzoGpKtKFglcSisIUR7GsGBGG6pKeFXZ4wA6x5LmQL8NUmH6lqTII0Ji
Q63ar6ZNGvujWPMZq6ugPrs7UOfA8HUstO41fqwYDuNn0JEQjFj4Qi0EpxYf6+YL3JXq9mID+MXr
spiWAytFZPjYmx3vzwVM8G67XGQFOcPGco6nLS/HFqvM1BBklIhEupONx6r0EFmFy6bSSv4lW3pM
0GvlELqZtW0FOLFdheRbU3BRnmabjPMFKo3Ah6R0ZH3Errw8rYLgGFSkXv3Tgp/XXqUOy/gubRLc
Swp/d1w6jiuksnhE0CGKw9HfJMFc9hfCa+zMFTDq5B7sIWIKFuC9MGlYGZn/+FBlCH1AoIc+0aAK
sKfA4cfbPAEYgGIDIZULGjMXltMR/ELOKfZm85aA0jGftA34PtSbDTSJAKlHdrM0o7+BRHiJ4C9g
tXGQOo5V9z9p57EkNw6t6SdiBAgSNNv0WS6zjFRSbRgqGXoHkqB5+vtlz6Y7pVHFndmpTYhJA+Cc
3x0Dh1ccB5gA2OSw1HJnVaE17pRQRLDPMgviG8+qe7lnVOry4ldRuhysOZPJ3hj471Wn3eh77sXI
cwZc50z7mji26xVYDMAukheaDfrjAZuVbzXDBmYcNb5leo/jI+SwRpym5UVK0vn9waoHS9+yzBEy
BEvp5u9VQT+2mmVrq+0YGultXDMoYCJbNh6xaVOVMafTN7ch01DJ5e4tYpl6d3Gno5kyG/C6dK10
Z805ghFH1a67lp1C8cspybEqmpm2QEfU0m0OC7uv0R5Pq5KiR6+ECXprU1YVoddDJJmllAL6QGMg
0MJhE0J9brOq9bKved2Lt8ptTQvmoNHhobsI9UqPvv8Vhtj19yqo7Wf6IzKO5jZz2fqyrk0fIE3K
cT9VUD3HrHIua7kXE2ufqTUetJU3cUxr12vXba61urUWIXoaNxzgN1ZsST6CRQFuSyYVLqvGvfRX
epDOjG6lsoNjhQFgPlhLnUHJljEFmeUqBsvovqMXxX6twk0VIZugDSwC4oiGJXZXadN1v8paLr9i
L8u8bQm38rjUHmhNOFQCG3DkL5/ZOXAatfShj04IGbpvo276NFoJBv+wrronAP3mFAZtGtECdfNz
SqDHuE/bSi+7guaeSTRR6/ys+JrUCpiHyia1ndmFMl08yEVvtFEXhUH/S1nd7B5ib7C5eTI/ctCh
OSW3w1fWN0iUPkV113hP3QzTth7CTJfrqOpRlOlYmHsyMgzpK1Qo9sGew5Cswn6e21U+9cmrSEP5
le6seTAlGu/VMIbMqzOoje2Dhnb7YUk3axCOe6Vei1nl8QbetcNT6GftPSHHMcaqJEPkM0McfPIR
AtYHf0Yj9K6BuwekgT6fLfrxMr0BpnBbki9LI1bDVAeoymK++S2asbGnApR8cLluBehC500/fVMs
LZ64rrF2fWxQVUxJZy97lGTizrB68k0VqpESlncB88T8Ob3TXSr3BICGSAOqoJTbygFb2wxIdjln
XGdOD5GodQ38kPfVvqpTsv9Yrjirfa/PgHSCRBwXJ2BoGxPZC0NcQ6BuhQjRKeqGQSScBRxaKAyY
L7bzhiyQayMpOlhgXdVseyGRI04eBC4t1kU/6MlhwppWo1uCVRjtmckdER94ZGYaHmojMR26MjMP
CUrxCiiOCoIwrIwkDA20zKTAQWQHhjrZzT0UevgSwv8XW98dLHTyDNhT68EqFueYIUedbmAOWA3W
gqx6W6YjtcDotEwk7jNgobWXxm1JEe9PnwKP/mgNymnH+9Er4PDzLtTpVnula6/FYgQsXzm0TzoT
FBrKD6qvo6caJLWzibyDHAJ+s2YssNPnwU9VZ9Yzkhz/bCKN1qDpUPvd8GPAv6ZMFsW68UaD2rwN
yHKiDZi/936rqi+TbkSz8qtZdqvcy2J1hqxwEoL0SquU0Cyxa8tjAUfHZwe5zGwppHv5VotOLZ+S
APh2BQKVEkndO6Sc5i4TmXadt6gHm7cTrmul0/buoqX5BiReFutyadNu7VR1/BRlmoq+5Mu6gSjh
23cUPeWuSrvuOWFID1NfZsjEfd/HFmhnJ6Iv7PfMTaUEXaJNGTVAc7pjha/9pcrFfeU788FZuhit
7dxXlNppD7zMnefWF99nYu6aNHRMM2Z03Oithwk6XIZIKIQafMLzXomyQ+Ov8+nZstx+XpsAyOOt
6h1Nv9K0BPCRY2vZpO+zEwNl5PNjGc0VGi9PM3/Cb/CV7Bxb6ummZIt7gYcJvmuFuvFYBN3w1qKh
YBQoM7zalURfPB5S7ZdYpP1uNo81Y4oYLZXMXfLqu2My7ni2Fdtg71ifTdf63jaL2YcZ7dmr6Was
40j7aDtc527EzWEQY2kHiyPTwEPGYtWL2fl5FHo7k+b1BZbJwze/sYP3apBTgwq4cl6sUndf3NYS
WLQgprJt5UXDvB7SJXjsmjzjvGWn0bvCy2wLA3tMxhQCjgZ6tgpyJ3pAkJl2m94ERJVRdqj2GTbF
I2OvphBd+yMzKDntGhDtfi7F2+Ca5Jx1icP4LGcGaiwK2rUHGS6N3jRxOqGGGa2WdPGqD+Tm4vRo
QTAm/VmOlWzX6EOil5HBWA0CWAaicSSwkW3pjMvb0u8DDjU3BoWmrsKAAZxcvFai6X9QP+fTfZ1r
MBt/NEOwtbSsk2PKW/jZqybP31yBHQRMip1nY4YRtMLRmiM0bKxl2nQqTvotk8ji/BsvMEGaTYc6
bCYs8KTfchoz0Mxx828Nx+NJjGJ6Q4Obq3WwKPRLrW1Ut1464X0bJqdVu56dM6Ux9FrrE0O3u08d
1DOndFVH4fzu4GE45Q1as3ets8k6dqiixQa9XtreZuQKLs9LDJW5Tr0MVAGWFzx4i4mmLI6gyVH3
gzLIFbs+8CZ5k09T1ZwsW2v2tWkZnZVxRvgRpbVjo3Swo9y57WfVRRsEgoNHPk5v3CfVTC6xHhmb
wGHhXGD4RjymaPEaaZK9Xrox3yVu1xYH1cWlf2M4oq0jGDEEqF238PCe7fb2htMxEbtYKvjxmGYM
zCOI+ydm6dKtC+W2n8ek8eZV4wUwvjaaqWcv7FN7w2FYEJoqsbUjrUigQ/syaNncF695aGYLLbkH
92R2SLBtfnU0I4tnCseEwG5x2DQgw021b7VVu3d8jn68nXr6+HVsA4SvWpwW7p59cBnWJf5Z6xAK
GxVfjyqMx5s3wzoWo/VGiEP7XOheD49hVzjuth5F9O51KE7SQhXRZqyi5Ec8uZGzinsnTe8nf7YA
ZLBkJXeSSOR3kI3w3dQ+LXA+CRU8FXT7AqkJirZ8n0OXITGGKRyeI/xPSDGSsqP8VGpiLS5+JHZd
2s/JcVTIf9mnRDJuhHbaeVeMXRDdCRFJTq4xkM2Z8ShJuhl0d9HvZZ7fBW+uRa/AR1rMr2Pd5/be
tjWC9yBqQvvOeAvsz1Qts3MfuQhgdrYvFwoN25bGb7YVJot2QOFTIHADBaumJtmrdFYNgobabsAD
XOWT7pgtM1eyEBlXZeha97YNLBuzem2FDRkiunkpoRyrXQkgsKzbLpLsDWGZ/0j53tBTwp36tD92
P2xLq8otzrnLEKZMZKPzzc+dDjNQ6Iy41xTYCvkVXbKAP1OLjaPR7w082M9wditMhJJgwydrmqs4
WTVWUABjNLN+ybNehBThlrTq217kOVtUETevGtMb5JER9delmcwLk7oH5ymcYkZB1c1QfZG6HNy1
KftRrFRV2d4XJgs0KEdT1LwrmUwlH+AytkCJGcWUXI+TmoOdExCEgVfHX+rdNHfTrXQ17Q8ytSU5
jSBVNi1zCkIzkEJcf3ebBeC4D+q+YBYVBGC57cZg+TwnYXAuMSsxVVTKzL8XwJXlTeRGfXxnZJIF
W1RcaX7vCl3Fj5NTLY6mfArTEiUD5dWMgLKegscZibP5BDFuf+0EDNGWDA+r2CY9Whe26cTnoAVf
GFdxNZAbUtkqeSFtLjcHY6OyhuaZpvLkRPLit8FzN9IAMitjGxUWp0ZUJNl3iHUBvIdoYAjPniYs
7rkICIxc8yVyviCvDr72XVa+5D4cD06asgSWpX+1d10eenxNUdLLNULY/g7ql+61q93yAf3zxVo9
dXJcSXtWX7UvlvIM/0n1NBG0HG98uyvfwK0cTjG4SLQ/jIbEOWEDvBsvC7OVWlIm2U/VReAsUnsM
7tAjQLUxf71DHUUTVqzjPM1DzuUG7j9S/NdfwL9xfPRAkepd6iFVoupAaM8u1tvtBuOnXd5HdpHY
25SKFxFMUBhEkYVwyvEUUzGmx9HPlmEvRKXfMthrolcXZzb0/TZTK/0saX9OavLeEtE2bBOMs15n
JsiZeToGX2ysIG++lWmEiDFu543tB53aVEONPVTbdf6mx8Gyb1Nl45NAyp6arYzD7piPvQpWEVo5
def0Yzp8ybQaohVL2GemB2Sq3vheisJ5cC3Uv03okMifVYUDF95OwStlda1XHqYEUp6iGF8ain/0
kGE0T7whf4imi2eDEb88euotk/eqXWP/7gVFutLzpulKe/w6dA7wYFHWU3wI3MbFM8qYVJhz+hTO
RgsKKcH/OOMvk4i4H5U2zj1oRT+AsRb992oKfPw2CiQUuAkbzfKTemn6PEG2Dbu4aShHd7GPfrZa
0UuNG+klzBsV9Hc0324+DesgjRg/0bV1JTdRorFZVG5SPtehlzRIR0pPr3uTtcT228aq0WtE1SO+
TT62UBpxQ6EeBRthtckzEw5c63aRpa03GbNR54fOS0pqX92E7iYE5I8pwTz2KhYF4g6t7f6VUVqd
tx58GL+IqBoDQxdMr1E6JOPrMi2A0Vp66YC06/KZjnHu/gSu4T1k+C+jgxiGltqbZc1bmhZHriEP
FW/SNUwVcVFmbfzWtcjaGC8AR7RcSqU2dnDqdiGsJoL6VNzOaYi1XZap+9LGbcv8xkAixPHiuANP
iy1rYCDRMLxA/FZocgo8COD/aRRtfKnHW8bDZMCiPMkT3Xl+8voISxFIFLNqVT2MwzZYMmFWQ3dx
SStLQOmm2D3dFbSmvAUbGd5MbptxNZlsvi9p+lIOwCia9pW5SDZhocXjJHgoD6aHsThCq5mGkMCu
+o54vqFNV0yU5QFmEygd2lZokNTROzvMa3gG49oYjJA14pGoF33urKEpNnFR0/FbIT9iq1wdfHOc
AbsBUCgq9NKVA6V4TPgskzsXPN8sh7JFnXCRdo5WSfsogkpg30UkuAbWDF89P/TeK5HV/DOo9mtf
CHFHG5su6xrW6XMcUTKv3XGpsQ4MUf7YYWKzVwGqRVBewDnGUIOtoXdXaH4bYObv7L5tvENJj2WQ
VzI5uymNJnulnGJmvcchUeBUS4N/ny6iP8epNZ8TaVdiA0VdtnuvDKdfZYsjZZWpHv4woEX9BI/R
fMKCxDEVOEWuDnaHCv9Ww1x+L/MI18KSO0ZtE0YBPxGramj5W2d4UA00/UUOwDE8dW357E66kFtS
0lBOxsuU3UTMacORVwlyXbxG+TT/thNVFVtw2oT37MEW4q+IgeloCWwrbd5c9Egk4ODy6bJvKYpI
BIt8EeWN7VrtuNFKhRhHYuYtPApBH3522yrQN+xd5hepA257R6M1JPu2VNXrxBQ0hb4rq7uXrHFr
a5dWRfCQgk9ytqaCF8uNIKozAmiEKAEHKUKTuRB6tKm9e2vjiWyxOxWTO27LCiTz81Kq+DxOEHt3
QJ3iKRdBoW+z0APV7p3GSR9Gv1P6NqqcizB7CO1kW0xU7xiR8uU7NmL4I/ocChvaQIhniOL4a9BR
O/F/ROqX44Pr8naTmrGIXAZqt0d0eNDLGITrqpDRiYyrdNiaKeweR2uynaOCLba/RDpyXtw+674t
rj226JSGJlm5RUPLimAh7H0EFGVuJQx9DplD6PuRNx+1KMRyixumDh7xV8/PTpUjiJiyFtv9pTDr
b7rGTyZeY4HND7cHbNpUZIG1yRrdIqBMRyfaSlFyWCCkig5QBeZTLyvnFeglY27Q0GcEq3deEKzj
JNZvSxA4iLyNmMUK00f6TS9h/zWkkmMBTi52lAnx6Q9JhQSN2IHjrJFHT+Z1tPIBKm9gV9zB/Dju
XWdP9MV4ivq7AvMrFrkwZjuiic834VxP7ioOSiTTBiCi5kxYoAgHxxW4JkjH9HauoM5/DMcxDM8+
riFUfv4YP1mghuY0eWNIOINDa1OBulsIbjF0RsRSWRWimhKTar8Wba2dg+skKNFyegp/M0PshevW
jbuXKlcG/9yATQjm14+2xnWEe2y7uoGySXz9tdFW1+1NWeBlTYah2Ng69Tx276hqUeczT5ByS3xt
zCLgo6umBnDNnPJgg/debGy63IJMqI71My3l2mSSPm5wZXIYCzaLG/zwEfr2NLfGL1Q7JbFLkF3p
Q46Apv9JG1cRolFEhAOtwEgLn3M9mR8aXASfR9kjnq16aomVI+XYPs9u6KLnW9CU8nMDVXymJh3S
I9le5keeYFBaIVhq2R8a3/mqKmt+yMXMR1indZPvTDs0n6ZsKp/9tFiAJMZ2fhs4rH8YZCrexSg1
nKsktZoNGd2zRN0vUPX6waSeVTSjIVQ6cF6LpLlsBbMflWtMd1XB+6DUQweItnKVtj1JOr2LLGwT
8jv91cxe9FmRNYHiSqfx5z5K8vTZQc8F/8++Wjy3cko+5WUwzWgV++EMOqwbPsUFM80Qi8AcIIQA
4lXcl2onbOy6qwYA8qc/U2duOmfJHvo5wqGL46xD8YI17qUggy5CoyuJbmHU6IzJZk6Lt35pAgyX
o4VclaPxm2B56w0i0urNB38nfQovotlg5iDHoBqFv4aiHl9JiJtdvIhZdiKvP2T4XiAsse8pMe/R
RiSvqJFQ1KtmyYhXJbrjFYuX0TsiiuN2H6F6ihGKd3n7beEcpwYTufNMnxkk69Kp0PaLtNOPaE+m
9AbdUsy/9sapOnqEy9R3S1EOh3bRmq8ESinl23U9hNAQA68k9/MK/K43D/lSu29aIjpd+cw+JkRX
j0DdVoihB0GRh2oKaLh7cWnSv+P0KPt9GWn7F7kdrdxOzH5iKhAcPVMzTXx5G4NMUdgTarYMMHxi
UZhFmgaCt21k7az9vJmJT+cGrAdfL/VnADKonzgaq1c23ephoiYQa3DagGqpSwe98t0k/c4OMNgr
TGFTeDeTWgFhLLPwBrzYUQeksGX+5JIKYLjNGjRQD31AmRjm473vos5iy2tIEU1bSqpVmhdsOKZQ
nffJkMuWfMO2Eif7yjPZHfIpJwRfJNmIjxZtRgNgOR0AV9r20CUDsQoqQ0S59mTGTK3ZFb5cL40/
4g1QVfjjorC6N7AIYr90wago2NtZ316w5G8pgRU5EgXf+ZQrGYKdT2MSnGp77Non2Co8ZmVwiTaw
0tzWD4VT9fl28Cv1pc/imdBhqrNTBPNELY/w6Utjz5hajKwWSHMrnStGHM+0yKHJDQxAHRcVyNFF
uwEKz4fAUmixOAqjqff9drYfqm6JTyT3ZHeD7eHDXrHB6fy5xLYXPnj+WNlUaX2G83stXGHZ4oEQ
FtqIXZ21KgqQ9g6qe19K5vHpDegtctlVGbj+OO2Y92qs4RE5vt3a52Ae8Fft7USmJZ4e/IBl/BTO
JCy0t4GDMphOkX7LibcejnrlY1DBHZ4emeYXWMxtVnZhUafqpP3mNd4i6ABRPW3y1DQY0yvPj3Zp
xPicalNrKYklzQKqbxKgjKh+NV3cosyEtR7He6sO3fAZjfoSbGU9jlReIiVGwal7P1oNjj3/dMhu
qW+WiIIDisFtqpcxjcrmJmEnVJuB6RNvIeFN4tzB51/c2mzywQ/LlGN8lv4cwtwEMg9JqJzSYjjm
Vukv+8oZmf98yRMBeBnjMv62zJ4uj3MzJs6hB/OM78OR8M8bUv/YM2W3JOVmFJk/PfesaQYRV77n
4c0gEeFzO8hsue2CXEX3OIzwW0kaVFxccKKIIWxWfy9XCPKwZa0qVpeibsVCsgX50NYT4AnWnSmH
wL2xiNicVoIMGFbPQkYBOUYF4py4D2f+Wqh0s6LzHi9AX8s8zLGskMSFtn0mxDdHWT9M9oKVOIQm
QHeRfVJGe98kJhrOi2YMn+xmqRhoLIE8ZwhGzEJFmVHZcO5UNOJhpFa5H81nN1KuOUFQcYaxIt1P
nRMwgjNmjT8YyxgCD3jd4Y2ldPh9Str4PecBLNsEYbgAaADZ2Q7a676XyUj5OLopQKhfwiJFzsjf
mUbLiHPOlcvXZomt6CDzxtIHSLzps6n8cVd5nuz2fRdN5qGaNNErAaqCZxMC9CGewAl8mKIG1ynp
PyPfip+Tfmr4Ah+WmhP2NvERACGeZHcgMCiLttDd+rCUS99u676tn+b5n/POsadPrQMVt9EygcvE
QFN564Tr+utkDO0JpFzleE3awZ0OUZ0nr4SOpHQNQxneYWcl8WR0i3pbuLbyV+gt0KqmCjH6CgB3
qA9s7w17lmtI/1mS5BGwy9Yr2nbguk7QgV2AK9vZdjgxnyHyIaidtrBOc5IA3Oq4xLoemXD4NY5e
T3vKAmq2GaoKWnXw4hqQEF/aQ4xFNCL4obaH4wSGchssPdLpiRntDFAlw0feDk4TILaOOxQUAoK2
ZUGVU7ZNnKbj1uKoX+6kDxiKOV1HZj12YNOki9gLDUlH/PC50M6U7oMuSC42rbYVd9LgLoBAsMDt
Gj2ZaSNKOq41/a9AQTFnKLL8usNQEhuCFuDlslXcSafeyDwefyKgp/eLkJ0Skpn4g7uvOz/GSMJ5
va+ZArJsSQdTT0lLZsKG5A7zKMYAonuIIhonVHp8ZwWqt0991LpQxmHXbXwXxBkBndCPBMCk4FkY
F/SdT9DY57kep+ihZursayBmvcmlHMzX2YH4Bk2fw4y6F9ae9Q1bi12WQFBUjtqEK8gdUa0JxSTg
xc6AIrcoT1C6OkQMILugNbNxbGr12lzank2kyAnmF3tNeQzdJfqkhY/rGfpWPfuNmDdYy82pNbrY
LchdY9T0Xv8DEz8KHvwhoPDk9NFsLIC/YksXL07EzYQXvzJs6QoEMsexjoXb3lq4nIjuQI2MkhDl
BObSZoFul6UuXvNyLKLboCisCaV3ITZl5hEXENoBfw4bRcrZqMblvqVp/15jNsCqbo3ZU7JoJbHS
YY5ZoUMeHNhKFMa7zIbn5zsLu9ta2JFk8kmoq6fGjcFRKlF1vyrbNO810DC/QFcBTTqIwfxuVKn9
bRC206kE2hpXaRU54U9PWBBJDgz9PrbzkPFNs90/EyLhNTjHg5KuqG+qEr1A69xMroZJ6SqVxMfa
64JlE0JENdtgkMzVCdDe39qXoKHtXCfmxMZq8i10E1o0m+3A2l8mtzkPTTnM4y1+AGwTIwkk9rFN
cYiFNNWoAUXXvXu+H053+EZC7wx+Hbq4YzF2+FNIoJSxCpYcXsPEyg5eOWAFS10/+YZvIEMX3IVj
f0riyevunWG6qNOMnd67eCiSUz6UpXsvTDRBm2BoSfMdaoaAD3fMMQbaeIC/p2DA30KcF2fUQ2i+
KSiMT0xQiOORP8v63sfgYB3pWozEHdzXxbaFi6pJhMBIAyiRolRbRdRS1jpkxli+0wWNEysrhRtc
p9qx5MYroiC6YZcjyVM51kVKRLgeaTRmGYczsnyCzPnwm4BIk3hB99evVeoOzinu4AySFX7idORQ
S3Bo6LXNZl0+gQEtODQZPaZ2Yx/G9SFUOfZEKLfB2S1kc7q38wj1dkGCJR8vx++G1nRJ1mlh9z/G
oXXOpUuudbEOB1Ce+5lBg0RRVZ6I2DLjuW9vkdqU7hebQAmoYGVZ4yMQVaI/o5lMMFT7aAncTYbo
BU2MhCQEGyRXpfqc+sb7XrDRoAFx4Cj8xbiwPqNH+CPCNr/YjBoxOppw6Ndd2eR9dCxGz/h7snp0
tw9HChYORJQc4VpkOm9QPHshiZqTzoabuirxJCdGO/fTFIs4BKVObOd9qVx9JyvQ/S8+si773CNA
FGu9zH3wlDV9G92FWCVBLxrLIid94TL7Ftut9cV2O1Mzz5e/7bnwwfsPYauh9PHASER4mMRzt9zI
KG4fe6uv5HEAWwiIYJLyOZNpTBS8kBTXbT6i77EuhsgKMkLcUPPG2XGKWbGHhLfy1GubLjPUPVED
pR8kbzSYU7cnNnM4G+m33TYdvcEgVu6t+IizOBbrxtQzni6sCLZ1GwDeE9oVhUn0GOWN/J41Vtwe
m6BtAvTpIV0IBl/vjS2lJ1+oh7IjzSkOTA7Y4DsBFFqHMKb9Ui8cgA0uujLJb5IkE/1bIKi3wQbw
wW/rdG6dB0U6XXKoM/QIBKORHrVSAHkMCC6yOH8lqGWML0pdJZ7qtmvqEzOAGTGhHbfrzl3YInpb
eGXiiFsopmaXlnLaF3doPIjqoQP0MCOJb5uyS9zyDGw+TTeOh/jHMo6HH8B36wgz22BcKsVJjfeE
Ti8/3MCoFHFun71/EIJ7if68TtIMBFoSJSTHr7wKV81NaQfon/p71MND+iyLcluixOOCSJzEarHi
l3gpdkNtH4NDv17zpj5IX7b/lE4aSERGguEgTAm5+gmtV/nNFPITmGo3E3cdbwkS2aAOuS+PDKxY
x7sPpwtcwll/u2tHqkukt4Nl8SoQ1eK2TOHHw/1YtPPWaCagaIRYsMIj4wVxEyCtCNnV8qkddpbn
f60wrh2FSeQpxqgQrf7+Fn4bH2HLEE0p8+59QYTqdZK5GkjTSep6uIf+2Jr5kJU/w/gLMV1/v4z9
e9Tw5TqEvfOwyf4Jrp70MtqDxKE03AePU/9Sr+fp6N8ra9uvffslre71xon3JXEM65ppjqfyo8ks
f3jT/7n+VWYuAEgiyVjAgfqNjrrpmWiqtpj65h/qftwhMD/AnCT2Lgk/eMB/vnNAzJDp2JJ7v75z
P2UUn+gH5q8062V4WEjNoNmJxZ4EgpCDUjX4Cn7RdgI7b5uL8Lg/zs4vOVq7ps4/+OR/fw4AcEJc
Xvdl0vQ/k+D/FZWre2yehuSye9idU9zuoNDus/bp72/7jxexGd7A9+179vVHBUfrTAU2hnvbLR9R
9N06w1PmPv8/XIRWFRqAykxejx7Pq9jpPTcy94TZfg49+yfe9ccgcT6YgHJ9LywLShBMgX4IrqiC
q/XqWWEnAtWQpZS+avtJ+p+C9oNLXK8NLmELJCakCStqRvtqQo/dmJDJ4jI7oUZt+q3GVOoddHFA
Y/H3R3a92K8vdPUpUkKrPqAqO2XNY58/5dEvGb7r4fT3q/zhif3ndq6WWsrMgqXQdnbq9LtMfwTh
afloSNdHT+wS0vyvr1gleQFXyRMr3HU3nBwOr3mLDNzTH+wbH93L1dtvrClKptTJTn76KVIPkfvD
rT+Y8/DRS7n8hH/dC1FskxsaHtcYnVX8wEsR2dPc/S9Xy/WrvxoTlBgHq5XgKiQJrgubsIzgi+s9
/v+9+ctr+9etpLgFXGSg2cnBgJJbPwkRxH75wed1eeT/PkD/z51QWDq2kKycqztBH9BYjfCy0yWL
bAVxdiN67Lh/v5M/vpQAMl5xKHpo3f57JzRyqJoZiHJKmlNAomxG5Kid/tBj88GFfjseLrcjFRuM
4wOkOM7VavFNZYtkzotT2t+BbqTdXTAQ54yKcGm+zgrUDp6LlMzdIk+R/yUn4Nspg/UEM5OgwAwJ
A/v7rV+HqV//oKu1NfWLO1sRPyhZ5LYgBC1VEqo33mirwVjHMJXXv1/wT8/630/gao0xAiPyOkCh
kwn38ltFvmQZwGt++KQv7+z6w/n3da4W2uK3gKZtXJxyUkxLlMv47VAHEfoW7gnVCzFg5tPOxwHx
9/v754u8vnDg+Jx6jo3Y+/qLHYLcFrhDilNYWSfsk+jqzkTs4Qcgvs96zp/8dzpFc1feeHcloU3A
4B/NGfnTMw7c4DLNgGLP9a6eceYkaphR8J2aTTJsE4tZKvj7VfXRrV5OkN9uVdmexGegmOxz9Yxn
O4iQHvbFqe2fgHxXZKYVNGn212jlP7o7YrUQ9BXrDx7w9egiXzK5iXLGExRYnvSutoQciZcGYJrP
kjgPQR/bkQ3BgObMPHnji13fAgxmADaDvw/k+9QW58u7QAAzExLWHEA9dsqUH/yq386oqx91tRn2
aTpPBL/N5wH75Ty9pMQhhASMDaAXdr37+yP4bVO8XIza2iFeJ5TMzvjvftWQAarKiCfgx08gPyut
f/7vL+Dx919GQxHDdN0pAVkiMVLNfB5h8RyHoG7r69+v8E+Z859vh3v49yWu7sEykwpozecz9dDK
C+4S9wf3/ODm25HwbmjxI0Egpg0/eE//l+vSifm+ogALr9YGmC8JiJWZz3n1YJqvhCJurIt5LzxZ
AWFI79NA6ORH091+W5DcLI/RZ0Igg04oYf/7wjoMLS2c/nK2iJTuSwwSrEmUK/du8sGa/NOVGI1t
020yIoPBIf+9UtBGkR7jVpzdmAB2gqWi7Eh6OEKpDyZYf3Sh6+cYVlPuxoU4D2QMPJD2awFXkp/L
wi2O/RwGm79/MH+8ni/B5/9pZoKrM3pmPgId8STOsstXRf8cUj+Rkd+Wx79f57cDUXoXjMCVEnjU
l/LqVakYbRK6F4EN3j/1Kt/37UvcaoKVXOgZeTa1eP77FeXveweX9KltQCVoOq43tBKHe+eOszj7
NemqhWu9d/9D2pktR24ka/qJYIZ9uU0gVzJJgsUqVekGVqoF+77j6ecDe85RJpiTGKkvWi0zmtIR
ER7uHr78v6ebn9OJUk8K6teDpir5qaZsd1LrSfpJtq88qGRBHRBj66c0oqQ1SUwJbzw/Sh+Ghl53
MNy0E3gim7Yp/myYe2FAW2sOHfAUm4bShy30wlNqatERZM/gG4PmwcpNu7WRCrMwwGKh8bK20ESa
aXLGUGTxReo/Zd+iGDtoT53TVE/FiireuNO8bUGKJM+COZSWRKyUY4S8LiyuF9jhcSHtCl3fhtNJ
MQe7AGNnYFKnn0B3msbt/bP7eHSzGYHT3MRIGgR219ctr2MZ2o5hejF0YQcGAhggwq5LTwH9a7Xy
531h72SI1zbzWtpiSxn2l/B83fRS/aAxvfk2/ZQ+iSdrF+08Rz3Kx84HB3FjfU8f/bf2rThVu/sf
8E538+EDZJ7fvFs1TX8nmLsI+VUBAB+aUaeX/uS/Uk54gCxSeNJedWfaF1+ewpcUblfrWB+iMx1Z
K8I/RBsyq1cVU7MsjX/Is4W4EB4DjkSHsDG9+DUQTkxYPQS6dlCj9KuUUvsF7RmEuOYvuCj2TI45
jTJ9/TdfYJFoRa9lhSTB9RcMskY3POgjL3UtcLmqL+Rtj97g9JF2ZFz9T4al6cXXzXjTEtfeF35L
04h4oN7WpBmbdWGX2tCfopqq/4uS1W/mqTZsK8s+pdNvs9j/V5LetfBinwOq7oyv6O86nW9UJuep
x5/SKTkKPXNOZvblvryPln1OGxGrk+jUcI+Lc80U2p6s2BdfWOGp1b0dUNAgQxSvZrci6aahIP3L
1C/OGOe/EEXSOZhUMcUmPZd6zuDHj6h+gxcuYuRN8IpNmYjbMjfW7NPNFV6IXegNCINKGleIFYx6
V3X7sKkYYCnOSeS9eZ5MT/k28OuzX1QgRTtgfbVCfwqteFuQna/W6MfnqHx5ifE2ZCgNDYg2faFJ
g5x3OSit4kvWJ+He6obf0A31hyEGJuD+yd7SWV5AmmhJEBlpS01K5Uyjm5V1q9Tf4gmY5gONk0X/
WWOG+b6o91TmclWXshbZrqkailJNYvGl11qmvmCWsSk/H1Qh+0xTxVMvK4IdqcPjVFYuRa2HdFI/
pcn0GIFpZYMzHW3rlGZoDZD9jWGB2ZVJCiNd4rMPWHQwNa4fSqAYCtXk5GQQQbigMONJPwNT28u0
N9ql7G31rqcpW65XDL/0MeCnVAv2hWmJMtlPa7E4o4xC2k8rghJZA9dYaZ7auP1D1KbITpOssOmf
/AtA5GNeqn9SGzyHZnBKqlxmjlg50Jc9rfj2m9+j4AFIlkIibC2CMUJPMuBeK740xBKbXpMjm95a
dUXKjetqEiBosN8oPPfIVV7b26K14NuKBekl34Dreur3eb+NnukHjsod0Hf3NejjJb0WtnjMVkzy
C4riyy9mxfxEIT+mxtMExRqd2+LhvqjbC4M4QKcupIiytTAIClCQSsFAzwtzIb2+ixzjz+AJOC4G
5j8P/2phmmLJskjwbImLhdEQPYUtGWluBu9RMBUD8FNpNGAU5/6yPhoWdpAQFktuUfFaRnxACyWT
PiJoamtQW+Ry2jewW+39XPFXovSbonSRwrkFbIouz8HnhY8SpDEtWh5ALxX179+MjIW2H/bZDz3U
f9xf1EcbxqLm5wCtfrIlmsujApZas3wkZTRk0LJhJ92JdooUJK08WSkNSHMAd23EEGaB1WzppsRD
ZGGa40SNa2hLZJomCiCB6bozPkMudVCNt8b4M6WJIAy/MAUJ4OohZs5TCVbo2T9ebMrmOq8QzLVJ
iXChK1nABGHZQxRijrSyE+KkVNtT/V8oCq84QyWUkejdXEgB4kyiNN3LLwT1Ip0xKv2EcmbLr/eP
7taNvhSz8PZqxUA+1M3yS55gBE9C6ILqSi/YfSnSx7iUPZtDGFaE3i9rvEU9FYIHJN1LpPwa6Y0U
4rcGQNUsPcTJLxqWNmoKuzo93u59wbfuwKXcxS6OBfl3xRjlF58CrpqqD0Z/kIpmd1+KJN/QyUsx
i11U9ELpp1SSX7IcZAPTU5wcLrJtXZH9n7tCYfRouiOvoOoJMO/wBABleo6NOHwcgShY+ZpZ2OKC
QFlvqSq+B7ewpBBXm4yx/943XkY6d8g18PIFZWfjV4ayBYK43d5f/HzfFuIsg7e5hfvhZJfiPMoo
eqwCAthFfyqgipMrs/3BlQs0tmGyx28fgrJeuYMfhVoiA/eaauqk93hm8FEXto1Rmo4xtth4CUvp
IGSb6VOivPSj9BhHr6Z+svQVeTdOGMQK1SIUVHjIQtt6LVDxooGeyt56kaV2W4IAUoduGR8BcgeS
rtqUHW0n7WdVkWyDmV+Mx8ou33jX0qRsMpI5Wz7i0lkFL1ZsMUJjRuoYuGn7XbOeGVndqNFeoiUu
HuyW9p4BFEa2HJYDIXXpX5zGs8HUFIBQJeBhrZ5CTPnT0krn/vHf2hnD5FViKRCJ8uZd6H7O5DSt
PJL3EjNyQyuVWBM/nmhM72iMD2BWJTHEsPFXfReu0TV/6FaZHQGg4NL80iaeWpK1d5PS0Hnr+27f
yl+K6ljEdtPuSDCCgn822mFrAdBaCYBQWdM+T89a+CIJBz+sV67cDadEAwdBPI8zQhYe4denw/QN
Q1JS7LvMTDqK9kWcyKpUn/IfMr0bZxp4xdy3wdpx+uKb4a+4349ZpGvhC0dfZFrTgZ3hu3Fm7soR
mHNAFyz1T0Df7YKuP8lbY/2dtf36zrPZgO0r+CcRxPHFbQghM2GcTPFdIJwYPAzpagNO0joAmrJW
p7lx0+fggmtHZ6FqLOs08HdNozEavqufAZdUw2M2PBm9tUn0eJuX3wRz5aKtyVssTY3gUoGqzXeL
di5GgS6TPbYQ9THN7wAlev/yfExrKjSe0GtEsob3NlHutd7Qyyfr4KBE7jQ++YdEPY7+WY1+dxxg
HL21KlV2cPGL3aj7T0lPCtmWhh+RAzaTYMvC3hIeakCRPXBUy0Kwy37PpGAAonkShWsPjQ9nfv2p
yuI9A6Ui+PxxG7n5l+AbB26+lL/Kz8O2PSYnutE+e7Sqr2zPh0hrIXJh5XvIY2Ev7CO37r8pUHq3
v+5v/wdPufj9hU0FXM6odY/fVztAR8zSZlC4DL937bd/LseUdbK8Ov5RWYasZlc12TiNkdv0f6hV
/WQWmKRUH93Q74WVc/oQi7MmU+W+EDjil8XFMWWl1jdC7LEmI8324pAnQJCWvIGnIj/UY9sdmftc
ibI+vtUU2oGINjAHWGNS9NdqLI48TAGQm86tDZfJtt+jnUdmH8LVtrUP1xNJJFeV+UFNgmYZFqca
g4ph54tnMtbOcBSeQtvciYdwxat91IxrMQunNlpGkEYCbNftaXDiA82r8tr79qNyzyIsihp0Vczx
0/WeWaGRioIaiufmSHbaYXhpUzs//Bf7BOTU489/qoFXwpaVIfKV8OZNbFt8CBzLlh+l430BH9Xu
WsDiqiZzfDSK7+fSbwPbfKR9YOVM5I8W6FrG4rqWogVEUh+IZ+MTcyEpQy3M37wOj2zfH95zaHus
rHfCF5LeT/0Py/U2/ZEZlJ3x2K5csg8e910L//fsTOX67Bqof8u0j8RzvbWoK1i2dQodY2W9Hx9N
CymzBl2EfD3TNTVAo2iI029BrduZjvpjI2/IZa2s5/at+ns9C6cH8FnadhHrYf7sIXIE23Dlg+Cs
iblpJy503lxcKyCMmTbOOMF6SzePQ0IQO5F97/Zr6iitndDCIoGLAZZwhyTPtQ7tdr7EzJe48efi
wXqSj4pd7uQ/4P6yHGXFaa3dhEU0BoE9OGoykmU7sIsHZeuv7+Pa6ha2Yyq7uGSeSzxPO2uXDgfl
L8JvO3tQN5INXKmtP1kvALZareOvru+2WpLRJCCjmZWo5VotyyxSQy1IZrVst94pceRj6dBHsoP7
acWqfHxczFfgQtbCrMiyBxEhhA3n+RDHbXwwDp6THYKDss2dZHvfht20LxfCFvYl00xlmgenzsfX
w5qHnP/bq4h5sZCFxahIWpUKrQDnDk0Mtyl63zvD1uZd7oR/3F/H7Wum6wbdIyQBqIRdnxB4OKkg
ZKVID3l8ALFlWzzEL8XZs6MVu7EqaWGiVAFE+kBB0nzB6o3ngP91yk6evXarViUtTJQE2LFYzmvq
t92x3oRb4kFHfaz2+UqD601beLF5CxtVwE2T+GMx26jBUe3ZXRqn5r/fuqWFytoxNzUWBDricThG
TrORftsAer3+l9qwMEjggVhSpLCgageOw6beWE+xLdmwS61ow9rOLaxSC+l95sWsqMUrJgyNEAPa
jSuuLOim8fv7gJaFFa8QWkW3WM/gzM5XPlLEt9cszw0rTlcgAbuEkaOWvTgdWvUpjzLgjJDAjhAy
Pqb/4ppeyVgczBSpEJCZ7yoNzpCzaTab/Cgc17zujf26ErM4lsKCAItBk/lYYO61RZwfnBQrZ/+x
/Eaj3cWG6Quv4IOBEE4hDN7lhvF9u3mEZ9SJsNUh8OMMkyS2uSZS+WhTr0QunAMkXSpwUyxMedbd
2a4KdgaS/KZ1ROf0e80u3PJ7lIMtXjfkPOgaW+yjBDZglHfG7PeGY/GteBi4Rcb30IG1b2VpH7N9
827+LWvZbd3DPWoUzbus9KkDufm1xxrVpCPgEnuUP3nPkp3/lDfJSXzwXleN7Wy2F97qSvxiZ6Ho
q5iNfBc/m/XEoX30/TaXO7gZ7IB33oqRmn/xg0SaHenUZH9pDebvF7GuLOlSAkQfmxtumC9/KLbq
ZrChfLfBOF6x8Dd1ldcqfaEkEDVVWzj6pib93tSxdE5ThqwDyvq6q/EE+zr1ruaf6tSV6VBS3qDI
3fSMfBuCvrbeGw/M+cH8v58w6/bFeqWgDGOwZiXcmWwnjvWU/cWAdf/NO1BXtc0n4dGz879EcUXu
+wjhcp8v5S4c9jRoApAYyK23wjPI4pUTOqY9PfZP+NVH+Utop0BoQ17neM/NdzCpnHqtgHfDTVA4
s3TevZRCP2RDwH5h7+n15G2twe3rBG/ha/g6W1kYl3bpI9xtMI8Fr9lTtYmdNUN182pdiF+6D6FO
SLhBPXoOHrXnxjlXj+qpeQwPu530tIec9zusbr8nVC/br+j4rVulWbrKiCfDDfz/4sy1PpfFsebM
3XarHepzgM/3DrMZkTfyw/o74T0n9+G0LyQuTJaod6OvhI10BlsPnuJtbxuf+v0c0mSH2h63PCxJ
2IBa9TAc+/38kPUOk20B6P4DZsVkU+7W30fyjVCYVpf/3QZt4SkiIWS4eGIbrIP2bLpU9932NO1g
gSHYgqY++6v+ARX9vrDhteBBX/KwWDmJG5H+1Scs7FvvhRHYaHzC4CQO3AROfvZe5ONkR4fsDDG1
LbytBRS3njJXMhdGh+darQvwY3MMRbGJD8r7Q5uZeYd2lf6TdVhZ47yNd85+2WlgVIrWK2Ylnf9U
HgLi8gElK2zLWRW0dp4Lk9LAFZ8mIgtTuE75U20LNpiwNuAovQOX9nFlXSu3SFs8BCrAWLxpXle/
nd/1HkFGeupYXvriYS/8f/UIvTq5xYuAd5ZRpdF8clyW+Rk6PNa28ZodRofe9LUoelVRFqHnzA+j
Ch7KGTx2TvoEodH76fUOWESnYs0hrG3nwigNzYwab2AiWhxRd2RMDTY2p3HAqtrKR+/gYQQEVyPE
LmwD5YEjnFzX6qnedAoXRmFhqUwfGINK51Rh5H3PC4EyZXfPs7FSHaCv7fpltgOWI6wm85TZ1965
KcvQVYe5EO4nztd0vVP5hCncwrT55P/ROLRJs+vPpPmeaXk7WPDKbrpT8kWvnMmGq77bGKfWSZ6S
Jwhc/2UO8FL39IWlgibdtLQOZci3X+ptTY7zZa+54mbNLd6MbukatiSdeQ/C6oWSM2UfR23cS2f9
PP0w3i0GbMVbOEIOq4ncW8HepayFhldC2+s16CfvaUDp07Dr990RNl3sf3bwX5qNsU+eZrcYcaGB
jNncNyGzSn8877+XulB5sMNbmA4Q357AwbRJHOP0orWG1rVFLjQ60hUvBOodO2UTudvZc+jOZhEa
g+d/9RK62NClS8XWS+DNI4uqO3nV7s1zutl7cnzyRv13jz3aLBlZoEWW5rKFViZKQoJplP5zW6NH
8wxsPPaCwzt23AdzF2zvH9nNqI2QUQePQQXTUl+cWdobfppB7HiGPPH34MhflOb4VjrSvnwUxi1w
S4finO+Cc85DU9hrazHrrcPEOgENYcgA8y03uB2BQUrhUztb3AwTDaXv1QYryyFKX3ud3HLcl7IW
m1u2ppg0YE+dxz0v9rNlD6/NJjv9f7yD5nu2vAiXkhYhCaCAQ61GrMp4Biz+e/dmHCIcqvnY/K6+
Z0/lTqUI4Nnj6/3D/Ni2MQ/lXezm4vGDnQE0t2OFkIO6+VNHTKo9eE712zj5tvJL3DQgjazIvHmC
9NHNXVHQei6NvOd5UlxprYyfEzbdc37yt5zinjlp8eHfGBjrQtbiBCUgZMJyatCWw1wMDX/VRxra
V4LYWx7zUsji8DpNq6QYQML3Oz+bTsL6vUaAd3/j1sQszkqr6n5mhJn3LSb33p1Ag9/Qxb1ywW/6
n8vlzHHKxYO4GguZgnUnU9jtnmtXefC3OZmqbq/+Ea7My68taRFBNnIvGxMk3u81ZKi1awe+ZLR9
7YRW17TwqSE+zqQcL+NT53jf385mebC9jXQu/7h/TLfy48xY/a3fC58aw5WZSz6LqhyGbZ7CbUB5
ITgQvP2XCrGwxHk2gbQ0Kzdw/Y9zTmq2+yxqzQzOp/DBOF0saOE/81yq9ZlREi89+7T4oH4fn+ZH
KmCKDsj6zpTvrZ//3S4ai7ep0nlSUwcInUuuIomZ1J5OIPjZ3oo9eh8DWywPqBZRIVVtQguw7Jk2
UhCQE3WUKRP2T/GBZoZHxfnR0AXQO8yGf//MRduWnz75juuube2NAOhK9uIIa4A1UwYj5PPD1+JF
3sYP0wZMbruzEazZoNdu012yX9vb2VLcW/HiQBujVAp5YMXTI2Vf8HJJ3kOD85i+DE86QabytnKY
N3Jsl8tcZnpqgO1kLWGZxuYsOf5DsXs+vmyLp/rl8+Hnyp7esClXshYmP5rof1YjFtdu4YzlwRY/
Rpv2oK1cvltx0JWchdW3hiEEj5c1fQU8/JtoC7QFTMfjLxp9N9++yTvQNiH3Q13XWtXUG6cnvTf5
6Aad/ss2zzqMG9kaSjZTbZ/SsvocJ/F+5cBu+GhZontJZVqBaTd1/oYLHxDS9yMpYz1f+f+UXeJz
8dA8zVX61eaK2+v5W9bCCYDwrQCzPMuy31OwwQbo6zmym1NP1GQdS1h9ZN1SSHpV50Zpi34/cbG+
NhyrtpUq+RzpNSOQW0H8ZqS/dWMVdOKWIFmkNZauSWWGVbveyDZt41SKVPms7jte8lQxSa4dX+mO
3co7co2OiAtfObxbRuVS5mJxWqzCAJMgU3r23PS1/ZIdxa3ivEGYZFfb7EvylL41T8q2P9wXfOsg
L+UuDpKnSC7ANCSfQRmFsGFXa7/uC7gVrjIX9PduLtw4jDG+ocZIEMBinPGQDccrHkQPapZ8m3VP
dbevir/aTDgW2h9m6VRQAK/1n9+yL5ffsHDvAGhKWcOEwVm0vVP88Fe89bfiefZPgHdiRnuHMga0
m3SbrN38W700V+tfuItObiGV6xT5DGHsNn7qjsqjxEhzt+k2yQYM4dHRd8q2sjF3bytbv6ZUC5+h
SoXMEMHsqf46/wUw7ebtdb9/oTAw7D/1m7Uq1K3qyOVK363vhQFKcxQJbhmeXra+n5y/ys3zn4lz
BBMF56jjmav5Pf3Qb37+t5v8/mkXooMGZGppZJMhc6JOK2ym4/Pb/mXOgnyHP4nkrbuWNljRqfdE
/YVItZKNgfLpbG57REY7gEXJtq+9ID4COoFDCtrGjAHAqJGyRDo0KiGEJ0qb9Qcmieix2z3vnsPN
r1/VttpC1fTdt3+v6M3sBpexxqXIhZtUGnDQQ5/dpFZLe0V+KknzNKfqVT8U9mpF66YJuljgwtxC
iNa0QckCg4CM9O785r9fDfmr+EM7CU7h3F/dmrj57xfnJquCEaYh4rQ430zik5pHKxLevfm9/VsY
VauLYJ3w/q82qra6Dbe5zXnNNyA5VPZveIhWZN686kyxWtCtqQwXLCycQIoF3ABdPmdffXgJO6f4
g7bbUtlCIfyP9m+OtmWcr8S0p4FOvj+lLvZP6i0trLvEd8e8qQ9TXf2OYct++sdC6MRmIFlUaWCz
liCXZhmBHmKZgfu8/WcOb/78q19e6LYoAFUPD27gChvJXgljlwf/4ccXqmxAdjUz7QbuGP7B/OpR
U5+Fr0wYZXVvW8m0U9SjFr8VwVMGVK9cnX1ZfBh0uzKt3f39W4Qw7x+ike6jpwS8TEtdqIMopXUd
BTU982p0CMIEkuSqKexCIVqKQ8X+x9JmsAOG/SXAdxllur5SAtA8SabKkVvCZKeZwA0EnSMG22mt
x/DGslTD1HSwzywgOJe6N5YQ2LQV7fmmCend1B+gIvsrMmPb8OWVNS3t7ryFGqPMAIFhdgGDnr/l
Qs+1NFHNMB4iN4yCl6H4lk57sfvUJvtu+EurnVTUN5H0DBfCZpoS/tfsQWiHXO6QRb90IXm5v8XL
Gan/fA6xKE2j1gy8tnhbZ2krjbXYxe4IH+o+rCN4ni2rh1usD05WZGWvw2BIUBf7mh1Jubll9gOG
1k7rH9jKwPa1Ol17ccznemHn5m+CM5cYWWX4WwQv7HqLDKsAhH5QY9frk7ecubrYpMAHiqL8BiAF
NH/Q02yq3oC5Wgw2XgAF1GoryCLf+/4NjE9wpyXaApjYvP6GcdCSoEmqxM11UIzMpyhmsnAfqMfc
ONYyaigkB+i8V4zgvLLFyuGa4I0Fp94MErewIjFshGbRcRp6r24giYRs+3cbFNv7h75wVfPaDB4g
DIbT6GFqy7V1gS9WWhkmbiiBM1RmYrvJOxjR7ku5pemM1GPPmUhjDHE5fldEBiwmZp+4EKnacrCr
4HIEoeWYaXuF6VBonhhJpxsbwjipCZ3KfOiSnwx6MrPJ60g4p94aqvCyivufldNepM8uhrf/4lT1
QCs0r5ETNwkSgLjMY5dXP+B3ha3oR1l09uhRWITFSflVZU4Tjyvm89bGU8ZDNpAQDB0tLhto+fAq
5UHqZsNobqVhHHeaL5UrJuaGNaNZi8sMbBuzRssrHUUqBa60Sd20S2ylDI/j9Dal0Sch/VfrIYKE
+hg0A7BOry8JPEsp3Gc625nlu1o4QmG+okS3LgTFAXjlNEZy8NzXEkJp6hU5DFO3ygG9r2GR9IaW
dlwhW4NpW+Zq33WDUTDw9VSABBhvvBYVJ1OZt2WRueNeDAMbdIt4PAy664WvTOIL41sp/vPbbpK8
obSrkFthcvNaIjNpU5rCxuTGpMQ2YQv1rCUoR1H+fP8mLp4U88pwN8C0Ud8hg7NUiMLK/TFXo8xV
lbfmqNS2KGS29blpH6PqtQLi8764OQhYGLErcYusm1fBDJCMWeaKGuQXxghzR1s0v8CZBP+usyrQ
zfy1AbsbOo9M3jFEqsz8L3EfdYrxnjQhM5J+TZB7ayowFJMbZtLK5VoExO97OXeBMlVnmiBZLiKg
wvNSQU3qDFQdu4msnUTjyedAhGgw3YhKsrKV77AVy72UJSq6zCiCULIcUvQyxssDCAvdKJn8RyVU
w63XxB1YghlUP5NZ73sfOkiQN6RtVcjqrqxk2aY1ErIJH5hYtRM7O9fkAlhcpQZHTqSJolQpX0aF
fiyHQdx6ohU4cq9rYFdG+YOY1tLBgiXLrnzIaDOd2e0Ke7ULrWGkSWqMj1UEx01dhhoMMaH8OZEm
w/bYlE0l9hhxP8he41JK9lU68OZq9S+9UDaQFMnBKa6S4iQngfhcTwCIl0bbrkQPtw4IbBUORwV3
GcSF60tVyXgb/pi7o5qme8WTsh0x/2BrRhRBoZ1Iu64yqs/wzK7p/bKy9K4bM0MBU/czovwyOg4m
C/J2VczdFvxUVbJpqtyb07EP3UHbx1XklOLs7gpw9trj/Tt3S/9pTSZMRi5pzKVaCuZklk2Uu71p
wvf8pQsL15ht8or63zIll3IWDlSmVptrXpC7UBEp8efsGZpoSEC+mjCrD91fzVqK7ZYtuZQ3f89F
tNyUEJFCOp67Vfin2b1CF7SxTjEJiwLtub+FN1wN0MMAG82gwPzbQnFywLbCxrQyt5RDFYLKUHZ8
03wa+6T5dV/SzU0EH4MZfZ1OZ31pILs0T7KURandYz5oIHTCrxQF56b9oYriH3nyXFsrT8jlmOa7
bs6z7JTaCcVId19vpGB1BJ6dgIEMHKk4+tBymdV3SLJ7GSKzJNr66cHU4p2Z27kXOPBcQ7KoHXhM
g5B+gsiYKFsOnQbKSTE56d2wgXYe1ui3+1uzTOv+3+8EcpZWVFoClMXeNIFpBRHMpy7URKC/2rK+
yeHQjCloisf6aw3tSLsJqo24aT/dF33rVGbei/+RLF/vkNFOkH6TvHGzxrSLSd/VRexMdbwXzJ6G
s3IrlsEXurhXbtQtDddklTF0Yjb4XRYabpYpkFpRkbtmFjs18M5B9ju0fujJW2S93l/hLdN4IWoZ
frbFTEYns7daBZ+42oW2KiX92dSHwlYmiFUMDYwo0FPWgPtW1rhMu0D1DMdpnWOTh+zTpLcbMGGK
snCG8GsS/7y/yJvHqGD451cbk++L/aSA1E7wwOVu4EHsXj7nkzvFz6IZbWULemtI29bIF5bgou86
C/Y+Q/bwYgA3srAcvLTkQm/jAgBxg2GepjxkWppuJKVU7SQYxger05gkjydhHwzTcICGOd+VVjZu
emXKdoMe/pzganbqUm0OptQlh8wruoOMi/ckiC/vb9AtV6GTfyCKkYCpWs4hdvB0y+aAl4JivgOF
L02PJvBnjp+D0jUEVbm7L++WXZ2fW8xVqDLpnMWN7sypSCYhLdxhdxzstR6w+VYuA6TLX1/c2ilJ
BmUmJHVhsdoB2Bun3xLt6HnP0DtE8r7Nv3em7xTm3jTc++taNgu8HzvgWRKYRzIB9hJ7oy0ya+QS
wVEyFVsvfiBv8alRLOBQzG0pt5/a+GehOPpwGqrXMmk31suUPIwaM1eGQbTfPwTiXogPTdKfOrCL
vOLkR3AkGysG5sOtV2Xw0GUQimjRA31CubZr4hTpeRAJhasb44NUg6fhnc3usRbFQ5lHb6DVr1Y6
bx4K8FOkWXkVkuy6FhmoQ21Z4sDOdH63D6qBR38i0TkKPa8dVXJygmpc2wwycNCNpo1PcjSm+1Bp
LacFUG1NR2YN+6AjGAO6aAEyN5dVcrUtpTYWisJVC38LNFUNqYF/zJiJFezpFSQygNSf4h8r6nEj
g2SCfSnKKm5shk+/3gQyZGMzmVnhiqG0E7pNXksn/yf03xvT135VxZDa5WD+GWe7mbFeMP1z3/fQ
gE94f+GrPwVbtfQPhfC7ViBf7erN/e+7ZSdBfVPpdiEbAqDj9efBPAlI5tAWbl/0fxKpWrZQeyO0
ZmlzlKGq3SjxjHoKledWaPNVbKYPWsmblJMAuovmAkiLZqtxGdiZVGbNrCxcCSihdFMOKTnHyPTb
bxbvnce+1D26DqsJkHvu06HrSnWAzFmpj00UMZQF+BDVXrX2/yiythc2KFT3OMhq0cOMGmtbIVXi
b/d37GZ8b+Kp0WsAQjRltqwX36xHol8WqogeyeMp14ajXtKJnRH29v42/aToD4FnT5Vq99O4colv
ZSfIGSngu0P0xJT/4kpJCbTn8SCzX1/jh4SGJJNuV3hIV7Ti/7HGv+Us3GcTD7ERWcjR09+Gdw5M
3faE16T4NlWmPdbBljkkyayfrLVI/6Ob4JbQy6vxflLY3kVurEzqMqPXsHBD005gFDaCnyBlrZzg
mpCFLzKHxCJ/jbeQXX+CRv6t9s4+pI1dVThRBGb9Z+WboT3GxJtJBH82QaiwEonPwcC1MeJ1OPdL
E4xDBrI8yFIrPbUZe9yhmuyUtHvrxOS4ssyPpoeXIGSB5ABBNeVyXysqULxiN1Rp6UpjYMdquUly
QCgk/RimjwH8joIx2qX4JV9rD/wY513Lnf9+cUHEIO4LSUGurj9M1WmQ9qq1jwxbiVbU9NY5khWE
gBgcThDeFsYrzRVTyPysdGvN4u0UtJ49s0jaaeP/Uyxf3DyLmjnPMFaYrPc098WiqkFoPVmvSjfz
q0f6vM5Fw9SJlGwEKD5JGB6KSHiQvfxIseRl5SBn37xUFlCEQWe0eJOSJbze0NKbxnKAdNO1fJ2i
eUGgYYgBPQ9ptIF61x7KMXdqHXbxqK6TbTaE8D2MfX3M66o4Fg2IYPe/6KPZZjMwP6DZ83QlD3b9
QR7WTht7sXSVTP4k6NGr3mXsv/Ej18ZjpmYHY1i7s/NZLvdgzujNsBm8l5fRtSZ3XtL0eel2dbQF
AYpJyOI49i5pdLkcnZ7QmkKMDSWrk40goXvTyppvKRvV7zlNS0wjLhvglBbMXKpPKJveElkm4BAn
OpHDuMrFc6PQyyjFhaj5Uy50LWrSfAIkh7Xm05/DQO+b/9vvk99+IZ0mo7IrpX8MdQhwIWEf4vSh
7lTbDwziF3E/aocBTpj7531r7RSKYCviOSVyF64/qI1Lq4yNpHSrCYoG5kCpxHbFWsA4q/HyiE1l
7rslXJzxsq+lxMCfDy25Hlf3un1dyBCzW78YfjpIcN/eX9ANR2qRo5NwphwoUAQLB6eWohIOrVW5
pidsS7Gwxc50k4bmpZTs3NQJb3kuMBlUxmc92N0XfsP2q4TEYKQqOqPGywc4VYfcmKysci3vLdd/
jMZKhHJjH8nxiHOUSwqQd8n1PhaymA3i1FaumDiCnGys6SwnZ19Z8S83lOJKzMIIBGrbFpqEmOqr
4qgv7dv9Xbr58xLtmO+pOMrl16uoYBRup3aq3ETpbTHZjnFHDPLPFZvyKn2t3OgZIG+hcjVs8ElR
DpU7wZ9dBqEdUYLv1/Dkbhz4lZSFspWtb0pji5TKUTcrZunmYf+9gmVVRwy7RuckKjdKu52RCDC4
/C7l72bwb5TqQs4yZvLFsEx65EzN0fRggvOrjRXti3jNzt7oRcClUPSXYaTB1i9T90LWRn2Uy1zN
hO6HgAwzvDBdugmFncrzeXyuwdbI9kSfwecOEtL7and7P/+WvlC7JMzivkyQPgITqyikGPWRd5fg
wL++cnTzsS/snYYbBXdb4QVGvv5aw7NBDb28TmqUTxd3Sikke0HuhgPUV8S+UrGpQll0YnKDZ13y
h+39hc6//kE6EDp0oOBOxWUHSmEYuZTLWe2O1as3Vju42jfTmK9IuVFrp70AzhJVJt6lqWH26xe+
TJCyupX1onbLUILKuOx2uSLvVNF40OR2Z/nCY5EexqA8WnrrRJOy0zThcH+lt/wp30CtHd4Z4pUP
ACZGJjSSWdVupvnfYDDTPIPip7gdrYRW74eWhEuRCY7WyxvZgPmolJhcnJRDUPm7TnuTgrVkzM29
54FDyKozMrnsugygx8oHv61dEGQnaEe7JIDfcSXhcSNIe39F/Y+Qxc77+ZgqgtTVLliZ+1EHFXZ8
Uqrvpv8qiUdprXlqbUmLEAFScFlI6NlzhabYKH0bb0bdTeV87dLcup/z2/B/VjXb2gt9UhJRiIjF
a7fxNmr2ZpnTppG/ZqtmaPZeH64H9X9KQYoJE8PCu3VioQbtKLIe+GyaVt76wbH0kk0tqdvx/3B2
XcuRIzv2ixhBb16TrrxEqdQyLwy1Eb33/Po91N29XZXFrYyZmYdWhCIEZiYSQAIHBwrjlqwv6q8w
yg1FWaFkSgBhufplGO+B/oKqtYTk8f2LsGZwlmK1jM4mzGmj1W6sCgQN49R6Fd5HfP6rV956QAWH
0eWTsxjsk+LtvsDb278ALJdEyTLTD+Qq1HM+kvpZVAKuQNQOlO+QW41SkcoIyQzvwW/QiNNVrgIs
qQKkTcd4Y9+o5CJcxaAt4Lc00LrQLmsCm24CDnQvNV4Q0MU1utN68Z/uKfKqmHSBXmuEkxLmJF7r
Y9BOCj+rKhIW3dO4Dbad6mi+K3B7CUNxQxZydWVJV9KoSCJNuC6ZeKUETs8TMPZxkAHDFWfWY2tV
DF4gYPLFwHIM07helJYbfuwbeulVHPIw2qBWZqpVuzHgMYgOQ3oeBymW7RAPzU2m54UrciJn62kn
OfXU7uEtwTkuKuh7WKrt91Vq9dOAJlte/cDj0RGbUelNEvZ+6YWmnPyu57PaMk705uYvJ3ohgdrj
KY0xnTKGBPRVmUmZOxjtvE0VMoBATQoYy7nNtF1Lo+O3rlKCumsgLS1DlA/4rRyD0FA3zKTQj3zR
kxrZxTYOCaxDpQmb+7t5E5lS0qmD5tphTttZKz2F8wsSqrNvRhrYyu9LWe7AlS2FFEC3UPyB6cHU
0uVML2y2jiBH732sUc/cudzEyqbnBhAAg+Er0hint7qhcPPiUlZHFY5OFEjlFGPuUlJ5yqTu6rD6
rdXP1SDYmD8QYyy0JtjNNLRLzc2uYtG7v9Lbd+WyVIyVgtcQl5EUlNvIMVNYyGpsaAj6GbH4kjvZ
KuT2HCqFN8bcsdfkXTgET+o8MDb5xod8S0aVAQ91oF7oKZxzUWSCkgSV11a82+aNw33WjeH2YrS9
v8a1GwhQjYAHtMAbaNm/Ps04rKd0rpEI4dMaJLaVLpkh5u1aAaqJjDXdqifuFshANJRPFDCni9ei
+m7qZb0QKi+d09kctUpFVNHKjAWxpEjXUoqcU/o2UitvFC0wylXMMRzLLbrWf6QnF8Z38KoBdPSN
drjQfy5NVfg3rfLCc9PFpMCguiF1I+NhCiUTAwPHytGzU8r9uH9Q31OkbuRCEdE3Ba9h0DTmYytr
sdBEeMvUIrAyIcJeZUTAFPEl5yapIKIarcZmmiQDxnjpGsYk69MGjRGIDvr0BcBdjiDdWT5Jcjja
dc6f5xwzXaeyK8yBHzIHje1O5fOIimRMk5OD8JhMyyQbvBTtwZd7J6p1tKNpXM1QjMUG364MFxwF
V/UWOzODZVmX0hApFKm24zq0MTnMKVqrf0T+r2uHhIhdb9/fzlsrhlPEtIv/yLwh0pf8wYDiB7XH
vWYvyYfxoyMZ3gwM+7WmjCjIg8oSU0IRjlHxhIImh0TPSqQ9ZgPQdn5GY+jMV4y3wXfGjt5AjKbD
1BrgTfAuWj7jUiXzukiBxag9UdkHYfo6TuAGy4kAtA2SR25bxpbKGSTWBovHJK0gmE/hHJMWMxH0
6JekLiO1BZIVZolsb4JJ7cMWXQUuV1Zv93f91qyhao0IBOEjYDE3qNVEykqU9rPay5LnedwHL770
mAoM1olblw8hiEhQJtFFmE4qTAVcYZwNHRk50X+sWgxVjHqzC+UdMs6WETLYh27tJ4SBrEYCw6Kg
gmrleutz38jnMamRntMAbEqqDR/7CK18hiKtikGZELMmluIPXRwJW1xQseFrr430BoQMeoSCj8Rv
xInZHL66fQv1j4aj0pGwu15RLfk1yhBC7TUixn7yFubah+D/T4PXoGVs3trFR8UHU1t1jCtD28K1
qCiqqiCetNrrIu53BmhYgJfzQPga0A4BmXK+fOUrFph0VSiKP2hCAnIaHWPXQou5CNDigJyQ1rm+
P+7jPiLRWShMCTFMprlJ9/u+0t9iiZArgWf9X4kq/W7iZ74QuVyFQoJ+P+WsV8mUnclJrB483gV4
SmrS2rUrPesmq1l87TAvRVPq6Q9qW2Yzh8PEVLhnxag+Q6G1yrrKiJYNuZ0Fks4ocK2KxChEZIlg
ihAqXu9vrVVBHi/5GUztku0UJrwV0JPhglaK4TdW4jPEhpgrD4IsPG2grNei5MgQUDZEUmQaPyIE
25ip6oiJagnKNtQVp+KfjFphCV2z6cuQJMR+sC8Iaa6FlkGDjGcUNp4iWMVH9VK8TC/xg7/FLAd7
NKc3kbO0fntfhVZlAveG0TYKhpzSMvVQbCWhqBoPqAuAbUCXx5qcs3YrVJhM8C0vo6a+3/4XLiSr
gyKXhbFBqPsU5x9js0nRG2GEtpBLmAecm6AcsO8vas0Fqxggi/IQkmaitCjShUidSzBmrZaQNwuU
nfYWF50rPKVGbWmB9ANPRsbBscRRvrgJ0k7zfbnx+GYi/gD2o0p0+CT/rKWjIO5L5DH+xfpQWkX5
D00aN4ipNCg0riuFBlUpZXYCHRzHZagnbpJjGqMxjK1dtKiL+UkwM+zqmrdAhLgkalBbxeOa2tla
ihtVVbGzTbcEpGHjBFqcWUXQptb9Ra5p5tJ0JSqYrQWueOlaVB9W41T7UeulU1HZ7QBSFC2A17gv
ZS1uuJSyfMWFqkjCLCS8EbeemvokihVbDp+C4EWuWJObVwUtk0CB7dJgWZbfXwhS214xWr9rvZoH
dQ4XWlL/EgmvrcEStLJvIsohS8MYsPAAlV0LikoD4+G1sPfELJ5tPunyk+YHyT9OmmE+M1CMigqb
ATQyZSD71B/CoE9bD3b+BRggbw4jh1dC9/7xrOgbknJLExyYCjEqilICTH02aqnUWq+PcoKyOsGu
SULPuE8rjgUYYHTaGhj0jDiXXgwv+5MRZZ0XqqFocl0eY3p384URHJqToQnxUA5qwzAaqyv73xFY
eO3Rs5GTOBOFigshM/rZhg9SduKiH/c3b0Xl4ERQ2wVTt7oA+a81YSrVZtQBePMaHoWwdFBEiyuB
H+0STbEaQNIY27iieRJAHnjuoxqLcXjUNgI+ZExiqHRe3hiVM7XqvOXLQrTvr2rtsHCHMBQFWBvU
rSmVUPxZ89Vk6JAlmjEXsT4Us2JKT0JVOnqaP90XtpImWprEYNK+0ZnoFrvew6bs+TCIlMEzMgHk
LG2mgFWoFj10YyobDu9ZM6yMwVYrTnRSPhJ3vaj2Tp0UIsNQrS0bNSl0OCP4wZWgll3JMercWjx4
QqvmrswBF18Lo6W2+VlUk4cJ6s3Q0JWsPCB2yMWh1Rs9ZSLdvWY0ZdMYmA/jqXME3wmEqlULUeQY
ZQKSs74sTl2b8xZiC+4Ef1Pus8BAyoJH0wivcQnjc1biiKuvoVwPh2TS2A9q740t5jhKhd/avWpw
ZpgZuTUmUrTrSgl9fF3T7YQ+YCGLVpw8UEUIJoC3RrMWncAHsUVUZFk2eJhl5Gq1/qE1xzZTzbn9
mqt5E/q8xDjx1QVfSKQMORoxjUAH0hXtx41b9O/VS+LXYAOUEgzO0w5T+Hpf11fMBdKu6L5GVhCV
XtrhFug4yH21GL3Z+BRybzBG4mPuhz4x1rVi+cBNjOzjQmx123MHkhxFqWNj9OK5croqJajK7XLh
7f5qVqSglIu5soCUIzdIv2t14O7qVBwmr1a0g8Sh1ziQU5trG4Nhj1asHrytvAz2RU8pXn7XFoIf
2mDO+2724l7ldlOhNVZVihUj8LqVsgAdDGgfvC7+pexQpQ5TZXRK73FRAYBmjWnbjPt1u2GQgEow
Hq9oTUEu43odVRhwAYbIDV4zVbZRoTNC02KTq1jzK1ZM6iIIMZC0PFxhz64FJQhLe2FsB4+fjhxG
u1dFcVLn+Gkp9IHffn7Pwz/+8KsbIoZ/ulVwVKmWdwgYapA4o9+PcpSKsp82ozf+igy7B+qpswQW
cezaNi7dRCpS3zgwhbq1UtCHAtpqR6+eKivTMce1x0xl/eu+dq+owzK/HmwMuLHqzTD2pudELQia
2eODh7IETeH8876AW3MHVUCnCv66Ji3PjOtDEvo+rtU84L1aKwa7jHkZORR1fAS6z8ozHtQ+IrAB
46BkDI+7JhhDZAy83oC6g+O5Fqw1ipAmc8QD6q+TenLUkagzZ468GfXAJqQt4/qunBfqvzgp9MMi
00l3gEW6nwxyH85eNWJA8LBRkx6EaO793bx13khGAQ6KRl+8tWFhrxeVIEUFm5DNXjFtsuZnKMlm
wj8sKX2lYIhaUXIZuTWEfdIyfEih8jJTmY+DZNQzOjV0Z0z7p3lQraFVXI2bt/dXtaKEMujmkX7G
BqqyTIUkyAfXesT3vNdnKSasdZgcX9cVa7zBygGhPoc2adxZPOpv+l+1FFT3xsh7QTaYeerNQWVq
MWPXFnW+znMvCHhMaobOqxpq2dQBRTXX+pzEe1VmT/MDl+hmFKRmKLuS1Jtt5tsi/3l/91YOSgGK
Hpd3wT0hs3MtElhwP0kUjve6UQmduMkSk4uHmSRqtW0Tg2cc1ooKoqSKqVcaEAgwv9S98oVKliu1
ErzsVCu5WWma4wt7HXimMWcxfazJAhmPqMAEIldAg2JANW2Uja8KHjLxUQSC4TEyoyR8KMX98Hx/
F295YxY2cGTIl1luKObSI72kSejiOm1Er+Rk1x+PIRfY6VATtU7dkv85gdw4CEAQIzhyXhzT3rf5
MLfnodx2oXAqg97hfeP1/ket2LDLb6JHf3UKmmeLsRS9pIzsObJG3+HUXSu7mf7SyS3Dca8kK5f0
GrJrSBridOkezTHUZ5R1E97j1E0K4jVfOkd1ak2Vo2WnhHtBkRedms79Na5cfrgHATyyC4MAop9r
9Y2KWh5aLRe8NptCMmj9iJZZX2LcyxVNupKyXKKLrImWyb2GgZ6Ct6yrUNC5JYBIv57NQJyIFDMI
39akIaGOfRTx8kHP2bW0DCmvMKl6wWuEjNSlKfpHtAWPrZU1DA1ZufzLuwok+ki8Igqidk9UkpL3
A1nwolqzlbhPSFjFICOVAWHNwWd+/6xW9HFpk4K1wewD6aapFvPE80GZfMEzhsbyMYcefB2xchb6
D4ELjtzg3Re38nBE/IieIoyCQ+cSIq7rfRxqLUnzFKgJEQm1qj/PxZeUt2YuTFtFsceCc3T/Z1ck
ByMxDr0/MpRmpSyyxK9I5MLZImKmXUastamqBxXuX/Z7ioPXSdSdKuO3XKvuSk0iE2BISS25iJyc
WOA/mxFDk9V+WxWepnEvkRMeyid0nN/fFpr4Ge4fn6XA3uPeLIE2FVN1aZ9VlYbkQdHWlpRCpvxY
654wOKn+HsehjdS/jkJV8qczSIDWiRow7fSlL2fS8H+iQT7E6DHzDdaHrRkQfBhAvoAWGiBoos4r
BbIhAGQM+4XHy1QHJA4mK8ZEDk3rbMy3JJMMgpd0cptOZpzVihnB7CXAbxDzISynsYZCNaRyqw+i
13WKQXqux3RLiWNVOdauGxqyQAoFspeliZRSyEERcsCXRE+ufoxDbCnNjFSG5Pg5iy1txYQsfx/A
cGDDbm1xE0dSqEuZ6OWzZCVZYAHtAqqfgEQg3yl1+75KrUtDlKyLCJnx2L1eVxaMEvhOcHBZrGtO
peBZE6AV1hlHTicjUhZf3BDm/zySWMapovIAGuwFeX8tNFLVJNS0SQSo4oeSaxbg0XbHHYe2c9Wc
lfW5pfjApcGRLeHz8t6hqUjkOuzawFdFT+Bmu5hm2EiOqIFkz/xkgUjB9NVyo0anIPo0ynjXDb9L
YTNIoCCZBsYFXtMiJEaWkY+4vUACXC98VAehmsVZ9PRpazSvQ3+Otecp39w/01UpGE8KHBBeI+AG
upYi9BPGh7Wc6PFx+ij041Gqs8JV9Panb6gssMot5h3bu3Q2gXIPdYmblq1JjbMigcXysgaZ79o1
EgeIcAfc6ruRb56D6Cnvf5WG3XYymQ3eFtPWSjMNP2uWVrE6NVfWjhsqL68JHqkBiTJEcz6MeZyn
sldkrjEOIAnKiDKewWN1f49vm0eAE7sURG1y4CtSno4JBMl7bgBCJUisqeNa9EkepDx5nvQn8JrU
wjYXDRvgxx9ZwzH4wBcXTz050KKNQAN+Ga8b+uEZa/1cgk5B9ubcD+yoLfqNH9e8WchoJ7i/3BUj
eymKBo8KdRLxVTzKXlbwB25MzwlYFO+LWDu5pTcFeD/AN/HuvNbaSAYrahbJssfnrfLUiCjxZkPB
bcdxGhyZXQVYk4cjRCYJr0L0l1Ly8izllAG3x+un3K6V1lK1l1KRraBlFLrW9u5S0PIhFxGo0PFJ
DHuAvavAEJNHZNAZ4dKaIuCqAysJC4cmguULLiToXZ32o9goHopBVfhoaIBNM4BLa9ccBYC/Mqjt
mqam1PisViBgtKfSDJutwSV7wW+cid+WIMWP5/JkpFY3PmJY3a6rH8ruZeCdGk0v/1xTLj+F2lB+
0vsoA3oCHjK1C7Exl02NjNI2WF5/dWPhpBDIg40aOLnrjZ2UZsKbERubpuACy0EE9SIyZ8Qt72b6
Gi9Dj5HYgb8H8fW1EEOtKhAAaIrnZy0GVydCgzizVJDa1OreAgF3cBCF/qmXMy0F2j3aSj5aUopO
Kw+6HLLaDNauBap9uISov+EfKo+hGLlU5L2veGPn5t2+bw7KC1NhWUIoPwjmOn+qQHfoFaJMtHnv
h4+pH5v/7vwuFkOlLKIOGDu+NxSvTkqSxR8yGBN7jhHNrCrJhRAqiYVMWhYlNXZMzVxx3EThU58w
npVrJuTyUKgLXnRBHoQ11oG9auRfg/6PO6LhzXDiCkqVIBoRaFfiG4DY8EateqHxqxZmwEHfZ6nD
q/XrH19dFFK+zTuIM5EavtZ1H2RZfSTnkBOCuqrJ88LWDL+2iySqjmgdY61rLbmzZEtRi0KrJ5B8
lAZoZdPWMR+p3sC/i01CZO2kDfu8yU9pGJgqyHCTSX2MVDdWSaZoG73d9i9yAr4kO2eRPK9ovQEK
7u/ohFcAur1efCcXc5yD883z8XrLiieu9i2tPhkTq9djRV2uBFHXq6s7vUTUDXUBbT4qr6Dz/ueh
BxQFSRtgiJBpp0voCQr4/Owv5yiOpIyRVgfmzH/6F8pyIYTSemXBk4ZBpXq1eJi0g5btQZ0y/OPu
cpAJA1ODjC2q4kCkUFLAkNzqftmpy/VFmZ7g/oK7nNxfylrJCiAAvEJ4VFwA6V7eYRcuui/bUJmQ
6/CqNJ4Og+K/cOAvs/oKYC8tzXlw6BugGcRrqdwKva67yZyAbByYrMS5/ykr5grvShFwFbiaBWh6
/SUS0LpT0aeaJxgvmjITSXUqZqFsVQiS4YBA8guB0fL7i+VO0TAOldZqSLlvwfckiXu/eby/jrXb
hIaD/4qg19EFZSIUEGFIyLCFwmdXvnUpel8EBoSdJYg6ulAIRzTTVJon1e9JqFtz/xJ0Xt+xysAs
OXQcwPno6ug6yGm286A8Z8F0KqPoT88zAlLW4VBPFyXX0772Cw0aj9bWkTShTsLw6/7xMITQcUQ0
DKkvFKXmxTxKzWg/7qNd5lv3hSxbch06IfeJAjAeQCjhQJ2v1UzrWl9NJwNpSQzasmH3RFNNJowh
KmbDjNC1EUZBuAn1lpUPvXn+IRZespPyghEFnoPmDVWaTi+M2B/Oe96sAtKdQgfzApzADO3aG13G
Zn53SVwulBZHubEWOO0c7F/DeTALgoLmUU1JBn4WWzKFH/zBFt9Ptck91sQ8aKaN/OPXQDKguHdM
Sit6y+kvoaKdosAQn2HihvMRE7A+9D+JZzijT560cm++fLWf08EMCYsr9ztHc2/9lJEGe3LbZyWk
WsGTk5FmgwFJpojGUNJ/IYtvij3J3fDIIgm76V6hV0spWJ8qdcXr2PfpRQpJy23VHaZjoLY39kTl
34rHEd3G7+2P9quCF1fxDHGM8yy/xic1NZHxjH/eV/jlat7bh8WGXNjVMNbCpGmwDxmRcuLyjo5R
RiVrAMz3g/GeGMrkNaCUaZA7Hs69lcwmZrjttI4Epx8x+ext8gwG34dhIsGTaI7bmWim9hG52VF8
O/GO+258IuBwfWKa/RfvDNbpHZwTpseagniTc/7P2cB5Ax4GvCpNZ++nWZLkfDCeE4IGaEy3C+ze
rLaBqTECfKYkSvsiH4zo5QRJs2ON59jCI+2xNROHYZdvggR6RZS2afIISuA4Gs9dTT76bbmXSROR
XWJtWOQGzCVRioQBi12ppFgSptKeulN3nE+GWzYkdVl396ZoQa+KUqZaVTMjrrGq0uIU29dA6hQA
ISFuBY3kX89juMkxxnKXZeZYk0onlbqNI7MGO6kDSvH79+c7w3qr2UvUKqL/AyHQ9QUycjCviRo0
uzwc9RmTM5snAfWS4yPIFwrnS9+Ys91s4319HDYMZ/X/+Iy/sikHr84d2hsqbMRYW/rn2O3rR5A3
VjUGMqpnsCQ7bejImPVyf8nrYgESWFrbwAFIQ0fGREUbSqIP5yTZNIGntc/xb2CuXSnD3EJMETgo
4S8pNZfIk1XHW3UWF6KpFQM6HNXytLgt48R1JoZrjpNlKPuptATWuLJ1WeBTBy4MyW/6daUEqDOP
aPc+t063m620JRX6vn/f30yWEOplJRt+u/QUDGdx57sGiDHfhR8swuT1uwlYx/+thHL2SVcU6rxY
X3E4w7eNaMx8kCe3zXbTdNCKF501C2257DeX4kIg5dNnow6losOqKrv8Le0EU7LvbxtzSZQFbWdD
rNMWEhRiVU8YMwgbOtqjy3rc3BR7vo3NxVIoE+qXUiOn6KA9664iksiecrPLzXeR7OLO6l4Hotss
RnVh+fjb7UMWean8A+pMnVcGDGmS+5A5AMJk+l/g2QnfE/sx/cyBaLZS+/n+bi426p486rimkE/8
PoS8VvmtasNL+QGa4/7FaCuGoP/HdPxdGXVsIfAHSd6H4/ntZzBiPPSjbL2nm2HTbEbGa461Jurc
jBzjyfTYQICnvAKf6j/57AmNS37l3r7RPo+XQZCwBAz8V/ISAgVCeFDBBBbHMBLrfhyd1f+nEJST
yUA53c4Tti36eoORdQALwHxUkeyt+4qwfq20ZbAgvyge/ZafeL7wc79YXGtyCjYPmvmanWOyuS9m
3WleiKHW00uB3GIWJOISheihqaQORwpXPb8mv1s7e2tQTj0ckEPoXW73hV61au8zEqCrce/FF1CO
pJ9rMagVfEGM54+JJ6sjuDpmhrI2dLHfNypyIYd6GsdxULYAWi4bGpqx4z/qlrx9T71hIzAUnrEi
2l0JehJLfgNJhR2cQvPJ32DQDWE911hSKH81F2kcd+D+PkvP4VnFTPLK4p356+u+gqxbwL/bRltA
PvTjck4gxv8jPRSkc7M/hq1bAK15qV0edyzugnXDdCGQMoFFVjaBiob9M6gIyUNxbDeBK+1OEzG2
e2F7f3WsPaSMIJ/wg4Bk03g2NslnCOVT7IP8xmLCZkmhDKASLfMil6uMCdMgHySgP33WjjopGCq+
/B1awwHPB6MRsknooqBu0iC0jSRPyXRu+V6yE96vrT6KCrdfONjvb9zqqx0susD2Ylom2EGWNV+8
VnNl7lM+zMazRoJ9/1g+AHgUg5lScwW78IlPVCcke903w49/9cC5kE1D9ZfUpyynkO2kD+EDCky9
3b3yhqXbPpN6cNGA2z397zpvkkHqFDVGCVldsZfnD/SBphHAANvU1n0r4R/R+pcm28YScftY8KfV
u3e5UCr6aH0tT40mhSH58o97SzUHN8CTfImvWne0DY9xqGvB4qU86upNAJWgFAl5tTUG9ltkA2K2
RS12n/rIR71jjHPhmwXDBa3GdaiRAuyIrgvMZqWuR6X7UReniwt6OjrRjGn2TyoBeYZoPT9/scha
V/3qpTQqUoikDFXYFtKAgT2Bz6lxAyQ0dvPESC2v2rFLQZRnxZTBOFHVfDxbEvBktkhEstl8+bZ6
Yj3DbyCVS2R8KYq6+CUfo/WuwZre8oNGkpP8KWUWqOhtloIsCnBzGy6Oirr1iRqFsDIQtHdCs3/V
9tG2/dhYvtkRVui9ZjQv1kTDpPMgEKZygqjgR1CR5sBZFnPfWDIoF4oZBGmUDpDxYzDf9snpQ7Kc
0IpeFDsrifmMZNiP+zfs21zc2UCZutFzoKtp18Oc7B8aM7F//qzI9uh8SKF9lq14sruDye+fA2tj
jkdzkyO1tv3NYr9jXTi6NcMPswTD7JZTPJZOEpjBdpyIudkEzu9Nz0ynL5t4b8mUj62rWqq7GUue
zDeNpA+qhbEPmDehWaxB9KzjpAyJAnJ3vqogKSFWdALcZ6uT36wWrhtCrO/LpgG5DMIjNBHSvfr6
UKZphe7asyV/tg+paHfv/U+ViAc8QJ8wEtHeWM/Nw7OJoTwkcTCYiWBfWenEVVd/8RGUcWnHWii0
EB/xwzrWh/BRcJzusyL99ukVybYgYkQW68bsQh5lYZKirxvwgC3B84+33qrM6tfJND3WupY/c6Mr
GE4ApiGU0tEyid9fRBUZoEhSmQHUh1ysZg/bkJgaaymrW3chg9q6MomjqUgXGdlnptn9xrBV6yC8
7DqyPxbIyTBeA6sZd/Qm/XdR1N4ZYHEY+QgC+Y8PjYi7JHAC8vT0NJPKDHaZ+7A9h1aFyVK76vlr
4xU/vU1omy+mPX71dmC+bMxnD7aPpcjLOu/tNWXLU3BCqylG4ZzfVHfcT9v7lm7dJ/1d9bcfvjhK
DFpUtKzEnxdrErjy82638TyPcZirN/5CCGXAM0wirGodQqysMmWrTlGZMBlOb7FP9D6BAB9VdYzV
RfsXtU88oOAdknZQ/fBJSgSrTFgUMWthlwaectTTUXIEmfa11gdFUsrxmE3nfIidssPYoWpAy8Em
r1ke7zs0vlmMjM6HBc2LhoMlj3JxKr1YdY2KIt/5+FNS3YhoLcn+PGFSoGPY8qPrmvYz//pVfyS/
zNqN7a9hP5C5t38zzk1cUz7t4juog+vasO+qfpzOb9axIBV5SHYosMkEn8LxJnHNmjyHZML/X+lx
gfrae8axCre7rqJ3FWPk0HaJ2JP2gkOshr3st8OZC0l6ADfDIbNlkHjvo0NrGwivW1fcgLbdvH8x
blX2Wuyibhcn4Kt1DwQAxCrExwHo24NOUpvlCm8myi3980Bto+kcGVMQElBGRxgaMKp103BWXYUn
/i7IbYNgYiJaS0yDGD/jxyqxZLM85IYFJFH7GfzKA1I3RK6O/Y94ZEXDS2BzrXjX30PdIq6dWz6d
YzxlEkBIrUKrjK3QKcNXCZLskjSCNhaAVFfV2Zh6/cQPkhah47YTI+LLhZaTQc5ylgm8gZD9Z5cW
ildcbfSAUOFYpsWiDwY95OJJQUBVmOxqnkgn8aGxTl+5+dIfn+Nj8XpfA26d3LIVf4VSryzQzfaq
rwmoAbjVS+P4D88IhTb3Zaxp2dLjtICP0QBC33PQaQ+cWmmLlk12YoeW4gYmUiiMe7ySDlWBUf8r
h7rHadZGTVVCTme2TvRjdupX4QRcEGlNVmLou+2NVqFLWdRhCaAFjY0CsoZdfjhjWNNDBcSEZoWJ
LW3fYD52+4AoJDW7vW4C870TM2uyi6etG4RW/DnbsjObdnQw7BjgPG84TESxNCsm/dFi5ihuvcb1
xlCH3KF9IJ2g39CsdFvZx7Nuaba4VcmudH2TcQxrGnW5M5RNqflZSQHIXE77DTf8+JmbzAWtXeBL
GVRw7cfdbHAydn8558FuUJJvN5rJHbldaf7z3Ob17lEesdKmKhyG790ryEO79x07sBpGEL3mAC5X
RAWCfqUW6PWEkOoouEAWsFAM63cQACJ0V2IQtEjtWBoM7TBlqPVBU4M/9udXs//xb275XwnUNnXN
yE3JCAkabnlslRsdbLKBxTSTt8/+5Tj+yqF2aupUreYWqIziPLyl5ltBHP29/5E5zOB8sRe3d/yv
JMptBX6o1GP6vaKHyI2tzMwJnsHDhvkIXr+gfyVRDgkzS2PJqCCpseNzRRCMD0R+VgkgN7EbWNX+
HzdSLs7mYhfptOVUZaUSG9jFHyCpNP/M5il7CCxGeLESd19LoSxyHMpJb6iohClkdn6CbOndPwgm
YGOalTAc2Uou7VoWZZEjNQ95fzmtjHS2g4rs7xNndZt/t3N4bcNBg7cOOIfrmEnluaBRxG+YyUfg
wT9j8CnhkH4lLFTYSm4ES7oQRZnSIQdBeCJ8i0K2winM8NW3Yoc7BVszd7PGrBieet2FXkikzESj
BmJQ5qgoxtvR+pkcx90MmF3geKzgf9UeXQiirIXmN3kjJ8juVvbbqBGSWKnJQlwvluDm/l7IoC0F
19dRbCQj6uVvKW5TumNsF2sRlIFQMNNJ80Fjct6n23nTk2SLyhCrc/a7lfDeMijjIEiz0nEdtip/
q53J/Aifj40JwByiDaBqdrwpbMEBYIEPHRg58bf8rpkqkR3dsd/VDj+gUfox2e6U7cDCcyzru/Nl
9LO6E9SwqNCndT7KuxkP68mKcIz33cr3k/aeEMqGGGOLQYWgaz//wEjG44dvpohZFKu2jvqjL1uj
yZPQPu2eiGFHLn+28j+g02DENDd9+t/m8q8qfRu6i4dSrUV+mhjfhswg/PGIullCys17tj29mMU2
ctQnVmS+olzIOmFAMcrt4HmhW92NdGwwmLcbzm+zgwR3u2ms4pkRdaxZmKVmhv+WbpwbylttDNLI
X2AsGOvuIJ3g9Hv4ApNzUzskX775+/5hru0j2iAgDCzeaKWn57BUSS5zE/pZz/tGNdEHQY4OxtVa
CEiDiEyOYGYWBqE9ZS3hn+6L/mYhp/ToSjTlHzgxj5RchjGtvnoLQxHM8aDH1vIFb+GxtD4AsCXc
qSL4IbQ0c3DER/l5ND+T5/Ek702zOOyM7aJ5gZO62iMjelqpYaLYdbEzlFsRlb5WsqXcBZy3KeDp
kOBrFHsAY5bzrJ/sk39StqyS8wriYpGKoUJL2zqaKCgPkytNXeURLJgEiZ291Guc1ApswME0EwXU
3fNA8h0miZESLzaWNix//fZI/kqnvI2S4aFd+8iR867oHkVb2CCKt8cd6Bw+crd4LVjqvvJugONe
YCz/Q9p3NbfNJF3/IlaBCARwO4iMEoMlSjcoWwFEBoiMX/+d4e4+gkYw53t3y+Uq+wbNnunu6Xga
XjDmcZmMU+TlTe3JYFch1+XcrB3EDURZzVb0jePFDbeFcyx7WNU0pxCCeMhZgLVrXHdNpKK0gZBL
Xdu2ZIsrbLR9uK6xlnE3c3LLcvdoJyeW8dKTyy+uq0zP784PYNmFU5ldKlpbqRB7zuE5JE6+jrZZ
S3Yr9MJKLUH9j2Ovp3w+WQVENx0Vx0wOixbVDYvkkksa0qDiqrck20Zib/eIqqb/dl+jJ4ofdNfo
FyVGo0tFFQBi4aHE4nboBYnxBA52QRKDglgY/ilF+/RgPAaWNXsNDd8UfZKQ0HDV0/yRW5unosOe
9fjHMPqr9EKfys21P+le163SXIpe5aiQSV40l/U1VAPD0xIMb2C22ZHzXHa9Fi3vnBPh/QhGnbHb
Jmiwv4a24YT6Eug8VUOwSrexa8WMFdt7wYJsjdSxkaObFLsCI1vRTAFGjTfQPGnox8fBqHYN/KcY
M0aonBTmbCN3RiY5aubKkbEwhW61DS9G3+9UfxlU69gQHcHo/6iSef88plJq3ySE8TKvlRjVmD2G
gwJJNBcmhgo2HlYONMZiDQ9izyuvTL3ZY64ZjzNNrnKopeC6MjN4RM8vjdMTHlMTXtc3phivM0W+
FlEBmJKwNlQiIvZqto0VLEvV6DGtk2D4dHic68+1/h429iI4BNVJEMwCCNhKzRnXn8idf9dBxjml
eIFKnFJtx975bUKG2ngNduFymy7D5fXdt1QrV81gqTq1mZIXxRFNS0sMk5ffmOj+xw/BJmuMWGJM
C6Bm0M+RhzbzKsFTAr8/PXXnV237itq5/jt2diaBN0w94sDkJQGnxWtEk9H53AM0hgAEopOwV2BY
5sdt4MqWlJDHi1m5WL4ZY1rKM3jpgimX+BuvjJrP2v7fYq0qKF2X7kx31aOavla6I3dmfbXROdmg
SdIGUl8RAzrPloBQKQKPfDULiZQ8Y4AIePg61owMa4wuk6LaVtEyvxr+8b4GToRgQCAGWCWFv8Ae
L0YhSmGBykoR9CfJlo2Zoa92vCwNjwKjDUMOhNGuvfSnxA1N3Yh3hv5+nwdqJH5Y9hEPjIjPhbrX
hSvlgUh/jM7hidGk0fjn++g6+i65XihkYtWDA3PAIeUPFXkxvD/3ebg5cgwTCoWVEkTMBkvzWyAw
Uo+4oLPymtifypXoyJYCSgegmhkfC7THNXuu6zFxLd/oMZZ3kCvAns1ATz/SbDyy4yW6QhdL32lt
3VExUSagHeJ0n8sJywiMfxVzWoDP1X4M3URzqVeuPQp5wJlKZxgy0nfydU7qyk195Nfz1/vkJi7u
GzlG9IrSz/QqBDkJajjTVKxv3deaZoTzjOjJs6fXRs5Dyp9yr74RZaTRnxeLC1o+ejQ/ZE+1U28T
hIZv5Ub6FaDn8D6D1I6wQjM6z5vNHQlNP6sSPY5QoL34VyDxADS1v7j/GwkmupfrXuzFGCSSOjDS
658wXv4XBLDfEqN7kH3Ixnft0tWs9GsqExqWsmJFNCn/752u2CwxosC8AtosUIPA6/uTj2b1i9ly
VHfCif/2ecbYx5JWS50EBgLxdSZGpo6HNgA04P1jmtLXMROMv1ZiS4uv0ntQ4tDU6pSIHsaBUt3Q
4zel5HgNE2PG34+MsQ7xPFaDIZn3p/V6eyu5I+d9it9OmUGW5G3TWJtoQ14w0mmk1up43aZGun1H
zpjDNO9omdfJm4ldFgb4GcLQkFJ6axuFVAUvDpzUopF8MGaijBWMVMdCf0K3NCqCfmt3C5EjJJI4
paojIoxZCPWg7jPEIGij29rtISCI4om+60h4PBykEvHQJiUrcsRykuTh+KkdPtf66X3Ng4+eysKP
pPXHfmR1VkVNl0Bahf3lsVsmh+Zh7ibvPpLkGef2Js8VCPO09w0g7bcjGVknGWtQsBQLt+ddU6JJ
75ea62hNPigjEoxqK6EWLJIeJOBSoSi/fRiWp9Q+dWvk/hzH2rRmjk7aCiH8UV9+vj/d18lJ8RxR
ZzT/ErWFEqq4U/16VornFKvKSuc+iUkGcXpIAKLjByvlv1vHrg+VLmiC4SSK/ZsYBiY2zRp+V77X
hVBZ8ygkpdf2xn2ik3wBBBKr5yQAlbAYJXKBRq8hiIbTtdh60e5aPc5nvN1CPBoMY3VWzQNs6R1O
ofYnqxuii6sZFyCMR4RROlmPvRgrmWC6ro0hScsmn1sF3P/7xzXpu1FAXOwkA+IvwN+/XxLgQId6
PmTDrYq21pwZwQpSw7NTMnMysye82sxU4go7FpETxJ4+RFILyvdIs5CY6FWtywd4vNsGaRzAnW6u
J/Hpz0O2t0lhbtQrebkekscr6ZfH1HD39zmeyux8+wHM+yArXVUkcTmc1ucuID48ucfe2v7JbTsx
DoFRmFZt5oWR/rZWonlFhSp4QFGWl9O5FcV/+D+jc2Deh1Ie/IVUFsPp6Wmbb15L8qfH5lDizAwH
Q33+407EKFpkAlSahAgLOOo/qZsj6owIa8Ns1tUCFoI3+V72j21abIT8l6fkltjAqfXmFufU6ane
Y5cR504AWppQgd01Wjd66/VBt/+U244sPwLDsULkoK9GdjzuZ+ae9xJLk6r0xazKBEFKHdWJqFPa
67PmvIbvr/KvAf7UkjhWY7Xmy+r3cdW6nyuBGC+NZf0KCa8YMvmeAKgRMNBokkDA+l3qK7n1L0mf
4rzFj2x2uMqn++fL+z6jVT5gkWd5AzUOk9dI+7WYcbLbU98XBZVuVEOchyXT33//NRTLeYdVVid1
kZ2ly/WsZ7zVQlO3hN0TOmigmU/80aYYNVhUfBGGkweISb1f1spT1pv3j2kqq4Lz/yJC+RxZn0HW
yzBUBmidYi8AK41BzOvx9JxgIfdjZbU2ujFrrO48cchOeVDAUsdbCLxr9ccqAAHLAcWsxlvfht0s
NLAbGRuEfV+vMiK3MnbWD0kZeEYiwRivF72ub4NwDqTEqkPnJqmDPLaLOBvmHOt/2zXLaCWwVbE3
AEtaRIx4M0YoWLTXFC0Uc1j/mWhc0MJlF9tkexpQSZj9Qsk1JCt9BSiUlevW7pP7fz8WNAFjwS+W
++IfLGKfpAVJ4ofD/GSet7IRrLBUxVp97jm2bqrxYEyGhXEqtOiqKQO4LKyEoKcneb1a/gu/04ba
sB+n+cUOqySeEl/6pAWdmQt/bvvwpwOkkDE4FowbOe5d3hsy9XijVQRtHPRBw84+xoWUfL/om0KZ
n9A2mpHLw9KBMd0ItrXieFU/nwsV0oEZSPSFA/uQxZfT4oVYBDUGLk27JP3LxsB2a44s/CwvfCfB
WDBP67GyBejqJ2E1rIm1We2OPY8GtVLfL+g7Debp94tgmBUqnRtFZbgwlmTTmxbnqCaSKN+JMDol
BnAvLhUYWc+I/LJDC4FhosWF96pNREPf6TBP+ExAkyK8UCSltxLmVNIDbzKfd+nMk+31VZbXV3rp
WAB8Pi4OHGPM+f6NwZEt1rsFLH6G75cIJVNiVM6RI1NU/u/c980wjCgEUoOOgAYUFEIn4QPj4rru
O+8meHxQ4z+i4udDUjQKLiL6rf8Gahlv9mOikeLbTd9mlkYELuEsqbCglcbfips5OKoVpKonex66
z0Qz/XdKzPOoYEcwAB5BaXjYnmvjfH69GO5DZvx52No5hnk6TFs+wEvj+OQ8nWEzyELuX0uFKv/8
/PrYELKxrJD84mjmT/NMmcMUBBZC0Y3yjMKk4aIKvGuGkRA0Y8AwI8Agw8t9kZsAW/tOhFGaQS/E
WTlPb5by1+EBQFudezj427oyD5t9NJh6Tny0riKry6HMYU9mvNxLQ+fgRVC+bOoDel42ZUEuduBU
roYjnR825NnKlhjP/YU+U/Xl0x8wa6UZElcfJspl387g1i0zktccW9n0q4CDftJ+PW3xYthL8qga
m6v1bO0MntD+xRD+c6/sqGmplbp/SUGuKFDdQCluvTf/K1P1RYIamhFHnbzAZBtNjJsFiTLjGbB4
ocy5wImy9vdjY5RPr7Deoq1wgVvTtu0P8dF53Fh0zCs0nhKOP8+9I+a57VS6vCLHoSGnN9gP9hyX
5Fzd1N2gZpOjA5SPMfTTwf/OH/P6NkJ8bXPUUE7DurYN/XRf/v9iJb/uiHl3lSaV0j4pwdE52m0x
dXxCaZZc3HxncvtQfkaz31lhTEmE3rpQzHB65rYDGkRoY+jBINYxQIeZbvIegIlC+HdyjFHJQrn0
BBmSsV4nxNziupbLx8ZwPir3AO9yhQFjHQMevIdtwnH+RpcdrumFErNIM7CZ+IbyuoIoamgUK12O
ME4/oP/cHNvVkwHVWMGYNjKhWBKzXDyYbstrbBCnXb8vGswj3Sd9cNUvVN7Ns10a6GZFrmVhEssy
jrmDiU1e0MFjijEZSn9po74o+tPil4Io014mxodsOhiCe8HIK+8IuVfFGA9pMa/UTIGIpBmAyfxt
eV5hun6/51zVRCvhd5Fg7Mb8IuW+T+lADGEzUAdAZ6xjGZarL3U8KJxj5L2nCmM0QrXAvpU4x1uS
oEH39pacPsgb8uOIqQzXN813jh2ZDkS+JIWxI/pFloOFD4oR2ZrttrTxpjyYHCKcx5pdyhB6SMXW
OaTjbKKH7USWyPljpBezw2vN4unxRM71+6Ux9qOMSrGda2BpDXKvoHexD+TDsx0rRX8g9Ppz//4u
cOCuJs099tUrc2R6gdbDSCSGqEr495AUtSbZGVCq949wWqNH32ckMW/71FMaaLREnjDB8Pr6sERC
TyZoBtJwlK7LEcUJaACc4oggI4odUAPmSPxDxVD+AkoZDewNW7Oal/uc0YP5EbWM6DACGGMZg9LU
ODjFlc32+f7HJzJg37lgnq58cU3UWXw7NgB4YhR6M19JxsrVH1vCdQUnjeCIFUbwarUvF80MA99+
jLQBioS8xMS0PfqiwLYR+LU/y9QQ7OTIIT3ArH9Qc4TkASBFeLZv0jKMaDFJ0Ebq0QTp4WJ0O3zI
XVQ7L2T/znMuOHpzy9mNfM0q/s/1S8fAUZz71z9R/fh2/Td7O/q6XwpNHVNn+Wn9r47W18i1T4Wz
dJCI3wxGa1q7XWImtosoj8faRL7xO3XGJqhaX1WijhNco2l5WMZzTKFfMfxuV4ZR/gFcovvuHn8J
a+5IENWZOzrFjigm8bWKaxochbURey8Vdio/NKJ9kThGjyPwN0s8Ol49naWRD5zlk/qgLRVkTTky
OO23j2SQMQ7YazKLqoyeoIlaBrzcB8RWFQoZrWmsepdXt+CZi5s8jRi6NkCnBkQ1TZmpGGew/2Vk
TUsxVuZ/lQUY8cZYC6ztkdVUo/AQmBJQjbnzYqz2+4pjXqfjxS8y7HjiFfsk8ogeYdARAaLQArEQ
M/CiygvoqIt3R+hYSLVWL/4tdGtTsBTXWz0U51/NK8aYuC/8pHs74olxb7tgns2TgopFQp4KUm1s
ZQOvQkU6GABPVnReccNu+sl73DEObg8oXMCH4raQlSJmSbr19ahvBTS78EbBpiPjEXeM2SgLsU6U
EFqF6IcGPx9AM4PzYhnu53rPQxSYToKNqDGOhaCFg6h4YMxErWBrJxZah5aH0nReVtaqJ0cX4cn6
nWOXp2XlX4tptcWCrR2ITbeo8jmiVwm4iQ/58bREfCIuiYXrczEW/PnZ3jJ+HLLTj80XWUZu8os0
yzXxRvZ8flgYGbYQWHDqDWVHnXrjE328OfrMBRdlGV5RcaJ+QZ+DL+qMCAVo4o/Fa4WymFFtwtPr
dkk6A/RPux0Pnesv7uIXLUaGQimqfGUArfXTujJpZ1hA7INTodQA22nB8b5/tH8R2i+CjBgVvlwI
Vxo804gTZhMwrAvTQf5rv9hxaE1HSaODZFxTKdHLxUKlr7rgnDHTt6XOsGc/O9butwVv2DJdDnf0
iz+1/4s75h1qtCYMO+p94yUnCUQGrRvO76vDRfn/i8/wRYlxWLGxuMzzGUzbU/WmEgnasXRSd4Cn
/4w9IYMh24CN4rD3l2f2iyjzFKmX8t/J1NKqzPUFHSrahjiYda0N411Z7n3z/YnXEcZRB9TZceaj
t7aqLnKjU1/2appnwdiq7gP6qEuzc2oOf3951v/Dnyowrqx4UZMkobHMq/7gmUsiI+du3CJqXqPZ
bfX83yXlx/ayKmgBdXChwadpmw/URT8kjh2sX5HkRAYG/G02ljs3jKNrAmfNDcx9/IuXQpvODv6j
ISo7WQ+TriZXlT6Q0H37FBDkY8iwQv6Ae7bTb/HX2TKWppmpM0m9UoEFMgEGLVMXAba247wYt/Xd
986VsS+a5EvttQUZLSL6BdNn596Q3hKCzbQB/kdHXzGwVpJlquFnLN8cZ/OyWiEuOloWWV5sz3x7
e8YAyxn9sPo+2xjvHoLm1cpC+FxnvHB9OkE1ugDGRM0WXhl6NLttAlYvX2LKeQa3gedCTodoX2fP
mKUAU5idR5MOGUZujdmrYBt7lwfqRS3OvZNnLJI6TzPNpyH0sCxMj1Cs0/vWdTphMzosxvw0vliJ
ZQc2IoLk4f6MXhWKnXfAlBmpoKo7ywgeAS153K+5KLX3PRGMs363QmGueLpAI8QtqJaGbglvxsqv
OM4xx6yrN3kZGbtIK6OwozkpADtSHwveqtOQDRKyV+MIUAheCYdj0tVbDXJEMOs7RL4hUm7r14KO
YsPBOjwugOAkks8VdiscQ+f+LfJEnq3b1nmHdqZbLXCx8loy38MOYDkfN7nNJcRYnOoi5H1Fw+rM
8V7w3GO7gXvkCsZ9X1Fli7Sh0EWa1EEwntY5MFD0nfASHGNjf/MN7x/dLR6/o2I3TLvRZTUz0Q+U
GZWOp+12jicfi3WIExmpi9rw0XClF5UnIFSn7pFkTEekaO1cT3GI6wtaeo3S9E97nnm67zVhyct3
3fKBZF9FCdjamoGL1MdDcv4snrFcAyEFF/72thTnHkeMFblUUpvOU0h8Z5uva8xNbh9Oy0Ow/TjF
Dwf0JvUS+fggxCjRYg4kMX2zPmLnt+vyTpbjCqtski4sEZ2mVPWu5vr8+mCfHrGzB4/+ca8uY4Pj
DPO04RYJjGSnl4IhLijbM9fOL8RzJcug2LScy+S8AmyeTglCX8HuChqxLRpT3mo5GWJTMO9rwl8S
nP+8aGzCLqy9fxdcbFtxUUjXjQMxfq9Qw4fu8VxQjg7cQuPR0Q3+fwzJeotKt/cIwDgOO1SL7sgk
m4hrKmR5ygW0rHdMJJQelqFdrd9g9emgA6/Xm2Ox2GxcF+fKoHWQhGD1gVFxjgfGvRrGYih5IvkF
raGbaN+mzwnaxx2L3gwqb0//48ExpuPSxS1eS/ACJILXE/Km3mZzK3Oskz+8dNJfSh1fQsdYjj7X
Aymnsl0npqCQdOGGiht3m1g/SgVkvZCdtDr0GHgrjft8crSKTc6lDdbyNnOwuW4/xZfr7pOjtRPz
zeOcw4+ll3UdxGFK3ebk9xbd55HhLO2t7NgQxYPvoPxMdhYGmVryiQYrjvRzibPplhl6n68luMus
M8oVp1fbXMvbeWG2xpBbXr3XHoz+2dy7n8d4G2YwW+v/0TqyPaNVHS4GDZ0SMFsmQJnhJaPdI8Yf
Dq9/SbP+I0O3Ob2RLbmm0rwrZXqTwW+0kamGeEbXGocKT1yYIAhRXZh1NI4tMiN3FyQ79byecY5N
lJjApb+oWiBEaFtBVB6sVMflWSle3M8ut5uneqj4JSict8lOMF5JjpwUAMEd3pZ3XhTMtsDVklzV
Cwok0hrYfLHxSeQcnMfd9YDK/X095r3Ct7TA6Pr9qI7aFs/JyTTbBRnQQ05+I5N54TjZHAGQmWgl
nhV1FQzgCMFkBlhbBCsyp6bDya4BRPm71ybNhFyLeyRJWwPANuYDNrb65APxNMEU6S68tSGUWMvG
A4mfDlkkbGTTFQzRaTfBGZ2h6M891admWHef7Mg6LcwPJGosVO1ptoTfUzzpno7oMdrkdbNLGaa4
M4WsO1f/Ff25LxTTQd+IAKNLFUYjYkyYQ9IxBWS//kHQh6pjTMjLDrWy/fq/k8IRQeaJTiU10mqP
niBZLh3PRtcU8az+cJ+vST9jRIV5m7U8SbssoG79YAInjmeyJ5Mao88zr/HFj+OLXlBVWuwDJya3
kgDHkPJkjfXRsVHi38HCeQ2ULtoc/4FwfGNcDfeIzBCPp8kswxdPrJPeDpJ2aWl2/LL5g6tRsQd6
vQCWi27OX0peJW7ShI+IMc+uIuipKP6LmLmNbeHNNXn8UBvww68dkWBKGfEi0vXgluWUjfnhGVl+
BKg89/wW9t6jIn+3RHXclEkg4dRi8xXrfD46wF8RwPOghcfPrftCzSXGWIPCb/te0kDMPJ+vm4Ss
W0NGZ6gtvwjaQ7F0y9rmUKQ//x57rHkoUhEweqAYASk/cwiywwQFE1dZ8qSdd12MXcC+L7jStKEX
RXQM6qAlylFQct6gWIKwVF+2GHx9us8dTwgZIzFD80iaVVSL5SuZRZg94ZaceOfHGAop0PNGp0KY
LoNtt9aNDv3Dn9S5C/GXI/LTOZovkWdd9XroFoWug9rTFnl9HCEwZM0DALDwB5UnirCAtQI1EVCS
vn+U0yXaEWnmRY7EaBb2OgTlCphSClSqIk/aGvoxf/BJ//jW2s1qWElbP4IL7br3qU9PK4yos+Yk
KrImof2q69fko7QVSOhes554sBnTLtSIDmNT5KH3xWzAAUvEA6T9LmmxfGflHgNeMnY6QTOixNiV
QKz0NpSpbG5peyCQ5CPowgp1NZeH+zIdNY9oMWZFTqREES7wAa7mubZQ5sLDXBGsosCYHEpAnLvi
aN0P7z3zsQCWmn4TrY9/fDhuywMKIWgdwMZ5rn3mvNSsJ4/dZd6s6kGtNrYF8a25gwU3HL2bduJH
B8gYEhUM1QXNnNereIO1B5/SWkmIj4V9O+zQ+eT6UDymGKvS1Z4gBCro3aanY1N/nT3evyWeX8h6
8UMkUaZAwn5ILCS5GvKGFl+N7JDq3bvS6T45jkyw/jzweFNN8ihD29ic71KyOHAzKByXkB1KqYO2
Fyt6aOiyI4cPOopgoVvZ2l85jyaPEGMksoVeqmoOQltssF0GHDQd3tcZw5CHkihpNGG9XgDPtFze
vwieJb1twhgFOLGo52kp4vO10a7Mji48fxtWxdJY81x0qhQ/XYsFIilZpwuuGZsdKOiQKkLEcNpH
bRqZiV0OvI2L1Ge4R4K5CW+2EDMtBQl7vhYfYyJyzQuPCeY2ygHzvokHrwUtz9tt/RqaEgAbnnuS
OtjEhm4o5Is4NzTtKH2dG2OtNS1qr1IPkuJrjDXCm0frZWVwHtTp2EPGUijA2QI4l50zmQ/aZd7k
NfX7EtIbW/hj6JepCOafMAeIZ4jjP0wagBE9xn2Yt1JS0VHH0/AWY3BHWsFucs6NR4KRN+naBEWj
N/SqgCeANrIHzEoskW1Evg0Pa8SrRkx7Y9jvI+mSDrBlFotMKXs5Gyg8aG0kJCjJ4FI4EeqVvV5M
LVh7b6sjZjQCO91K4XrPa2CbFM0ReUb4+4WXNvUF5B/8PVyUT5/zkE8nYUYEGNmfXRZaM/coMim5
bLYX48EOzfrXkhyEd3QCds4Rw1fxL14KZjqLOSLLyD8OW/X7YdGdOnMgya/AQZ9tWcGr5fA3KS8j
OovvkV2qdzMh0bA77+lJxa1pZv9QPHNkcvIhH9Fggh7aYlipBXhZmx4Qi9D+grK38vLOIUNv4ocd
HJGhojIy6tjPer3IdO9gcQiwrOVw62FEyerY8xiiSnSPEj3UESWUq9pYTcBQ2ACTrCoNYkcfvuMr
S15odSsV/Z2UyPZmiYp2KRYDxG+NptDFRyQC71oOnKuP7Hl2IdjcQlG+L7awezf3aojZ7LXCEZFp
x++fgxXZpq00qMqyn+NgTTPOCUGDX0rSw/HIXbfDkXpRYKxXDiyWSPewbnCdN2tUzhLYDldd7jmS
MuldjBhijEYbxu0sAirYKYxtP/VJ2cQkBIxvs5QFMp+vAlNarL3q/Gs2PFaS3WpLzg+4L6o/cS2k
6jKkIb3VrWDkL2Wwi4E/0qvIEXqWmvPi1um2uxHDjDUZUDC8znWcqxwsNSEl88ioHfHt+lRLhiCT
oCCdsxLfu/VgKZfzghfnTXooI/KMkdFb1Vu0MgCVk88gIsHjyuc95dOR5IgEY2N87FRWyxAyirli
wDxFazzlBEts1NVvyTqa3KEsHkuMsYmU1BfUmN6g2f7GjmGaHm/NzroS1+AYNpFHizE3jY+lOVoA
Wk8m3fOQWdj9Yma77Ws9GNqRZMvNJrdqe/GgXAFeEJm8xAOHPtuZFVwXANkuIT2pWf3ZWXiG7qsD
j8FbQmJkT+ukyFs9oo/Q+eytloEF+22LSxTuaIrDzNy1u1rYrmFyUx1U8u6YV7Y5qwPYdZBRxTC3
+fuyI6f6wyd27nqyAWhtVznd53Q68PgSU7Y1S4tCdBh1N3oZaa0L9mJEm4WdIk3GoXT/YRfZGk4e
KNjbSm0c9ct6AytoN7n7FhPacbv7nWEBtsnxbqfzRiPmGCuTZYsslwOoeWY9yZ/VKo/JijvLdd/h
E2/Z45GsxHpQ1vIAhw8T8LM32ehWSYO90PdPj/NA3OzpiEjXaEMeUu22D5/3vzzd4jA6JMZw5HUb
FzldZ3A1a9XsAyM6qLJz9aymIPmTvkVTVO1mPBw8ruAxNkQrZlnaVDi2ywVOHnFgrtD7hcQeb2iG
o1FsPaeWrl0X0fuJfofH4bd7//g4pogt30jpIpCEHhez9RxbtROOqeUIF9tbpalREcj0lND3F6Gw
/wJQtvsMcCSLbatS+tnczzMw4C0x/VFytsByojEAoH73TOdN3fRqS7XjvG1XtBu72qSBXcYGACXR
aro/Gob1sjs4ucIzOJMR+5dgsx1WWEMk6kpFDc7qrO0RKeWt+c6bhZ0O2UdUqPiNNFPOG4x/JWAQ
KMtz+5UCHDgAVUb5BPtuDG4HIT2vO+/D7eUakQN0SNAGET3P2LxWxBAJzhHZYhQmuW427wAZyzCf
+ZjDmsEy1FdyPmfJMXfDp8E7XngxH89Q39qFRlxFs0V1ral5u9rl1kOy4+rwgSjuR33Y7v39psR5
5vkS3ZbSY9HSc7EtGmLs+WQ4KssOO6ZdKWq1iFisXW0XhvYYGQ3qd5jn6k2c3Fp65Pa38uIhFrtW
iCQhTmSQVF1kjC2CaQbX8O13XtsW761ge6Z0RQjnJVWpVjEzrNHdHd+VdxTUaJ3wf4yJ2LYppZWE
oaggfREKWsFTg618jdlglVgPjLcr0aqVJdj3beHNB7mjXTcA1bEcBlHmezFoSjXAQw4xeasA1QTo
Ic6rwTG6bDEmqyVRnoVYqqRXJPBIyTPqf4mv0EWCTS2aLrNTPkXQNKmoY2kK0ELM1J4dou2Lgb1v
q2Ngm1z8xemyBUA9/0OOsfK1mmk1NrzTQgKdKNxH65O2lN8CrCrUTXcVEvfo7jlP418u64so493V
uTDXE7qUZHhY20t7ZgwHLLP/5Fp4Gnz/FIovOoyFL/ukkZoZPcs1wDkflp6JlnGKSHXFtjbg6HEJ
0qTCPYLU5xhJYQUoy/zigeAV7ZB0/g0DmhRAk3rKeFfwrGCc3uSI/rQj88UlY+wFzCTVkgaRfFqD
pL1tW+zafPSOoikATt/YF2ve5tC/WP0vkowLWAhFdWkFXCAAZkqiPW4o1B1AvjicTT+Z/5Bho8UL
EPWGKw08nuLNtjcGG/mibNsHdM0wdxyUIyw3nkd3p5czSRHDGV0OZtuv6Un+HUXEs39ntcXhi6d0
bKjoR0KVynRFFeaG/LVi2xg9d5dkhV6D469dvZTgGfDae6ad6a+zpOyP2Jvlc0/WMkhJopoe1k9f
Ag5XPMvFhomqh9XTakNNCXatiuQsO6jsPrWas7CRTjc5rwxPNhgbkumR36L4BkO8xqhf8Hxf9G5v
/R1NZmPDxpP8NFJuJso8iyts0caS0T8UcqvDxElgVBgv3yRL9PbEgN8yYwdzn/d/Avc8GWOSV3Ie
RB04zDfJ7k9qwoaUm83zBs+By2urnQzxVVXDlksNi05ZZ7/AmlUxz0P0h5bAL8MmBRuQJsgA32dp
0sEaUWHuLO5aOWlFYGTOKiNWrCKzFCwBC5dhvk4qjjhONqorC0ml246wZY1F6QcSQXFZ9HRa3oSN
av5kBuDLYP/13cfCfER7sm/Xa99e7N59AJ5qFuf6pvRtTJ55e1Kl0FDnAnnsUM3QmXX5uH+Wk9Wk
MQFGPOZe0ANsHBXA9db+Y38slpVLG3pR2kwhjO9PM/s+wcmM+pgg887M1SRdtAnqgcApWstW7gaP
7vrpPpEpCRnTYB6WrqtkXQhA43y2zQ74VGHBiZon0xcjEiyUflRd21CiF7Pe5sfwuXhDf4ZfGu/c
pchT7/KYEA3SRha3qeeNFlC4BowpeCvPfESDUEw21Cd1Fxbn4Kg4sfZqTIx6JiNiWld3UtCBWGlh
XNvivR6TgYoqKQqA/+eob7PZkrlfzwE7LdA2BxUT2fOKaABeu4KX/SwnGL3g8DMlCGN6DD+NiDbu
NgA9KSDhc0wu+xS4qPeFbVKFxkSYN9GfX9uuEUHkap/X8NZq6zV9CSzxpdRJsKwUJP1b8PbpeoIR
OgUXGOL2irC3Nv4B9JEb3VrrV8FCmQ0wEhHyK9s/hUMQBs4dMliuO+e0KHHvkDG/ZTtTUNgAuyBm
bU1guy9ONHnXg0uO9Zt08VVZRG15vlAlUWNCdkmcz4aipfcHxs7zfxvBcEf6Z57NuIX/P05xRItR
tB4DBolXgtbTWiX2a/6ouuFDh1qceQVcm3n0LDQBHo2FDZxAPGrcPPL0wY5+ACOsUYQJunaOH2Ce
Xz3gICLCcOENqzyfZ0rJx4fKyOvCTzIpyUFnDeyX/Nk/3teHSZ0bscFIYxbNOq+74vMx4iRhWZuW
e+ViPE/lcsY8MEJYX7IMYBpznBW6vV6XJHAaQzY3zymmaY2azJctx1GcTH2MKdJTHSnZ4GdZ4WWg
SNMRZ9ueWaVNjkfuDBSPM+ZB7gK5FbEhhkI8Yd5bBxVjJR/uX9Hk6zVmhnmEZbXv5jHy1tSrwcgm
FtLLRHzmGMZJ13NMhXmG23w++GggAJUc3ckDxCEx0rVj/Vq5vs0zFVQ7fqgvfDQ0TWkaxoQYYoss
xZyVIoFYRZdoWHMUPl0YRM7JUcG6Q4ZNIuqeHsrCXAYZ2s907kx1JxN0l6M2918d3xdHbCKx7GLF
0waVcmRvUxO18KvxaJALXOr37v+jL3/a2o4IMgbIv4iRqPgiHe/CCNn5j2TKZozO008ea5Nt6+qI
EmOCklgI9SjCKUKVkG24PJZANRjQQrJ+FFC5hn0NjsIadN8XFk+ROYLC5hUzLS81r1gAYt/0Hgdn
c1y5n8pSM3jXR9+Le5LCmCgg0OvR0IDOul3pNkYCnof93NgraFm8L5PTDsjoNBnTFARiVBY6TvMp
Qp4eDXZ2h3lG3XAcZwdd+9y7mnGfJFdUGCuVL6qsKyKIink1lVtjX2dLprhMn0RzxTvJSZM44o+x
VtJF9LVLBUUwG4pjIO2y80yBlec2ePOUm7Eh8rAo0lCDjReQdGiWs128Lt92ny1ylwV3Sw7v2mTG
uWlm8zxMOpxh8So9Y+5LlkhlkV+Wk8PBrwCF4Wqys0eiHaam4GaIJ5/pr0Nle7/zLpSD+RXUn0oL
K8X9nb2tHSkh2Dk17F+E5/0Tr/N4+tUZkWTsiwdI0FTA+mDaOgajeXiB1fzEGogn7kVydFxm7Euc
YFa0KBUcrUXhXfOKzCz52X2/rwVTodnIisnyd5cALZGzzGuhd4XkBJUzwzzlUnjWq+19MpP+Gvq1
sXAMmxwVgVFvOMaaNogaOo+dYefyR0OnD+vr+4wuR5Xw/1j7kuXGkWTbL4IZ5mEbmDiIkjhIorSB
pVIpzCMBEMDXvxPs25XIKDTj3epbm1qkmZwe8Dju4cNxWe91/P3adcAfTZdldN7oYA71vh7LAe5M
EeYexyCh6AMLgtDkbjvpIdyEu0m09Y40uz0q/4/aaeC07f8HoPqtHHOljb7JEkmBTA3k20R0scgZ
ReifJtlENfn64rIKLNqErsCMRQnnZjKHqWKRcx9Qy2sQmX4WT/mLhrmKFqnY9qWyQ9BY80cuqQ5/
8zS6ZZro6Efu7UaQNgtNZYwltFaA/aIgUwD/t0C0VSTZ8nposCBnJKm32me2LP4jHzATy1znqJl6
K5aTCZEq7piU2G8v9qrbrhQuMGv0vt7TkLnPSotdPHICUY7+URLFKxwsH/EOGJJ4+4UC67P79j56
kh2Ql81mg47TM33aIIRB9evrC1xu9uM73lJ7AA3H9y7b1+wQGAwIkfBPzRK/bKesNCDaIxYogi5D
WnPuDv07906AiSY6ETRrIv3GUG1X7mSFhGu7sr+V53Kruxxhi35wphSDOFe112s5g1KIPM/YeoRk
wqOEA8xsXnp6kRQRK9v+sl3mvgRT1Jv6SEWBBcf0zwp2UoSpGzysKLPPamWD3LYl+hWD/hj1p3Eh
FkthvKPb4j3OzU8tQu3s17AIZUShlolYmnt2Pqat0nmWfXP/0YsaEu7E0i3UvPdRGXBqBaOVZAXi
aJV2ciJvfVhHT2ZhIysWJ84KoBjYpryqwEoBMz5u6Map/SsvIl4MBX5rzeYyxasSSWkM28InuLof
F2wICx4UH9P1qG/SPV5f/+wZNRNJg+cZZE2XxByzEZoHKfHqjZgQATGI78bY1rHS3jtuNwHnyxoM
WIVBhHEbAQK3qo/gQ8pRc9mI2xgbqMBX8cXLJi2nC2YKMoilJtgUOvVUHtrkk+P4tFqBzJODPhzg
NxjwSat4KDUDQlBAzUEhijItN//MgV6DAR6k6uWka0O6pnjrWZ4m2i4cGXhfeZwYPCg1GNTpBPhO
4QJtXhGPYqfKQELw8NOhd86x3dLMd+4duxs7vxo9unsD2jlwtZMHA3NJQB1kbKVHEdTdl/X3HqWc
wNZdbmTKwXGDQRgt6C6i0OA4UyzrcOK9cqBzlxg/sQuB/HcwbjDwkqh6iItNZTVke97JhS1+VSix
Y4Up0Zx/9ib8bfJssrYqitYoUuqkPy5++hLuQMB4BH3TlQgPvGzPcpj1l9swGfyIiyivriUgawfM
8j4LvHiLLThO4+Nq+w8j5JlmDHhgJndMBbDr0CbG6GnCkxonyBsc49m/yUDGMFiyWYYUhp10Pxio
i6BB0kG+gLd9giuJwY3uKpty18D+MWJ1SzOC/+gBxYItF+fpydy5aSaDHkYapkqiRhMKSuidATUV
JeFG3MLrmeHhrcmAh1xUmZAosPXt+bLrSbGqCPiIZO4882LXxSxgYQP8QC2LIu9xdqMflQTBWOwK
rmHZwUPRkmp0qobo5PKAaOlrG8WPVm/fv9W3Zr57R8ogiGBYZZCMMBMkezAiqtvKFpuUMyd2QaO2
Dmo7ANmxd0VjqBy7oW2u4FFDxBL0vcNnSuLaEgMynSTnqV7j1o8bz6tta8SqeHArC2tUSLBV8b7y
yynl3zeR3WCcTtJUKiLsCQnKHRZGrcHwvDu8mQS7y6z1F0caNRr2qE0VazB0xcQe7tuDdhal1J2s
9ZORIRxUnHKnYFDQX8VPhf2V7L7wzOFIW7orc2mMCU9I4pW9BWmYqiGFE9tvI6IT7gt1KS85F8NE
3FNW9uhKyW9Bg0BS8EGuxk9ejWnRLOZSGCstoiIurtot/kGDfwwON5DTo5rFLZAvNmDPJTEGONaJ
lPYB9GlQHmwnrHzDXLtNGx3xfvjGm8XCulHet1p6Ic2E3n7UzDIyrQjGSKPf6uz0IvR7iChPIh5I
Xzwj5IliXJ1mTgUoViCKJnfPjoX0xZVczmoOaa9f2fm/s0J24sCQkL1o6IcL/OioTETPUdel1YaE
x9+x2B01P0TG4TVgQQ/NCzQb/RojZFsPk8UmNl+g1zEkmuXU6KK3xS0Vb6wNtBgHt6Qvl19mMR6c
/xDGH6aR3EctvXnOzmlbAulYU47/vpEzQAL265UTgC42wZiqaeF1p+nopmNuR5QLWixUFwTVmKCG
tf6baYnzLenv/jt+/RbDXI3QajvB7AvgF2a7MHAPurwXWs7hRWMcOextUKVJak16BfEOCfch1hXF
IDskOLj7Ci0639m53T7k7NoZERoCQgUKwe96lGlpWA3ggUc2j/ocpAW2vBzv4hznXCRF7ZnISsMe
KzODSDQ2g8rmY6d4+UbbdWsRlbgYftW5r+NiV+xcIHMrlL4XzOuV6pg91aBRXu1HnyOC973ov890
uo7qlHVdBZ3O00NaE2ufIFqifaPOF2+LkLTsRP8yQnYMJ1P1VBR72PrrGZDl6OgIAL3RCswLHK2o
Nd+x9tvk+kwrzRRDXY5r+n50RPspssuaNCv1ZGy+j8Y73Qv7/7EZlqcd400FTdbB4wSh09Mr9jnQ
FHPiVNv0IT2BV4XX+rjIGTU3DgY4wraMi0yi1nj2+mMSOAjzsLILNeG3r+9vLnH/ckjy+9sxACJe
QlSgVYijfCRnB7HmyrCvJy6ALMYkpiKDEd1CvCUyBjle8kFvVBOpZLCXXfeaq23sRPYyn/v+XtRo
Jol5kHRyqoYmlMIBam8JBqgwPCWswVPAgaqlYpeGDlhJxaIXycSqyj/vmBzlRRu0Kq6x6p+qT+tw
fW9qtA1tw8/7dr9UR/xDEhMgDI0uCIWpQdL2/OR9ntq3g+X++knw0geJfWZficaNjBfuGmbeJFEy
LZ0WV5gPFohRWZehNZ105GpeBVLa9dU2Qabr1s7LsdpV/v/Mcn7xwGsp3kMNDOQAsqGoIhoJ/zzY
eBxzKVVLEYDsBZsTXW9N3kfn8Qe2gHC5/W4TTQyo/CGNgf+wKppsHDrxlqItsZIMN/yH5V3IZ0gS
7wAem+y2c/D9R/Noehj5q2zwr6y2eGrd/8xLTx9dhuIyWCgkQ7+ZwQze4l6ruuIaiaiebXeyW6so
hCOqFiFx9W2t6SImjkQKJozuf0hkPnIrjvEwYHXHKXtGYdgwwLeKdDB6nsa3PeLqV36iZSHW/UMi
czvHXkjCKUhEWorcKU5wosxnSLdwlxsvRRJ/SKK4PjvNIssnkPymsKIe+dmnaXLkr7eV3a2s0xf8
oEwJBm10i/K8lLrgMHRZki1Uh0HxBBP+U3BTygqeeRkMSiOD18OIpwfQ6bhYdW8QeMjEptVRZGUw
KVD75ruJroDP7M3y7WSwr9sVlt2AEtuOXquDnT8dnZ6XNlxqef/jFzIfoY/ya4OVWPiF3QaFCayq
2MHepsZvXXAF4mhsYpsPuUo0umvT/AQjY8/re1+Czz9+BPN96lRN80jEMYHOWiMY3kVNwjNJwg23
6Hn/zchn34Nx4EkSWmVjFdAWr+7+KL/nJ/flu/7kPe+XKl1/aMS47us0IbSLoFG3cZyV1YJ4HNXa
YL/bakQhEQYbKy/dWZgqQETrY4XzDntKYBDCq5GubG7VeOnR88fvYXy7nMIT6z39zI7zqb5Pn7oD
HhawXbakx8gjzRltA4uTwFl6882lsk0vwiWQL5lEpW5342O8l2vQAkbOs7r2w4cBaQJs5orckWBx
BNr3Ltuv0Bm33ScP2haB5vdXZ7tfEiOMBsvEzxhRREQWxG9WgTdgy6qF1WscGKUB+x0LYxn3rmGZ
WXpWi/DPuO5B4vSHFRIT3EG3ZUybKcW8HOQuUhuhuwnykBbPFCKFSIsPtoBxDgx02FAuLLi7xm6H
dU9BBtJSkDGJZV9BwZKMbrop7WkVks8nL6qIhtabxywjpYMgtfKPm8G3H8HZZHcx6LAowtJHPUr2
pp2+/ZPi1R/WxkBZdSknK9Jx54CnZ1SvMOOF3Xp8v8UBkRvoz7yJkaQhWCZw8sF+lCqSByExg+/c
CRMvKn9cAxJOjpAQrNOwNqP6wTGwhZj2Dy0ZCCsrS+3FAOePZJRoC7GnfqkxukSn0uPdG473UhkQ
w8BhVkgG/dQOXRzqhpjWf6DPuW4V+TzIpL/7b3alKLpomZKsGWzjk9AJ3eVq4FSz0bNIdn3Ugx/i
1jDcf3J+MznM+RmDFOD0IOfVc4KEIEsioneY2iVH0CISzAQxp3dVhqsVXRp6etTBp5vOe4/gDe6L
WequRXj4+9wYZEfGsNWCAGI6u3W88VHZBiB3fCA/1/AsBVm1u1vmIttxkyWLlvhbMjtqm6hm2Pcd
JA9Yi/b2K/DCr4RMg50BgLhr2BYv3UwY8xDodHBhSBaFO9m92DH8VgCYwfKkI7eav/A+nZ/oLVqZ
3e+s6iOsV4FeCtltJTSya+574/MSGLzTY/BbMwJNUytIEZ4QXb1jGhr9Lmi/sO/bx1JK6w9tWLy2
GjDAUnvXDduRfwUO+LTVClPK3VpwVl+01SV+2u85Uhdd7uxzMVhsykWdXWN6hr2dPZkPnSef20en
evkWnK/I566vXipB/KEmE0LmZi41lQGBICWQnMuu68jxu/sEVnHXjkuLuDhTjoGQy6UQzVyjsrCU
6qMm3jokGbjejtz84BIB4x9qMSAiTgmGEHKIqpzWo1tO49rGYLFFdDt1hUMebye72X9PL6tj4X8b
tHWI4wWohDu4fLOv2W3AlqHIsqj90Hdoaes/X3kdaEuP/LmSt3+fiTDBwpHXLUR09m0DMF7bwoTR
9u8V+DPtLx7VzXLohLyTiZe1KEkmcyXyVBMuV8yqnPRNU5HrrvyV7vKXn9Fq06bOsXvCm3dLC5qc
k1xqidXlmVzmUgxGl0hVC7nRw/bcnJCQUjZIZNhHNBFyLuBCyuYPUcx1EMOhiS8CRKUkO0mPKPcf
vzhXfBGRZ9owtyANwqYyTYionN1T/2a4GJU7rjKfly9cfqLOBDF3wKzFTOvUEZFBs0JiMifpN6pC
mNujPYSy25hEOjRu56Qn160wg+4J+yue+eSF19O8dBUUSRexPg0FJKRmcFVmdhobkRho+kSTUVVq
KzVxeEHQYt5HkWW8xiT8T2Wp9C9pGl7E1qS3zTsEvRugqbfx7e/9FU0oGAHmfMOloGsujjlaRSuT
cSwhLiXOx8dEnnywT2fk8WXF7RhafILOZTGBijAKcOIXqhrewLvz08kD3bUfrFQwnCB5zo2/Fr/W
76NkH58ZEr+mlv3rKHV7yBEM4aV9Cv3BBcXq1z7i5VJubzsWKmcasu/MTAkmvA0M3O+YKJ/ptBEk
N8au9o253bg+xvt+kYeAPG4IZRnS9c3eQSrvSz+AFu1HCHYSh/N1l0Bg/ntoCDKzV9lshFqiJy7m
bnPZ+v4hAn/vz3d7RCvkt93K3j8a4tXnMpmwRhiVRMsuOIPt+RwhSUzeHjfyKnjkhE881RgINxUh
b+oMYnD7OwmrreJh38o/QsEWG98yHu6fJM92WcZ+Q9HDEB12uPmnkNBFaK6V2GvfJ2gBx1OvsJNf
wPCay9OzFGkoMhpSJIkmg3XmNHvUIrE3JMBjRQCzMjmDdA7TjuVAhtpGaYZnMEsx6Vwcc6p5D+90
uUAcgqj+YUjsZGXvA4yxre+f5/LV/K0W4wgDoyz7CzVM43BEgyImRu///UVPO1eEcX9ykMUg3BKg
iDPIdnSUfP28UT+x934VPnGHuxZj7Lk4xhWGrawnJoUaLMXNHKdSV6MX2u7ovdfrTfux4o6PLzEt
4pr9PkEGuPPkamJEAgqiUF04WP+DHUSUMtJ/prsDbFodvxLT7Yju8s526Xk0F83g+CinoWxmkXR6
HX24YyxvTK9E55k+x0TYNvWmNC9KWeFI2+PVATkFGgw4ELL4cp4pYlBFZ/BYX67VOGHNCwIYSlUJ
gnObDlMezAeQR2A3348jVjV/cb/dUs1//u3Y7nSlj8ehNEMcoNO5Ar4csnY+L2xfKh7/IYWBjmKS
taYvYCGvzkeWEOxpDp9F8iIS9E6EDt2OxQtv6V/8u/v7yybZMuFgDpXSWDjPriESCdZTTns1UEFA
zfWb8/EWSwYK9magrqKis4al6kmmRq8HLZdO3Wg74otE61WP5bNtejz6vqVuU30uigGTvm3lXrcy
ibo0RwzXMYYm3e5pM0out9VsEYFnajFIYspZi/0ZBWzj7KRus1JsB7xlnMfBYtQ3E8KAh34drvKl
gxDHrIn4U18d8zcOAFNP8TdbmIlgQKJXqylLG3yeK2xhFbqnC6ltc218SPam1bnUL8vW/lseCxd1
JcrN1cQ3Qj1N2Uqr6rnK7aquXMFyonw7TG5/JY1npQ6I9eUKk5tK4pbd8321b+H5HbVZSCkK7MxQ
kDQ9bS8uRt2rHqhCJ6a7kLwGPmYcSPF5OKCY7CSeBnop/RSfMUO23rj1Wi9Jt0aUz+3JWQTs2dkw
YaCeF1WnjYl0qkySXlfTZCPVNJJvPee4dd5NMRjMsWoNV0XAVyhkJ7IwVrqK9qvNy6auCJd7j1rQ
vaNmYhUt64w8HnHUNC+y260TkJ31xH94eN9suCyNSz18cwxgB2NiYcqRyoW03RAT7LpMbPUcvPEo
5BYzE4pmKMhNgNtCl9mb2YWt0iUlro0dPipO7Qdr5VCshoNKl+42eNSiXob6ifKVEv3lvvEu+8OZ
cObOxkmvB2pRS4hiQG+8e9LtJ0S7hxa5rcYdbFqdXznq4R+5jd9iWZKNKpPqFtuwpJNWrYrVoz2E
trpFWwVdLvKPCsCzA75VLGc+fwikVgkkHDAaWXa9VxKs37J6B/n/LZf8bNFCdRVJJvDjoWmHOU9N
AflEMDbUb3iyq9t48B5+EqwT2xy/QZR6/+stO8Tf0thjjOWg6vLxIiG5RIty4Wb4pCOqaeWgj4Aj
a9GBzGQxkZOVW9WkKdBst0tCR7+6qowm2tp7aT+OKdbC+DyPtZwXmUlkMCxpgkKbGminkN4rZPth
A3pbd3BlC8Ub52s63teQ8+kUBsiSpgrKSblKJ+/qFyvVO4qc7drcz8XAV5ynk5BdIaERnPG5Bb9s
ig066y1vanAZk2cnx7y1iihRla7AyTlI08UuisQYg0S3PJ8cnYLT3xB5JomJk9oLuAu0yyAhmXR2
6Ev1JJFT/VLaa/PB/2Hb6dPqmLlHRJ+8Pptl3JyJZsOmTrum8rWFktuP3Yd3GmuCTYrEzlYREWmv
/n7Fgy3eHWCgekrzKlBbaItz1SRbrEn8Umzp9P9xbMkx2XSf5ed9q1wsPIAV4t+Iwm6XjyQjUioL
MkUfL3S0p13deGc1tuDbl2qT2fwk2mI8+lsim0TrlGthRBrM9BXkPZGNfvnJr9eXT5P3rLxdqTvW
wybPkubf56mVYKVAhcOj6Pzav6MraVd41kE7/DqcsFWyexlWQoQGoXKtX1G94r1vqZne+yEM1Mhl
qzaDRG0JrA7NU+YVoPQ73z4qpThFLwfnq3LuDctfYoRNU2YJbmiLzn3vo11b5IK0/faKSMPb6J+o
0nEkLr7UZl+VAZ+s6WJLGTp6U6UnLLgeby1o6mlquK9shXecDP7Il8gSzQmyarfx6FKIc/Ew2ia4
mUuCITrJB4nb++C6b74KSiHM1mAhLko/luNseQfNM2YGoDRZ1fUoxPUpHqiNfV5s/anBheW+GKlO
90yIgSMJLfB5YEFnENmrPmgTwbqWvFXwkYVr/7f2ygBRG0hSoRgQlmT2but91ppdVb756KArNbHj
f8Kwrc9ASGXCmpJyN+oizHWL6BDvuphYNjzkKkC26b6d3sLdO+fIbsisLqOqlTH1KK9OuYmeLgmm
vtbrp8KpbUEjrW8jSNxmdrQD42a2++J2xd42bNz7BUykE+ZBouvdCDft7bbY+rJ7utifMUk3a0oK
72arTUVk7/3lyJ0644QgGgNDYT6YRR8ChnYO+nEvbzwHtkSzMv+Ot3+fhcJBL2F1q9TjO/beDr1q
ild55cvVci0XnVN4tR2vn4Vt9/4GLaD+z95+PjznfoeO1JcIHD5g6PAnX3x67F1sPM/s1etw9QfO
g3oxs4o1rDp9DaGRn+0Kii+tIdSjSJFKWGGAOVsPziV1tNgTMnJdW6+bBuvWt3tefmmxJj0XzFzh
oY+sVgpvgsW9RoqYYODjvBNHkC9sunex3mG0npeSXIwK51KZu1yHmSXVIBs6ITN4ftrlhzS0pRzd
dCrnai2GhXNJzC3O41YHUxKVZKHPXbWL1u5xlhvFlXbG+/17vNgHOhPGdgqBV7tTyxTCthhBCmsv
/Yie9FMeOd3aLg34nNpdYSVY7jy6j4q9KdwVLrZuEJ7fowVa9jbPfwdzm8UID++yoUo3kSMcspHY
1YayGN3Xd/ElPZfD3F0pLOohtyboizGyp6faPmDrlW/YLtnAt9H57MTmlY6X8GIuk3mydG3ZR/UE
3YbO/vQSFAPQsL3hcqTzTPTWiDODjVpN/8dEt+1R8d9BObg3bZ6npgHIvQ/FBA15MoU6PhYO0Hra
7VLMYqNjN7JoW+sXv2ZJP8c9aUxckPRlrUcBpAUNwXT9ZtP7P6rNnmN9S2He/AMxiGLFfVu0oSSd
5HQtHFCPniI7EHgT30sDQvpcDAMhWmfJfWFS23tFa9ITWpPWB/L85oJaCYxCWz4hNe9bMUgyDVJy
STL6rbat42ggfnhBf/VT7UUa+m+5WZWl2HWmH9uEMVyzDBPgEAcWJcsrthiRwL4ZNEfcv8OLJURd
x9STrqmypLGxhzRpkaSAwfBUTiuDpnETe/q8Rs7LBiX8BLEHN4OzFCnPJTLo1EqlEJWSgqhx26CJ
WEDDAh6TyITt9wKnoL1oizPlWICqoqnrrtRIcIpqYWs4xNf7B7iIRzMRDB41ei9g24AsnYSO1Dvt
DYw7nR1j4e0/8mQzQdQ+Z4BUTGKWxD10udpO9lzaTUPoHO2Wy8q2FNXPvw8DSm0YGX0Q4/ts+4Ag
yt48Yrtz+rQ/UvYgbiVo0c5najGgJChCmwyCCl9l/KzeJSyEyCUnFR0kT7i8iTzLY6ApivpWNW7m
sPU+niZSwxxQQQa9Aff1wFOLgadaLC0QHOAQKwcsRZNT+saLsAFM8AqE9Lb8DdRn58fAkgiC6NJs
NZox3PUn6bCRnRfqee9b+WLmaWYUOtMTVlZxY8YFxCChrPrn3cfH0xpjGFh1+uCiIvlibyP/vkge
MrEMkH0qFL2YwjLAALlr8JSV3ajxksdtlRA8hv7Lg9QZrLiaTadYIsS9ngWirtFdgI6N+ypx4Iht
c4mMemilBCKihFx/ieiasHuZZxHLnhEVY4POVBuaxSBSOGKRTArGX7yoAh++ce2tfz3Htg/HCPIl
GwtJ+fmzxYhzJpMBJ2xwVNso1HGLMf710T+MjwIo/nmx3y3o+rux/1aNgaahHeSovlAxGN0Erd9E
Kg/LtZGrCmxecw0Fg3uyGGDKm2tv5ng9nEDGLx0CsuE++pbN4bc2DBzFcqNJUW1Q6MPb5Lyr3d0Q
gdRX2ann/Knyv1f8KGYZ3H/LZHAJO44a8NdDK6Qbz41M2ogYbvYjrMgR+WqOb1zG29/CGGya5FaP
2gwKUmG7eH3/Ni2mifW/jE4XGUwaumuSpAp0MbxPtFIfDutiRbPh6Psrsd/N5ohbDJ9n4pi4pTLV
azBpECcgmjhf3eqYbZtXcLk4HEFLkG6gOErJkVU0bzJ2IV6jIhvRjYExXid4f84dJPYxt8iRsuSh
5lIYSxgwRZDmHaSglGAhqa8SV3GxD4+jzWJP4VwOYwRJVl+VsYac2x4ZkI2c1uiHxbzvjx9YpM5r
Bl1sTp2JYx1VKk+g4c8hDtw7jhcinjh5Twbp0MOyG/doVjDIEx1lIIfL+/hcaeTZHR8aLE3FSPCq
2O3rN/Ad3T/qxSTL/DcxlpNjJXQdXegHHZzdCRP2BOtg0TQERAYZ6Zf1wLl36hJ2zQUyvkwbjFRB
jV1G9CH76UjUD0QH+TcqDFd390Ti3aG0M++0PhxApz/YyStyfJoNhvbcQiOrK7luQR5t1M54LH1L
iDD/YYxvqrRBkJsSP+y1QRuIxecbXMK3uQDGEY1FV3ZDRY/a213sTCSK/y9mQ+md540W0x9zWYw3
6q2huIj0nqJpFYODyIAUzvoEwlvx/WfyppNyXWHc/rUOeC1ovFOk/z57CqjtddB6auMKds5bj5l7
314Xs5FzxRgAkvMsuoy3r7Q9f0RY/nww3AdYa4JN89y0xJIXNAzLki1sowN7AHOKRiuJ44CQ5dR0
G/A5yV5LP5qZPpgGJ4hdjCjnophz68WuHQuMxJy24Bj8+CgcsNq4lp87mFzmwCtPK+YIQT0cDVoB
UaL/uvtUT6nHwdXFVp25Mgx+T1qLsfMMEqpj72KygBJKcOxg2UX8/jQMdFuUoN8IIcKhuIGFrWs0
6PB7YBcfFzNV2K62YapUJbF6as+eN+5O0dMv8pN2OGFm9XtcrRKf93n+AyT/pRrbwTaBA2gQpw5e
6bzzwLkILPSfESLTwT1exmOxvjPXj4HjQDZ7fZCgH4gxTuU+JOEmi9BcT1AL9LFu0T5WNfkG8bnw
TLuZvzi2uJjLnMtnUJdO+SSTDPmjj44FgCKaVfEK4Pleag5sxDwXw2CvobVGMLUwF8y9XEi4a2m9
hGOT/wF0f384Bi4yE2wTSQ1dkAbB1mySdiCVTEjuOZXf2ptvjNHtv2NsB+DchaXob64cgx0VYvWm
KyEX5gKMN9/7lfh5+eSJ4Z0hgxvj8G/o3Trm/myRXfejXaktutISfDUwD/u0e4aj29Lrba4bAyW5
NESZHEM3LD3YYdlfSaIfPMV458dgia4HaVVRZ1mS7FlFBeQ2uMazjuXA5y/rYOmataZJO1OBCcLO
NW/9mW4wNTA9INyzbFzv6PC4sbutupW3mJHgnCJHQ5a+WS80AYgPSNl60jbcWHbtxd4WVIscOcve
/7eODJqgVCx30oST3KKSObTkKtAmCge5LFBofuYtquH8fYyLkxgzG2GJnCdrEEWrg3aUNQ29Rzei
Quw+wzjGz2f/4d2N3NswxoX7UOFcCXaMVay0EaVpeq7D5HhrtBaCdeMoPNP+fjBWc6vxvO/IIEx6
nUajVHC+aM3A/lhlhT3sFxtd/u90V0PoobMLO6jvf1SeP2KpnjPZqJDdgJKYDQYNJHzt6ZcPypwH
FyP5vCNdlGZKoqkpqoQXra4yAaSV5EKQUhV3k4cUEboNSO28af4GGqLtlnC0WzrSuby/HWlrqhl9
AIEJb4Pk4YWc0BrujArR7EfR29gYVLTQCMPL4SxFYZh+NmRNocGlJv2pp5xVUT9ipzOM1us+DDSo
V7xrv2SdcxHMbdSSOpaUiwTrdJynz6t35IDzYnA0F8A678kKZS2DAOS86CMDbRl4P2P+ycXMCfYZ
ceQtIehcHGMaQtnXrRDjyMyG9CF6zX9xBCz2uM4lMMbQadGA8Q9IQNUYlbtPktMICCSC942OK4fx
2KAj64Ouhxy87M9gzozsk2/sEfqAv4Ajiv5kNvKZq8R47SgeM6S5bio5AMbMk3yw5uEq8TJqi0+z
uSTGVXdNHWGv7ETBCd2C0gUU7WpLkT8iGzD7Ony2+6XgYC6Rcdym0ZcNkir4XDVRTwjo+B6Nc03Z
nE3ZVlGqXSGiow16iB0RjSNj/YYeif336/1vxbFvtqpQVLWSGPGAAxzdKPZMib8Qehnt/kIdtpJQ
CvmlzAN8I611xeY1TXxjIJFgN7FdS2CTNDJHdqrhdF8xDhCxxYWyGa3iSg8RbB0JaKk2K5u3zWEx
lzezBdZvZAWmkXGvaMbjfNZtFTSVgKIHNz49Yisz19oXSxlzeQxUqF2amj0FI+csncXvkjTrJ3Sq
5r56tSeMF602pURe6ojsj1/cq8b7jAx+aJdJna4jFe5csbuJMjbycGMplJvrx+LGUI+ZLMJSMDpx
OVxsulYtf35cYZUsupw5ls8DRJ3Bjn4MRjmLqIWcdwOoGb2T6Rx8MvgvX5xwZjE5MVeMAY1LVWBr
rYJbBnZ3ZXX5qb1/3bf2xXh0JoHNGUw9ViZgtzSU2cHvKquYYDj4eKCTJ2hbQOeef7xi2eqWV9nl
QD2bOCi0YZqkBIcY+3tuMyQP3tmZWUnp01rs8NdfHe3nNlojX41qZH9SNTvLQHeHNA+3qvYfosG/
8IodZ4uywNSE8OZTkBfDShMQwX6G7js4W3649mXN88wcCGYHaBVQjw9GQiOa5jl+PvL4pHkoxQ6x
pZLRZGjUoXZeIr5I3Xx1ITsSh0QJidqDL75LEQTwbjP3HBnAqNJ0UEAJQU0SW66nVeTQxd0/sGx4
tUfnzn95ndmFT2I/5PpU4QYgvtl5knOqsW9Yw6bwNaDqiwdVHB/N7ngKtKtWJ/Ltvmne7iP6Cvfp
c3oq18Cq/4OLwABIpcthXg9UnIMg8bx7Ff2z5SWSHZYkOKAgFmPr5H1I4V0+NnlgNMEEitgbGiPz
4j0dfPXku5vNbUCPy/TGcS9suqA2Y2UsDGh4RVPNebcLUGYu3ZWVuHve/gtOaGAyb5Q6b9tJVW7f
LnguH5Ae4NV1FivzMzhm0wO9WaLlgD6DwBaPxzIY1d9R2zqiXMDzLYvZ1Lko5oWS5nU1qgWuGXq6
QEyGtznStyGWoD6bD4Q8vGNPCrb1YFcPXQzEoxLigQu7/AndxFEoS1AUhBBe5jQr37dddEjhBUM7
KziPmBtz8p2XBZsX6LWk19IR4jobiWqkxrEheiAYsXz2ydtD8QNx13F8O2b7ijLzcyfOFkkc5ofN
RChZbuiDYUB+Sgp04KhOEJNvPAI4evICBpOJTcA6EwuCQrETtfXcjdBrz0tPc22UwZRRFwxsWaI2
iifGtFL8F3SOOFwnzgtN2H1OElKdsVRDTuOd0TyCd+cpQyU6cA7rlqgOQXHVdu1VKti8ZATPXCwm
4dGDc3RKFYg+0z4c73ONJWjwCsOKbpb1h33g+ToZsDPlwX7E4AO5bIWHr+xKeBkfttRmGJqJ5iNk
XXQNfUiWwfhCC+gWSmZtPgr1Sm/jlVC7eoBO9EMJxljLV2q7SL4DxW4uJPuldvaY2hw0Z4pXf/sF
jOXW0jBkytiYj1H2URre5dKt+1giguYZ2IN+3U/aYzf9qjLkM8v1EHMGX2Wq4OziUvGWKGKyAL15
uqkqzNPF7LIeuZTWfJRjmSiN7HX5dFTLyG2zY6I8ycFODt0w+dnm35pySq7r8ecUXoiWOZfkXYxH
e6gIEkukkTVSXy9Ekr/a9/w4cIliF3+oJFGiN0vU0S/2Z46sU4WwD+uL+RhYZ80gGAVy+iZ3zKLZ
aWNum2pKrGSLBvvoWbEKuwpW4+Q07dWReGdGgftvR0bXAGAXANZLsC/YPpTyuLpK5iNoxYlRbLKS
5+Gp+f9dAv4yOp2xZ/H20WaF8ygE145+0czH1vQ7w7FWQruXtF1ysdN6X+kqqS/buOFgG/Ni+Jcl
yL+FMoZ47eJLHRSq+WgVJ836vOoBaRXvf2/tlmhgJk0zLKxfUhmnCCvpK7MUzMcQ1TFHx1QGUXO1
9vSmfMHODsPuoyHxBkuRsfNgSFbmpWl2YtKZe90QdCJVVs25gFStv5017N/ABzVUieV4uMh1kWO8
FGct7CQwPDwL2jazbCU/3FedCUxvx4tJQ8PEjnARi0mY4720daKCWd98TPMLESN0vKTb7rIqLPBT
40l4Pd0Xt/Q15+IYRzWiqze4NIr5aMY7MLFV8U6LeU3RPJWYK2kJadVNI1RKQHaclyA18qRGIXLt
Gg9J79xXaOn+o9vekCTFUC2TXVNjym2WYmzJesx7cMajj7jTSSWcO5lnEGwZ+l9faiaJgUT1Wmll
WhTWI2gw3jLtgKwpKRrVvwSe8f84u7LdOJVu/URIFFAFdVtAT3bTjuPEcW5QRua5GJ/+fHgf/X83
5jQ6W0oU7W3Ji6pa8/CtvnkouDCrH00rJtORW6CFy2bBf4hTiq2HhBMLdY9bNUcKveFtVHFP2xvT
PkmeUvM591tb1y4J4aKsjrR9lvxU6i9K4MTxFz1JRHv4/9/1rOCIiqVAFrZl3H6EMRp61NCGe12f
2LIN7InmwqoDu7FO9ymtSR/AZlVKGRB8Db6glBdaJONJ4Z6v5Q4NHsesFTI+kuiT1X+9T2pNIv5L
ii7bMPMYDfy8C3wvU08N3EPDsM3GEveJLJGP8H7Qaxr6mU3LAjQpW4h54UfxqMRgnij9XFEnT23a
fiNNLYroHPTHFOio0bHPvpsKQJ8rl/sHv90XuGXlYG5MlXyUGG4QggZN/AND8u5nXlmRtDeBXsUg
MWmpvhWk+oYlra1QzH6X6o26dfBF/n0+OFQoxbAx4L8AAbY4uFqRSBo9wUsSCixLUdb7yTxQE4wT
lfaY7lTgXLv3b/vjk4Im16hKURwE2UXA2CfwxAcZ+56UlQjkrtVCu7/cp7F0+f852BWRRWEL5cBR
jazQ95r0bxw/Y8gpF+N+Ysd6+oVQwMmnbuMuP+pVjr2EHGtqTIuZ1vIqTaKPqg9gNy/Un2PNfysi
5tWBse/C32n+2CgbFnDtFudX07BsVYPKWdhkgIOFwGaOuaemJzlOp+qoVvGGc7F6i9dE5o+4YsZG
NyerxjJnz6CtS/THIj00Jhea1PZ5/Gngr8z/PSrlhswv48L3x9NgLxjXmaWp73O3V2Rz2GNsNYcM
9LlXaPHJ55UDxD8k6FtMVdfmrg+7fR0gS2NtGOCV0AKveEV6ca08KyS3lJp7dVKIIfnyadCAvTY4
CI39eJ871m8uU2F1O7NwFbpF/aMLOVO3sKRLN3DupR4yjQiufTjfN8lbkfd/4nbXnHXtkE+wZpNN
VFsPgi8oHmxw03JH8vuVG4RahqFxCku9EEpGS1lHOYyHjMTzS2gTLCj7ZdrMsRwFMd4kuoPiBgLw
xvhPGwMf9TPWzHCnB27reLATa3dfgNek6fp7FvIbV5neBfP3sC+0N1xYM40Bfi5DqPJmbKXLlmXw
f06vaSZhGpYWw8+95fMgatqCWRLCZKEaEyEgiui+Ur/1Pt/VNSB4651vQFkRy8ZUYTyMYtDP5jAh
vKONPUaO2v5W652ZIp0e/CqavRk93b+Pme9uHV5uGhBFBFJzU8Vyht8ieoJp3ol7OWNPoRJi4Wod
PN+n8dGsg4YO7Yu+DYNZy16YgqSy6UcYA44uvqZScNDnpuhEhdhW22C4NZNrGgD0Ug1VB6TRstSh
MhXwnQGFoDW6nZAjIsKgx2JSCyk+LRdxWwpduajJPlIGoWiATmP7opw+hUPiNpYpDOslGMcNHb5i
fE2D6dww0TGsAa/ylg+MtA4NM/JhDvUdow9+59sEeCqN3Dj9Fp2F2W21upkqFQ6U0hrnJsoPPNRO
BkK3eCNTsEVoFrMrTRrVISVxDULj4FIuZLYPQzvbMBOrvHl1awt3MCJFVvIGtpZ1yQ8rTCIxyObL
fd5cNUVXT7McJTYQsiRTiZNMvu33Njf2Afjmyy8zdoL2aTR39+ktq8P/qAQLreOQiXe0+tubo2as
pmTMfA+gGZ9Vm4vwZXA0e24fmBfoGsJEsgsDiubJ67zPv+9TX5NEiujWmDFiDO1dX109W2oMRlBR
EDcpkODg+2H3k56/qo0mwu58n9aaI3FNa6FpZTMSpctyuGP93jS+V9mnim6QWFPmcPeICX+PAiBo
ER5FjZ/6XOI44fDZ1BweE+SZH3z9SPQT23q5mduWmpKqFijNSTJuLriRVTkJy6nxvTFTH+Gc2GZq
Okqo/GFRjj0H2qPW/6r7jYhog+iyuiMjGZVsLH2vHbESrgoPjD/UKiI/jvnzKc3EaHI71MItp3OV
LtFwtwC65JTPonnFKD5Eokjq2vdKxzjJEgIuptH2sbzlRLfiy1VGuaK1MJKtkZdZrOJig/xvmbxY
xu9K2dAkq1JOr2gsFHDmN4FiAKjQo6wR2Uk71q6hi2H8HifneHKLgG5o/JW8AcK+K4oLVazr0uSF
BorMHy6dPBuxKVQLAH/DOSieS+SU1YeEkcehz3a1Fh7uC98SQuZdzVDshMVac6AkYJnv7QMWGSun
MQN5K45jQZg7Zj9L8kMPPvHyM8mw9VAXqi7S5JSMupP/C4t/Rf39Oa7YZ5ridOxL6Xu9QgTGyl0M
dx3M3snOiJM3bN6alaA6xx8dDZPaMmCJayNPSICwLw2d2HS2JrpXJQGbaCglnDF4FrcXOUIR0JZC
jUXw5mxTNs4QUdMuOn/fde7wTRY29oXsN55vzb4ihOZUBQCbBa/plmrTV9wqMwLuiaRdZHtkeRPl
gFbitAS96pu0dmVoR8H3SAq2i7H0t3ptSb1xtcvi0z9cdPUZCyZW1cJMWI/PSFpdFOhEZZ+n0g0A
nk/3g1MVtl/AcVaQgXYGZYOH1pS7aTLAXFHDmj25xRVYUTAUEZT7GB9k8obdx0JvRJnWoiF2QbMt
gZ3t0VK/m1iJQ83ZF+bL4DAOzTzuVTw0thDbA8u+dMaxAnqaz+wif5QyslUdoaKauCVqMapxzNt/
Yc4Q48NFnAGhkQe7PXFejrGqTFD2jKpAMd7xcl+yB79yNO3RKjcsy5rWvSa2sJ2W1rU9JTOx6Uvf
i6A+A0Nj60611Tv974nmn1/pASudxiDDplEP7oZf106ifU/11qvJa+RnNumDQxaWqgDaya7MnXxI
t+Ro7VHBPLhP1YTXszTafqs3aZiZvhcjd5ka6L+rHIrwquiRcMseZLdr059Wec4jftCinal8vS/I
a9rjiv7SfsfIQxAzZb6n1G7aINgc0ufKHtVdSbvPKoJ/LKK8T3FVZgGiANHh3OIIO2/vfFSxeqLT
OOSmZ/ss8aj2a6pfa/9BLdK9jx7EojOdJLWJ/FkFsSuT5Mz4ZuZ6LeMAHxeug2Xg5t8z21cvr0lV
luqQKVCbg8vHz2F7tKpJjFaH1FxpF0MnzCYV6Gv1ioJ83riDlWtHTYBAiimCQHXZ8qlZPQAXVKJ4
8WP0Y9oNQCtFo8oBD1Bh9DTZW8fIVTJX64G1Wx224pY1b8OC64QEtkEp4t7FE4Rt39SJZigz27M0
cdCymxnPnZtceIKVvr62EcT/HwQNWECkWYixzO8MvpmlSaopHjq5bFkpLulEO547FJcsf2+Wf1Xe
2/qmdK08Ms75X7KLKJBkxCjxeopXpJ8H8qS1yS4xLVvBWoGU7ZTBht/aAM4t2uLxWRMudLWlWpqh
oSbKrQ/JbBJGoT6VLWy+FiGnIrA2MZtcaYkxEfKhNTTBsg1buGKRQZJalBNkD2EibsUqgqgNQFuB
WCmV4Lodhyk68+hDW4TH+9y7YvgwdsIMk6o6Y9aynVIWbc9iBUa3K6yjhSyFFT1kmXWwWGQT/dXs
N8sUa+JCVM6xyIggRbisepbx0FSjoUFNKyiDoLA09m7oi4EdIyuzJ/8ToCjtUUldUgSiNWvb7BNh
IIMDr9qJtW958FkLvuhbHsCaD20RQ0UWGp6ISpfdZmFAI03PY8Xr0vANXE1z/H2MdSguxHwkF83Y
7oNmr2W9WxXVBpfNDsaSya6pL16ckiBomzZUPAyIAuSzyUVPPVaKqgMKcl84/+LVKVoa3sfJ2bLK
H6W11ltVCWrDLg5jsHXWHkY9gpuRZAIzQQJZ+a2waMV3tuBeoTwFEE8kzBahVy6x2BfvqaDfY4yE
prVOfuFyV/iX3C9FAawDq0HeDFtwmuJBqy559lAMGyZyld0ZWjmwRMtCjWxxzXrSp60S5Yo3sL1V
yZ1ZRY6JkjGkudZ/aygZ3b/oFcfHQnML9qDNbT7GEiK3YcB2x/C24pUJUx1eooATKSR3OrPYBPJc
01MEl/u+MwIJitk9ubKCclD9AEsDQQu5Chu8DHBsdTh2YYJelbQ4B1xBr1Na0FNfhKMdErZliFdv
F7UOhC4o4KJAdvsFyhimYxuqiueDc3mKrEGIktVDy0cRy7cwfb1/uauWCNSwuFPD4CXKnrf0Jt6P
g5/hNZvswY8Tp/lrMJtKeskrYVK0NqLdYavauCao1zRn9XZ1y4mqslYnoJnVAs3FonTbTgzpT3/D
BKzdpQZoG7APCsYAubml09ddJxXKFa9m/lteFbsyNWKnnkT6vcHOERlslGzX6M2AOkg5oa6Jws0t
vSIhWpsleLvWtGMZ7ZVLsyetBjj7lyE73H+4NU1wTWvBJ0kUqX4x80k/TCJqKySbNuRuzYBeU1jI
eZVLM5flqHhfQzlv3GgixVXirS6UNVOGZglYCyQ4kalbSByrmSQZh+vFKnYerEMwvFj+sawApk4q
GBA3/HT/4laPNW+yBCIvCmzLbRTUKOJmblrw8ok7scJt6Xdeqqt7Ndzdp7SmuOaVaAA5mTsXlpMw
VUtKLc/g5JX0a88ec/Nb6P+9T2LV4l7TWIhSlYIbayRuPT/d977bfJ2sg5nYuMJcmE6k/+F/rK2S
3Ma5lkMxgyVTfwLgtce1v2n71+KXsnvbONeaIr4611INMl1BIoWBvXXoIDV9IOYkdE/1D8gX13+C
16nemsheEygDBR9j7qfEKO+stK6UEq96GbWWGlzMtFedSaejmPJ8s4V97fKQpNUpRcJAo3T++RWZ
LPI1rPot0ZzjVGjaRYURc9GmW7pvX0o72ambTfNr/H5NcP75FcGq8Usf2Kvcq3KA0BC34z+7mtiS
8A3BWiuZWww3p5rIuqMnaHGDVhlKy4oYSrUc+4NZsoumH9WpML0cyxfS8pTUZ+yxwlZXZyTIwPuP
LH7LpucNzlkzLtdfsVD6tAj5pIQmWrCyP21w9k/yW82/IPywsYdedJmr7hTmDIU3RLavPeJLlPZx
SrY6XteuHdv0VMyDY/OU+j4GcnXtKSDYWa8NvqfqligTtIHG52riokvkhp5eSx0jCfUfUkuzw4LJ
ylJrQovLGLiWISL0JZxyFh/iil56LGTStOckV8VgkTM1nut2o8dmTXLYXB2bB+DZh2aFJi4bmueI
fxr1PCqhCIcNbbDypBDMucts7jGDgb1l4Y6ZhWlNeXBpsChWw4SVmsLmAfe8QkjXbDqBK0/HEcap
0NlovdCWwXlakiZo9TS8ZH+N0+Qol/RonTI3OQ/PRST8z8HRAg5Gqe3uc+4HSwhsQVwjOofQ8wX3
fqHKgzGN9aozw0uKuinWlaHrwGiEIQWNHktzV/Ub3soGvXfP8IpDq3HKe1mAHonyc82/h1oqlPHC
m6+WRpw6P9Xx0/0TfnhHnBBriwycj2MDgbEQzZbIoOh9I7h0TepWuXGo+32afKq48cVXnPu0Pjzi
TAt9Q+iKQqe3/o7wc3U6jO/8Ly10YaFVZl8VaE00lf1mz8gWoYVCt4asDeLECi6t/wQQQuEjAJOZ
Jqrk5V+cCOEWGHLuQ17OBFnIUNWIGILL0OlOnPhomn+KJ34stJ/3CX1UKPPdQQQM2CcVKblZ4K/u
Lo3VIMz7EGsFMq/uY5fEo4Mkh2NkxWnQo4c0RW+bJjqGafP4SS2+b551jTevv2BxqSpydEDYS8IL
+i8GHxDv3alh0dEyMidpErtLM4cEf+4fe+0hLVU3CUJMVC+WhSNTL5tU51l4URFcyvyb0Vc284+b
tc11Oiah6CNHl9Gyg6dr/KKlQxlejPSgBn8kcn5F8hLyDUO4JmwIz/9DZqE04yroQgbMg0sXjG4Z
tYImwEVJGrupVBcE71/exzgSPIOwdU5gM6Syl/JWViXNEIWBnBxtAh32Fke98EMvsDqXfhmVb0lM
NmT8Y3/gTJRStD7+s9Fbu2XUfATkZzpCUxeusVcO/af4MTyGjafv2VZp7UNsN5NiFlL0MApzhvyW
VFXKbghJH14U4GSFj9gIqJ/96Iui7cMtRnzHTr5JZM20Zt7QUZKGF7x4ukChVjfKLrwAGNEUjXu5
EHHh4vdudznudpm47C7i2X3G2JV4fo6d3R/sDkJFUYTOyx/36eX7k/f6R2J/56M3YkeG/ea5T5Pt
he7vv5++cgxaj/YBWKXi9Ejst3kr88E8fsJkoe2eNh5olQevDrJQ+GlRIjiaDxJ4xpMU9cEQ01bC
ZL74e5e1MJuJPkV6VwyggfE+EbGWwdELtpyCdyfqIxmYZvjtaBBfjq83AJask6CFtQS8Pyt+dEYk
QuzSqMdfinqajMjWsmHflS7yclV/kFNts2C01eSlZs95W9q9UmAgTHfQ87W/L3uzMrz3aQvWxAgM
+q2UGorrRJz8x0bOcfV+LTTswHBDMy7TfUwZsP6dTOElyR9Ykoqw3FBUawQ4Wm1VPjt4sNi3ktX2
idH1BYdkpRSqvYKqCse6cu5f0orWxeDOXIBgDO2dy6CVFQna230LTh0WeFBbE/d//Rp/3Pz+ZT7G
j5DPk/PvN7HbIsS27py4prygYCDMw5/SfLGIw6KvSpZ6MhGD4ZSjSLA7mfwN0xRew79oFUXF7PrI
C+3YyZZW1oiL7brMuFglJUfd77/fP/ia4kcNApUInM+Yi+G3zxd2eRehyAVTjWWlWpUJ/RDGdqx/
0hNMRiPqGjeyeh9blOdzXVFcpIx6UzdT4oPi9AvtyAL4Ii8/L0+JndjNjGMRCIR5Qp5eARc32O5v
yz6JHwd92JC6j7OXi89YiF1vTTIJdT+86Mmjag0ITDQxIZE515uqlKE3/GyMsZOarTBb6wEj3ftB
osP1QbF+Yz2JTcefpfYWBi/9gEHNfRc7LU0BqhNh6bYDDbThfK8YsJtbW4hZnPV9FzAFDFo9WKXq
xGglbNUaOebXIq2Ezwv3PmesKP8bgrNEXnmRSRY0ambgflDiewq57zTqA/exKqrYYMEVZxGEDIpu
ebTeoP3tlpDeN1oUtkl0GbHsoENLZu7oZIRIOZnObJO+0enb/aN9rNnPbw9+J3PIi9GnRabXYHUe
Y89kdNHrb8SCZieyQ4VR22tKYSs+PyroH+fKcGSAPFcUu5VPwKm3i74/3P+SFeWJMS+CQa+5KITG
o9uzN1GtNkWAsw8mCR00qvqCZmWzod1Wn/KKyoJ3ZK6OuWyC6NLF3419TPdt+FXmblN/vn+atZc0
UP7HpAdsjc4X/kLUIiaR7Rhf5IQpL68ITn6XJ6LpfuZZKLApebIR99ynuSYX1zQX3OMzP1IyBTQ5
/EcMvbqGG7TnIgQWDttowl4jhQ5bzOYRCz3vy8kgVo0RIsQivhDshxt3qXTRqVkZT748K5tpoVU1
STXkMTAYj6osWxys6zrC/VaCWqa6ihGKLp5rg/2LUu79gJyjrrKrTtTsExbAVuixqDEZxaOXIcaV
971XdX96Rf+V/TQem8auhx+aJarotUWhcYDzEzfHkB1M8hjJY6x9j43+XzAdmgRxX/C6ETos9EfE
pnZS4iq+RJPcoxCGRjaWPWaksuVWBX9NihhSV2A5zNGj8+hWinwZJanC0/iiRb+RYI630vRrfM1Q
skWH4HuabPH7myoaKU/wFByOqdJNx3g6V+ljFVoCPYm97DFJVW9c3yyTC68QAyImhu0Bdw6HZ2GX
Y7NpsXa7iy85w8iQ3ok4PiExuiE9qzd3RWVhiw1ERKgJ9bg5FnORSes3MvXJhiVZvb4rIgslh0vL
GeFtfFGLv0N2ptwh+VfVOoQsEVbxFm9NX6/5iiYaC+d2DrT9L3fbkF4f4c7h6kjghMkjoKCFCUQn
JZ823mhNr14TWhxMDrRRqQZCmvlZpY1LTNj/S2Q2u9xw7qu5VVIoQ8FvmlOoy15FTAkPkTI1kCZZ
O1r3zFsUehWb119j5c99UmthuYbCGi6OoN8H6e9bcVITbhYsQaykBfQpG/ODVasCSaRPfjK6iT85
OhV0si3lSxRt9XGvvB1om4jR4BNA8S1MlZEafapooN3pz2V5yKkwoNLZ/v4RV27zhspCN7FgUDgy
+eGltUghSnSesvhRH1IxTOw5MY73qX2srMxgFTiOgVo2htP4gtyoRUaKzHp0aWNNffCTtHLU1MTS
5zJv3UBNU5f2/bQfSIW1yKXpP5hNFJ9DZvo7jFZhA4FSFF/HHpGnNNtog7NWpBNQREj+Q0fP8dVC
0TQsIABkn90vHuwbAF0grf5bGpkYMoyC675DGvndaMiP+5eyot80JEjmS4GcolfjlsmYEpulMcCY
9kP5kiTZ59zESgd9y4tdi290RKfzzApyMlhheEuHak0gYzNJL9htOO7HjFeineJa0MDDektDkwEc
PmzfzpBgxmSEsqH7Vo6pG3MJCT0p4IClFex0Tc+qrEsvdZyLZLDZ29SnG2roYxWZqTdEZna/dtUn
01Qkb9NLP4pqBPS2gX2JXlaJ+EfhNK/aLtw41Yr8gCBmXDFraRgoCtwSjNU88n3Mw1zq2kpcMIt6
bizC0TKXh99M0lRPgZGZG8dcEkV6Et2HmKidVx+jsrNQSyFT/SwC7MWl1zr08e7NwKNoQquYuY/1
jazJhxz6TAzjOECDxjD93Fp6e0JdCdkkdRAL1LeyHXZobhVamcLDym3rwk2nI29t7fSZKnyT2Anb
KMot+WamTxlHRDD3mCJ5c0t/YD4Wx9R+etH9VCCbPaBNJKH/hsiMvoJnpKjsLJ4xQ/GDJ+gYv9S0
EYy+DrUUShRvvNvqUa6oLKxkMGXwDZIou4yo3/S4v2LG7hibDVfmQ1A3Xxn+ovV8Dj7wfIsrM/om
7iVJL0lCdo01AFQr/4IBJ8M/kJNJ9irNjySzdoYiRcgbz0KoGWyc9cM47PtHUAJfFMl0S192gxNS
K11r4UrRwWg50ncGV7elje53oZw+//79N7v06Oy4r0vXJINDIOCezpATywoyyqpBZqVglkKGz+p0
QqIT/OnvSOoW6lbHz6po8NlBQDM9ugSWpXEz0UJVr+cjTpcGWOkd3Csk/eYieYqkRJMMx4gPokJM
MlXpoQz/ZtNW0Xz1xBrC5hm5BK1aC/Gkae5XtR9mFxU2xLZ6mNUA7pE7mpg99svGF2kxRIf71/wB
HgaPq5uoV8xZfUwWL4skQIKY/N4CVQo0FsX/jm242lC8pZrNe2B7sFPaOzV51vlPlWaOGGWMoUUY
NbqRMflw+rmMjuYn1LngUqDKcMvpalv4aYhe1U+Wrqiu6qs2a4PBnsYpQIKKdhgTypr9/cPPUnod
jwCfDS4ZuldhrZGqeZ+zvbIxCg2VIdF59KmQY+g0oUbQV69NG4blI3PNZAgADPCugP1YtvEY9QzI
ZYAMgFtk/0eWla2PZJfLaMdKwBT0r5V8CKPO47EXVZ5M5YZO/JAJfj/o1RcsNS862mgvregTS4FU
kzrK+NAlj9Qo31ANazsiUF5Mh8xutF8Dhhow13tqS4CdMSG1s+IfMF6jb33TrIhvLv897QBLC//M
RHf2gt3LSenMrMWD9xkpjlER9/skJeSk+xjQroJaF1PcEDS1EimSnrJzUhbSkQ0WZal1nD0ZoTXP
6krZnyZJJsETP7WVskH1F8bbKTP5NaTGT6UtM1HxKHbDEMmw+wy09OxngBp8P+qLUBpUW75smOdV
OrJUnlvit25uqMzpYIH28RAHTmawTa97lSAawqCGMYoEvrmVEjqFoaLISp5DlK/y7NmSzxq8o65+
7upBmN33uidHJe/3/mtz7MOHlv6E+ppCc8MwveeFrl9vPjlwQADGQVAUhO64/ZCAYwd5XzTyrDH1
GJCT7F/13K6dtgrtIIhcowKkn//AO1NUirSn7ikIXf8pbX8GtNuVwTk32KGo3zB7GOJ/BJjj6ZrL
+JUpZN+PG7bkw8D8+9dSJBzgYwG55d3ZvBL0IULOTqaDPCOlcxoKwVvjiM0jYkxb25IvQdLapPnD
MHSC9PBJzye3kdQxNCdjx748ZXVt08wLG2rnk4fxjs90HDCFu9Ws+x7xLm8VswrvDVpw7Jcolmpd
S1Uz0/acmlk5ibqn5aecNI1qa1PYoocqUCPDSWuWctEGZvigjWmEXdWD1Qo1QqXbwsgsYAuNWote
gBY7+IK1hnWKK3/I3TariRcnLWY8Kz/O0RWlWNmvKQ7Qvl4GbfyrqmgfCGxKLc8DAorvYVKrSN5q
dTxgibi0pl2uJzo6BKZsC4xt1kAfTo58F6w9ZnIwQ3nLT4YRzXtBkXVsDEOUfuTQ7m9OvstwBJjI
o7U1KbG0NjNDGMBSMTCjibncd5V9xRBkGlsWmCCHdi2/Aqc6O4G3vq8dPpyJzw4FuooIunqhKBZO
IiPDJNWwUM5B5J+z1Af31SeTTg+JcjYSidjJJ6/3SX7QDyCJiiKB92kC7XTZSRxOgV6joqucWXxC
rffYy/OAEDEyvtyns7ScsNU6HmQ+mYlOB7qIdEkbdF0CzvESW1gbuuXjGZAPwkwY/DEoVUTwt6zQ
DrwyGdbvecpUi9SqD3V1opnlduW44fwsvfjZLF9TWhRIs7LP6yZlgTdZk60pkyqUXv5WpPV0/7Y+
cNuCzkJZpk3VBagUgY7RPsLRdMo8eKBBhlHg+Fdab5UPZst5I0tQcHAiZ7A/eHcAbbq9wLE0EjMo
cYHlI5yZ8+A7wFahXxAbdGR3/2QfWfyW1PzzKznq9EJvwxakgKV/6p/1yvXbc5J9h4cH72GDubeI
LTwGhRSQaQQi3pRHJ2uClw6cyzKjGKpGL1iDtfbNRsi88nDXN7nMULKgnQDGBopG9jlKUCGxfGcC
/AGGb8Pg7/2rXGH7G1oLZuxYqxhJyQNPRWNG1NtG95gj0hjZhjFcYfobOgtmHKLG7IwUdKbiDd0B
dlJoO1Ju8MWH9A1E64bK7P1dMQZ86QGYCqDSK68Rs147P/ua+9qD9pJ+qgxHCaJnLccMHJ1ap2cb
c+kftdMt8YXinYqS6zXxwZXmF97/GbP/Z6zyfri58RejffBc3wPmq8Oxwvf7bFICL+WAbhgIjT63
TOvtgNTlrqvKwqvaYSuLvPZuABVAVwPaLYFbulCLXaZMYx/J0OtTtRcxOttPmTnmMMnqFqk1BYL0
yezcIYOCatft4zFWRwgKmtCTRhUrLrAp4M0WDTbsYa6JPqVNFtTAl6yKYV9NVev6atBtYQiuiMMc
LZnzOl70+CzRbbMUqiUYo8QL+j76pkcc/fqt37tkkIo9lnWzUQj9kFTFo+poLUWfG6Z+UHtYHLow
Uz4NXCbe0OW2pvnAfkRqsx7soO7dZEr2se/bLYs8DaBr90V/nTaa6jDlAU8BXUe3F141o0EnShIP
+Mbp15gX6n7Uq/wB3wkUc3R/AyuCKG7FlW+S9L1TVUWwYQtXlCvceGQjkTU30dq+OL40y1hTBj3x
Ct5V2Q7LXujnpsM+EWHxsKh2ITPU1NbzKo8AhZ+EWxM8a/RhJpk6Q7BgsnJhtLBBNVdYPsWeOurG
vo+rdE/bpvuiagGGUBCfP6ihIvcmy7StMZsVVsPwC2q6s8cNQK2FZFWTOpKkbTNPNiS4FEBw23NZ
+05eWLuuroz9/ddeI4eoF8IFbAMVudjbxx7jVmvMusq9YMqBRoZwtshau4IqxnwR2WCthdawANWK
fkaGvl40YyDBsrAqSLb0CZedDrBmYJP58PSVPtp1PCjF/VMtsxz/UAKMNoJ5DdM26oKH83oK0jgz
tXOJ8bkz7eT3Tpbo58lZucuK4Alz/typFKLYnQl9khBAOSBhEoppqi5VJLeCvoUReP+eedYeCR6U
KZBbv71mTOfCEfZV/VwmuaizP7r/dePEa3drMXDrrKUwzr/gG4sGtTU1REfMAsAMQQAUguljPz4U
xoimF7XR6q9RFfXAIbb0KBQ6rVPNaZs0kPPkYju4fSsHBdhbmBDCyvYwj23eyuxt4zvn77jyB+eb
wATZzHCICebU/+1N8GoIMZ7PgApZYjIFIA/mvk3q7qEIgF06cl236VRz5PSACk0q6ycGuscNR2rB
8++fANWGzCpeBJmShevW08Rs+xqAgrH1Q29PQcWBU57tMl/bSCstTNc7IYRccHqR08Mw28L0jz6M
Rtw2xrktx9w1MNUh0hnnvS7TYk/VMnbLakh3SirDfTfoW673MmH/D32EepiVQdsGQLNu7zpQyrgm
3WCci4g+GJjNidX4aZTNYVCjhwAj251+NKIfEQAnKnRtB5QgU/XUwQu6/+grvGnMWM0Y9prXgC7b
R0yfDi3KXcbZ5OkOY5+ZMHn0ALCTl/t01h52ts4QMWwWgBDcnperiaxjraRnbFa1eTPtRzV10dWH
dMQGpdUTXVFaeJRaVFtFYBX0DEw5J5WvURadGnWjgrtw+N+fD+Ux3AxUB0LDhdLAFKRPA/RAYCit
QQ6iH3ob8fOXxOwsuB+M2SNBhez+Fa4dbMZPwDAZFoegM+r2Co3cbyDOFj0PfWUc+tEElqOVGrtS
VunuPqmV16L/lN7QKwjXdWEN0lBnwDLSjXNQlk+MA5cjVB9p/bv6H9LOazdyJtnWT0SA3tySLCNT
lFqttjdEW3rv+fTnowZnbxWrUETPHvNPAwN0VCYjM8OsWMvYahqtnvNlIzU6uFTzF7wUEgXni5rK
KLQK6kmnVNPvBeO+VCI3FHO7kn4q9Z98a1DtrRG2uuMotBAemQQR1CNW5w4Gn77s2kk7Zdos0ikK
tAnBB0uamHafx9oZkQ99CAor+WpmOewkLR3ZgyHkMUzialU0x0GaNK+SrEhkiIjahpNqSg1hhj8H
SBNqbfhblbMwceFAH2ACCmYIHA2j1O1FVfPn7c+0zp7+s3sM3LGkZdZiDa5QfAk2gkjWTuLkyBXD
uP5kp0JyKINvoyk6sVS7pfjUJRIsKyCLy62IaA2XefsBS4WXiildVElcHTZVqaTarHXtZAQACgr/
ZUgZL2y+KGHstV8M8T7rBrtt92m4rZZw5bliQpzvKMMdftkuGauENH82tJM8/ohmcPG1/z1pniE8
c8qIIrcSO7qMSIyx1Q668nZAMg2IlpxDQTBIPffZLGkQCNGY+fd74PD+GPS7MINGP++t+UjGWezM
2pTgXC3HwE6tUdnd/uxXLgK640z0yMwikvUs//+7tLJS5pn4qpdPXVcrLsx1qavFVulUkbLVWH5b
y+q88DaQ80CmTN6znufxw1lTppBoLZ7jnSKobmx9qyL/KSlp6yrOFDa7BPTIEPQoqbwGjHwK/RHY
VKl5ZfAnnQ4WjEySP0KkxwsLaFCR9kbrWLFyd3tT1rnR4oogBtUFlEFZk0mu813xDUZfFD1VTqr0
zYfXpWqs33WeuLClNlLmdmW/r0ekNpNm47Jct0axzN0FYRM9aA0+iLe3/t338GdkZWICJyLa4Cgr
wcGnE6ZqX80SVqrU1s1HkV6wmmgHQ2ldvzuGUXv083Ffa+ExDfWX2ztx+TYtP4dIk1edH/WGyHr3
cyIglRlMLPopjnYD1OeeJ09fii0FhKtWOEuLeAbZwdoJayOZtbAW9RP1ysKhSxfdJ/Bj7sASiftA
lRHJ7LaY7S8dn+7r0uhfIEXc4atnaVJis/T9yDgVzUzrCnoAGKHkzM56eBtvb+LlGadcLROrA41S
Fco3595UiyXVjValm1hbTpkqH2oYOYes8OZR2ZtB59SpTnTRPt82e/nwYhaCBUYD0ccCY3Butgy1
cCEv0k9C/jrVz+H4Kw1ODdfIbTNXV/fOzOrVlYU8ncTA1E9KXOyLpvwjzRLkzN1TPKieTyQaBro7
CBvltq3FrU4oBzfPOkKAE+9qchyNk3FvhhuT4VfccmFHIZOhZ4Nexepu7kMEwA09NU5VPRgHOdSD
h3BEuyZFmtk1hbLdmWWzVZe55pfvja6+WhvOusFAnXHqqRq4gLTRluqLr0Hlt7vbH+7KLYeDAFUk
bwYQSwh67iAoVU0aU2f6Kbd+gEN7MQCeiaYjp+Ixlx+S+r4Pj2G55S9XF/jO6ip6r8pey8blNHCZ
wyJLrAu14ryR+y2f5vypWZZGZZCCKaDFdXGrhJAqDDIa+DoT0vORcazbe3d9Ef/796+cXi9VvZl6
/n5SPDulmyt91v1/BHwtb8HZIlY+Lqd1kwvdcrJGiAgMHcUN7bHcQkRfXQqdGxiI6ayBLjz3gsCK
dQF9HS5fKwh2EOpJTpflv2EH7fe3N+3qR1mweKaC21EjWlnqy7GS4SQ5xVqaHHUprpwyEbbaQ9es
ULMGTWlRfLhgVzArsU6YXzVOQw7Gwxyk0qVas6VMfZlrLJAhOvskbiQb62nNRJ81PfRb85SLWbOr
s0p0UgtdJADRzT0s+jNMe9XPNDS26KiuGX4D4zOATZSwrmogETpNgjiaJ3+YJ0Ddmb6XgCm5RhDN
uzE20qPUys1BS/ItCPCFGusymUrKTROWKv0CBTn/fooy5NRDB/Okla+zCB1WuM+i4ThnDFZE30fE
dBPpqGrCrtfu+6WuAxLZ1Gs7VifbaopjaDb39HYPkRjdGw0E22q6UXm8+hOXcQ9CNrgbqK2e/8Qg
S+PSiATOfZvGf4agKF87QfQJ3PzqSRVUMG6VkjAXp6uHUp8fq1knDDUBkPS+JLhmqHT7Sho05ji4
mupYNT/F1qA7ga5XbicJP8dsTl4iURg2zsaVVxQ9ALRWSH7Iy9el8LIrVTOduBWNWWJWVHPF3C36
L6F4Nxe/2upZ0r7982EkIiEEAhmLLMC6zThFk1VOfm6cJk1Ayyg1vvttprm3jVzIBy8uA66Q14Un
BrdZ3ZNG1RcFgoz6KZ2qU2HtMuMhkk9txmBwMtuBFe7n6afu/8nj0IZyIui9yW8fAt1T/NKT8mEf
mcNDQzpUg8dCreC1M4+V/Fg0bm7tkjCKSJzrjbjpTV179XiwKaAnNFwIfMhyY74LegW1bBqfW/Ek
zlKBb9Mt/yjptfUKFVebOcD3xIPcGX3mxpnKAVfl0Aqgr82nv50a9Z1dKbo07yVxjDI7DKvim19b
0PUYsi9Wtm6k+Z2uLgzzIRjQ1pUzofJCLWt/jbMGL0A+JJHiSsms/oo7SwtdWYly0WmIwxu3B1YE
H3XRdil6S0k2uGUYd5mj1HEiumE+Wd+1qjFMWxOy6uSbFtCcOvDlypZTLe2YtJPn1A2tCUEEE5FY
s0ylr2qY+JQgGhTH7UJLpI67zBfgRkilJHbyJLMOqTmoX4JZqQfbGrX6UxtmjAPVfZN/SY2WVC1g
/pKkRbM6O5WCMnHLoVY+Fb4sAPG0Ih7HJpuazp2GIQ3u9d4gv6wBGyU7Da2h6EB7Ty/vmrbpvou9
IMk7oY0K9cCwQYWirGF80wNUOegRaX7gGF0+D8egMA2kAGZZK3epUuYfxU6pjY2XXlpHgQycUJWD
A0akuczNvYrehXpWBIGLxavHGPytngT1MqduaiUdu1ga7aSjkqq0ArRagqAD4Qqt9NkQZDOxESia
HgoESR1xNuW90g8xQrO9NPy26jT4nNHg/MeYFSZc6P5hYeBFp2Sx7kDQaLfauREo7EVieQDHaN1J
5Ri7FsT/D9Egtzs/FP81UP6PUQt84AL0BwF/fmDEWorEoo/005Qcu89mobpzsZOafRv9a7lisWSB
NhKBD/M11vdJLYZgA5WSnMaCYijUP1tVd0dd6B+zC/rdXI3kTRJ8Yss49fmCUMZVSzETKQcxxM4n
lSHTN4eDojQbF+RF0WuxxBXDc0Iual50gNO8hEOwb7XTFP8em+ZJiavD0D9GeWa3vfY0mspBzD+0
ifUjgT3u9u28fnOWrj61epiN8BVWuorEtQqGuNkn8vOn9hDK8b5WajvPtXuDuR4p4r/wkm4x/y03
/vvLdW105SuKFsCeAc/GSQl/hOknJjG16F9zqMUG3s+2qksMqK5spJbeJDEv36mrYjts4ToVGidQ
x439u4g2sIPWIBwMCy2IDvHbuZt0XehLkFGZJ6nIzUPamKI3MMvgCIjW7+Wuld0ApBfk+VVzF4fm
/LXRm3Jv9tbXxJC7hykbpNPkEymltVbuJ61VToKux7bQJvGd2mf1g6/l+t6XwnDD79bobIi60dWT
icSpmSsETKtYPJq7QlGb2D9FaWArCV3hUEA6IhD3ov/om4dKfbBqwxGNxg584XGY6h06D3Yudk6Z
uZrw0RiCXR1Idh2mTmxu/b6LajTlX8qE6L/w0wCTXLTmIZkRqaf7J0n6E/IR42ovNR+SnVoFbi7O
u5rpLx1qjVpqHgtgyLdPxjqHWKyDLTBoqlG4Ydjw/MPKLYO2KDCAoOxRCSsiQbRDX9+IwK6uESIl
egfLGQSedm5FkEKjrAONOGOo/ipGubNi+ej/EXwHMGXkN69aMOy1QNrHfeYEsfh6e5HrxI9FAgdQ
oLKhMoVY0irMCQuZ5g+h7MlUczsQs70Yxi4CAM7/zcwqBFR0P4T7ahJOcHXbrXYQyt9StIUNv6hl
LIuRIbiHAANoKEHn+V6CqFSDxLeEE4N0B3noYbi09QH4gfat7svcTuGxNsvWgSZr48V9S5DPbzSG
D2k7kQgynAiO+Nx0FrfoVuTgUn3pwNSpK6jGEeua/uxDcDD5tQ2L6s9U6T8K8F90mfoLwHPbqoRo
472c6xSwn6PUMaeX2xt/EXwve8InJrjnf0jvV3sSUiJP9CoLvL7ZKYNnwBingCWCADrV7gyQ6ELv
BvlLJpe2lu5bK7bl4kVFn73vTRetJalGOSf+FBc7y3rp6r0c57tyPMZxTx26dqLy3mzUDUjU5ZtE
ukCSyau4kI+/RWPvYu+ib2PFl0t+s7CfRABYOpB/u4uKXREbjimydaVpC369JSZw+S4thnmGgSJh
dh3DhGEMHIopVs+KZG8wBhTKKo9x212SbdEsXJp66/NCRsEcLffbcvu8W2MqGYGUhn3iVb7JbJsR
7xtVmndB/n2q5/1tJ7hiixUtnPEL+TcVi5UtKhdSps6pV0HrZ9PfOwa5f0+vz1G1LXH4y28Hfvqd
rVU90ZDTskIoIPXmKWUIwPQHt5gm11Ibc5+H5tdYUOd9yAjjXSDGzfG/WKhFsAanCO2ZdeBb+bgT
lYuUaeRHMdjrxWNaR67VbXWxrkRsiGMvxTKGEyHqWneZqWbXmZXFmUdu5nQQWRT1p1L9S+FhN9Pp
TXt7CA9VLrhaYWyEpZfPkmaRtCMR/TYAI66eJcUcF93AIPP4Ze3HtFKlh0xLlA+3d3K5r87vM6xQ
WqJ4SseeoPTcZarZ901jTDJP6/3ofqRD54S9UQIoGlEtGcCSf8qoI8IvhdDehrtes00wTD63cCbQ
Czu3nfqFmI9Ck3k+A2FQbopqlThQazg9UreJrHwolfLrvy8XzhPKWvjOQn5ybrKCmV6wOiXzAnC1
0YzPKgcj/so+7xOETpP+8217V/JJRuhhiFZJKkHLr5ZoylORKyOjPXkfKyJljyFEjaQsxiF/rhnk
lw9WYs71EbRRYv6+bfuaA0FNxtg3HxfVitVt0E5QXDXNnHlzNgGCm1q6pwo8Uf9uhb4aR4N0n9hi
uSfe3W+ykBRgksTMY94k424TpSerlKbdbStXwiewK4zBAZ5lCo634txMkA1ilrR+5tFZtBEGdRDs
nNL+COuHE4bjXtCCXavbYWZ+FJgQSM2tyOZKEI1MFBT6BKmQy1wEHaJBi8HSpgyxKLmwRT1u95WR
eaKR/ZC1DjTvOId2UhhcR2PrO7k6/zCq9hjX4rT3m0Y/MCD2OnLUnIRkzF4wik7Qyt3OUDJ1H9F6
vbu9Z9deA3MZhydRZ5hGXG1ZNdd5lCT84NYS9vpCl8UL39TPjABvHORrbwGcSxxj1AyAZq58oBKt
xKrUZWvqvS7dN4dgFw33cX7IGaXeiNavrQq8D0kC/D6QJK0CWUjY5U4U+8yTOz/5bHZwrBWpNj4P
qaXieZq84XnXTjDZMmcYHgog66vcyegUK9czTpGY/rFQxgL7g15ZNdznwRaUVrm6Nh2QOAV3iv0X
81yo+1XqLLCPkVB+SPpweJADSTxqgZU9hlBUuX1bFI6YIdRmZQK3dNrlLuj5+BDrdbFXlMx6JNKP
nYGhUgSQot5Ng1r4kKESZCdSYx4nqzXcpgm1h0Bj1pz27VOAoM9OjfMSULQS3IvKoEPNBBOWajIc
J7RF6hRiXdklBcG7SW5IdKEm31PV848BQysbb/u1V4ESHOIs3CeEsqsP3KfgWSkp5l4nzH8I/l9D
RgQlKdlzhhwVdbRJBNP770cFHTRkjZjUW7i6z2+XTDB9uR7r3Iss6aGGR28WHtUwPxntt9uGLr2J
G4z7mFwTkmn899xQgkIjw7O8BwVBk9juMyl1Wy6PZDaesn5+vW3t8lzyqEsAjSjTUbYwlxfi3d3s
z+SUll7mnqL/6o1jVTkJ6jP18FcN0gcGC19U9dNti+tB2EUTjKaRBGoZgTcis9UCg7GNBpEpFVTl
+oLv1k1tgSpoZP1uw4IuQCHhNo6vWHUBD5MBC9jQpMKTEo7FFzEptE+yAX8ng8blDIVkoStwJIiJ
cje3ufytgIftoxVq1Y8AFEnvilkWjPakldr3Rh/9vQqAc2NB1z4Y0xqgbt7wKuvnrQ8YwBaSIfeW
GeO8RFBAq8GpTa+JOThaF2+xDl77ZGRx9PrYQv61um7GMGgSUq8CMIV+N51q/RTksOahpBz64pFp
jX3Hn29/tMsTx6UJLlQFqvUmV3fuJlPPaJE5BbmnMwFcWvtc/16ZxT2whCYMdxbJ9G17V6JqDMIF
qDEuvYA3l3vwnV+amRwZILQZeBaFll4Eeh1fMwD698FQ+p90VGV6J1MS82MI2lwnRksph459EVZu
qKG3+t+sX19QM+wAE0GrIG2eU4s6P/MSaAMmjhrTJQxz+ObHPoG3prKKDxDzZIDRBGvD8nKXnUff
bAT0vwwgMUd5kYd2dElEMeGAmnDjLtTySXJQQvGf02y2mc4GjSi2jnflfLt9aezGxp9yb5COgwiE
IX7pafUMxewY4nAAkbWjrPGPoIzlIiCsh+6IUY3Flc+NylbSpyJyC54yaFRJnsiONyLPa5sHV8yi
OwV5PbXNcwtVHlh+YBW5Vyf7oSD2S07pZuv/2vlXFrQ2AAP6zOuUOjTQkSFmY5amgoeTGYtKeBn9
jz5IpGBLxuXy+WeMhoePfcOtidnPF9QGY6VMo8KWKelu7lUC3I6BqHkn983GgOGVEhrVM8oucMdS
QeMcntuCnLFuQ6a8vEQoHvzgo1h+ElWofSKbyC3/MZnfG6ve3T73ywdZezvotMUzFh6Yt9/07thn
vdyAhiywmQ3+vmFQ3Y0HsdrftnJ9aZDgcaR0LK3ruVM/NkwQNYUnhQx2AW7un8O8cvzpNT8aYumW
pmZD23zb6jVnhI+RI8zwCc/t6krrlTYxZtksPNV4KLPXVLuHpHbj3rx2T7+3sXobqOPkfdhbhdfE
ky2Gd3N5yCc76G2QDE63VVG85vnvrS2/5t3Xama9NmAsKj1LS3ddIju5UdpK+RklsaOmFP9c7eBT
EasoEvStvA2rwywO3aIITH6naYBFYoh3HTMwtzpwV06YZOiMnDIWRy65rt6mo1S1c56UXqDnUPnO
hoLgn9/Jh2nMomOeqsrLbbe44vKsiexYptxAtWz9tFhxWuZpV3pCUYb7gL63HSEXuuF8V6zwcIGC
Im+Ar299mEcUqGJEi2tPHWX/qe/0BawobBFmXWmO6zSZZXGJzGm0rSk0BEDtSVGNtZcnVGWH13IM
HxPxVa0HEtzyOaXz3CrT3fK/YTzvFH1pNLaHQK2RZe/3lPJdP1Q3HOcNSHZ2q1BlpJpDvY8fhQTh
yk/JO3utYc1eb3Tjt3RKotgp455+3DAhfNNWSiQ6HW2B2FWiRIB5S9MPqsIInSt1WaXZo+8bPxKw
ET/ayZfv+6BqZRsvrBtniif1QzxHNTMKtQW/jDgUxk5tw2F0qroBrjlpVcuAhCarv4VOVoO94Mct
YpKBPvyJO3Mc9whrD91LkevtcKzLOlFsSL6axjYGS452gdEvlcvcT/hjMOngKcrN+dPL6smyR5TY
KHcvMjprWIOcWOVglaFOFFspd3pW3vkicsRTM4h3OahGx5hbY7KjMGxku6kDhQFOcXYQyoygRqnS
DQ35ywCQV3uZRgJyA7COssn53RJXIbkoqBuPz9TaRarcFVnrKtZBShXXkIP7dJb2M8NeQRJ/mAd/
IyC6uKzfzFPsIr0EEautXCbKU8nsUDz3hibY55UOPVUXOaFfRP96Yy+GqBrgmkvnbU1HXVVxF/dz
qXuFmQOGyeADqskgMrtu99LUPg6+e/u+uXgizg2uFR+sylKAeRW6x6SH3Uk0c8qT0ZQueke2kfwR
rM+37V39ktSNl9SBKhOzwOdfMjKNsB1ETh/A8H5Helg8KJH6d4a/Zc8wAVyBUTGrr03FxEKfK8iR
DoN+EDSx+i++KahtPiq9eeysXCrLQrVPigkwWS25nXVQpR3Fuo3vec1xKBBQTKNbTcYgn6+WAC3T
25HtbQE2NnQ46Ylz729c51tWVnuaWZRsAj/HSnPfUtQ08oO6xYZ36Si4PoVwGoXUO/jj+UpUIw2B
66mK5zMyyiygLB2RnCprJvDTz1JkbvjlW0fm/JbmpDFeQhdlOQ3rwkcotlFea7HqEUJlDjjguWQw
ThN3WfRBTp4n9ZsofxYpUYtq7rTUrWrI4vVZPAUq40Pp1ot5bfnvfs46JWohM1aChp+jKI+qX7mF
/thanxmVH+OHId/osVxGpMCUCDqAEeChtDpWboPvJ7GhCYaXtaL+OCa5YQclcEifaG4P2rRGtxFK
s4An5UOvlZNTGX68v31SL2IEfgN0bkj00gWEkmpVmJGVMAEZahgeyjYOnS43yb7+uwU6ALzBYNFU
ukrnLmXGqhFbc2N6pYhCe8Jhh7C5FDeO4JUvRwcAeCn1mEUverWOpmi6YmavPcTZ9oLyBwDwoxCd
1Ds5Sl3S9H++VqiI0EEBuAHUTTFXMXcfCYncCwnbZor3mkwJPddGBhb1LbGly0MPcpacjH+CnAVD
e757uZyUkhw2BvQU/UPetCidF9EHJF82TuJFCLx0E9/ZWR98uaFRIWInGWbbTEOS2s+AkXfl8O+P
/GIJyAnNB/70FpS8SyAiXNzspQkpVC6Fvdk1ii0GQWp3YJFdP/WFu76doZmVIs0d/FHYd12ucf3k
5u62Y66pxPl2tHABsvMNlSUIXyW7YtwCcA18HbFQATm41smyz6G8yzP11WfctDoYs1uV41Os5R/L
cXylP7gAXtOk2vglF9W9ZTKMx3IJPbgE10MRelCBiEVWyyNHoZ8s5c1dlRrDcVLyZEfg3TN86kv7
qg2MO3+SpbvbG3HNPIPgCwEKcHnKDOc+FupVGVs55oXB0lxKjW5pEAbmsfGIfOXdLAq2ntuyoG0s
+yKVfMNVcQVS2FwQaKv7r6kLUYsVzfK6H2hcg0DxH0bVzjYqTldXx57+fyurZzPi8EfBYkX8IDr9
c/epjx36JH+qrT7NchRXb9ki2v0/hpar9p1jS6MM/+eMIaWwKRV+Tv/c/kyX20VzgDSYAgYQWwAA
539/zMPMuIfWeer05EdfNYqS0fzHzO98bSN5utwyeHi49SGxB9AEs8q5JX8SEq2b69GbrcKRhM7u
YFsX/C+UWKtBpfYpOLq4VeK+vIEwuiC3UGqEdnk91DINSjhogTx6kvYCXozo42Skz7m+pZl1ZRvJ
hRdbtHYWjufzxTWd2ExiaIxexfRlW0HlauaM6QPNlz5KUbVRUXu7RM69QqW2RaGTgif96XW73RpD
P6FVMSFyzW36zazs0eQOdyrV7lQ70R14aezDt08fuy/1QbhPv4PCbw/RPhzt8s/4p/xQ3ufO1pz9
pavyo3AkaFGo812UVcpA7Bp/iCePAaXHAURHKUwH6Dg3HuVrW03tknkelU7JRT43mjEM3m0xeU3D
9PrwHIZg93O7rZ3y36kDllz2vbHVC9aZDGDoYz55xhzino5Y1K4lBiclzf7m6o+6eeyF8rEoj9EW
Zdi13SToWDg0FvjfeoxYFES196GK8kL9LjKEOzSDkGTYgBhe3ct3Rlanf84LZojFavKo3h4MRIfS
YXroHmG3nYWt73blKIK+5j/Uw5a571XINjLXaBlJPXtKDOg1+qY0siOKPw1lI+i4EgHDm0EUgC4T
aC1gIudnsTY4d7nezZ5QMx5hHMyvIkTytHaI8d023eXpRtx2peRxbnH11iWDnMARgkWjm/emWrx0
z3MFlSj1qEJyx+JxNFFKGW2537D8lgSuLgJwCTCdMWmoXiaJzOJ0kSgPs/f16ymy96cPD4X9/Sla
1EwhirYj+zS6hPh26FROsLtLdsnyBzvc//xZ2Y0t2cxK7Z5fvjy+Fl8dxJJ233z7U2hPtmzXBxLo
Q7ijrm1Hrmx/OHLcXMP9uLNfDo+P938/PIT2399/b79Hb/ONt1a0ellryxyNBrEVT7MLhFgfHvq9
vJt2AIgda9+c5gdgLk/WDnF71/rePLYHTXOip/aDcxzse6Dv9lGxNx7769/33S6vHuE4qUddD5bf
9OTn2a4uDxmlrD21fT35UX8AltfML1shxvKXrjYCHSEUH02OP/9YPSlJLAxTJaWiF8fUxCNhl5TJ
xpO8FkMgWEVwlIlZiGMXbYKLpn1riomvFaInoW/7M7Mt/h27kZPaXz79CG3R9tSXje975Ro4M7nc
e+8Cmgzdp3mAE9BTlW+6kxzhb3daO3Nevy4O+x0eDrvZZ18Vtthz/pqecgdez9Z3nS27IoIJaMPa
vC3y/tuwpVlwJUI5+2mry16a4iQyJH6amCo7TShJ+9Cijeq2IU6Jds0UeUoDb4oqblzDV/cEWLJC
2sfYxxo9JdH1lyalFj2j75774phnd435M1G7b7c3/3KBjNkyWw6FFtcj9Jvnew/ssp7qOJA8sXeb
9tEqezsrPUVwJ7l3cknZGc3v2xavXMbMMiNVpTNwTst7TVGRzWraSokuebCzqXOGqp3kyPHfIYXD
C73b7j7ph7sgyp437C5LOT89yww1MzpUoUne11BoRetM8mZN8vJHwTzOqkRBftqN06/etpiAbfOP
lZ6jB7a7bffyQV3MEv8AGKM5t27NxWnHXd2ZMJM3ZB4J5NjfWxQzo6dI2KiAXNYmzi2troe+lFsp
RpTSE9vY7n6Iwassfs6rxA3vfVjyby/r+meE4JFoCNQSE2znniP2RhtpMetqpt38ZBEpwBnjawOc
z5Jd5rC2S78DntnbZq+tkf2iQU3rGM2Y1RojC+41Tc1lzzSY6bT2YfuMlA88d130QxA3NvTaGnFR
eu8I+8DUtKakqcUIEnCzkL2MCUx4SaPGVhmqrMwdQk1RdRL6xE6nLarJy7O/zPsvrEUURpFeWO1s
2Yb6NMep7FXiCZxplzS7fHoNumEjbL6yl9hZlkdERNd4dblVfqpElV7L3lg2jln8CCW08KIS9B0X
vqXdp9qGwbV+71LFOrO4+nppPvazZjR8vQKlYoStC1S8+q8AawTFqcbq0Auu2liOHBo2lT5bCC1m
RdyCP7bjr0arHnzr0Gb2UDUO2vZ2ExmHPNAPaB04msKQyxa09KoHgPLkuliIJfG6cy8vYuhY9a6S
vVLYxz7Vg7h28z2AdKnaBxMavgZj/v6Gk19pa8ACQ6hKjYSrEmjUudVwkkpQLT1+F2q//SB1Riva
Lbzq5Mjib5JX22JksjPae+YDjrdP2GWQsTAv4O20xxhwWM+jSlo9zF3dyQTlpgaFUFPsZz9N9ret
XHl3UKUhQIUDDb6btRLEUFezmYU+nhDnH/1x9qpZcYqocyHJhRpB5HMqVMObjcv42s7CxcQY3DJ0
y+dcfU89rIdaoFLuFf0vqEkHLEyCm2q2QlRsIlFmK38aQXZvr/aq2YVv6u2YgRiSVx+0r+SyqQX6
D8xoT/W+ESZ31FEsR65Y+lom5Sdd2MvRI3STG5Hqtc/53vIqeC4YoUiMJNC8YqxQocwGIpdW3FLV
vPY5eQYsaOWIWcArn69PSSMlj/1Q82KfDnzC4H77d6ruhEJ1UFLYDR+q2Dhs7OmStK3ec+AuC3sg
WrWMU62SOnHW6BJzZL2gscVdO32U4Z2t4sNQfEKpcT/MiS1txBCXm0nySDC3XGQL3+xqMydYEITZ
TGYvlWNl13WRftcIRn13e2XXrIBFITRayB4vTuAUqrNShOXsyTPx/RRJMhmkrm+cwKtW0CqmbMLV
xpE4/2S1LyZ5UlWzpwtztjdRe8EblWjjNrl8y5YBov+1snL8IrN0wC7kSX2fjo9GFMS7KfKJ7mVT
uLN8ddjYuyv2eDcpOYESYSRxDZgdrVlOfcTkPD9W9O+FZk17CVUDp9P8sLZBFcXu7Y91WZQhjn1j
Nv1PRLvaRph5rJq0jKAL4BlDFn4bMnAJj6NQVG2/8TAsx+jc5Q0uTBI0Rqo5Zut2UJiPIEXRlfJq
NAyNiax9JC+PX7Tgz2w+KPHGEbvczHNzq1M9VsKA2OCMOfCaWjo5HDin0T7V/96rOTe0XC/vMkCZ
zpPaBqIBfK34lZbpYxjFs93JtmyEtmA8CIK2UEd3T6r/bVC2mHyWqONiV5d+CFQWpFprIh/DLHUr
Ic71Mubnf0/Bnf6tTP8kkEbedpXLE8eU0jL8xfg1s1hr30ybKKwEPzG9uQ5+ZszH8ND52cYLd+mP
GGHU840XfUFjnW8lGiLjaBaZ6VlpFjkAe1kTvWZGg9rhv1nPO1OraE7PclMvIaKifWzmtqGW+S4a
4aL+L3btnZWVEw7BHPfFxIJMP9u37WzPxRZN3DUHeL9nK/fLa7PJ+4APkxluLpS5k4EE6IxXU0/h
ZYo/3V7QtVP1ztq6HbjQARW6z7ZJWtrsrc7v3GBuPyLl+5jU05Y635XGAA5BzxqeCsqCl+p8c1NH
vVKZ3jTlrgw/Ivpzp8aSdmJsunN/b7XdIenrO1XuHPE+mVI76qSDVHTfrdj/Wr4kvfEH7TlbmQ+K
RPJDqzBMpKdM0e3Jdw0oz/CCw8QwTqHafdITkr7c3rDLz7P4MZL0BoEFL+LqDZnrCL550HRwWC6K
qiFvu+y2SHb5d7lqbt2xV0p7psGbSI+SuJSEfeXWKnoUlsbQB8H3l9g6MoGeFR8bmpNhDTlu1E2O
P7Z/FeE5zGS7y4R/JoRgqnghByaoIdSgoXN+ghthgZwLpeL1sM269MgVW43FLWzYlcyGiQsErijx
MRREGH5uJqgEgRm9SPcqpbTzxlWFHTmf8VneN/Xr8JSH9Ub2d+n39MGQdjdhMYFO/W387N0lbxVM
fAV+DUSql0RKMNWXEpm1Rky+CZXVb4S9a6J6yJOQjzZInwkNFwTc6trIe9Gsh3AuPLk1IayD6jfV
7/woOibyKQtmp29Pg2ACUtOdTBKe1G58aDLloTO2pIJWb/byQ0hxlmGaZbAG0OH5PicN3HUqrW8y
nKNcGjBuh8Uydntf1mPnxHH3IgvRxiOwzjfejNJRQahbge6ZnuC5UcijpLmRu8qrC/PYBz+E6kOV
fTH8J0tyGko1Wtweo+ljIG/Nqa6en/8Y5rgutQuI+9aJgDkV4IulvPIkNf/bGsEu1gaYfeItpvdr
diA1AMwAHhhemdUhHRI/6RfGMS9JIG5Q00y39c8+ZOz7/0faee44jmTb+okI0Ju/JCWlKSkrs1xX
/SHKdNN7z6c/X+Tg3pNiEiJ6DmZQPYMGaiuCOyK2WXutf3X3vK7HJuQSRxIQybpFlWRywlhEWV/m
Nj7kgjAdvVYDiRE9+6wZ/y69+I8x0bUh5Wdydl0qDOM+kGJJQSI1zMtnRSqKU2hT//j3S6K04AhF
GJN5gVWEUHZ5GyCW0FwqzQOvcmfPyqlOwvPQfhnhY79tbOMc4oHAsihNAvmjCHrtiZwOyRmdpLg4
9n3fusww2Q9zjzZg92Sc8oNZ/QiWDwXVjNz6kTh77rh6OthRgD9CIAWKHf58h+sHMD2bWlJdsgGo
ffhD1kIPjDg9Qt+J91B9q/junTHhs28uuD4tpZmOTHUpOoMegeEirbmzm+/dnpEjwThJDwjKgnVB
UmriLkerIb3MtL7KB+VRv6//Nu5ar/RSmnjl4CrRQ73HS7e6ucXCsAqGgX6iUHtcvUipbY5aA8fc
RUH8YqJcn2YLZfvgQ25Vz7dXuL3A/zW1epV6SfBsWUZ6qfw2iX3bekmz0f2/2RDf8c13kppEanQr
zi7FWJitO1RxhnxQbvtm2XVfb9vacMCrrVv5BBLfY14xoE5uURO5grfCAe1HWSu9xd5Jo/ZsrY4a
MsxGEVt8Jvm5NI/G9LX7BW2hl+V7LY11iPTOIVa3rzEtZpXkWDIRA1q8KcpcJ0N3dtaiT1GEeIP0
KU8+jNnTGAaVOyp7YlqbK+VVpQfwOhq7+oJOF/QRBVQcciy8Imy+Je14lKGZyELEIMsvt7+hCP/f
5Ievq6UJBw8/UwPACVehBKMJiznJaXbJ6nNSoLxz0lO/M+6k9By0z7r857a5zd19a2+VjliZSr5j
YI/uOpWtwn96+V25yyE/7gEwNuIEsKz/uzR9FSeoS5s5TZplvDgHsPN59M/UnXpn9pL+GDYMXLWd
6yAbXE3DzsOw9QmZ8YaOTMw2Q3x2fQjJdGxt0V6pLiU/dkP9YjN43RS/090a/tad8tbU6lxEaW3p
TYmpafm2JN6iBK6qDsegfIxx33Q+aRYZ2OhKQAP1svbi4Gi2KD/I2c7Fsybx+48nvVn06txEgb70
hlly89zXl/Ew+BCzdv546F+Kp+hJ/R6ex4/dYclQF3LTyvUK5nz26MQ3vfnNb1h5s62ndajZ7IYe
/sX7sfxlBRdp8vrP+W+52Hmv9mytPJm2QeqMjDZdrPBURJUbwSItHevazf+Y1tEY9tg51jj//2ww
xA3UHClpUgW89iriNzVQrB5aKOm4HFt4g6RfebG4OQIny4vU/9EehuUcm1/zPveX5jD3R3N3vlwc
mvV9Qaaj23TvdX7D6ke0chPPickO5zW1l9P0mP9FppjTEf2zTG64p/W8zuReF40SLsgmcZQ5TdeL
biQpza0uyy9Z1WiKiwgktdwiUWL0t5JBEQKkUMFAatCX/+SoYbduJssZWkWNVf8Xzx34FMJG0aQl
8rv+KW0yTZ1c4+DoSx3l/E7lTM/ZY14+Tdlenrx1rN/aWh2mWk6QuObDXIzqOWy/ZNJHydlBYbzP
3WhRCc0/ADGAYdZ9uFQzq75vuYmddISA2UOW0o9sm8k1v5m+28ne6M2WPcQR2D9bQNXWkxpmJ+tL
MdTZJVjOIVj8+G/TvA+Hx9n8Me71+TafGbCpANMZwkHPbXX3x1Fsl7MsYaz9OicuFAMDY+XJMKGo
objUO+iselJtHNTl97wnYbu1Uvo2aAvSwEFFa+WzpQY7ELR0+UWSI/Dw0VkKjzkqXWOfepJ9mPdk
X7bsiWRRNB2FudWZZKZQiydlyi9NzCCF9Kg0EnKRL6HuW4XjdX2/x52/dfUBaRTngK2l5nt9EvRs
kGv4FyGmcitoVrvg+e854n9/DdvPofYvYRGvVwCgMFpSCNtAfbIKiCZQhrYMTQ/3XuCGNL5MFJwo
ZBoxlY7iUxkFO6nqawVhdcmBlWEUTeAjkDhYeY+VhYrStFLBqF/8zIzpAZLXy1x/0frHTvs8OONz
ZgfnUXMrQzvIM5KzH8LhY5jL52oZvLY2/CX+jfhO/20netrYeLg9wDRB1UUO/ZqQvonuUf5cgjDI
yotdJPfxYDw2Xf1Lc6o/RnFnGyDHcDgj0I56K59qSfUaEtHIDWGAcRW9PFKg8uRm+SglJzjadn7b
RtDDIIggwuDXAfFYXY+a2YyaOUnlxTL/noL5aVET15bcoVz8UHopktRvns0l9fshYi74Trd7T0KV
WBruF6SoFnkvExL21h9RdFBfB5jFpNG1kyZ5owfSCMlfQIvM0PvK063iHI+J6lfhp9uL31z7G1ur
67oZCtkMwH4RC/hSf6JI6DGZ5raZj87EzkbvrWt1+Jhmy2xkbnkatOigVYdZ/SRBd1SMO9nq1tOL
+4Nsh2qZkZr1OFhCzchGdI9rZVRPRQo4SM5LN3ZSf04Z+xY0+ZkGfiLyrTz9fHtDN94/bIPShDAK
8pa1grRmgU7Mhxgywb4BOmHdp3PzxUnSnaD1tam9dhL0YcBAUZMGkLS6qpV0kKw2gCdRi5Nz004H
OR4/9OGn3vqVhY7PhKgQthiD+C5sx59wOmVOvfM9xfX17idAEYm8DkVNalbXflqjF7cs4GwvWMo8
eC5qH5K8v2/v59aDSBgFx54QqGHoblXm6LIpjYyGhcbFP3YW3qMccTAm889cTA+GU3gWVMJGWHww
RuNsyz6TbP7tX7DltjyIPIrwhjDTvDoiKnJFep3V0HOFWOv0+2wgMzIztw3nnft7y3nwWQZhZJYL
A9D1jqoFPcFx7OBAamXFhcdOOmStox6UAE2e26vaNPX6SqAlTPlo9fS2AgoaR8hPR21xmEKNiLBt
P8QUDf4rQ+ILMvPOoN1qTWSydRdbI99P092w+xKPlo/e+b9fjQBhM2yO+AE1xeuNQ0owykuHQEKC
teowWOqfkfky1+zMeccbxM9dO/2rSCRT0kwyGqt9C/KykquACAJ8AcWi5zKedjZs46kEkcREIiOm
QnNs5fDGMNjOVAsKowW2tAekstDnDsB8npjT6YL7SNLIlaVgdhJfYtDyxEMl/8uGtQhdqETTh2JQ
SKhTrn5ErSVzE3VDcUnSF2YqjqgyOkt0d/urrYmz/2MFgQXKwQ50s+sef15CUG0KwqE49785h8H9
m2FH7+Ply7fD7Kbu195N3L3O9VbtW7BD/T+j6+qKU9m5nuSC5aht/Nrx6uhumnH/EhWn5L5zvGnw
UTIK9Lsq/drED9JuL3Ej7BU8Z2Shr4RE680d4Kbk+YDNMG1k82jFUcCoAuIE+WgeKJhXxwaaneOi
VXuF961XQ0gCikklwbW2jkjzeCrViD8uvFzVz1ruxnuznHTme8rxPu5s4VEQR1YzUBkjr00PPpLR
i5Ukf4YQX/IyrdgTvNzaDEgiaHiKaUN+2PXRnaREyyoLAqNaSu3HpqQH3kLs8qBWtSwkuxEZGJkN
NvRIfrntfhtXoCHA/GA6AbrwRa4ty9E85GAk4OExlmNQDXcooc+1fLptZSPComtEg5ySGr3+ddNP
dqJl6hYIrvrgUNc/1eHu22j8s1sO3TJDZ5wRYS5aiiyra1Yu86mFkZNtrFK+YpYQOk7y/bhoTyXw
Xp8ixN7M5sZFJaa2aEEQfoj2+PX+LXk05UVaVpdu1B6U4kkhyOoQSyxhdTOyu+Ek77ISbh3etzbX
dENFpXVVN9C37cZPdniO5R+D/dJn8n1OVS7TngR5fat+XGLdz4vPTVieqr06+8YLIFpnIELIZkjv
Vm7jQPnXlMtQkVctnjT9aMu9+FVcrqs3BnweDCo0qIk31m+MnMljWtQjzen0ToEC2/HHiqTxMAxf
R4g45t4Ns89Zehh3ZOw3Ih1I+YgFqFpx968FoIcZvsxAI3vsM7U95Hr3U0t7zUst5Knzyq52ntIt
/2E2FAkKzh4iYauNlGGJ7vN5LgmsesbwzFiukBopo2dloP8zOPd1aqr3zZDU0NRK8k6stXHvELQS
1wmQqphBvPbeksK2lUCpe8mcFmYnOA/OSZodG+1ulNDeHs2dzd1wG6GgC3ctD+r7UWAtmNNBqyBB
LfpvSt+5yZ5k0caCBGBUEJhDW8lw8/WCkszM1WHhOCaa3tyFcxUh5TXNH1stSy9OqYZ+Lqnhya7h
8Lx9xW1cpKJSBW4bvh/+WAULozaNrd0ssMIp0BgNTvdh6Oe7ZPkvWrncNWCOAMYI2pRVJM5AT6+M
c0rbf5k8aPjdcE9daivbACYh5qK5ROlOr16jAamzUnWAaISF9GBzyQwL8GXLtxHxCIfyJUJDw02t
wR9r2w06RDPQ6Lm9m1uOgpAJnI8skSd69RNmdEycPgasEaQxbbTPbf/3/83AahuH1kbn3MjqS1s8
TvK3CUre2wa2GlgWvN9AfNhHghzt2hWNSoq0POBDFdmxGE4NmGJf99G7V48GcqyM3O71TzaeP3Bo
ZABw1lLmXpOZFVGdJ/Ec1pc8GC5ZJJ+t/DHQDyWEreXx9uq2vg+APS5+ptoZkl5dW/lSyXaFpuGl
tBrlgHi07IVZvNOj2VoPsQmEhIL1G0qb6x005VRFSVmvL3rVeP3CSCX4SrNNXC0Yn8mId3IO8det
XhxSeKZLYQUAcbtmNG3GZLLnoWwu8C4rbjg9WL1+0rih3WhnYVt3BXv3n7EEAT25XhhFZZmsJm0u
KaKbB92pn8a0Z5Iy3nHyrQ3k/WQeXhCrUCK5trNkM/y2vd4Q3GXHUYouCnBIa6TNX73Ie83MDZdg
WJMUBoQVwAJldaLMqoHMyczaixmUXxdn8oqk3ml6bJkgygKygyAVtfLVcwU76jzSIwQ71g4oUsIF
dRh6JmRu+/aGH9iENaxCiIy8QyE5AfdfpgCsUhv7cbAQIluYhUFCeYhP/9oSwSpoGZVxEdHsuP4+
CA5nKDaWHfRXtq/Hf7ryq5zoMOn+69sULBrvu2CCpEy1hoqpUl4V+lCVF3jD7KfJsMcfYU158/Zq
3ocyWKG9CR6Hohz3wvVq5FhNRiUklCmi4YM+FmB6kZP1tRD1RbgfQw/4d+UmUysd7G52Dretv/9q
YmqK8hT3LWXs9Zmamq4qeTHhgB0RumqzxHjWAyvzg3KiRjZZ0c5qN+53cbdTXgXpQUVzHSjCdaM4
kV4xkjyGFdwEUqd8aEEuQ1QpWR+mtkielpZQwG7yIPDMNjD/MocKJiNo7veQnO8POh+XG59fhCPx
Ga63PjaRTzEDsrhYmb8yMghr0ffMPPZt7VnW3rW8kUBjjSlXGDNfB+RW10rXptHYqITmKRd07rdt
VX/nhmHAVh8y9XkqS2rbUlEbDpj1WP+LGRxd/TDaoxp5Y9qU7qANUu2V0wJx7r/3AgpgAtbKFU75
+XojWmfIrbiWq4uZunP43CXPTew1ewxeW9utMzTNrBWzEtBPXVtJkKtDjA5tXqdtzbs5LIOTEcTK
IUsTKL2D+JOU1OpOfLnl36IeyhFm/BGk8rXNYZaLRE8IJ7omOsqSlHulkT9YdVJ5tdn+vL2N78No
UXylY0/8RaCurb6wkndGCfEa0VE5u6If4iSzt8zIuKUwITkHKt47j+/W5UG4btpsKlW/NQ9KSfhM
DMCl26afVPlHpRwi60FDIe6h1f8k/5ZJkqIbC3xjbvUFx7515D7A3Jh0H61GupvM76CK9kbRtxwF
qmhddHYRcFzXsvUkrGqrIN/hX59Q/D2203yekMUb1Aw+u2TH+zfN8d6TXnHPA52/9pF+kuK+mvF+
O1VOcQSWfHH6vyEF/CXPv6NqDzS0eQWSbnELwB5GrXz1fkHdIDfQWVWX5kOa/tP76rGx/fR327u2
4ilfvtx2SvF+XMdnaFHKtmiz8E8A1terS9NeaodWRxFbnlwLzZMcElVn3uMb3DpoqNExn8krxqdb
bWIUBrVj9TOpR6Z7RQsv+myE36dF/yTp5tfbS9pABTFKafFwiRISV7c4iG9awkprBRFEihijDqta
xV00lsdJ9RbZjTVvgVExqo7q/NVyPsmp7o4Gwdv4JKNXHh9v/5Qt3xHzD6+gB0DYq2UXsLdqWW3X
l3o+MLnaxo8MW1jhnSHvGNp8Pt5aWnlNaqBvFkRWTeXXNS2vPyC88NuI3SJy78vRDXo3bv1lbw54
oyHKVjO2Qq2TvExeA4Dibkkrwof6ssimp1D0jaX8PmvGezkw3MyBeDWYviRV9mWp9qoSr+Dnlesy
Y0kwKRp4VD9W102T64WZJUt9GQD4kVwUsd/U5675nlso5yXnTHkx1J9ytYDGeEzLxGd45+Pc7+Ud
G9+YwAhPE0Ty3ICrnwERaE2PiJ3PZ9NXjrmnjpxUzd8JjTYOKpc4SAKkGmA8XeehVmktWRRI9aVX
rUsHYDBWH7Mo/3zbYTfO6ZWV1XUwl/WixvDGX5IsezBRppZNl9rLoSt2HHZzOUKxQ/iPCHiuz+gY
lrFhxHVzsYf+INvZQ1+p9502/bm9nk0z8LcJxXJEtdbDD1If1lOwsJ5M0hy/oTiKRkMmmOKhbrpt
auOxFXnA/zcl/OTNrSPJlcFQIXMW0YADpGcjCb0okT7FyLe7tZO4aV14ZbDX1NteId1JpCkFwcFq
I2MEjhrNSBqoBr5SG49/7+qtbfoEeEM6KCjRAXy4XpgRlITddSQS3sRlwuJQEv3qiXNI92QZtiwJ
qQ6sECaRJV5b6uu2neekaS4hyIo4M30tfViKGIbSv29/q617S4ieiMlqptSoh1xbclpFlaZwbC5K
qfTPMHk3R6Wal1+FgYRAU5WJWyn64xBby3GR1YcuhsXt9k/YujYEfPMV4AA8SOzFG3dJzKVvlJFf
YKWZb+apW06fQ+kYS/qx7v+Lw/bW1so1TSkP+rxDscE+Debf9pM1/Lq9mK0PR78LoguyVJtQ83ox
yE1YQZAuQqvhS5id9PIH2MxA+XLbirh81hf+6yMDyyYB9HoILMyMamw1pbks3amsTpr2/fbfvxGg
w8IDYktwV2uUaa9XYTqtZHYpQYomRflTxDq/51L5ICf8v9qO7UPWZbJbl7W54wtbZ5jiCIE63VMG
6cTC3/hCOLTSZI4MgmX9oXK+G9Gz3e40JbZup7cmVkerGdDuiwQPfprR9SgsMOd0Y4v5RXe6gyx/
zOSDWp9u7+eWi3OQoRuihCXuxetl9S0Vd/5dfeEEDcbgD/qP2nGXoff0JtypxmyeaOSVCWJJdwR1
z7UxeQhjmB8gN28q9acUy8pxsOzQa3Sj9ploUo6KBhVzmYeF34YA3vpsdH7++/WiVcKcInkyjefV
T3DyIZySkMogTPpV7HwggfkUxvFJCZWnztwp2235DOIa1DtRssF1VkcuoVnSDHHcXSIlO/DaIGqb
BcrOm7Z1rt8aWV39YVsAnFWj7gKfPpq5p8X5KI1IM+6UbrfMiLFkMblO3L7WrZGY7IyCviJgdyb5
rCq5l8/WQ5s48B2X2h6Fx5Y1eOFA84CCQchl5ZZBVzD1MVFmxw1q6MtgZ+uUZoQVqL4LzK7794eb
rqfoy73iXdZVfTmx6GVnQXtpug7fM22hi1imIOgiacfUVhZAk17Q4+AUkDmvMx8tSJ2o6buLFVUV
gxf/FAnA7jjUNX+eFufSMdl0tBdJv8t6WTu2al48jeiAHqM8ssHBVsPOl93wUhoNMgeT8rJgwrg+
lXVsz60FrxOvHLCz0Ha1ofdhmr198LYOPw0apr9FZYVMZP2cq1PdR03UX8yTUz8E9iGuHzurpbF2
X5blUbViTv79baMbboRNBtzJ08m81gP1rWUlDApn/SV2F5se8yUrf+58z43do66IhCdhJTbWMUIR
5BPXTDu8hpS98VIpmpv0exoHWwt5a2V1HtosrLVmaYYLFP3V/LXv/FL5ONIpv71fW4shfhTQUrJy
vtK1K6ATG2RdEY8Xs/wzRg8RNH7d79smNlZC2Zg2nfA2MqXVndgoaHzTWxgv+XJO4i8VsOogVQ9O
0R9uG3o9SKtQhHI46BtK8yIhW0XdUH1PYyS146VPgN/PUfWhqb9RGJ8jX0N4x8kYuqFMrTl3Za68
NNaj7nwfQq9XX4r+12j+WMynskjgTNTcRqdO8TErnszhixmbXjyCEuvSOzOpn2//6q3tAfYndKuQ
P0cr4foLxLlhOUugjBcrTvzC8YX0KfQ+sRnv+O22IZxWkHXxwq8CqXmG08e0+vHSVvkpUB+HWnsJ
4/LjHGbpjinhNe8+BOmwYqCyZr0T4kFcApHrVBsvEI0n96NpnKiiJia0lLvz3u/DQ8GUJ3pYlN+Q
sF85cAyj1SQncBCYAzgZ3ovuEeLE6Het/FNJ/9z+VPq7ZUEgAa+z+FR0ntehrjZYQC9jlTzcmNyJ
O3zaIx94fxxhsQJfZVPapIy6doZmqc2wzUU1OmtUnyKaO+pxxkzEuBOovI88MaSazGbQOeBkrrYt
gYSL4C+hPpKZHUKCLfBj+yTHJrOYubdAbzw+DWm2Ew9ubCBVITTUgelz36wr+8FkZe0yk7Qqen3O
GvOH4hQ7l8BGpRY4B+kjM0bsIoiK6/M0ya2N0DkhJxoni4+ImOWVVv5kdlHmO3WXeIMeN37a0KlS
I9QFpyX3Aigzdo7A1lJfAbWMwfAEOqtj3VdZZZcypZQyVQ6pVBz04Ndtb9z4hHS7KW9RU0VOZE29
R+MkGBCLqS9VVbl5rKHsng4UuprgXOlK54e2/k+ggumU9yYB3h9vQnkaY2JhFDdMsfY3mZE0GAZ1
Pqu5xGF2Z1BYMaNzKMBrafhB0z/dXub7awvsHZwtGvU1oSW7+p6qDiKaUdnhMgNuvK+0QvdVO0Je
sOvme0sr5Z0Pt7E4thOIIxhHQpc18avaR6WSDyX2yu4OzNi3KkCMT2phx0Bm8EFP9ePtBb6/wVjg
G4MrT2nSOQ8rtR4uhWPdqcxswcRqga5a8NA0UE9Mk51uW1xtKY89GDgSWhJqKCzeZSmKHmrjZLfl
uU4UywUGWNwbY2Z7upIsj1ln7DWsV7faqz0qwczHIArO27zyl0gZbSOQS2TomPDTaZ7GFPhr68ft
Va3BXK9mdKJZg1RPdDPEst+4paW3dkbjEDMJsylQbRsPSoCcdZegM7ZYo/a7m7P0ZRhDyEfm2XoM
FH3y1WIc4XcM8p0bduVH4tcAFgJVaZFl2HRyrn+NU9GvjFW1PUv63B6VJf5SWMln04B8xQlz/V4K
mnHn7tvYZ55bUAF0xNjndcWiyNtwiTWtPWt4MMPHUvTQjdFImLNEOy60xvK/Lo8XkCoxPHq8I6vN
1stc66tF7c5SpKTWcTacAOxtzwCrk8YSQX5spjVAy6b5huj7YB8kpSp6t9Sk8HdgpMZffTtIz2k/
N7aboz8TuKa9FJoLJUjZHJomY1QZkRI5cpkwrnbqLutm1Ouvh6ASMmmQoAJjeP1xmADkeart9two
WTW6aZjUd6G15H5ZWl3qtsMo0Z8Ii2Pbm+UplSb5J5BHNEGjvpaOUp0Ux0KW+ockdtqvelAt/lAF
e1rJ6wTq9VeKPgpodfoY7ypQabpEc1RYLdo4YPizOmmeWykEHDZlixfaWX2U2j7zBP0lbR5TckO7
UHY+9OupeRPL8SNEkkw943WKltTqeqvKOaiskGLYeYE1UfFzNTBCX50WMSAcWBN5Vhm3XznfQX+M
ABv2xwZsaOcW8xT+GodAA2A2djWRmTLUT3Y+G15jGMkDpCwFypAMp1fkoFNRIGEcmcWveJ6Gziuy
IiBPGELtMyzNhFqyFizLIZv6oIUvbJI/37483h8dSJ6hCoBYxBCI0NVpbeJlNtNx7s6limJm0bQK
Y8mkDoPh7Ja5RaC93lHeFeJjbmC6H6sd7WuRpMoytmAR9WGWVjWva5OIYYzA9sswCL5MVgmEUorm
u0brOQjq8j3TmFK5vWhhaP1DuC0gcEGSm0R99UPCsokrCSrwM3yVzgFCrc+BmaV3xRhT6kFhwUz2
xJe3LAoaSepJ8OpCjnbtTFarG02qL93ZXKrSdSzCrm7RE8/qzfCAn40noHDd/e1lrgKlVw+mygEt
Mg+tIES4NhoPoc3wlNKdiyFunmkbxtAaFaVv1f18IBpsT70S6adoniMvWMzivzEPtJ9zLOZT18gI
GQqlvO/53GZlNp5u5OP3IqgVN3L0P2ne5vemLsGkPjSqR212D22ybsiK1dNOIVbjRRRo9FXaZ8i0
u+1AGs6oeMWfMrOtSG7hnq7tyTzFdREftElIMPRl74VE78e2Q/KLMOdFA/jjdbWKNGYxht+sodvr
zq1Cn9ffRqYOClUQgVOfvf4ycj8xmqWM1TkMqTzYHVMcg255ZCeKW1O4e7ZppH2sMkfzbrvExnGn
9yhyOTH39o65jl5SNdAabM5DUqST24Qtw56OZPbyKdA5+Dsu8D7gYh4IzVgKYRS1+RTX61ysPhoT
5kjOJQCIZyTGq6OO7pJnI/TZQzJjxN9ur0/8hauTzZgFNyNjukwIrfNIGJ5R346d5iypyXKUhONR
+97rlm0uSxSPqLUI0t7V/UHTZgSGFrbnfgrM3OuUQWtSj7JVJX2Mg2wh0pMCbVx2ssgNs7TcUQMQ
xFOwyax204wXMIBicer8A1ZoXwL8nUvw+ITdToq14Z+EUUiVULpVRcn0+rtZleI0ZJPtue4aJKoM
z0JW3ZwBLYDXqqzy1BZ7bAAbUSxBCRUGmjAMqVE8ubZZjU2RDn0/nLmZnG+hkX2bzKw8VFmOXKOR
zgdngnx5IGx10SJCss90aIzGulG50xDsUS9uOBIiBAwpk0pzX6+nJ6ekrIK2WIYz47z6SzSFyzEb
2r1q/MYNTWkQbk7EaEBIridKKhoMdRyrwznV86feCY6pJfuzBDvRcl82UIpZ2udRj3Yi9A0/omrE
pDIIT3Z7fTFPylIU1tgM5ybsB2QwRlfp8h9yG93V+t3t87gRLjMaIXjLEL7hrV1zIOYlWXgbGMNZ
Vrr4kxZIvXmXS8ngeAiTJk9m0hcvaWBXjhtp3NO+XLXgRrumzv9ooZ4eR7m03JRn7Cms4ukjxe/v
KMgrd8S47X2TSsrHQYv2pEK2NsiiHiVKqYQH69ZrCD6sn6pwPHdMxYyGg0aPMvzUprryUIk+3d6i
jbNGpZOpBMYRaCOv78jKHLW8KcQ7NTWDNzeL5WZZ9qcL1R/R0PltBShT7/bivi2rUEQxjkqBGqWN
1QuUoCti9VU8nhvT+NTmH5b695Cd0oA4pDsYcrQzFbbh6NxZouT2OvG3TgrtMamkqSvHczuYd1No
QS36tYCXtUoPjlacij/BOLu393XdfhKPLI0KckKdaS2eA/Gb3qTF9szETypn49lCNcGt8tm+HzJz
OIa8HKdOl4cTZLTlXRjPqZ8b9l/Emd1Bodbp5k50MmZ7bw58w63EI8g1J/77Dj2vhFYQJnk7nkfq
OI/wo3anmcr0SeViuJeyZW+CZ8sehK6AOjh/vInCB95swNJPyJryzJ8VffFLUPIuJ+9nqJV/EYt2
O5HFhjHQjUQzlOQE8GzlUHnndOaSNNO5D5PvNSUcZ/mnMuYvoVnvwKRfiahWjzy1NzCpNKHI+LXV
O5jwCCWyE/fn2VTnz/Bpfunb5LtcD5UvJ8vyGKqZ40eNZn1mTqX0srFtnkJpSQ+WHMcR6jVGkrtz
Vfxt9uZcM7PgVFBsq/oxoILrRkmgukmZTifYU9TjSNVh58Sv+zV4Jm8cTToxWUAWso4f2lKy7KZN
x7OQDYdxQOqze1IH+1MYasd0GJK7MO+a5yy2w7vIgqBZUUGdj2ZBphvn1rGKtAm6S1PzO7omp6ZO
nGPvGN1dORSzW6VKd9QlM3DlzH6J8kTyI6cnz2GSzcu5hfy0yh7iYQB9OnR7PBgbX0eo24gpIcbT
YGFefZ2JeS6nybvxXKd95QMsij8lQxt+jum5HcZxaHI3arUvjBbPXrdo47Gw5umgIgTnD/24HPoZ
eOjUDsgLjVHwYHNBeQ0NrpNjILZUzEbgFnKcMfNWy4ekR+Tl9r3x/uXn9wvibkGywZ0lQug3p6aR
1bQPDGM8B0sVML4qVbA0WXtkge+PC1YIIHn0uRad18vrjRWbmXIkULgL9E7q/CJVlg+hWo7HzEIL
z5p6dWdV7+97yvEAXESNkHBmPR+kmK3WLks0nc18UL3UtsYPEFgtrh5pw8FKy8jvOru8jJmxR8O4
ZRm2KaoowMjBl63iunSAIzmouIXaqQpOsRp+SRYoW8fBgAFaVucPXaedqnbaq2e/f3JouGhiQJja
jcrA9/V3NPPelOyxWc4Dmpyq4sMQND0bZvugSKe58to9FjQR9F/fSsIe/CSvhUhjLY9i0VSaiyRe
zmM1ntQ4djXEIbXwuVZ0byn26D02V0cHRNDxs7h3Tc1ebDj61WfYHXq/cWpwHI6kcdINx1UQnpcA
UPpzLapOprnseNOG91JIZxBJZNeUEVcJ0ERtBjAiezuqx3m6T6Lz0Pyw/ysjZFmMekMwtYbxdZWW
lcUMY2ajdD9aJffj7Mdo/h0N1k6ksPHlWI0DBRkE+eAaVoECg2uWMsrtcmbcJ2qe5ORi9F9Qs/Zg
CLt9t2wkOQLnyWLYfYHPVa+dMpoCyZQzZz6HDbmLBt74EEd+knotRQjd6751XeY2KsBIw98xLc7Z
yj9NerdAwvEaMSd4bToIyqFTw2U502kdPMp03ejxBtlHvMV4RMK7diUjpjhnRLk/WxAkRfUQ76Qe
6y6lePrgR6IUhpK0YCXQrn9FpvfN1Fr8ikL1tW/BZyofvomUqu16IJRvL3nru761tXqJwraP7FrH
Vh8vvp65C1Ud5cHIIo83ZufLbtxypMmUiahtch7WFI+LMqnTVOrymbrLBxoA9khcZ/BPDdK/7i+1
anYi6veVHOoq3G0C4s2WrsFV1N6nMq1n5Rwb2b1E1vA5L9HZrAppD6z5fhuxZJPG0YuEvGYNjjer
qGrbMVDOLVS26rNd/xnMB7mjm4UG1O0vtrUoLmtqhkR1tHJWEavaaI3lZLF6Luyxe0QaJ3INW9KO
fdVJ32+bev/Ma4wxvz6FtBnQHb52xK5WGis0Zu2cDEV1oNvTe9Ni7y3o/UUJzozaOgGfOPTrqZDJ
KopcHmX13A/6JxXtDblx3NhYvCbTT7cXJH7w9fnGFFcKc1pkWcCBrxdEZmGac2ypZ1jUPmqyj8xJ
vcjoRMoniBZODVUbpt13SlLrD4ZbkLKiagsdp6AXWhmlwtlGKpQEL0pofkzs+BCmPyVrb25i/a2w
QktRVM95yN/PvuZQNDlp6CQvkmF8k4LuYo/x3oO6/lKvNhiOEo0JqofrJirtmiHUYWl6aXKgEtFj
Pj7AT+Y3w+fbn2nTDs8M+jc0St+Ng0kaiM8qpR3bJZk/hRHid496UN9b8c6n2dy0N4ZWDj5NYaEE
FbxmcvcrKL4szZfbC9n5+9cVsiGuiCvmMn1xrPSX6FQ5Zr/X2d6zsarhkz+WPKR5+pK69pnqSMR/
lMfoaI6efP8/pH3ZcuS4ru0XKULz8EpKytl2Dh7KLwqXXdY8z/r6u+RzblcmM08y9u6Ijn5xRUIk
ARAEFhYGnYDFU11yKwfsTfmjCn93jmWm80oN/TkCVqa/D+74x3tSV/G23XqvE8cH3bCeuVj+/3WB
JQfwdaHTaxW6AFCCi8caesPC1h0sND/ePyvWN/zPitCjipcNkAIms4/ISqiN11XxIQKBJTUjgq4w
vMPUbbaYeB2qV4UXVhgT43SBlkXIBMSHwnxMP/oHwSd1aeNJnhFt3dBhly1GYrfL+0u8vZd/l8h4
Ih9juuReKONDqxbbcSqXRQo8NZ5yq/ty2It+Xt3/QC3R3QR8w3xbnj3cvLLQg8IzzH3igX9LjolX
aKRV9PXY7Jv0V4gpXfcF3rIB3B4msliASWL+yqXAMAozL2l9a6/0Rwnja3oeWfRNAVgIHNKMxGTB
abLY1brsd9a+traq+Tj5PI24tWXo2MJ1DucKKkDGE7VaMyQVWnL2eSNTT3oUphH9n6nbKiEZnlUM
mr6/Yz/Yx/OrcD4jTOBEKmpuJgYG+3LLALiYFLkMhD1AMOlI9ES12/Cl6l+KblylyC6Udtserdw1
xxf0LuZqSjzL1ZDejXjjO67VEp07eHIDCY47DAyTl5+S512cl8Ug7PFARYVocNIxJFbE4QW9ynUC
zARAB7AbP80XWP2lmEQojdLLIv+w+T0eojdNX08LbXDyVfiperQGJwxHK689ig56FiwIqVWsis1f
GOqYqYGWhAcdxcsYvqScFtlT8h2Ekgv4SMjLl1xhQlDExoUJ2B3yGCgoszl5QwC0NosRaeSKRusg
XajWq/WpBbYm0VZK1pMR7KZE4Czzlli0d6GODJ54GQ+3+To/M/cIQLtcb7vwUKMOaAOqk7qp1RmO
p1T9AfSa2cqwekzELvpgFYel9GzFGW/gzLUOoZsSBQ2UJADABwr38huELkVxv57CQxGOJlUEA+bT
5MKq0LzSvm86bKxvgloRRoPmTXmGMbMcDUY39p0kRtnBOGJspzuso0PNeQJea86lCGY1CobhJhnK
zwfMVTcFp2nR6K+RzNxPU7JJ/CWqyc79Rd2SCNcJtDRm6IClnjEO9GKlZoiZEwdAixHhTxbJlC3I
o1H471QVDeocpeHJm/9+pjOKlqG7S4M81bRTIA6CwpE1Z4rXuBvM5CQf7i/vxoU7g9H+WR9Lvekl
xRTGIeQJM5bgQ6+I1m6CKXOaYpnmtPNoF66aMof/UWmwb4By4U04YBn5EVJgDjYqSYiegc0FAPly
zWmdiF1seNlBx7APbVuND53w4fk7CaNd8k1bfNbFbwtMOd+DtG9y08lyzAIEwhsYDHTDgx7AT9dT
xSUiuKHP+CxsDfwjJk2z7U5tlcQh7gd8Vooy+VY3t+kv6UOhgUHE3z4KX6RaaLt+VbvyduI5jxt6
AOFICIBCaCZ/ZPQuahKpNPQoP0itRZrJbuH8F0OBkCHelsnO4BjW9csCR4CnCx4VmM8MOM/lEWRt
G+kVaC0PgZqd4oNsIgxKn/0i5jw0b1yveIqBbQyV6xknzA45qOuqGSM5yQ9986GqGLfubXobdpU6
v75Lx/oOvV1inmoNE7fBlBptSs7Lhp1khGZCOEINhRfAecFcw+Jqx1YBYL8W1UPpFFsABFfqXt/L
62jlr83VtLfeg0N/Qu+Fq9oVtVY6x59cJbFY+Yyya+YwlCngPYefCW71MSzBlN7ZBUDFGDNhhDJm
Tj5aY0b0zuPIvoIlsrKZC6kq/GyAB1cPMs1WhRuv0wUyJctmGbnDZliGC3+luyggPWorea88xS4a
zpbyIlnwaE2vr8b5FFBhxVw+kE2g2nqpb30pToHgYxd0aacWH6q8xqOJKOJKExZKfmg0twdKkuPr
ZPzoRWgHocixozoz99Yim3kptNSLYijDUjtoRP4GlC6z052/Tbf+k0fyR15t/vqkEWggjkSAgygH
YHXGhMXR1OtWFvTDW/Lov6sZbcHU/Vjs8FSbIlvkhHFX3gpd64gTwbyFLDGQJ8ziYnSax2hKsg6y
5bTdKhE2pUpHIig8/Nm1Cc+SMFoU2bw5fGMtqO7KumrzxDp0y27TvWbHcif/8tx+ay7jx2hRO8E2
+6Pymu5uru9MKmM3GO+MmpMHqWPw7e2F/nvwK9IsjKByOWoy/9KFmjDrY6wkbYFsG2rsZFGBHu7V
FxxtWeqkPVTiFjzgYKeQg/dAU6GuyzYlMWYO3f+CWTGYD0BsDFzP/ODBhcgYh1eg03ZUBu/QYhrn
UtlgQKa/eNCf70u5scwLKbO1nEUaUuIVaT/13iEl7iu9/9vX9o1swfkSmIen2eaCKI748fZh1Ijx
eOqfUJktiIwj44iaf+pqt34YOQ2UKFCMuVxHmUTyIPSKdxD3YkWET8vNjt4vcQXFj0LqvVpP0xNH
5NVtCWQoWATRGo82hWseEW8UfbXVJP8oLP1N2NnDxrKcYZ26x3Yp/q525kP+qtn/cRUG8tD0gizm
DOpAiZlZqdaX2hSoQXBMVRevlZr24DqtaI3OS6d0a85NeUMLdeB7ZiY0IECA+mf2tTKtssesq2O2
bRdGSjARqX70UiJyEnXXm/kT+eHdiWYXOC4m4tXzOAsnIY7xaIjJ8JV3x1FoyNhw62dXiqIilppp
tGZQL3rAGLOqck8v/TpIjn5CzIX+pxJJ8Bq8CrgNtqEb/NG+Bk6d5WoLGYnMgQ2y5wOJ4idH6TMr
SPcKNFa9zWKC7q/7GnnlHBlBjLmp/VD6oo+lhRgcSLQDGsZlZXlfxpW/YGTMqaAzfzHKnZGgWS05
dk+Wg0D0/q9fZyGYn2fUbWhUs4wU/HxwAkknjWzjIdaX7RtqfBr6SiLgDClH5FXyihHJOHq0WXh+
PUFk7/zunxOZ6ra2B/no2qNfe4/X2n8V0TPS5jM82z9L7CajmhdYQv0S4j1hUimivWlnPamGe39p
t2Sh2xZx7kzSiHzWpSxJbq1SqmWcVU5AiiwgxfI5ttRcgvPCyDhHd72NKBhBCJC3QImAL/5SWDAo
8dT7cX80hSB6bKO+tuUSWNT7S7pWcbgGlFYAz4YslKkYKWIjlH2QqccYTLuao+FRuGnyp0nd35dz
reaQg+ceOloQtQFWeSlH1cYkiYRWPRrxFrBT0go0NH/dl3EdGs44tzMhzPmk6aSWZT+ox7f4A+oQ
HgI3ec1e9M/uI369L+v6wfMjC8gEBYAPxIaMrAwstSCPAj9h4w7xu/qeYdR2e7KUz9R7iuOVVgwk
iTd9SnXkvKW9LPukeqnBR64RvSX1Nkmc+1908yRnqMT/fhBjdr02SdGYSOqxfElHJy8iEqkYuSy7
orK6L+kKT4bnOSL+GUWMfrB5fM7lYSrF1NZirKnHTU/fLOIv31VnIjkN7JAO9Fd9+vj4HsmxJTwa
/mvPfyl4NtAzY/dLPYubAH295nOsE9MGdHLFg4ReAUIuV2exCTdRzSbDmGQI2RXHYvXbW8ULay2s
rEXk8PgfrxNFF1tpXeVQVRXpWUS9x65aikgMPRoH4PkXYGANt5gy8NSB2NsWePt421L+OcErs0/y
yZpETGs4xi/KSaYqBaBxb+yEHRKqHL28CkSYFTKXKJpPEymCVzja5X7VvQicFMtV/yR7XIxnMaSh
jRu0zx7lPebrgrgpeBpTu0VXIjGcGlaZ2spa/5xGR+U+fefY5iJIRq87kOLz6AsTaHGR0cdCEXrU
dAPtWG0FgibebeN4j9CTRb0ZF/eN7taRncv6eRuc6X5k5Wmpa556FBfDNrLJ5xNwZE6+HXhh+A0j
uxDEBHR1EE6qEBpw1cfq5CogP9qIv9SnbFPbLUBBCq2eA8cqiPBU87AZN8KViw39sc2zRXbloIxq
aqnHKnD8jff0RKaF8K4tpm+F+hgOyRPIWyujnGVg+TH4F9SjRiZXdLqltagIj4KEHR0ETPTlqhgV
TQvMby8HQT32NFplTyUYCohnV9hQhXbPAWae1sv72nLjMrg4Q+Z2Avy8QmMfFNNc5GQ7OBybnj/4
Qu8BlseTUEORGtkRtJJd+mE1bgZliFT9GBiYLVu8+gnPque440oCsFSYW4XrFf9dSggt9BgBsWcc
izfx23CjCMaMVu7RTRCKO7GN0bn3d+xKE8DqMFOrz1wSADCwS6pCEHuHiuSfanRBn6ocqcIKxk2z
wIhcswLSASQm6qGzAp4zvnKQs2TEeoAeIlEM5qPLpQZK6HdTOvgnI1+ZeOmWCF379uv+8q5TBz9S
kBoG4BjPXDac9Dw/KKII69PKwFVCpzJD0tQAHizUelrpRmwnC6nxOV7r1q6CdXQmGEfRF8yxl2tT
AKxpgJTzTwAM0UkHdZtCC/Aa5cFCij6VhMc3fKX3KJYjvzPnP+GOdRb81CgKmgxGOTiNa9Hx1/5K
cnrOA/7WTkIAuoZBWojWOLb2lwpDaIWdGpyClboetsNGX9Vb1Y2ckWPE11fbvJozSczueUo5GrGq
BafKFZbCMtqa63JXLWNaON5S2ocraR2tgVrlqMr8s5e2dymWcYqxGIVA/UNsvw6ewiX4uJ+k/a/o
oVyZrsCJJbm7yWh/FrSTIOR6cIofTmDKUo8TxV7uymXO203eshifWMqi78UeliUszYXh+mvvCw+e
teSIS4wb5zwVbyri2dGx0XgKlGmSYVnhw6P0mn3kLm89c2xxfUpALsOyUPxhwcOZYiVaLCrBSaS9
o6/95bBUFt4j8iAcdbhhwyYqZT9MZni+sfqOpH+ux3oVnnJnckGSbie2tuk2uh2vJqpQGLMduj1p
ly8cwXNu/XKFaMdQUEADPcZPb86l82hzIJa9Qo5+1N8/aKikJN/GQt1EvJQFTxJzWuogVX7SQVJj
Y7Q28dzCeVWcepNz7s3rSAAj2M6XNKvNWXwDnvkQPSwQpODZ9PDePX26pq3tRjc4+L9QGONdo7yF
zWd7Jq8Yo0koGsgb4akEajit29rIqEr/uRljYWA/E0GWDAIhlqooTFK1RG9VdEJaE+V1W3owHzFN
gpRH9XBfLX6G812pxZkoJujOw8lIAL6JTqVTbRO3pIn93rkpSZehMyz7goxP8qP5WK40Ki6N1XgY
Pr/KjHgcpeF9B0t6FaW41csG39Gvk5UEy2i25h71L5GOTub6jr8IV73bvsWr5CV6sBZg1qCxa6y4
SjVr550N0ZmAHYh6TAUb8SGFjeZUMtVUODSvn78iUu2qReh6judE/zGgC5o8o6dnFDAG8uiMycSp
nHdaD83qXKAblG1Apw3Q/KYtPpbb5mNNo32xK18l3qyZa8d6KZexoDTJ5mQW5Pof6lraoIuooiJH
xa5d66UMxmqGIgiBs/qxGoFM5Ldue8fU5V0R833DHhtaQdEECqy7jGj20jYFOWzGulFhMtq2jp5G
7QuDGjnO+wdifk8Ic70WnlRU7Qgh4kJdewtx3f/U5Gs3BMCiXXiLelEtpfXkGAvdze3c7Ze8dNEs
gv0E1HWQ8wNzNsjaGE0ZrcZXwqROTjo6IQelIzFvuPD1DYVxiWcSGJ1I2igqI7lKTh26isfiAaN1
aTc6mCGndAelyTmb+oNOYlcEXN9MW4h5L2CwvDy5SEaLKCYFx6da2Q8tbQRA7Ry/PwjKVs0kBx1t
xEvFVd7Ki0pzo3okmdraebUfiq0e5KTgtRXfUiW8IDCCaaa2RqfG5QdVctrCFGVssVe0NvKrk50m
GNMKJpeP+973Og0Bu5+H3eBhJlqzD7gU1U+mmet9kZ7a7/pB2qR066/KT+k52km8RMQtxZl5SBHM
w9XoBrPNmCaMibthmZ6mZBplOuZ+8Uft21CgbSDkf4ymyQ07MJppCw7n+m2Uh1Gnie/1O11qchlQ
NivCQ6cWks9a01see/l1suJnK/5+H7MV4CQafb9s0lOcb4Zs3FqeQIJJXfliaMvJV447QdUyTMQq
beU5GADE6Pf3T+PmDoGnFVhWEWTVLE5YE0OhT6ckPRWmtraG7ijUKq/Ad0OGhegLqB6Qb+DxOIcY
5yFEmrY+8sDpyRQLgFYj2adW3lnu/ZXciozmCUMzhAizXNFudCkGfRloaJnmycl2Z0+2hHDWXOm2
Coi6tUbBe6lzkB23jg9FDxW9vig6Y34e8x7IpFQVZCnLTjUpkf/0HYs+OR/FYmk88QLMW3uI6YwY
VA2AFC7M+e9ne6gZXVk0Xg4MGH3i5Vdv79zZjzPrsEBlmo1VkZ28uu0fLaGS3zQMydgLRdvSYD5Z
IomdbhJ5MAroZFFLAZEBjFXooCMnsGjMVEpoXSQzFjywat6MyutaCahqgVtAugZQKWD0mS9sPGP0
C9PoTmJBTeBLgirsaTntS/9PE7mYvSRbh75bRTJmuAUWAVW3PdYnvw3o2C18z1YEUFIA51Buq2Fx
X+9+1PfSl+PbkMVCtRxYRPSXXx6NOIllogtVfxLKZelLbuH9bkW46OjgBz04uJZjVjsx2gbR5B8K
4coDJ0eBWUIpejNzmr4N1lsjbAFbyRNX15wgXSbBN7r+evPRbFUH/7qtQCpAwg4g86kgwUD1sSF5
4QjIaIko6hVvGOlRa7uyqG3R+8zE3Akewj8pptfGv/XozepJDTj8/XVfX5kaWOB/8OLghZRZ3won
2kSdpPWnFGgEkumd7ogYZu6qUfhdq+XgdLL51bVC7NyX+3PbM/uNZKiCxgOkg5DXY+5qKfT0sBFN
gAGHV08bVoPo5v4qzw5jfhDDJ8UgofdiDS+hgHg5IIUlOcWj8ltfycI63YrHyLAx2oBGD8NIC59q
0iMIg5tppW5U09UwYAlDugxbGvbG6BRO+CRbrhE1pKjIsMv1RRfSUnm2/siWfX9h13BbhAPAhMPG
MccU6ScmaMy0usekHaE/iZiR2wGWU6mPlrrExDQDhG7oeC0LkMDbxl6j+kbzj7qxKyuMVIsW5gNm
MwQxD+uqzC6T3erzL2JUe6jUIR4Drz91GM4guX3pxuVTbNHab2hhpYtR344+JqCSfKuv9OCjewHP
YSU8aeCkaN7AYmXkoCNeQhl3Y+BMhi2nu0zFtWpLAC57yzjBoBCdjs3Gt5uAd/vPr5aLrwe8HvOs
0L4LBmWAnph7J+7jYpjkIT5pxPZGZxzwcnWOI9GeAs5bZnY/9yQx76cY7P9qkfXxCbxo2mpAZz+t
psG0e4zp5pjd1ctiXhQYUtB+gsQNbODS25Se2SXlNMWnmNjG6HYUMJlqJLw38tV9M4sB2zNyvjNj
0o9mnN03YL7ETHZRhBgLiHpESC2VTfBN31f5n5wxu3FwHTgmzDtGEMIEQKBBKFJDrvNTXQ3CMvPV
XKaFGHrxQir1XKP5CHoXkjRqtZiStq1oooJABdNIRwyh60oR2CdhCs2CZpi2NdLMG4eIYEgdCO6H
IqyjRQTyMf8hFIQgIANadiSiKJ58LAvFgmpqALjTVB/rhBTtNGZUDOIeXrbyLCSkAr3/SCwh8tx2
ygIQq4DQ6T3MIzAKitVoCBzHdn0NY88xfAgEu+hoAMUec8mJapX1qSUlp8FtVhgRZNeLwMUYVCd6
+MA4jYG0HF26DmAYiUzIpHdtN3Vg1jk1brEFK9o67Wm4goOb3IYKtnfg4ovnA2UOHIsEo9A8MBRI
XyYiB0NuXCgAROGd8dC4fe0CXdwj9efWHSbAvaib+itAKwPi4Puadp0lxh0991GDrQzXBsYcX9qN
VJjeKIVpeqodg6jrXUD1VeOMJ44Tny8fdn3nYpgdTYxgTJsW8XRL0+dfx28eoIy7Dub2q60iSHzw
5528hbFpyPZBcSJC/3NII7NdzF0kGt1UFPW8DqckEdyMSR4CADI4DuCWBl4cC3PDaOHk1VaKYwEI
xsWSXNcn6sokPjXWEeE1uF2/Pedl4a0zU3XMSHfGe3aVaGJqwyzO7p1mJf+pbdK9YJ7l69d9fbuK
jhhBjLoFwxSNfRGmp7eSgLyKRE7qclTtGmYyy5jHUQEEipTVz2LPfDRiJBR3xhwy3Eds22obb497
bl72lsWeS2EsFpPuS/SUQQrSDhJxpSX6OwEteX4u6DfnMXpr01DpBgQUDx10UDPKMEhmnEihn52E
gLzlAzUWkU+Wy/snc+MCRXYPLS4gwUTDC0vPmFeWUqpKi5cU8d6Vx2zVEbFZ0JozluimoZ7LYa62
FqGvIGSQ8zZ5xNoR/wQWmPXR5LWB39q0czmMSueJMijgTcPjbQ/OXao/oqDicFTtKg6Epp3LYLRZ
LYO2LfQmO20wcxV9XV9DxnlF3bTMcxGMXxNqAymBtsZ2JSt5IVLBEd4VeuSVXufdYP3zuZh5N89s
RpwaRQslrCRa6Wu32s5NiiujOqgZOQbPvOTprdvgXBqj0JLUSdZYY1HoRviIQ0K/OQczb/yd5bA8
XAmShXql4+XerFQ7WnN+/aZ3Pvt+thuoyDDx1FTw8/raK4jm6OShosuvkSqkfL1vljwFYFOiRqX7
XRWU2WmkCDhJuhZoaadbCb0y3LzgHPnf2zbGNsHQ2mEoRjWfCwIBV8bkVDd0BZujbRzTZJM2Ua8P
IPGBsjX2cOzgzioa2j7vkHg6wBhnngxjP2Ly66n8jlx19cfarNCUqTnxcVzKGxlPq5f7R8VbFhPj
9JGg+cUIgXZ4+JNu10vekjhmc8XS7yWip4gQ8KZSaal+JpRXUeBJYNxAX5RCO4kwTHO3mdxhHl7N
s33OPcNeZoHqT0ms4fB7sHOUi8pZ44lOODfmzRjgr4Wig+7Sn41tIshG3c2aPNJuW5Lxq3fXS5MK
q6/7p85xBldTqCt/UlNwOeHYAxpZ+63zLIqkJ+prHZCM8rpcOPfn9UtBqX1JFGbX5tqaCWxw8ZHa
ybqgvC28FeCcbyHjDHzZlzy/+HEGGulsk1buZGvLCpNGSEMpj0uT4+jQxXN5ZH5tqnmlzOYTk3cF
A750e/scP/KM6P6djbbeSzGNV0Z9A0JU5G4QUdcrkSw5CnHfi4La61ICKLAGOayge3ioNkfzKdhQ
h5rGf/NyOz+f2ZbPruysqJt+nrdyEr8Jqd2J0gAPA54Xve8RMMr7UkqXKVI26gijeooyp0mBAH4M
aEhV0n1keJ8a3+1WWGQO70F3W+6MhkSmCk0AzCbGfjX4yE7AezuVvasx+4q83D+n247orwRm/1It
7EUxT7KTdMwPAm3WCgq10eK+EN4ymO2TSq2vRHBAIKp+RyreXSpP/04AE0qJ+hAiawIB6UQSgvkq
n9HzfQn/h8f5Z6NYOIbVol0GgwWzE7icbZ1OD46SOWvKJcSb9+I6+vgrh8kWekGHuCqLM+QIxJfI
Nh+fE4djm5wzZykpoWumWjbQqp5aRECH2+Csix1HyP/hyf4uhPGcUdFpY2VEcDGuuUiBfxZIvKjt
6CFZ8sxzfmXe2zPGaSZ9lSppg6dhtN20juaaCunoLzBO0iUvK3bbcf5dFeM4pbLp+kgLUdVbv4VE
P3KWco36+XlM/f19xuIzqw6lqsXZSPXaIJJsSxqRHoQH1G5I6lbESYB+OhziPyE1BiIjuuI4hNuK
jolwIPgAAAG0oZe+TtY6rQjauZhIZDqsJGIsATYCexilHJO6ebeeSWLcAro926TQUJOV/5SYlI2U
Dqi67c2wK+iSE2zfSp/OPWj/rIrxEJiBnKRhh1WNaHvxab/9oE6yXH+/KIhSZI7uz0pwpY9/hbGU
BciN9UgHQ1iwCo60dO/v201vevbrjIcwSyv34CCy08v7FJBD+nm8//s33QNSof8zCkRiSUxKoILB
AIHw1x5sO12Oz+BOR2R1X8h8tldbdCaEOY+iKKtCGhDnmAtcpItn9Hz8OwnsLKRKQAtS4CPEDt5A
eg3VahbikhMe3jzov6tgOWCVov3fqPew2HM09uYpn/00k1mTxxA4zhobJL/0C20tE3XJOWeeBOXS
0IumsGI0t8KVAVvXOEfv8C+XwLhlDyg3YGQgIHnqaG873Cf0bV91tkmMNwZDWj8GBlQVRDuH3zl9
6m1xW1HOOji6ypa7EqsCFZMKKeP+7bf1gQjz618ZA+tyA0topFaGgOA0LePFNnerxX0JN6+ts41i
XO04NmmuoYR0Slb+s0hCbrp5djp37Jkdw2TmhVAm8ztJXbxUtrIBjy98RmjzioKchbCu1VD7KYpL
mEX54JP4lFHey/zGYQNuhLF4AG3MDL6MSqWlhwdFo+QIW/Ayz+noksznadSt4OhCyrzMs2dLgZZy
C/9DadNR3N8SWcWrAaWakRfe37DxCznz38/kSHmZDeK8Grz/V/OGjTzdvXEgmHcKkAvwgXiisE3r
sapkASB2OV7irgzGbVAtchz5dRMrem7ORTCbNY0F2FYEiPDeW6d/eSzc+rlwwHf8QuOvgHCs/cb1
dyGN2TKryKWpKfT89ObtXLGkKhg0OkQ/1Z/7JsmTw5hkJYPwOqlnOcCYD0R5oN4D7+HFk8HcsrhD
BE3vsHMj1RfeHplGG9j5ipSn+2u5cQ+e7xmbaY4bozfiWQ7Yk0necZMJN7wLJhbhAQxgKOB0IrNX
VtNLkjBhr8KX3sEA71W4IgriRb7530pkXYhitswTevC3yRCloQvWwKPFDWhKoQGBMxLxlZfwuXlC
f1f2c8OdGWgdKW0czSvTiOUKtKMPsfvNuV5ue5szIUzEKKv+0LYDhMQkWm1GZ3pAnuSZEwtxpTAR
y6g1lhGIkFI66mIXb0rqP0vfz+MrRxBvy5i4ZSimGDCJny1rP6SlfnSy9+/7+nyNtsLMUiCvMfYb
aFHM/mZCl7yX+qo31PmJ7O3ih2I1rtMHb3Hy7HAX7gCF2P4aXsZtbgMH4dyX/fPbzFV6IZu5gXzA
lcVBh+w0oMlXZWOGZ+F0dhUsUsdXl221yUt08lf9urMBBa8HG3N9RGek4AwZfuXpzBUSbtCmoX6n
a8Mp14qb5MSsSLozd/IaA6n9P2VMqoikvysFo75J9NZvM9/2vWXrp1TZJSkmiizFD89cCAlyuGZM
g+EDqMOwOjXTosucKFk1Oul8Tl30xuULVguMjgG1LXCcrB/psgwE4JWE169kF5tJI8+hbd/fXp4I
xhY6A09bxernnLhMXX37ceQ1XtyKSi9WwRiCIsj6KDdidsor8lY6MlV8kmnYxz2vt/eWt7oQxdhC
26i5qVdYTe1EqyKhb2BDrGiZ0LnuYqxSzt14w89fiGPMwgpkcOanELcR/wAKJf26fza3XMjF7zOq
j8lJSTMBMXqaHlHlN4DoCmhGli/5Uj7cF3UjMLqQxMQUJZALii9B0riQ6a5emJ/LfyeACSPUWKsi
RZ/mIpJIf+tPFWcBN7zgxQKYK3GQ6jzLIpgKUsMr1akS8rH85hw3z1bmbzi7nMo+lPs2hiKH6Llz
x9YZlSUv33T/IIAavJRRxV6l5wZktN+7fKHaxYvHQeLf3ymQc19KiJWpMT0RJ+E956Q79RahuU05
dyxvGYzNe6XeSWaJZWw6JOqf+/+Uk2zmePjHMV514CRSPSiliGpKTnYhieyD5cS8TgzeEhjjBot+
5g/1iLyPiKJkYpd2x0HC3ngrXKyCMW9PyPRewjD00yZcAyfsyjzYOceBYFLO5VkPcVjLngcJwkZc
7+aqCai0BvfZt3m9r/dt42qin4gc/VQbOJESI38I9YFEKJdc/36jinaxY4yVFzlooOMGZ/KGt5WM
W96g5dZ4WXNCqvt+XWeJZtCCliuZisWcVg3hPUI4O8WGuNBq1YoS/Djm3LkYKPQn3DUlN5nM2akf
zTjzVXmaqnUfwB/2VHHf575KnYRPEe+5y3EmPyX3MzGeagSal0PBNOK64pF+5Q7H6d6UIINcG8MM
MKLh6q2jm+BH6BQYiQE0VT4RbU/6L04UdAtbjb6Mv1IY115nyhT6lgxDWRrErpNlieyD24BdF4TZ
OfFQ3O4WIkDFOQKL+EFfLBu04rev386H+Ljm5VFvup6/X8OqCGLxUBFErDkm+Xtp/wK+mrOrN5Xw
TAJzCeRynvulBwlNQywqPG16mOv9G/+mdzsTwVwBaIYsMjmDiBccmw4p+X86cuyH6edMAhPtRSgO
CWoDHU8q2w2JuQ10UlCOanD076eScqbhSRuUct9DiEaCjtR4eViPLtpi8tP97eLJYS4DtTXrsGyw
XSN9rybXQlMEdbTn+0J4x87cB9VghrWOUzltqq0LbKJdvVSc9BRPd+e/n+1X2PVDnPcQYTy63SZa
8jwbT63mJZ79fq0buVXWOA80Gg92A3Lh4/094glgXIGVTahrw/+fpuObdmhdLq76pmv+q7Y/j+2z
FajREMTpTFEP7v2VRd7ih4GgrJmsfff+SjhH8dMoeCaoHRQ09AoQlH3m5BGWHn5xbPxqujljgj/c
hWciaqFtdUzinMPuxpZckWqoK2VUQKE5RE9pV1Fj71Tk+MUDw3M0mR32pqlBO/dAzpso2XVEXtc9
0b7u7x/HJFmOcMxQKsaihIxo1Tvmy6e0MBbTn3/nX34q4Gc7OJitVWQGhPRUy0G7ZUv0V/XwL4Uw
dq945ZiAdgV2X77AgT2kKzRdUR4851ZV+fwWZbsNccE2YzcrnD1YC7TDdnTVnMq32FV/b9QlT9w1
28L8CjgzJMYVRLXX9V0N5XvrtpLuhNvdCV2IT/GA7uJhrbxQTLa2sU4pdr7RPfpfZjbOPoBxFVHr
JxqIAGYl3PlLf60eTXI0bPO/ebH9FcOWbtVu6LNgvqzfxMVm/AGpoJMw/31f22/nac7EMDHBFBhZ
UXo4vQFXA3BwXx8ezRYcm7pVvTg/tJ9I7EzfRTgLzFbFngFL2jsYX+SZNtKIKCwF8i4iBbwHjzuG
uzImUAi90EBzHDbQbjKSR+QDebTQXWL4yb/cQvXycgp6jEBWQ2whXqXpc7h4/cio8cTLqHF8H1uT
S0TBM1JJ+4H8DsRfdY54+JcLYRwG2imHVBsgYpcuXTf6ymqXJm/3hdxcBhoZZ2SNaaDKcLlZZmiV
Q5WbiBRA6vwrB3mcvgz/G8d3JoOx0CIOdUFKIAOTj2Kw5Upr9W3c8JKoNy+Kv1KubvRS01Cw1ufY
Lfql7IHDn8G+Bmctt1/zZ2IYA9VNsE8YiN9O9kiDJ4tgXDKR1s3D8v65/CBamIw7msb/ORj2Usfk
BtNvcsiJi4XhGO8YAg/WMUIdcGiu1g/1aROtBNdc18TAi6gAUS86qjlP8Nup3LOPYGw2B1eoXoTz
YuV84+8xQEg/4g55Dcj/I+1Le2O3maz/0AjQvnylKPXe7aXta/uLYF/b2vddv/498rzzuE1rmpgE
QRIESbpEslhVrOUcYZVSni9ZNhEX4pibOwWgExZGKMruIGNalkrd3CQjr3jLWgz+LuQwYX6Y5n2a
18b8tENlgjx11N9On5/XT5Bzs1gq1yrtktAXIQRjaOXjTu4JXkYYRrkuZbYB19SEjfQHK/AA3oyW
HAANkR5UNP8o1r/YLMZCjFkajGU3K6JOVIrh5vd/twLGOoRyg/GmHr8/YBbkmHHbGuYn7pUdYh03
hsDHMdawQ19lWvfNd8KN/Ro5PDSEpcmGyxvLNl4FvYysmICFzH0Nsn2aCLp+QffG7f/naBbrvbtB
93LPx4pSAuBnuyXB7WOLIWHhFNwUm0pcdagKY2zHOF8/KY6FZWffBbPP5jL0/Aq37oVTdwZegKsH
lKPSi8sD2Njc64cmc3YfMX9Wwb5aMDrtY7OLNw8x5VrxRQtwIWNWmosAaOzDWOh7yNjpq2wvbiU6
kFGxX//ZOxPE5WBuRIfiL/QDwGbFoR+GOc7qMTkDcPnRB/M2UAJ5xnPxnXkhiLFpepe2dSlGsyAD
fC6YDuS1GS8r+IUIJh4Bk/MkJVM8tyFJiE5Hp7Y/Bhu+nAaEl2Ve1LULWYxdG5phBMcW9q2L7SNQ
/fCCCKnFixmWPc6FGMa4WZM5FUYEMU8TnfY3+qnd3+acNN/yvoG1E1P80GbQFfxUtrqbRhBBZHOr
Q+fmr/0r4lK7pmNOVFemXJWbI5BfBu9bnDHr/oVu1xHowgSxyPGYndzxESiF5GayvSfJ4Xi45d27
kMTEQqWVWV2kQZIIRuxTQFXwMqVYEE8ZFnX7Qg5zW0G52goKqCPPFNQLAvycwKnxL67EQIcGCEHm
EXW2yN/2ahf3aQV1A5qkbs9xx5xu5neyL/nrS0HMlmWeN+ip18zXND6GYMzqKtrs3wZSUvkvNKLe
l+fG/icHdSmV2UBRaDx1GrGBCpmeUrwrG4DMd8gJ8QQtOdtLQUzAOEidMIxpm58N5AWTZ9WuyV1G
Jqc6FltOinDxWl3KYqLFJBL9rClxZo2LCG50pPlWuTUtYC14pBVL5uhSFmNdtbGFEuo4tm5Gy11j
kiOngOun1x2sxNOO+d9fXF2jViwQe0NMgXrnjDoMXNMTmCqg8p3dOGAh82EGubBwPLGMsUWPrGQ0
Vj0bqMmtNgA5pOqr6qB3uXGS4/AiPep8fvulS325pYzpjRO0L8fAM8RNmHLSPo6O4Rqu9dS/BraP
Qplh2qLmpDfcUSOu4jD2OOyUwdQqLLfCLmOAzS52gJABdmyx4oJRzErIGuPvVf5iVlHSRJcTdVYc
V56R0/eutNftVHPIeM/TnqWg5lIWY1vwzI6EBmMyUNLkXXZ88ren7cbb3XK0dP6da2tirEnfF32j
J5ADFKK31Ancj8bJjjJIJLgxNW9JjD2xprjw+xyiJldF+R8EQyhsZ+h65AY38y9dWxRjTTRBlcWg
xEEZZkS0vnMV5WNUby0UHzORVoirK6p3675ZWe1rWXT/Z9hq5FFBmKp+4agBWJpRysQIwyqox7np
0kBNSIEzdQq8+DP7+uktX7v/yPnyhBcmBhG3Jvjtl5z6pXclJ1v9g/5RwGYCIQsA6iYGnJilCKYq
NIkxzHqI2cf5zISD9spnMVzSQ3C+GqjVizLGwhgL4veWUPvAugVagWi7GbTjRls9xO779R1btBeX
cpj1aFI9Bp0BOcDR/1uTjoSb0bVWEorPPuX1+n8dAKuIF9LYAxpCVU09GdJAKkzeht3f6XHLQ0v6
qppcE8KYisnrqzKYzVIPirqUKH/xnKP6SIBlRE93E3Xxer3xN6rqDJ/RemtteGwti2WKy2UyRiQJ
RTntRHzB1G21fPewu/WPLRHJsd8g7DI5Wr/k4S6lMXbEm9rYECZI04A6gERG+9S8XteSpXt1KYGx
H4M6DlBSOBX/Fb11XWAbm+sCfnMuw0JcSmBiEEMexUarsYaKyjOozUQz9IEbRNuk5Ong34Z2Qnr3
RvXp8ODQ121mf/Ks5NLT/PITmPikFQxr8rU55ALeQIxErkw+edjuPBlMMGKEKbhc5lCrfdwUTuO8
+pS3jMW85uU6GMtR1lkzmtqXOhhgPz2ji9jxaIdukwdxZ91cPzjeghjzESSilKez+VBO7ixmsEcU
Pq7LmH/jyn1mk9+Nn3v12MBPIhEkv6okBXUbuBU4EQZHx9latjxOcjiEkNJD7QDuPAX28fPfLYQx
C5k61KYgYLNoiGCXxPZkx+iY4vUVLtoD4EWaOqALVY19kltRIeV5J+bnF8WdNvGNur6+jN/U1vNl
/RbAPsILAWTOYTlhHVnguPpWtweAQEREzkkFr37MKptLlzabmF9KcCGTMeqRkviRUcLvAhHezomO
Ye05utVpZ4uuXZ7+7RqZs5LLvKjiFJuI+F21BZAiyg+JG9v6ubNfA0fYiPOAa7fiaOGyhwS4vizj
DisKq+xdXygA25SQdlh1NHqu7UAk+XkbDdz6x1L4CWjb/0hidlRQYYxGBZI0GRrfuBo5DDmdVq3M
HSfiiWI2szf0fJACefZQbkTjw34LCH1+FXb+md868r0ixhECzjc0UwVnVsdrpIvB/awS9a/k2P3k
8vSDJ4txiQhosyJKsKTJ7YA4HgWAlFPs+nQbYkSFlyNarGlfnhXjHutey1IgaWLUBwhMipPurQqJ
gGY1v0rQMrjL1yiX2cHq+kVfNLwXGsJ4RKCyDrnYQapirur6sWhvzGalPYjJg9i6qUiuS1usPiJd
Cb4vYC4jOc5saVwYoiDGCl4pp42Ldrv+sB/QPfZPKraXYpi9BAVeAWhDdX6bW6RVibQrXvQ33j2e
b89vXfxeDLN3cQPoeMnHYtDTV5LgaR4G3XvEeAS64fV9Wz6lb0lMTNGC8neqLTx6RCd1PhKyn5+Q
vBiTezhzIHDxtKqsovXL+XBosj9kFAj78PSKw7tWy77rezFsPOEZqqAHEJPdUHegrVM/lBvxfnjt
SWRXtOWkr+evvnJKbP1MSEA5kXu4xU9TRopjge7OjIsx9WWzf0lRwWEOtNOZZno2jxd7JwkAHw1K
aNwMpSe5TyG1H9vQjtfKOnDlMzrzN91d4ng8JVzUjAu5jIVH+4OqFwnkVqhovJQPN+XN7XXdW9y/
CwmMYS/QxRhpNSTsvAOGD23Ydc4J8dbA2PQRpPcol0ECWFfStX8cPMDDnfp67ff/ZHoXKfLvc2IM
kJZV/liKkIUBPirdiSRb3fKmDWfr8lMXAOKN8WoAoGugx2CT8arqN0luqe2Zbnhudv68az/987iv
H+zvaPjnZzIHq03tGPiT0gJRpXbTQ+/avIIrbyOYg+0BAd37Kjbi7e6G15fK+23mIPWhSfXWwG+n
NpcnbOF99XNrWP/hW0ILMO32rNC7mgKux9n7cL737/eP189gYWbgpyTGhxSwhEI3b1FMNkAt7skO
BuNep8S17++y1e6F4r451MHoocPpCPwqRF9TJsareJiojKsOCnBwX/qH8MF0UvsD4NMH2p3uAgq6
9429Du8du6X362NKPdt3rc379R3gnSPjdMAaG4ldhY9w75Ab5fjN367m5+4yrqbtzFEcTfz4QD54
t3whrXb547+m7MxW02rf19rzY+wIx3RVvCUEGO7RAxV4DGrXrz07bvdvNhx8lz89lSx5U6XJ84bf
cI6S95XMdS+F2vPCErr8r395lnzhXbupVSxvNlXAjuY1dl5XQJ2FbRwFMQ37EV+tEUI4WfGFPOVP
HWGudxanTWjNOgL0+7vacuT84Ta5a1yklOn+fd8CN3Tc7ZXHRrONQ/AWDCTaRzwo/q9eu//9ov+a
q+slbzTM+Y6BzNpWSAzWRXc/57Vrkq1L9+lhJKu18/kv1YG52aNhZJ0gYmMHYnN+WuGpGnOxhwKN
n7GO38ajLC5JfJuvts5pP5I7m962ZL9+td/v2529ojO221aJaMmLYzmfwOS5r9/J33RL5g89+QrN
LxQ8DCSMc0xYz+6lJahwR9Q9eJuKyMT5AAvAdWng2bsaRuhfpu1CXC9bk9EnUMuSbKhFNgMV3mLy
HqNkWq8FsqlcjBWmJC+JqtL4eECDjLYRnE3g7jYj0tuyT5S3k3Z8ajK7lXfnAaD+YMtNnYNGRJ+U
jl8462ndrp7q1ckUHeWvfiuB3W2lgsJ3Ze0V8OmRwCQhyCeHbQlkC2IepDugghA/QFtqsmkT0tzo
nxK6KDeAX8B/MNFwN4CpE9Rfq2T/51OJUKI3jxWV7uuMRjedBwqPu2xfNE7+aLi53eBzhb/mqxZ9
dUREGelXigtu0drO9x6SS+lKAt/H4Saf8dI+DuKmcVeF+2ERDROuG1TMbHFbOoceQsN4PdCoRU0b
KQ3tTXSm3XAqSXd/Mp3ARiIbTGS6HdDCjUzytCkJCKbhzXJ7OKGH1xUasnG1FTTVSm08R23ABivk
db9aAwvizliFjmM4yEgfrFt/V2QoY9ya29QBtGfvFiidJ28aGPQmMtJBsq0PYydv1IZoKSq+x5uA
5gPZ6OHcN6XvkKC7bUCv2Xv0XcN0hknK3t6/im/pavun3B1Lqj2e5M7pyD3o0zKaAu9J2Qj01tsW
D8ZZKwgQVwFpDNIgR0BovALgsIS6hn7sejquRWfTbh/yt7S2tVVAbbMFbkzoGkf4PqexjQJIXphr
Q4sGdARkAvGE7J23cYr1fU8UYOJmn+89lU/r94f+j6YQEmypvh035h0GLrboll2T6kPvyWqrQ/kn
gTQHm2SIPGwVpusvKJrOhkLcCtQV0YdhW5voiFaXE3HuK5I4JY0pkL46cBz/6ewOPE7bmH62EmCg
1hXZbJWDPd0eQ1ck0l31EMACnhH44jy643GD/9ntSTFg05C56vAt1Lex+2v9/aihM8g28aPYCcF+
Cmj2Nq1coLNn+EfJ2aXEBdfSHwHF/nfPyd96QFwnaM5VSU/DwrES57j+Yycf6uqU746tjZUCUMJA
SXgVgh/lXKysG0naJaSl8cMHvNwIzd97e4DHFod3DIoStSDv4lom9Xoy3O0q2ebkznr3MxJ8hnR8
8twH4waU1cVDi5rrNsfIMcVFE8ngIF+/JspquxEy6vnQysBp7eyAgvfK1t5fYxvoscrdDPuzbWld
22SdEGztX2RChc0xach4qneJU8WErDdOCZB4i2Jm2nfkGwHxTnwqyHq0PezNJ2wV8EhJs3t4f0pP
j6k73AaH6JVmgzutRVyGNjlsdaz/ukFbcrMagIxUQ1VUDPmy5lMPIkMQQq9DD67i4uoP5CU8zg0Z
CW1SYp50d4aBtzY4qm2Ivm+OO+LKZ2IqaaqVKlGtDvCRUmpLu/B8dkPg6bcueodu8k2ByFm5sWBG
swPnBfG1Nsa5/1g7E3XpaRCJmQnZ5UhezhZQDELbI8hSrq9v8kJzDyYQLjZ5dogXTkMUfQPj4EJ3
fqKhcwDqjXIsn3BZNND5Gvwa1+/s2k9xzBvMN5tk0iucaVGQP8/SY0R2kosLwFvWQvyHZSmgVFFk
RQdE3c9lyUUXyJ3n92eLoNqfiS4sJEbp8xv0ukfAwypvuAhyCxWAeW3fMpmtjMuoTX0TMoHsngVw
g+B2Cd3PnrM2Xojyc2nXj5/3W8wnD0ouR12BCIXecb7yd/rnZ+zDHHTg11IFOrc5ALdI7GhHDcD9
Pck5YmSeHCYWBwRZLtQJ5Dy5AFQj5HAS7JfD2Xfg6sgaZEuPO0ck949rHr7igoZd5IP0r1rbxcXx
47qU0vn1gmIW7/XCi4TZASjDHIpemJ8vj7vOdQN6jtBHkpE/ZwQg7h1ZOxtttX0MiA2o+PfR3vqU
1y7zxYDHWKAf62OCcU+Vk7IZsL4nSg9376fTuiTPCC3dXU5SB02Urgs9z+1dt/MoqKaA/+YTOqE4
an+ubgfbuXe26u4eroHchPTuE856s/1YfxxFeKg/CjkcAoRga9O5rtFfk6RXvputwwlWVwOwAVGw
5J48etgcaI9PfXG1dY1nA4bVUlchezAY5ideBZ9zm77eAxcqEU0SyKjntE9qOzx1U3+X4n5cKHb0
Su+DbCjnxwQ9++SwmXd6ZTtvZ7TEBARhWkZbSt9DvAVH5HTmaE2jNkIrneDpxMntfsH4X9vknzbo
v5RCT4RYxseAd4Funu7++Lfq5ml1oJvSNm8a4qxXNrnH3zE5g7YC3XHwgfZqfQ+STcBkrHnayrmM
bAVKCAxT7+ZDB6IizxXPa2HXaiH9r4AsFSMTv1xJMPppk4I0Fw+WSkIY1D+Za4yJCrTe8U55yZpd
ymLssRagrwyQdh2sZuh0678euZ/P8voVWQouQFX9vSLGNo9emMaDrgHhyT7Ed2+pnbximoGLAL8A
AQBveCGHsc1WYta5pUGOgQdf77wobxUoQYB2mwG4XEBLPlhOifPwWbnXF8jbRSYF2tYRKrzJ1y6K
jv9iwPfcGz3hNcXxxJg/Y4wgssYpLLA8mnhESYn3N4VSJLiB15ezmOnBoA44RGXrixXxpyAtMOLc
G0zEaAcJw1vwB9VawIszQHNQhVdESn23Xxub5GNGWCg5l32ponApnbnrUqEUY1jO0tu7u3qTOe/X
l7eYcr0UwCj9mNSVVCsQIKVuOtLccGTPfvY3Yu1Yj6NHcXQ84qL/RSbwIQ3ZkMB1zpydOHmxMFq4
1AcL8ET6NkJivHEmx84e/tHqviUxflQAW2urRFgd9R6jidYUj9eYtmsRByZwMpOLKaB5Ovf/L4t1
foAQz6ouxLIKqpEenJMS8TYiJpUA4W8AlYhwFrfklC7l/axc/VesDpOfSlhc8jyttePKllGIDbb+
/XU5S08xWJLvdbFPMS+oPTXEcwiJlHytUqVzBafYoZVC3qUg6EoOHuIKvOu3EWro+rE0CM+oLIX3
P76BuQcB2F/qYD7IEQmj2GnW5l5y7su3f72pzH3wIkHAdDoOcQSHDuZHQKXjPpjHfzDJP5vn701l
3EAky6XVjV8LmlHsUgAt9C7YtVbcFc236bcL/ZbEOIJQN9UxGbCimS/UAnRWh/F0TM8d5+k5D7FS
hDxFiIFKrmSegjKuIBOFyrKk+Z67gK680amw8iFRurmuoMuu4HuBjDmJ1CATAh9PvxQzI/EqAeby
a8jtJpJnFbu2j4wtaRXTAuUSTky97ZFRBeevDQBhFBgLBLaW7bkhoEZXHaznNjkIG/9Ur3n9fJyj
ZBsvEqFOZU+Fbx3t+qFtgRmj+wXVA6fzPv/Pewp8W12VZQReALllji7tx6LKBSy2c59qgIRVmDy4
5/nW5fzHhRTm5PTWmiYfbODnR4sEdjyQAYitPqmpjCaZxAld/35840pdOMgfa2MOUk0TRU1VqGXn
fsWUeKtKDnKR7pbLvLFwYBeifs361J4c+uV891IiYjZWc2R6z2vBVXhCGD8g6Xrp+wB5xHCFtcue
M+TJmrXqlLfW3XSbmPMIM/rd7AKBSr7+rG7l9R7WOyPbB+RIKcUIKgV6DRXXFrfJfikK/bEBrO/I
0zHL5hPGXoumXdoWennevP3NR7H7U6ADkOjrkQib0UMV7boKL/kMTUIzqKVieAb074zsTBP9OIpg
F0Ybs4Defv9acMPDrwl3xir8EMI4prSPevSDQkjppEfrqJ7aB3+rb8qV5oS3MWZ6Z594zJz1bkAq
/LNFQ9ZndisghU5GDFrwkhdLz4sf38P4LyvWhrI28D2Ve5AdUSWrwemODRq0eOPl3P1lXFgqGEWr
1xBFvbkOEwMD+eHeeua9mBbM+48VMf5LRL9togUQc3jztzcmVKYnunNdVxav0IWqMOZObkuxVEfI
KG68feWo7i3e8JxQnrcOxtjFuhT5YoPs6yG6CZ2/wqrCE+yf+Nwfu8UYN4zxyFElYiWlUzu50zpo
woZ7T/mEykth/KUotqE98aVBg+Ptz5hRJsZO2fkouR1zt3koDrx1LSU9fghjjJw1oRdaFbB70kl6
EmFIDhsD1U+Juhg2fFG348HfJlSHPaHP7cbOXrV1bgv23lFUAtPmEbvcbIODgjoUimCO5x636+75
uhYtpb9+fCRrcYJOLpJ5R8wBwwp/QgXFL8w6G72bd+tAX7UKyRUaVitgxkfSKRzJpNnBZFeinaSO
F6F4hMb5sXCigEbTtipu63IlFvecz5w/44rNMhibFWEn9aZB2UG0va32x98NX5XPlSPuABC8joiN
DXp7LwGIErqPHOHLV003FAxZqGCvYQ5y0PVRywMc5Gj3r0+oVfakQcE8o+G2PyQm6nuTXUzECc/q
CZ6rxb+NSb+zaEE5XzJL+rUN4IDVEeaY8i+6TFEWFF8AsyQC46hDolxCGRzV249yczOsQ4wyPaP2
dh8RdYcpOMobalq21N/FH5Gx1JlSeVbQ4VmltHb8AeLRdINLes9Z5aLVuZDCGGk/LnQp87Hdol29
C3b8jKw8Dxd32RNcCGFMdAJIKNmMIASRxKOOIZ0Qr8H+LJLb60e2kA25rJeJjJluxVKs1AJygDl8
J98reAGur0tYNmoXS2Gs9FSlZtrM6gmn1p0+npN1TjmxNXe7GButaBjtrTLIGMGcIa2LXbet3+1o
xeNBWLxq32v5+o6LlLgfdKiZfWkYtHvYCHe62yFHdX3Hlo2eZiiqjgSZihwtrtmFlFAVw6wt4h5p
U2CLeI9WbCs79IogrDbdZG0/z+8xGd1ZKrIE2mO1eueo+HKQefEFjI6rQeI3kxL056chI4AS9Lfd
zkLnwjxWFxFxlx3MI3AowbycrbiviUVjeiGc0f3RUlRhiCF8aDGkvcmIt3dI5zgco73U1or+Z0PX
VBCfWpbKLDKMglYJtKrHHVPRqdCFOFOAadhDBi62Q7hWtyXRJtr8aSNSn8EiuCtKmC0xAlik/ie+
x1/XBa9rbNG6XHwUs3iUeoxJTzrETeBsSmJbPT8A8L/+c13Fli+MKSkYcJFURfriorlQMXDNZGEC
ApHzuJ1QSXq2H7iFhnn7fjkDE25AFHVMG7BU5x5IEYbAG+aVZE/6y069TU76ZrgbUpKBq/flltdI
u5RP0DASr+A4kQdSDeZAc8yva4KX9OfwM36ceWfnzHJo790/f4+o4vjEOEi3E/pu7oNVERHOls4+
nl0vQEVRhzBlXVMUxpSOuZgPkZj2MKUj5iuqc+wAs3Ivgrx1WN3zJpWl2QhcE8eY1TCXitCMyx5w
M+CGKI/uAAh/D91XtrDSeHBoX7W+X9Jk8CpohoHrwo4L+FnVl5kJfano4EbnJrV9w9YhLVk79v75
eUIwmD+LmIh+52zrkhrJF5KZ6KbxJi8Pu7r/b1h8dFTt58wGKHDfZVcmJTJ8HJe4dAMvBTIhpz8q
Xi60WGrgkYOyT4iWENFteEZ+ycpBVS3FMGat0Rl16eJpSioAiKObzSQK6ADLzK7V27QAh7H4Opiu
Llg2Ru1sC1hP+dFLnlNhPRqvUSCTrtjmEtobs64jer6WAgzzi5wPXJj109Bi/f2BjILVch4qxXyb
cJUMN976xD98eIDMePZtcZ2UfNjPecm/lOxCIuPF9SjrFNPHzitAviu3SQ2rXCtzF6LgPen65jgd
LBSEArtDjA88Ci6q7VL8KsMmipauW5puMB8QhIJijBE+QANe5f7OwlDBYB8Fbh532VJ9CzLnPO+F
+TX7apyaWccegeyOoainmKiO5Wb3ErDLtyo0gR5f5V1htxmJttZNc+DluJaqcDje/6yVfTUondzF
YolP2M145t2m/ygPxZ9sN63SzSumSEFvv3YiZx2tvCMvkbQURsmqrmO6UjLkX4C4U+LJSVKMeFKX
c9YMvX7cfpaF4XCo74UM5ixVM0EPXg4Zh+Ymi+05l7JF4LJ6QF6SoIVGoLyUx/KN+RbJlqs8qSz6
sZ96FKK1XYpX2Nws69wAsD04CFTalG/cwt+i07kQyVhHz4uL0YvgZOlMa1bfgrEbmGMYNYbW8MFg
FqVpCkhSNV21VJPZU3FKOrCUqHDpGzcU7YwC/kg/9fvmJdqOnOTO4msOufL/Eca6HK9NgZ9SQ9ij
gVwLasMS6JtkABMlvEhwMWt+KYrZRT1MYmDVyv3ZWzXvAJAKjrKxqXMXf5ROgHLc8KCtJqQd+5ZT
aVkqcYKe93uVjLex2mTU+xSiG9cgp0h2moagTyK5bdCTga5wXpC0GPldCpzP+ML0pFmZxuArmXNM
kYQUIwwcYNaIgNbFf+K5NX0m9FNMQ9aZUDbGm2xMLW0OAAFlgnaq+Q0x2H9lug4cfl/B4kMTgYIq
4w2GPzVGO5VYFwQg0MCqDAoagc1W6CYiVvF00lNwIJOuza2GFqkBENLOK8OSNEklVSBCNFvd8Vq5
+VQEQ/p7fRu+GJB/eTWM3JozDbMlf7X8XWy4OMVCLvXxcE7wZFNtqX0a5W2ikKHtiRXkrglMmeRF
BACrhMka8y6a/rYxKZXbBCWi5El7tRL0tGvlWyLdyhmRxz9I3Tl1dciVz1Qu7QRtmfJbXJBYRGM4
iTNbr1ZjvQFUg6FzKvKLhhsAOYiygQllsWvJtUg0eiUazqAcjPSP7j7LAUv6Gt8rD9d3bfkwvyWx
hbnSkPxKliEp2liA/8Ykhv82DtsYXFg4vZcwWEXIavUbjtiFAquG6tz/LPBrHPHisOZozQc42YBR
Rwk9dqjTKfa24Wb6lyKdmTYZrRoW+FkNJraKBmUSBdSQzyGITKdjfcPLhX29Nlitu5TAXAZTEfIY
4zPD2cjRryp4RB+d0akyjIOE22k/WKTbZKdCtbUnOdgkwcorMNcCcpaQtMMa8Gy1LStUVEAt2h9E
5NMiaOtkj8XG9FfCFiSQnX5MTNoWa4v7lFqKjWETFVFRJXRUaaxRVHoxTgs40oqmn4dOsPVNAb4V
xy4+ugM/7FvS6ktxjEmcMrWvBLWfbfD8cjucM0CCGc6fuS5iOp/3SJpykxxLGnApk8nxjJ421OhU
78GbjjziCWhgOfhd9E0K8I59THOK2G+t8SB5FgPPS7HMEzkr2jScJojNgWUNPIgTIBRgiojaI7pX
6RwZieseDY3lLt9VNDrkDqqcnPTSrHusbs5JF/SA6QbowxndzLXWS81anNsL3hJqOJP9mqx48xaL
OawLKWyuLovwiPNLpcdVLsnbSSAoodig6mtIcx/vo51R8kYsFgPAS5FMHJE3cgKIKCxsdNSP6Uzd
F9rtVerfdCt1Hf8NHI61WorHLuUx92QQMhGdnJB3KMCvFBb2x3SMQfSNgsz8PnvnpT+X3uIakJwk
CRdTBDH3z9ihEeIiHTuEZGrnJTQw8EIdwiaxhQnwjdfXtqwj36KY53E/eqIstSZS3ivlqdZIaVAD
Q1oCwHxld1I50hbdjQaIQ9UAeLSJFpqfK/MbPfQCFSujCG3ru3zrUbiXO30XcfsDlzfxWxRj+9tu
FKQ+Qlg0gm1z2Iwl8Si6C1BCyxxa3wsbNA3wFGXpYXu5PObGieU0hGhwnh+2ot0efedvSye0TmTc
8r0668Dvy/2f5bGPoKrsa0VQICpJoReNLakBTXRbQh/WtI1bWmSJk7wP6SHPQ7ttaeP001NkTqQH
Blm2VdSD1dPeQ4ZwG9YbzfehynbVul5rWy+tdU7ynac7XfK3CZ7q4mAF7xMATLL1GLsBMMZ8J8fL
q/K0fa+exPoYDWsv4dCZLr4t0WlpSIalqQpQgn5qCxLHppkAhfn8tHsRdTtHR6dj31r0s8D4HOU2
KX1FHeyeXspjjs8TlbzuFG8ANveILkgL2COPKO3Rzd3mzrBvnD/PxkhszU7W22YFfBJQJ/snzCK8
X7+TX0HXr+9A7wfa7GRFM1TmO/IYdLeZ2Y/npyfkLCYAqALXb1qjVWHA2AjZE+c1QjdBt7ov7GL1
CWZx1CJ3t9e/4tfuA+IdRRG83i1DsURguf7cfbWNJykPdf2Inn2nzJDQTeRspYllQZABfquNKSJG
aDZE75JN6vk6bZp4pRUfgxduFLlQ7KRKqq0qdeN2rLQ3zuexF2D+PHTXq1+JbxX59Z+fZ7aSb6Ve
YBx9U9r1gr6vGu8+1kuSW49y2FLdnKhet2uvTty8Jam615RtLZmO1J1knsP/9b78768xTZSSTFGB
3f75Nb0w9BayBMZRfhxE4D2HRH+2bIAKYgZXa9/Cv1JvWzdGu76+C2x4I8mSChWZEWMBNmSyD4VW
j+W6imLrOIE0fgyecsQ1Qn5jTOeBhzvx60XLyPr1VJh6L2wnyFJKsFl4n9UJ+HE1BadNaXKRGGbl
urwCX8LgKBTNQt0EodTP/RxAl5tmUQNhiu7U+X0zCETIYKQm4udP6t31bfylS/M2XkhjHK4C1vVC
lVvrmOmfzVgTgKQR3XyeNF7rEeuU5mUpmmmZGMgAGBBbD5IqfRQS0NwcEwDUlrlP5ODFag3yf1+O
omsmJGDnIObn5um9HwHKOPSOBkiqLFr7dhrsTF4bwqJCaCIaIub0pmlqjM5XWF6P5IN3nEJS3k7r
piI+Ukhr9OUlNq+Ze2nn0KICTA4AMWtgk/q5JjFq1agQIu/oRZXtR1TK3pSUY1PmD2aUDuRAWI9o
mOjy+BqmuniVypNs6mLhC0dNT2vaa7lAlF5ON9dP51dJCUqgAXhKFmX0kiAwZ46niRI1boNEOHoP
1Y10ViXX1Oz2Y/LJOLpb/U5DZjFCp43Nkcs+uiEX1NPg7jBQPdN1FpdMN7RKyBRROIrVPgpAOK9p
pI5f9NTuUHtWPSoXVE0ljjL+NlGyCPhQtMzouoLsFBPyVVYphFqh+CdD00k3vVsNYKfbN0N60sKG
I+u31cC8t46sAt60svELv6WMuigWsik49dnHEEpnsz2IiIWyuiGGrNKeB436K7uP/Aywn0Rk12E/
0KvJLK4FzHk15W14UmGf0voVD3jxVKLEHfbJcZr2jfa3zzHJ397VhkZSwDiGQrNrG3kVdiQtnjrl
YCAhkFq4MBVaeVQOrtPC5mNOxbBQAlAMPPMZVZvGSfessA9PprcH/Lwrh5or1B+F9yS0Cb2uX7+K
l9gMGYcInDMQpYqqznjkTsM72yuU8JR191H27PUP07gfNcD0/D/SvqzHTh3o9hchYTMYXoE99gCd
Tmd6QZ3khMlMxoy//i7ySd/tDWij3JvzECl91IXtcrmGVavM5tATaPTvWnGSyZm4Wxa/CuHTmVTk
a4danDQm1dFI7shMc2okSO5/2/pmIyEIvbeZreHFWGIQVIlJMmOupT5Jstxriow7fAjtnRu2ajjB
DkDFcbsNjTAVhZdbIzWNqKJyvc58g+IyS+lxNbvwHKAi5D8jJZBlfWkr1WNfQ1AOm6lH48wxtdLL
I4w64l/VHM686YUA0o3pUQoOn2tw2sTw8mTvXs4G89bYoS9RR2ZMtUwbPYqL0yJ4H1g8qpnfxm5T
vOqlONbwk3rzZ0v7c5jbu+1TG8qIBDU49C0TDFnYoNvdiQuKkUvMynxhX2PxmbRBEl1l8zjUuxVG
ul6cOf/RkRLH4pYedBzldV6rYeHHZXe0VQTt2egIrLQH3XgVCT/MLKhh6GXjFxIWT/XQ7Vj59WKx
t2hCMEwKcAa4Em4X2yYZq/qwNp4VRO/JOB7SxuVj5BDKT3vzXNey0Otg4XXEIHdNhft5Kysyx0xQ
K8G7VRjymOQK6JkHgz6GJUm9WG90X2+1ZkfZt4VaBvScmYgTlrrO4ykHMkJ5TiqiuaMe95Zb2BE5
oHo1HtUR7CGSGuzL/Yu8tvBIjGAwiDUnD/CILaSS0uxIRQfleRIWBpoXVWKA2QX/n4CFLxuQXYyh
TZwqURv1AH7ZnO4se5XCmGseqoVwCOwimm4tXTjTJLlO+glfEEbopRk4bQ8q6eLHgqLnqitwUTue
F54SWgCH5tmXPDfFGa4sPRkSGIT7+7F2iyxQ8VsM/JIqCgXLIK2Pk6Jglsr9WB0w/0KhgwuZII2q
2j3/YUMUUamGwaq6BbicPf/8g3dU9FYyiNjO/GbQNC+zasUdBG2dehjZzib/zV7cGifwpgJbhDki
+mxUZ+X7IKsEhaqWtGnuVxZ4t7nmWXXjhLFwuwcTvgrsBh3ecI8fYUS60SsEO0sO2r3myDD0Wojh
OOb1z6aoXbrzoq4jPTq3fs0GjML1Xe040ToexzLPfTW0Dz0S9Al6p0YwIlYvNPtBBEhfjaM2OaY8
SfbA8z0Gt/UxgNXGQjUfxs2ELi4uO6yrLmnJcj9UgWDQcefQhMdO99VqdblR02AYeDLXaODbL5O6
kd7iDjClgF+jX2Odum3zYg+p2xp+MXTH+8LWgcRC2mJJho6p79EYlf5kdRerBslWeKkG7y19Sjh6
bIxnqu15imsnfJYJN3wOkHCIbCET7ljT2RgX7Dc9wsqYdOUBg7df2q56F/rYHPFYJQ9pl7THukV7
sTY26ZUxJg+haqNqgHbLd3TvhTvXeWvfLbDAw01H2AsLc6v3UaeNmHg+lj4lGrQoYfFlkh1D0i79
Efe8PkxoidwpNq4tGrYC4QjgibY5O+kLocJKzaZvzNIveiZd8PvSS6SzCmRheXTEAMvobKFNy+WK
AjBHlocPZqF8LwmrL30trT87yjC7pDdXf/4apFHwosGfBqjxdgtUq+9ZU9HSN17ZWXtIUdWWmFMz
/NHcAf0gF9BZySPZAwOvYBDkr1hTM4FpJIA3LixOpQ6ZxkDa7A9Tea6J6UQvYqy8pkMTIUmczLy2
9pHHXm3sZDk3j3yOj6zZc1aXJBR2MmKywxRVvtrKt6Yd00NYa6lLjUk/pYXKHLOfip/3N3llQ7BY
9PThhhuwF7C0t3tsKIAFK9NU+olI9KOipYobV63iCp2lh/uiVp73LMqGh2kw+H4IQm5FmdPYwNci
lc/CHxp9M+23+79/5RAsfv/iHhMlNswi1SufsrlVHolwYEJrt+AnKMp9USuPGUEl9sygQBLiBVie
FJ/ElIacVX72p7pUQQbsg1e3Lgg99f9PSfP5fXj+eiKMmNta5Ru2z6xL2XkSCJLm0/iqGB6RO/Z3
QwNv1rW4cQmdzJ7P69L5q5EciPESv0f5590ExMZR0Tn6Asfk//x9u6o6ndLMsEYclemNXe70f2p4
TGr0SoGtyIZ6Jx7d0LwbcYsbbdnKCCcQ4ibrXUs/tyT4d3XQdGTYEOvBMbK12+XYigVwd41D4lQ4
SvPZHK9Z+CesL6R2TWNyuyjZUYu17wENRDiPCBPpPaabC5FZGXUyyqDsYEefqqekdivMU3xEsvl3
+LkYndK6pKbDmx25WztpwAlAhKHZhr0US5G0VBsGBbGKh1gBSZYm/x/O6qOE+Qs+KHwTq1VWWJDQ
yUk55FkENMWIJP79E9tSwHnaBIL0GSi1fPPhLamcaZBiRAfymesXrXF4dk7HU9vu3Kn5zixeMWpa
qol2B/hPSEndLshM+WhnSVn7kXmMwWfKXyjKRQPbebu3TuajmIVCdCEVZdPMYqAIsrjG9Hx/y7YE
YNivSdAeg1iazlv64WAGaY4VAp7at6zGJflTse/rz1ux2CrcIKpqFqJIY4Vf4wWwKchTCZ+1V2bN
IzrMS+9lcPE1dlSTgNBzN7rgrjzbzVsS6wfqpGisQ7HSM8gRZZV8r2dz4/BuvmhpOYq0zpuBocCh
yLMKvBd00SniP4AA7NysjYcYXvzsa1MgoRFP3m5vpJRw9AhrfKD9rTfeP1ZiJ5TaMO43EhZPSZq3
sk8rSND60VW7P6b1kMCfRUuvU/Qv95VlczVIsQHRbQFs9bff/6OyqCavq7ySfqtJxUWuMUbckPIz
T/VoZ1lboqCUBoTMiddleqU3O3iOcSP9qSeuTp9IisTDHmvFhh7ouF3wxAGSwiVeKD/kjtbEpPTz
EAqZy1OcZe+sHK91X+14gVtOuA5rgZgE2SrkURd+TNo3MLG0lX4s4wfSnECZfVT1V429sgxDVvX0
mBETwAz93CjmKebhPxssdPQgO6/qaKuxVHXhp+m5kRWFUTeYtaG6Vvgfp59DxRu05vSvOoK42cYf
tK4ih7DMIrRtnKTcMBufKMA2FqVTCnpSQOt8X8za1BMEyfDmcaeYinzs7cWSIjJo0U3SL3TAy8jn
Mr2YgNVptlOO6G3Qd7J9G+KQAbN0ZCwQBLJlHXaQmib7TJNwqM0vSnuM0kPXuGr7WbhTre6VYtd3
eu4o+19pq0rsEA5TnBLp13+il0Z/ZvHxreN8Zws3wvJbMQuVJHIsRURG6ZvFrzFFhyx7EPV3wp66
EE3icDVC3ZHp7/sHt75zEIqEFh5p5NdQ1b49uL5sBlvJdenrJ81jn9rH9O2+gLUXfytgcakNg9lt
lkIAPY3g6Sbou9dO5e4Uw7WBuhWzCKrDjItcRBCTRKWrdw9zLiqsdi7ThiLoKoVhQsiM2sYyjiM8
r6qxDKXPqwtNmqvskQANQW5ev4Ss2rHuGyejIyK3gAeBKBR8b09GdsjzWknf+mNa/J4w0CiNGkdM
xDP6vZh4w9ElOiRg7i6Qu3N2YiFrVM1ej2jrx5foubp0v9Sr+Byd5DV7lH/Cb93OPm6p+o28+TQ/
vFxqHipoKiStL4/yAs/js455ndrBuMh/f/FvVzbv8gdJpFfTSmoqJOlvdlT/nOzsxxD9Ox4F2SOC
gi+QUzPewFiIaQ2Tl3BjMDopfQpT39CiV2EcFOVqij9mX4GEGiVHm5zTKXdtrfxUROf712wF0oTf
gtQtkmvgvsTfyzzOpIaJUrVl69sWd4CO7lUN4HJw0h9DI5gmb+KFK9DDGXsGDyRycJX9uEfwuWGW
b75hYUwoLcNxGroWrwBStfKx1fijJZtzI2pHZdP3Sd1Lpm1cex0oBSTTgMqZWw5vj7dsadObBS4J
Hc/x+F9RxRhvcNzZ2vktvvWYsbUfhMwe9Qcd6gpmxFY2tD7vHzrGXUHcwZgcS/2kDSceXYT5NXm9
L3Pr8iPqnHUKgLCVkw7C59zMCURKPXG12teL41B8DTFL8v9BDgbRYN4ospEAwN4ubTLtGGPmtdZP
Uvu9HxvPipWfefp11Pea4zZtDAAR/ytqYWPaifE+bvTWr45wC6QnLafC5LTyiIaRmIPsxBHSG743
exdjPp3V6Zmg5bSBBQIaaKEiU5eSSa2wRDstH5PsSbbFoS4TB6UcD3ga4DRRDsc3kC48Vv3wphaN
f3+T55Xd+4KF/ijNIMwkxhfwTgQplW9GvHeOm/fgwyIX59imlt0XgFT5EUUTDYkdGwhtc2cdfx3w
ewtZHGHe1mOSKZCinZMfTe1Uv3/GBBy41HT12skBRHrozphagAy6+Q0l+eZc/Vf+LAbXBP0pei9Q
Ax7c9L9dHMreBi+eEy2MkzJqoVojBWshObB+b3+3tZcBDUXUebTkEtFApslmpQYRKXX0bKbJQBf+
5Rcdjm3npO/ZhX66rzSbFuCDwMWLkmgtKRKM2fHHK78MR9XttZ27v676zU/GBxELc932iTqkcM/w
ZOifef2URE5ruUnsVvKKusXF4Oa1SFx9rC8FkGCZZTxGZuSgxeOiVqjr652jK6NjaDAb/U6mZcNt
vPm2hffDa/hzvYXl14dKYjxI9IIxNtlbk2B6tBmMgu5EFBsBIUEwMdffwACHNoCFbsdN1gLhHXV+
Kz+pI4AxdvIUJjNCiz5Nw6cCifsJOcBcbU7CUM9DXGnev584/AcQLaBZHO7RIiQ0eaWOJp16X+mF
o0UndG46mvilZzvnvmUrAM0Bbzw6kVDRXKy0aHRGM5v08FKQZkFq/edUj879tWx5AhbKD0jY6shm
LSESWpbhiFiKQT1TfUjVR0YPgwyGIfSq4WDsbNyWrgAOifkjCNJQUlvY19xulZCa+eArWef2cXoy
YkBme6eWxUOXoiEoy07quCN0Kxb4KHRhcYWCMjwHQzeitf/i7Mgw49n4ZpYXBG73t/JvnWNhdeFU
UgMoHkBnkB+5faP7rrbL0oQkVkauSBoXjBVnzKX9XFHphdlPHVSO0qmTxk/Q3Jvq1skk36vkvVS6
H2ZinaZRcUxRHAbC3UoLj3X/225fZZ0DPJfvefYbZmtu3UGlC0QDYGxefCwx4jhDtXzwc/WMcTjm
N8N2ouFgj9zN+U95yH8l9jH+r7AOQ/grxhinncTO/PuXm/VR/uIpsCJraAA6gy6k9FIz5dUa9qZZ
bNQuAUJEC58K84kC1bIDmImEcKOuB3/CIxCG7Q9LezYN+ZSXfjxZ4HYA3q79A7j8gU3G3gbPyrxc
oDFPNtXRJTBn4261gbdGq2thP/q8tXuXWpgLBSJHx1C08LOSdD9VbXzuI6mckpqiy1sVXtYyDKaY
yN6Ik407bsxDW4C/04HPYYsXqlMQ9cg8xZfo6ve6/E+124AZGHyluHb7Q7X/tfEaVgRoR1TpUblA
2mcZfTdWaOi97EaUHiuXRMNZrw4d690h5s4UH3KgVADtG6v3XP8qatsX720UXnla/7h/IVd99f/z
IRa6/OaqJDIYt0dgFY3Fo2YafVn46fA8tbFDtQfWnSx2GOWxY/YJjAkPpk0u/ZQ5KoZemc+S/FcY
0Y62b71aBpJuAFsikw/bsDB9HXiKolYdMSaqfGjBWvpf5dmdMwF4+YxBY+xpsr6x6Lqz/i0VRN0G
1QP484AMLO5YqExjn8l88itWHQZ9cOL2DMoLtZ1QKgC40kKCkTpZNDmVpp5CZu8l5DZOAA0YgISh
skRwAss8vpmUg0Ab5uTX6dey7R+bd2zRQ53aGJHVo/8zxOQC1a0wqFs6QjlHbeOQ6HdXFL/j7Of9
3VgbHKoi9ERDw3wOZBl3W9rYTi1VJ78dAKc16wmN3cleRXBtVW+FLDSOZAXGCxjT5HN5LatTXqHC
dcCYuftL2ZICrDoGGJgodqL4eKvXcdcbmpBC9Y00ckuGbsvc+cO7z/elbG0YhnTj3IARxnu98Oys
tGe9odSqb47jQ09ZgqkM1k7ubCPBRAEaBJ8HIASaaS/vhSIAocylVP24vYbD2STXRHmS6TMaWVHJ
1TzNjtxYFzvXcWtpNsrE8KttgD3+til/SBTQKqUJCyE1MgVYNaYxOzAAxXf8t61jsgGIg4IjMwBn
bXFMGQMvIBBzfonfL7LwBPjeK7h/3qs4Ofz7WX0UtdCIyS64Krmh+kSfDt34lJX1zmI2t+zDYuaf
f9gyK4wjra51SFBHQAvr0rE1vuPbrx1e5FD+AuVRuYLOLRzrOE0oE0auzpiYLIyPav1UkmlnIRte
wSwFhRaQKdi4QovnMCm7vK0Ybk/RgcnLRkzUgtAQzahX+VT8qHbErfcNKSkdKQ0d+U2kiBdrYnHT
ESyK+pE+elKceGd5989+vWv41fAzkNEE2gIw1NuTsRtFadKGa74KXo4UrB09Ovxy4LPui1lrMzwp
BFxzwRsv2LIAMQikaEs56f5YZeD6uEh0N03GNcn28LQbgmAL0G8E7n3s2VIQU3La9RnR/ULWx9RM
giq0/mgNeklk/vX+mjYOB0GcNs8imhtVltVSxG9FPhUZ8/FSOrH6o4IhvS9hQ9sAYAMmGuVD1H5N
a/EGy1E3ikmWls+A08sfZT2+NCGohFhvO00Kfq3QVN7BWQvExfBk5yhU3P+A9W4CnQILhHaX2UAs
K3AJ2iCHCcM+/Lh5alvwLIsnUyCFl+zgf3fkLGtvw9hFTdzFtq/EqRsm6MIF1pfal47/vL+gtTc7
L8iCnjOoIVl6l8OoUjF2me1X9hOYbJAocEJifGqLdxKRS9Jpn+7LW/f7zuoxB+Bo0kCP2IrW0TSK
DPwcim/EUncyem7IVS37QFiq0+adW8Zg0LA9PXyyp5eJgy1T+V31GhyZZh70Gyf/7tbdftB8FB9M
sW1JyrhqKT59qTEk+5uBybmhdKPPxbV7Ek/K8f4GbGw40FzglUQV3gDYaeEHaFEI0iOLxgErFW9S
3rNWOwulPiThiHYuQPB2odwrXYIgdDTCJYDraKFMfbtAy+ijkEa1iU6xV3vMpadESDl3TPnT99G/
3o+/smabhtAICkVvZUnRijy2egxctYwRLf/Nm9VgsLKoBTumhsZ3NnN2AG+iQogDpBV1fths9Gos
zIGoNNRwhcGe1c6rWuu5Mk+d6F51M/xidtmetFXCZe7enXtCUJoEnHVJrxxVlS4b0lnPLftmsq9d
HT0YwpGgHilSpK50y9XbvQ1drxAy4VvhhqK+hnO83VAuwhLpmAxTp7vJ9MpaBvAtTwKMV07OR8M1
bDSZ3dfQ9RWd14lLMTeYoba0tON9VpCqzaT1XGNkkwuZ55KZzamMVHIGtuNBa8P0Mc4UecrK4nuJ
lIOb2BjjbMST+Vra9Y/aagKgkUI/NCfu1V3aHO5/4uqRBi2YirdsPncd0ejiErFesRMd7YjPKeZc
R5h06UZt/rXK89f7ctb571kQNeASACyALOXC38gV0ukRj+xn8wnr/TLJ0wTSJQywAqFbgQ6RV+3P
eEFOUZd7GY/VYwrJGlopEeCiUxiMY7cH3whbj7u2sp+VlPdHItC4iK4/a8dHXDcoQAxCabiHiBuw
nQt3x7CjKpwHCT8zVZg/xqjFW0Ni3f7G6NT8rGUOIz32kf1tAk1v7bRhkkWOAltTHYexT0EZlcSM
n+Op7E65sPo94tKtbTAshL0goAe6e5n3saJGzVtwAjyLKZoeIwbIZkzH/rRzzhtiQNw19yUANIxC
x2IbzBI8FA0N0WTOZPUwwfkH373IgKtpw8oxJ7M8ZWy0DnrWG89EA1S6MKvIlX2OCRJWyg5VS/nB
zrN+x+Fd2RwAO010aszZRQ1gpoWFa+qhytQ0y/2cUv6iJzE5RSGXL2FEGjdO0OuIzqDQqa16RF8W
mDHub8zqov0VbyLgQjob8ON53z48jlbcJmpbxWhDYrntFZ2aHLIpTJDUrP8ZDgmaZXBLwG9E8Rd8
dAtRY53wFEirOLCnpv/Nczj4XULEeWy4ivaZuH2/v7R1sAyB8+bObQNz2LowIplZGC1PoiQwm1/6
8Lkn3BvQ2pW8VRRz7+P6GGLYuJ5698WuXmMwlMNkQcnQjQELu9A0kM6LpM6sJCg0XZxpTaOjmKR+
yMymcpKxIDsKtPI3FvIWL3JfQlERtmOV7KHuP9XKpwxNIAZytG5O93oXVoxkIMHD+aFXEw4yYoHl
E9lIGfMGmeigd7Vjd7YP3Os8AmoZy+MecZQDJry7xx5F0e/0Vx60xDUweWcPFr16NOF9zP4O3Fl0
5YKq8VZrFZI2skWDdJAbSMoVIFFMO9Ck6MbPOuQ/sziydvyQjUOFS4c5rkgM/9XeW4G01XWlbjkP
tOSRTKGjTsHb2Ax7D/P82ty4O1jXRzELY0BAoNolSs6DOAZtX+iwInogUXIqs0MZhS5H9bvVrHNF
9nhGV1ZoIXjhhegaxYS8TMkCtcg8Y3hIuV8PzyoJUIMC//uzmVaH+9dk6wg/LnX++QfD0yuZ1HE5
eSDGZ8UW4NRCFlmpjiLeq9ltnB0y2haeeECgEbwuNpUpVdrRhOaBLpBQ75JTnnzR8v55os3O1d+w
OHhkwHRmgkgIPtaSpMISqS0nmpXBWDI3l4aLfUwG146PaZ6eCXELdBMZKZri7m/mOl+ObhjA3Ahq
Fmh2g/lZ7KYoE9qzCZQ9jfxRY+7D5GDiILOPND7I/ELALyfUE0n42VT0nVWv9/dW9uIkbS6HYVIJ
ZA+vMYsdXpzzFnN0vu6scX05Zjngl0Q6ChVDdWHOi7SUVprVZaCQoDE0t2yi0xA+pvYDMsbIiYIp
ITCUX/el/g3Eb6/krdT55nzQ03FMBlaUZRl0MHDZm3g1fmYvqd89zPSLiVuegKp+LI/qA1p3/fGx
ek4P/DQF6if6aTzJo3HZu6pre3/zQX918MMH5XPqQLZNGRCpeAp4eYxBd3NxISpmf0zCDfv2+/09
WBuHW4mLF03EAwZ3Tdj4DozVKsz89FQ0xzrxkv45Aky01U/3Ba6cEnhpwKLgEs0Je9CA3O65zKui
g8dSBuAGcjuieJFFz3mxU+/akoLHA//hTUMmULuVYje1ZdflVAVa6MDLUn7s4nfW2azZ3YS+Ungh
uJ7Lek4YDQXC9bgOlBDsSShCYBK1rU6OpjXaQdb4t2bIVK8ceOlybci/ot8nd5uIVZf7O7pxR1HR
BIkFer3/BlW3ay0wdRtei1EFid4jXouORX1FL4kj0j3Cio1dRXYA9WMQGKJOviSdLCsUapGWq4Ky
HZ1CHQIBHFqKxpH7C5qdxcW1ROwEpDDeY6Q8lj0itp5nxtTldWAVvDvWmI/rGu1UH+9L2dD8mTgP
JhVmB1jMhclp4qnORDLWAcrWRyPsr6CqeEkflGT8ThTrfeTTqY52btuWLb8ROn/Uhwse99HYllZT
B6NSXrL0Sy2QFRPXXOmcQoAl2mgBBL8MGGSuKG+RSIL7a946QDTZQmVRUwD4fHEtOsqGOO9IHYTS
OLaDdLuuPUil3Hk1NsXMORakxlG0Wr5Y4YScll3pdRArKOjWwNkp0jqOlfn7/nI2zCWQy/9XzuJ1
suLE6IF3qAODXWgt0Az/mRTCaR9L7qMvfwfeNf+2pVpaM9Xc3JyKfrfF2UVtm2exIUQwNIV80cvU
/NKWme2iatg8diXFZDuS/vPMS0xwA2gCAcfcKbimj2IYDylrPReBkcZnVeJyYxQS+YXcaqZ9AjsX
4qt2Kk4KT/459jB1mDZznt+DyucSMUAAUbAqsCIFk1HSQ2F97mqr9IYiezHQ0JpIi7m2gkro/SNd
3/25OEDn4dEgG4NHd3tBMoAQcowCboKRCSAmCI+/NKaZvtyXsuHMIWuCuBitVAB7ARNwKwbM+6qS
5DoWl4/ZuYlH82rUNgYrK0YEKh4VvLN1P3wBcTH6t81WOWaIf887HzG/rbcKhY9AfkhHwDXXkhYK
ZWaWzDixm0ATNXVAboqcm7DfyaBHl2kEspF1M39IaORuydvywCNhIxub/nMD55xCQnYS0TRqM4Bs
3W5G2Uh1Tpo0QYtMxAHgEXme0rzeefi3TvajlIWn0VkCRasEyUVwmvYHxCwgXRsbebi/qetLOq8F
D6+FDCKIGhZSQnRzN0mOPSVt/aDJMAWVk/krpfEpiiLMqjHbHYjP2tZBIK4oRILSDPfldvNoneSa
YkOgoY72icTkFyVhiZZ1wXas6vqdR0BsIgagAC7NaIRbSchwMrQwChk04nc3fNHa9zp/E+GOTd3Y
wBspi/C7QOZ30OpSBkjdpV4ChkInrlkIlsMcEz/0DG0hBdsjrFnqBtwRFIVRWsJ7bICcarG0UaDj
z24NEQA307tVVQskyGN9x6KtXLalmMXaqKyKaagtANotDHWlIEPKPd7/F3bg0mheWPzfiGEN6HTZ
m4671JGl3MWzO/XVwJEqFoFtfunTkxzfhvTLfb2fbcVHW/JXxLyH8ERRalgatAiTIy3eRE3Ash+0
yR0BOGlXaAe0szgT6AWZbjgTwOz3pa6Y3WexsBwAq8wcB0h53+pkPeWiqsIR5lo/pn7yRr+bn5On
7ho+Fn+YG13nMbW6w9zmwqNrOuyYlKWuUjRmwGyhQo5k0VzWuZU+FmYbhiHKKglGg/0q+viSWqZX
E8PDzJwd12mFPF8KW1hrzL6lcR4RGdgcKdCjCqaA2mmKEW1nnY4GgknJxuswwDqd9WJg5kGhRRO7
mC0FjlCDGWFyCondzd3rFeXnsG6Y5fIsQXccpt4kqVd1jTqdqcmB89EqswHz/9RNf+6f2NKIYBUA
gOKkgGpEVWTJmoW4MjIln7pAG7v0pKD8c8rG+AFNSOk5HEWx98ZtHNF8sfHUIpkHBMPiyiVV2Ws5
532AzkD6lORSeWvGnF3MpI8PodI1MC/VhMSi2nSullWKV1UaeHzNtHMR3lG3nOg5rSrkGhWFXlII
g+uV73bcLBMQ2JeZkBFDEGawDUz5rSpFyqgPoC7ug7QNbcek5YNhi+Y7n4h45Fo6z4jRMXbeLJML
mnbIVVjZtIPEWl/hGf01l9cB/8IruzCCRV9oVVnSPkh6vb/2onxWQKXwTReVPCTKUPptEr6xSHsm
FYbN3VeLv6XIW/sxl5Bg+ZFNR1S7BL9zOnLU0bUhSCNa+4KHwxEzy0aUjzDCGT6Kesw0tAS2ROke
7Skvn828i8+AeVeHPKr695SnxXMmNeqmvQJ6Tm70SGCohacNDXOyvsgPPK5hZyvBrhRXB6xNXfYM
+sPelbaOaYlo8Ha7MjRcUx0/mclkHzu1i85KZ76Ksu5cOaoHTD3onT6XmmMURbkTdm48D6jGgr4X
1M2zj78E4BVRJnisJkMQ2z/bknrRqBRu/MUqs7OV0WAIgcaiRziCr/jC+/u/cU1uRC9eCBSJYx2Y
9z4oqPFsZOGrMMm3wc6em+6aKUi53xe38n9ndUfpfe57R0VcX7p8TQXuu0HlQ0DS1LVK3UtB6guE
rMsphlgq0tVkeVEqwFYi/bgje/3Y38pe6LledC0TrBiCjo3EaWo05kzU6zB3RHnPQ+ZSO/TGAvwd
epOd+uTIVMsFZFrje9DHrU3/G92AjRadJUvXzU7VqasHgfNOWwddqCr8gA49fWPzB4iLHedja9V4
ovCx5twYoS+cbDbajdZ0Ey5YqqD2GBrkbAhb/LsegeZxztFoiJ/QK3Nrxiwtzm0rtYYAc7Zeuvho
TjoaBH/rNqhf3nbOcWP7UITTAeqEvYLtnH/+IZdRskiiiGSOQSLrcxIbjrC+1ONFR2PO2CsOsaer
0dh+wVDrRN0Zax3t2CnZuWG/MFTZLQQ/3f+ktZ8FECNwMuBawpxbWJHbLxoHDJuo6mQKolBHdNoO
DVhzAT9ORjzE90Wtj3PGS6KfAovH472Mjm2RRlox5VOQhUbvJHD+D2GpFd59KRtOB54imCNw3wAo
jyTA7YrKziiUKBEkyKJOHjhP5KVS9dKpLL0/9aNCX0YU7kEKHUXHqNaYh5545oFd1/KMbupOhIfs
MbPL4hjFef0kS05OTO2ZG4u2CMFp2GovNoh8d4KiDb8QiZJ53BxSveiyWHJrdBUfrc5KtWCMcg8Z
C/0Qe639R28dszoaoF8b3dSRuQMajMQDwWLxbZrvnXCqvWTihqm7/ZT5JD+oKeriTDFyfIp5Nd3i
GHuBwGiM5PjP09XhOaA4rCPfjPIpqv4L7dPsPuuJVmgBnj8nP9RX4qXHX9o1fCjc7PW+YmxoOmQh
4oMpBdXtsp1haks1MglkSfj3RfWFsIOw9+BLa18RC0KxC/AsqB/AQbc7B4rULm7SXAtE9gb+vmM6
NgfecyeO97zE2Szdeh+zJBR71RkvBWThraRE02pLmqUW8O+mcmaH+jSmp0IckVNTrlPp9meDOPne
yM6NO4w8KCiuUSAAemZJapn2CZQ0mYxAGOZ1rEdMYDMy+/DPJwU7DLoevLTgIloynmu0T/QhE1Yg
SSc8lknujEI8TjJJd/KTGzoBvUMyAmBhUBEtMfY67TgdImoFqaFgYCVLpKe3eu7ZJWht7i9qY+fQ
caoCsA+qN7STLVRd1RqZxymzAqXWTYwyodYRzU3pv5tzBCiw5aCgBIJuKYUpjSarQbGCvNHEpYMX
irnwok2/Sow0ebm/otXmwe8FuxhEQRnmVohbDWRKVPEq4XbQULV8ycKo1I4KtQaYKjTn7VKJrsX9
HWwIVNDcGgZ0zq24BO1vVsWYAl+fOzbG5djhD6b1Tmic+jZ3tGwKxvqoo0/bFJh0L8IT/unQKShL
Rjto5fkJ+Xj3kPJDkQzgrL+u4GqGD6UTKtsFLd6OBWqgRHVD353CnRu+esj+Spkrf8h4gpxwOWWg
V3lFskov3r5gul7qx17zlPwf0r5ryXVjWfaLEAFvXrth6Dk0GPeCGAvvPb7+JObcu0WCvERoXy0p
VoSWNIV21dVVWZndeAPQVUDARb7ooXV3oqA0mJvrG82BqenJ0iJJ7brg9EvstW7WP54+oPs/McGF
AdnFBTSL6G+0TT/bzHDNsKQzN/jNTTi1PrnB5boFJLPCwIuv0gADnyfh1jtT4ZnVV1ptFOahJYcQ
8kyLOcvTQ/pnGecGCEE0ZyM1OdljAuPF0HWI7Uj4SgPSodFQzj0SoFnBP6rqc+lZGRTjJG/Z8gQy
TKQOZl5UN+QL4ycgQMIuB90JAHoTP6GIUdsnbBHbHQgHVAuUlFW5dQ3eQLM6T/ufODT7QGdDaxCX
mhVui/3Iy2qJpqwukw33M8QGMObVOvAXifT0+MRPb7e/bwOiA155ZEaaYjTbwG34Ft3EtsZVns6k
Km/mfQLTQUabsOKWj81NT/yfubEjDiceZEzTVpu+4MQc/H6xjSL/YogjqKkUxQFtHzNO8y+DMz3P
Y91tFOsEyHZK6yP0YSo2YEC35Ywqn02G59xTjPCbo+wz9wboMftTZh0tW5Jlq3BZeCZTmINPq6+u
s9hMR+Nt5BgDMqPiyvUXHL8KX/iNeMz5pwoprI7yv25sDKHuzXED3gB2xzm6/PTJSXVaIaxqr05s
ZPHaLqbIDcgpiaB6WtB6zQTLJCfpot3P5Wf/Xno3c4awg0XzPwpuU6QklB8Ux1XgAx0oBWwgDnAO
wV/W6E/g5aIS+OCsinglyb99q7RRU+gbA/A7iX6BR7Xc+OKynkMQ38jG/M3FxSeN++kibEU05nlN
h0+qTB0alkb/Yy7lJwsAZvKV/YqLRUZjkyXQ8qP8zCPyL2v7aDomyTCPqxQv54bEBiPeIfx4FX/3
/lFZQxJ149Ni7SKFbfzSUqer+OQDBrPjqLuHPC/+vcnr/owXucnLjFMB/6VpLLjzELBNMq8sk4Lx
PI9TW/T6MF8GCuSk8YIW4tem4djnyi/7RhdQygdAhveTUz3E7HNfqfFrKmjRHK3kPb/xB7jGMxth
8ZS2tffgUEp1SO268gaTLVNE92L8hSKadGoKdg43OO75yVqMcEggqMFSCPaLyeC1TglqqVRSG6GS
uFR9jjczNud0KH5KFGFzTCChNwfS4e4EBYDOj2JMwLuBhXESn/A9F6KNoEptPtJlvOwDA0eySBfC
saiIY3H9UdTzbSGvBW4BxFtYmOJiDgx108qAdceDAIyXeEwhsp3W8oTe63kJ/GA2g2bYLV+QViT5
Jg9NCTTGCa11dlmKqEwbfG0OGcm+lBmffW/nwYkCVYOUKNokb0Jqz+UVT8pT+/MzNHIav6fniuam
//n4bvjLLk8XGW0bEKNBt8ioCnR92CECDxVqDyMFnJ9goOVwzkE0UWE35dDZHomKZFJxEg1dhkBL
lw6DIT2HWk1zaa7uf8PKNk47yjlQC0FbKCLvSdyA91kTuWKCtS/MKl3ZqxOjr8SNRxCkfD/PZQqm
T78/a8BVQhIRGSvcjtdDLxrP71ypT+2QIDBBCLAu0JKeUGmXO6QGStbMGDIXGo1xx818w52APmxE
Mk1ho2oTMlzNsqndshny1HmvEL7mxEUmoZGLSUGTrTSCi4y1em4117GGhp2TnebvHGwcLiz2KEjP
Iiq+HjhQOIGDk49vcBz2pfNd5jvpkKLXE94R0MdRpJ5GEEC1Zw0SInghADek7JxQ0jwrd5ow1ENv
SGrCdJE70Lyv62CjCX4Z6mwf8i9JJogvCuAaHWW9Ej2VouJzuDOUlNu4bQS9I41vvWcn46XnIoGG
gRkrjGgLTZLNad7eu8tGQPlY/kGNHL1U10ONok4sHC3L7NSDVr3BZZjeQU9DgoIsZfJP/g2fw4DM
maRPLdqpgSyXP9vX3JQdqnIUEr1EZufg7jfdM9h5YBTC94CED2HgFH7Bdyhe1h7n2pqYWYrBoZ/R
5HayYnWo2q1cEEy3qHtHnTEIM0+uv8zJ9f5D4hB8hwjO0dsLpYDrCclrVwQ5X+Lb+us7Wj+W20Gv
lgx5T8k7JoLsSwpSCJpST1eXuO8JoSf993CgK4e0+mYDN6g3NCJvlC4O+GvRk9MpoZB69UhCM7pa
rehp7j1xe+/hwKDLCFxPI7fn9N6rqyzOBQiYnrn8LUHvYVktQ+/J+7c1XSi2XpkZ/cVF3OM5qaTW
PeOca/Q5uNEOTbtEESQaD2shLshjx8vfRuXX1ibex01zXDwhrLmt3tNsqZBGL3+zzXa7Nc8pXf58
9aBNW3VQ1B1+wydppn/1zsm4tj+J8rimKlp2tK/LVuWTrflZUpe4ZCk+Pb2wJrqXEFABd0FrMqfK
Pjf0yZ2j8qGqhKNpxTHF7JcL9yF0sh7P7+0T9Hp4k33uupkbw604Zy+y8zonfjVzku7cnLCAktsf
gQH2wWQBmbZzQIaYMud44Tz9WN2qWe1aon1vBbKW9Ll2g9uwaLSGqBzmkHWdAhvZXIb8TlEzZ+T7
SFctczBH98xOyT8r+aWVZgLfuysE3zReU2ig0yYXMYj7xYHpG1iT0BJfWrHyLPTpzBG4E+OAL2Gk
gwE5zigGO3mj9wP4TFTATc+pERqxpW5UsoJetErDGUv3HAjmRYTmHQio8NC6Ptly3qpK2TnMuXNj
s8tWQSmQstzm1b8PmTGiC0OTeRNKMZX8DIa0pMXbTSCNCOFIpPJ89iuCOvDjPX4nTL02N/FYZVmL
JXB7zHktkfDYGvyBwQnG+/qLoxCSpyt5PZOsvHesRkUq1OuBqbgBuRVCLkSDiAGiaciQIeUn4d3+
eFR39h4CQBRv0FU5qohMFiuL0ITF+7FrR3LxUvjFJmdQvPH82Hhs586JAhwFHMQYDqL9P8D0hbtX
laANmqF07aRMV7zL7R0pfNUS/1NAGTGPGxN1+pljdScrBUbMC5uTBevEzvMENXXtrbl3SaC7BL91
5OdnSawlwWVLVwvIL+NNe5qJdv8qkJOL/8r0xF1xqDSUVQvTr68sfZaN55b2VrqQiG6aS83AJ3ye
R/+PfEMB9QU0osik1mllIUtYLtaZrv8uHi/AbRh6PRnjRrhYAIURtECqctf2fW0hD47RSOwm7zg9
LipalvzM5N81N7KzjD3BqBtP9lXAZarDx65rh6Mao+FDglBWF2G1zmb5/e9drmM38KimDZgYYC3X
Q+ObsKw6UXXtepWr6LzAhAokUUm3DPbVU6JLDoUaZBXhgkVnMp4bonNOifjRAn6YvoF16fFM34D/
Edpcfc/kxq1AhJ7nDO/aem1wr9tApIEpbLvfoCQudWZuxjEvMN1pl4OfXL2dW0hhU2quXaKP4dhs
WG79ISGRJG37bCaKufNixMAgfA2uO9R8kXW8nmimq9g4DyPPXsdkOxCOM/rv7/UzEB30u10AzvV4
Iu9FbVf2Ju+JwPEkNDPDXhssm2rNKXa49hoTYPSAJb6zQH4AEsI15IsjD7xZ4rrxwdX0GmtLvlq3
BsuSjFkpiaFIkK9INiFAJ4+/8O8BeTP7FzMyydr0XjQ4gJN4ti7SnGgmih4pkQjCy293RXfcOx/o
EKkzfs77vXncMFa0o6eD/rpdL07ip7/39YQuHONb0YF3Iov85fH33T8a/3zflBohgcLRIHqhZ/PS
GuzA1UsZ6FpJfJkGyiqQlumq9wJkIpa8Hh16eZufS450H9URiKheOWTeTDL+TsLpagtNwW/Ijfgg
/sGSSuq2ctCBwxmSthCcTG8rzZZSMy1JKyD3BHLIIlyVGdqSFe2nULdq45LImat933kd4oNQxgeU
FlkJIOSv9zRobbs8YWPPhtTJSjRKa3jhn3zKvrY6ugHRr0vZmRN77yq8tDi5lvqE1+LKSz1bKRZy
TiEwGQEh/47UvDeXw7w/3ShEgAtpTG9NcSU1MryN1GO6c9EUYsrHungqdh64AdBwsAOkQFe8fQkV
aojMG+hrjQaqnR/vwfvuUAJcCQkBMPhN4Vd1LxexltZYchBzyIXBsMIqcD9al+Y88rtJsIzV0OId
BT0uJZXmSpL3At+xpxawR8Q3uIomXktq5CaJEtjvLYnkv6PYNklTwlEamjP3/l0P+aeeiSsAaqLT
cKoZPBfbqffsmIlNt3xGMTd2PL1hDzwkRGURtz31gWrk31ALdhmdVeisLvLsR0y29JBprNfFg2fX
ygmk2Zq64IKN2hG09fSH0DsA/a5zqa+LqMoteTzx5YKfc93j/T51jCi0gxgY1wVgwZNvCLMBAt8V
vgGlUDNGv2lF3gSa7JKdbduxGeqp6ZFfuLyZkPn+4MdMMjDjUCaZYsO6UlIrF3pQNk/BcWsGOkOd
hdUYxodEv9NPaSZ1fPeOQpDzH3uTQMcvFTHvJNirV3q3Kc7JU2hUG2WRbmXd+ygWwm5YMdauTEhG
o5VH6k9Xj+jzf3HG0IUHYAPeqwDqT27Kwi1qPo5K32aaU8Tq/kEpDC4FqnOlaLs43LjfzEqY61i/
G+VeWp3cfsACBl3RwKonUPP1fet91VZJS2KO9+ArXubJsqfQ9TBk33iSiUygnSbRnb1TF6BjI/ap
f1nPMZTc865jaxA4t/+wvZNv0rKw0mLF8Ww/s7zqXNTrhH9ThLXXpWRu1kdPPd3ko1NBbg9tsjcC
VmHiZkMksEjvtYZP3FW/9cHqSumOR4cn5f6buxOxpTqiSUbujElcqRVxXggh49tp7RqS+OUqROCN
rIMsrWbW8hObUr80mPS3yn/yTQy9dyag8thYbkXa3ON7NDYZO5DTwLeObGV46U/mGWWwPPddPrC1
ypKjBcceWscK5ogRR998YwXAS3QKovcDDSD484tXSwdEvhD1QmA31YoRaAWxcaP3ntTh+/EBGn/O
xA7gKoqITYNIAPHttR1erFW1kpjIDutM7zqfIOEj1kt/W0BOgnfBG/ZvKWawkACk8SCYhMQxcLxT
v8E1shd2WgQ/ta9WvTmHNL9TZL82MPHARRn0TlLDQLob1onO/2RrYD8Q7xFN187t5xxn3p0NgQEh
041IClCQafU2TxACVCLsiT1pyhfwvSXDKkg+Hi/UnXIKhoUGvFF0HNtPm76s47jgyzyI7efSSEHs
piskOFebZpMTboM39UCODcmMp4SkyyQxqmcOafLT4vFXjEam2+XyIyYvTg8AJ7eBJr0t1oIhDh1J
3c/HFu7MJmqEI/kgYlN08UyClpavFa4tcwC1Olzcw9JH6xOkvFz9sZk7A8GlgWYaGMJenLqUInEi
qIZhIEUTPyssure5opijibkXgV1ZmQymAUGcJ1YjQknbN81K2Dg+BP/i14jb9umrMFhlBwrJuVjs
tviHys/F2CZ3Yl2IhTeAFguRfaicpOG3HA5BvkvcM1fiPbQM2uXjybzjRMZeCzgRFiioG1g6+Fu0
JgnD2G4lUlchpEmPffdWVGbH1yTzDnPv8Zs9AocIQ2g2QNIYL5eJ02oUPspTOU1svw8o143Kya4l
QpgN7Wb8zEa5ccQTW5MlFNUi7rggTGyuVHQQNYE61ozLxvKdTq/Zr8cTebMrYQzt92NaUgPfmzbx
+mmi9KXiAx/UwFm5zWdTlN+PLdw++0YTI/ABXejI9U9LlRkXBQ3HNcApAljhoSbUvL5yDg0k033i
12tmbjOOHuHKYwDhgOMFiAU63qFROlkrIcsDP4zEDOVvOKxlozME2SDyA1StNdBWRzD8eIS3T/+J
xcmKoQ4vdyEjZPY669afLvGthvr0JzDBwd8b9FCT7wUNv/TUeGz43tSOST9caug8BK5jcvGkPugH
A9fPbbxu9Hdt7TDEMYnL6x+VpQX691y94ebYYaAAUwB0jYt05KW7vrtdP5VVp2tzW7TA0M0bngmx
WWgbZD/dTFLzJracWJq83INYQ5pRgaXa/45k/VSz5NTPibfMDWc8HBchjxSgnxTSEbkdE7GnibiQ
NWKrjj7zUJozM73CZCbkC4fL7dxwY+IGSERrRugR7k06+745syduIuVx5lSQaYBmYmScnWxGxIlS
iOORY/vL7+q7Gb9r5a5efjTWqSVRM7cF75kD3xlAF3j0o3dpMji5ghxwBtylDdyrQtb+R56apai/
yAk5ubockzmUx22iBQOEJfgTSFGDHWCyNVhHzErfbQsb1TUIsuO1F0FZg3h7BVkrEpjiWQJxmK44
tIlOFXOMfoa5iPI20TL5hsnOafx4wBOwKuwt7h8X1Nd6Bq0oj9IMQIFuTtlonMOpR7sc8WSOgWoH
v63WFXZhuotoHc2t4Z1L4GpGJx6TLT1VSOWysHN/iXNN9K2p5oQt37pQXwhPyrmY26RjyP1oRJNN
KpVhyEOrrbATbSuBpPiV4bF7gviQOyutBGyWzKUCZ7fNJEYBi5yEZlpsGyHdgiNriAE/fRGNLDaD
rwxqbs0+haR5zAMtDWAg4ZiQCm+AykizR+YmWsLmAZhYQ5sC1JFAK3ztdiBZDAQiE5c25x7jTo/U
hCjcanBo1S6C9jAYczX2W8Q8bkH0fADnCZZtNPJNNhBi+L72Q6e0u+IV/Mi8Hb1ISEnGI0w92KlE
2SbrtiXDSjUFJIoee6RxLSdrjYYW+COo5gHpJk/OCss2QhCBzsPO6tegpo0uN6c4I6o4Y+fOlQFp
rBFKoIyEQspkgQH2i1UujSs7CI6DsFBA9rTFRoKsZDdTnblp7QajHhoVx35IiCaj9W9yDyInktcM
cuc2a9TIwXwCZ6SY7sq3z9ugICr5WPHIvqAfjyWJ5e4TSo3jqfhZv+ZED8mcAtO9+AOfg1wU+6c3
MsVQQLdNA9uWXNlRTb3YZMw4N5KNv1a6X6zsIiK1NWjrsFpKIEPwSIt8O6OLO/U3ei3CGWdy2xvy
Nzf/fMzkaLuDHzRtoVa4VJvvcP3ZGg1grmQwoUhAUPEgJAQuzTMU0q5dfT2Xurnjy9CBhj2AQBNd
YtOOc67M5IbJ+touZKYjjiaA1zUTZ0d559oDhyQ6E9EvCKzH3w65CB2KNhacmhnNoMuSWzD8c1Qs
fQuqS2UM0iqqLLyGQA3OHQy0leYAU0OcCy0jzYfavnjqOhDXdQ1y/7fHZ+0v63192DgAmqE5Mz4x
8fvkpOMxH9RKzHd2AYnto8MYvdUUhvAV6soiYsjgWh4IrDPa5ht0iLepwQn7KCCQaVOggxquAQav
rZ7Ts/Lb0TnGEDVoORnO8B3ycx1vN+S4aGW9+tbJtRNHYRpyLtvZJdliVyLB8I6qwYgcGAjya8Y5
WWc7iZ4iikji+/FE/eVIHk3UZJsiy+iraT5A6JW+R3TbG8hZhqTTP8fk6XmrkfcXn7x9SBZHbbp7
+ZixfwtxGRkhEEmjYo9zi47Q60uA0cQuUXOpQ5iGfrXQGBYx4IdhoScEfce6RFrq4NeM2XFKp6O+
tDpxXLGgVSrUXjq76na9hPgsKvVUW8Tc3EtBuD2H1+ObRGm8NIgQwML4zJiYe/29p9BINSBATSrA
Lwy6QZb6k0cGO7Y0WhBeLwhl1xTemszlqW97USZzPX7rxWHVkriTc87p7Pg52QgvInH0YXFE1y1+
AQ5OwTRD3G8tIPoBZQPdmO1jvr3xrydjcioHyF/wXI0PcPNvrlonHqnETViLhE/ewiAbgZ+RO3fr
3z1fI8sdOF1QkUMa73rYjO+m4IRmMGzCfZne6el9yXxVy8CUSfbxAUGqFI2Jzk4gkQUlEQb4tJkz
dnsjY9ijKB1uY/Q8TPe45PoaP6hub8N8H5Ht3kcX0Molxx/x2zouo5OFXkGJ8p/i7nvxSws6V5S/
7dwaVx5oHBavVjjrqQ4lw0SB6MRxbz+vX/dbf/0pmPluj1KVT47Z2rKsnXHqyWr1US539ioyPALQ
72Hx/HgixuW9OXUXXzFZfi6qIInOR5gHnjbFi1KGJK3/Lc3f6E2xnGD6wpsIhBWTow3oQaYUYCGx
/cFwSsUADZ7xeBj3lvPSwuRIF6WTyl6R93YZQ25RisDLioMbWi6n6FKI52bfkscW/zgfpjN3aXJy
crk+6DReSXs705+3WxQLUrLuD6+v23eP7s/59owrXgdH/LEjywE6NUuXnIX1MqYWIYZhpxyxvRVu
O6I9LU4BWRnJDs2x9m9Cv/XHn3rPs45STwhx2VFAYnKZicxYoI1x2NoYsArpEAzvmWj4sTozJXft
ANCNtwPgsjeM8oEzgEhwPFMZcuFj6lNFcMXKAFBUv49HdG/XjoV1tNAA6AWZl2v3kTlC1vRa2Nv4
j1oiSWgYlPmWNMiA/n8Z0iZ+qmwxd9F4SLX4zeHXFWsL3OtjE3dn7Z+xaJPbFjmeMqvFoLeVELJs
7ibGw4ALX9xsrlY3M2lTgHFTSxB85TBptdjhgZXgHCbpgJYjb/l4RPfu14vVmfLOSlXaM70CQyCw
po2GOn9a/RfrAvImhLhwnUAzT9alhupsykZFbzdhrXMRwKPuTgpm0rU3jOGj37q0MlmaVulaPk9g
BamiTTw+Tl63e9bYm0/ZoiHHbn08NvStMd4+RJ58sERHf8bjqbwbC15+wsR1AjvROGKBDZjpr+uU
KBrczNY090dcVdawexIOCdl8GKl+WgBHEdEZ13FvKf8aZ0ZBE+AbJqFoP0o2/O3/ugNIPE2IGv5L
7u7/nWP0mfwfC5OncZkFsht0GGAZArPg6bL7nHFzCL3/x0r+Y2XqMKSYV8oIVvxgEZPnbTqiE/bL
o4SMuH1sn75E0iL2aIxW3yHaG+cSPRgz/vHeAbyYzD/umotYT2mDkQsfH1GN/lH7kezINR/vl3sm
UMTD2w8NlCBKnJwLrunyWnF7nAt0b5eJZDq5ugRt28y2uPOSRrEQmB5wBiOtgUahawcchYEo1Hwz
AO9S6SPasVui+VxfhltibMClRouV8pHRxVxz2Z3s5pXhKbDH04RElioYFkB6ackffrgu39mnvCEO
GuXEhfaUfj6e0nuhBYJEduzWxKU21Z5huSKohLQc7Bggpj4xRIACgvqId/J7GMxkb8Zpm8YUsINe
frSgsngkX09r0udJXrb8YKs9yPijU81leiYQ9pUJDpqQreJZorK7j71Lk5OVDCpIIoBxZcBjb93T
Gm9NnrqLd0E/m65N4pomwD3MYYb+9uHNQFEbkpGhQE/DNBfQ8kkYgDJqsIfQ1CIT7HSkCyHMLLz4
DGnZTV0b6FZdPl7JWzAE/Dlyff+xOl7FFwfQrbUu0XJnsJua9jJJQFfuE0WkTf3LUS1+8p84UADE
r84c5/Lddb0wPHGjRdTkLJ/BMK89+SsOusXhG5u+eYIFNvhkxs2MP+zR3E42Uao4UMRMRmPuoWVc
Iv1kqRV1hzlsyZ/a8q0hUCjCC4CaalrtCNFY68aCNNjbbUnXJrJIi+ac24xhoYuRQlNctzn61ZvG
xyGGi6gXmfUbGPX6MOON7g4YtEQgpxNxUKe9tVzuCH6raYONTL2gmtVC8GhCZysrdxfxwsx0Xsu0
FrUeZpJs2+z7nICoMUiIRlXtueLnjsjdJ7IMviUggxBQ34hslTXnA1nmsTZHlkvGOLrGef/5LqFp
dP+5XB6XIFcxXWYWl3x74ysjQyR6gJCwBsx/8pLK6zqp64ppbHbgbUbKqCTMebk/WvfrjTPaGLmf
UQ+EgO/ERlq4Xg5mp9ZGRIObWKbaJ7fGTUyS/fInWXy9JAREPbtVWZHTwgZx3eJjtQBxjqK7L49d
wp38y/WnjNNx4RKAMMiUyA1b+1kgwh7kH4Qz8YADhCi2gJReskvr5Q09crtyfzrkczjVWxwTjuLl
TIz3+YV5lVHipA9hXrVf+1/0/tM9R8zROOI7efP1Iu5l8rbbVRQyve+/qNY/Hv/91f5nJSYecQjF
Ug4rrETWv8TVPldmauV3dvH1ACeer2rbSHEhxYf4tdAb89UU6TB2X1UueTISlHk2K7pYfKuGtng8
sjvO/try5LiqNYgPizRqEViWoJ6CZG2la64ea6A9BZGLUi60yPK4fSE9Rck6zma7jcdd/GiXT27W
oVLZoQ0xtwJ5DXfvKMZ4+llYLJdE1C2DNVfZ6gSPOBdl3onNrgY+jQEVb+hCbrS7bhCagecrMs8/
x+DFcMiKesaCeVqgWfbxbN9J7l8bnTyVYkYJYj6F0ZZKNdE7/X372ZzO4eGcrpZLSzJeIiSvE8Ka
bwgOSc2NJfiW6HOR6Z1L6fpDJg+mXmqT1P/zLbkxHufWeH+vzhppxgTNVqbnQD9ayZrEm81bKhk7
+HAC9AHeTtb3zBacO91/W/TidPNanadpgs3PLJ5fwXeRI7aSqbmEyNXa048/irExFHT584SzVwdN
P8yc7tkPGI//xQfUXdPHoO5rbX5b6WAiQ3SH+wOT4JNlR6xs8cQo9MUwVpiBaHvwrJkX9O3NfL0Y
E/fW96oUNwzse2gvdNq1mtkcqE0cqPzlM+/IW865a1f61zt+MdZABQOsNrrS3IhR0tuKxn5p8Msn
g1vtKI+LRJ/b9LPTO3FuQplldZ3BJFAJksnpS+/kkmaMC/CuPALutNnEOhz3Ch39L98H4Vs+zvX1
30kjX0/xxM0pocP4Pj+edpAarEegAtAKYKnfYKHDNXztOqQKfXp5qaFy9kYNsHyDWRYn0dlnBBB1
LP1iMbPsfwxaD1zfX9H/Yi3CJM7dohk/atsae+Qacbcj/Xm0vggcn/8En+9it89RfP49Gx7Y/dsj
F3YHzWPicLQLOultTPRqszUV9No6+vHYHTeEOWArAGWHd+nMUZvZ6X9O+cIyCJ4VB+qvcPZ5vkS+
CvpH6dqvXBqEg5k2vPHY396BTVwt+xTuVhRl6sUZ7BX6a/6xFTaIB4nVmijRPWGIJ9fUZxb1zpvt
2uQ0atM8ngkjmMx0Z+tYkumvnIW4d9b9nN+8zWJcW5q4rSj+vzfY2Ku13TabISX7faLH1CXOxnpC
yi2RyU4wTthGa+Ffv5+urU+cVqV1ZaqNJ0qOraq0HHTcxwWNhiX46PXHy3jbnH7ttKap+VB1sqzQ
YKu39MAnr7iicmKi/ISBLo9PCv1ST28p/Jhu/x5Ab7Ce2bZ/umc3Jwa88KPqlAyBtMmiqn1UBkGC
KEncrl9rpDZzah7D7VE9+y21PGR0DkvPrNbCEVWLFEfHN2lyGC+rhTqMmL1ZIOcdyAjm/+KTJquf
u75aVFDStvuDGIIIZQtXTpbKAPyoY36RHVJ0J4q3wMxU3D3BF2Yny47WwDiPBSwF6Kl0mWbqW+xn
1MmteE7n9w9F9WjSJ1F3qkha1Gi4NyTSH5qv8XHMIvjn6WeCLlAsPf7h1ucCu2CJU73b8TqKvykq
gOjSNYvnzYsAGC8LsqCG/BQVOfLLl9p8C3bSygBJkH5AmwC/ZTZyPzdJ49w/+vLJjcdDFqUTxbi1
a4ff1SFrM5wwV5+//ybDVhwB7ZAHmlZEcifJfU0dwyZkpJQxYkE2ysHpV4xhB0QaujoM9LAsIEdM
1u7nIp9tH7vdC+BfZzVw6iOHOjasXsdNQ86XDdTFUSqBSGZQVcvaYQrKOvGOVxVoISqR/tgRcGN8
fD2xVxanhaY8abg28JLe1hmehD/QaQgMcX1gdGzGGVO33vXa1CRU78FTFQ4eBtdS1pL267VK11tw
YSFm8fR85lSNW/lmXKj8wsOM+a8pwo5r0qpoOozL8aifE/S76nRmPGOEc2sCyp8A3kKaaEo765fo
9usHFGJBrzE23b+/uwvQEgzkpd+rNdnRw5CYj23e8VFAzoNEDDz96C9Eu+X1BtFQs+uCyh0wh7XR
AjD2uT8OC1kvTeB80yWhdmC05Degc/HenVsYaHoIgHKgCULbwrSP2QnxomBqqbeDetW3RqbIoCba
lRUgXeB9VaovEDaAI34uqXhvki/NTsLMhuc93s9hFplTAz+dQZC5CVzKLB/P7C2XAmTsLw1Njl6Q
F0rjoVvdfkaSLdH3yIeE6zN48tDzp61L+llae98oKYdsYwRe6f1yY/Drla/boBu27NSUF421WjXW
LjdPFcXfq9Q8sQSiwui9nQOy3NveoDhCumzsMgb5yPU+kKtgiDLJG2yuPyXrPLc13wzbOfmJOw8N
TMqFmdEtX0SXnFjmWtFiu/Gr+pCL6OL4iohlGLuxUPV7igy6qMzFafER6nMqG/dcIfKBcMWjOAD2
+7VpPs/iLIb4he06EDLR9o4APBqEUwXwlouq9Xj17zwcVJBTadC+0FASh17jtTXNCVCFTFEXSDbM
OgNJHrYAg8fDUaGfqNG9qFhFhzBbZE8Kaw4LNW6tqSO5ND5ZTN4pi6KOkOB1Ia79nMkIdhRkefnf
Em6ryBGAVLPEE/f8/qXNyco2mqc1bowBc5sOLbzZQlGoz4D/uBBIj2roS64cHs/xPQ+CBiTIP46k
ZniKTAIdroXOrhBxja28wOWD0jg1c1EXtW1jO/ESd/pje3dm9crcJNipi5jJ3Y5tbHEV6OiJA+cm
F1OmfHI9y6lmWDXu7NYrY+OfXxwUMRqkKioxNpEqjNknel685vvKnanT3Z1DRAYjkhclWzQmX9vR
mkoO1LRqbcgqRU+yFG7VNs2J5/SSUecFs2xHiSURDNZx7WmWJPbM3DU+7ozJbsVBAY8/+NVGRO3k
GgdCFdIQgtbYfqezgSVlI5Mls4pf+GP6mX8KLYk/H6+kfCdyuDI5GXXsyxAjc2BSZK2seKs/Ge5T
9Gnmr9mEcLnuh8Tnll73xmKZO13KtnlyyMBjm1idto2c57jfV4BTSuC8/Qm1CnyvK7WjXb9NnaOI
/1uLDBlRCRZPOvTvoC6QO9Mb9DilZU591YoSq85IexpWAqqS1XcA1txVwtK8evGiL3lUBTzKNRXa
pVSWNHY2cmZ0ytJf5UEDjpOKgthV7meUOG5ZCaFWgVWQcBtr6O27kb/patRICpRMxGw9nEqOMmYt
7sN+bKlKvVXdgcjZEFRwsz8laMF+6eawaHcu56sPmDgRJB76SEh8pD1aXexJ/Nt7vyhRx41VyzM7
/05/AQYrohMfzSF4Mf7tkYsTJvwPad+1G7myLflFBOjNa9KVlVSSWKrWCyGpW/TeJfPrJ9gXc7qK
4hQx5+4GNhotQIvpl4kVwZet2OIx8sTKUUh56K3yIFmQg+yd2snddLvXQzN02D7zfIelSCtKpu9k
CGFftHdq1pBndx+4lXdjoYPm9qtml0wK4ZBeGPFVoLe8KD45AjY7wWc5+8KBqK+J9l3omqW3cpcu
XDfg1JnUctAxA72LmbOSqaUKOuGUejlTsUV5M+/gHCGlXKFtL77cP34LBx66W+iGRVFuIguYuWAo
wOppMVTU01ouOveITomsUn9lNy+UD3RJ0MHRNwm+CAB33F5tilGEoq8Dpq+lBYGOgZP6lkFDC1RN
ZU9qzWMor6JK78PDzaxIAihiMNNBM+XxRa13TQPuuprblKEtSCtu99JJQ1+dAagQzho6XGYXUKwH
wpgwjXqQaBSoU2cHWSnJqQr/iODCQLESjMKIpRvL58yqcgOe3F+ChdB0Ejj/9wEzF6HP4ggXMqDj
2RkMX877YF+s4DMhp+8NKisb8LpWgSn+6nmSjXv8y1oObuGkgwVgAkwDizUJzN0ujlj1oiDVCKdq
YNeRLfIH65hsnEdG+Ef1cThET8023m1WRr3whN9YnW2JdmDgcxIBXNq3TgrEBEkeKiI5j87rc+b+
aclhcA5fmglY67Dd0aNnrnzAUnR88wGzc4a5gHsqT9Ex3gHBAaVPb9EPMQBE62XlXV2aYRS+IVAF
vmgVpJi3MzwWPKcGIw8PFP1nCgoV9JyzV5ZtRmOr6WuHbeFFhYAvFFsQPWjY07ObW4WrkDdUYF6Y
mdKl+0gAo0Dy7Ymo1tfb20Nvoz0W1Il/XuoEI12b1jXr08+v7nIt5Cp90GC9rY7g4MS9KaHxB+pE
jIySWcGVAbFLstFCU3wNq4fQvr+vFkq0YGYChhqSNRooYrXZ6NMkUZOyHQGt0pzqGApED74BBNhD
eRckb4dAeWT9JmgJtEDvW15Y5BvD84HXgwa+Jop4Kt6Iwi5QiagfNLknhWiGxUqCYiFGRCcNtEYA
SlUUxO23swy9p47Ta4QVrXToP2Xju6avhrYyogU4OiKjKS2gawooQ+ZxWoUIUWgNvA4SOY/mYCuX
+Lf6TQ+CA7Z7U3Eq8s6c3uJNdtDd4UNwjq8uoA3MLD/wSleH3j78QpvDznYPB/tj3Aq2DNmm7Rsz
D792u+/Tyk22tAKQtBPgNCEOQVvk7aRoec8PcSGOXlqeQFdpVJaRoNOmheAMnOb7q71QFoKUyJWx
2T6r0dTKaxGM7Y+P6kdqgW7dI9pzu/lyXRtd0SCQ5MC5Lr4Nqxf2wtV5Y3q203pD6gDBFEZPdCu4
RRH5dPa/z8cGXWTp2XB3H9xWWbnBlm7LG5uzDTc0Ze63CmxmpDpr5BJvj8JDeY5Xro+lYF0GAltT
QT2CFMF8Y6dy23Csx7QWSIDlVmGqiDlAKc1vEcA28L98p7X1CyQhH7mt9vRbeQXtxeuanM9CKQyr
e/UZszex92N/DAd8BgjjBfD4PrSYXHHHLrb8yHn9J3otKZr3wPm6fRHQT6isbK9p98wCMUDQ8QfC
l+hz0WZLLPtNgVnAyRuLP0380OjP97fvXzDtTwMILkR0Z/9EoLKYoZhKG+oBzvHebyWLHeSzvgN2
XwWcILVQLnBrO9lWUBx0vReURgzrexIJALka99SjgbGFehB0WsnaKV4e+r8vm73LCIErPqMt9SKN
b/ZJoOgPip6+3B//NH93hv8X2331SrWD0UpCWcOIL/4SxaA7VxAwt9G1lK9oci8OB+1ugLqDhv1H
bjUY0bjQVZjoMA5fKh299tLag79mYroXrwYjKY3Sx35HvXM3mhkEILCkj6XzFxN0yLZoP1Ql89fu
BTXq+7O4eFqVq8HN10qkHBP+Wr6Iu6Mjoc+scJ8jF467VVn2LxH7Y/NtbFNUVdYya4tL+M/2PF2u
5pLeV11PvV5VNgN/5o1PXmX2/REuvbNXA9RmnhvfchT8RNiMQfGn9S2NvgmRE4eZ9V+YQcsJktTY
KT+U5GgDAp9eotQry8DU289AcvrypUHofd/OUrADf+GfodlWyVgCHhVxpJ4uNHaWo1tb8WuCHVSQ
HI3bIYDDSYRkWix+S7FmlmDe63uUp3xFdiqNbgNRPhs0W9nBk9Ufp/Hqq2bbSFIAhjd4LCVDEfNV
bPTECdMaQMkW+JMwrJLT2MufNadLK1DChVgb04GqB3oI0bepTCfr6uRkkAbxFQ5d0U3ZngYxsqvq
NLKzkot73ljLuC/A4lHdQauBiAgY7aHzRDTNOUT9FfKyfgOwTGSpNckNIMZJAxE99ltu0dq3S99a
MLmAroN+q5nJJDAfruQzF9/yiRhjqp/hjZ2fHEXpDQjXAAVcfWfBxRdkK5Xsoj/G0ocmOzGFiA5U
dZhxWdl8U1p/vswTidlUVNNl1O9uZzsMxZ73+4AH2IM3C6SJj9xDSbIn/y1cyaEs5VJBY4m8mQqJ
A2AQZu5KPtI+yMWMeZbwJoDU5NPtUOzOSfPWrdyBC84YXlAI8aBIqMBPnlmSEpXVfo5aRrxtO5Na
DRBwdCTp81pkA+Lon/MH9DQ6XhWwMMhItN/OX5c0cpuUcPoNKJYcDcp81YaMbhc6oDcWdJJWrRia
FfNl6qTQrP6sqOxfxoL2nMvrOVVJMAWGJAlxJMxCChXQyPYqV/yhUtgmr10OYUP0SOhyQPgA4Hez
kMUkf9bUoAHoqK6Qh4jSokwPeqtFqq2WslHYRYbs7e8kTXzegZocBGZVqheRqcsKP1q13PP5Iw0z
ZZIcQ8eyPbWU5k7eAclKRKkF6YIBUQiJBMk4RhYdgljdDmwwTlLWp9JjoRU03ctjIQbHOoxqzlJD
zpdIJogl77ICdZQ9iBXE+DHLW6W+aIXWF099HNXGlrZAS7p1k0olnnY1AkaUDansGDSVhH1RjmO9
EzPVn2oIoq8eRYGv0Jwy+JLg5GkTvOIODOlLNkZpcwwVJdTMGpzfULNTKhDOFnUUI8ozZJCeQ1M5
ap+SbChjhwEx1rlZYei1JbNyRGvGmEH9LvK5BEw8Ysp3tuKLUrgRap1GoHWq+MQr5LTPvxQlA5Kd
hAxZss9MLEVomSV+wYUPqA/I5UnNBkPeaBTE/Cet6kL0lI21xBGxFavCThstHTH1NY2YqQ9Zkb3n
YKxS7QgJg+ar1cWg/pKbDpr2psYaLt90hWwMu4DjlPgMRpswtkN0waavRRKLSUXqBp10UDTIYvWh
7zUl8iC/EKCNDTUgNNEbCS1R76l7A0n5IOi0yOwbNReeg2LomJXi71VLKqXD/0sjz73EgIavPZRB
H+ybGomR7zQQonTYNX2qhA9c16nKL/yaEvCITBv691Zq2xbydbnxmrJ0HAmFmKFoV12WFpZfgZDZ
FjHT+CIj1uhDW3NhaHdjLKpuUKRQyO5EI4ROmCj7iXJAgoaL9n7t8/mRS5EQc3GB6Pil6DDfS0zu
OJL1fUHtMSrywOYLv6kys6kLJTH1Cv3AoL9q8rF+DaBuKMVQTjGG/KUsS40dcq2C4AgEtFPOlDm0
R22kPBElW9UwSQIpkawYLHxLG2xb6KvmYOvOc8HuuFrK9lXB55i8cGgVqKXCqxHQ+tYmOiVoljQ4
0jdDVm2zbBCqJzAQpBrgvdAbHzd+xDX8i6JTQGaYodb6ezBoWvzJirpU3GDk1AaFDzXq7d5PjdEU
xagPHUENEglLJVH5galgScLZ6CA3H44qSCtKsePdtKnTHIwtlWB8cXkGQQQ+6ALFYtB7+2MgxRM6
ULEMwsewLkPuQahzIbHTLKham9MjWjhCJPJlTXqeS5kVoBlF/x7ynLNB18LeKKh9AqgeDfTPyiOz
8KSDLhkVX3CloRdkzv0ksz7BK1wwL2ojFJWNfR97PL/VIg81SmIoR5q/9/prlXwCj0OqMPqmtLQM
/0+UgefV+F75nIU373+YryQwuKHgPXse6ozlvChMpe7A4VoC0TrBRTpZJ4Ji6ZV739r0y2YPLKrq
SP6hZoTRz5ukc0PwOfCu8l6u6pkjcfpZ0SMn57vYivkxc+5bWwg78ORBxgpeCxg95oILUj054D2a
GMdYqay8jQIbuJlf940Ii1bQDQoRBcAVwNB7++hJbafHfIj2xZRDgznC8a58EDpMX4vkvPKqMDRi
tASBV2unASg1jNoqdN1SV/tTF/p9ofM8EdigQVzESzVLL6VVlBW0RQ8cUogd8X1b3wFDmr6kh37D
LlzlNmd9q1rCPtNN9dhAncWl1NJQtgxcvdm14C4o7XPoIFkQn9bckAUXGlAo0EBBjlDTBWU2TUFB
ASCLet7zK7U2h75C3UJIwHyCw0lE6kNhlYFUMqJctRIiLdXJIHEKJmEFLKQgrBdvV8hgVZIPwsAj
wiXiienPtEHn+vip7erENQQnkk36Td2hNFHkaR+i1zBa8WiXHKNJghHpUHCX/2CnksWqThKkC7xU
SQeL9dlIxAoN36Xfr/EQLO1HiA+hVgbfUhHRbHY7Wl7BowswL/83cYIEKACu782lJLty5TAv4HhR
9r2yNI36KjhpOvDLSnzGI+XWgyAJJCpk+ltnUyvYqC6kPU1UqQkKpVFPdoAwKi5YVrrX0Vq7xJY2
1/WXzC6xKNVytVXwJagOTR9xRPug+4R+usY67GL0Ra4kcpfSbzdDny75q6GXLZ6RXPofgxMPt9X3
BBnWaXy9HZimCWXNlYzb34dhdnne2JydoLgJRCnosLAALn5+Gg/uLrBM0LCupm+ne+KeoVm0Gw1a
11E8+Oilciy2Lx15a2ZWf7TWgqCFq1NBBdkQcS7BoDLvpVXirNR7oKK9ggSR+R7Wdv3GnhMgIHwy
9f511u945fld2imqAAiQjOIdCmizhUtjvxDrhvKeo3Cm8Mwxc3cS1/Ty1ozMVkpFGKlUKYykW0hr
HgycChNgEcNaeXqmj50v1PVgZguValxDRQF3KiRuirf0F8Szz7FxCh+BOQXRyR5SL/DZ0thudTvU
iLx2CpY2iqrhtUGhBxSM+uwCGAoDruE4CB7arFqfJBBtBZld6uiXB89M1hpdlnaLjrQ7aGYRWipz
+nu1qnR98OXR4wphWzR7IeNXHIalmgkIHv6ZmA2o0tRMYZw0euzFT8A/9/HuoDN1W+9BHP0MiSBi
HCERmJMHlL1PCC9+31/QJYTtjf3ZPVYknA65QAxR95QaHV3W+yt8RFe3IjcZdlMrIS6XDYe7xbeV
32tNlGsTPDsbvECHLNWBQi1T+qCrxabjkAe6P8RpBPMtez3Ds6PRlDiWQ62hNBQ4YCq24fnqZeU0
fvX6XxhC8RGskKi1SXPpY6UOFZlJMTCG4QScMNrvgjmyvL1vRZp8h/l4kDJCDQTYoIloAT+/egii
NKJZoftA7koE74BwGc1LfbEuQPCCCyszBfTEDb8i07ZLAunicf/iNU/m2pU97ct7XzFbuSrRsriO
OdApladQOXLqflgjhVpauOuBzhYujQR0ioCdHjC4giTaCLzZSOoOrJWSeX9Ol9J/iJDAni4g+weW
rtm11kaSWEA5espYKZdsI+zR7RF/ZluQ1KaAAX/eN7foNl+Z+5FtrAY9hEow6GMQpKMrALAfaqGD
eFuYqBMcwI5je7/8x7cvOGzQUno5dWRVKGwxCvs35Hkaf8iiIJNZiNr8eKw0UGKVJ163AlS7BnQN
K81H1NlcEq3N9MKiooSJ5xfXKcR3510EAMoGSSIg4Zs9qOdgQpl0O63eF07MtmAgQJ8wN5jGIanJ
uAYCXirNTFQ6WGNU8FWU+G5PjpamqRpXHe/1wQcVX4r0LWplnFMis48sgl7a8BQ2yS5M5Jc26rcx
57vVxMx86QBty1pTjzYV+mPajyosLCX4VhjwQGv9tQvHG24CMGGSgNQpGjpuP5IxNRUTGZgJ+Xi8
AJr5vse7QL+og3glha9SgB/0AeAnqJejt/N8f2cuJYmvrc/zqWMA+T5kc5hHm133PGgk0954zqHS
KWrQYluvqU4uEA1B2gVLoiA3jSjyR1a60Pu+F1QUACgZtdikgWH7kW+PyQOPHI8cHoEK3PGvmWiL
wMKvDHfhFgMDB7Ai8AgnMqfZXRqrfNSFLTfxKzX2hTpWMbopZ4O2GTiFHo2A9n2DS8/tjcHZtcnG
nFFdCXiPVkB1Al3bDmbRI/mRWPSzSxjRU7MGsrHsv4LALcsHTnjkJEtFfKO6g+zWkY3EnkwNM1ir
xSy4dio6e5CCBlM3xLhnngikTbiWy0C9h3T4uw4agY8mWSlqLZoAhgAeB5BIkA273dt168dG3eMA
ZoQzCNsYHj2n3soUL7jCyBv+MzJbUyimdq2KdB26/mpLBMNptMtcXKyqaTnMKQ/5Vjk4g2pCIwMb
qnVxBVQv4Y7f58fIWctBLO9vSFmjww5aBWALux0yKuq9GGgl7wWa/BV3kS0223pIbC79hjCuOjgx
96eLHOgPkXwVobLgLau470SwQKO09gMyoRU5jSVW8d5AOUK7S0T4jjd5lSQp4NKMIDVAwlxwipAR
rjyn8dP9tVgq76ky6EjRvYUiKhJjt6PvUpbpeYi18OOXTr2USNa73VkPzDCESIP8IqEsJDc8ZDnd
JoSQg9V2jxK4lO5/xnRlznwVIDkRMkAnhUcH0XTlXnlMSI2WapSqvCeqROKfqnNtWNG2CS0Zsqfj
CnJ72sM/jSHfJMkT1d6cx0zTGyYPyOB7gg6YPs6RJCNBvhIHLb2iOKf/MTJ7JMaqEmncw4jRuFQ9
g3FeQCawv9yft8XX4MrM/MFM+qoRZY7D/hk1UzN+tf05i/dheNKVY0rtHllbYXvf5uL0TVlhCeqh
KP3PRlZQTUByPBQ8iO0ZD32w8uv/ipH8WJ5/v38+pDapetrxhehJQaCOpOHl6MTzWik6Aa+mOYkC
lo8kj3P2IQx19sJBSkEmqM3klRUjjkP1wUD+nsgBpL2dYSxTO1Z8EH0OBuJvO+8S40DBY4cXLBaQ
TffbDhENg1KrQni9glZ26YNt0s4GLvlNs7R7D1GLHwitGV4EpJRYQHSa6R/tODLAvYIxiUnUDELu
Cko/tGaJIANc+hwCYTMvM+WR7+Gb2JmUyudCyHXZGkEaC1JtJWoLtxxZ6MQqA1Wvr1TcpR5qSp37
S7a8Ta7mdHbHNX2RGSi5IihvG6QftA04nZCVYuYYQvzgvrGlgBlJxv9skL/h0dVh5gdprLg+Frz6
IFhOAzGJdMucaKP/cUSzfWTPEF5+GA86aNHCffcaozNi5QsWPOebL5hu3asv6HgZvb3VtEX5J52D
wi5KUY+KdKhSu2RPqL7RcqPnupXWDl9dZNWwejW3ZP80hk7SglNBfzLStW7upVfvelqmSPvqo8JC
QbFTxY2QNjYuHp6Zqf8mriKMll7wazOzF3xsWhRvS5gBV3ksHbTQ7g1XQqYpa1ZO6qK3DtiqPLXc
gA5uXrkx2KQkLGChFaJATAtZ3T3aMaBNkOFCjQGl5Q/yJiTiJt3Fp+ETgq/VlHFeTYJOu/fnjfHv
O2Yzm5RhXqAlXfCy3mqfWihW7vVDzoiNmvLb/a21lHCd0I1IpU/ElD/0Fvkwpd1Y5ILHQ8bVRX+k
0KNmYRmn4LLzv5rHElIWL5sVo0sRx7XR2Zr6rMrGUS0EL9zCK2tIrk5TXAOMYumPvVeXTromnrH4
fklQ59AmIPUPrLYYhD6Ug0sBWS9xV+RW19hiuPLqL56IKxsz3yMIyiYrBdiAlCl/UnObz70ChTAy
rnWmLb5ZkPPBa4V4DY1Kt2cPa5YrDbpAPT11/fRTUfd8seJVTM/ej02oS5MALJznHxjgtmCDRBEu
ekVhV5AtQO9TcChVwj8pdButMXiuWZtN3RgGXSoVsFb7LgWu/dGf0iAJ2rzLlXzA4n1yNa5pEa+u
LZ61SSD2sKSnVgsXOHyqYrvvP9FxeH+XL+0GwPg0uMMTUGjezy/WYxC2cJu86DsJwIXYRkD0/Sp4
kICr/817eG1rNqgCmbEh72rRY488nAkjIpzwJaF1yyjM4rHelWtZlaUNeG1wWs+rWVS7SNFGAwYT
9FbE+UZSLumf+/O3tCWuTMxTVjoDxYTkw0QH5labHd77fX7WBStcyX8sBkzXhmbORDmATE0JYEip
QAUU6GbIzj5I5+sPhjUD/ziVX7qXKuwIjdTt/UEuejLXxmeRgk6LoE+LXPRCA2pcFhYPUuICsuAn
YFPWFEVXhzpzJHwwIDW9iKE2tZO2ZpFug/KJa3blISqeGU/NtHWibtOsSsQu75eJ2QKkGtCJmH5+
tV/kRq4yMW1EL4N245TdsXRwfsqbunykr6mj5ICJBbZeWkAhqQ5bhdwupP3B+QJ6FGin/xUAurUv
NgXn44wiEdeadfuSgzDCoqZiS8VOiF1ePTTylsqW8WREK4HTUvb8xvTsqHDiWLctAlZP+XKSjeKw
LY5nfYAuEvgbHcjX52ZlJiAk2moneQMuoHQn7kWeiPjDuZwrH5gJ3GTr3t95Sw/ivxkBDvV2RmIF
ghpITkP3AOJ7SL+iueC+gaXziw4S4KiBNZ1gAbcGAq4qqT/Ugjcgs+qWoTWUBI3swSuSrisO8lK/
GVrN0Cw4ZWHQJjW7/8YC5ACBTOGLWsKnb4FVdYcK0mkSM/r/HxQeD1TnwJqhgon9dlB0rNMkGATB
A/JkSPqNbxQWFRt76BOrrisC+CFoQ1aMLsEdVLTCKBIqY7zwQ+ej9DW+H0sdwTc47hlQiKPdPCln
H7BdO3nZF/s1336pPKECUATZe1Q9UfGZds/Vee0lqWcjcIITeXh9OA5uqpHKMQNLfr4/oYsOKIpl
IAtGLMsDLXRrqaJ1AnC5L0Dl+H3g/nDadgh+q802t0u3jk0xtHjermsz+hUP+0pYeaSXNum19dk4
ObkZDb+YrKv7rnDljyp4S/RtHTwqyAqvdhkvXEPojENaCF3eyP7OSe5p1OBHYySCFS5hpghNNINU
7CLlNho4gEBHnsiuj3myyb6ayn6RUxs8twCCb5Qt5CNp8J0HEwH2r/trsPBVk2gxGmNQDAHyd/YA
Ngw0T8XUymYgimdVBOL2tbLr0gm9sTF757ox61Uxhw2ukZ2ByxyZkw9q4w3dhtbHODhSzgpr3SyL
wSmqR6H+X3/B7OhC7UPsWIK6dzECIte7NUOk3sg2hXcmcPvWD/Z9BdS935JmoI5sZNuqWcFILc40
KBbAKqDJiEVm2w08PA3tKD96o9S/U18zuTheWcwFYmZIUF/ZmLnSulaUWsUw06M7uvEh3Ibbxn6H
wB3+uC2hz0gubf+yT+9eOrKWAV6qN8A8gI8AL/w9WbfnGcBgSJVTFNihl/QZoGGPM8G2uElMF4V9
byJqAo3AJnRPa8pfCw/ateF5nW9sgdNQDeAKOgjOqw9a9zHkl1RdKSisWZmdFb1gxdDX2EVtFmWm
UXVPTaZvWIyUG99xzv2D+f+YTMDWIfsp4iKenZoy/L+T2ZmtdTw+5k7jRjYjzwSzCfbybgsurNPv
NfbKpW2KwA+oJHTfT4rOszWkvDKCqQu4AnWXBM8idJXvD+zvRTeLLhET/cfC3LkXJBrXyGqhKEuG
0dSPkONFD+TjKzYn5JTPxtE4UrMlX5lJsW/BH2+JNt2Cvh1llT9vhNu1rmIKJrLrJieRYS1/v6DO
Awm7q++bLTOXtkqQR/g+gO2QX0TWL3Vip3CLo//kT1Jf9gOI4BKndjMntZG+RW8d5+QmnI77M7X0
Et98yWwLZPpgAPbA0EQTbGQTpBzvaMg9socx/m822/WYZxekqtUCes1RB84w5GaadAxZ34ZWTwDK
Abs3+LThJQ57kMGseDh/ncF7+2HakVf+RoLbJDPUv7bfXxlsg1+JhNuMwO0gWHRKnr46p7R70m7+
HN7A2kXQSZmb6TGwmv0qSmjxuUIBRxCmwj3IB2ffI8uNJPkhmzqta7RhbIqTbg31gyy9ZIJgAc7d
6SQBh+V2ZbUXMr3QWPtnd+YNQQKn09sUdkUXAoqX5o9vELT4bqz/pZ3pmrua7z4apCFIYCchrcPv
LIWB2XAgv1fMLN2WGjgLQGiooY4/ZyTrod8hVurAw4zy9QjxPBdieXxssTPawCD67D+sRFuLx+Xa
4mxgDB1TkjDAYlU+5QraXmRzSJFORDN+fwiPhvLgr6GGlmJ4HR4d4Ogi+tVRdrydTI6X1UqmgEIe
ewupv/cI8oRbQyUd+lXslRld2iDXtmaRToS8sC4mI8K2jhwvg47mfI0dLXtVMXyB+B/RBkYk6jgF
AryV21Hp4egb1SAAY83rZudW2sHAKRR22dYlz5NcrtM45nd+1EHp4Z720utZfjgbVtHgKlxb1em4
za8HCNGARgWcbGgjmAerDWO5IGPUx/gSnDRT2JmtO8n3fuPwr2xaaSFDiIH/Mza7+wct9YegnpZz
z5zPd+e9cwdX3znYus/PhtmTdP/0+sd+sz8q8612qZeam9Q2rOBlPd5cAmHr+BZ+ktrWFWWOkRio
nqQGh1pA28v5fkwyqzZSHWvO0HYIZP1OEbvQMhgtHnkumCheRm2f5GpxjtSc3yoozbkxz7SHvoim
drNycNFipT02+I9EXWCs3GCLLouug7gHPbYK/JbZDcaxKCwZ5095Bct3NZ7IEBXmrXhj4W00tqfi
85uzoFOx7YhurqFdlpZONwB7QAUHaI852Br0AXo4FMjAN8xmwqckvI6cE5JSGVcerDVD04a9uj/1
OJNCH8l+r9e8d7krzag/lZjQco1SetGdvx7SbD5jVSowJKRRtJxAKRD+SIfSr13/CnWioIkPIpkk
edL3pclx5PfmvHLfLJ28iXt3qpmAB3W+nBm6CoM0g/myDsxUOyrSHzkGeXcUob/u+y95Mjrt+goV
R9KUOyGwE5m93v+IxT2F/MDUdgtkNNrEb2e7zUs/1ZNW8PLAnaQPjI+3xnFbKM2AKjX49bDbnbRf
uHWENa0mYeEBA386aKPQxYbrcO4J6xknaawGeLDbJQSC3c1gsxHzDT6dzUl66siKu7e03NCF0pB2
mSYd7bm3Q6WJnsrRNN97Cb3SlLzV35NmEhQdCEohuWlY1T43pe15s7k/yZNPP7tiDSTpEGhMpHdo
qrk1XFHcP1Itom1tcIz8vQq+2uGQQlwH+HoptsCDshIDTCO5Z3B2hBQxR8MkEm1e/CUUR02oLVVf
A/stHFME2gIPwkw0NONCuh1UJoLzq6hgI+uPY28zM2LokVvhL1jCHN1YmW1PWS2aMoxghTVmsHuM
TsmGt8Fj9yUaASSB1A3exE02nPnSXtkuS5nBKZOAFB06LUU8E7cDjNRQjowet62eQ4hDfzGEQ5HZ
GZpAc1LRzqq5itA/oJIeOTNtvDUJxYWh43IA19PU3wKvdc7dEJWykPWsFYEdFU/a1wTFSGxX0B74
ix+RDVAIje3b7On+Xl2QhLk1O1tXJodcDpZW0cvrkzoGlpgDVHc0HH3Y1D3RwZJfao5h4ROy8EN5
5pHnUCz50J+NBMSxK97JzzsCHyOiLR3jRyF9LqzWB0OTIJYV4f5tIxLuVwqxC7HI7e+fHRSk0KUh
7SDaBrgkUbWtHIUmUoumwvZ5/SKrkIprjkZsVeO2YMe2X9tjPw/qrf3ZZCMJQftsGp84kuKNPjXK
q59Yfvac+B/sI1EftcHUfhdgmQF+9f5CL7jWt7ZnR6vUxl6qFIw9TdEB7vRNSbjiib5VzaYGTtqW
m7VSwuRA315LsCgDoYfKBTCM8+apTmzHRAGxlyclbQq0Jt9nGtG6FA2U2qDKL4kv8i9dE/VW1TOm
mEMeKlCzr8HpQuSKB7SwzxRpdGilR3uWJWUJuueBfiZsGD8KPmO/Cy2oMvv+RP286G6/ehYWMJAj
iIYKhFAth6DJVDcScNtJuFdoY8Z6umJtYUegaWHC7U5Yzx8cIoLQlnqBZikvUt7kaqvHr1nn3B/Q
z+cI8nlQRwRWemIOmTdCdak+SPnYTxgYyFs1qTlWzZYLE0srz1JqDWlmFsVaCuSns4N0F8CrE0k5
2jLmKq2a0RldJ8sAiSR1DB6e9IP2IbfiOi74FLAioqYCZhTQ+f2NP658x3yQs8CPQtFTG8D7011T
k0g+diHkIVLf6fsqJk3NLL1zouxSp26XnTJQ5ynx1xp700LxBZ8iSQooGpGRRhfR7fMRNEmnJn0m
ev6xfAV5nqXY4FQu941l64TZuUykFV9uoQQNkxPiG11LeDTmKQEu1MeOV1CqG08FAZUzxBhlS3ig
5kNiKf+F/4YsNBqyJ459Abw/s3OBoEnToiEFiACSAjZgjOVv/kM0MxP8HAKUhUl3UfGPz8Nb7N7f
wAuRG6qRmFkgjkDvhjbh27mNRpXzOTgfXlgQ1LFARbjxt+1eA4sdZOpae/en2gJ27yF03N43vXCF
XVuei2WhLTNLA7GUPKFPTK50ebD3DYBu2gyUcmuMOGvjFGcuCCeyoeA4jJP/Lq3qQbK2wS4z0Q3q
P9a2jPYwHwnE1k1CUq3V0xaP0tUc/w0cro5SqzM58xPYLp9oSzo3t4K9hJ47kw9tkwMtyx7za2Zv
/0XK52Zx595yCw++SzQY1kor+ZDN9FGhB8XkX+FgpGty9UuvIPJKkM1BahDNYtpsK+Utkmu6QYFQ
oXvam71BfgeKUxoWsNFD+MGaNUjM0gV/ZXDOOSoywYA+fY9nFwB+MLOIoG6x1ANa3JXdcPjw33Yp
YpC16H3N6mwnIdFN24rCKrjN+NxsOrCc/1cjA22EinAOAufzK54bxK5NYgl4G/HccvJWEpjVgjxS
Eb1KIjq3zXj9Xci/Gx/sTY4Ybzh/MzQrT8C0XjMfQwEpCqCmeEUFMHLfXg1pmBQlH+WSN5h0+384
+64mV5E07b/S0ffMBySJ2diZiMXKl1QqlbshykLiISExv34fzs5sV+koSvtNzM2cPt1KSNK85jHZ
a7eMfMzntdhp7gz8MMr5R6wg2QT+IUaZHfO058HtAuW5fiyXaONfK+BfyFtx3yNxnWnu0Fc+T9HH
FtdMBjlAvJKbL6CiphbOALOxt/7NfDuptqXY+lrdTjcg/MY+gcL5bXEt27tw7n17hjlI+nIaDHyi
aUnxDCnoN5bD2J6sQhiFvl5V/r2Qd31/3bN7hWVyYnTz60KgW38PosB+sMnqs4TbLb/WjLqwLWZV
cO3X1M7l2O+vJTVjmAzzWFvqvV9dJZd/HTmcrs9AxV+g6C+T1ql6VFqkJBAeL+5Ux88XkI7krux7
5ROWifvz1XQpmcHL/DXc/DhfhmtSwwQQd/5GduPzzz4AsBrXoXzTbY7dQiT/1ibQZjw38DMyALPf
x6OmUldp0RE4oCR2vxLEU81t8soOkHCxtb1obuVpw4urXlwX1yJcpECrhAwSZEe/j9vB7kbp0149
uRDlnJCqJM4utodTf0Th6HANr3MBZDbXqHALwCod0ubaWY7Ymmk3xm0FYEnuVbKbWk7YMTeTM3AY
Uy/KTBeSRJiDTVUxu69KOyYHxUAAFveeGE9Kto6nVQaRbF4uWoBAqk2qwlfj2CuO1jj6M4GB2OjK
4j1DH+WaE9EF8Ro8PboM1tzmRpX7bLLiCqjpnnbq6R7CbLZYLFNHLGQcjsjwoH1b3KprlxuoF0NQ
5+f1eEHf5fvQZxs56Wua5hHunPGgwsy+cVs3PAjXsimzyYPceN4Tam+Oxuynp2AntvCmu0ZsvxQS
z4mAig4ZeHNIDb6vlSECqctScb0TG1aRUemECoR9wQc99P9GLv9tqLOZ1kMGnPCEoe5d91Fb1ZGd
SraylRGgLRbaFbTLBQ9KTC6qitbspIZ86mw0VN+MqElxtdJH/iLfG+vBFXdkl3p3hhNsFEjIQGTv
0JyOR3I6NfChfCgWG7iir44H2Jz+/KUvVGm+PcvZhzaGkRQQ4wIcG0RTSDL5VMPn1q5VLC7te8iY
guYO7Bzcw846VYLWRjqaEzm19Dax7LwIIm9AaFh4LD39/EaXIm8IXv411tnFMEqDGkK9D0e3C3KM
dYQD+ys7Sd7ob4oXWNuvFpXz6VwZ9VLt7duoZyeqQLeDJ71KTnMLACq1m3Clr8QdjA323mbTwMfy
ZZqceEEd/v7zC1+6qqBng6qADikWoHm/7xMWtsXUpToyDdMRIrL7Y9I//TzEpVUCiTgUNFVAX+iv
hPnr9TQxKOZxvFw2ApRrQZW32yT5Kr5SMrzAKZvTFohpoC49V5nOVqPaRqaRS3iVHnSy8T56AHV4
zyHIIBY2HMzfsECREr/BBVTyXgm34zFQrsymfmk6vz7DWRTKqRZD9tEkp5JC2tJWU57RoCCT9WDV
cX1q03KExCI1PvTQ0ju37EKwxTUpNrZDNIELaNWizb22HyGgWGf1SGyaIsSw9SqVX9VcAzCnFGgq
2XUtceqQCKqQ4JGEBXi3SpKhThXR4i3TtTzz9TA3vEbqXidQTnZj3FVw226m7gl4/G45KUNXu7kl
0ZOhcv0OyrjZXi0bgZJFq1a1A6nZunRIoZPI40A0Rfj/8fiUlEaDWqlSVQtJyxGYtYYFwHmcmNuU
kmxRZca0iCs9elcper5Op1Go9xdtodhTLtqVWajSMqsgCmlnSmUIp1KzrgBdPpN7r2hAw7QhJQDo
dBE3L3LWN7Kt930XOiDqpq85porbs1eb+Heimr8+HcxMvu+EngkQO+G8cUruahMgZ3q0oMqplra0
jNehZ0V+FF8pyF0Meb+OeX7amDofC7RcT/FGd+LjTeJGByVQoAuReVlAr2zECz0/7BB0kEGgxm7/
jTFg9llhJUWI1enFG1f4W9jh1AAmlfYjvYEC2ktZQZHU1TPHkcrAvXJbXH5bHbVN9FRm+Y6zzUE1
Fo76kGsnTbhCOkzlIb3XQBRqbHmJNWUQCBbxbTfsxmvYuPmXz9M28tfI5zdIVKp5NVGmnaxHtXJS
mzSBWm5KEXCxvxIOXDwBEFtACRpnKj2HeIATCp3bodCQcD9a47YTAA1c6V5cPum+jKF9X6p5NaqM
yhij8bdriItAMyh2bz9CP9oIGAutFsfPhbG8N6/mvxdfDpBJTQGmGrnT/PdfjnKJTNKoRJN2WjMM
8/M1MQcuv32jL799FrF1KB0bZP7t8eStTjEAgD///sWQcMZ7/uvhzyIngw4JxDMxgJkswiAGsPCx
FGjpaWjnGZU9kUPZ6bZVbvr2StD2K9r86d3OrqYa0rB5VWPo0ttun298oLXsvgbeB2qDm0293O1W
qu0ejcSGRfvPr30xGv/62me7boiSKoliWZtpB9vx8xn5iK15IAgtb7N1UH0+POV3u9UJCJLDAjWE
f2vT/zXr56hUSalk0id4dfGobG7mBCB0YVA63hxboB+D5MoqunjIIGFD3I/0FCD7s6keIJytKAxH
agq04xa2EdRtvfFuBZ2d9/CanuOlyPTrYGdzaw19Ek0jRRlB89KV4WS3C+Xp5+93AX2HaBQYDYtA
JBa1/bN9UYg0asMu01Cq8Ku17DuLw/vimlPyxVoTUnrUK2DnRVX5PALFvjCpgROSNU746b/WdhHi
Xni11jfLJ+HFt5D83jnQYj6JU+oef37HSxEigH6z5C6cbPEE34+VzOhyArM27ZTor/X4MpZ3ufQy
qt7Po1wAxGImvwxz9o4SIUWmc4LT63E+NWNH7BMgpmr79Q5u3tgPmm1vpINp9xundfQU4pUMTjAS
HGKg3dWh4/DzA11cPcCGAJ2qAFFxfh9WsVrL6mhoJ/lZusn6QO+WpeqCQaFf6e1fHkiHcZqFtBGf
9/v8Giq0rkszpqfWNXWfvMrhoig8kS6qa7LQhFw4xSHrAOXt2XcPnnDfh5KiSKryHEOVHofRkXSc
/Ik42fJ5Czun6gjS7kc0F6cyWzlknx5cOe4gpZnvwUpmLqT9Tj9P8aVuBvrN0EEyCErD0JX9/jxh
LllKFGNpudve2Tab0kZb32kesnW+oatYh+f4tR17wYAaq/jLmGfXs0nDWGozjIlAA9UPyG/Zz7hj
jj6WmR282RuvrR1vMUuwHtz7Ky986QOAdAT4CtBOgM+eHRe81WalA5y30rHKLJ9kj2Z8SyATNBQe
dM+SoYLge4DwS8LqvlaEv3jHfh397I7VmJhKzRznV9+6zd56MGRQf20zcT6hfre48q7zYjq/VhEV
6DNOGPXx8wrdZIaDIjFdO+Wgw7RLeFg2ThEbbpoI8MJNd0jcNn77edCLd/nXQc9ioI6NBa8Q3iJm
v38Mt4By2dsbbi8/+v1+/1BuNsTZOYuFc3/tuLgQIEEzAPgAxO/QWdPPdnFaJ2Gi85ye1E+IlPQo
87rQqhmu2cPOz382qd+GOdsxpRZlaQv3A1RbpiqYEhNzKrHEGUN0IH6ey0vVFkC7EclCRhDiuucp
ewRHQzqJmp5Qi7RnxdTbYB84jR3P/o3rK1tj3nbfXgyXG0bDvoCBCi6Zs1smneS6z2jUnwozi9y4
w4t1fdxduWV+L7zOw8AiD6YS83V6zkfrUYmnTWSK03CT7hSXLPItyuIfkOsKmEO3D62nudy1xOHK
61m/7Yazgc/2HmU0KaBo058ifRc2a+nYLkm+ZLEPVKtoXwz1PR+d2NE3IN2Ufhr7r9ZLpnnwi86s
J5VDbt7Nb+FLva1PY7dM2QP0KTLVyTZx0IQ2F2BncJcjbPaiu/KmzByxsU5K8mDmTuzChLLJboYq
oLXDGeTAFtVRr/eN0toNCGqSnSyKF/gWHrjlRyryXG1Rgea7YgCBJptccXvVzZ0UPUpYB0U2Nb2e
AI6itrBPHWb2/ramuQ1iEJrtrfQANRPUBTQv3mqvCb9KbZ+30m9L5cs3nC/UL3mOFTI0o01DnCgI
/fewUSUt5JA3CsT88DDGgUoej71r3nW/XdO/PiB6Ugoa4TAEOL830ngUxvwBFT++MVCrCuHZeuXM
vDbG2eklSjT34WvRn9ZaAPZbtVav7enLy/Cvtzi7gGA6MZp1hG0GsXq3uIG5mLhPsUTseh2+XDk/
fjurzmbsbMn3Y11Qocxj2SAL0nJBMo8edqFd2YpT+/1acY7W/7ep1zwoIDDIgRG8QVr9++LIR73m
rZxi0JZ3fhdmmT0q6eCV/bLJgTgaWrjgxvI1xarfcaG/xkX8Co4roKna2cTmZZLDCRSfLkme5Ql8
NRVsmF3BlBlPzGWbQHFyCPR3pm6qD/mmMV3YCthat/950n+rpZw9xtmcAzc5FnKR9HO3v/AltMEb
vHLoMfRz6pvcuOZj/atb+ttmRBPnX+99thkTWk7a0GK+tdpvY5tacAxgybLR3PatpLYxwUCghOSb
o+9hHZ8vU2NRvikfAg5rSLE9+V0BirB8+HkWrn6Ns9SPx6wrDRj8YOmV2SLtbqnixK9RdWc5OXyF
lt1jzzYppgTeXLqbSms23v78CL9n9vgSBtQZEOrBuAPN1e8LETZgMDyqaH/i+prpqBHvi71FnBZO
5NUTDQt7WNDCzpY1hbcCKCOJbd0q7GEg/ghPLZA/QX6hqOX2NkkC0m91bUmv4mwuHaXzPTgLWCII
P6/+j+iOaWqh4yEbW18lAz6gfii0pd4G0RBkbJXSZ27tKTn+PDu/FwIwKCQQZqUMYsAS7uwDEWSV
XNLhcBjj4Ga3fBqcaYD8dM32CXkedBmSPqtG9RV4s0tw0NKt56a7gnw9TwVAcoQ/gQmuHrxOZaS3
Z2s3lUKD0w4kq0cteMQKMRPbfEJiGZRBHrDOAVJtXKQ+aCDb8BbIKlffFoCS0F//+3lC5uPhyzb6
7VHO5kMCpAxo/kk+yYC1k7S3U3kHMHeYX3nn8xzgfCDl7HwkkGAQqYSBGigcMuV9CPdmXdnQtvNo
Q/02d/I16WCO3j6PXeH//JZnp9Nvg58FeRGbhFZyWT615V35EubHSV4xsWCKq7S+Ll0prp3dpr+N
dhaSK7JkttKIz5uimaPfsb6HbU7n5s1NDo+xn9/s6ryebXe4XMlDSUHDLJayF3G/lhcFjPkguJM4
LU7/BfWGq/Iav77W+bIB3gLCCooOrZRfCf+XUEhhzWhMKr4m2qHCDGDP4ieQ04ZbBNCXyus1hZuL
bzlLGuGogPEOYJ7fD7UukSGKCij+KdE8mjm0XSRLiyzqcY8gMs4+uRU0uHGV8O3K9F76lqgxyygb
Qo0G+N3vA09pbcAbGfQz0sXhvd6NfTCo6KjBL021SR6PzyMT+T28OpOlIhvjIpdG0PCy8imfms9U
yfuAG1p5yICFu5lKFbglmb5UY1Iufn7SSxsZjXAwmYiqa9Y51nnI5bjMQjwo436H2zBWgtIlZuH8
PMx5uezX4p4jDSBI9BkrdRaOChHyHu0MCII2LvpETrKHSuc+P+he8t4HLWTuJY96G8NnSxr0br6U
/RqtMoibHlLXWsK0APE686VrAea8hc9X5NfnOl8hpaKGhOC5DPVDz7OF8FvOvAFlnSh6NnqkMaRw
6P+M+v/ehv+IPsr9//w+/8d/4s9v8EdsGITkzv74j//qeNu8ZOyl+MPumo+X7o/y849j+9Iy3rI3
/p/zj/3vf/yP73/Eb/1zLPelffn2Bw8OYu146D6a8faDd1n76ynwVPO/+X/9yz8+fv3K3Vh9/P3P
t7Ir2vnXIrj5/fnPv1q+//1P1P6+LIL59//5l7uXHP8d3iplxcsf/gsvf/vPPl54i1/4G+jC1tyL
QZ0WWu8yVmf/Mf+NRP+G3jtKjIBlIyRBDxanYVE2bfz3PxX6N9kksAqANjnMon/VLnjZzX9l/Q1c
MqhiwGwNdVC44xl//uv9v32Vv77SH0WX70tWtBw/jLrpt+UBjp8G0D1CZNT6AGcg5/SpLI1zpatV
MEuQoiqtqKcdyS3y0UpGbIuMCxgFoF2uFxYUMkWqPhVR4tciXkjYBo6aDxYEV0fFi8PWs3AkuL0E
mTrLlODNVlnGegpx8qFG4jXqqPn6aDH0vGFrW46RBjebRoZ+blI6c3euaVdjD3xVpsbMy0yjXnTc
0tclT46xNAX9wEXlhlF4w8qhcVpL9+WG28AmRttKUmvPBITrBk5HnVNaYKKi1gUKWte0tw34Lm41
Qox2HB/CQriJZDhtbfh5HPa+roTRg8UggqYYxWZUYt3NUf1w+0lXH/OBx0E15ZWj1hpzJ06QZ+o1
NI5lDmJIQm/6ViXLDAZdNmxtPvPMgGpT3fO9rCfTJ5XYs2qOmQs8M+D/cNNcqozAchmD3iRWp60L
s08PqDApyzwmqB1ZXMDxPC+BHEe5bkXDSJ48BaJVt1qUS04d0UPFenes9GdLZAgXksyAXFAy5D1s
gyv5MA6FiNyaa+HGVOE4iVG1aVu3E9nCwaUovdlZ1Y/y0PyEni/14ph0qUdbw2xsq8qjp9LkamQT
aIrto1Q1HrI6JNB5YdO4L4Hr3xHsithu0Fa1aWSQJadmX+8RMEJLvjE+rRZEJcRJ6SQ8FdCM5Yio
MxjGAqpTNm9h8hrokRH1xEkKEwVlLlAtIwXE6UmXKMLtoxxt50Qzh1fOo9CVeC3fVDnhmtOKTFXu
ajmSd6IxDoUuoR4zKax29AxVOFtKwKRoI+i+d2Gdbko2NbB+JAWKKtmQr3A/6TfCwteIU1Z5Ucum
G2T3OyTnOfJtUgy7DDe6LUEbdjVFxr3RF2q6YqpWBKWiLUQJ5KI5haMPT+HnPIvdErgIpx0m9gD/
+MidSvg4JySyK5kG9USJG6rG0rTC6WZs9Hg1TqoX4V8h0aECXc/Ou2IX9tpGS+VNkhq2ALo9acdH
o0620ZR7EfhbRaeaLgRyvCiOvC5PoQocDQhfpEU8QokyqezKNJwpbig8Nmm9NYz0hggjyHLhmGno
Djm/M5LIASQ2CwZZbexUDLsBRmCtvmzJrSiPNW2CSowwB3hLyeQN44j5lB9lmvDbLu1uQhHag1YH
OI46vwEpWA7VddZowOWH24gU7lBmg41bwq4S1WuLXHjWZC4YS8JFJjNnamp8Vclam6wqlvhUvsiG
dVYNDvTt1ECkiPS7YVScXifLhMV8JTQ67WmMceMkHWwpj4DCNDLUyJRwoyT7ETGGKUPlwjzFgOmT
iQajyZy6s1DDAzl7KpZjm9yoZulUKbqnzbRGmdiFyaeGU8UYFAhSEQYobEN0W8lbO0/qQCsNEOzC
xgtj4wQFBuakKB/jnOPPISqkmzgZhTOk7LPMsn2WVMCoJgZ0KaB3XdX9uxRaoVdjNy5VrVsPQ+52
Q7Yrao4rkgWKNEyLliivY5EO0TabQuL2DPyCEQiT7FCmcoist0RRALUKB7rqgSGPDHQAtdq1A8pq
ScmiJS+AevKTKpTcRIBbxxFnwao2S5roFFmC2IaEemGdOi1oahL0lEeeHaM0/mCS/FqMmColNtND
PvUO/FE9+CKCYaVrKDcanXSrjSF/JxPwyJIc3jZ5yFQ7UqVdEkMG1UNALWpbyJbY0nBMXbWSmgVw
vGD2gpu4hPSwco92GrfLnJePUlkIR9Wa0JOKybotkgRlzlQBWbPhcPcizI9CtXWMVp28puKKbZZ6
YoPduwWQ4hiHDWISZj5mkgnN0ywZlr0F36BMyBuYLbNVTCprZQKY5WhqUm1CFSl6nFleUpkOr/I7
Jev3WS1cAJJTp5nabFOHRXITFi3O/vhkjNgZpdw+1Hnpa+kLK4lD4+hoMJg0G6X8YTJ9EenhqgAY
WUBMRWmRfZZEH9aRqCt4BNVviqJugXl+yyGp54RcKx3YTx8aRXmrpQZkwajD5aOwRY6mi9Mbqlfp
qWc1Y26HQwp016RVHlzIBi+M4B4nxWC6WWOBSgOB3zvp1N6JQyjn51P1FipyivyvWMEuN3kXfWYG
tCzeraZc9Wkj+7AXcnKqOVUuYFsN4lES5rsxZzd1Lcd2gpTEEUXszXZSYV25VSrsQrtXhvtpeuKU
ODUKLzFmuyl6e1503CgfLAHufYNbrQXmqO1QG5GemFQEJDUiW1enB8NMg0R60hu+6Op+a2jDXSRB
aLNo6sLFKrGnbkAWawSdXByaTPhaOSynSMd2UHVHM8Q+aqsbWC2uWSWgt5QUr4YRZ7CP4FskUMuO
N8u+gLJ/kW2tWoOhafwYatJKCNTAsYhLkNqiNlkXuuV0BTTDSSQ/h0280/NqCV0vJze2k9E9sFFa
qRK5kyxNsY1G2hlW8TGJY81hXawIGA31FYtsMWqfejhnhzQI1RetS10zkRQgBCMnHOgRKdDjyD9z
AxF0Hm31FsdMU+AklpNdmSmLKmzgAW6iWtJpNgRR9nMDzjHjDBoZo4xtDlS5wVvfNONtTNY9QR0l
z95qmUEAl8IhpXKTqnK6UZkw5RBAGJ6ZCUgSPrsdD5R4o6psrVAEdS5JS1PmS+hR2FIIUWwFnswJ
9LH5QzyAfDY+jH0cmHnkDyjgSCpcMhK5r1bIFOe6n7gVtbUQ03AQMdynJ6vwutB6x6Z1Y06g5c2h
j2SE45JCtcBhvfSuV9UytiwfE+ZgaThjFi9LlKvNyQygaeglQnJl/Y5KzUsTywFJZnNzaRfJrMYG
bHah3Nly0d7CwxyotQz9sXo5isQxcnAEAKBTasKcUgaOL0m3JofKyJTlTyn/MDMd3Qz+qCqj39Xj
QkupT6vJneI+A0iydOUs6NtkGRkCzgOTDB5n3MwJL8HnlXXXSjsXbu04qrQNSoKbUbYKW1aiQ2d0
p7Inkpv3T1OOCoSeoRgOmvV64FKCF7XGVZu/41MuUxVzUubu0OVbbC174FCiSLWVzkNqWyLdNTWc
2oreOOgibxyj6xOPdHQLBUQ4cTMDnQ/1NqrCAV+C39YINEQr9lKMa3FQXBqjCj7FKK7J3FV7HigD
dfW+s3vCjwNRqVu2PQw6zLxCL6nuXE0b4DLMtUfLEsWdKLTCI5Rba0vC8tOFLEOxQ6J3I2Hw0bqD
KM+urcixLAeXCtXvpPYQm/UaQg4bA9LjPVcRcWoWTGFgTDyCIBXVB61Rb00UgQaVPfeyuW+73Jes
jdpDHnOSA5WFdoe5zzS+yXvzDkBT4U9y+z4f6H6u5bgPABXMIKcGneNTXahLGTXnOTb108qwbBm3
thWHXgNcbq/nriFa3xgftCQGUlXL/ILRLuAmuCAF0CZsITpYucsGU7yRUiz1ynRhaepJlvoWNa8A
2bIAoXqMpaQRL1e7ezjGPimj+axmQ7iiRuZB3AZHAHzF0Ep7gNu6xyx9iVYkvluKOwPngpgKywFd
DjcHS6lNjPClhQFDJ7IdKcH+xkYyCuaQHFoSpPd5qttDvs1JuNMilAWfixIBiXaTpTwQhbSkvH7i
QsXNrDk1IJRSJT+TKPNTOUHOA9WoaPJSufQolPmrCSy0Wm78MjfdNlQBxDKyl1onQTKMnsnwQah0
Z/TTsmCVA1OfAGnrYiCdG6kWFg/8lPNKDWCpHgasxK2BSlCdUd1LSyOEJkUFyF54a9TPSW6OTmEW
hj9pt8TMiUdrCeid1PRDg0BlfHQEo8oykU3hGMYGCZ4fUkgfprOKWJbeA2ztstFYsMHa0RGoXyl7
tRTuaMoLSjn7UTNelegtk3W0VeAXb9fJqlMeSKm+UMC2u4LcsQZ91HwycGsboQ0nRRTdNV6jaFST
5zhUwiczAoo6LcykluxeHYMJiGybqehY1E1zbAYjvI/LEDgkpkbjlqPx7resQgyht+Wy7SJcmLxI
wRVFfEUiCkeQQl/PUGiJksce57MdReC2RNK8JHXh8Yjt1ZG85oPB3IHVR2Uw0O/tp5XV8we1jm97
qjUPiZy+w37cTsJ0I6GJoyo91FvZgY6t7KkV24Wd/M5radWwnDh6oQOIbrhJ2LzX6CSMWELWYG6h
K7TLNM3jWSo5Fi8NW5ZLQCs1T0TSJsJVuk8spHuqIqXbAiz8XWU11mLkVEV0mjUW80SWdCAyJkne
7JDpSr4oLLLs+pQes1blvgXrqcdWN9LnUJog5F1MmcM0lW/0DGF9W0nTsxQBT9MLIXkQKje3ArY6
CzAeytJR1Epwm4e97kMBUNoAIwQfbSJ1smJLBmzPXSWftE9RxZUAnazod+CxdjcRbaQUWiCmiQ1V
1vpkR7yLajtSmpi5Shf2QDcxtYIwDOLcvg6KVOpKa5GUQ2e6IdwQ6H0u5/ArN6mImkCqRmkb6hEL
sNJyOyomAd37BHHHhBB8X0HpOrdHHLlO3IVsZzHSI/mW2mXbzMbQXBTASWWxsjLVZooc6HKjs9VM
KWvtqtTQO0fCIWxJGFHpCZQ/UOJAYPHQ4Rxl+G4qUlEtk/TFBGN7jkAu7KFKP/EktUOrQEdGibRx
dGNQW/0+RbABhTruIkhtF3oCOZqdUVcZ+pqJzpYTh9qAzaMxWowNLB+tLrPuyhw3ASe6VCAkK6fc
kesIKzrNtQTt/KE0dmHLJYfpFjgRGf5y0SH6tUUTF9sumvDynZnOzpUkG9H451Kf3JiKRHW/SSFT
dwfkOEvdcUDbPQJRFpVFS2HLvEa65mpSON7XRRkTX9ewl5oUtJ0Rjku2nsgVX0eTjAvMMEKjjhwA
12DiYOJalpetUSbVZJcGbVKySKZUrsG2UGql2kqCFBEkKU1M1DIsrCLbJP0gD4h2lQmWzAl8FJBf
G4PR7LKxrftlNhn6cIRQb6Z8IIGLjQ9WWDh+el5oq5iG+vCYs6nftK02LdBezjvEYAPYeA3sKNWp
1JXbWusaiN0lnbIOQWrDycSGegyKNsnCgLZmA5KhlqFQAVf6+TyrCpAuUSSubL1VO1AIhyGBrjX+
EUICKwIgI9F0fAsdQrpbnYsssi20ZRpHpCl9LUGlge51a7XdKhwKWvjyNIbLhkKDDT2yQdAAihqI
9caWJopddrJxU8H0EB0qS5FudZ6Rj6Kyuldo7KqHURn4R9kiQsmsFIBbIAyCoRj5qpJF+VQpClpO
A0hr07KXR1l1OisE/yPPgPEsaFW0QaFO9W3MkmolkjA6JGEYxq5ZTzqz9SFqfJ0N6rIYM+4A4cIe
WZbwtRgyVFU5+ISa3Buw/cYxIGx9CpE/pJHy0YJjs6QitY5VS83bmpnlVm07eoDqEpiIadErq4ZX
XePBvdl6aPuEHuqiV+e0O0l7J6McBrJo9oMGko/JuNLzvJq/PkC/dsWotUf+RJ0BetNLrkS5XcdG
qdk0TA3NH9ALfBho3H7KjYm13ofy6DASF8cCCKWbgjWSX6ejus61CPmCsmFyjKqXkSKGyJUqX+rT
iJNuaGQCIj2kJ44pjstHtMmrVaKU0EVsG8QjWs8tlLIEqm0UwfguZ6r1yOE+hKuawafRHcMheimK
LA4ERKW8hHPlLTUyLbNboeT3STpSlBkj8IqSKi53E1GaDyUqbrCOYHrXVsmnlJgKFmo/iTJQW44r
BvOs+7rJdnImo0ha4HyZnWyq7japcwXdZB5pT7N7WgMoK/oYG0jb6A/KUCGaiUDfGSsiFJR+FKRv
k6a26A12BuoWNR3gUlG0gDig5tqDfNPLYqFYDRiVpYYgWbshOjQvlIxoAWDloQEqWZf5HRw4FijD
kSUdIgrMkRkiWSPlkkzwhr/tmyhxQlgdbFD5HA1jOBqCsFWNXbgi+kR8ZrTAEXRRifBZUtiHkk4I
cQYlHFdq1kT7KDK14yydg4ho4rZaMH43yDESX5SguR91dNhmXaQhba1up1QbdwqtQ2wuYq6pQH71
3+ydyXLcSLamX+Va75GNedjcBYCYGMFZIiltYOIgzJPDAXfg6fuLzKqyqtvW1l27XtxNLpRiJoME
3M/5R37e8tHhhGHsEN1O6W9ODUJgAzEcm2i0Y1f2Bl2g3hT7AkiS34Wpz7Vjgb+EYtk3TpUlo9Py
dKuOMCQvA1GVd6jXbs2G69SjbmM1m9QU9du4es+CdBLVHwwdnXWbf3Zuc5io/jEYbYKpObXRepwj
l6GCgPxyy3Zmts0XFU4ovsvKSga3t3k4uyEOAwBnC1PYrdur7MYVK1mvZu18+i0irCp3inZv9sp/
qQm1UI61W+yHbJTlmz9VZ2RA4l1vbXHbrtr5rRgcqnh1zeU8Dnb91vTr+tW4TvPDcqV7k61GGupC
7ESXQU6DyATiuBThEJ1kY0wVM2Hd6QPPZ1ucFmJw3pqgqz4d6RX3db05H+7mk/IzBka5C2q3+Y4F
yvrh99Fw50ymkyeqmoxfuRiDOQ0Mcq+Lev5mbRaimdCIlvvVzrdHFcgM2N2U/nsl3PrGLhlj+UuH
Gd71aGrX/xysJrgUTEjWTtn18ksguN1VSo73qMvbYzh65qHcDOKtg2A7dPTKGU73qDX40Jyd19Xd
4kYWdrIUunhbRWsdVNHaSWRigmv7+5wrMM2G0k/8KM/jLC+jk5k5+4nDdDSpFeQib+Mqur6SupT7
YhtvF9WSSNWN4bXh8AysVSWhk/s7t7GsZMnBeLc58l/Uhlq0c46DbRSfMvAqVDHTWeqy3mXzLI99
5rtpvXluqo3gEkQg9rkXPbfGxDIrp+U4QZsxKxRc7Msu8Fxcan323bfd6oBaqbr0VmvGepD+zu/X
7SGY+h+6FF/VotOqndhVxoolq+tuZqD4xF50n9ZWfoPj8cWgr9fJRudXsM4AS0Vl7P2ZsWCcD3nY
ZachrABilE96Og++WLLgfu4qkBajJWNh6nfrLBnpQmNMAHjFvT94z4vKh2uHHs78Kcje7bA7Q0ak
ypPbweyNH3SpbMde0wXZ8hhHwyISA3ZIzk6wC5fPyiPfh0XrOHRTm6xkwGW5P8Zux89labBWzuHy
qvNa8B57d4A21QvjZ33ovWXZcbwfsnKi85k8KP4z6xO0cQovtM+boieQKup3rtWvx95ZvJNJbciJ
3Hte5U4sP1a7aRmtBWAFBs+Hxnvzwv4wzeImB9rdrdflxvHXR6uO5H7Jq/O8OvlRbtpBaV1f66yF
DBLd1nlaNyHzr2vfO8IHJkYrZtW8Sz3a18brUh+gLiRNZFMegIe5Z70eTjgIFurV7FgFtfXUFHIn
zaDd2fmid4Y17mBjfq5hv4KyDUxMs3x1a6DzMRr3mbLh0lxPPRih4PFgDkukgZPCzALeQEufJi2P
pHHOSVWU4lEpnpi60XdQCpKzzq/2TTs3l1bUw3OUmbdRNFmn2Wi/TdZ6sXP9qXVwMw7jOdyCC8am
l+hPqE/JZyZ4M277tnkcrEB/5gB3dlWIO3Srxs+qrIN736wbMAoxHzl3Z8QFTXMO265i+ODDqLnf
Hn27fpdzMMYZb1oBu5jiaDbjcKoxsk75XSsKzIsZ6BSJkCNQvzHMp8B0km2qH6EIj20YHIuiQhsb
UrnGGJ/4TnusJ7GbjPme8OzdoKs3uWzB4zrOiSPW7rGaRu9Xr5fwyYvsZoNp4rHVtdmcI5kzVmjb
/abZBJKmWWjF2Wj1o+Z57zjgmC0sy2GRjbyowLmxAfGSxVR3UzbNL1FUF/eZMe09W5ZPVrcBuclQ
J/Og3dha1i0uovDXOEIrJmO/2rdKWaA605KdzN4FELNS2Zg/1220jp1FoWkZ2QCB6qCcnLbh2fk2
c5TQoKLFzdy18l1XK05lWZOfO3dPDoo8s9suoeU/GZP1bjs5jTfbIQQE5Dd648gltqNncpVPMi+h
7ZV9WjPjnNfuySZmWUb9zwGFRdktZ8pNJIO4kKk79PVu2oATh6EBWudgjxpdg5GbH87SpUPDp6mq
8dNynKdB1OfeKe+bQqRrVeoYiJ8C7tpbj35hFvvFbl5WwMelwJ0+t9HNDJDX1aqJ5/ZPWJAXQRf2
9KLXanrVrbGrR1iXsJiGRKgV7VixeedAjD9w2J3dvoIsgOHecFDreR/oMd9xL5eJaaq3YApep7Z/
Zp1tvvNxUKx6akyG8KSGJqbyDYdGPqQzjYAOgVDFcK4AkB7UbNJnvXr3VflpN4osi2oClxnXZR90
xAGxEP4oF1u/C6G9ezLo5WeZq5kg68rRqdbzFUkvxyhLkKJBUPcGIGnsISskAC+TjMGhjl5yVhDj
DENu3Dtr2P3oc8/7ZV4xt4bvEul6eH2fwsEURsLcJih6jOwxHVqjaUklWiUjTNdMM2yKdfBsBeqc
Tcv9NY03DYfCvEWYX2+pCCCk3MbcPoKCEQM8pv1iGM3hEaslkQGJnFSnW3l+zvFqQZNlX+ZKgyVz
EDW46mAzmCWF9KsfzqxWdZu5DpUN01TRaM/ft5Kml39Lpf63hB+35Yfop/63/FdNx7+qRf7zfvjq
nqX4+pK3v4b/+jf/RRvy/4cYxPm/aEGa/JcoUWT/pSy5ykeuX/E3GUj4ByXcLr5SkirxOYeoqf6S
gdj2H5itrrkz2C9dj5S+f6hAXPcP2s+QdrFg4TP0r9quv6lAXOsP2yEfkupN3n9yPqJ/RwVC6te/
ikDsq37r+s1dFSr4lIP/IgN0VZmRGbCoROV5db84JO94Bp3LzN+9eUBkT+TbUGdBmLaErHxxTfZZ
Ujs822lpTtWrH44+0+zgAYdjWwc0ceeqS8uttbKksuX2ZrlGCcfGc8NMVC8MNCF/HCS19uw+kbYW
0WlosvFpc7ooSqMyxz6ThYNdxUVhhY+z4QVIOjRZUXEm+nWOO7sBsXSi3PocLX45Vevpl4rKgIvM
Nv63S67rLBbDEJinwGvYeOvsy7aguuY6H/I4qMdiT2fl69IylQfeve2094Un34wNuluFt4ZXXOpK
x1HLFLTU+wxyDcSUmx3Ozm53xaCP2RVrnKwjf6/ER+UsO4qHzNMY5ltiBJ4jH3RkOu+eTa0Wk05s
FvYtFqG0i8oExggC0D9O5vBrlIA+BttcWJ2HMfpu1vpxDQGojUoSI89Xzki1jHzYTR1qPh0mplbI
Kfpxvf5jN+aBwAcUmmqJnZUvcTdyFo1kEOQhz85bHvT7tWtPYnQ7vW9HBJCQNoQXHnWJEKEpvJ/2
qKMfUNXLvpQVJu9+0nARfe+irjDC/NWgruPNGnsNV+g0xhforJvFVrm6t4toGdtcXRkxCgOLyBIH
zjW2ilKz+g/tEMCUmDVmWSHuqtDoS3gox72sRRMciFYPzk3tNMR/VDOE5kJ+su0X5ZP0ZfG9HIp8
TetVca4O0whJ4FfLsBcUlRdJ1xZ5iS/PKZ/yiI5mdmmrPFOeMB8y35+A12T7aCJO3HM6mzSXG9w4
Qj+rZSSPKjAz9dssozqJ/CU71laXN3HDwb/DQNf9JjO3PfPk66OEykpqL4vS0OuWKxQ2HcepWZKp
m4qPVXYwCIbXw47bbX2fV2rb5dnwkbuz2lU6m39fm79iSEzWnKzNJqLo2jW8CXSv+4T+zbWGZxtL
rDJSLXBifdZ/Su3Lt0LJ4dUWwdwdlcjyLbaUEz06TaWIZ+onfsH0XYpPETniRW9R82oOshnibPG8
B72MLhIFyoJ/9kU7vcI8e6gP+F9fpRprmXbV1F085wprj7VE8tOao3efZdXqJYPVRR9Oq66SncKO
vq9Ru1hJCzPBwNUU0/uUbzM1pWuuSthmgXyzGPOo3Dc+agFqQyOFqkVWiuQhs/4iEIUEQ3vQ4jIp
NzMJAp/56Iu5ggo0g70Ul75x26/AstVH4AizuLPashfvdVVbQ1KACx5GgElYk4AZ8lCEbjPuA9Fn
4RGg0nJpLa0l65h0sXLpaXXAwCWfkdPJpk+OGvh41YTCxqXPWpwGamn7C7NzVZ5qs6Prr5dgSbdW
13pJ5201bttZzJxAdTn1ic0L4MZFQCkbAF+9GkcH5651we1XMiBpybpmQT3jF5ORmd1tk+wRkQkT
fRKBAkWGao3ooNSu7KGL3Xyj93m2FitKukb5/BgnYu/jbr6eNG1B0joosMqLu9zitU75UY0BVN0E
7Orw2N24UGk/0G0TrYantTR3gxshNnD8cBYHRvdQHFzH0Go/Kz8H6M5mx9+TPWMNu8I1h2GnXC/T
r0UxqfvyKhncNSuYQ8oJ6yPDdQHRjuGGYSO1lNTjWbPXfVibFAvfywCDiVDEsRMtu0kSg2xtOqlo
XO3JYuqi8TJGUyhPw5xJi2Gzq4p9r6PgLeqjiKibhTEpFSrMUGSPzWKdbKZeqkazAr7UiMA3cbN5
14F33ZzoBiVKpy4tYopmlzEnH/J5CucH3UzO3dqvk5msg6C3tRnLvD/61O6oWFuBZezFKBFXhFY2
2Dt7cTLr4PDeWnFZmpg5tiJX0K8gksNFS1l+bSP0S2zU07Dewwy2/iVYbKvYbeFQnUzQYjOxIIi9
FNQqdHfOgqGb0lgduQgsaiVPSnvdrwihwwX5H+OpTYXhTZs3uBm5Aio35gsXa78uEyDRpuVyHmAj
gNq4OpluTVlSNyba0aOQ3JybxKi3AHDT14x00qjdn6Kr3HxX5csVujJXEaVNh8rIqRaKI/VgEDNp
1P5FTV5TpWZWgFZxqTOTG9Zc1+m2aJcmMyZgkEomd4nAZiCnNuLe4U9apyM7VwdS751Q2UGiCkEZ
rrs5C4AAtYy4DwISr6IhU2pvQcdI7BmAt2nnVpa7y5BcwKP6ZRGl2ilgvHxg/AYueAwE8X9bj8Rg
XN5nR3tXyJjoSk7rzLuU0Tx8TSM6Mr46ggVgg8kguvMxnSz7eYz4j1tt4eepWRXmM6lJM+B1A3gE
l4LETgABXbZcqVeXVOswtqVONwvsAPxA2e/eQOJ5DIeDaHJQVnlDQMR0ZjWcmp3fZV1zYAtGoEV+
s/G42u1WghH0+Q8veMm9ukiK1p0/Wy3W5g5pqf7O9eQ4qQ0ugRbQz6MPF2zeBUeX6/26Gtg1ilnZ
LxXnMgXiVeC1sQHaSVEq2VDPweA6H04v+zJh7Jdz2qHM+Ai7kJU3G0XvHNrMa5CkAGIZ8TXf7VSM
pIomrW7l22oaQ5CUq/KjOJKWj7o6dH6TG+V8ukEeyNQYtfPTVo6HZMclHzjtV39xY7cuFEefablt
CsRs/c7VoAjWHhZ73UeeVzdUgPY+Gr5IIiYNvbGj5BX++KmfqLRFT1dPH3rqyHsJ1MyvD0R7kXHV
m/ySCBLiNkKYJHd4WSgGCCHaWU6aJ0eMIxqApgHZ7seoH5Mi2EhDRV4hgB7Xqp4REKM7RtqgR5S8
m+XeLAMrVex1fe4nY1ir/ToESPu4oA2dKqcfH4uspIUgn6viJ+9s9Lmx3yIJ2PwsQ2oTCpxbeUFK
kuOrpdoPdqGfGtPtHmXpWL+CyOt5IbeOe2vbBCiYNsNs3W1clzdQrMweuitQbPXtANaV9ZXgGW4X
xI2TM23ubjP7EaXWtNnvYRmCf/BPmeRZgKSYlhoIpygiOukvd8F/r1VI0nGO/M+/a9j/N439XZl/
iX9eqv78+39tVcjkkcj7hDqCX9MOZOJu+murMv+wqH3mtGA7su0/1fX/WKtsB+F9YFHUHEYURKH7
+cdaZVl/+Nyu5rW+CU96iMH+79/Y/4O4PvBY0P7JeoEl59oTFl6DPUxcdWS/8u//yQxUinEt0TOg
8Gvs5dxWGzJDgRimSdQovE/bCauKjOnMDI5w3kTJ9dMozRun7TMD6J5g6KSol7V+yIDcm5sMQ5r7
SXp9OT6o0DHuOBC3+pBVQ7elrhqz12YIQ+4/X3cfnpbF+6TJmYtkZ0F6ec2Am30anZvZFH3+TvX2
kF+Qh23w5BKyyvQJnO6yJTgjFDWbfQY+rVUatSLYPNw5dRWdVuEO4pai02U6evg8votO+NSRiUwg
igBUp/RqKvAv011ZbL/XbViDi7+gLLLruhqOYeUH1W4Io4BMSr8y1JYSw+eij0PiLKC0vMX86kZY
nm4/R82CI7ebewpl400hVDq2ayCdnawynf0Mpb32ceOtjnPng69ZCRsapDt3ZoE+Z7se1MgCvOxz
nvv5FfoQjmxcM4oMAG3M/bws0PvMX8vTih4d1HVcXW4ZeKKHep7Ae7kmBzQLbilo2B5H9M1zmWWp
NE3qtjKGiVRUgw1utrZ7sEf3nPkmsmG5Nm+rRW0T8FFU3cnVCM3EWf32o19cmFLJCfMcTaDBra4j
k5RBe0lb16t+tk4+kBHcRCTnWn3ZAp0OQpyy0eAgrSOOMkZuk5vT6jP3Do0DqsHyCjqkbjX/sJSS
E1Dqdj/ZhOrWq9QogmxnLwrbf0KZMHyQMgfKLkYFtM2+87ZKqzhCxkddigJme0F45312HrXbJIMo
psEyNI1mD/ltkfzCdc9AVdjPrTODm9KD0m9kkwPog40rhBwpRQ95/61ZpDMwTtrB/DMfha4Z4HoV
XjoXQHXgUfRXJzugBZ2cX6rqWgQtmPyn7W7YinrdU1Y/5Ikglcq5I9vfaq7vRd3vTUS238iPqs7u
yPTjMewsvb7dIvl7Jo+R0QRn95pBCBYNqsqlQe5k4NkUCMpSAHe50+F8aSZlxqJouvfKE99WVtJd
mOdmOg/IAGIdhB9KDFxrmo0oGqse7HfxjrXawr3w9CG3BxbtolmOVa5pxSqMF2DflxrB0aF35bTf
VF0D5Q/NwRzniyYi31JlvZd85uPaDAd7Cl4y09n1XXmcQkAN2/YimjxJgDfYTXdYTz4n3b1tK+lO
fnMue5/byc/3rnLDr61xPw2WsCrMHgz8BM+dMJFTKYjWsocI1Fm7Y+K1U2eF11qrokkbFXyywEKW
riifClvlqa8JaPaG8RDO1v026gqtsTElvUb7uUlVvi/8vs86iw5+m1+iaeShUZ79yq38Kvv8Jory
n+4YPKvKLRJVNj8jj+CC0UXBthjz3YDh4MdQtI+2HZ7AKllcrAoKBUpmQ8V/lSHd50V2rLLmtciN
Km7zrUutiLzlyTaz77gD/adpGL57g/oB+HuvthoxvjybVd4cvX6+1UgyvwOWjUk4y/63XzHw96rP
E5L+OCw0Wbs3avCfWMWvqvGF9TTXfizyEctpMy9MJS5rwdbqKi47iOTF3Ahc8pcNocliJ2Joyj34
iwnMNA/HCvOtU0ItV57/CbdW346bibg/Eg95h3PeWpjWrMyPLpNY+IkENiEH3hTesVuKZJi9JzFZ
r40y91XvIPYs3PoRLcmxAhuLnd47TSY6RJ39KHz3nR2qSQaEYLB/+lVq2sCZP0kr3Exv5ztTcduV
NWwSIQKeb1bHfFmoJGISnsUobrwBowweo1unjMQ5H21EeIFRxwEk7I6mlXNYT8/BPD0MRsURMpRF
OgfbB1m3Ty08/I2/NOKgAvXWNHn7zESK9klpDBxmQ9iJtO2jlcmjbWEiCRHapojXr34XMy2d8SK1
u5N2i9yrNqofNLwehJu/t2p2vy0KeST7bS9nxHw2j2lFzNaxLcoQkfBCv7wS3yfNrO33t3WN8QUv
KMf1/NL2zo8pNKhq3DLjTktYEx65BqZseGxKTyMF1N+lqfUeIPXGVNttfz3oVXMI5sxOrAnZRO0H
ccEbFTdoIkvXPdSzxbpYTHvZL0viOvQqeyxUq8HTORoPy7x8sjfcrDl1ItZ4mjYT3qNzHznf2rtg
4zPLEDqgQssee97wuXb6u2d2v+0J4QsU9zoOOb6Y/rKUK4pka2326DwfG5MV6s/x19AUPYzuDYo7
+V4sCjNGq6G0yYDF5VuB+zfo27bxo+/XhxbANckH+QEnsUKolN3ZFaURY7xi1p5shKX5E6y1kwak
J7RL9Ind5F7Kxn3sK+/GV0jhrbDaICUyOLwjV3tdQtvZDcddZ3py/G2S0fFN9jyMKEGb3mStBZ4h
A0E57t7pNwTmfWAa/Ye2tHS5UgKH3bGQm/XiFu26x8UgSa8pLJtnaj/1ctRXJGcD70WYaKHj2CxS
RfE+Bc48pBiEaAcFzwox+n2jyaRG7dWO2OMAqAxAGJRHpf9oh20PUWoa3Dj9b9uag749jRwZ2EZY
/wosiNlUAU2V7PNVWvHNTkxO9qTsc2khs/3pmrBLwQ5DiQ4tDFB11NgH7FMKFUiGNlV3h0lKYqGK
fOqOkXAX+zu/PLtf7tbcMG/MtYge9Drqx2kqzXcMFTYOCu4KNAlcDIV+FsG18+EYGIWPjKhdnP0o
xi33XmtFgB62hBq/EYYLnqHHxuY9NHY9YKopT27V56hfuXmR6iE8a6sB14475O1bttqOmYZ9/93E
Kt0Y90gryiu5G9bmDw1shBa3qGSYbFx8FBlusk/X2XVHfakqRcaQk5Vj4T7BMGRI47xWx3Vt5GN1
GJraQ5Tg0Bl3sCOEfAUgutWQjpXBr95SWDiPEHNW47Vj2oDdhvx4na3zHMqKhsDahb3DekhmvUO+
dtgEnAv1xkVzh2tHTA9TZgoOWWRc4SOwEt4TZxrbg5Y5PG8ehVP5o7PETzbEofxu5ahgn7VVyfwU
2rCV76XLg7pjhHpA+Uso2bLZWSD2GSDPbTEZTk8Is1jQfioEgkVbx1UxFN01mlaOuEggBSTwmfCy
mUgTLFQPCspOvsmeDfqULabOyDlhLEMPwg/d/VMqaeBf276FOczNfvlTTrn9pa0EsA6DvbyqL7ty
yYpDrVo0mlWwVPq1u8o4sxYPJHpX1v2d/6fus1wAeu+KReNPKZu1VIdON+YQSzbk6Qbk3D9mUTMG
hyIzK5PXG0Uq6poWRXsbcYFSfNMChWTA0tCagHC86W2bDk5kSBAyn0bHKR6B3kbqJLzeKtZ7seao
ujOzrZuTNXS2+wJwPGcoQERfQztuU7TTcIgYy4htruPc2UYUT8TQj+smZSIMX7xZoVPGNsnU8UTh
7017VRPP6JsPQg/bKx7y4cf8l/jY+UuKrK+yZFWTph1nRj6lg8ZJ4RRanqKKsG22A+MC8NefIDPd
S73M6kgyjToZUzA+9Q2nnbcasxdPBFJJQJwbf0OlsOnQRgHmFTdmyLHFpzR2UTGB1guwpbjPpvro
jxn32JbX57CZ8ZTgWdk7pd9/mxpDJpMZNknYDy7C1KH5JfG23VSFUb1UqAwvxpzTZ7qCPcZkjXRf
TWb6v8WwabQvgW28h/PcQkXwlt9pv6mAnmwP+SJ0LBIvtgarD2fmntLeF0Fb7WvUUu+rVzbY8DhG
jhUEdgy/chdlhbjeK+8Dkr4YHzuUcj+GD+jo6nd21mI3CGCMEUvwUeu+cCkXdPOTKE2994r13SC7
4iTqdj16IqrKpDSQMhuzrnZlzsFo5LV/Qmhn7tdxQSFgd29cOw0QrB7e3HXJd6hXFSqwrHgZzFan
YSNRHwPYOhTHxKgOWE+C2bf2wG+oJrrFWV4jNIgp1ECQFqxQSbj67lGP8msioWo/eUX/qHD6tt3S
XvKSx35TDgxeyF1eb02VWG1Qs5C1kY2VBceWLufv2FsLHAWusQtbf+/mQZf2+YKbdTCtGyuP1rga
y/KjRZ59yLA937adVcfWbFXQaZgXx1ywOyqQS+UuwyufhBF1jebl0APKsElW/inIrO0OUddwmjMR
8MEXhG82gDafRNZ/Jab8NxLzP6788v8ZiIHv68pf//Gr+/yP45fYvvJ+Ifvgn5GZ69f/DZiJ/iBP
gGYBYBaflINrHf1fwAyQTQBU40QBeW0+tDNf87fQA9f7wwZCsU0ip8mSMx1I6L/T3fYfpLrbAVEJ
XAK2BX3+b+AyzhXh+WdcBkrdoVvdoV8BMt72vSsd/k+4jJ67wWsXsHd3EROXhnYzAx1RAwFksmDF
UTdMP9Ck5Di4ON69OBTb7CftmOOgw42rqn1lRlCs7jSrX7lUtH0X3AlptnJPAh0KUe0Q5wJyyMWj
kFqH7Pxc080Ynga/UXOKnC9CcDKhMgavySZx55m6y9JoWs3fJvbVhi/1M73DgkSqil8bzYvhTaQM
IxSAXO68CnYgI+/kJrAliwFqo+glMtzyVeRFfREUSaJea0LvWanC5+N5teD43K63YDNATGZeoPiD
3LaOFpIYylu7yLwJ11CJW8lFtB2438Q5XPDJEWXT8M4GsziXbhM9m6zst+WaNanPxccwgcT+DrKh
uitXp0FUWC0DCLIDtR778zYeZG3aUNdZ/ZbluTg3LX198eiv0MZlrSgxQE5fEqk/WshoDacan4Sh
5O+p6Nrs3Lj83Dl+4UVAo8qoTElVE+FuXOAluFMmM7vUhBIsyeqZ2c4aUfkS0iAKRu0hKn8q1wyQ
lMsguneKmgivUSpW7gKN/61RTf5PQ7TAZjNxcR8YVIIPwx023AhdPZ6lF2kqC0UZHPOsCvHuh20x
JgvBit8Dw8F0r4JOByn0dn3Xhq28m+zJZKkP0dsnQZHxlBUhtC42Tcu+kOCZ/bTFnJEG1JX2iy0M
8wQwNngxK4I4tn7giYQf/ixZWq6Au9W65XdcP80Y814M36ugzTG9+VfVVdYHYTy27fbahgLJWZsj
MdoFq/vn/9o0x7ipO8y+FjnZD9tSItfoB5Lq085vAr3PXWFnZ9+f2Va3vufoDDPfOlekZLDSCaZG
DP1VAWXmF/J52Vy+NfTAxPuALZwasfbVaUCX995UrboL/K1+L7UpuTf9volbMITLRvEluXuenz1L
hOl+vHRI6uMmq7CHi7EpndQqy/ZNLd7aMQAZUOGhD8uX9dvDGvBLTMneCn5Oue34qBEnsSVu15IV
sIVT8WyA5OIsK9fwo8SF+hoSXONQNL0YyEHU+tgFdrYcvVWEDZPT4iHHKlV9HrJ6sG4dheowcQzG
sJSJJoe3yn3rxRsDnxhN1rJvNgPmkhDjL8LEM5Z+IgDNn0205VYAk1IH1XgXKa2dZCWj8tNsqh4t
QWRsD3Udda+lbuyPKGvFV6ec0cKc3vJjW+vHqVPqrfUslmzTrp8cVTjrYZnMDjmhLgZ16Jc6hBO1
svApW3C3xFlgTagQEewjcLSAEkkqDkWEjNm86gKxaT1GJTsJ9DT+s4ARWLBlvRqT3D4KbBJBjDBO
1HyfJmKM0dnyb5H2xpJyYde9kROGJfwjnfuphtr9QQzM5qRTKQCabKYwLxGLyHfl2ANgqyIvml2f
1xEbEdcs8mvlIPDDW4+LWgfOeIgs6GhSQLInMGXNb4VwjFgvmHV2xoiMCHhsldNOaDmuF95Wj/c6
GPTXBhP5uKlsJZzSNKSf4oqHh+1nzWtmA4LGrCvqg1vC6FL0FsN6jbUYzka09ZjHhIU+1/YBlHdG
aOnXqbcxtMPGXAeeFcFqPChd9peqL5A4RBomMjEQrQRJhX+1vWtz0X2wtmDVRm4yP2ZRgedTeL33
ZAej+TXpGke0u1Edk/qhw12wye1/sXcey5FjSZd+l9mjDVpsAYSmSIpkMrmBpYTWGk8/H1hl/zAQ
8UcYez3dVlUpSHpc5dev+/FzEKVvLVSYQaFYFaT2ZkyS1ii8SHCCkDYrOxMniebQIgI1axWWhkf3
dWFbGwOVqlAD0korji+/SJYFGiZAm0vdZgpC6kISg95J9SLR1mSQxTs2Fh3TetVExUMZenrEa59F
ckAASn/HDHgm9DCpFj1NxZQk+2qcBOErTWR8ecB1ZTkGVV9pRVq2MQ++pYGf7AvJElZQjBhvFpBY
nn19aNCKZhiNsRZaQb4TQSI+5nktSC7taK3hwIo//Gzpkfmmt2rebvPcMw6eKiUNb6S6/dUEYX/f
sXrlQcsMn6eMdR8A1+9WlcBxsoF5+2h309R7RVhzCWIDqWDCRYbg1cycaCz54dWs1/DjYe5YTVR/
SQU/2HFrG65ggA+gNqG5SWfB4Rh1hv0eCf3/mPD/KIROF2LC6scUJh9jwPnr/4kBBdn8j6nCu2rO
yicz6PF/qnOCofzHooFIRnXKoAOBQt3/RIEEgciJobA1B4niP6Hjv1EgggP/geJO4raiIIEYpfUp
7qu5+Ib79/NsxmZqM+EVzY9AL41ZYgco5XEQCIIni2S/IlOoNQmQ9KBpqk3bZmq+9yctaq4wLZ6a
o/3cpGZnygqCq+/Ulx9izkIwvBZ40jB3FIza7wGmOIAYGbVs9clXrWr69WEl/q1GfqT2munmjoc3
S/XCHmZIaD9qcwj+McZF2zUGs1AOdimI2SPaqPpzGerXJKZVcWEHdySLhNOopLPMOhrAx3b4I0mQ
AunhsLtf32/d9dq214fb9dp117cOv791+bfrOvaWX7m3h/XO3vE1t7f8du+6/N3W3fN3yPDM3+Ku
d7t7d8vf3vLNO77UcXb8tPXG5kfy4+cvWSNLcLt7Xt/vdvw0mx9nr+a/Xu/WzhtfwkewnflP+DW/
Wdm2s3W22OVr+YlfNvf8+IPr8qPe+JPdyl6t+Imv7q292z3buxWqQPzRylmhDzh/2Yrv5+fNP8y5
4Re3jIRP9Dib32yd/ctqP3/par+zV9DZu/yaUW8hGuQb+XTr1fbGcda72/X8QflsG77z0fnBT93y
pfu7p+32aZ4mJmr+bqimUWPB7JPDH1/eGAuCYKpuxyv2Toz+YSemUVWrYiQ93K7v33brZwa1cn44
2z1qj5ctLdQkTi0tjlhTV4ncsDfW7sPrz3vfvrdX3+8c0b5iRznm0D61M7/3PoyI8lQRGLMdluh1
9/jIOjvMN0uyPdy6B8e5wmP6zn3/4XCdTCEQho8GPakpowmDt+7bM7uFdboyc8oxa+XpkOZj93FI
cmF4XYiFh8P6MG/o9e37//nv/duas3HPXr1FJuTt9r60OTi3b2+spX2zYWPtHje7zWaz2mxu7Dt2
2N45bNnO329u3rfjje3cbVlvTh7HwnUeDo7N+VztH5zDgd23326vDOfaaGbn+GE0NDES/DFf7qv7
zLlhxq7t6jlx8NHfnSzJ/BE+mJjw5JmGicP67d5fcSw57vfzgWfaHvnfzt7wq/lU+zYj3P9FmbK3
/7rb7fZvbz88Xdsi2uxgL+2RhQNOG1rY0nlT3u+e79fO3+0utNeb9Tzpt2t8nPt0O7tJFoaFWNn4
QGf+rXu/fnafd4+37muOb9vYr4efa34AQ7nf2JvnLx3T5+JFHncb9t1qzz4v7NXdj8jeP7HUros0
1gMb4s2yv67u8CRr1966qwf80P52djCX1/ad6PXSOBfJlDgXBkVip+Kwb+1XfG5n87m/b9b24z+e
meHhRA+Oe1jzIVb43cufAFjNlale3EGTAbKjn6f6Ffd+yyzczn7t9sm9d53Dboe33r5xWnDWeHxu
ic1qVeJe12vmnKtnO98C7iuLs35zd/f3OGz2zf0j8jPf2EVr1oRbYrXnFL7itff2uy/bbXb3u8c/
O9/+8zj/0J/P92+h/TzZP317h7PDD90/8ts/f9iN+Pytc/eEj+W/D9un1dP2r4PL3z7Zz9wig20j
88NR/XZzd/ftbr9dfd3tt7+fHrgpnAeuA2e1enLtHzdcRNuHg/vEEUVRbn+Dz0bMmRuKWX2fZkb+
l+nmcsUid8v2lnv59uBsV6iszFfZwX154o9np/DkHh5eX9mIzu8rK3L5vMvigtPa5PkuGFwx3JIH
/mHvbm5drjyOvu24+38uOefKPuBBdHEfIAxx7APizjC6HLPYZDpu7zn/HLXZ6nx7lzanyP453/W4
S87FzuYL8Q7rx/lWZqFZeH71yDfs7DsCgjW/mr93t9vc8d/tE5Pm7p2H98CGaUVcjD9wufEZ4nu4
sN3vOZDzVl/Pe/B+PbvTwN6yhZh+vPXaxR8f5mV0t6+3RDru9t7ley4vwHw7/L8zqUM8rZIpJfmq
o3pMMnX++w/OsJsmy+fJVUMfKCDu2sDDYChqs7ps5XiV/7UyE7VTkkM1+72r6IMVSjEFPAFg36HW
g/SUFh2bKmvyBi4GqEBsCVd0AU9HpYkE/6iZS/NLbwYOfhwVQHODbJxZ2W1lqevQ7Ic1OBzpn8fc
EXPx/x44z6OCqFczDLLNPF3eG7I+WpFaM4wqEcgq2Bb5Gxxm6a6h9fnKZj2du5kOGJ1xHiGE58uw
mdQXBBYAAehcVQMK/daQ8+yuNK21c2vMeYiXffB8eb2Or8j3kdF9RveXaPKOOhGtszKlhCEQJGsO
KddeFBA66Oo4uhVbU78yvDOmePnxzgGBPV/Ni0tBLlIxT9sYUwngFJ7d07oIAc3VUZpckTA8M5M0
wqkwRjGNBi/D412hFXpGOiiF/TSso10bRvpW5/l2o+aKdU8B1LgSzJzZhR/tGQvfNjY5UGmo3tjr
0lRs6XArhBUY/PCKnXNTqMmUUWa1Ll7Piyn0SAKTEqdxhWIxLTVRBPmR24Tt9Kb4XXnF2LlJ1Aww
s5AGiSbFkeNJtMpKN+tohLNplGO37Sr5LtB1VH1RJwMtZv6LZ/5fD9nZwZmgbGXOmabri6MMc5UH
fIbcGcADOGAseGPBFlFID+kk//Su1+k+gUibXkoC68WlIAng24WBXPhY0TjRwAF8V0cT7Vik+64c
sOOQ7/2AHZlavENoUy/AeTEqbcrvg8DwN2Y8li+GRK9br8blS2W2r5dHd243fhzdyUSGNPrEEhMZ
zPSHlaetKbz7V47zWSsSfas6D33xRCu8toqgmoQAACzdGl/ivIgcwcyU+/9iLGx2DrOuasZSXN3T
PLUMLOgE8jpFc2PI9XXY5frmspVzW53srEpSamZeXz5/K8sIq7DUS1ugbU53TDj794meen/Tog6e
wRwXzZXDdW6zM3W4Q2SqdFVdeAwIZ5MZzFrC62nom6Rrv2uq+lMuZWN1eWjnloluYVos2esm1dTj
UwwQHRSUhssAzQlAJgU1AalJc+VALV6/8zYnqQN8XgF8P18kC48bCGbYQocBXFupIIvNlB7ytwBY
d1H4m6ynv6LQIVH14nijaE1Poa/LWnsSwYp+drxQ16PODUL2XW1jno8PAYgVpjwsO24ZKWsSZHJq
Nah30Jmn9ZUVlOZjdBxQYYmKsQgmX6N9YHHMAB2YgTTkIH/DIN7TQNbRvVYoz3lX3ZLNH/YwY+Wr
Ks4lel+BpAwjsCrWAEictWtHobwSCp16GthqJU4k/dqqSPP28cj7kfhI6IbSLkDJKPBJWtBuwrbu
wyotAlG2AasCoW0bcF+fnXMsyya3u4lM8Ul4BCwNmI/ETTEouelUeRQ7kwIZz2UrZ8f3wcpii41d
YU1+idPmWde5Lf0TtEzQFAH9F+iP73nUl592cYyLBWbi6H+nVHY8oyZc7/S9MaO0H8FsYw2q06lw
714e16nzwQoVChH4gURWfHHPQhPqxbXRlHbsW/pjbo7lCm4r+KiAVv1swmpaX7Z3bh7ZstDQY0s8
8QhenJPA17iR9KhXC7crTeEge6LvmGYKzXI3Qpw3+ESBV8Z5ze5inHrrD2WZ00WepFl1iPo83xVB
O91GrVAdWhOuatpJpCvu79zkztGmCI8BfT0z/cJHdzAUZlomFe0dcShprw1gqRbijS7a0DoCAC/I
hObb5emdf+KxW7DmggQqHVA0UMxYePYWECXgcaguEX+hBYIWEVdJUVMVgARccUGnvp1QmgiGHh9R
1DVtcSJiyo5xr8PmOvYtfb/x1K6HRvt8MG1pqGdTUhZNeS7aHE8hHITgEVGkgu6TMrQSq6kdR8aD
WEKKCxv4ld15bkwfrc276IP/7n1ZrwcdbyWGiQfINDRi3fHoUB2v7AzzdJ0MQwNTxO5AYmypcs45
DpMgmApaAcR6H5gCimJZKu7zFOVMEBHd89ALgORT0kj954+CJc7VKuJrHuTKYpBGPJhT3HD7T0Jj
PSWlJt9Lotw6hayVu7wC9msXAcTjn96ZFnkXbgjqseybxQXBm0RvFKknFJXoAwY8mtiFBHlCKHbC
5301Ijbv0TW9eFyPx6toFpCtqX5BQBXk3UFvy3aXwjO3D1XYwBrPQIQwKSG7uTzAM0tKioO8A4GI
qcnvVY4Pe6cKShnoKlaVFkAUaAP6CPoQiAb9ne3dALuQTdt67ZRhF14xfbJt50sX8JosgUXjDlys
KP22WVGWeBQ/gk6U/nVlTS6muyIMd+JbsML1as1vMsKtpW+pvEGp+ok9O4UNHbV1G00uT9xkqxTI
1FyezHMjwrsQfgLZoy1y4cdiFTVKrYBZEtgKDVplC01wJ9AdcGWrnB2TCtUWGn+WhuTv8VYJJ/QZ
eprn2JXx6NJqrx5EELy7cmjrK77lnCmD/S8q+nzRGgtTTe9leQ4Dqa2V4KVJewguoK7vQS6On/XM
LBSxEEcAiSdLMuad+mEnlin9GINcFHaliiEgB2LdoA/K1aeXaL5muBqZPLQRF8/Y2jcCC6QsLkyb
BlvUa1g7YAz//AIRUM/5PGwgNL2wMko+jDs1Pdq91hFc4qhW+WBGD17pT98vD+jMAilkKTWVG4eK
5FJAzpDTMgDFXNhq2XrrJqZ1MVZQBSAlcqUWc2Z3H1ma//7DAmX5WHrTGBU2NC8vppEpcLB6xZX9
Nt+MR6EAJA6kJ2f/h9+lxH9sRIIoI80lSBgkusZuymgo6ZLs851FVwG0yaDENpfnT5LPWZTm9mYV
Bl5t+QybSkCBfYlF1beYwFIK3CHLYsezQALZsCgH22wACD7CvbvJxFL+KyCFAea9WAdKHz9e/jjn
JpmF1DUQDmiZzejdj5Psw+bZmh47x7C6yRXoLgOElf35vBEDgCtMLbw+yUUcG9HLfgrrQqPBL6wg
Hh77SG9ceucK/co5OLeadIiTNpJh0AGRcmzIU+NMVEY2ZxYByosCKFnEXlhLWrfNkLC8Yu3c3Jkg
JZCJU2fF9cWFAiGvPqRdXsD/o3kHOr7LXYEXdT8/eejQWSCeubdoTD8ek5EYlTL6eMSoTqubvA3S
Fboi4ZV07JmxMG08ovCILNRy5uIsF2IrDOY41Qjukt5SHSmEdPbTY8EKuUpuLR5T7+XzD0fanACY
CfPej0MFHYZxkN3Cy8wrPvc00wHMiK4PXhPUUni5zYP9YCbVp1wT4Ta0I4jmb4TRVNZSmezzGT6s
i92d2WuPBRQ1K7isvQP57r0O0eKV+2Ve/YVn4XyDpicnpknmMhCYSrGF2RJap0nvZGnVDEGdfVGh
GetutLZHR21AdzLcVR2KM1c25pljQHwOFgt0Lbq8y9BOyANNhOiRruo0UmInEPURyGB4Qz+46rS1
x78/v64zQoolpUcAkobjCW9lY0gnES+iBgEUybVSrY0ULOplK6dXz0z8QIaMHaRBwL44CeScIeE0
WFZYxtAShl5gN2aTsVNBfF7ZQqcziCkTrgbe3oYsLh9U+EpdrDRmMI+1UHDHnBYAwO6B9NWqFe03
FGO9d2V08xwd7xdSVVD6kWnEfSF4fTyHQVwCEy6V3C6yVHBVq9Reyraffpatkbhwy8s/SYMMhyJQ
8m1ayfUVGObpdkVOksCAlw6RJF7t2Hyaoc/XQQ9ri2CqoZsxfieV8aZlJKhKi8bBVr0WVZ66nNki
j1aqaWRZlcUprXsUwWSY6exMkHm0wi205ahkV1Zy3hSLaVVpp+CGY39y9yw2jRw1oOBg7rGrSACF
bmZh+FpOY6q6VeGpX8q4o4M8NgNyRpDf0HT86T2riTrhLDEg2aMlfrCaCiPOKG/DJuSVa82H3QHq
Jil4zusKRePLxs44PkolPJUNXSKPwpvgeBEVGcKpvkHYaNTrL/jF+FmiIdHt1CqBa6IOtKcYjd+Z
bqBH00pGf8CwhbouvwaVSgfH5U9zZuapx4LRNAmvZ9Do8YeRk7qpprLH2ZcBx7Vrm5+9TjyfiYMF
lNyLb2vzRSr94NNXGZNAGZ3MGXhN6DaP7dLkkmjlzCmhjWoCSaXvKdPG6iT03i4P8Iw/onQ5k4Aq
PCehAT02lGZZBKV4hj4RZDBfuzGCUpuOAu/QhGprbD5vDAoiHuwkefhnMZuNKssBnaSA18ms7wsp
b+/6zBDcTs/758umzjg/fTaBpjthDXmI43FJnqqN0O4SE0aG9ztqpPGr2RjdJs6SBO6DKfh22d6Z
eSRHD+oYhjjZBCpwbC+BYzRFzAG/TmMMzQMUMKvKp6LO93x+yUxKzlyJDI1s8WJvhHpa+HUDO4g1
qhU080NLv602ZcpOkjNygZcHdsanmsRU6uzlxDnheDywaKBhx28F+uXTFMa4PKghCykp/CHUUMu/
m7HqxE3JXXPl5XTOLulGTNLRAphksVdaOtsSuJLmPv2MDM7QhuqdPFJorLIw+Nrnan5jdoFwJbg7
s4wAFAgBDIIvfrE4Dp3Rqegl+Lg6uBZdD449u4iRhTKMWr/iWs7sUChWAQ5I5IzRYl5M7KT0rYEe
QG57COdAUDLJGxjTzC3aMpHbZ6gyXV7Ic0PjWT2XT8gX81g8XsiSlsByMFGhg1hN38nCJLupr+WP
sCEkV3bovAMX99WsP0+twQBOzwV5bErVS7nxYTtCwTBM7tSK9FGkasH68oDOWuHe1WSNaqD1fpF8
iJBFyNdTHf4DxL4SaGg90TwEiJF8OhdGb5tORsIkiavJxvwU/mClDii96SPKBAibDbSgiKhZbdWI
upo7aqZYXnGR53YFGar5HUNQoZqLqRPFSUdJCr8lNPS9NdNDmsMboxNP2UjzllcW6pw1cnwzhIo0
Me+648GhlxDpSsHhrsbS3yN1g3xF7Bs7GE2KwwSBzZXRnVkyPDKZaEs0sKktvGRsyLRB0RRg911R
UJcNROin/FzyrkURZzY7JubEGDlalQ6j44ENhSoFDbSctH519MvRuYmWSJybsP+GXvV0eSOemUUm
kdIklXbLojx9bAyt7IEGNMScdCuAjoqPU/7KKohOIScgkUvmXw0+7x25scmWEpMQci+v7Sk30yEY
ZPgguhA6bMF3VRm6qbqdiSW8arCHQerdy8M8N6cE1dqcgp7zTPM0fDgJQRMJ9HiqxJgQwcpUE1cJ
pGEQ4svXEuzXLM13wwdLegEsDFRQZhdtE3Y7XHWTrKDZ7QpadpGyujKwM1cNTeG85efYhDtlMbC0
oUczqKWM/uqp2cDyJXyB0dFyS60uV0jzjHuDnrdvl2fzrFF9discB15LC6NVasEIasI8WiPSYIdA
Qb6mo/410LNqLeqlsu7rQL1i88zzDMdPVA0+FdiCOn+mD/NamxOC9kqV2byUECIMsr1VDMm30Qui
X3mqpG9aKlbQr4vVTu6H9IqzOY2l56oQLpSImr6r5eGHpdcYlASq6dYYpAdoI2by78r/IXhlezuZ
greqvbK+FYr6ys03n7/j62jerpwU4mgSCsvrKGtUK6QJHq4QGeAQJQ2obJVIfri8oKdegFenQR4S
WBl5tOX92hlZG4YyzCsE1MGbPwVd4EKUjf6H6g35G6RC/o/LFk8ndH7nklKD6UCmLLvwO0GTCoFY
EUGkTZj2Nize2hernWLfriirrDUl02wj88XO9mgKvYZaOGf9PYpHGduY4+zjzdQJuRhK0AjBE1hA
9QY5tgXrr5YHvWP1SUjrduYhElYMYhFvSRZLfy6P/tRJKNwh9OlRllBkMqXH9nUqEoTJOAmZ3tgd
//yICxXlicA015+2RIqUzBClnPcE+7El3g6yNSXckplnQSKSTSYkX1ZMTX9NY/cYXHFHp6cU9gqe
EcSFrClphWNzdSRA6d/UXCeQNvzmAnHjPopdKfbIwDVZvvHTsfxe9EaxiUZFfbk82NPDgnVS6UCR
RUMiIXZsvWmhzGlrrIMciw5SoYu2FmXyp4/kbAWGVAJfbmd9EQhwQkxQ2sgLk9q29tGo3tEQL+z+
i6GY8nzqQXtaS1xNDdZPAJXGRPZT8QVQ+kx9IIqw5F22c+bkk9ymUVk2LKCDy3IS9VMt7TP6zn24
WF2rpNURJjEIdSxj2JtmI3w6JAUHB0kJdTI6SU8QYRASjHk5L5EgRMoqgSDjTiPvhWTfoH65PLRz
e3Fmkf0nYQku/Xg3pBHcX1lIn7gBi/5OjErVIZmAkszYJ7uirsR9Sb39QYOM9Dt9cMWVo3DGxxDG
MaVknQDEL7HB0FFDCSgSfKONKMh2SUbxiwrvF3lMFD2fZVlAngLN0fJZDf2xujL40yuaCIsWVoo9
M2XMEjGVC1Mha6RfbGnKxe8sRgi9l8xhdNrAT2qgjnH86AuD9l84HAyDL2CRcTvL3H8ThpCSdzwC
RqmsHYFPuINaNXiVjDa+ErsujjsnD7J4UIU8APDhRHbHC+x10JxYKnIFIuTtrmQm6IDncFdf3kbL
pN6/Zkz8mahw6JdvtYwLSgwV6PcjahQN9PRu50+Q0YlwFZR6Ld5RT8z2sSJ8gV53WJdUOx+8tvnk
dj75GAvnphZi3xDcIs5QQRo8aEa1ITCE9MJIFTe2plWuK43NaSbxBphxdXkWFjfWu3UAfiBWZr4A
MjjHc13lIaKNBvy6kL62ew0OmpXot906D7trZYZzy/rR1HyuP0R6aGUaIzxDodtaKDdDcWa68lDn
V5Z14fjeB2TNiWGTaI6Hz/z3H6wgUAWlTRgFrhdWRr8XQcF6Tj0WcbVD7skSn4yi8T4Zzc1GQdJz
GukxFwlnF0GsMqolvBiW7/Ze4N9qwJvcOXP1OZ/+boV8nkwbBP04xjJUbmkW8QQSTK41jGZ6aFEy
jbeNkhrylnb9mh4go8DjX94gC4fzj1FCDeoX2OYxcjyfsFl4AaI2IYTIYgSHXgTp8+QYU91LlR3D
LGs5jRl0PUoUJdX2y8ZPtgz1fPY+uAjA9vjaxZVcdY2BQnOmOlrZ+Fux8kZHB/h6xcrCo6s6WXQR
yTEqqDx75CXcp01CGlhyWXL8cPRhTVKS/D4qB2sl6IOwqkdu6zQr0MyTJ/+KOz85fphGwm7Gw8mU
U9SFq7PQDPDiCI4aScwD6YusFV35EjaNLKjIZBt1c6Uadc4e54I7n1gOuPriDAaTmsieUMjOiGac
ncDijO4NRClaO1Xu5bU7Y4rcPWzbMgAnzuFiaAUdXVUMpMbxeHWg5gAp+8C9jEsrqysLuIgI5gUE
BUGJnX9QkVo2OkaxXkpD2zOqWswPgZcVG8FDvFoWDP+x6ajxI4EUOVE6KDe9ovVXFvHE5czmKY0Q
1IHcYaceHxFZsCxiYFRZ2aTmRpga9Oz0isS0iDByiTDNlVfd6amAwpwaNBcxNU1wEsf2ilnJK/Jw
a3ISq9s4gUumDIPmyqSejurIirw4e7EFw2YZK55DRd9wfNifnWQAeScF1kPXKdoVP3PO3Ky4Rl6T
RgrGdzwoLSN3GqIg4uLExAyhChXmRfRGtERJWtvM1FHOUKCERml9eZ+em01FozpCTpUqibKYzYBU
Ixh+WXAUM9e/BzFlzLz+JByIRYLtBFA0GR0qQJz449GhVpwEuimqzshwvltinrlUMYorGbjTodAA
Iepk4HjJEIsv5jCCVgDaXytyZZmqjwb5z0oIQ2n32QnDypwjoiRKYmqZmqpzCLoKU4jcQpWJzGh5
XYdifW0/nLoPVCwAUAGFoy2Uu/V4xkjVe6NSmpErdGMOw7zI9dZLkIN6FOsvD+jkipsRTcRUCo8X
moWWV1yVz122YRi7Ja1iv6a4TZ81zS/XZaQNbm3mwt4niXplv58bH0gIhfotsABaX4/HV01MsF8y
i1EYlJSMgbLXcmbYg4A48+XxnTPFieJ+4b1CXmSxLbQk6EJav6jgTEpzj1B76uSdKX1XARh++jDN
3XtgkMioz2m9xT4XpzIcC0iZ3aKf8o1VJ38rRb8GPThdL/YD5Qhw//O1ufS3tSLBHERnKxvQGL9C
ZDa5k6AGN/S91rdigLJrNgnVtdrY6eE6trrwE54+wgKO2I6rSN207Yqw2eR1J28vr9VpLEJRkwwa
1yYt6NQ3j7eFNoxhXAo8SgSzDb+kMZqmozEg7q0W8kEKIi+1w95TtmrQeD8umz43QC4xXrYyMRBA
62PTw1QXgjAg3Bjp+uBCgxjfxI14LZN01gpJbar7ZHtpIzu2okUtcFtPC11D7rq1giAvGDLpWl73
dMvzpsERKjNzFrW4xaMKanaIc5sA4a928tpN3hewwk8oFaTbMpWb5opLnLf1h2wuw8AcDSkQaPGK
4jV5PKjOz9SynFQYT6dS3fhxOT1kkCC7UTXnqqDnta5skzNHgKwfWl9z3pzweLFWQaOqQmdA8W4a
RBtNI1GzMoTc3PJQQdUbXPlNZ9R1urq8Rc5MK/4Y0A1WYbIVF4vXIKsgSiXMrj6XD3Jv0bTzwpaU
bs5j/lrT/JlJJfjXKclx8HhVLSbVysTRsKBodyGk91FHBOegOKAPTN0JdasOtrGKJsyn3TKJRni7
5gsOmrBZmfbj81E1+r6u4bxGxk2VHHJL3rPeN9CqKnn36/JknjkJFK445iSKKecuEVRNa1AFCLrU
BUdvOJ3UaU4yWb//GyNkoslz0Aq2fA6LiBqB52tSFwB0vwoylCmy3pqu3KAn+4L0CdcYdT9yNjPQ
9XjWBh5vFBfRmKO3vHxISLu7Yl31m2CU9G+XB3TiINnv2lwQI0qknWeJbstQWJrB1aUb5Zry7IHM
8nbhNNLk6uZeJaKDg6iJGaABU5TxW9SjAnFli1BCPVk63k9AJQmQZyQIzfTH4+U5F9P0GZerURNj
+sCFSUnk5EuXTDWK2Xqq1ulk62E6JRbiSlWNWoRopnBHOhKlO69cwU4qpdLTlCpj8COER9NSd31i
FsJLYGRkKL55YxxlESoKEPD/ztJI8ExHCEUPdZgwhoo3Wom9jyoeAkhZV4pu01HujTaw6lfKc4fM
jpA7ehD089cjm6F8L40gbf5KjVj03yZ50pW7KjWq9HcZqw26c+0YwsiKFG0ZQc3bROm+LaJwLxqR
HlEci7rxdQiyhgJ5BmN8ZKxlNcxaCFTjrrdsKmxmdSsmM1tCpASJ+UJ6R1YP6G3W4m+rpvfpa8yD
UInQgApyKXOYmRSa4ESI2owPnw/evqiitHGo3Gb9kzQKOu2SOdJWnptSJI+daIQy9+ugKlV0X+Wa
oGwTy/JIEDKWXPteJmOrTK5S9oOhbWfFCRTrG4QJoMBPYEBWjW2FYEK/aVKgVqjXDVSrV9IYmjTT
plZppfY4Fp7o5oGnjI95O0nZ76TIdDncNDAFfitrnrOdm1R5gexKZeTeXRNaE2DnVqpDHipdzUfV
QZa8Sq0v0tSKSkQ2PRV6AabV8qGOWA018htOi/5y9FDPPDSpKyhCa33TvNGo34q2SgJUlZHna5/q
PCLpCkNwlFQBT1nPkraBIjfDox4OTcwrwp9a9I6TCF3VyE7kqp2+6QOC6F9DzexKYQ2DQN8lO/R9
2uDBCNqi69C9IWp76HsjT3q7Sfx+hKieah4xdjjqQ/6tMujY592VIX74Mo1K76Eo02mT8GDWip/8
QpQiln0nFRBBrt2pryLZnLVRtPYp1wNR+yNPkwpTeCbXZSA6gd8ZUeCEZldJ6GC3ZV41rm+h64J5
DrL1HHljCma9LXQ4tke0s7LvphaLUWyDl4CZFs6U1ujf8JWdLNpNq8bTl7I1gUFuhNoaa2UWWqs0
34n9RmkrOzSRyPhTVxmyMdQ99Zq2BWGE6ffVRJOzpmddHaaqc/xIKEdkmaxJ2vdyoU5f1axq/SfF
8prsme5WiK61WQ3UoS1iMmxTbLzM7fJwFG9TKJ1o+CcZP70kSNeIjZu3OsarvjRuxjHS1ZcmMttp
bXo5HsgBdlcHoksrkeQL23JMqLzaWamO4/dMRaAtWKfiCE0DMtziBEQkiwSUrA5KJaeF5cwlcMi+
g0YI6m4lBiZpQHtCz56YsBXo5LRmMdZ2+q0FAlUspK5rUECooo1irq6BCGUmHXOSMI2SHYmIPX4H
YSlECHpNjONGln0BlCo8P8CS7TE3/fiHhk5ZETqGL07iox4UkCfQtTN6VgTLLxCZ1sbBau2vNEJU
K7AF2beq1pnxEHW9N6SkVJu7OBe1pNpVTYJwx6YaaA1Gj41HgaGj36EjdpopkZ62cBeFQRbs0Edu
IzDSktUgXQ2HjebIqiAUkKK3Pdrnu0lJcV9fPUTu2vYxi5UytqBRt4xe+lp5OW8fojsTDee5JikY
t0MzDQPKGP1Uy6vCn9Te7q2xlVZ1PUILBINvH1Vf0qgcy20Jn0cYgShskKCAJVnurd9mKlPzWDfR
qP9tirA3DpIY1+KbEcp1/pxCglyC+gOsBPCQRtIcCUN8si1DF422yBB23UHUYS58Hnkgty9ik1fJ
BiEpXT7UJnxUiPVo4k9EuSE4Ctux2FXelGzgf5cgiegRcrZ1v/dvdU8O7hHBTddyYsX31NUK6j2p
YdXas4mWTbwi3VQNMtriQR7c60WH8i1NrqUqvMoKue9fjCmcNaCjmrRAKwgImRUGJQcpiNtxFuBL
lA1wazE51GPmaajXEaY7KBzK5asCHbIg2kKalsWNgBZe8ijHYVLeSNzA3pdSDYfxBn9XvE6qNAYv
PoJd3i80ocz0IYoF03hoSnGyXsEClTlKSMKspyEV3bghVh0bOLIzQKOrUki9P7lVS9UXYKthuh78
cLB+smVz9pwnAXd5qHQ5y35bkMjrNBZWzMMqn3UN/4RqR3YaAb5KZlezR8ThQVNSylNCNjb6UzZO
5bRH9ESltV8dvCR+8XyzEbOt2td6baxFrfIHaTvwUPAGBwHVqPrbmWMv/ulitYQ2O2gktRUcRFxU
+adcDUOr0EGfDfrk0qHR1YkDE5LvD8idBqFGr0aOnnSEsJ6CXq2jj1mZ/THaVBTRjTLLmm7ZwJcb
60epRmLxgmRuGhIx5Gz0wAYZNumyE+ejooFMkdq0yXCk5lBtTLNL6EGn7lHehoLWw+7uBVAGmfmA
Pwd6ULffU3ChyLPqQ9jiGqVYcmJwIGAspRyFFW3IQ2BFYhyq5svgUzh98Xoh/e1nRQR7vpp0Mdng
QnqRBDJm6CZJAgzq6I6kv+p2Mh8BeHFjW6kYDA961g9bn/OF4ECgBBmCLEH5akoUfrlgu/h7Dajn
MYEY/7ceak26LfJBeSj6Xn+g8dRv3q+F774pVQN9jrW+z/oyaJ+IFJCs0QLNSjcI8Ub9BkITr1mJ
hqfCUJ9blbadahFYC3Df9CWXDBYLdu9dVY2i5JIbDUQ7KGA8cADiQUeglUmCRoWueTe8btBYL9Jk
+oFsbmjtikYu1RXKzz0Q7KZJV1UpxWvdHCV1rYrZ/+XovJYjx5Ug+kWIoAHdK9lGdmRGIzMvDEmr
oQEJehDk19/T920jZiV10xSqMrMyizPDB64h/aZ6B1FbPpQkCOnOyQyi8cMIe7GcV463Dx8tJo7j
ZF5MWUC8j+RAbXAGMqha52wb10VdT5WJtlSaGO0YbnEJuQKVXc2h2sRkbwpsLwiAqXV0pdpxtljW
rLF7cATHUOpe/lS2dJ5C8+ESZJ2NbheKg2896yKyK8pnyp33NvmdxgJ/S6Y/so6KP0Fh838lzM6T
O2J/whURwjnhxQ6P5ESjw/vQ1Qm+8PFEs4pxTB/eXbLX1BNplppMLDnV/bXt2NE5Lf5Mtpxi03w4
kHcoCHwLphUaqOPRDKekJfd6i50uq/mZh8t9AAnfVGeyOc89L6NH6SIytOlF0CVuLYcI+Q0mDfXi
fSZr0N4WRKuRRx9xoVK2cmb/TNDPwFb5XtV/O25NlVXEfxFvNDUBn1YjKSJvTiP7a5WXMey0p1o2
/CcwLD14oWJNHkftFq+jquv8ShJ97aURnQoSDAIssEd3m/5BkQNdniKvxtMmmZZwJuNtcqD0yXpO
iAmZcKsvDcpekgXdUvLqt4SM7EvbP6/R1Aa/W1XUbraGor7EE0b9lKpysPY+IOacVevCT4pMF2tE
5AT3s/9FYKJ31RV1G1x3fmPJw7ZC0l1Gi0soHJtBJp2jmWI27USMnHRrxIOHtKr7cju1pSKmZpIY
QijLoSwGfq2vokQdTWLo+MKoCgqU4jq6Tcjclmd63FiQ/Jho9aN2364/IcYr723Tc57UZUXuhJ6S
ZDzNe+HwXdxJZ3RLEkfuFbnHTW7H4NULtim+0Tl7AFnpGxL2sLN30h7l/S1pBjSXZl1p8szeE3kU
dsSUZBhPJdgulrZ63AbP+zvJpLyrmq6V6ez4xUwxvKQ5EbNLYVwJvP4zes72V3QqT1JhZOU+e8uM
ZUGAxKF9V+NgwMbUNC/6F6/ltmO2aDn5wrxyxGNJX/uyL+SVHJzOq247N1iSrMP5m4Zfdao4FEUZ
+1fcqsCc9qVcJx5VnTwb1k3qY26rOU8LOOryqlrFEJ4UUh2Vkj5Rkic258DBu8jbMi07677LVVwE
UWxz1idAyOmY+ERPEphZEubqGQcfoqAo2rOgn+7fytpf0z6OVJVNxULtgtmIVJuurEi2VyP7ro9g
b15zgD8y7vUQEWiOWTkzC+9XWAlzxuDc1ldaxmN/S6/C1Ka4LTX2fgm/x6mXYDpMVrIOzwJL+Qat
3/4QZ1z8V/bd+h/2L+XnWqjmTgdo8wjMEP3jXi/qReeisQeHB+p98bUznR3l65dRCYea2bq7f4qI
/qIpcPJEHAIaCv8cutZV1z4Jli/w7AEJPMz7TG/7rP3nkR27jdwZAhXKvA45CwSnVoaMF3+svJFx
RTOoGVBN44ePsPKYU+wsMyUnNPrOeBLRGNk/tU5idT1LRTs8Gyc67o3hHEqnSvvzscevrkpDIcqP
umBzPkW05rQv9bKt08G0A/GzlOLuHhFFzoqvv4es3SxJmMq9xisAIUXyzxk9+8+ZRfJvkgGTranz
YcsWZwkgLclT0RkCu6ZiDmk98oEYz9G9XAwjrdsOn+u6sulSlD6he1Oy+9+QJcxAc0Jg1z6L8U+c
R91Xqzfh3xAw15xdJyS5HTh7HPDiAAU+sbmi+qwOcrQnZTm4r6bLDa9Ltxd/Q92vv8Jd5p8JiclP
i+8tT4lIVnXu6XiQT84BW8VRC+l0rOp6OK2ynapj4to4T0syYO7XobHOqZGr/YqwJFVpILb5u/bx
ScDpRfvhIbdedG6c0TgAN8X+OTnSsCrfx9peGTX5X+sql4idnq377Cke+zFa4vreqz3nn7cQcmOI
lONRGqbw0xRN/VIGuGSw0thMN0tY0CIFkCkm3dD4mKsGEe52IGu5/WcHR3zpydYe9W3bflfdjC3L
1O1N+VBXg4Q2bY3+cZtp3LJ1S5Q6boIIUJSbzXIrWkvosE9q3b8ilPnfze+Lp4Uj/DFsyvmjnIO4
TQ1X7Tsa5vHWtoNLr6+55ykeLNbNGiXoAwmSuqztygnZgiO3hiyCslx+JSNjeFpbNTNVbeVlTIiD
6tH1WqtPvVMFIPIujkYnM21mueS1BdEZ5tL9CGcVELRdTeJBjgGvu8faZQRQxQx/sKy1j6mMbMRU
ipIghm0SW3JcfcsKhyLzjjBgshJOK4mG+9EbZmjPWc7zOaq51mkyt3OYdYu3FOkyRTxkuZHyIR/i
8hXlRfOyegs4EIPfMqV+nwwOEV4dNaQNY/usmiL4MV3S3K9TNRU3thS+PCYxTcxptG08Z2q5MCpO
7hbX7hA188naJHnhTO+qgwlIWK3Z8J6vx64J/3bk+96TFLMHJzcuy7eChnW5iYoxeS6TfLPsPip2
DMBYgjzbymEgJttG6mpwpa6zQvbyv3jwLSIgnTe3ch/3V7kuPcmLwRRqLI82sabEd07nFipyPRlT
7iRl2c3eUS2C9pR4yju2kiCpbEAyQTvbFwx3OV+eq7Ml2ztDt/8SKL/4rUYWfdNqHgIvJSm1zg+e
IlSsqer2lnW/SwkHvQpPo6l6oqOBmR6jeTOY9+LtwAXYV5KWWMt6wNeN9N+y3wlqNbEIh2NB205m
TiOd68CsfE2Cd2K8INs1Il+Xb/sNw5f/cXo5vUnk9H+hCbbbollqm81lk7zFq+n+Awkk3XPpWxK4
d/+642uOGSw546+FJcItA80/Org1ya99PTUxf3fZeKJEPpNb5vjGS12ZD1xZagY4iBdMzw3mHgz7
HqoIqmc0PBqm1DXFyLd2b/tNBH/NNgX3UViPn02l5JsfQaGlk2zmLzXhPJXaBvwzm9oubCl7deOl
4zLFnzDMNMlLmRR3ezDYMd24iPeEeRD06BR2ueuXgibFcRf3sOVR07HWNYgw3Zg7PgTSrA+SbiWf
m+BwmyLc6M6yJ0k93cxoGYFYK2X436tuOOetWO/z+BIMEkLFkg5ZelGRTSWZk0e6pk1npMjW78j0
80dvCVeTtsxHe0Z+Nl3bIE13pUM8CVPThxGJwT4L+zfxuI2fntnkS7gnktotdv3U6Tl+Cwrf3a4T
8nhe+rnuvmck1vfYR3TbqQqrxKYdLhjvjgVIJRFzrFj+rwb3uTGaIyAvsc6kxIbRk9VO9Lb4PaMc
KmLSR43h6Fi7ja2fcFS2uZmd2r9tJoZkel+/IydUu+K9ijus6ZgZcgbSWGLmNNG13LW7nqe0l81g
Ul7x8EuQC1UcSyKdr1gZ0BxThVIP2meeAAeCUz43Q17fEdKXzOdcJO51PKnop2ilvkG/ThdDBLh7
7ZI+/wKyHA0HZMj5mllSpctDHJDNxKeQlCjJ3vx9Bdn0vTZzEp7mufNOQWjo6PVc78RLjeP04Qxr
8hgi7kNrr7EkSVXQNmNG/lN3C5VJhDLEW/W7aNXcZ/2svQZTVkPvFWMc5aezX7S/l0RE5HOuvb9n
s3TtnYyLLeEonKvnGCfeKG37uYpOfry4J+5xv9O5sepMKJ/4QFzEujtL7950CJpgumvYjluvFCzR
SyTWsbzBOZLDsaStLlNqkbhKSseas1P0UXQYg5gtdVKA93cJWHaTu83+MM3NkBx3W6rbTW8jgXRj
QJhaIrbpoVpDTjXSnKAxSXHXV1UEUXTcUR6+B3m/fw6JdYYD91DdLXb2yIpaJx7uRuXt2yxU/5W0
pPhlIR3KNyTDdl9H61wemJn1r9luonl0sGKYi+ekBwQmONufSebJl2r8cP2tpe2oFrn8kgSJhYdY
x8P2pXbhTKlWM2+BiGfugkOrzmQ4+co/XwQArDhXY/IdBhXp0wNJj+vHmi/u7xji8GozTsmLs5vl
vWvX5LtduqY8xa7Wr5iny7elE0TWk33YfjgVp27qMHH/2UWdYLwUJt3JHUOe0iRciGoU05LER7vk
fXU1gnVPqaelu98VRFTj28FY/DuUE/Ciaz2cAXwA7OZQ9SQTp9iVdvYYx0THAXP47W9lMU7APp24
8NSOpf2YZU0b6kWujo5tw4c5dGbgT9t4iKaDs2/2nuZ5YJbdmm3IWhC96sh2PtmLA5zQp9hMGBff
zX6BFDZnGJ7iWsTx0cOuh2ZjHbY126tAg0xFy+xkYrN7x6HSj33WwWn/87bIwfqX+1B5V0Gy9n+H
fMHpNI+WwSdxdmes2Uj1BukRYdffTNITDTadvg86hLkeKPHYl22miUl7XOpV3RlHrPpwCdKssmJH
tpeVdsRIvhznfj15Hj0GCpgCGXDbtyMZzyz3Pdfj4jn876b75fo1fdtGbFt72kF9ZRbqKnxqG1QD
qd2WHsRNtdEvbOmIuZ37cPmPhXi7pIAhTn8Iuc39oSWPDMCqT4pHQ+IhE8XWKudsUO2uh8Di0AkO
ncQjj44n75s8n54hVQgEnLdOu5fy3XwSHbpQpvFw48cruulU5K558XaZPPStne0ZuX79OOnC9Q4B
HhFPc4KBI57eM67vOlw96Cq3XOgEnMlzxWlJgIxe27Iu0HjUBdHbXaer/V5JxagWcAy2aTwvgT32
u8C8UzRELN5WY+xejX1PFmAP//9S8lTNKGuauASrkF1BMa54oSq0MiTxIfdiEA2D4rwUfrwfMCfu
oTJzUrgJiG/jPAuX3H5K3czOuWRKvQZT9R+6aA3/lX4iF+pWMW/ZxAMUpUHT7M5JEce8H8bcMy9r
QJBj6rrVNuGNIRuChssqarO+7RF8b3hj2RjRhb+vwLzoYRXhvXFJ5vuarAPd/hrfQxKNf3IkcmSg
c2hwkfDCA/VzZ4iAah12kW35hH7UrTibGlc2X6KsdkBJmaiXHIa+P7aRSLZMMB88Jramc2K7iKxS
x5l2cOatUde577HXO1tomTTAmUEfIjrXMVvg+Fru5N4xAFhJ7GVQ9/J3MrrM1S5Ll89QPi4QxuAu
NELLoghUjuGktmjuH5eKlveAJ7e6blVJj2EKYYaDWUvz5eWb09Dvrf1drdrGvfbmXLyMu/Sf0P7u
xKrPeQLC6uhxPLawffd7FwCAlUUw//k/yZAmJul/vGW0D0Ln86vIu6E5JuNQ/wS+4jjtjd2/1k2M
D/6my5+hw8KD4cDPH/pNh5SgvPNeTSPx7DWgT1eR13nf+ULJ46vyjMGL7sthsXr8G2kBML/vBset
JS4bVpKxcsGvrQ6OnHPyAQZtemZU3Xti7oPtHZG0+KthJjjIktJOabO4or7HsRQ+qZgH87vf4nJD
778TfdB70fgzOni20K2HPwIjRydjGI1/ed5ag/SOdvojbEtnXc6Lc9/Ul0pjyzJ/0hyfc7bOrrmF
HGH7FiFzRMhtNbnhvQ12GULNtM2TdTf6Xf6kfvCsCLE2NJx3cWQoVmMUOs9DrOvhdsojz0IwtSY4
FFEDTImNNjnkyyCxygpwWAkOs6u3f1yhS7Gi1VRZD5z66q4lYKlamLbSQAJ7FFiTBFccgi64dptD
hHt72z2pi9PAKdHedkfZ8zXjB+19Gsai+5eLVspM23JgFDZ+91zbZFqJ08Zp5JRIjemLZyv3aaQF
cbIQlc/jRPs/Ug7iEvKJ9ZGFzXjrjDTZhcUBPm97kypqHetJpoq2a8lG4E8c1LVMW3eRbcZDsr2b
pRYvhVuPFVTwOH5qsjm31BAmp9LFmv4xxJ70e+TkeQBpdh/x7O28xwEtfA5k1yriNy4Msa21O76R
J1w459rflsfWcaf2Ng/nfU8HXq/wxDIi/F8tLqbHF7/hYztN9PJ+TJovap5JVBkS2/JLK7BZlihH
BloxKgVN1Kvy0WMbdjmOsxmPRT5B8VukfFzfzaOpGBsnfFKuUgOXuqBX6FCDfjkKYvqoJ0pxttWW
JzbunOjf7Dvbs9wWM932cciRs7Fz42aRCewnOHhEDDsi5HOI9W15XUnk8ZdjDk/Mvu982r+uALfD
hsbLCQKN9vfaGvdjU03spsZT4pal9+4njFaAZ4yeMVytoYDfliYypJ46LRw+gdLDdTsJfnM7moGW
VkZNkA0qDv7BewSwHagILmRxy86VlhNjFsbxzjfYCbC4pqiZTEEfenfb2Dp/GiEH7yjILKyytWri
C46cQ8ZHJfjvAS+57lmt/vZlUXJ98IVIaWHYaPQxYjskzCQpyvN5xT/9BsDHWdOOR+g33ZJuDoWf
Cyfr4l34582d/Q8n0NUrKtXy7wI2+4Gdp1ue4anb16GuAmLDu9KmND0OmD/c3FffDfLeJvGwjsfA
JO43wvGeTFmSlBkEsA1Q145q1jdNfFdw45Wa/PkZNQgPMoud/3gf7QB6OMATV6bZaPFQ3gxH0rDL
/jiNlbydcJuAbrJa/uR+CxLgdnF+KMc1XE9RtaMmrBayZJkYOjEV90VQt3xnmAGRWZ7X7dQti99k
LffuRrudA5fMQuaP6tf5qdc7Ta3IpzzINuBq/xjowNZZ7zS+c7vnzZinGBMFH8KzMEK6iL35VDPA
PkdKuH2WBEJs19VYei/IYXEGcNyS3iDq8HDpZhd0prj0AWmR5/1Do/2+obiv+rcYocc4pUn8SHe3
j56cKTTFaRVz+zfq6Y6ySgNWp40oAs4zr+lf5sEG/7FzAT6j1dJF6Thrli/eJU6GJB1vm7cTkS0r
kfoqB20yRRA9oNXt1SHmHN6h2on/he4JFtbrDO4Qp4IAl+acN0NU33qUD5DnciA+lqzK6qVWxQbc
E6yiOnbokiRwnges3M/hnnnbgnrYVbt6Za8rbNMWP4uCHx/3Q6i9fSax2cJxLJw0PxMmuvIA4+Pe
hGubKzwsk/AmVLGwAPqr/V1yKV/7fWfJ2NYJ8a5CUfsyU3ollsOaFOATkFDxOJUXf45mDd1X4ZTL
G/sevH56yRGgbG1vp0Mp40lmheiRYsg89q6nmvfvE50ABVJGGqLL8ym2ijaLl1N7Y5+6FRAD5iaI
I/FNnBhiq3CYyQZqXf/czPi+cRpE+VFahohUqi05aTOL+i7Y1jxMY+vYKi0MzkRZowFUr+ItDH76
YCjfNCWl5CJEy3Xn0hIdYjRQ8nlXzXK3Saer7ujOwru1dyJ9Dow2VRYELaIaOgfQGtc17nhojScA
YPaCh6cMgu7DbAtfZPCr4qll6HqzzASs+IgOg4M97vM/Ki76jW3KPYoygH9oAKje8bbvaVNOLZi6
ypp+GxfWZ/3xl7us3bdoRFDdWi8Mrti+Xr5D0wRHxyuX4RfQPZzXzFLkRlEawn+Jaav/NrjVnwb0
9VX2IdKJvMfRJ/NVQfc2D7Tmh8r08mFG7oFCDA4WHyWzWSgHIwmp9rAhx3RzHT+juqMILiVoOSfJ
HI1ZraqJW0EodZnOca9lqstJviZIjz7LxrWvzhDFS9p62n5qTKLdQ10a8UQ/saNQGfjwUdz+kXIZ
X5XtnCSlVrs1O1DoTlCOyZGmZSv6CsujUO/Mbvs0pxUGMEANOMgDc/XRGKfuYuVn4M7yj+9Ey5MU
DKjpFJvp23MKTT/CENQfcmjN65YvSEuXL/5tRUsaZk1lpg7NCr7VmH36GNOaHpEFr37bnzkLy69I
rsGMvfS2+/g8DVV4kCKIqkPOBXQzZLkR72rOc5BVnl8hW8YzDP68R7CVXmoySyvcYJmOxErd6Ri4
E0ZO9a8YTDX/KWvGDhX+3jzohs7zuJmih9aC3m0PSW2kPdkaWnuwYTtkW6Qk3yxnS/S45xwwcOOx
/dsrR30yELDHXbVif/HczWFrRQzriyy2+tnbjAto5K6wcBwfHQHh1oOZbuK5ezBzPvxqpef/GTWT
/hOwky+zAeXV343Nuo+i29rfU6hosVGA12jCqtx/LYOtYwN/q/xfApq7vOp0MXyWhijyLGQGUemK
jdt8XhytRGqWhPNCbEsNnQSZ+BKGiFrqEpvLdB30/GNYuPgbMoIW9Bs+76dPk0A3AceVHLtwreZs
mPbijzu7iIl6GJ1LqkYJXRF0K9e5arGfTpfFc5+sv9qnlnCyHuhS1p8o6hhCttn8Z1EWt2k5XZ7i
aZJVd7X3Sr93EMI80Eljq0wADDgp3EGZpIBOQFF7qMr7cu51lI3SGzmHSWXXp6GUS0m8Rwk43jhi
a65kmyMcmgo7PxVTjsSivgjtUynXckOPtoh3ZvPmwQ+AurnytXjox7l4ZJ0G89zc1fLac2cw4PEi
UeKFCwIMIlW3xIcIUO0VULH/cIrVC46R04DLmrFyf6GZ1GHGXgnAFfNaCCtdu9GWUWcRb9B66adt
ISLmIAafG17OUMkHXgG2PAoUe++i9Ht78MvNuVoF9Ds1vLCfcR/kLwFdDNcpFMuX6++w/Dh4VsTM
uMHGoC7W8tXNqyC/wZJ1fdADjjEnXgUKG9I8zsouIAsZBtYMBZ27P4I3tX3IUbF1452Q1JaUKPBZ
HeZGDnsqwi1/YN/CPBsvnr+MnOV45eIZcqsbqHg6ty6HlpTBJzjeSvmLxuKq89mwB4uturOzDih7
rBQE0A/+hLQh8soy21i5+ql4fvgLeLifJqcN//WybMKjGI3+vJQHpjQ4D7y86SSuo9y22BrCl34M
8eqy71D6heaEEjHwDBjFr2ZkuQB5TJj/2qOGRL8dIA4tQrl35pDkXdHTEsnqZg80CHafo1MHwED9
cRrEpn6ppOPwbId29Xh8Rv9GBXBOeN44XcMMFapnZ7b199rt0d8SPTiCzNJ33qZ9YCgKGlx3pC1R
2xSew45hsTg5bXlo/DeewvoOKf63zadmyHzd0+1FFf15tMcejpC6ca5qr0fPZHdITgp2PZTHOqZl
T41gEk1r6DrERsnqXSPKKeMjTndkM4Va+J8aMRzVyucYrrVxrspp4JUA+E8eJ6/3H3sQaH3IV3/9
GDxOTR4+uX55mrihtFZ1eGsmtF+pTrrqdd2gy8Ck1uCeHeyVJxxxZXlcEPaNeEP1kmk+UrAY4eg6
N9y4Ea2GsuJFJbZAyHYRIHYBiUNnM5iKgpvrj5El0vfVn7pf2qmsf1U3vXPSws7yTHEdVBbN3VxK
VBNAgsQBgSc05kZp+E/3wiSiqYvTiI1Sc2WToIVvaKtwogJ5gL0EpbDogFc+9LbxFe8TNyEf0THN
QQjxYeJ7tVYkmk0+8Pg9S2WgB9qqMCJbZkSfCywBWsG5Uc5H00eNfyIpCEi7Xvzxvau99WfVnEE4
csE4H+p5G35HiSuaO4S+1W1NtWizaL1MVXDMfAjkMlWRRvRe7/iQilu2FqGxo32tP2Up1x84Pv7q
qCaVHMCtmvhhlC2AMAmHO/MA/rewrjoOxjf24Prgtgy66g+ig3mm4TL9gmSmEmhGLKssKht7FFhX
BZDadMc67XRvEJovWQzctV+RkNhX5QNcq/VeUFjsXzReBj28jWQ+vc6FYhXkOGLBFV0LqPxPXL7X
d1v4djnDycfdIWEqRmOxCNwhma8Bt4toFx8JlmjYdsVh8qtcVFKiBitjmuuu+z1B4yOscirnSyCP
0Ie9UkF+RBySII1iNG0PckIjBNN9eQHksmFW6OnYDFnMmRLSYUcozWD6kpe5G+KnffFXB7Jy52uy
oTycUdqu97uZduC3ncpwgBhZngtE0wv8kKsGMM1YvVbYI/iHpetGXH9QAdJkqnYDK54CSs7oKob+
GGGIi2Rsnmd0KaJUUAyCxwb+FhtH1e9RfjWALVeYFNHgZp3jQRlCwenwhO1YjzcTVmrxCeRecTb5
HtScREaOZ9y4My7r0XiQVr4oftM8ruZY4qB6g5mMC8LiaCEYjice39U6uCoMdbvlqdoo7/CIAD7X
uIIzTCM4idB27bX7GShPsT+ssdHEbdUoe2h9I/8rd00NFBVpNKnwWzDapEYDnC4U6+exGZo/CBP9
/shUb19NUbbltaDxhtuoev8pKjwctqzb80TOoZ5dWEPXvV9pbj6H2sS/sQtOEB+RVpQfm2RnpXP3
vfnXGFfe37LzouBQ19a53oOi6x/GpBuf1k0HDtqNGAV7d2nt29xXYyadBVUYHblg81qH05suG+bc
GltQijwizvwAMi6fKAdwSOyYIcn1dSME4jexPFKmdpP5tULj2Nc4Gq3D/88BOScm7Zxuvqc0whOj
I8rf2cRorjacVe0BwQP0IDKf4WNjP246DAjehhtyU5x/hdWxf3YEGF8GTOBylDghCZIUFxEf3dVn
/MT9fP6vLbxppaFWxSseu+ZpK0fDCdOHxecwb9u/IkJmd1Jjor4SDunxGPJiwUQMdTxgQVNH6EI3
Ws6MJx6yW5aC94YtBho/Rm/1DUavP7s+qtbUxRr+FRYXjGad5u2+69bkE+8X1DwwxsEAC7DXSJZ9
Ef/X1O3+VTFb8a3cBk3b0kZGZnVVB/OFzgtM5lRR87fC25XgHndn3V6C1MF6VpedjskkiEV1t7eI
TxyHm19A291M6+bNqRN5a8B7IEWJyqguxmPcJ8iuOVuIVIoLuRcZhOzwi+QxZztETujcBYUmbKBy
16Y70z+qt6GjKtPEIT1avJ7Sj+Cx/UZuWj+y1zqjM6y8VhxRhOePM/WpzGjzXca0qlt+e2jF//Rw
Ny9BCI8gOR3v2q7xn+vGl/ppqNcFq52kMtuVFxv7eyqnCRvUffSxAeqbOT9vnV8/L70/gTytG0sr
m7ODNtK7YJq6e7GKj0xJIjxWsmNctNMQjgdv5q05FnNlqY/JOuprLa23sI67yjgBWw2oD4E/888l
6zzffbX3IsNrrcPRoHa3+ivuEE6cscgw+b1hxkHQRVL9s0U39yMZDbjV7sXMRRdg7bkskZNtKGCQ
N8xO87WONn/J6fT/wxTqArNudpUUAnrAI6s4/gf7ICg9WtaDPobKcpCPs5uch2ZVsKxsCLVXFn3n
M7NKT7Bx7U3I5wOWg1Z3H9xsathETJXnNQ0KE0CSQ56zJkMfGUWPYNN0mwFbAbf1iPzuUBExGUMe
LBxPiGv8V28bqi8bo+zNmiaiy2X7bxyywYnzR11LdEZ0/jS50K6lOnV+G/4WrYeQZ8E05HES7rxn
Q5wva8r6G2qmPnK6FxVV2994Cd3fIYSWc3Tz3RGHMkkgJ8iGKqpMjS2taSN8/eTGc/xMemP34Ygp
QLDUdYWXUQ+BD0mH03espAnNXvPof+Inj+ATOW57PbJ4ZY4uvu9zxudxXnJ2nm/2fe3QiACg/jep
qvjwQNNQ1A62rWBiecRSz2/FhlLQXHSXCNwQByCBf8v1VsoDiqQdGj6K+zMKe37SR1vXce7BvtEc
I8lPFx+ftGMxztGvuQ6EpVQ3bgD2V9fvY6+qlyRXySO0IYjLmue7uABctkvjULDaYitJu79R2T5p
Ghg1PFSW6dyx7JCyWJV/hSVQxWlKhloeNrQQCTqvebuRe9jideFcTpjaGZrqKE0JLNug6PCPbhtH
D5e5M6CoLPv11E3FmOWLAdvDv8m7m8wu/xSKKpZicFmRQMRYcorHnnYG8+bx38rC3101tLN3MKMD
X17FbBVwpXkgs2AeiiY1+ybeWUDkHtsNS/S42t0X30ZYtQzoLj2gMVq0dFWdx+KN0snTrPI9SBnW
S5qG3HV5IRxP/Fkrf/+TV2ZxEYRfcGbM4JZPWU/+kO0rOEz2P87OqzluK9v3X8Xld8xBDqeO56HR
iZSYRVriC4qiaOSc8envb9O+97DRXY3LGU+NS0NJGzuvvdY/TDhQeEJXcKTgRs7oNh0LXwI+y7N6
NWqWcgVdrLq2HR/AsaWkRPa+bjWYRTlFP3DSU55X65FS7zTEvbcFKKr7+0SpnTspC1DRcBwq9l+0
rqeaQTm8Xnsc+zUUC+76CzXSHWlVN3gpN1kl8RZtKLtveKxmETTEKM/v1FEBFgBmrIZE48nUu+DI
tZtyCMZiXcmDorv2BAXaHeS2fem0Xuo3fVsp0dYJnJg9FTgmkRYA1An4nO9Ha4WUYPhr8EnMbNpJ
Ujo3zSHAE5iNMZALp1TDS/THnPSq70L71gjjpFxr3ZRA08rB2N1A+aGo3cJTYDBKLf2lxJlSb8dg
8ob1OJCy2voBgfFaYRSr9cQhTmwRUaViYJNCUsgKqd59WFrEEiXWFxJAz44gZGSvviXZgKF6CO/j
Pm9GFF6EDcAVhgjNdzCzOkXIvDavSoO6s6tNYwG02C4itBh1TwF5y8m1kiikXCueAuRlIJMKEq8H
lr1O4A/9yr1ifMwTJbrRQaXLAjBI7phsrMVDNC/+sr2Oxx95XXKFZA+JuCKDgk1jJfIzEV/fuDxR
MkLQrrJvlEIrlZ2n29OzL/XyFRTTTv4CmUz71RuKJpIzCfBMvIT8CxLDwUR9VM5uIBdoChh+rQ0o
s2Nw4AICYkdZQyTfBZgexG6uy0xYJ8vGt7auKCuXrUl5N5Zr52KU/Kbf9cz3w8QNPux1shkXEdmT
u0bryCGhcdZ+BRDBLZmDPrkmOuC6SOQ671ZTTRJjZ4dlRQJLhU3wQE4yIQTJOxW8VBbbd2aaA4bl
uvFvygQk8apjlP8Eod7diIceUBw5gQ8mSXl9C0/Se40LMshupw28MPTBToCJYKnywwlGNrNfBKMF
PishXZFGCOtuUMPTXxOSbSjDqkXwLdCzhpev7JQ/0BkyE5JsWfLqK2UFCsKLSSnB5k4KMOlZ8U3J
QQBwyIK/0A00j1dhjSn5ml08PjujOXXE8RpYkJ5UrQEKh7ARnLSe3OshXAaXKpT507Ar6447qNa2
uedT52bpVhu58StC/KrQCleczuNWjUjubKKhIY1t2BPAyMBObwQGdVwHQzlcEblktbn3qWiPm0BX
7BJpuVK6qjtuzX2c59qFTU5EXdkIzPOEz4dCuakhA/6qPHm6MWGLNqseYEW7bybyb7dwzzy0TSUr
Z2wC3cg3uHg11tepMZPiiXeB9CQ5JEYpAxUy+HwzIspt+kL5kWSTLhMD8jx6dfyok1Y8v8Aoegqk
qV1Rghr/08I11KHk4mQGh4RGagycrU8SHgBQOD6CLu3w23CgLm21Ai7PKm9HvGjPM66FlsBHcQPM
A5D+RK5BRuSMLOSM3J0oo+GUAH8oCOvqs9Tm3qqNy3Znxf1wK0kJYq+S5zN1TbtO4lbZnW9+TvgW
zePVCh3fRsaWKtgh1xoOa9UAW0lXUK94DiVAmdu9DEpQg91Z3FCjcFaToftfqiEBFny+8bmrGAZz
tK7KMlVHzRT6KYet4xNmGpTuslXsceVuKsVjI6XYAm5iXhUhsCayaD7MbOrnIS8qOKKbOANtQhBD
wrs0m+8LXzTnns+/aCaxAuDZK6uU6fBznXOYEuY68h3VJVR6KgmFOXiohVew0TZJ0xvoe9njLsvI
AKi9DzR8JOUAnsRZGKm5BMD7Z2FiKFRvFe1IWawcOKFbnSdxlvqkW+HO+QA7ErKRcZ2b+fr8KMy1
IURrQuHDEuqmYGJmMilFr2fYvIMEAQ5s/9RDSwMeB12KsHAwhp8Y/aoLIjqnliGSe4ppiDWoGDPp
CwCSdR7X1OGhA6q3JjATwlwFLG4jDxeg55xdkcHdzjXzc/YPwuLQBGlsihVI+8psBdo5DETwL5T7
EMKDckX6NyweU5274IJMEKXt80N73NHD9mbrazQliClFAfEwk3tetP14NdLuF/AYGljxslmXdlne
O0bib8+3fLyyaRnxGQNRYws/KvFlH6Qb69HIlVBnZeOQJF/6YFu5eIv8k1ot7+OJSSDLBkYGSZzD
Vmg61JySHa31SnNpCOibnSqXFOX7Bwu89cK6Od4XqG9zfFA9piDIbB42Z+uO56QSK7VquM0aUsMu
Gcc/Idco+/PDd7wndHQ2LNzIKfeg7yuG98PwQeWqqiHkbvBKtbwggoGLBX04dAF4wkquSOcu2K6f
bFFDiAkGPNSEuXqhwgu7TFv2fBFI/as3kuhymkhkEqsgvkWt0V7QGTm1QrBOsCFC2Mg/zdXFexwh
dCq3nMZVy3vFmYq6WBdW3WX/wVLEgghNeEXXmbXZWIaAyYkoGMuptEqwzo0D5mgoF1o5NX7IlSuA
p3BBARN/OGO9BU43DmilASFgQi10pn0UqNVmIMdKBZ9c2PklcmoxOrIDeoCwjNNstsPMvDL80RZL
ROmcuz5DGMQdfN+SNm1CULNwksxFisROczRLZhR1VCPmNiW50ybEwDCPK8VPX0IKeuBDY6ArU/HV
rjNhSSw13dP5Lp44vrgYECFTOCsxflMPx3Ty7EkzAImu0BSA0alY3q4eybdqabQtE88mC6HpO10D
8LjQ3ROziQgs1WY0mThc9Fmg0qlhHtglO732WvuHCvE64i5Wuj1mZe3Whx+9Od/VE7tBBGRYs2gK
V9L8aKl7pwFjl1DLAh66NlC23LaStuRKfmIWLRVFN1NBpQjp51m3kKvxo0zsOU+NlQHUe1xHO62u
FXmrZDJo5DCSxxsF/G+wcKCdbJmLAAobZoHopR9OpQfuf2hwA1tFdss7GjKMt/Zq9gZJklr5ydkO
2LWHyuktNHxim9CeTHSB2DX4NvFhH07SCsq7BcOUgY2L4bLO5G6DEqx055BBWTjRTvQR+T8NAxO2
irALP2yqTGR16o0Udj7cv7VUAS0bjAribUgB6a4Apvw9VpwlveITHXSENjz+QQYZFHk2pxCm0WDu
2CShgoCOXAFHgtri7XwZlsKnF6kD5sPBZQPbG0QwDzsYQTonn0QHPQSB1k4DjqkvjSW9t+OtIBwX
ZExWDRTfzLkkoNzZuHiU+MBICAjcxH0Mni+IuoVQ7EQrQhuPfzg9kdCfHZ8tfJU0MxyK0RYY0ULJ
DNA6gfnpbU0UzZZT0VBUZdTPDkdskINuIHwHZAFoJL2pENfJ13klNUv760R3OJgV1OxlLjlWwmFD
VJR0PyN/upp6lEnDVK1cAIsLisPHp+K7pSh6WVjEE/7MeqMSsPRDRpKT7saXHJ7huAlr8B/FAOt/
A8O6GH98dskhxotZIxB1fAQJ2Q/7FQLrJn9AxKxpBU+2wC62xTgM6/OtnOiYZXMu6jKXm8k777CV
Hv1Wv4pLnuJOSckwCayvmMnUW9tqA7cY/CVzntPt8QTAyJT4bq6K36lya1nkdYAgSDX1P+xEqa56
PkybSI7yu3aotNfzXTyxQOgiNmbcMmj+Hz290ceHtcJAjkEWwtzNqS7kzfT59Y4mD4kxQxOnrjMT
GnZqE447pINVm8jerT1AeKqjeFxwrzyOC0hFGVwlFncllPjZ3vXMALkpIZ+pYW0HUhtVFlgz/QOQ
fWfn9DYc3NgfKOHVTbo7P4wnZo5wC71AA69ChVzK4UrpQjksSwxLVrmp+9+hABnfoebp9TbJke1Y
mTGQou35Jo+vFYwpGEpRyeH2nF/aQa9mTo+L9srTsmlngMp6TiQqkl8llef5rQeDV1nlZUA+93zD
J5aMjaynzQa02X9zrVl8Lwlg0RtcdahVXUeGnq7qoug/HcfSPQfdSxXCFZLfs/srLwa4/DbALyex
sx28Rg+RNymz2ApJkhoLC/TU0uFqJhsoRhTQ3OH8tRqWWOBUeZfaQ7hD2wtsXRJKqNJ7VnSFHuF4
ZZC022kE198+P5wWw4jbiM3yMcTS+hCJWCG5a980QP8DZrpV0Hza5GgqLrxRTy1QS+VNTAxp8FSd
xcxoPhUaivMgk83YWtUAFp61AVVP8LflHp5Ivf8PesVTGqFbnj0c1Ye9mpBTyaEIsjr1vAjXsNwL
E5gXIlkLq/Fkx3jli+CD/7Vnb32UqYCFotCAgosHhwBnYAomde4MyT5ODbm+n2D+LGXCTjQqTFJ4
9zCYXOGzi2FSgSkXEzybEcc2alRQuEZw8Dm6Nn6ars8P5XEkx+LghWrwTuVW0GZnS9rHsGyR1YES
1UAucsNpKJPvcL+scoAhPvbq0qvu3RflMB8sLFN4WdmMK9HDbPaG1Al8k9LEymHbpZuwa+SrfkBB
zAmbbO/ZlI6UsKx3AchIPAAlylMrf7QoCKZo5C0s3RPnjYPwCUe6ZnK2z8PLoAeZiTtUDram8jcY
6QLh81GKPz/Kp/v8oRkxDR/2YWQ2SSd7uN940zSYq6oV4lpYReqGm2pOc2OkgXQh99TX7ATF2iKh
FI1wuY0rTyQv+FSdWl/M+N/GCpwMs92aIybnWTpd9sGOuzpo1TetKmMgYbJ/2dW80c53/tQQk/zm
LuHmFKZuh33XzQlvCmQZV5ahleiuwSCyxrRf6NWphWxhJK4gjq8xl6LXH0YYZLCeDC3vBCT0yh9e
5FNHLFX/BePtpVDgZId4cwmFcrC98mwAUUcGIKAQcFSYiK+9CkQghZpgIeA42QqkEg4ech+c34cd
gtfkFSq2qdgE+6G9RaZIb9e8tGBAn5+fUyOHfQ9XK4l3kg+zML4iuLchtdKQ1MhbCWT62so7666A
MfzwnzSF8LMjAms8wA/7lNZD3TgSk1QMTXFje01AhdMGxguaqI8e/4PGcLsiBUeIrcxf4cjZBKhD
E/B2FGC2bdtgfAlCfN01Sbo939SpuSJE4wJEjpkbftYvMEy6WaekbjTNSO+QsrCvTbuzF84q8bfM
D05Eki2RHuKGmGsxZ0lnjuHEustqcJOrFqzoBYdj/xSQodoWLWyf8906tTJI9gFRBK1EDWt2/WkN
pPHUpHSGnlbmRhP0uCrCJIy4PliYrOO+kS3RWRRcfGQy5n3rdcVJajDVgk1d7QKvvMvt6hKonLmX
q7Bb6NiJ1mx0l7FPwPNFwM0O12HfahJu45TXjV4yL/3Ukb5h7QR1R2mnWyT6vIV483h9kFlXMM4h
jlBhus72ciibAPalHFI7NfYfhTKN5NzU/v78dJ1sBZdDtjGpDGqeh72SpM4cJtSZQLShwKp3fnUN
hHPJU+nE2IlYiEILjwOSzuLnHw5a0vWwo2xw9Vk3dreK4gnIBKzfSz3tzT/V0kv++nS3WIIkmVTU
6qnwzLqlmUkV+gFPAhTGCNZT9VeYWZ/0qCaxwHtA51jiQOfymIeUqoTYRDZ1PO9yDRXdGu0Ysst6
5gLFgKAmM2cLu/l4tjjXDew3eVMSYs4LgmVXwMDpHPB8Sdl+tabIu5LbXus/fbpDqZAtnMstTnfV
np3udgreBwBIjDJGk2/SOH2bBNSsMqMlG6yjDpmawgvcknkiq7iXzzYVSr+V1MoQEZVyDH+kuVRs
4ib4dH6eVniaEk4IswQ6dLj8AIKC9raQG66g4ZarOLORwunHPtauurYAthfVDiA6ePJsfpQuy8U6
2al+imODFzknCBXHwy9IeOkIwi/opSoBKxNWWvBVD430s/c/14nw2OJi5mbmaDxsRkYevtVFGg9a
mL12tP4tA2S8P7+3RKx9cKWQ8RR2IaIW7oj/HjZShVldNbX53MIRLnLpzgz3qWxtc0Vd4XhDgAPp
C7+GhTV5lF0QrUI2Iq2rC8Gg2RyCJUStdzCfh/bSCeyvabdRc89NzGg9Td/Pd3DeFLljmeoDJjlk
XGFAzw6PEF2JCWgorGBz8K9RO/Hctk+7LxJ66xvZhKdGZi/YnG90vkLeG6XGT01TJcSYp/YiVIeM
Ph+CFfod8R38gGQz2aO9Pt/K/Hb+uxWbmFfThLHebL9RhPaRA6ZrATSnHlCJJFKxqCi58MqXABMn
GhNmIfDQqHhjkTE79as8x6bMEGjEwKOtvrDvudC4MYfG++TCp18HTc0WvmF6njWVNAU3sYfEkHo7
xFU+G7KJVsj84I1BXo2TZHYutq0SgLxHnZFDxtj1VI0ptk3W9vwcHa8EqrOwIDinyDaRHzncXzAO
psgwISd6YVHwiq0DFBaTz568VH4OWpntYh4kaAIMPB4RBPVW6Gb9kGPlx/meHC8A0hFIs2LOIapN
1mxWhkRqVH9CSg3TIvOXMqDnkEDQFboS1pJV0vvS/XgsEWDQGCkCqiXUl+YOdT0aCfrYUcWiio6K
DDGjBFnbqr9WUlpeA77Nt43ZtnvEX1V3CCP1ApXcZOFsPJo73sh4niigt2zB4Zz1OC1RWE8D67sT
wgAokVl0BzNeiqZONgLCgzGlYmPK80aQfUFG2P8Rj2XqbLRSMy4zvOqc3admTyBidB5ClFBoCP+T
2VnRJsngBObQrzDDC0AuF/YjuilQSPUoWHjjzXr0d1NEuVi1UsPGzvBwyWueFcYZwe3KTCF/13Rw
3SaS8rlD4r0VSj/vncECc45EmPIcGaksgGkTqCiwwYj+qsnTUsFuDt/7uxmqC8J8j+eqMRs3dHM6
6mcSMPrOqPbRUI5fUZFrr43WN3YBD2aYXYMBERP+Vh9jogJRuvUvDHRbXKZ0aaPPNuH755iUAsQW
JCA+ykfamYqEHlIR+Tgkq1qPky8DcgbbEG7bgiH3Oy7swx58bwuYnMrCoXhPbHw4j7qeIv08Mo9B
VH1rIfcgnaXtJi/eI1m8N/LquQ3751bBPkf3HjKj/T5QgR6J+somvkCXfilPIc7K2Qdxkdtc6I7w
yp2jhaBYwMq1kciXlcrR3lL0X+PLrKbKeYt2ZhZv43BK1Xs04cLXKUSNegGtdGLwhY2tDFQJwATi
e4cD4lWT2iL/2a2AhqHha+b5GvxwsS6DKFmf364n9tBBU+JTPryxSmVUg1Esu6AxpYuYBfGVYLT9
/E6lFYc9CpJN3IWHrVTQWr0sYQ+1kx9sVWeQtoWK1tR/0BeeVQolQIoQ5mwdObgsJEivsY7yKHqG
FV1fS51k3p9v5dTiAOrBliA/Qu12duoAuPCLLoVVHYdKtMOyNbBghCj+xtf95qtcoOqgtkVxqXVR
9/j5prmjQJWB9TjeKFCrM6VPoRZqJOeuBsXoX/BFkC6gehu3KapySKeZ5i1n/xI28HiZAJznvQVc
iWCaI+FwAqWe0o5UReh32Hp5FcVZvg+ceqnacjy0NhVApk62ZR5483x9IJedKRfpuIKWdy+bxkun
29+8ybzsUHBBs7XZW3r1OVgLhw8ZSRW1ANKsKhDd2bUI/6jn2Z2NME8RK/juFAiD7wtFC00Xidki
QLOx9inCINEZPZ2fTrFSDo8ZW+HeAs9A+QVIzaxpwDOQyWKatk0A2drgRZu8CMoNXkeQHZpqKfMg
/r7j9nRKIWCSAa/OVu6oTJ7uq+jh1D1yB+qQRn8mvu9twVlHkButYo8W8ZL/3/FZJsqBQJSAlbJy
5tnyAK9BiNHoKyJoJLmxnEvrWK+dbYG+1sJZdrIp3uyQQNEy5MY+XKQItU34NSIyg3Jgr3KByLG8
8ZwwS7dKNCnm56I2XGZs7moAFSxZUauf3djSAHfaNmBgGAPaHVKFvlURY5z2yUUikOo0wekJSpGX
5WGnHA/A2YQGFUJ5qV1vxj6IsnViBsYvuGE2WmhFtOQzfDSOsybn45hAALRxNHChehZrRY/fIktp
1mmZdAudOzpW3mH4QByIrqhbm7N7IZjGQEYSCS3RsWwv0CpJXbhB2cK6OG6FvAZVeAqdXKlotx8O
IaqiXWSVsJSduDY2ZdBNKDaZ0+78RM13F7ELu4p9xSpXbZRID1uBmaXg+QTSpfU8+X5wOkyT/PZi
1KxuhQHRcN/lS+WhoyYZMR4uArYtUNvzN1+iWNqg1RApwrpS1gP65Ybr5I10q6CsdOPYjdCrG5vN
+Y6K6f94jJAUUwnTBOyQRgFbHnY0Gfq2k2OMoJptuGrdfpPvtCt1vZTamFcyOTQO25ndOUSLrVkm
tFOsn5+yNd4bq1+Xty/nO/P+HjnXG+2wN4NZBzD/aEXdAShY4eWxUa6ReVnjf+IaG0pvqy/V6hL5
/NX45/m254/Pox6Khfsh+OL5nOiVsNSS9rrbu4DgV6/WlXX52Xt1PpJiw39oZ0gy9CAy2tHvvF0J
rf4JQPOlt7Au5rf3vJXZ9QIdP0ok0ZtpizeIi3Cgm7nFwl4+eifNWxF74kNftLBS9EjM11W5+Rm7
396M3cvTw5Jz5ru577llMTt2ATInoxLSTLkBduqiP7B6QmzzZnKtR/Q7LxZWgljL55qbHbkOjpUc
HzTXuz8RfV29ZqvLv9yHhYBDOXFgfNy688d5Wme1hRSo6BUKWC7JIhfPINdem+uX3Y96/YhW0NKE
LRwXcwJUY2uFE4g2uzUPOzZYuPlzWr0+Xger23r9wptghdjmwsWyNH9zcL2GSIeaiPkb3Z/TVt7h
iLWpt8F1eOGtkl27Wpg/cdefmT91dorEOhxK6IWik4Gb8o++QvHTRZxtYTjnd/Ns+c8hO7qEFVFA
5XIlEO2rzoMKkVftZRdbS31aWiuzQ8O2otrOxEazje+ttw/RSi5UzM6yGCmSpYLze57t3ADODo/I
llQDwbG/BzC5wadhbW3xgHMfw3W4/gvSPQexvPprqZfv8ee5hmfnSe+neAmUNKw9qJf1U35dXmo/
vVvSjchuFy/jt+wyvNFujW8LK2ZpeGcHjN8MoZmLFaOxZlBeYH12e6I811tZbrHJNv7adm13CbJ9
lGyZL6DZSTOqWZzUYmNQgNyGe2X9LXWn1Zu3KhjefKuuFu/xUwcABUFA/IItB4778MSuYzvNZLFk
MSHeKOwPbe0QOeiu8yV1sfC7q29RtN5VO/2rc7EwyqfO1Y9tz0YZPZkxoUBCrLLuN+ZTsg22/XZc
x9v6Qt0v5cxOTSn1BIoWgOoois8eBBFC1dFYFfWqQv1dVmDfIk+lj29tVq2j6e581+YHAWE/eU+S
HZoGyB/QwuGomk2oekGiT66kNdoWfSRUlZUqxGNtnBbOHH12uNEUyE4K/XCQbAtdrMOmEls1B7XD
OcuDpf4ld7IMPLCWLJyh89ETrehUsHgNCLbsPK+i41KNHyRyRw2s3BtEJ63LqktqVx7V9CYq0vQR
KpNy++lRJIPDs4qgnSKoKdbPh2giRyihqgu8GjGcLDbosnKm6k16h1x9srQWxRH28aShg7zhSNwA
xDegX832AW481eRY0uhaWZc5LtoX9SPib2goVUauxd8SpWsQfE2tol+R2a6lFdqI6W0Sjd6T0WRN
joBA13UXZWqqd6BJSjyGqrCwV4WMb9L5cTkKvqm5UhszFVJN4MKoXR0OjI6JRtZYFiaWStfhOSIl
/shpiGZtsB5qfF6RgTa6IdricNq9VFQeX/3a8e21QnVw2kaFZi4x3OfxpfgkjfVBeQupV3yMDj9J
QqQpxCV+cLFYiBEa1tQVZhTpDxL/iBH0RWdfjoXKtRt2w0Joe7zZNCYNeBr5YDL02ux2QslV6kfY
IW7V2M8l4I3HBvGhGxQ3l1CiJ1oSTBqTMjxZBbA8h530a2F556gTcnqRCZQCrtM6HyPUQqlTvZ2f
5ON9TQqTnBeyAXA15HlJ3rfkIc2RsnItpHA2TTVg8FT6C+WTo0cO0warUgOSSQGZK0D0+MMW8ylO
aNHUdq4nBd5qwFF0FaW+tmJBpZdhO+UbK/GSjSpH+hXV/OTNSEdl4QQ73np8A7gbwVYCZjbPtI1T
1/t5ye6y0XI2N37uSQ96LIMJdBq0cC6QL0bK5dOjK84xCD5AfRQy9Yf9To0g1fLEg2hf5yjgjHq8
TVNL23++FcDNolgA5gCm7GErft9RmxqjDpkX/DxRQkJlGDPtT4+fLmt0RCGzRq3yfY4/zGE8arHV
AAxxw77IrhK9VtahhPpMj3roOm0Hb/vZXgnMBohKKiCsHH22ZtRRrhO8aNGHn0L/Msql6cLDk2Xh
kXB8oNiqAWeTTlFyOwIdwvqlpDfatYs/bLaWZfRvEkTa97JtSBs7NXqUYYe6u/Ck+h9I1n+9Dv/t
v+W3fx/79b//h1+/5og9CdjY7Jf/vgpfK+b+r+Z/xB/7f7/t8A/9+6Z7q5q2evvt6qWof9u22a+X
Jsyz+Z85+Cto6Z8vWb80Lwe/2GRN2Ix37Vs13r/VbdK8N8c3i9/5//vD397e/5ZvY/H2x++veZs1
4m/z+azf//nRxa8/fldF3ey/Pv79//zw+iXlzz1mYfP267eH5qV5q4/+3NtL3fzxu2Sa/4IdB/QJ
pToSeID5f/+tfxM/Ytb+ZYD+Ap2liQq+QC1nedUEf/xuKf9ilQJl0gChCR0UNpj4/xX7X6CpDMWB
JgYMiXjj9//7dQcz9r8z+FvWprd5iGvZH7+/Y1L/9z4XLVKwh3YvAFocTHN8GCoiFeWY2HizFa9p
nY1a6EADXLnowunJwJkaZKSET+A2K8d61NeNOhgBSmu5J//0s0rPJDdXh9gCmYRw2jp2pKzc90i/
11eJkRbou+XxYBQ/jbiJhhwdSjOJNNcH3Kq8WUM+tvdJMFjJi20bhfeqpVppXvtmWCI3IwxI+BS9
MKr0JlDkBtMmPzG4phHCM9L0q2KRcHU2sDyU8Yuaaln0l1R3OX/mw5T+M2gfB+kwqCOnK7CUJHl1
UHqMujw7noSqWRuYgf3m9TnIzX2T6om+T/SurixkTtEzFBZWRRL+BaOOiHbhHJlli2ifzC/sSp07
m5niYw6PxynS7BqIX/gLd3ENQ9sm1wz8RxB9ksoIjZAeCbw1sHoftx9Jl6Yiu+1h3NeqqyBW12uX
jRlkOHACAtAq5RqAWcnPzo/R4eVEVQ3EJIpBAlqDGjTL8vAbhyCU8OjTpF8mMtOyuvZxK7bKbWLr
jSavsqoxzefYwBpkISCdzY1oV8f3SqiYiGrmvN2iHXMrlzT7FxdxguZtJxdJ/T3Aqi1D3zEK2/AG
nWGUaHH0wpllCXojXg0ftg/NA4sW9yIoESL3ebzvG10o4VCo/ZKsxELdwUDm1HhhI0nNRT6hEHod
SihyXWlxObYPcS3LE66PQYiFx8JNLW6Tgy8xKKbCJ7MJERiNOamsMUM5GuPMe8XBKTOqHc4USH5t
kDutnXE32tXArJyf8+POAySBfUhoIPD1+iyWRYrcI66Xq1+I9bHLtzDlEAreGlXf1vomtD3dfK6w
UFdR+ybIwMhURrbA2XRhLhf9wkKYJcuEAguVeXYJG5UogrjzcAX6AjrmFI30MwgrK5X2A25EbIh0
yBHAB8UY6TBpQkoJYE8GB90t9JRDtHAfUGmPRhezqSp7cDCuq7J1CV5DvReKJPXP82N2eF0LQSGC
cAgWRCGc4QBVD7+y7T0kiMtp+AnnvGIRyDh5MljygJyEcNzTOumhUONSbJqmz8W/woIKzPmvOFws
lIsJZsElCr4cFNkjqYfYDEoOcqm7DupY4iiZkHIyn4vayNq7UbJb/VNso7/bAzlI6Yr/AKKYzY01
oOtGKaa9ntLKYOAHP0AkV87jEG8vcBX+QkFk3j8KmUTqogwP/AUk12yUtR6JSxxLomuITQxoFrNM
VbTGE0vDlKm06PL5AT1afYIQpBPACuKqeIPPWrRLiMxobuc/swSKv+RGXAdTjzKg3IzGF80zuEgx
Iq/ilzQyMq6oqkgrxdjbUiR18aokzn6/SlHa65lyBFW/6ENc5EvKDbMcpViArDqRdrGBnvNEEwv0
QxSMWURWYC2t/aw91ZTSTdTURdLellMTIhXZl2PJx0kYDfKzHJQd9gl2jN7oQ18U3kXtVCgdYVyJ
qPqXNECJmKcqYhsQgoXRUXJvplgLII+qOQN3DC/tUcku5clJ+Fvj0AN5tDTyolL38eADckiuBf6G
wmo22P2HHWKrC8n9rni2jNyIDJdEglhinofmRuUqiGoy2zgFvl9HSavzs/b9fC4Uz+ZHQ99oZrmF
S7B8Qr6j9w4/DnF3thvoDIq3R8siHuI6RQ23eC4qjqVyo5FI1K9UJdDGL1rdjgyH4+GviufiMOJm
2OIdBcuQG7Q37/1y8qR9lerR9ARXoDavhZcvy2TA8ypxdnFriOnJa81hCY2dZXT3RRXF09OUwHKP
V3KSiCgAK2S8i908c4QeskagPz3Z6QAUeaUZGDB7iHyCS7HXhVFr9da08M7Gz2XwQyK28r15x/Yh
t65s9E35K3KiMb48xP+IaW0KI41fyKdkmCE5XaV0D7qWT83XqopRjYIhXql4GvteOux9nWjlR2bj
lfrUyZ3CIrNshAL+6sosJ+Y7vysPjwGiAsFFBqssUE7vom6HS0PzRpwvnSJ5npS0xj1+UGWLzGaf
Y6h0obVlz8l7vsX58U72TyedKer0QoxpDhSpK7kO+lTrf2hTKxZjj9sd94lKxYpoyOxKw3z2MANi
EfZq2+AJhp6GxTo9/xnvOokf1x1Ka6QJiATAroL3nOd6Jq1rS8x+0ifI+mmD6W/eGtIbCgQlp1EQ
15mCQYGVh7ddjXlJj6KYgYChbzcqFA0oEH0ChhPHnC9IOJkPg1YltkDcKGZ339iSHLqlMQ35FxYR
wPNI1sFrYxnCZcNmDxBCvc+7gHDtApcgkpBu3AEOuQEFYBWIXceVhhnw+R7PzzW4aYDmVNFrekuG
bXbFxKYXZH1ZW48dQnq8CoyqUnkVdJNYt+QIdX0fkPxi2Q4Y3fIvv3l/KmDLKJa0hjOs6j144BT5
XrUEG1ntQ9QuxRFZTrWsIGeFgnq4m4wxZtchfygeKcpop+xOSynZRue79F5U/DCJNiEl0s7k0VBE
Qxhprn9Talk65VGmPtpNoLG3msIXH9BI2Kuydd/3MWhscHtbD3AtW5yzUhwpVVFy0UiBwrtIGQzx
f+Ul1hgviRNZ+j7sEzEOOO/m5rVXDvwuTF9EF/GhNettjBy8ti0gmmq1i59BQXcXujYL2+ma0AwD
5AjiiLy/PruFmiFWrKTNx0fN78RJBU6MpTUleAO+NrIdq9D58amYniw1E/djKuUKE4InFBm3zZSa
SuNvHU1q+0fC/orh6K1IY/Whw8xpkoWSwxLT+6QQp1vLsbkP1aLnWGsI8WgwbDyZX/FoVRiKFJ07
87pprABfTwPDeLZE4KiYIWAsJMZHHIXxp4IU5ANAnpCzhODIOx7YzeziUnp8QkezlL51qZVzOvz9
XlADe8Cpg6d64GdLx8LslSaahJVCUYesAuiX+UsW3RpictQ8vtWtwgpBPrphQXH3Mz4gkPXc2Hi9
lGOdaiYYLlf7BKcZQhYOPUapR/K1ubXM2vYizNJ0m8OADdnhhZHzu4ZUYuM3A4q/1/9Mm18ietfj
bY+Uk4a0siymw48HMRFShBqW6jr4QHb3sqgihjsjBpT8FJvYkC094kn4HwYKdF5cAhwSijDaOHqi
El9jeykPI/7Eo5l4q6ZFCNn1etmLrk2MOqsRWFVlUotwgFri3ldVZVheykmrgVkviHakL5WfSvqV
B89BcxHoGfxXOcRlCGNv3VzHVpYnvwB2TNV9moPnf8G8OOlv9E5B6GttR5ljIJ1M/Fi327437O66
gjyLWJOZyqkCIr9SnHWWVdgtIarcYvCYD3aJt1SQdRX1HX+IOzZDN1X9mMA/NyIdGXNVafUHM2lG
3EjRO2/7dlc4faB4xG+e31zg9Uxk5lpT0k94JAcsxeJiiEecA8q6iMxth/64tjZSaZi+9Wauhk+t
nvjeWtMbFRluHvw5XrF+UztrJ1T72PURI92TkESbNJf76QuCybK8U/p3ZXOptgMZEGGe6o+j0fmx
9OhgVjJ8I/ep4SVSY655z41h4YpdmWb1OFmdj9RDkecgvu6cYUrinReSLtpOuW4jd+zEuaYGrlVN
dWn/VNLIzn4FapF3w5qlMpZvTgs5A3BE0tdKtEcTuDTsNQ8rIzF3MFNj8xpYnRTHu84s1DoJ3gI7
0xpGeVA0u9KvJi3vWNKTQhktuEOboTHlDbySorAuWscLg+Qr1ptxiTFNh7R497U3PBShtx4c3ta4
9zJVKy/MSA98e8taMaGPFt0kc63D+QlxZvQl3UTJFQelKRoveh+XvXCHLwW3jRs7vc4B2xX4lXzP
sSE26gsWRy95+L8TtijXbUHU5ayaUbMH8/8wd2bLbSNLt34i7MBUGG4BkBQ1y7LUtm8Qku3GDBQK
KExP/38wveO0veNsn//uRHQ0wxJFAoUaMleuXOuhRuiFl/HyQ6Moan6HVBvOmPHWDW7/vuk+tKfr
0lMys68spPSgUqPcW2n/tGCX1uBD4U77uWgKo+B2MkdwqLwt6UqBJS5FHorsYZ3lLP3HMjXKuT76
lYN3y7nSaxhMDx7C3wVOuWG4R9W+GkVevfo4ieJu4br1wEgZWL9azR27dp+LG8PBtaW+RaiksOrH
spzLID2g6TUPu/MGxW8Vs2XtlwSPH5G+g0n9tOgTU1alCpJ2NA3RfrKRGuH7mrIOwxedBX0fK4AF
RtYOdMEJEltevn8I10/IEvV9uMf0Lg3/e2KQW62DA1U+7yPm1GPFSzcgnPTcNv6+5bvTmKFMFc5j
xwTYWuKN0xiq3VtTXm41HzG64oNLar8+Z8mQ8m2YhuxJplXsj8fCbM0Wf1n1so9z64ZI8iUGflo8
CgP1+Nz93vckNP1RFQWRVjwH1oroaYEHuUZgunN1r/GKbNGyYLwMXNZOud5ca7kLSjTAoR7xpOX2
7DGz+AaHX/XvqbHsE8xTxv7kxWrwszps9qGZJou3csQiucs1TO3A18Y/70cpx+nfQTBzfiYW2XnP
lXDT0IndOQRRw4AjhyVw+Dl70m0I+Ui/NPabw6nhx2BoZo2Kf8a4odjE/i9nENWdYxbKeP451Mbl
7f8e5Mv7gF7s6s63Jb4ZsdUa+fReFZ4s1KlonZWb7u1t4bsy28kK85kEPKPlQlweVLdN+GEcyLy1
ys6thXjm7vyaT6v3EDaasuDzZDc1b7EloKWKwY3SKdy9qfegN2sg07NGceLt38PLCHaSFcS+drmn
3C7I0Wj1bT0crVYMr/kz8/JoL9PDS6ua8fFcNGzNg8BLmU9cvDVnnmaW2r8GE3aPH65db/r5y2YU
rh6vuVNnH97LRNo0Ps3E37azf4pVqIG/o73UYXYNY75f+mVADQzI+AdWPZ3rHww6V6vyvCFquEjU
JIEIzcNc6I41Hf5APuRA1/d7Mfl2/255GR730SCIWLl5NRHsPgwUB/YPtKf9BRGEgJe6Nffl0GA9
xUurvSyfX3Sd1VlxxGeYyY44tZU5V9WA0NB441zmSlEO4eiffg55SC8Yl7MUTsWHcAJgt4RzAZyA
4jRZ/eZhHj2oMpgS2RtjW8TmkKV8uSjzjpRprCVgcQ1gAAbGY8qhVnfZvpyxc9+Rs2rVtAIeMSWz
lxWlw6FeuqvR7UzcWerQxZghSocMHBb5Ws3787EfeCFoFPU93Yr8H1kdYC9hImpqRD3Fkfp+qsYU
UGBWJd9u5Vk3vXptupAFpOu2z33MwzxQ98Xp8cbEwiWvdXCocePkLYuBQe1wpn9Wbctn01tK9pus
7rqquvqJz5djnavyqNGR7eTX1R2g4lxJvBQ98+T8WDN9t9vMoWo749ny6uRBN48vvTPns3c1Xm59
CbOBIXLksuHQEVbZDCUc3SCLXW5U7j58FogbgwletU/xCyAdDGgA4IGAPB33OxaFzYtigvP+vgBb
NqKi3gDq6QvHNCYCskCG7c6RMEraxFsxKO+Pk9ADEOUFZNms3V+Kel9P6/Y5S/uNz9guWCZq7fj7
XPXCrQCgsVkg9W0acqc2HtGNIg9twCG509GdC6oaWRWMbJWOl66cecPKTlMeyfX2wdOFs0MFtg6g
AD+WdZvx5wrrm0V+Rp1kSY3rOR2UKu5Dp9xR305z3N35Vep445MLjLWmB1pTjDU/erMU9ZAAXYAb
Rj4gkPfFzeAn4djBWc3D3wx34668ttmPjQbXMUZN2Vgz2sllJMuxA9p3UBp0put5E03qP1Wbno1n
RTANqrDJPvS+sN8yvww8cBiBkp6WfRrJFtbL8ScQWhfEq0TWYdPN8otH531vvbtL7dX3ntfLNT26
djeMxt8zfVpLeuBEc2oRDTUFBQMigOWrVxBJeik/mllfZpgAiNXJlw+zT2zTf8NpEO+kz0MaAE2c
VKWnJowNexuq183Vtou7MafDQrJvWR0xJVSAUFuaWd5gxRRP/NCA+o8RDfFn8vNOLs+ylziEC/qM
nXW/rR/bTV1P+/4Xrtm+mxD974u3GDAIbA7tj3JIWtr7z2jPN3jHmq37G1MHdKI5kLnvxaKiTiVL
OSNaxHF0XC15KFmo+6oMm/03P6csMSU7UQhdj19dCgz7dorHilqgRPmRZSszeNS5n80Ilpkt5Qh3
3dIQB8C+3Vd5hrgWoz8AI/PiEpaN534zmd+4y/CAwS33Kwel5k9/fpFQIUdaz1Qxni8ZW1uUm19h
Eiq1+1RdNiz8QPdP7ukSYzYYdb+DkIPylOsmGAn2mHrkvaeNZ10IyT2PM2XR6Rqrqj2My92F7/Cn
er8s/WPBISnEORKlQu+LXNp73TbBoHyfk3662RiUiXxom+ZAeyWr8XgZEHDgfdOrAm8PsaA8GOVN
bjvYF/0B+PotoQfLYX9gBu8alDRO/w4r03hJcFpJ+znvOo+r9rNsYTXMHdtsb7j7CqongBcUEeAz
cu3/HVDY4fV/QCX718M2ouEYK/sfjdu/In0IxHXGPPhAVZetsdxbdRl/ymX1H/paf6t6sZoQ8KVP
GxFAGkcAZ379qjmoMFkjlPz3HDEx8sY3R6au+4CK8T67cZTaH6ouSp5w5yqXR/Zzc/zvt/0rwCl+
dNrTmcbNwy9gntu/Xks6OTbwbZk9h5QpvS+FsPZ4fBgC6hxbR+j8p3H+zy+E/gdwgCcH/feUkX79
wipXplU3ZvqhX1oOiqzixD/7a8U293Nl//cb/I14td8h2C2UW8pD9Iy6vwOZS10imjzW3oefO8ac
bztov3rOKsRxcdFUgKeXbupJz85awuNp9/3cUWwNMF7wq/sDKvdb+wFXtJtZIKO5K7GgSPR7nXEN
TWP2V6f/UF8W1UxcxxpfdJWyr9NzVvAIclfvFSfYRvuJ2BtYFeG2KR00M/DHIrM/CohVAhc6tpY1
ZqvveTvrA2/eYnXIJ+P5UiCUl232vw/rr8sFOBF9cMZ1J6XspNHf4bcZR138/ER15beGqkTs76Su
L57i+f5pxvznV1FphDbtBahhUOTdf/+PelOT2s2qMy+7upycGD/tRc3F7hte/vtd/cb35NNhaKB6
blP0I2z9jzbN1hzztFxk+NUsQVV/zgLbq/bIRmHgSvYzB1PbxObu5+JHvqoB5qOayGmIRwfz35dy
Nlmzf7iuC0Xk/+xPAsiNIQgh7vwgDNBY9+somCblDb/Ih5PaMH7GG0gsO0tC02uuu7+HDS1dD45d
BkQZ4uq6kXRFo8hGq7nh0IMatButSgCUW9slhTcfm1RkWXe1csSK7j5dCswCcEHHXZrTvu8bsglV
2m7bH5paw0KLzc5Ecy8JFCbC9a2zWFjnPIaXsliF+p7hPKAdY2HaVWX5FELl0RMdvUALJRSSK+J1
v2iS2iglU+TnOe/Tmc5irC6nM4FuwJ7r/dgNLhF79WM057yx2QHJsPbTdMaki7iww2ihvscmnuEm
UvG0f08X4F65My4hApZpwBNIiQXWhvsmOtHWhpSfCtHG9nCULnX0b+Sg5/TJo5/xwI9AhALVzPhu
eOew1vx+AqAhRK88+yCDjq9sKoLz6doE9C+wP1+agbQEWLwu6xeH6DF07r11DF15Lj3T2HPqYVLA
leslnQnndXB2S2RNJ/sHgAwfsB5xjTFAmQnPrmw2m6inS1zYj2EfSn8+ZD1NuP1HsYbT1n0Ett8L
Q4RSSAjdd+MAFv+xkIC2WcI8h+ZwzFVvWWXcWMRuf69kcENwLRAlsb9gtbmOwT3oUyqf2jAsK/tQ
toOBC6Wk/r6MUHxzStKHtlt5tsm82BuNIKZBgj/FRDi43saru6bzbRUO44CrW13OBUlpiFs0CjG5
OZxcEz+rd0wfqjVPUpe4FYMGv20w4AbAwF8X8YK9cvUzku0pK2febdCw/ZVHHIg9WxOM/ghXwI/3
cGttx33vvkwNuv0Jqlq/rsh8VAhTR0b4XXqNBSEg61CwWewKK8u5MqbwI3thFzzLNjTqY1OITCDA
m83PYi1EmaB7lJ4Kd3KuCtPZzo1apisAge6Drzz0bkKR4/A31ibQ66Q+pkzqKzcT9FOw+vJ3/AXr
T5lZdMkSWikpXe2MJ3JGkBm7FTeBNL90FcuxnaV3682FTHw3h3Tbm4Y6lv7iHsqu0A+432KvSnA7
HoLVpLGgGrzmay71M9RQeaNcI7tppmE8iAEkF4JMdjV1OsSKdQ6efDrmKY/L4lsx9GlS5zKLUO9r
E5GG/XWw2c1xTVuKqa0UyPxUwdrGmH/5x5mPPAekNe9q6fQJo770Wx9W9alarHrDcb4URyRxu2eJ
fNAGXdnsadR0uuxlXrbgDRFvQUasm49zYBcH0x7Na9cMcwwfDcO5dUG7jmoc2u9D6adPYHAFPKrR
Cb9ZVExICyxpfZjsMi9Q/G/pOR2a8cNA78F53wqSYUWxzBnUWkWimYM49UMMzT8Vkx2uZwr5+utg
u6V16LRETy0rGozMJkcE34NR+A0+fIa6bkKq+olrjeXTMjk02lDyvhHDaPVxGuTdm1kO8nbxXfNm
8Kx9hqbYdRHKT/P1QlR4Z/rVdAZENvAHd3I7Cdj9vlnzjJHxtgX0m4zwHT/Psp+/9wYWsnZhbW/D
UHY2hXkJrRH1bGYuhtp1BJNL6URuc7Vc49rdZxFM/uJ+tXw2YjKTeJqd2rl2A7OW11h3qaMttX0j
6maJAExfxbx+NWmsvkfcUkfToGlH93sTuealmfxE4Kl8cP2xvZe5qz6vciG0MakSZwMOgFAJqtgv
MoEXgXbcNwq8XeTYdXvqyLcjG3OWp8Vqq6chX8cqrsYxe+nztf+kFtlg5rzoJU4tJTHP5fooXAZA
Vyy8Jd92T8r5McRWuI4RdSzfygb7cGolzWuLLXIk5WQ9hWDxZ2krNJaVmV67ePG9DYG33CJKoLCQ
BLfkS9MxSrXRk9jp7NYLjK7A4bgK33BsNM0kIMwpI1EO/aM3exUq3b3nxSHq2Vej1eWP0F2gSMy5
erG7Vp4mvVinUk7em3LSl5l082Xrmy049dJFxKNvsu8rA3LC217rA9HU+jyqUOC95fYUPqsMIcqc
XhMvrOSpJ5yzoswfwpewHcN3Z5HOx1Kl3fu0Tdt3zQRPJr+z71zq8yeTkyLpcV97JkwzIjG3062h
huoL4sztyaktDG1bUNn7fDVdzrKFHcksiwBYRVTeFa3uaSwxJD9VQqsXOGcO1z/Z15bZOsfSc4bP
wFv9Y9jm6spa6/C5adR2kw1lf1h8tlyyyaa4b11zvFbanR/bIVUfFVIOX51qYnOw+3W6d9eGxQM0
9GA5o75ZlD+fi3lx0EDEO+WUeo2bkGXC/AQ9CM+bodLbNM3VE/7c+UsAFetzvwXjRw787IrF5t9t
ljFCBfKKY41mwy2FYsuJxyas8S5eW4f5rtrjlhndYwWS/ZgtnUSQQNbmUc1l/1mO2s3IUbftVoV4
98D3qUiym+5j5mzozyOPuxwcvwquLEpn8SQ39yHAIh6AWxnfjNSGG3e7Chc5IlqIFnKCxNcgw8Ft
JZzJHw9mR7f5GNWhTG9nQ2aPgBX1veGu7Ws9qjf+JgMvLazXoSGCKbVf3i9hCS1USKu4Djtpf9EG
DtkxMj7mHYwZ/VLY09SfcqwT6eXLLf/GTTsVHEN848PrJg9kQjnUxWqWsnEShFvjR+U2Il/TOGl7
3xmUzW9Wo/cZa8+cR3XbYzJdH61FWTP25n3z4Cyu8eS3YSFjb1E5lqWhVB/KrJiaA5XTNb9piqor
EkO1AqYm9szGyZ+GYfuwBq3S+WkPPcwk7Jeu7ipGrZuz6roitVVY2fpELrFodDrdATqU2GxoK/s4
+1u3xp1Ze7fQCFMrmS1CxJuRfHZ8FQVJlGIfUXIUHoFT1sLOuZpGz78W9mK25cfNWVN7italN0N9
bbPZmefABVjHDH2lEzCfBqGfQyOrSogsWR1igYkraV3Fhhsuz4UD+SSyc7d+wj/B2E4z+VoZm35v
m7dziJdLbCvg8Du/ZjulN6jfkg6A6Lq0R9zBLb+6Ho11GcqHejW8cKO9dG+/bBLgjqbayU7SFs3D
OLplMCbYz3u1DU49dKyHgCphrJGEag6upev8tsopckZNC1qKj/KChYzTrNRPfF1WV22xm8hms5jv
0AtxvKRciuXKydCpSLzAzJFT8EplnasMR/FIauGvkT1TRPZGe7zHQm7x46ZM3SFCI94B0QL6erWk
ob5NIaGJgySofepwGXYO2ZTb2o4J4ZDqjylxw+iiSS73PqyG2/kEZjpYcSdmJx15Q2caxVJ8ZRPq
A++Qy1ri1ttbS3igxdDy84O0l06IOwsdY/1CTbRJr8o+cN+yafqybXn2gvb5lyyUAtGHfm6eZygS
hzRI1cnk8KBPFrc4qkj+dlOvdn2vnEIfp1yFsezlJiMftqOk+1M0z4p+o0QpD02jAPWySE1j83XM
0u3odzXVsGxJ7yjUBWZsLcPcJxuHjfsYDrnz7MPDUUkxAZkwH5gwcD+L+ZvVyepJ9u0QHAbfz26H
ru2edY8t8kEv2ZSeAV9RIUH2NDw3XYlPTNvXx6pPBWRO0zqEY97dVKkw7uxqcW9sSe2vywZqwCFp
UWLb6fTWal+ftsW2a3SkOYQTM5z64SAtr7uHhjePZ6lm9B+H2VzwTc/KGFXySUah1aR0NcAr1OfB
4+YOK1jx85aq4ltK+bg/lZSpEsWinBEQrdQ9pzyHf+FVdVKUxBdcQvqBU6c4asz6Yt3K/LUsMusL
ANZyhPsSnjozbI6+9MtHozRVPDVe/slsm5e6hFCVkbgdfTstP3ezTcukcLrus2Om6lrbTrpEqVrK
IC7AGK8RveemMxOgePeHJwl3HkrSkutptoqvVe74XyosnD9VljPfThRAEyH77uyAvL6CYdvVvqdh
/O5gZX+HlKhD3MrmuE9C96tb7Un62jb7qb3Yw3s3BUZxqL2CeiKYbOedW9EWXTyoYhkp2WzYtOJa
Tv+WU7OPRAjGluKuloP9nmP2XkV2zTVgde7nQVzxuTEoEnMCr3ZxbjyNNiEp/FQrYq0qu25kN/4l
ydryuJK0LH/h4J3xoTSCeboyxspLRlkaV0Uv7Je9/H60tqnC8RpVvQchlvJdT4HkeCDzPHY6hVTU
pcK5pQKmbuQKNyNSGSHN7TJo+V7ZdLMjl6UIbIupXr6O48paYVGSp2kJGPhtovgzRRS2pkNbTs41
WC8Wv3OxbATzsC+/o5A5pcfGz8cbdyV/ixCBTcekTntDHIy+gTqL6qJ4HYe6/uzLaYmrwRkwXjd6
817PvvVMkSoIIdcQw0XeOOf1aSaoumb3a+fD0uc5JocLUrYRZAiju3fyGRcSne6EthUHcnlQcqLz
AWIHkyh2ETQv3Wo6ZjAf+rCp4rIiSFOHPY2lmXHtC5uY2mnT7VM76LZ6sDtrHhKyirRiSwu9bpOx
snRWryfDtMvWffC0kwZRZfWF81bDvjToezeCpUyP1J2qxbyrcgyIw5hse3ElYnl5M+jY58AVuIJT
BgrqSEOKdtcESfS0qW7WIAXSiQdNAiYf6wnUyokW2NKhPiot++JTllUublgzS4VqBF1CTkuP89J3
3njMiNXas8610fw99MMyiUMOjahpD6KnZPWcmjYljJOEbzS2iVpdvGAfSy0rnoNrwDrSJYRgoPQJ
+j23/x0NOt9kHIeyXZNQ5ov4JJSw8+cL5mnIHbcf63BHGG0rXeRNiGggmTBl9x30Zx1u/rfMTc3F
O0FPRmP+3FtDWHzWcs6NPGoDADiDzDYtZ48jgu14fNU5gEJwOxJQLvcm8vqrG+ts0H112igS8bQ4
8squfHcC3U5NIupRr+2No7m9LaKrzbbpNBSD06TPzihk4R08+J6Fc21q3a9oTTrFSIxD7pD1RymD
kv3YGLukgsxzZ8OJInSXITvmGhYEUYF7Kka/WVcJmDkBSCJdRDRSz+4haxe3qA9yhrgSgh20XYAB
u3aDQ2rUHoqP45SGUkeW24fuwV83HEApnzWvMtD1iwFJZYwQTjSDyNWsnQOkjeab2VZEWZDIc1Ud
Om8I82RCstRfos3uqeFtnl5/kNWvwyKbHuk5mK6AU4vbzkyduLI9fVda69ocpNPAeZpC6qnSqJ/L
cJn9c08I50dOK1c3WvCybk9qNCEDLoHEkwsmcvVNbmZasbW6aAJ7nKM6GZ1t/TAUxrwQIBj1gQiU
DDEtpRAn5dFhn6RNsLwbW7qsyLhnc299CKqiEslctO1XhRaBioZyIjVoN2MiG1GllR8IJ9RwhQVt
NX3LjGVHXIio7TbGnDY70j82pcax0VYAx8XuwzZOTbfrDi79pFfW0Pmfa1yUACz91M66GECxEGSo
/jrcNyjB64T2ZT1+gkEA+wAqKGS1GGpEPxEgWTb0HMCt+4zMe/fWJg6/W6hbLdFMd+zBr7z62sgw
GxrgL9OjAEUNKcM+tlc9JAFmjFR2cEY8Qf/nwfhLZkQOFLUrnND7MtYAZu8bdX/mRho+acPsuM9N
Hj063h9XHnaCP3MQHkooCt8NOECAh6XMbg224eELyeWcP/llo/aoy7GLKyIY71ohYVm8s0U668mZ
3PJDNzvpHWzD7FumLEY+mLcF1leqQUa2rVgiWZjzS7AI/TirOucWaK+jyOo3Hbup38D5r0T4wQI+
9JOw7OazBWhRJDMUk79mx6W/UVSDe9W6ZQnLT4nnPs2QULZb85OnBisKfeh8uao3iO4D5hT0Za33
9HraRWLrYaLZDL17ZLiKKZzOmacgeQ3tBqsyS+nQDuaw3hkGZMOxbNGMPVJooVyJbkAxJNnkTGy9
Bm0DRTRKH5aekw09QUG7DneOlvo2s60pSEyRSf8In0B+nBd/hLw7ttwlRXX/i4sLYxY1BOAPvbFH
vAP+cfgeGysC9V6VhrA6qr7YdSGDEgITcMnj1oAARJsnpXeoJnhqiWM2xWHrF/4mE7DSYF80Mpkc
+fc84K5rYw4bz6NYP/vsFtPNMrZKJnU/BR8GQTswXyfQq0P+HxSosbs7p07tmyCvKx+2TboiGWGl
4Y1h5Pb7WhfV9WLI4RHKWxlDpbLfaC7RLe06frjGhRhKFfuzW6yJntdywLQ8GNODzougZv9VTn1T
WvYqELqexauR5nK5B7mqEOV3O8Q4a9lYn4sQ4kDUwGe47yBqmAd/FitJQWjTHNCnpmgOjVXmHyux
qDnm3CSqIz5Pcgyfgn3cvAccJ4ChHQT474O6cT71kBWyaNL1Z2douk9qdyDAYhrsEWIifKMMwaiw
Vp8zYzYzYqvFiA0ij7vdpDUewF2+tJk2zvjETHWiisp/GPXYXY+ip2VC+dUtuIB/ZaRm8ApiXPhM
g8x7l/bmHBbXHD5MarXP1dCNdlxOwbxHa2YDA6UF4vGHIbgaMEL2ki00CJyaIlxOrbCn+gNdvEWi
ALcSxVR3494R+kD4Yt20a5dDsZutT3m6Lp/CdLQiOWiTlk5RHZqgTv+GnWsmaFyMLwHh/slyU+u9
g8j9yeRPRGQsDBzM+U+0rgR3C7Xyk5xGVl2g3+D5jo9Sm1hEB2NnWqyD7THMjIqIxnKbE+cBBpg6
GJwE9YwbUDTjdu5t9VcJ2JEEC4lKT6/zFi251b0aQe0+4zjnolUFqn+WsrXoKIOwWDnO11WD/qtD
JcGD1DsHVNVMCaVkmoE+kdF2jfyg3KFzxcNY5j27/BAEO8VH9fRlU2tf1rLpqTVQt+se3BVGynqa
8SWnsOB05jLmZ1PnTbmd4UOv40taLLP4Klq3q67KLmhGN05dZY5GEkzCnRWbVwUphFobNIMytArP
TOCvWRthY2CuRawqT5nLWa8LKGbk2Ys4um47B1+8Fkv0MeplVaNjPfsiN0VCnEe5PzFWL8vghbhQ
lWD1EsZDTlrp0WbRwAZ3sRWcctl9N3tj9YeE2i58t8Mg57XKoboUWQXpRmbpzsVmDvaUQTK0Scz+
aXKCkRSmcBZPqdcumNOpTKhnBuR9dN4US3lfIommu2SYPUQeD6Z09NC/62qbrDXiU2SxxnPnEpJF
m8zZGa5S2jfLMAax3u/E9TIzrE95tkx+/5c2ss0WUZEGFb+DUu57y40xDiTMN+U6pLUXL4h8+9Px
v5fnfqUuUDWEsGBSOtw7eekX/F0oG6gsGE3I9t/REdkLGtOFkuGIVlHXHfzc1TCoJnMx6BcoSkp0
f7iAX4vq+wVQ16Z5F2cKqoQUhX4tDhZipZUnK/xv1eUCmgtRoqnCmhlndNTFLpXS/5Vyw8eu4b/f
JRh+EXH4fxN3OH3vdjGE4feP+v9QzSGg+vx/F3M4qrf26/d/qjjs77+IOIT/QrIHC1RqdBAgdufr
f2s4GOJfyDzTAe4H8BSY5w6NBz9FHIT1L3S09s5kYQnL8fb2dIq1u46Du+s70Hm792TstXgsQv4X
Og6/NnYILJER9Tcdjx5wyvn+71Oo6iGpUaEzIzp7l+pqQSr41SXIuW5VM9xWlTbNP/SS/Mc3il0O
x9kV79GC+g81GrMx5C51NxHqqDZ2cuF3GFvPlhl3i1LyKOziT2phP4xg/lFF36XKEbrGBYpdgv/8
vcPjH1yCrhcFuhNk+ItH1TEqp5VYfYDXR2+JvfnxQkR0oAsEDeq6qLNPGgUoN1oz9++9g+19lnS3
xZnjLH+FozMHf1jGv+4jjPre5onvm717o6PVuzeq/uPqqBrTBgvvPKI9bEMDkD4Y2sS2wXsQVmcU
Ef0XMNkFmhfJP2bp42UA/qlPYe33/cu4eAjAIJ3rEiiSVPzOsYB67Je5Mjq2evEDOQycU1Y7m6Is
k2vzTL+9HqLCs9WDzqSybvpCh32MBI5hxYrCNIAqqVQNyYZ2vT+xMn7d3hiXnSjExbHDYT9Lz9Ov
4+IuBGC0ldDhkXYLcld0TT5y7i5oPlZlEamesObKUEZAudNTq3ey/bz7u0O2GmSrMYYvWozFE8Se
yrjL6RU3AHyN8E92CShr/8rsQtmPnILeKB9Jut0h+/cu9Ybu2pDuDaAtkYpzkYGTcDflTVXR4uOj
c9DVJdkqDL3XPJvdd2zcMhW5tT8+KFQmb1dcND97Y+4WCFtOw5MBKyBGu48qNiBS750xFxafnMLo
80QWubUmwySsN63CdYzLearRduZUPvUZCUKyBMa4Pc5rWC9PblhY71uKofUV4mCaKrXUgC2PW7nL
XBghJmxPZdhs9sFRo4MJZtMFpR3ZRd6RsY0ZFfFjbVlb+ZhTwV5Omd+2ZZSCqgxkuXTgimhH/8dn
X1Ep4UEtwbtvaHMPSXtjOONIMh6nVTTtaZxkWcXpaPhUji1fzhC2mXPGNnbqDFoz2A/r1KbrGcKI
n0YmSs57sA4aF3v+ZCjke+blLSOsbqKtDVkMXm65xS2V/A3O+1ZVBzYcPnGT9M7vqTkgUkoJ80kN
K4boYyWauPSH4o6M3lV3bTF0EMShl5sEnrWdxeCFGVYt8IbpgFYuQzniR9yfaAYZM6yJ7Y5IGHGA
5bQaJio2HsLktHxtvDGjkBLXtVSakl/WX0ugU/c4btAZPlK7H26Id50ducnL9UGbdE9HVtfXr5gn
DpiOYQ7/rV43f44ELmcwNzQuOE24+e/mqjjEfVkCfmU4rz4CH7BPo+5Ob8w0LphdkwYBFAT0i7Nq
A/Mr1PKKEmkYpndBFrhHb5UrOR35IYRS0QYJxsrkLnoep8NCvfXsbkbGHLQ1Sr904W1RWur8Cbpc
8K3o5tmI1gIrXZySvWhoLOsJg4RRXdOhO49oe1PJ+KjdqSMOd7o8PFL6suIsbPtHkS2gbb09tn8Z
0PUI4pzce5ZCdstZGFMA76XJ5qegIjkDlMsqK8JxpEB2Wk0gX0LKk1GN1rVTB2/EvhTDPdisb9vo
GvZX6aXqOJhV+Q2utQAw9Sq2KuWsi3UQ8MoPAHn6Zt28m1mO2zer1rvx1DicHAp3X0Vnl3egKuZH
fzSbLUa7DSeCaVvGq3FWzv2YioYEXA9/CaWdBEJxhpW41VDTc/M4H8buKFBNGyl02SsPPqAHY8ix
1ayMbvof9s5ruW4kS9cvdNCBhEvgFtje0IuUdIMQKQremwTw9PNt9sSMxOKI0fenu6MiqstgA0hk
rvWv32y8jOreL22LtWvVdNhT0YNYdG7KPo7U7GWJ3JYmPQmNJ1HGb9qTUplBNabtrrXtYfBDzokN
1eer00fpg5Za3q9Ga2z8IfnnvaDrcoq0ms7fpzRMDqKlP5wzV66s0qzX9tLV96lFseyT7pA+ZZWe
rZKWkemankiyzfC6Db+eGQCgmPJsn2Eg+9cCvniQ82DfW1C0n8nlLi9elBM8wwb95VACiCV9dYKq
62hQhuzqWNsGu0rVOCaDlD5L+42TYiOzYcZQb+ZGIB5HGXJuQD7Wg6ghO5RVGB8UMLfpw6jKflXd
kgRLaGZpMMdwdvxMadkNMdGut50kJI4OyuGdntVJIAjgOGZMu4MpRQp3nntt8I6QpLNAjDhIgg9P
JFcY+gVISjovwCaYz01frvGXAlOr+159BdRhsYZOZJ5hLsgNUGl046LC2oJx65mPHrpbj3Zv3GbR
AtOi68ydBAcJrKGyH+FkVRjVzglgZ4w128ZrjVH4iWFUm6FJ3V0aRzLDNsZKDmhz5q3e5HZ/qqLc
2pulDp0/rjCSQZzcBWg5hntO/vyZDAwTGLIdccmbwvC2F4uKV9jKwpBowDHvCnx02p22DMPtbDqx
HuhJ6Bzt0XOzIw6V8Xqcp+VGwzfRt3WVLD5cDfaymJEmq3j5DhRkDX5Jfu4GG87L6RPBy7jNBsZV
twUrvYYB4C3ejgNZC/cjn0KxUt0UbxpWLN92Zl11EszfU45aj4auVimSucDI0mGldXZ3mHL7BiBh
T0/6UIWuccpG0nKV1m+NzIBFIV6KfLmrde+1EzUYmrd2MvCbKLpuF7VhdH+TaL21t9uuuYaGC8MG
DSQY1hCxp8biPq+dcy/0ZNMlI0OlHJ5OATZpZ2YRNBKOgRUqsRZ8zV9C5U2bBibnBm5ZuhtnHPs8
2J97Tjq50qIkfQ1rAFWoVc2WNSjXmaP659FqpiOSW8ASnRW+bl2eIwr75rGC76Gv0BLuYhiw3UZv
oYczXUN9dGixL5uDFmrBcUgFI+YWFk/QVgaoopUNPzABYKhf6snZKbJBrYQW6xuZADAyJzGYsf3Q
7AknTTd0kcckUbRhf46jfQLbg1ILsZe9C8NId88wyG13DSute6h0NlUjrQVPOIMauTRDeFc25rJC
kUJwIIuwDsizCZmFlZ1Brdvbp7G5DF77ZCLz3cJ6zGsBcwIzUdNVplKgPdcbVHsyIRCRFq8zwGGS
m4J8NJfxpy6scSfc1r5qnIbyfTatWpJVxQAymCc5Y0nUL8tdGvLM2QZtU1ymSDBFBhljD1cQurI0
+iIY4kXGuMHu1PnCN9ucsNiZFTZKLpA9EdVM0uFE3SxsQJvU1OZyfYmg+elGvXl5RnINcAa/w6yZ
BPlAOumDpLZH5aqKzgpmE3/Yras06xZfQ8IuUy/7VYtI+9IMCGXXWZ6U+w4OYLRerKwNMim7wIsy
48vkmO7XGHR7ODSVh6VN2idWte8TM+TkGGe1jfWq2VnY166mMUJvnTTtdVUUZQyPJ82vXawDvg0G
4BC0/fbAVM29HfnLZ6LAn4BLu4PMLOOMd3D0aMyqwLPF6AUqMo7yi4HcLgpz8SvtTPkFv59u3Vbh
8MKTtb/1ItSPvDhWDLcXtiuMUXAYSPC0e3JQyzLxm8D1Zm3IV5AsniejmtYLvVyQgfvuOiODxJnV
xQScJ6kCcozU1Y7ZnPheZ32CGC3zDqKpSBh2CRs6oPbC5TizmDy0F9nVUsUT73uCvVZ043ZoVLZS
MELR/NfJUyqp/JbacQ96Ac8gkPgETD5hOvPG0uyB4kpkjJAd85hE6XgowtbxiTXiD7qSz7M+pIGL
fnQ9hMM+RIW1teAM2Wv2LnVViUvobF7dDRhZL7DDzHGvpgncSqvdG2X34iEj8/5YwOu7mmU938x1
YfW0TKW3yXDdW4dM7f0FdEybxwxmN3rwzlPTrcepsXV1VwvXUHCW69gsL/HDgNqNbdIR0TM2P0vD
Ck+FGMWxbbXuC07BYpfOVgO7sI/Phqqim0bPjlHaXcslLE/1zFRtRQNwiKS2L9M2++qElfphh0P1
ZaDY2ea5c6tneHGgo4dkVkGX1fTGB5zKT+1gd7gQFZ0Pi9vYiEYM50UrIPgtRsqBlqtNlRf2Jm/J
ukphkfpZU9QPpqJHr1wz387lXAdQtGKfObvYqrk+wZOB9BD1w5WHy0CgnCI+GjIHl2pc1xfm1F2b
WRbulTPE7LVqPs5d3R/qUWkPlFxi1dqldhxRT+AbyOvmvTdtShZbLFdzaxmPc9TkW9esl6MqS7Uq
B/s5ruOCOmRo1lDQx3WRJeMWQd1rY7WVtwHlK9YJvOBjo10cCmKI65i4GtdaMVcPKPnLM0NrZ+KE
SuQaizyq6VljaDRkauNeJuRzLUH0GEnsMqmBZ2oDllJW2T3ES/YLVmz3s1BexkBk8sDUjcjFUJp8
vQQPtW0dpfk2B1ul3I9Lb+WU1Qnrtp9zWIUbau/yaDlLxcbMGL0nJvJ7BuobRHUdse903ZWcoJZD
p2LggbFiEJtp6zsllUeIPtcfnZRXnGTbzsqW2wFXnAc4v+luwmhqgyQ1pgQpG+8M3QpK+tAuAcQ9
1oGJslNn333xqAxfURcw0BwF50yIOrLoQu2MSifbzp3lfvFgVKug73N11PJ6WMdj/uguEXsuFFc/
zBHEjswlnkSFfByNz6GvUN4zpnNorQRh5X7eMJ/xPcX4rAVhpSrW10kzLaewdsRG9dE972QiyDox
V2EcdpvBU49kS5WQlKZ8P836TWeJZW1qHNKiKucNMtYtsvtyzai4wKkCM6nV6GBOoBuC7aWYx02p
ErajjDZGcLY8JEli7jRKqb1LfUFDV5ov6KEL5pfqzsQZisSD0Yuf9ES7QT28bDTDfXV02zjwtsUa
Slmx95Jky7h4XrdNfwUurI7sBbRuSivuqdeWXWb1eRAbBmfplJyMwZ5nv2S0UAShJ4e1ByVtO2oV
NB+P4x0pp70D+iISLDW+FVLFW1Qj5lORSu8MbZLKqophBJbLsJGKeM8u8547z703xloEdcicqa7F
EAiRVxvHmHcaHxDsb8s8TZmb/izzXD0pSIk4cETTtHdV65vzUuJxniM9Vjg93YdzXW9GRo2Dj7UH
RY0dhztokV8Z1S4bNL8DzZg9AJJHUbEm2zwPFkRewx4Hgcnyi4EZkJ/1I6+wWeLKtyRdk9XQIvhu
RPGh5+Vz2FdP+TS5P5u5T4/8g8W17PAp3Ydom89WVKelH7et9TUaKuvgjNV4peX2/CPD6PBGMZDt
/FDNzU637R9WrTt94EAKPI8g1T9yS69vnFRPD42F3wlzePPG6goLFQntBcwi/ZaG0j4A1Zfbuhzq
A45MdQHXMxb7ss2HgwbJ4dwn7XRbxXl71SQefwpjCKqFZt73xaQBbVjqO2wb8VwoZum61g/t1mY4
L5mTZfOOVDnGdx2I195Gxsgf6AQgSah1Q1n3pZaL/jNEqrv24M39NFnhW2W706aVlRKYbIr8WIQl
5EhtqLdTThO09sIM1jRgquhXOuoF/FKnCYZz2xXmF6B5NazDyqbohOH5VC25SJBG6fbrqEHWhmbT
NLe45aWP5sKVVlCTh9sQM3yo5tBS8ixrX7AL8nYZLpBfq0pVh6i0f2pJXh7IqO0CDb+yB8r2e2Sy
yalJ6Wh9x1xuFWOJp9ihlGVsOex0XY+fye7MXuu6Zn8zHMqstt9Wud4dxmLxTn1bUiP1Wf3gjo17
q8u2ZKY+9DsvhWatUqZpU42fdjn0sA/nSLszVHkLSyFmbDfc4skpXvIOCq6J7vicjeqbYBBjcmDp
PcRABrHPmG2O+pYdCXOArIowL6k0eAZ6MoW7YtDqr1NrNyt8P7Vj5ODydXngsH306FyITq4cpAVQ
YdLUOaCrgqA+FQVADlWstQndnPXeT4iaPLR2u35u5/CuzmeU3qPp9dpmaadpWxuz8yqVs6wbodJz
HVWQsXHLeYl7DPByfzTsUtxGhRwxGQbWuB6z3MZVxG4Uzi6tLg5iaJE7SPRPLkzb6UJdEdkUPzag
T8oXTq0/C6925k2Yq+E7Wt8h24xt422xQtZYhXIxjmSkWbdj1gIvuQxgAY0sC5MNH8YC4ytfzmmW
7MxWEgkKgkd1XMy54x7tZgwVJNdsdncergD9vlwAXE61gSXBptLC0fAFvLV01QqhrdLepcsSKo+2
nHwM3DFLGG7YTvFVanqVAHNnToJlJovW/qpiWqGrOBtz5xcIHANOfseIUpoH3rN5EnRgDeHGhMbF
zBkbGHFNtg/cvmIYuxTOwJT9HIVZPKApohHx8uHO46gOjxLHrMe+aPNHuqcGhw+Ect8X5pIDdhyu
vVzpI/ZAWwZk8dq2lXU18JXRnqeGHa8aTIALsv2S5RwRuNvtC7DEGeQi7G5aIwzLg0TM0PhQlSA7
40t3KvOLQbTnInoPYJJO5bZ044RSc4xuYzuUOR5NYMQsrWSqoR/V+S/szqN2RTikY3/B46nPt1XS
sqfHwshzDDRqkEMMtftm3SkFu7PX8CK8EvpUQg5BDwQMDzCZQR1ymCC0hsHfX15II1so48xPlq6Z
blAE8Hk7kWONd3Fi9Mb11HX87Qhw4zLIgPIewprluRGjPi8+E0HFmHnpRR8QDWuNUHNaYLx4bCkm
yhl+1ojZgL6pogs6khradHbSTi5BJOTwxMBD7cYszu07p9I8P4fW2gSmHRI+QZNIz2yXpnumKo/P
UcQAAor3VMDdSBg9BdAjbD3AhbiRZErgpRbIAcNI9B1ZjOYaLqZOIVGUoY837zKs8gmjz6CnAlt5
VaLk7ULktCx9N0ycvTkmJqBGbaqbyI40nkzZ9H7hLFkZOGmvd2wrwP3YlpTTQxpjbrZKFiRrvoPl
Sh9Aopmc/VIqOI/oPtkzEAj8RMwiimCg4f6m2jC+6WDv/eyxf3t0DOWBgdfdtQWNnvQ6GKno2Jcp
vOgfJrWFamhbOyLuRbdHUTa5+6qF0QP3xqowV1V2d+qaXPgxZdUNgbqzHQxjmT9eWHFPszEtV14l
veLCaCbdMusr+wsqER33VXjbnM14A/xYGuVtNJByTukJ8bDv1nIsniALhhT0RSeTX9B4gOxFLIds
1ymLkh/8mUBOYJjOO0Wct1vPbuPax/N4njb8cvPHCP+7900tdFnxs53Aa5asPjMzFNqgJflqLFX7
4EZmf4UVW7QFZ2DJ6JfUkFVP/YhgFvVVdoRgrEPHraPEXVVmVEAxhqFmIkIoTGNbTDqFlaYJ48ZG
g2AeZ7IhWh+ev5HvNSMph0AbG8nBHULSXknQ+DmIReEdsWkDqndnjY2th/Mb5HNvHwY4gsUBP1e7
XNOrsbjRdVjtyrEHHXn5pexM9ELdW31cmkFcDXwVOo0739xQaPu5QwLlq1xSUswhj7JKYryTaMGd
dRc7HeVqOLXFbmmL7Kpze8+4vgQRGQASgtKqxm7kYj5rcQstX+UYOLVGG2i8rXfdjeJXGA6Gs7Zo
864MbtJc1ThOHNxOVFEwDW31vbOVSUqTckSF/0uf34Pnuj+Sps++z0YTTwiKzPzRoOis+Vgz83HR
wQL8oZx0wHWJ9AaZ7Xjt8vmltARyeiLTp1OrzgNc2euJKmmsIcCwGxRGBjG/ynvbT6MwLXw8ivQr
CxnHczgCPBd9wwc6RD2vLhY4ZW7hG6EjS0bKbq7oFdrKtEK8OPHsqHGyqahe00YrTsww53rlEWJ9
ZXkNtzbkGKyhLtGYb4aas9aliWUbNvlazIrHun+vw/9U2xJZ77TV7QV/u66Nma5gjWvl60rhBBsU
Y62qdc7t4GI0L7lcD4XRXKMgZc/jEB5W4BzkYNDgFOUJR0x1gjfp0ifKXi5fHauoXmYsQnBP6Szc
NZEyZhOCsxJdj18oA90XdDi1at2q+aJ6WeOLUFTMOWa4fuPd2xQLGk9R7PUlsUx8jmOIQ53yrsbU
bedNNxmw1HTOSKa2Xh3dZ2imEG2zeUJmtRwEAfHgPWbWLBP6Ube/8xJwk73bqrJaJ1702nlGEiBv
pKar8MnaxyNwkb/0LqoXO1ymVTu05kImQWGDczccdX7ZWOoUNoZXb1BseVtbu9ASe1D+cjd2BidD
7ORRBfGqPIXCKMNj5nqF83OQKO1uUg8HqqvW6fl47WLC9VafxoYvEKDEOHYZvmK7arxQrumfzRxm
Vh8uq6aF6sYLKtpfbaVFPeMzLXvEHgBXZTVlRvjNWJyl8XxjCnGq7UTb/9ATHWdfI7xUB65QOHhA
IPXk2gWjaO5Rrc0xp2C2rkXvDYFT4TS2AgFKViXpoJM/hg1nBkOUJN6THJDQXqp6yPqgkJwUz9YS
JwusKtUWww2ofNrdFpDDvyxk28h1h+3MtNERqNuB29iDfT1oWk41FyWQm/RjVgrjbogIlW+BBp8Q
9ZKklOjh2V4qQftrw+RKouUJrU1Chd11dzJaql09uzaiFodpTu+4u4xy6boxknZl1EKvV7DS5Yli
jisZNcRWprISxqXTv6CAiVg+XiK3ehw3N8yx81dRtyNS+mhK+KrmcIWHdnMHXyf1jmoo3CMMeKdd
aZlShAIj1g9UFM5PUp+SXZfW694gRmeVxYv8PsFS/dbp0vuiUfquJG5sO5nFzSrVIvu1SArXQjUr
jfNIqNFejqV+HVumLXfYPNDaqnBGWpBXNcKXKu13bAb2jrbqIrla0uq5htXKBj4oZAmzjhLVGZr4
B0Zu6U7LJxAAGKJHuFvTwYa9gRxK8w5zfDFBmzJ5hXrMWKNN791gKpYwW1l4SGgMQkKxLfJ4uSeK
Ad+tqCt1C5cvAC53saZdDkL4w+i7GMmYl13zBdXaSsY5RaWMu+FFmR4KI5dRFEPvMT31FgYgAZmQ
Cwq/LMEOKqLT3Yyo2eFnQ6K9XsBbIz+pO0ardjSXviXq8SJNDIv7xc7jX8yy2ezESMcWF7qeBkDK
tRm0RQyRaox7zP6szFpT15YH1dcIIZosif0GY1heq0CsMCbhfvZUjmbVHb45KDZWuOO1J2NZor2o
YHdbInyyXcCt/WzjVBhIUWFiuqSqfZqV+IVcKUWeM36RNqFs2lhl6xlE68T8dL6e6jgjysRqk7uq
V/ZKtu5Q+aCeadCGnX3oEVqAnWvDQzxb7o85V9VJQLG4AUxl4S+4CG10G2neZDesDS9KDB8frGQJ
+GleRH1lhPscLagZhKOmNtKpnWrlFXoTPxdmpx0YvAXu2NbtxQy13WKGBTNe44Iry1Vo1hTdMT7c
9r0+ucUJJknlM7F2pc9+au0MnhnTahr9G2uYcYqrCQk8L5D49zTI+SMTh2LVZ0jO8CVD0mOHbvLm
6+cdcResvk+oXFpfzXH1RdWuvCJDav7m1dgGeLDffVIAxVMpNAWi23OkJoifL+bNehJvBgWQ5bdF
fsS3KbuaS8OJEGIY7QpV5i9NGuPOLus+X10oQsH/Q6Qy86rDFGst3Cz8weqNNY9dzoGdtNRsUVgd
0gRQqjOQyOSuKtd/p8j8yc2B2oGDk0M/ACPBIIb8vY0MWkypo8Jiz00bdmrcpO3jEg7ji7IN5m16
Ia9TZVBZ/v2yf5Kk3i5rwyeB+qWjp8aP+0/qCx6Ok73MPQPtUpOuX+SzhbofzJstlcjOxCdFz/3k
muLNxfd/6UBc1XsLXYPXiBEKxMZ3hJu2c7we1w8I2KN1QTPTSmcOpbN5+TCI+nYTk379MIVkUZWC
mhoyhJvuGPrT8Y2Zs/RrDHJ1ONkdMtdeS3SaV9lN9ZNt9La2dzQQ8xxgJq3sZ8bN1NC1baW/iixH
4wmjHJaKrZfUB3Mq+hfpVYyABoLNUIWRu1jsbLidt6RWOVrQ5It5NYp6+OLS5aqg6Clrb6vWEdCA
dHwBdvFQjMO6T9U8rzMVymYlepvxXEpj1Dx7s3VhkGh1xi7KRwdUhvXNg5cMTFCbtNf2ejhnqLKV
gm0vnXHZo3Zy7iYTwjW25CWsMExIb7Hfd8FgKa02Js6MZdBElmmtUhzCKAsh4xM7DS0FFWSMecbe
TfQxXs1dOe8dxFueP2FLxe7ZNvVBZE7D3IT++okAKnLga7vSXovSTag1pknKLROr5JuTl4a9TSBt
92v40/NL7k6JDud7Ghof5jns9HScIAY0eAOu+hokmkazwixYAx3TAj01h2afF32d0c1kAMeoTdqj
t2QcM+6i0hwGUQvhJZKYgKzq2oPnG5MRto1g2Jt+5Zgm1uZOP4yADXEOLIBQn+0b2gyc4XxoD5bI
dW8D/3/Z1x6ypO3bx/H/SaifRIoJHW/6/5uFusXY9RUr8de3eLJLBtnbP/DfWWLyX8wvLdyNQAUc
Eo9cuIDq9S1mTNj/Yq/RTWIHsFqCh/g/NFRh/Ouy+eAFL4HtQNfZHrt/01Dlv0gS4//lP56gOIFT
+R/QUN9FVdlsNvyLHHZbcUljAsj/c8MDWYoGs4jPWqvaH1OOFBFjW3d8TXsmiys9KawbW3QGqjNM
JAY2QTlWx6RM02ebBnLeZ31Hytdvj+8DeuSFPv2/2+G/fxPcWwumKv9zINr+wcukpWl0Y8rPC1q2
+yLX7G81s0hmRlaYfcfWV32hwvC+wtcR4j8jyb49DqxiIHjAKxe2fPc4cmUA9Mn0XCJT3UCmsk+q
gGxGY67fANfFz3+/0z+Pm3/fqaELqV8SoBxpvmegFhMsojw9u1aeSkZybfGSNkn5PaQfw9yikD//
fr13zM632/v9eu8OGjPVHBSB6VkYS7x2M73eQykANE75079fyfrgHXJPErs1jijzfXZjnLSEECzZ
WcvL/pxqWbFP43m8/vtFPlooBhN6F29415bvL6J1qTeAUZwrysAtgyLxCwP4Fkpdl++NsEfZ0Dg0
tzgbfXJ3fxJP//u9wQVn1CKxXnqfstlli16WF3QPcYCJJswyN2amojsXscVdOQ1oq5CbBki7tLsw
rRrp//3GP3y6HoWEgGDNd/LuC+HgmMlm4/oQzNZ1m6gtWsbPMkk+WJyEbLDFuG807vcWaJnt9tim
xufETewXBEDaVugLrj5Zxgi+bvubv9/TOzO4t4cq0OnowuGmgHzfqSqMCZqNYUfndGordES19rVK
jOSmIoz21gWC/Ya/dbfFSBBU/RLCtZF8NjLQFYPQv/+UDz4TPsfLf1nCyDvefSYgMOyaYXTuh1wE
fZ1bq3DoEDl5mHH9x1diTCix9zNxwmTP+XOrw0UFUX0oT6PRR1/NKUn3rbc4G9Wk6e7vV3r7GN7t
qqYHtIwGAG639z44ssBRIpSpecIDVzz0PMrvss7c59oDZD4oiQuGDOO0DlBIZT9C+H0TFvS1+v73
n/HBl4MZJXdruZDu8df784YnO6HPcMTJYH4Mk6ujo6jjwTrXS1avC31ZzrOIisdlzoHj4Lsf/375
D9b0xQ3UEZwrl/i5y5v/jfJfLHEqkatDC8TTxpi9fpPlMCrSbG43oSij/d8v99FDt4TEtFGQwU2n
dxEC/Ha9wbOYczBFIvIMQWKBdSPAOgW2BYVEDl/VaE4npJ/DU6K5AtVgaT61aT98sl189NB//xXv
VhkbfYgtj3Fqp76+NuY5uvJSNNj49kGKsTv9tkzncTvDvtr2phd/svI+2KysS2qMA5nXJVv6XdCP
U2ZxQq7GCdL0csh6w97BhiDJ+++P+oNv1uJoAwuRkgPVeneUwh4O9boWJ5SX/Tq0R2Pbg2EEnSj7
z7KlP7oUOpqLeAdpNuXYny8VJGwkOEWcSGVLnWCMZwm2jFvGRjNHev0wjtoz2m+8nYzZWJVWl52g
3GPgUhZ28yBVVV3ZVmNewaUktMSwW6Ka/v4wPjgYLfzh0CkRrkRP+W7ZuWUXa5Y9nUDY5pNqUcWJ
0stvjEQ52znCbXqRbfQaQjz7bMFf/s1/7jICy0Madp2DUTI2//PZeIQzjI3mHLU5ya5DwKpVhH3+
2hnBDHUbamwsUfTzFZK4VybzLb+h2JcOJF7ptMy8at1Vn1QJH3yERDGh9GE2bQLyvd/5zGlQFcaO
x7Gt8g3d5XCOENbeJ0VtrBwZR3etlMPOAylaLUKJTTLY4+PfX8gHh5tAq2hY9PjgyKiN/nwuyFUX
D4EkuRpJd64IuTsZpG9c2V2rQfWS5Z1m1dZ2SlPjwKy8DYrSLG+cSjXBJz/kn4v37Ul46NjATFCf
vfshw2SO5M8ciRlNf4aOXaOhmPYig/85jDMMWjy5+m1EvhMjVz35VZuh+dVqQajJwFv2sQ6BkAlF
e+VCB/nsy/pg9SDoeeuUjIs26t2XJRKjuIAkR7RoDDO9IbZXAGXWnnnScG6KH6G+5GuKrBIMdQzX
MztuEA1hdQyrPm78yhxnGrX/aeU+6EU+aJCEAYaKRoufhdLo3fOKkH1o2azj25EMZHjJC0U26doV
YJm88NPyO4gibTAM3Y8YfyffdStvH47VfBu3UWx+Upl8tJb5OTadIa+R+vOCm/12oNSqSxOyjI4R
EoJtK0lw89tJWP4wtT0O0n39YFlzdTch3FlZdXmFdaT1H28uPBFyaxFkXXbA917EQ4+CrFPGUYcv
tSHNpme6MaBz6Bsz+zbMTrtXovuWQdr55CB5L5ujfeHKXNMFFtQv/eqfN4+DIQonKUBDOwjBWp9s
R4xHN3hF6beQM8V3wLH2lbwwNmRgz3A/efleol1gLAOYUsAe/WRv+edGa1NEQEfDNZ+y9f3Wkpfa
dIkIOiZVtfwgDYqluszMnpwssnB268kV8SUl3g728Gcqwn+eq7agWGY34VGQCvtuKWgxg23Tg0km
6vQO56F5W2IP9fzJ+v/wKmgHLnF2PPf3FRMGorUBpe24yLm6mvHb2rcENAVjOzK366W1yVkO2zQP
k1WIf5APh8QMZhmb04ocruVb1VsWmhwXf+O//7IPHj1HjX5x6rE59N/Sw377EsgcyJ2WH8bTMXYT
0UVXBfPKTTihKHMvNjRY6JQBH+0nW/nlsf55whHBQf3KSiSMg6nRn4sw6003LgvtAIPBBbKrwOyC
WqHtX8cE2CSrXIVMQw0VTZ91fW9t3ftLu5cKhxqeA/b9LfcuOP8yxceW5NST2WggnSoh/y7FP7HC
cKh3BPbRy3QbjQ36K4xQNrY2dxtSx1O/xjj85qLdDCBdIRy0mmtPlMvtIuz2jKIDO7sxemn14WFQ
qXmYU0S5Zd14Qdt22trhTz+pFf5Zi0tk2Rbn4QX2Znv980HKNsnZU+XBaC7fR94SG7XEobmFpuZV
a9NYotu/r5h/LuXLBV2WDA2I6zjv3hzLpSA1zjlM0kM2htfEJsuazyL7Prgrvko0xRgaXTqcdxfR
mV8uWmofCk2EN6O8mBM1JVZ1M/TU2VdLrN3//a7+eaDDc7xkBPOBXvbjy1//7TsoM4ZOUrYH7EuS
lYed1pp4K2eD4vCzyPiLxP3PtQ9GRckLXMh74wYvwvnfr9WUOTB97qyNBYrvpolsAyu5SC+f9NLB
4dhNRrv2nbBYnhgIMzJdWHTGWipzLPdOFzpQ97Fr8Qn2M3e6yhZjh9Nqi0AFo7RhPThzeo2bGbbl
KbyebS69KYSGPVc/h2opXrVJ75r7mawbHHCHOqwDuETmI4qe7DSavffSNR3W11LE9Q8xWbL3ewNL
trVFUpdaE+Sdv7T1IAvksvHwljHKqJHXNdDz9p23MRCRgM1Phb32LtrMoML1DdtEY0GL0OCyVrpm
e7Hu6vSQA5ccP1/VeXYj9cVFCoKZxgsff/uLGcl0zDCIxJeuUlnrD/mQ/+rqEss9coSd10qm6d1F
pv+rKyfjFiVQjqVe3UqUY4YQz2Uv8ojB97Lg6gh89SMlomOEk6aH361C4ORUQWqGJK709IgNV3Y7
5Ii2fCkt7QEQwIi3IaLY2k/JQ5+OSwr5KkA0ACe8M6aCLKnQQ5OvhSkPr4LBxVyy2qcD1lUGdJZX
zNPML31lxVDiJsdjBdezGNeyzHuxreo5dTaEIj0ZuLChUhK9aghpi5pm3VhhvMCqISGSONBUJgSc
tkyIcTu1f5mx3h50KJBfUUL3amVyULp+j44Hfke3eHCekhk3GpJC4UdqrqmOuAEsCf5BOVzcXs/H
BceTsFlJMmAHGieGpCQtzh4ST5jHMNNMV+0g/pmF36OU0OBfJUUV2JgtXBftiEUMtieE1GVaYtxY
YaHF2zbFeLpP2xEC3jw3UeAYiYNbXo0fbkBORB6tUSwy9kXbW08bO0zReiam0+FBB49mG2uZ+2Kn
RmJBd4Q/7nf4rGA5mJfjIx8DgpZJt+eUgLsWK3GztWbYIWbxjbIKNSL7T/g8oLLjxZQRHtNFMmf7
wZDtI1sjWuRonsyHohTxf7F3Hr2RI+ua/iuDu2eDLoLBxWyYVmp5qaokbYiy9N7z19+H1Y05lamE
cnR3A0yjG6dRfapCDPuZ1zzDKBzBLDaj9UPmvLYgDSsbI08LCUaQ5RFQoHkaAdY2+rzUq3IQ+R26
Mo+DbmsvCrvYdtMBiYhXpYTCkCrokbs+Imv26ravkn3QwwG+BP6FBHSYxE7sgaEGYeK3DtBaZLkn
uL9Rg15kRicM9bTC2EVDksJHdeYMmm4dRO46QH8QVVE4HpgesYW6v+04KhaJGocA3TWLKt/RFEPy
eKrFkK7AXRIuwRuJAf0h1gGsLQNNvwYj7+csQ+HiyRck/TcZ9w5UN9sJX50ZBiDLZSFj7NZ9cGUP
+rxzRwmJtBCt/+IjnKgW4aX0tiQkDFdRkSEIH4CwubJSF8HTIUeaFUCCsPYjCgYgz3BZUBts07PM
A3ta/43eKUCKgkXuN+A2/W+AhwGd0E5XUFzqBn7sUCEMtDeLsn3xlYrbW6cNhgd0N810VfkRLC6L
iQwoCyj/c14mtEurpKhsmpt6qdapHXHd+AOKgSgYWQRQ6axGBUBD6eAAor5LiLV0YI59Ix18t+vI
/Q7H3oBINi+EPFwKMpSWp1KzkIMoBiS2U4OQH0G3HlZmqb4FFdpo3kRp/DuOR+YlSAb1ZCEw6XoG
OxLkeJJo2c7Aj6jeIHgANzZJAhNjv65sHqWMnHqd1gs/rQXuZ1Esy7mn06rLCWvLJczGkwxJ5i4R
MIGhfeF+kMTEJZ2RTzczUoqfLNVw+QS9me2DuJgVWd2g/XJQ8UVqyMawwpNi1O5jfyS9khOBNgoM
XL9eYjb9dTdpiIBWWI3eS4Tp6b+P7vBFNwDAC7M2r5kpYaKhouJPLED/EPiO/mhGqQZnMUOtcpUF
uV5sELGy442SMeIKPtwr+r+uEeZbE6rTo0tO63hzQS8BtkJsXklLzC9uRwDmtW666Ln1SMzC8zHo
LUO50AOgvEMlvb5Xc7YGIqDSFdhl64dQQ3RtxTnmGRNfWO6FNoePpm2VX5poNr/1ejF+H2GZAI8L
teyTg8bpnR3X7mdN2sMNFFJl4XKI4RgyaroE02EHeGlEGYA08J6VwFM6GvR7PVxgiUhasjJo2wm5
qktULrwoaBaxM07sHXr+KFAtdKV9hMfaFxPexk8Ksv5dSjMNe1jELh9QV/VRzJtnh+4akfYVJh0G
yXWN9deO4B5r3X6YeSsl8MpgPet69WvQiRFBi4QYjw+m0cGQU6ns1hHibZnXsymLdQkKvLhsQJw/
u0MjxQZXMye90KkHPVcwQ/s156prgQAZskZONNSesC1bFFc7K9ylQxagyDe7MXi6PE8/JUa/MMoq
5NxQFYSL0GVlgIrBqLfGSoKH61aZymI2PRylK0IXyvYx3hn1apg07m4hwloAjPDrxLPHofg50rjJ
VwKQZbCaMBJG7rQWSP+VY5JfzjHhBBIAyW000Fr5KWTf7eEegM/ANTfvLsfWgpCNUmdRrWyjULeA
myPITBZodvA2pfVqA7JBiGzKZwCVuUU7P4ll/5IAZ78YzAb4agWmOl+NvaE95CnmL95kmskPRbds
Wo3hiJAqSmkgUGrbqP1VbmXdAzn3HK8ZPNVWZSey743sRxjcTt0318MEJPUiSF25R3i5QZ5AEp1y
oaXiezj7wU2LUOD3IaqTCqGbLrm3M0f7Vljo3VFQye1s3WhlDQyyA1W2MuzUblEFqCouHDd+BMI3
3mTc8vS0iNp5FLq2xm/Zx4HNm6tUv9TJSeZL33cG7UsGIyfZ6X7oQiwdIN55CJECyMCEF26Swf1D
ZDiRVtzB6+lBx2vIpAcLGQzF9pEd1UPPQw8PITg0PwGZszWxpI4LcOMd1XP02Gew6AU+v15fRSWl
NJpSqByL+rmpjNhfB0hUx/CKZPgl0mv5Q/oIfK7ynuDHgz9k/rA7Z7gXNAsVRMUUQUAba+P73neQ
6UyyICm9euERI0DKDGJcQTQNzH3gOYcjW+pe7wQGYZGyxDMQjfAKEXH1CMZtekRSVjxZBsDCC21h
wXskX67jYcFVRhsFUhlnsbAv/271uI7WuNBYX+wpmX6KGnTYuu0t8TQC/3xyQZpHHsVM7r/Z9BdP
P730b0O6N8MWr9QWSy9RB8NCP0SC3UQUBQsqawayHTSqhErkIFm3XcLra3hAgGnGGOSsh+pLf+8A
InvNNKTzQK7b18oUi8x2ik4oET13yjCApvVsSzdvNHfo560PiBBxH37l1SyKeoQooKsRMmwmrkXX
90+z0LPqItbtptxXw5Tdp6Jwdlwy4FfiqYT0FfiSQoCPxCXAw8L2f/qhnkEiWoTRsT0C/BSoBKbc
MPNOWlyfw6qJtEzim4LavBdrTuniwthq4dZOB8PYmHqSzAS6nfvLaKoSdKXfZMk6K3qWb3KhJl+7
EL+DbenagVwhGoflt97NOeJJs48uOep5n1ALhmiZ8OTbqCI37UsfxhoqDY1TZX8rP0Btsm6jyQC0
PYkf8VTEXyHyZzgaOazJWhqq+Ua46+orZMmDfIsONIWfvrRYk3RC42DttrbzjJwURQENFawnvcoE
YVpPxL4RPeXoDej94EsZDcY17eP5dcSX77ONNuilSrsQcqM5TA9uhooIWK2m20lApZChSlj9W3dC
4V9SNvX3Vt889UXs7iytzoxVlBBs7SwI65uc0Mu6HpmcewwWonhfRkJd8d7iDwA7wCHERlmlIxaK
+2yEYif64qGc6/4ptwNd4o6nIzuphqT9ltlF/wJlYXrAOz5M17kL1BZOXlfkyBXkrdxzvaKr0kyG
nqyw2Kn+pg3jax4oQmoQ0CxrhAhGe/xRp3gBeKHdjNdzwMdsyqbpX6ygR6E2NgLzxzgFCTt6BGhf
VpPPBKMG86hNokhXQTMlN3Sk01/OHCOJ4Tqz/VyYog83Gr6bJjydIheX0E/HYa2V0zjskeZc9HEg
UGE2WuEJCfm9SnqYV2NFMRGpIZSdy7G2VxrQN6wvQn26snW7Y0f1vki22PnMAQR3HylnjDt/UtLC
AoC3V6IX3mojSrNxZ8MY0P1fSKKY4NYmAJQ599HL0pS4CVvEXC9YBXTB3S4PNjBkx8/uwkRs0ia7
VUEKwa6e7XC4shRKyNgzOO7eqdS4SJL08hrzWFch2aKaAVO6ySYp6YJvYd3owcouC1Ou3RBAh4dX
EYx2F+2dFchMfLekmWl3nWnPaFIGZDVrkpzhF8gzDcFu/B7SFYAQlG6r3HVecn7lehqq5qFBJ+Iu
9ZkaLzeTDNkH6bvPTcclAfS+dQzUg4rFFBk9aJywg057Bq80VTzVNLy3A3q0v2C/a0/os8TMXedE
CCUssn2Q/VP8yIHiKKRNRBCPK8tKZ0zvY2K1TTYMXb/VMpGDqKZDu61FR8ScFdHUkCM59RLz2YTZ
TR6K/rrGMmGAcDDO7qrtQvfVNuu82VB7wQJCd7XiNqgDF+nlSkVodOh1eQOTpNS8sYvIKaFPTi9t
Det8lSIwXWyHIlZPALHremvAY//0u2DzIRjd/51Q4235M39s658/2+uv5f8Dao0OTdf/01xZf22/
/ouJW9Qm//d/beqIb6H/8h+g3PIb/sHJ2dZfBm+UQ4uYiiA69bR+/oHJWfIvOlUWmTl+ztKwlhr7
v2qNhvpLpwsCa+53BcwS/KZ/YXIg6IhwaFEIwHdgZIyPoOQOC4eQBH+X14HBUnfFiXNB4/1Z9oqE
lmahRhuhVZq5HQLYLcmIwM4fs3Gi1XRYXOOPpZ3C3yS5FnV2dO0ORwmbpDBBtdueStLqmcxjxO2x
6C/DrOOedtohW78/4GHl8PeAFgV9tCixr6eFcVSAHWfeOGcGPDpWDXnESDeY7KK9pBcYnxnqzQy6
dP8xVPzdvAFRczTURDGIXkkhPJLd/BUYbomEehk+vf9BR826319EHRlgL41vivQm2+vPhTIkzW1j
7ARRuFve5Y5PLcMctPrR1GBohhh7//TbrA9JFExrO0Lm3KZGkz83lnS2cLzSM2iXEzPM3gXtYjHB
eAAebRxqQQNpJT9PDOKp90xn8Slp2uZr0Jnx6v2PPzmWgLWCpil76bgzCJcH4GQ88PZK17ktKxDj
pZOIdeSkmnGmBWic2Ktc0xJoFNAloHfLf/+j6EweMU3FUEovBJqMCprrP0kRQNoutOJa9D1+U7Oo
LkMdyPqAajgkER2ybZSbpB8aqIlM70ms0e/p/0YRHcUazOPPYH1O7DlwPgt8C2zVguM6/BknFhoG
bSYpWGno0VgBxmgmAdn7035qFMksADmhFQfQ93AUPaeFEapEek4lMbMiEHlKHBn/KwCMem/wszhx
ORx2u37vbHYQtxm9Emr86uhyiIj/hiwJJE/5jNTb3AUXsTLM78UU1xcWft0kMqC+IIeb5pkGw6lT
BYoTVieYKfaWsey8PxbbtMshbqFJezpmWBSVW+ns3QAKxrZ3fONWxAFFByo88EKkCtHIcLFLyBHt
hDgiybZ70RQfn3V2nWMs/Qh0dM2jRkSg8mrxmeeuxO39PimTcV02Knt6f21P7HKF5C9CsTQ7gCUs
a//Hh8MrGHLbjbn3DS3bD9lsmOgp0G6BYY3RIqBu//v7I57YTexXwzANPo5O39GIPqk00lqBgAdW
xwiFNZiu0YlZf3wUuKgKp3iao3TVD79rMCPDQbkGTlwC8aycYRXhmHROXvfUt9BrcDHXXR42dXQy
5qw3DaTiEAhvyv4OhhX5bzVXZzrwJ649xU20QFm4pJVzdMo1E45ZScXBI7Cwd0Y4CFxytAJek+Zs
PzxtLofA5CToCCkfX3pObpRSazNEGx3YimRp/sJ4LM7crcu0/KfJ+/ukExwTurDhgJkeX1v6WGdZ
q0NRzhpJXUsfnFUES9Ty5bqosWufYIKmlrrrQ/fMhXliKsFVIKvOt1n0t48WTIkabS5yQ89ecGml
aLJtN/cSUYxcO/NYLQ/f8UeaAhymQmbNQTfucAfC2nbQBDHsheuEZKWkjURBLtQDtCRy87JqYK59
fPF4C0DMEPHwKhxdoMItFMXQ1vasyZq8qcka2kX4Xr0/yqkptLmeQbxzXevHcY4pM1QjB8dGrQh3
24IMe9vBWb4ZOtRM3x/q1D4RFPuBaPMEA1E6nMLAzoZeordHg0kGF26gzItM74YdGBrjKrZIyEwt
SZ/qOei3emnrZ4Y/9aWgtEHwgg1ZZNYPhy/AdeRY6nGHZIuqiman1xLG0jXFtPLMpJ7aLEK4SsCh
kQTzR8FGTneHbkXP0tXD7ejnD1OEFl9Sz78QDr9CXyk5M+DbmwuIsMvrgpiNXKAJh9+Gt5SJLTzA
qcHPcP9McEGJokps3l/AU6MoYaBEj2QCOY91OMqIljPesrkN47bM1k7TmsjMgQV/f5S36+TwpwsB
MgAm0RsEsqBJiTZFaXt1UclHzOrc73j5tD9Sf57PJDBi+YkPTzUAC1ABJnk70HnnaE+YuNHzqWQw
xIY06/xIld0aNbMZ5QOjF7eUEjG1DTGDo+UneosCGP+armmu64im2X30Ovv8KZ50C/iBAyY/2gqd
4/YX9L103o5DhWpkbCCC4EGGy16SIQwiT5dp228Lt46uJ0AzydpEIthCWkerfrghheRVFOr4BIJ3
wDeppU705FOmS7yEQniBqIGdpfRVIlQgpNH+sngUb4VAvhcLDWl7uOl2qCUww8PfwsjtJ3qbhPR0
X/JmG/ADv4Tow2YbM4/EletoAZ+IC+Gl76gwQf9UIIszuA2iMoDCBNIQloDxrqcIop3BT57YUQYU
CuI0nUARCMrhjkpHOu5hoC8NQ2FeZ135qibDv/jwhjIMmgecSHJVcfxKJCXiiWB/4cP3yfR3bJn5
XpVuiHBE2pzbUG/3k2GROuHGAOCE/Pvwe6BC6XUhIttDFBeHbAlRkxKiCKjI0dc480CcCHMdg6eP
UJ5Dv0C8DkcDPBfSECKByp3S+T50gq58kpbuHVyUAYW/KqU9ijiNvzJqHYBDrMxFxWzxXxmT+L5C
KeLMVP+OrI8OFDNpGqDMTXoJx4WHrrTsFmMagcSJmV62pcQ61rcisddiN6cpn6fquhLsNs8SsaNW
KAaPN02Pep5XlHOL6FUkQMKNaGyOKyrt/n01Kn06c12+vZ9Z74VRsrhKCEo1hxNHp7EAx0LEgmKF
+Y0OzLimuCZ+kfSbP4fJkDdBGHc/P74NCf7JRizoSaZ7tFqLEAIynsBFSpr4Vxml13VGb2Q/t4l2
8/5Qp75PUVCgDewiV2wexUWJEcfkVwAaEAVEUE3NlMSd8b6Oip+TiG8A9M9nZvTEpW0sIFeYoyQg
8vgitfxMYD25lEu6odo3pTA/p/wi4vF0r87s+1NjUW5y2fS840BKD1cvR1mAIKwhTIfVfWEMmlyh
yFNeadV8jodycii2skufeWk/Lv/9j3xK8drNPZge9F2MYY9QH7sjJXNrcQd/f8lOjsReBLLN+XHt
o7d1mLMJSgt5FCZ81hZxBR/ACBAGFL1cmsDvD3bq2sUxkgKXcPTlajz8LODYrsh9LqQBRtX1NNrz
loRZfvvwKCYPKzon+A45EDsOR4EVhR5uw/WE+Fp2m9Bg38863YSPf4wJbxNQrQTgINzlMPyxRq4+
oPA+sB1GyhoXeWhaVzIa9f3HP4aohKBkoeugtXA4ChcZFTBw7p5om/4eKN20DirXPHNw3+bvJGvK
tMFlk4JSEzwcRQw6cCD4w6gQWTyKdvbLN7o7I3Ku0PCRZybuxJbjFrKWl1fxehwTBeK5m/zRYjAe
GOvZKJzFkzwcdnVofryyRSmV5B2UqVoMdo4upNHWgLIMUtASDtRVM49qq8LmnM3WidmD92CToBHL
LSfpaPYaIF7xTC6jcI3dK63uLsZstB+rFiHXwBrMM8XSI27DkvnyD9X/ZefxffrROzK6sAGZLepM
Ze4j5Jkn5hdh2C3apDK+n0tj/hEls/GIvlcB+Cbo+v3Az7d7f2ue+mz4OZQS4Ndi73W0NWcLXUV/
ga+BLJj3VWyWGyfWzM9tG4Li9dvhzFE4NR43h06T3VycpY7u34wz4qczXx3Uen5RK8RD3SEMP7Wz
jwq+K7T797/vxD6lI6JjYAaFwoRse7isdT9SDP9dJwbft1Wda6zh4wFIcuTz/2AkqmdcJ6gZUJQ+
HCmKbXiH6UiorCMgNOC4tcKKOf877frhw6ULh2rbYqrFVl3u4cOhaO5pRkCXnzKzjV5h7nzGYmC+
lgou0/sftSz/UUjGw+XiHAXtY4F4H44kQtONTZ+RarNP7ngVHhWCsoD5apo0oSOzdQ/iZA8h4Bz8
/8QzQ4mLGpdFlR+e9NGpr9txSOhO4fyD9skn5sDHnTucz2yPE9sRtgdPFkh5clJ1NJOUNFylwXVB
Gn1MPaXNzw7MYS8wwp+NP3z8gqZ+wWVJAUER6h8l2vgmkJiZ3JkLtpK3ABiFCBMwWTT1NyXVlDPb
5NQU0mlZOom0vGjnHS5eOs84keMY5yV1NT6kgYNbdxeeO9GnRnF4vIDJw9WA+3o4CsFWWpo5+z6d
w094kHabAdW5M7nByUHA4iuaaYrL8ijCyXxU2SqfPLRIw+kadJq4qeGMbd7f7acuC6r+VFf5GufN
S5MXVmVolUJfhmx2Z0fSvhwrO14XRnzOduzkB3EJwgbBmI8353DWQruVxGYE9DOS3qTKo3sVd5o4
Uy5eDsnx8SWKp7ZDN44a69FtC8kkIa5lB4ygkvdBLYKNapxi21vzfDFUoHodrbyq9YFNWMizFZIT
oxO9ER7wbi30ucNvDCID3ye95whnif45LZvgK8Zu5m0OLvPDKYQi7FmINVz14EuObgs97gLAEoJw
sVfTqtGi/jEsunQ3Wn3w4SuRoVxOL1W45f49elFwNgpnzMCoWMP9DQGhoVjfVZX4GmGohiPYUixH
JnJpGW7f355vL2MoT7/1P3gImdOj81yDXJUa1rOwLoW/S0iCH5NCqE/koApxReD/G6I9lN8mky7O
+2O/PRokhARgtGnootMjOlxLDHvxSyG7wE4KCcslMdtjwxRcTIUznxnq7dFwES3A8YaM0EFL4Ois
+76qRWFT0sLizblL8qG98Nv+4+8LycXC8KOgy5k/vrYospbxmPJB9hS4KzEJbcXPcg50cOJboCvS
KiUo4Kz/rsL8kV+oAqkyXgSLtwvwvKyyBa+c6ZsPLw5bn1uEvjtp+3ETRcgis4wSMDVcJH1jtbhb
uVMdrBrkUc9cxMuDeHijuOAgbarqC7n7TdloCs0hG6iTe2bWRE9B16mHKWy7r8GAsAJ3NBZRoWl8
+CFjUJqSPGYLEVEcXWN+4LhpUI8UOQM/eEXwC9nqXgu+vT+LJ9aKMANICoxH5Cuco+vKAMsaOThX
e3CK9S1KsfaaptC0/p+MwpVM+kTOdzwKFjSJhtwUxt957G9YNiAMWFadGeXEceWCWlKzpbP6hvcO
5loLEZ9AUh0864ay5WI+p1B+hGd05uo9UbbjNiQRdAhpiLCPaewDXTOITOzxyoHvAglMzzeak3Q4
zBNYXoy8AC8R5IdNY0DTHgYz+0GqCsi5Gu16h7FgupG1GB7iJjfXOJ6f49mfWlcog5L3jyI95OHD
q6vGIcQeiZc9C53VvV04Oj8Jnlvvr+vbSJJZ4DxQ8KFdymQejhLUvh+5CWcwQFzmi+U4OTrMc12s
Uj3MVjyQ0ZklPvFZ9kIRXxoqZOHHJcEJeeoANUzLKwOpXw/4qW5DEU9nGiqnRiEYWgoKZG3oOx1+
FgZQbTdHkBsT5Ls/8WM8Y6B07uSdKEYvF7FwF5QNNSzjKAzHHDOfRLt0MYrSvs5iJS/knJePTd2C
X3aiIP+SwUhDmzUvrhMdo645CcGqDvhIXQsHl5b3F/PE8aHSsCDFqD1R4j3aMlOtRLIo3WCGqdsP
kAeiXSGr9tFuZ/PMo35iKB4fanfLdeASRh9OMJpOgV6bYDvirA1vM8S8riTSltth9uszDZNTQ1GG
WvxjkQXixTgcyiqc/J8WXFWo6puSOfpSMQTDvl9kdt+fwRPHAb9humNoMOFZ/ptb+8fDB+tp8gHC
UN0w/Hpfzbixhxq8m6iX2raZonMN2hP7lJ4phVbuvCUtPFox1yYDUQagXb/yxSYuomgvcTU9c9cd
zyBzJki4dR50EH7kp4czOLSiap2aUaaORlDVhkDsVRA9xan2UQwhymBoHi5oHJulQh32cCg50fZr
kpSGN107TGP1eDM27Vlb4eN5W4ahFIy6Ir0FCQbncJi8beYeo44FhhmgEC52SRd7FsDlebRWXe1s
ZheB3qTElig2trhCfZp1sM2YXGSwod/fM29nl5+FJ56qvOBcHVdQzHTqZ92heSvytFhZgW3yzLdq
V4CFX78/1NvPphjExkSIEq1Wrs/Dzx5k3iZZBCJDZWV86cqw+bsxoQJ9fBR6DTRaf3fY7aOIwkpT
BAg4+l7VyPHVEFPzpbLz5w8PwpaUNjohxJjszMNPwRk7LLsGMe3MdfJ1CJFwZYvoo2ELpTps52jS
kH1TeDqWx5Pl0OKTw4QllqoAn4fI6+fYn535Fvv43ljGAYRgkVlx+dLfPfwaWJCwYy2MlRA0E98x
Hcxe+8xJX2eJdBLUIKf81Zbu+CkpfferNRjVVwsRc/piQ9zB5AW+hkmakS2OwIUz3XHhCTyksHy4
TPtRd56SbEKRVualU+8iONEXCL2XwR658fauM3pnXEUN/aALYuD8ChfqjPb82FvfscnW5k0UTNo+
7wvLWGvzZHVQ1Ra7xBqZn2YzZrXTrWtzqK5g4Fcl/IGwfbFqnzgvS7ET2iOcAUuPN0TtU2QmvjbQ
zxJ4lVlsr0ZTRmKb62kS4EmK3U6wV76my1VBUBrcwqFIbtLJmT73kPC6VSsKcYspm91s0wSDG8zR
avjzBr4J9YVupxjpQlbIvhQwBB7R5C+nlSvn6DqDe/ukq9b4Wg6mjftQWo0DjAxcD3YjoYu/UWJs
keiUyeug2mrcIqBlG1scSQz3uop97j08Z4r4IkY+3VxBGbSDna9ifHgtNbqaBwkJHrVmlDm03lHi
BF3GIux3JnCr4FNYDWO7qmWZOSAnezywsL6K14jNZtCSq65YpDu0GlNQWQ1fS700PluwMxBDDn3o
rFgOuU9ofUkMV5pi/h5aEsgdPnLIiHO91ffQdJI7G9FyFKD9MXsmbImwBIuxuVzBwbYlbiKlUy3C
3oMORzqtrk3Nsj+bRd7AXsde/bPOv7PPsUjYNxqi/2DFVdVt5zbu63Xv+lz/Mahm1MOzGY/FAgmc
EM9bWGTQi8pK86LKlN/8ODc/935UF3scjfl/9E4BYb1yFsPHoA79a5BVc7LKLM16CnQ4WRszi/0v
TjX1/t4xyvDB6Tt1V/qJdRFPnXsRhTaKAhNyWRawOW8Ai/06ab78TAm/gbOCb1CGPDvacCt/ttBQ
7qMKRS0rxnwORruRYSJEZeOHPjpJtC4zHC4X9dtI4xKstW+8bckz2nluuYo7RO5XCsjHuHLdcHio
RT+X66ok4vQap6qyS6pnAbRaYymPkf0mujcFvfO5b4oYm05+//e+H9NsB31nvMpxGMb0pMUlN9VL
vD/YejHLHdcGroyqGn+0Y+p8G1qQPRt4rnhuW2UcfsELyMzRfZDFHZRcGxK5XtSwv41RQZdP8xJj
gSkuu3BDu2K+wkk3G2/BUcivYR2JdD0gaVtt20S27aZALiby7AqpjavYVPFwixqZZT3Bnp1DvOWm
gMNQpW2wyu04s9apdAd0GSSMnntwEs1LuLSodoaBbBd4HLhsL7HV6Nl1BJeoh01XJ8+1rVSJDUIl
5lVeRdOXtIGpDqU/gWLzWs34OBtuNBZXuYQXtS9BHkIno5f1UuN8WbA5psUzs817Y5WI33rwY18/
d3h2PASGKEbsFGVxkVuxigD1NSq6LEVnzuvWCBzpZWh34pxiEz6D10lHgi/IHsNaoVWg4BbXLSCK
uff7KwEZEY/RqMuvYIfhMtIjX/G5n1P7Ncuk/sj937yWbUa3RFmVgP/clwt8qSxfSnyOXVTIZeVu
rNBcWKNDjcVt4A7tbby4pK9GHXkHpC7IKzwBseNzGCXBHRZMEU7mrTl3XkCLOqXurSYMBRDu+YU0
+jawnfSrEdnBXeJX8Nwj1ACmnT+mzEmgx1g8TKQHKR6IoT2uq1lhPJO5Y+Vv2iCybtusMs11m85D
sXInE9GGOcKcYd0C9g32mdOkU7BBErIzL6iLpojUzG4+PE21398HRgc5zglrZX+u7H5SXozp66tv
2MZrjQtJf9kZYrS+SpmTCl/0WMwPu1K5/vXE+R1WQ16bL5rRY9pbmxGKAiA+E7FpJoFeChqT81Vl
1U20TQSSxF5vqEUnx02b+8gJ4waQRdKpndmQ3WAv4eJggXDMdIM4aj+vRU84uioMvRo3FcTNGwyH
y6dodtB/AAjniEsZdv1PIFwoOOiRNTwm0wha40uXp1V4UbW1/SnL1mVZy8tOt7JfU1CXE7qNMJgT
vPWwCHV96BpLo8nccDQaFGLI53OvNJAlwRJJV7ixWEZyaYXA06B4m+pCtJpurHO90l9Ru6zQotcm
9U0LQe7zfWP6s7R9s/VQ2zPHbUOxG6/wzAbZGxWo1mluEX6CM9tm3mBB/d4EHChq4Wka1at5LmM2
cJbiygT02HlAga6/dzrDCtC3L/xLS4MLi1yJ4me3A/QTNtASy2/R0BXdToHFydfSrsg95qyLLqJW
DeHWqrKG4iwcUEqz7oyl6IjXw+gNo5/scBqO7lsD3c4NT1gNOVdNYr94iTwqHYI0CylHzdPpP4m1
EXBlbGyuvPtyjIxFK6UrodMWlsbZh5vZr2zd0P5OxrJHLWSuunQv4tC9n/1+RPUlqaqbLh3rmw7J
gRD36tnfoDRQuKuqaOQdG33G+CDngf9uWGHor2yq+P3NNILyu27GpPBvZ98Yxhn2uu/8slOhadtu
LJV+awCLjTcNFBP7dUwl7nNsa6e91Tuczzz0r9CQMGUYm6DgZSgfIrvh7ouk7KZtiFmufMbEeZw2
dqd11c6EtMopbGYRI2xtTsaD6w7C3GmJH5oXpDxFdxHOWP9CG4wGsfXjJhhWmpsOX+uyHbrbKe4s
mLW+708ejnBYKWKi1xsb3/HZqmTEIn+Bkmj9ej+IfJNGIGjuUBIBtMf/vKFFYTTccJ1P8Bgm7KRC
MxNQuYPk1pFDcPf+UEt29Gc1lGh1aa4sSQvAfzoPh9GqZhngRnDG8RxQprxLUq5lbbHX7RZv+Fr6
3SUiFeZFU07zpmm6c74hJz8V0AIFvgUIeYwhGBI9TEIMyT085LFCaIX1qULxY63SujrT9niTMS0y
8aShfCUvLQHt4aeGSV6YkwKWXPg0gDXDnnZV2Y4fLFEwoYpqkw75h/YKYLfDUXAGyhFV4OUykXjb
xA7RV9fZLaAp7Ks/vHbgOZd6ATAmug1H1ZBZV+nczsB308TWKWdbgGNFFE2eCqWFjVEWbeO5DHFR
dspLxBzU9/fHPzWh/4i5AzihAHQ0fgXFHyV1kkNX+dVumvwSb1DaqO+PcmqHQHuhagF1CAjSUX5f
dtlMJjXAxq+LcmOPGkRhDJW8afDdD+8QivM0M+hAAKV6kyLWLezxOldAOyI33sx0Ba5lI9TP9z/o
7bQto8Br4GWjuvSbq/dHYclwDCIYKk6eGYGrNns1rocxbs9M2+888/BkL5QQwPD8DQV2oe7+CQyL
IgX6IGAYrUmHW/JvZxOLrF+BgMaYqm5KdTM2Y0ek0Y83MjO0DTYmOLkIwCYXqul7Cs2YMDmam59p
hixH4Pgno8oOKIJmHCfk6IhkU9UgcAaCxp6l/jXohbbVeYC3nU+IruCotR7GkeeAIKem3QAetECF
qNQey6D67tQVPKnLTWfkqyYrCOLH0Np8fHFpQWCnyF1G2+yoiD4m3dBycyLwmmdq22SIH+njuYbF
2xID3FSIYKgIwjric46WtpkjFUjeB/D7rhe2RvecoyPmGdjh3SOdNf7zUf+fAf9ftMr+WN83FPjH
xcPlfz12P77mf9Lgf/+uf3jwlvjLpchOmZPgEh7RwgD8hwdvWn8Bb+IvB3z6cnFZ/+HBm3+hRm5h
lMRjQe9jqS3/y4PnN7GoPFQLyJK73f4QEf7NSXN5734Xu6Bccg0cnbQgVOGIIOELlU/9SSSBtclJ
Ri6xom/Xpo1QHlaZlX2mZgh05viAMyUgGFA3RccblsbR/hRuZltT2n8uahTGULFTwYhJtvCf7TIq
3XWs9/hjQulK793eGXBIDDvnycTF9Jsl52kHVNYSF9RYo3SvYV5n7MquBVI9ytjBP0k2448+mqJL
R/qNvkWeiD8iNqqYdKXDH2dbdp1Z7hrsc/BJ7vpnvwXis9ImqifXCeQW+ngqmW6DgGlAQFGKZqc5
3YASfIo4YM5qJ9eWqYPPjyANFqus5mfpVoVWlkLDiRd5gV9tpDfohHS+hUBTHJFFwjVgtkEfVsmM
I8Ymz0EyXMwsMe4maqw1+Ry6CSU+IyAhwRJ9ROQqXpfK7Nzv4OH8YV3MZpnfm/Qfvw3kTy9FGJX5
bgzLWjyoqLCu/5u9M2mOG9e29V95cec4wb4ZvEm2kq0UZVlyN2G4Zd+APfnr35d17qmycJzOMMdv
UoOqCiQFYgPg3mt/yxq9MXrHf5pwup08fxEHHFRMerZ7nYSKpaf220rvp3fCoztiO+IWClEjHmCy
+OReHFIYPVg+AbMs6qNjETcTRJ8m9A6V1np7arGwRuK4124kGdR25/qgqDbRiA3Esce0HIJgVYgT
nJYzJdOA9UIOw46MndZWTlCN9Dwf9KWp9ZsJp3p/61WiNzfQwHx/X7glaMKNbWQ9mP+2t8Y3deJ1
8VPsFl+MZqxHcgMA2XY42cOe4tT/VGcV4u8Uk7CB77C+AmJnczBsY78v+p2+dF67ycSUQ+UDpliR
2dUldf26yD7EFvyuziXBtYExNns7aFVZSZZOt+q9JnpoWLNhUkPtphTwZpEspfZa6yAUkrWrn7G8
dj6GMe69m8Fh3o5VWXXmRvQdFm5VmMfoCf22kDcTY9DMZ0WvF2vmt2M3/d6PY/G96LPFhSsZh9E2
bm3UeCS+rF10lla6WJ3uZEwsbsndGjc1vsNyS1dsTtuKYUX91gaz2GyNsBgxgcg6GiAthHZkVZ0J
VFgSJt+0YpqMLRhCsitLbJsbsx3rb1FLI/LO0ZL6Vck5+2wBg5aHYXE5benJtfsN5sKjezuWY3ks
kDx122k2w6OLPytYV49i2iYGmBVhYkuacGf1kf3op3X7rfD95BFDT4OPffLE94lnV+8sbXDkfhHt
eCealGjysqx5rGx9bLd5BprCTWRUHAc81CCOamBwqnpyjzq2afwwbq53kB+XcGcswJ02uVmN09Zz
0Xdt/YXf48vdpKQaIn4kN8R1iRawuamyDbknvoVRBuDyArk6I7eJJW9Eb0mP5XOT1G/SLKqAJYlm
OcmpGD5Odmt/oplgeW/6kBY3k5H2D5Q1k7dp1pd/oQ+j3dyM/o8BsiDtbhjJAUqIKEpvvFHKD1ZI
kz/Oy457r+fT/DTPE0HsDJ3/aOXO/C7rl/yzNfhxtg/DTgf/d2ZIbbwhJ8uBI/b8UFmFMW89H2rV
vhYTV6180ckTeBMuv9vWKCN9p2nxXEACQoKyD1O+0A/kVegw3zm5nXlbnMtBdu2lZiT1D+q/ZErs
yG2+J+a8SOr2S3fynRlwg+nBJtmZNvmYLV7i9bAZ4UTingkPuAYe5MGS9EjXnKX2VpkcsO6inYQe
4sbuD1nJn3oix2Lb34qzVPhVG0nZJju7Hk0Ak8sS8omtRehbs43R4CPcbLUpspLo4JH6GLeeLalD
HIa+Fe94yXgFA6fyrG3mmLEDOCoHlEc8GcNuTG09c29w0Ctb/Dhql3k50M7gOV+cHhbj0XHABwFz
qhOc1zdNTVtPcjQiW9jApxfo+qcK+GG5a5uxW7ZGRcvFTVwCLQM6aDY95JBJ4p7J0KbZGfeZ5WUJ
S35wZv9YF4Wnx8wGOdKaHHAcHjC2wFF69KGn3oSim6pm68cVKsrzEaVv28ykDxWReV85+8UrfPa4
GFi31ty5XbKMJzKL1Mw2Wtq2zhMdIHy1bc2k0bXzrlq6x9o5p2O3c24Uw1OIJ73xsdHqYtqDD6AR
Uu9kE74njdP+mG0ZvhsNdF+bXgza98qYauO21KJRUvLAUInk4wgRllQiZx3p0A/sduGPpR3juw7O
2w/aYL3btOuAxkVCWCVZFQ9xC56StHpOddifvDkj980dcjL2EQbPj7B24/d1FKHg1+Luc190DtlN
N5NfrLnD5T2FNuZDsorIQ3JXJxsdpWNa75yKc3wjBlsbN7KptWc2DyjRszFU9+xYgjRf5mnsuGSK
bxtXB/7EIXRGiwwy1BEDmuZrmLmktHIM1sjYuKX7WU4hiXibaiqxj0/jcsB9dfnahpz9m9bqe8I7
K7Rv4N2bp77UnHRrctBl5OAy9zGaqhwbk9noYGWZNQ+/+Ln2tTGtatn4dR69pf3U+DItrOnN7Iz8
of1cT1q3lWJoOHQdr4wPdR7HNrW2jCxvEafTG3v0vHdLJknHazIv7F2dlIO757IwN8epMvm+atqz
D3Seoifb5yWZ8dF02bIq7KO9Td5aOhsd9Ydw2+F3/wwzKxvgA7ZOvfdFpnc7H4f4cTNUbp4fIq9K
P1I9IiUN+RHGGmENnGbp48+RQ/xsCqs8V7eBY00k9/o+3fm4hhqbOiETebCq1L23YGRmO81YSDYb
3hn5PwmTXDFbMNlsaVbaax+AZUitPOEOwoY89HDikto5FUND5pqLGahXQ7B9ccVZHO5r4vzbjaPV
zm1Kz+/7bETCv7WRbaLdbGh1peRowba3pqKSN9jKV5BB/Ywd3WnmvNsumRGD3sydaYZTN8v5uCRs
TIe54v6DOg6MrdWiHbhtx2qw9iTK3P44L3a/bDszSg5uUbrOK5yx5I1t2WLYDUboa5skBNRKiw07
bjM6GB7EaRjelfzPeD53QtfpRg0Hc+uImJU6oMi3byJ6B9otPTnp+3GsEzZfA3wr2T69/dZ3wtXB
Di2kXCcMG8DTgtQmw01bzUOqD94bSkTiBsysjlRsstk/IjlrW80R9n1rxuUnvC3GE0pp9u4Uz+57
lub0icaK2DjgiALBzaLf6ZU3DG6gTY7Wbew5Sr7X3TI9jIstusNUZ+I9f7njbkCyDU+CzHEPrs+1
u63exhGfyrNnfa7cquSI8s3vlMBrohPH03SbTh32AVNcUH0tU/HJwwT+69ykVA7QFsOflWUTfZi4
LTyE4RifRjB973lb/W092AnlBE/qcLs1vf5RYl6e7gxA3E+oeHVsjvMJq1hKn814pMEYsKNse+xf
bEGCfai89OPY52TH857v0eMwelFI/AvwbXgRV9om14aswCG+xENZE537Fl5oFx2r2MEFgit+xArN
pvw9QDx66PKMLWYTR6nDfZCrPjtYQrWCcqUJ+oK9MQ1hbw+9AebYjOBJ2RKedlJNzt3YR8sjbtlp
vKUaMhQbE0FIewCbnT0kXit+2EYkXi0DF0Y62HX3Q8mCf2jz1Hrj4wF+O7iF3TL5yKm2cRw5OUtB
tO2t9F3YJSBVTQ82NpmMrWWG8b2ddf73sojMTwV7DWTUWKAX0iC2xjubKzhiMDFb5cHPCqnf8s2W
3UE9PB891KrLQ1H1abbxkwV6pJWxOWw63M+TfSr04gxSn7mFyq4K5d4rnOZRT3JMs5IwKv092p7z
/y77Otn6XOi6Y6/3/UMpRYGsOuLbZpv4VRPgKJy2UMUTUAlLydbklnYZuKPufyjqbrC2S7KghcRw
XN5i251ahzTCGfsgyRF9h9EVFRgHRH1xl4ZZG+9afo9WeS9PRzDmJOWpOIRmufe4Jk44RxVLgOQX
FUKI98zATUBGGi7RQ2vfJU4Tl9swld7t2KTyIUec0ABLibpw057bx7eZkY0lb8z2v+m4U30oCILn
yZQ+zNO5xcq9dqERb2sRFl8iOmA+JkPLdHt6ZX7xFmNeKJgYHeiQZdI+lbHPvbWGArRhB7CeG0MP
w20owuphgMENSbaqeJ4M5OYXMqo8hDGE/qNeZQAxcbD3nnIJB2iHgYF7tNoBLyZqdYJlUWvUzVod
Ef2uNRbaiVy7bBwK137pb/Na47unk2K5o9TTFXvf7MdiL9hWy00pWt/ZAuU2b6jidzF7qxwSakpx
D3KNS8cznlJOu5XTeZtKyorTMLaEFr1is2d+fQqFxY7D2C/2WhGJD33hzdC5uYXsiahs2Hcwn5jk
sXYRgtCgwWcWvg3zIc3bPNmWhVlHm3SMSbpRPYNAqg+ciJNLXYCmwQTg7qINC5VlEU8fWj5Fyn8n
Kv9/cul/LPIel/GKAKfLzz9nlc7/+7+TSjg+/gsN9zmrDr8IFzSyiP9OKrnmv2DIYAQGR4ZM9V/Y
xf+FK9r8J9JPZ83dGUXEmfh3Ukm3/0WukBaqc3PouWfTWE9XFGfdPMp50lYvs47dMhTnVtroQSvH
8WCW3NsBk1zrBH+Zpv1n9PO/f5EVt8Nm6kT0QKK22iLJSQ5N2uSHn6b44d9J5v9T9sVDlSD8+7//
c2n0c8bqp9GzwZ6KkKo1fdgoVtw+xUA8tOqbdaMbL0ePXCNzbKjFQR0iB8HQ/SQRHl5Jq116dCWP
D02yrV1tslF7+M/gMJ6h4PxZK8k/k65UcLwUwLkk1xwUcUynUfV6zPTdmjkhGfhyTpbGHDM7Na1A
aKQew3OLWDG1VwZXWpD/8+A0qLwcfQQxnrqDsIK5rrL3ceb3rxqt476FNOhQ0ZG5hx1pHoqyNW4S
Oac7t3LS07q/TEmqNlD9dEl5J2iqNuH0sm+Wwfi6buxz5v+ndVqgXUL0xQuxpzGIqFZvKo19e93g
SgBrmRC1Aysi6DS+CJIlCkqUdysHPy/fn57cFdRWJz03Ant2vtZyeXZy8/u651aCt9Mb13XD0gjg
tae7xR5PKP+uqdh/HV50WL987qpn0AQ5QNCltXWodKHdoK2KVwUvTfIvR9ecPo8ssCqglIwbfYww
GfRWTrgSu/VcNejHvOKhKGhKmTAxOxhT/2cl0b8DTIUB2nybaR2g/4cZM58c756qfUBTM0Trnt5T
Atg2Jd88QxM/cCMiBZPMLgnM+vn3C+avRrt/Ko3/PL0SoqIPS5u6R/RQ2umTkUlU+yPKcHDrxrzR
RTkcuMLr3x28TSDa2SR5vM7Zz1yo3nZeOuxsUfOd/fuHubDAVKE2PUd8KolOBnyRAZdAQ2KU9bV2
j0uDKyHdD7OGjiqWQZeHb8PBqrbOEq47NGFyvFy8kYGyOO1qL7DBg29sWX+Z4j9rjPvnDSkxXXZN
J6vaqwO0ZtqzRVIugc945f1fmhUlpmn30W1RTHVQJk6GZHIJKTo5Jvq7da9UiWppjih/iqIO6BFL
XqXwnrfOEJtP60ZXAttH/Vn3U1gFpHbMTe9b4wnl3vzh96OfV8YvQkNtlzDHaVg8yB0BSm4qTmfT
ihHzKbjtfKD+/icuTL9KvjFDOcThPHmBM9pkIuJ4Q7v0uleragdMPlSaWlpO0Dt+fDR9WqrInF/D
XV56cuX4rWbTkCiijEC6xskJ8zsZZVeoKZeGViIVbbNvLFpaBTi2ORqeDf38vgnrPxM5/R1PKoHK
G+nUaPg6DUwAcp54mjp3//u3eWnBKJEaWkkpKV+4QWLF1j7MfOedMeTx1k96/cpLNc7z+6tFqQQs
PeF1iLzUC/AGWja5r7evZNS9rUlpU8pIEmc3iah8hzvfdljkjyWNzKOc7OV5NlsQvzOFSUzokO6D
K3Fe6UncciDKsynElL2J2vaLZmt0VdTVY18lt14y+Vu9trrbBgCa/wqDmXe/n6sLL1klX1qAjc2k
0/RgdPlEsrFePCRVk155ExdGVxU9mjtEjcRzPkCBTCoyo8JTojb7o37Jf1aQsu2MVTLQjLkYQdKn
XynQ32WD8WbVtJy9An6+GyL7zONISD9wxfgeXs/DspTf1g2t3CPykuzuTMUu6DWjIFVZB6Hrr/sm
NVRxZDGXFkl/Bo9s9zUGrfo1vsn56X6x3tXewrAHeNIxaOBSyrnHG6zdR9oZyt1IY9+NlfzsxbW9
9RApXuFpXIhiVZJhdpTMqRK4gWXq851E6fDKXzq8jbrpz2jVfy8g57xsf/oC8Khs2FJL/aAirDa1
n5/cIV/3zeUom5BetjbNOo0fOLqfPk0VBdk+bK4RtC4Elor5KIyQK7rJmQhs5JU0qk+1EV/RvF2a
d+WqYM5NYeVRgeeYnif3Nl4/VFyF8Tr0+uHKN4bSxv7PxCuRm9E955WL6QVDlrsfM0zacHgxxCZO
kvapK+3qjes1w02Bq6e3j/HuOWZJKPbY/4FfTGv9oZg7iVmL6+wnisVfV0WmrQQ9rdiiiGrNDiaM
RCESZEc82d6vG1uJ+gzBd2PTQxI4fnbjaWVEkTtp1t3uVDZVaVK0Dd2WK0bWUKaptPQQD/6V69eF
paYiXxedMtKoDTqfm1iS1oBJ3w+URtZttKpDiDnotTDCxAh6ki/7jIamjai0a6CAS8+uBGGJuskd
dEz9oizvbhEPPee+7NcdP7ZyBUij3soam8HNcHh0CgNpWmOvXC5KENKrm455Sm5iqqfXqV/vylTe
/H4lKnLbv4PPVoJvGCCtVpF0AmRo+esGfdYXC4eJt05oNbShpbTgo4XtEImgpPJohXxbLe5XPyqL
J0DGFPGcyXsfy1le4xteeEuWEnc04kyTWdh5gAK+pmnPNLw3CdWtde9JldFq0ez7Z6FSIG3nyKH7
ZXH6a3Yllx5d+WzXJZZfvuXkQYQZ3mFsEWnB5prWxfVfjbs/nU8hdoVCeG4eJMJ1Tp7XbKrIatcd
UOdc/s+Hn57qrRPxpR8UpfUWsfUxjv6MxPP3Cjvn9X8eGu9kCtUdQ3MRvqPQTDPHlZ6FS/OtBHRm
SbqaHD0PfC3/QtXv0OrZymWihDPek3QrufMSULD+QtfOsmm6Odr9PuguPbcSz5nXoLiZjTyYrNKk
NdZoj6MnrwGjLo2uRHSb4+dkYgEchKhkdiLFNTRHQrju2U0lPN3e0Wc9SZZArzGLQ7tIt0HqXatE
nCPlFxdLVX6uxUAkJe1uQWhp35ey6PZjXpWP0rWqG6qOJhaNcNNWvQVVXDzW+mBNiJ+Dme7g15UR
FfvJzNuVoyuf4j7S0Ty3iywoDe7zIuyeEFVd2bQvvGFTCdY+wnUCo3Uv6NPavQVHjOvD5A7rtgLz
/Ks/7TMxPtDZMoZZIEII64WBnUOka1em5dILVkIWeZfu0C8cBqjR8U1M5rzH0HMEf0GpXkPcgKb2
fNGKr+FQLs2VEsjIKsfexPUyEM5Ztd0bSJRQiBrddt0qUmLZn2VYg5xMg64X9HRb8jBH4hoW8dLD
K6EscCukybzPgjmqJbzKeN4OnT1dWUaXqlBqa5IWW7hpVYKki0z6Paq1hNZPPTsWrRYeirjtXsnB
n7ly04paYVD/vat0bn2rJk7l3kJrMrIQxXdQdMnG67MbE3XDuqGVc5j+Trpipy4LoAvs+tj6Tnv+
+3VDK2FdiFhGo94uAYAHsekTY9v34AjWDa7EdbwIVGcYlwY4KYUwWKJyOxpXAu/CUjKUqDZ4dcZo
huE9vV3fBEhctEv2yk8O1R5rcqeh5iybUOEMaI3G6N6ZCm9dhBlKBLPhl5NWpSm175jeZor79sdu
tq81Jf1yYiBXKjtSjGbO7XTMe4fo3ESf4Qe76CiCV7zSMxfz5WZKs1pBCaIyTijAfkzR+L3uaYte
N7ay9SDdLpwlNTT6GSgOuaI4JxvrVZdZnlzZe1DiJ5gb1tqpWEqa+o07YaVfVj24yhOPbbcFWJtr
pyxfTrHtvQM5s+bwOnO2Xs732NAvgJBxOWVTiveLG0XWc0c14un3T/7LdAjDKztL0VmhZ42adqJN
LsZEB6pJv6HhV3yKYlleCVUFyva/N2Z+RdlkcrSCOS462skEXkT7uVnnj7lWlJtswYzYW/p6Q7TN
I4onPPk2Xkh/LiU6jU6GaP4KtiLe//7P/XVs/BdYUCuy2pdWsZw8156PnnA+yt4bjr8f/NJcKrtd
hfGw2fvhfKpTOclt2/RuttFL+EfbLvTK6fD7n/n134DlyssVUU80jbeav5zKuZyOsxwxg4ysa7jH
S6Mru0eJjWTdtqy3Yh5/0CuboHqMr5w159f9X5dhloGyd5S0Hc0u6t2T65fRvZUa+ce4j4z9rBX2
q745Q5fWTZGykaC7Q65kuMupdez5o5tQUMYYQr/yKfUXHfdXf4eyk9TLIBMvTZYTlhbDfqxl+j2R
nvNVpE1867gjjUGwNZp9hX/mDoirvwWlLFDXL6m5bhGoLPMIV3rMpdnMFuuby1a8abSkWDd7mrLl
RPrUVXVGtOpTZW8LWd+bSdZcefC/tttfTJ6m7DjIM3EHghZNa4YW3Sw5SBy62ew77oLVLgRDc7Rr
J3w1TgUiSWvRqT6laEDxIwdT4mcbpw2rXWMb2JB7jTD385zjox0PzgL4Yp6Paa2ZCDDLZtXnvkN/
/ct4G4eiMto8m06T2fb71i9qFJjzKt0FoyvTQf+lA7OnYPQz0Un4cjgAkRx3awIBBePLZ9dwsg81
NOEns6cBB6n/JvbAlq4bXNnvcmTafrt442nMRLQr83GjT8lVftuv9wqVQ0FO3s/amX1IkALpwvSm
4h+rHhyix8tZ8eeli1FeL6fBmj/JPAHs5dkPayYF6PTLsUsgBvhbl8sJzfTn4WHJ0q/rBlY25q4C
HuUtLRtzCZYIzfCk5XQigeZYN77x8sFzbcmxSYqXk2UU3msPMBOYGHpS142u7Mh9OJR1HdY4SlgQ
YGbHLfezUa2SXjmuiiHNOmpEUjI6hi9oyWOp0UySrbqBgUl4OTGi1MI5pqPwJKkQPqWtPj9gI/Zn
9P7/XI0wFns5OrB12niEN5/KuEIhPtPl4VvdNYex8zP+92YLhfrl6CLNLYpKcjg1lv7F0BuMB858
oTXvFJT5y8GjLG2sSk7TqS6GdNuOeXi0MNy9clCct9dfPbpyyHKjwRkv7qaTTofeYQpzM6cVS3Pv
cmSsn204Lq8mN/J3C00hK/8iVWQXeuZYD1bSn+j/SOmc618P2nyzarZUgV0GQVNauDad+lb2tyGs
7YOdtdZ+3ejKMWJS63DCRHYno9ExcUlcmnqL6RoV/sIyUiVzZBbnhBO2PWWldZN3bye/XpPxhpyj
bMWt6RvdUpH1b7Pwm5b8SAbjzwy5/o4sVS1nFWQQQ77MTiVW03GGRzMJuR/rpluJWrqmQA/Sx3LS
rNcuWK4NphjJldPp/Mp+sfA9JWbnsklto9fbk183zcGu525vGbl5Y9LE/KocQuOzGw3DlR+79GaV
GM4HnY/imD/EXDyaOwt/eDO1bbpGY8XbVWI497t6WjqzOYV1v9w2IX183VAUj6tegqqcmx1wONVS
NKcsHr6PoXaym1VFtbNl0MutjV4Kva1cS56GZHxni+lT4mMQv+6xlVDtssEfcEFlXbZtdUoNh1Zn
tp11G8EZp/JzsruyhRnS1decfHrdaADW6IOkP3fdoyvRWqZx30w1j85elr52l5GGK1Gvkjgz6cpB
a7agI6JubE4ipbVx1mgoBhz7Zt2jKxHrmnm1+BCxTnVGX7tW5FhQgu1dN7jxctJdPvWdFvLCCQNZ
cdOmfnEEuL4yRlWZmYkzV+gYiTyVpfHWbwG8TtPn3z/4hcwMV6eXTz7VUAJkKiV8lda5CSd66ceB
o6PCJrV6ELq9b3z3oxON8StApulrq2z0zUzvzpVT8cIpryrRZnA4UBMmefL0fK43Wpxbx1Z6xtcS
qeAdPtKRDuPBHD/TCZ+uWwoqeHr2IYMgua1Ppd62d1XV1LBhrObp91N6YUdVNWoAaKoM9WR90rIo
3w2ie1/n674BHFWmpo09Ze28q09t+Q6RpLvBN3ZcF9uqIM2tbEP6pVWdpKvtGr17CItreZ9LU6IE
9jxNM530GVMyem8POv9YN9VKTDe1681pPjJuZW31hc5ZS1irSgBMtRLTtdkKLD6n+sQ2Jw+035V7
U7fCdTuGyuLPbJiH58v5qacbdFNHxaaJRbFycCWoM1yI+lzo1WncZqXm0p1erjy8VBHZEsYd9xOz
OjWxVt45shnujGp5XvU+beXULQzZxl5iF6c20W+XoXsupuFKCvrCElQ1ZEZeQcJ2l/KUOt6nwsKZ
QI7J47rHVo7czDl3MrZzdQLC9TSI6Q6GyirxEOAu5cStwsXQknbKT8Jy0hwecxrd1aNI1m2Fqj4N
yDl6HsPJT97Uy22CIxeo5XnlsfiX3f3PhXevmukS88uT5YefYQyDfuradbGvytOM1IiT2DNz1kqr
7xdTtLtMTx7WvVH95alYoe4xYzhWJ9FolHGNd01sXkmEnF/cL273qjwtMS34afacn/CgdD5UHtwc
e6FO0IZI7VY8PRU65em9yAAOSyMp0qf4WPv9dnGrK0//yzBiaGVnqUG5yMizkgC+imZsCtDVyOkS
sW54tY4G6DjP5yJC8j7V1Wbp/Lf9VK3KtLqGWkkj+ZHF0aJNQZ3Z7zoHSFmpg89fNedqHa2OxYKE
N5qCpfXavTGPUOjpZ96tG13ZYeKa6vACJz7I3dT6BmwfUkg+eO/Wja7sMb7AIEu22hLkcfNdN2SA
09sV4cIvVztzrpz8OF7og1YPXRDPbfIQNmMP0irJnxt3bJ/WPb1yCfBzp/csV3bAmLP0jZCRs42L
wnq/bnTlFtBMlVHMJBGCGKnoTVPUHsy/3LtyKp3f339tBkyPEqlxNLTC1WQbuHFpfQZQme/O/Kbj
HIX9UfYRKMPf/xnuhR9S4tYZKbt2DawR2WnOJqsb97NbVPW7CZOCx86SICeq3oquXOov7BJqcQpn
3BrsTuvdG9I+8OW8Bby2LhLU2pSZOg6Wt5MEQD4nG9PzgMfbg3Flmi49+Hn6fjqw0mwEZ1Lo3n1W
ybsKo2yZrslzoT1QItipLJqNpeXdL2nfkyudjosFSOX3b/fSYysBnEDIHJa45LFNC9tVDEo2+Rw2
6zZltaJhlWFuA2sT98KOt1Xbbskor3ybSuyWpj+JUTPEfepWN2DfHkZtWXMHZsKVwE36EOIYLQ+Q
lKdNBWnKj9KVE6JErfAMd+ybhaH78q1W0YI9FP1+3atUAlVL6VutYk1gbWab4I1cgW1BdW0b+PVC
0VUGRA5g02lwjLhPKr/YpJnQN0k/XSmLXxpcub3bvY9pVduLe702RlBP8hhaqbPqdepqmXQY/CTC
dFHcV2J8Flpy1jVd6Qi69NxKaBpRGg4zUrV76VV7OOG3aVF+XPM2wc+/3E+cvtVxK+Kp2zI76N27
VstXzsf5j/lppxr03rfxJRb3mlbcDUtzqKmHr3toJSgHz27mBQXQvdFZb4bG2Xlut+4Ohubi5WND
7c36oeWxp4hkWT/t89r5se6xlaiMDBNbFr8TdO95uLjY/Ue71Vft3rpqjGn7ci6GkrErGJ+bZZwe
LKN/XvXcas0JdKnAC4jlB1PjsUcAt8H1qFv3LtWiE9qTKHO0iQUo3U1vazfJbK5bgZ5yVjph02RG
6vv30zBT0Z351uitYTmsmxUlKLPClLJPRhZKNd04ttjR1LLywZWgbLPGTISlhfcdReiGVnXa+q9c
dy9sJWrJiRPMaLFGYPceynvuD2Kqr9wUL42sBOWYjVGPrZC4n+GFkvbDkc9bVylDYqhEZTFAfxat
699bcn7WGwuzESR5K6dbiUsZWaNP8kUGi9GLjd6bz7pwrpENzu/svy/QANpf7id+F5VxBOA6QEj4
Lknt/DC7yyPYLbFftQ7VGhNusa1fTwU/UON3kxg2OGaH+9W60dUjs9a5mVgO0A1Ahpu01DclKu+V
gysBaicjnMzErYPU680tBnH5Zs7HdYemWmbKsPQzZ3Phye0+38Px824tT7smuTpH+S9eq2oNnwPP
H5cCigpg9f4Thl/Gtlrq/sbIMtCT2C1rVxbnhfWjlpzqyqWcxedP4EJg5UZEK8e+E6b/REKYGPv9
W770I0rshkO+zNow1wH2ajgJLq772oNoCMHTvnIjPa+XX82XGsAwSekbs+m1tzBghKPueLslstL7
tF70R9nkYid92ztMpXa1TH1hR1KrUok3D65oxPlMNJ/o5QNdKJqvv5+xS2MrYZ24qRyxsCkDwzCN
m146GZZ7lrnuNFdrTm5KjRRkNl8d0eS/tprlVqbzuj47DPxe7kg1ySU+taMzyiuOT1iWaY9AxZc1
WiR01EpMG04EHRMPN5Id6ZM1jDBd7VVVA8ZWjtwIuFRhGmkL8yN7kGn0MDhw2Ve9ULW4NJYQsMui
aQNbQ7tWZ/VBS5c1IgOe+7yIfroKd9ijWjIt2kCL+q+hZjzoeb5yaCVy+548xmDkbdD2VXRnIcXf
gYDob34/KRf2BbXCVLWDb8fCG4LSG3A3bAu+PxJt6GDUd3SO/f5HLoSSWmiqauqqzbmTpfYwk3NK
67Xe9o/rxlbCVNeF0RnAogNNd1+J0P3YO/23VUOrdSa8Khp77IqzJZJwNm2v3zmt+WcO3/9p4NXV
OpMtZezoQxLTZjunG6vMHmH8rVsyaqGpg18zDGM40n7eP2Cl8MntjGsW2xfepUqzmWTvRikmg/cN
6qONbrRvbG9lLkZXK03Q8vukrwv/Pk5YKDNlPow/cnPdMlQLTVwWMLhtyi5YHO9O8+Y7nFqf1i0V
JUjLaDCm0hRV4FbsLWfTD5NM53bd4MbLzUUOIbak0m8CfCo/RpYZbSvyeOs+cmzlamxaNlc0ZylB
LMiHhFwp+poroXnhBqWWmSreZqannKDa6HyvSz3a9qHzkfKbc1O5K/Oluoo2wLrTdsJZ8CsulY+0
cw4uNjLrjmkVbFDqzgiULkwDB8v2G1/HMbQoyis3pguhZCkHaZoPLeCEmh481zGPifBs/ATsdf3M
3OBfrpqiNeN0HOI0wH4G/CnNrtu/8oSr1qSKNiiqyotx60jo0PWfRGTQCKGt6yEHavzyyXEY8fg+
1JIAl5DjYodfFyFXKUzoW1ICFT5f3iyDlwToet8kdvrDnte1DjK2EqdGplMUc4ckaMPePWHZUH6k
G0tcOakvrRYlUDFuLIRmMStOKh4x7PmGn/IqdRdPrhyibptkAsP5JKhkDdW8x3MADri1bp2rdIPW
rMEImloc5J72HsPrd33erlJLg81Urrq907ngp2UUZDN8qTFKbiyJudKqRa7CDLQW6vXQnpG4CAe2
3kRzDK4m79YNrsQn5X0jxcc7CjSss3HHQZeKg9cq2QPzcr7v/XQhxQOU3ixvCO/9HsuLxvf8/ZTN
K/MpKs3ALUQ1i6Il75b6nwyvfyX14mHdtCgBKqJ2yau0Ig+UOEfspZ/cXF95DzWVAB0w+BnqNvHu
RWprOLJ30a5qynTlalEC1LKSItPnyiU95r8nB7erB+d53aQo8Vn3bSxDI3Lvs2KsNmdHhLPNzboZ
V4EFaAZ8q5pEeF/hO3Dj+/pRzPm6MqyuAglqCzd7iW3DveVO3qcpnf8fZ9fWZCeqhX+RVagI8qq7
b2ljkkknkzkv1kwy4w1EVLz9+vP1PCVMdnYVr0kVm0bWYrH4LuyfHUarPPNamMg5QvUIG5Kt6Wh5
jCa9nywN4Swo/vEb3I3QZu6CbdnjEm+yn/gxPp/j6lehR054RidUP+EvFJU1nLIyncNw0LNAdzUJ
7Ey6ACoQWxlI+DvBtPzVN1Xd+y2JE53n2VdEp/VWwnTwOaCvB1Hs181zSf0GDEu61uFWJgcR76Yz
JuZe1gv3k/0IXUTSYdIUnh10KdsTNusKrclcLvNnv3VxAhQyikSeJl5KYMBgTRKff4vDi+fBQxeQ
ZPpqgfhQtJSBju72BkYpvE89U6ILSDLdGq8kDpdyU8vjaYPfbHWr/L9SsLhwpAQwmHFHL7kc07jJ
wjOGFV8TvHgtuMvmb+KU7pOQSwnXxHumxBfRBJ6Pj6ETnO28LjsEQ+eSdVTlQCbeQ8fZs9Ry0Ugi
jO3Z13wul5h+6m3/nq/KL6n8K3z+3Znfb9MEu8hqLpOOijoLUxs+HfD/8SlAWcKcPV7rdgkaeMoU
Zq6+tTr8CpXQGzfF13T9n94xAKbix2olOSGk0sNbp2hWqi5tHa13PBZoHadHkoshOJ/OlPlRdnCZ
+PHHpGL1zkdSFdC1hE5wO7xPFPfBH+APcc4j6IbQqWnjqoA1Hvx5xA4PPe6HBk/c1gtEBWc4Hc6Y
eEXk/UjGsp4rL3gfZu5serAOI7S48XVXgAXgv5Z2dwlT6cUjXDH6a474bmsmamcQhNlFAQvEKg+A
acoEfG19qgCM7pxKsEKxzcYTUdCxW6EZD9LOSTuf2guDO0Vj3YUtXOwDUbDB/i4t+dbSygcki6Gd
itE2+9QfCqsydOoxNeiKGJ++BUZ2YnWEDWcYnKEo0kC/hXoC4EHJ9MHrW7oNFzy4DGiwvM6aQTuD
VLDOSQMvDCv7jyF72ofnYLpTFNosWQNH1AzmnF4YNQzuRCe2XR1XAxUF5JvLQdnp0pCu9dvibr8F
oIYZcjE1L/Z2eBi6eM07mFD67XC33TLDfET2bc2Kdm+fYwU1990P3Z+43Za9aZlmScOKeKunbAi3
B7i3+pxIWHAnMEfYd+6wCGRFP39e6PCu1+uNE+M1cfzkxHB7LWrWFeFdywrZItrheP5E6OBzIcKs
nbBUyExheoysAJKnCNb/xf350S90nLDcq1ANJHxd64CRIgy64BEe4F51y6uky49JVqq+OaZDsWJc
0gSaL/BNhnbqjdP/33LzJyv+n06Lkvuri2Ja2ChCuB8DHLv3jtVPaw8PTA0zPhHAlQiGP8kzSRT7
E7GsHo8ZuaepDBwl6p5sdyxekjdqCcAbq9eEQnw3asKLqGQF61oT+iVW99YZc9i8b0ImxR5CPj0b
Zp/rD0vc6yarrYZ+P8YljMHVtoJl5dD54Hbw9ZzkVMF4GUJbMUcc9s+g0cM3nHM/PbYkdq6y2zjg
mS88WIHr8ldG1B8W0ei1p91O06CFYWEkkuIYCHzayQQbuOSM/LKq22nqm07PYV0nhVnpx6QfO9h3
Jz43Tqy4k512EeqmZxEsJxVc6Zn6Kvbzi9+iOEVDYE+YsQY0KYSBa2YPHlmW9qnnIRk7CUqIGpXZ
DL2idmV/r3Dfy2jshbTGojgpCuSa0BwQsC5ailYwT4yGIBC7hQW8wvVN3GYT0L+TlnhzLjZNabbW
ssk4nvghVoXzDQChNH4PO/nphVTROOXVAkPmbGFGPAzHsuWwwj78tu2/riPfVaTVbFYSiCoq0p2X
wTkWIM36ACSQJZxSum0jvUyHpcXcxIUadRFWtefQTh2dtodl8PeKC3iLwqZ9GN7GS8f8Ys0VbURO
a4kd4qgYW3uJmXwAdiv3ige3ubOMyThDRSIqalPftUnz3OzJjaFfV/Un55Lb15lpK4ZFYKUZfKIz
HEb/xHNiLnCTlnd+k3dCwkQtDJ5pEBUopJ/OcH7jHW1ub0eDaUOgfxgVi8KaMPJhlMJvq7idnRCF
gAAsNiygWm3h1No+h2ftl97c1g5J2nEcQ3iGCGPgLg5HWpgx717vovCydw6rIB7hK84aUox79O2Y
zFtatTcmfmWzuK2dyHJ6cHueRduI43lUr5t8WbtshdyzX6nuNngSuZ+w6Y3OQjO8SImq+mPsxK17
9OsS/GSzuy2eaZqGtk7NWQz7uL4MtO4+yM00fyR7W+PlC9adnn+Fc4CdLZOwMzv2Ao8ZHwEPfzBs
8St0XMJZFan62LZkK9JVHo9BrTW8V/nuOXEnWAmc0qZQY3QR88uSzmgit8TrJZMlLqnsVbu+B18O
q2LVlgWLeGfW8BZW9sredGllp4S1yIlLZNEi2eQqHOQj3qrqh7Xpoxu58sqtydU9hCyLFSksO4pa
z2gjg3466ejW7fra/N2wJYGMxoNsBT94XfJwVAUEs9p3Kzio916Z2BXNq5reJCmZtyJujHmcg0Bk
nfRtUv2HZDbNWuoEqwMgT5vJKPoj5tav1iROrWnwprmrWu7FiYQpA8GzKaLCb8+7PLMusrB5s2ov
SKLXe9gUtA8ACIx+Bwlxqk1FRJiOfboWLB0uUzu924b5Rjq+th+dYF1NLKpR2bUYguN9Kps0j2p7
C/L888GpSzRDu25e6EimQi7BxQ5fw63zIUIw6qpxRjRhwFPvc0FF2F/qQd9ta+8FDMTgzj1wNXTZ
I1jeFzTQdU7r9EPQNadXKUNdLU5YPqi0I3ouGvGpJ8ri2tP7rvdrXviuog7ESmgNS9jCUv1HW8+/
QbjAqzKlrvyhhIWekU03F+EetBmUmvHUJr2Ch7rih42K0f5K6hk3TPaPaiKSA22XPvgkLOpyzY59
UPW0vk68Wc981NUbtsSR58d0AnPvNSSf1mEqgPd+2xP+5yG6j37zdgLzNFDC3qN6Kiood2VdvLxv
hd/5T12ymQWCFNJHaiqsIn9XK3shcvvDa9ou1Qyd46kHYhfTnmVZHQ9kmb2ui9RlmtmkakYRtVPR
hLa+yLENc5B+vF5hGXW1DeVBYaQbyLGY8Qr2Ngbs8P61he916lNX3xBNOi2TOhiLQ+wv0RC+bcb+
xW/BX3PvdzFP4V2qpK7Hgh3svJeKfAtO3nrO2zkzz3M0fQfed7HU+1/RIAq73Cy2rhwOLt2MV0IM
59HqYufbWzaN+bF5oa/xMZ2w7JKmn3W4DwWsdeizYGJ9IqHy0/YFn+nHFR+3s7d03MYCpW2bz2l0
obuUfnnWZZrFsm1DMG6HYoDo/d1Itb3jqQnfe20WV9CwguvQWu+RKY5DPCVJEa/sRonyejb+91pE
XQPgYQWWDm8YQyGqPljuzKop9JSJ1V/5vjQfwrVJH/kmTy/8GxjlTqnL4XfLm3DBOlFG7ipuRd7P
059+y+Sco1GiINHOuCz4FHw1A4h+qamU35nhks2q45ThGQhV1JP+FFYp8nroVcxR7oQrq8lp2kWr
IuA2frQAwMnqFF6VP+XOfTQ5WgFDzkUVc9IN2RJAtyIl6Bj6LbkTssiP6ahtp4pEkfGi16nPUkq8
YKTYLU7IrvvYKMbnoThr/qfS4B1YCMH+eub/Nud+svVdItk+Tqno9n4osDr2kVVjM2RmmI6LpUqV
EG1s7xMTnu+njdu38Jc87hQIn0/JEHTIfXx5WqZWqstrMhTZBkPCOYfKrnmuOruGd8k0t1lk1IHV
htFALinKAd3V69sTcFK/1XfpasSGSWdaRG988G8rDaE6c3j1GqjLVWsi3h2hrvpiNlUGtKDOEkv9
2vDUJaspeu4m7NBHklFlstq8q/rp1mX6yvnkktXaOF1j5LLjedXqUYY2+KfZdPPt15vm2uCv//7d
qS3OflstCIHPQbt+A4z3skVAIfqN7WQBSyuDLnV/PjckrlUWzpArbOlEX7yGd9849d6ne9pW7Bkg
hLJpwi3rdPfZY2wA7Zwc07UWevY6fcVPNd8UAZsUj4ie6GC363XC32pb22QuTdzseZJKnpvTS4gO
M3cyTJiufQfGpC73SER5apskjyasvte6uF0vmswnAI6dLiuxZoeVFxAIfO5HPHR7XkBILFMSthpi
MNFltH9GoO/4Tdq5RluhVLIsGHlme32v6n281NzL+QTTds5/kUTULN0+lLuoVKH6Lepy28vG65TG
+E4JYIVt7HpGQxmxozKXLqLz8QBD+9NPmQip+8cMYGS9CkLOpRxO+SY5bXxpxOa3OuQ/l14SLJuM
wrEkZ5XkZ9d/CGpxI3W9rsB/jjuO1tOPEw+27pjADcLYSZy+qZY4/vqKMddZvGlPpLDbBzzTmRyx
iYdymZvn1c7lkBKfayQ+rLPuwE7Na8KSoZRxh5M1hD4fz8Ik0B/9dr2TwqK9jmWQGFWuI9Qo8nja
h39CwuPf/IZ3Vj888UiaVpsuE7nqz8FYsWwNVOTTI8XiOFksVmYWTVirUqj5pU/MN0vN7z4TJ24v
8DSSj8fY2dIc/xtm8pVS7gNxwoZMf9yQ55xUgewx8rKFeXKe2XAQr7xL3E4ghBIsnbbWliuZTDZQ
knf15MecIG4nsGO83qKhWsrKJsNXMOLOT6CB+JzSWBQnf6U1XEoigm3eppHK6vj4yM7Ep/mKsZ3i
hS1p3cKcbSjHw4g7Ncv9EazsW1aqr6P8LL84e3CEBUHf0m0qw4mNbVatmz7ftXpODp9bEidu9wv2
A1A5n86pTOsgGbMRy3R3BDS+kR+vzN/tgB0xdCK3ehvLk9Xv5DoOl111foJfxG2CadscKe/Ouewg
BB/twbu26nyA01gW50RNVaJsdyrUXmv3ItbpIUkmr7RC3PZXAtF9yCf0SONdwHMwY14UC/7yyiuu
2FLTLasZIItfrjSAeM4ZP+0zkFt+gzuHxWnrswni2pS9ifcPaRWdwMiNt9yQftozwYpHPyYuDtB9
lC7BWC4DEfoCq4b0f7pt9iZTC7d5MlmZd3gg9yw53LbYOe8GqDZlymAPaY6XwaO7S6H8N11+vVr/
Ind+ErpuZ2zq1pTQap7Kscd78p9naMj6Nl2q4QvEOVL7STGzAmi0dTUfHuxZt7YDOJCMnzfCYeRD
uY5V3obBPL4BjRddBrAP7ZEtY9+hugjjM19EB/PmtF+Dl8pAWb+0E3nZ50lsT1t1cPXcBktsH9ah
OTIYfe5RZoKYa7/t4DbnbMT1AUTEWDZ8fIBo5Zdpv0VfumJaTNzWXFrhutkEoykHY0/2ZheapH8k
8Lrr8hRgJnHp2DF/0vrot6fRDkbeT9Vst2zTc+zTmYIfmlOwz3UPbzsIT5Z9Nd2DlfkXjLL9zmiX
OFHrJl1nFpry7OdLKvR92GyPv951V+pRt/PYpcNWwRLNlLydrLhbUruTy3K2ncF1Jkhbz2/vpEei
dTjOfWzK9KQXEQ780gMUdyNyrpwZrtKVCSJl0z4y5UFG+1soubmDJebs913djmPEwiHp4I5W2q4x
L4NS8X0b2N6vsPtP05Fvp4zh0lfGR6UzglmzoPMjlyML/JgitxQq44vFvjFQmcjiKn0jeeC3J13p
qnMNjjNaDiy6rKAfDHPaLJaz9Lr9ErflSFhiYZ27G1DYkjmL6uSJB/rGkl/Z8m7H0VaLWqu1MmV1
yiQn4N098ZY3D7Haqxs78l+Q2k9yudsSjKSkJDoJDgsl1J/9MP+zqmp4RIqHrflZ73+E6Lk9BwFs
OHeYBWRzr+yjFWS+D41tPqh4bWCvPELaAW4481NTRembJoKmeBbiv24sxJW4cYlkgxjjEJ7Lpqyb
/p9JSlCPqn1/+HViuTK427lkfFE9iXlfrnH74YxNc0lW6Gf6De6kE8VF0G0cMcl3+XdTH0+jEX71
rdu4jONVnc0hp5Im4s6y/lnq4ZvfrF+X6ru2JQ+SqkpmbUqYNpoCG0/glUEtF7/RnWqLnaEGeRKZ
fO62t4S/r5LA69JPmJNG+p3pSlthSmHCF1DV2LsAbWmvGz9xtbWgZr9DqLBGBy1Ga7460iHfpdfz
Licu5bOyDTziezTRxKD7PG1SuH2mCKJfrzj/+V3LZX02MNaagrqeSmLBVA1Usr7tDjK8mZNEvlE0
1p9RWdkbLwFXspbLb4RleT/pZMLFSAZVrq3qsyPQECqEFmL+67/nSsi6JEfD05DDmmwsaRi8wb30
YZpOv+uRy3CMGzWMgqA4avmafO7Rc/iws3HxyzUuxZEmuoE3IT5zFXZBrlt0vvHs4Hf+uyRHOfXt
vgWI2nYN9L3cDp7xOv3Lb8md6zrapLRtKqVxXeffaL112T6q1m/mLtFx03V1wEALh+gU7Jfq6NvM
rInnfciVloJscWCi3uqSAJp9wroDuva4rnuti8t0POEtZ7cZDwL6bL6MKKZnufplM5fnWKEmEv2+
ypKZYHkza5FDP2Ty2+cuz7Eeq32DQLku05heQHT4vR/kZ78lcU6PswF1i6YYmkEP69LK+ivM+LxA
3zBcdg4Psy2msv2IywuJlsvO6v/NZ+RZn7tcx1gTHmwtUpde5v4xosH7tNKbX6Xokh3naauEgrFY
uVqu7w4ITF3aNvX8nE54gjs9jkn/2gcMlr94Uz8Pht+4eF1Jtu5DoEq6VcLTbSxFA1+kzdbgy6Uj
f+O1WVyyYxtsTACGOZRhjzOirYOnARb0fmO/HofflTGH6be4qzdYycO5ktIEDiJxdeNIvbYqTmFH
dZrOKcM5AX7QV9nMT+2xeN5BXaLf3MC/uRNoLXbxkU1VlU+1Zz3qsvyadj1ZkCCN25l/TqLsnCu/
ctTl+PWQeIPR6YptwiKRmZxTJjzXOvrxO1bjVg9j28oyTTHmuFQy3+iN2+GVasVl+KVL1Ef1wLBH
aoFKhXd2/2eyncm25dxe/PahE5xif23CTFxCaWuRd0HavduTzfidnS7PD310sQlBZTmgYxbQ6slW
2+9e83bJvVNzDkdEcLbxtH8TH/S+4ubbr4e+suwuv3daaqi5j4cuR9w2nwCEM3mHts4T5afn5J0A
7TSxu9kqFCzbHN1BFpa+7cZx9vukLvNQHxNR6BPrckrtPVVTA2kc2fplXFdYKjyCEH20eiyHOnno
2WVo/IwFIKz+YyTZKejroG+bEjpHJJPD/HHpW79s6zIP7cCSFZLAYxmYwwJJx9/NYeB3vLnUwxbM
MRpOyIjo4XyB89rbdpr8qhXX5G7uQf6GQ99YptJ+tkf6WzK1fjWzyzmM1zRe9KRfn4gWSCcIsCZN
cmNF0p9f6VzSYTz2W69GNZYmJGPO4ib+DQ+93UPKFnFJk2q7QLsmyA1ooDfuLv9mlJ+0ilwuYrKe
qp15qktpluPLMW8wL2hU1d1Zwdtn1Yb49TWcsjFYTplNSvS/iZOgfNV8/L2b0v03Niw2RzfBvuvD
Sj30cKB8IYoul7rlv8XdJHPdj2c+C9EXCww7sr4f7WWax/ShHafuYdq29L47qv/pWQUP5NhJ7XfE
uLielVRJeCyHKhPGPkghvoZVeAMye6VScEmWaWJrGpBhLGOygKYoY5tNA8jWv06k10Z/TbDf1Thi
bOsJuiJ4XJpxmSQnP7Nu8qKoc+IyLFcBfUhS92PJ6vpxl3ObH0nfX/xm7uQi2Q11VPF+KI8jvONH
1GWV4F5IUMzcKRm0XjlIBLssQ9V0WZCk70Xc/u03cQebwbtwg0B8AsxnaL6wRDwe0ejFBoWzhaMs
kppJ9WmKoOFd/bUO1F/RlvoVCi4C7ICgvagslgSOpMt9z+92tB787jYu3bHlS1itM8iIvY70U0S0
LMJVzDf2+JVc54LAGA/WTcLTt+yiUD4c2yEfT4AFxpM3ec9pcAkoOPrbmvg5kxIXFRbooW9WvHeU
0xqtzZ21UAJPVIhc5LWDXNyTbbiCqNgwICVEDzEnSxaM2k/3jrjIp+PgbKkUroJr234K6DZfTHOK
G4fAlXTjEiCPahyiCbFaUjLF2dqRJmsTL9IvNr8TWOeJpwYSNX1p0HLOKugKZJTwD35r7hThDFIC
iwSFBp5y5ku70ygTy+DVlWDCRT3N7RnEEIzUZdOtFa71xUnH/cZm4T876TH2a1R8l+FngDWiqKkH
gOOqg17IbNsccqkmNxOLnqiy87OuB69yCL/2Oovvfq3lvT0ohIChO9p+bNQTaBe/e3wAjOwU5D2e
uwHfXFR5bEOfxQN0fchxS2rwdZD/1CYY3DkGwzEYDsUjINoOcd8IcUm69IEI+QeM4m9koX+lC372
G68x8d3SDG3SxstJ8QcsKdnvNtZ+G5KhfQ86WfcuWJvw5dxq9lyH6UKzfiV9EcPGxmbKxuY9hR+5
zsZwa488rJr96zqH8hZu+OrUnLOUrltoCVBmZRues8nWEaeprKuxaAeYKuUqVprcTzRqH0fcUx4a
PsUF5UH0ZTja+A03PeQBNtm81ZyzC4BfJvf75s4xLKK6VasJVHnyAywVIqGmPHu1XvHNnXSxkJPR
juIctrEQ98kWyfwQwGL6Td3JF7AxZsGiZw2jyLWBUPM2XCr4UvqN7oLTzBSx2A4j2g4hbCyWs7bZ
PnvdO5hwoWkUba4FyHpcfcnGM1YbBgPp+EY6+ukJgMGdBDFUjT0YJ6qMzy3XkvxTRcF5I8Suje2k
iFB0aAoodAXkzLFVBtplIMnduDG9poKfhK+LTiPrOAVMD3h7qbsmP5toz4cjTp93qbzgL1gbJ0PI
Ad6iVLO+VEuaXqZFvVmP9taWuTZ/J8ZhNtgyPAcoSJOn21MKa+S8N2GMYDbc56qC+Tvh2kJPVXDd
qdKwZP4kt/Z9HCzDZ6+AcmFpPTzpFIETe4nXyBDQN/G5XoAk8RvcidYNL+H7MGyY+StzgutCpsF7
r6FdNFiz03VKKxW8RRecZR3pqoyn81+/HvzK4e4+KkfnsEVzOPSlXPaB5vXYk3sWxt1nbeCCZDk7
it3GfvpKwn0Jq9TMm2iNejC2rcoNmV5myf2WyX0IO3TTpR1ky0t7NDrHwSfyJVk8M4P7FgbEwMCO
bkNkURJ/3AQ6CmG0yRv7/spXcEF5UqEHNEwIrePUd5WcntN5eNRxetdCDDxijU8JyoQLYTvGSSSk
QgT0dfVF1KKAnpYXYhhjO6lTVSLazjh9HXv9m5LmsRbJy6/36JXaykWtrZDFkQmQiGjsGbT2m3gc
ngggQA9Db8XvNWRjP/76h14vuT/J0C6AbeDEcLILWQqoX06ZZNrgyfMYHpaTbE/DYXZg83c9ZWlF
emCAZvAmf/3LV9TyYBn6Y20nkmFocNwrdNHH9e2+HeQ3vlA4tK31cL8sgc0A/xB5O7QwugbFP4+G
rn1hA28LdQZeT4T4iG6KJ8guG8NHHMLoSyv7//Wjlw8uhnZS+z5Y6Ob2eCagXN33CmYFw0T//PXq
XTm2XYSdOCKj9Ymxz+D4AAmLOBs33flldhdgB0bt3jZti7zC9XNVJ90lbdly7zVzF2GHlrVe8W6H
EhISGXlvlz/x/OvVy2HChdalsAGd1JR2ZdtEQEyydcnidrxRzVxZcxe1BlJp0+u67vHge3zdwmnJ
z633nbmTTIDejgKotaHhskT36xL8tbSrH99WuLC1pGnMxnZ8T0FSCotC/WWuE58nCKy4U3+tq95G
aY6+rHcS31cVS3LYVbcPfpvFjU4RhTGHDEd5zFPw0cj1jQ7X80buu/Y9nfgc9/A4FMUBR4+zedQi
lU9o8d96rb5SO7rwMik0ZLzAhCsbQlvIzcNCPmRJfXdA2cZvdVyMWcx5fa7c9mVsYOK7y9/AL/HL
Ly78c0wgMJXua4u3jvEFSu5/HVb7PLUx4WLhZaegxr9NfTnvvLlbZ21zsHjqG8fKlY/qwuG3odUB
Q5e13HbLspaKN5KAC+G1HV2c3QF5dXmAzVNGVD8LThrs9YR6Du5EEkE3Nxo33PKSFigBQbqMWJz9
fjN3AonUh17NjkYKQAhJkUZSZEQHt2BwV8oVF2Nnwt7gRpT0sKoPs2BNfl+q+UIm9akT3eb5Fzit
h6OhEk1/2pcnWLFTC9H/vvVSVkJB+GMlAkJNtJhRII664ROM2Yd8leQWdefKhnSBdkkCLLyoF5TR
phsz4JL3rKoWr7Y2E9TZNKGkwT5bIKlVSC9TEn86Iuq3Ki7sa6U6iuYU6ZGd6xdITaqN+yUXF/O1
hWg4Kzitlt1unuTWvfRyu8UrvVLQupCvaU/nZY2mrkTbc1LPZuT8Ux0PzUUPA5yXSdfA7I5BRTfj
QxP9tVtb3bjRXPvQzi5K42CPZgghlrOBQA8kYkx2MvuPV/y6iDBDY/guihhblEX8Af0O+rDo1frF
losIU0ZIdSR7XwZB9LhOFaSGhW9l42q/swWYEGoJyqZ+jV/6SNNLNK/rjTPwyjHrir+zeoLdC2tw
CTO7eGTNUb8XQFv/M0skpdxv8Z2bSkrnHXJLK/6CSc7ZYCU6fMPuufZOBA9zAgGRCfXwmDR/qyot
NzjLek7cyforTC/adpp7vPfieXMfH7qe3VJ0vbLd/+M3qNOTTa1V5QT1tbuIRfchp56nuAsR29Zz
jFqFGmFKgykLovq9GU6/+sMVged2ldtWI5S2ZIrrDGII3Z/GAurgtVlccJimRzvRDlf3CEzNfGZW
6KyLeO25X1yEWMKOcFZ0VGXL6EfSbhKXduFlUc+EixHjOGVb06I3Vo9hn9MoGLKkNrcela/EqitL
38kU+oivlV8E3Yyn5lzOx6BXUZ70UeB3u3RBYvESJd0hF1kS2phsmXNNwlv6/tem70RqHQHki5fA
Hj3+SQ7ZnPTTnYEy+Ie2Gdcb2Fz+836MixaD45AEDH9Cq5+c410KMaPcDqFFsYYNtHH+xdYmvPFb
VyLYRY8lx9ZZWPm89n4If3c0qXpKoWbkGQdOvTbBdltCvrgrVzk+6O5PNu13fhHmHLTr2QcN25IO
LnOJvYOmVvIQmOqT1+D/AZBNWxJIYJjLauE6Z1GdXvZw92HrM0gL/1hogkqwGbUjN1RRpHLCl+ES
xPaL38xft9T3b6XqkCKtzq7cKfuqxmODLaGI/E4pF1FFzLL0ii1orIBI/ihptbyhcvBrrLjC9RPg
0XToNlmOc7Vl6yL+auLZ83s6QQugU7pFnHSlTRfxtJ8suRyk2f3SjStZ38mJ8ykBzDhK9t9MtHV3
Y7R5Poe6gCo+kXOCMl1fQnypftOwSb2fG+Fn9yNcza5jPZpxJng422b9LY32Z53GNxLLleugi+yz
m2akiztscxOdC55aBV7Cz5CcOcczzuOgw1vamP/2I37Sv3bBW+25nyRgQFgdUsqMtXWV9dCDeFzn
xT4l0yIy6Kv+HY9iVjmVAc0U4XMGtvb8qIxti4lH7H6vTfRQTV2ahwlp3sfM0sthif0gIJIEWYoq
fBzxonuvF9LdVxb3ojyZp2G5RMe53dVVFd9vYpR3g1grkrVmoY/cbqA/L7o97+h5fGqCQd1P3a7p
fbjrcc/xfA5ZPbtvsD2t5Ri99G2k0nxfArVegPAM3kbVCdNSqeI7Ql65Uy3cTB/U0o3AyTcnT7O0
SeRTy8ZwyI7DsOoLtaH6SE+LB44Q/c/PaTQf78GGjZ5gGVVnhPDxPTythxtf+crx4YLbmpPpQ/U4
aiHeUEbReRmm4UaJduWkdbFtG3ReWBBOeP5Y2/megbSXdb3kd0mw1k9e2dIFuEXxPO19iz0apScY
H4b8rsflFn7o2tK8/l3fpeKA047jS6Hu5lzk5x7ru35Tow9JjQkXyqYMBC0MrpqlgoVC9olQ+I35
LYp7X0hPaKYcaCjO/RE/Qs3zzGrsTr/biAtka44x1alG/XSu85CncLi929JZ3/nN3ak3XpXIx3gc
AZOL9JDHNnk3g2HuuTBOyZEEnHdosqL0C+pHJoYGFhbUr6JPXSRbGEE62CgNNvwx38fdCsuu1Qtk
zVIXyUZWYNYTAIjLoz7q/AhI/UmsNX359Zr/e879N/2mLnQN6OoET5N43W5pzZ9j1MV/4xk6vuzA
4mXnUZHPvZqPfIE46UOMZHg/bCRucgO3tqdu2Pb2/5xdyXLcNrt9oZ9VBDEQ3LK7NbUoybEdx9mw
nMHgAM4gQfLp79FdRbBaXYVNFikXhAaBbzzfOfiX+FdeF0y6fSuugyoUsikBf++qR5ZHf01jvVwx
GO87Neli6QTJ6cIwPfzUBIFqD5HcIog/o+N0HMxr6zQagsnvHUoXWidpYwXSi+pJFvkjVDte5BoS
r6ssXYqxhGobjSavnqzaawRbDdLTruVer1C63IvQTaxDJGAV5mimNcXAHgOmaPXqNUmXe7Ho15mr
OC5B5EPD1CoFz9cwr1BOutC2srDW6BjWqUs6csjbGF4UQrNXnOXFl+JYkJjue6LHASVytk2fy2rl
txugRCcgkSeZjijmPW5C5VmzNuXz1Gj90spxSjGLnI+Hnuv5eR0tvXKX3/ev0oXCWQhlqH1+zc0S
+edUgJ5U9W2AEul6TVLgwmtx8XALmjxBUvAShBPNdggxgwsQg2oxkiP5Uh+KrvcDx0kXHKdWkq87
h552JPbHBT8tLTX18rQYdXzjxz+2ke/HAtLFwMV9J8atLfCWhUUpy1aI3OrZK8kGZc+bDf6Pz2gS
JzOw4YvNxSkZ+HaK6+Drxzt/nzhLSOmEA9Uu7ApIZvVEJmIPiD/Bk1EsC2iIuiECYlxPd2My6Crd
oTyWDoqNWVCDufTjP3/p4KK3vy2al7KZ+xKmhEc/KlXfwnB5leqli4tr6SaNEEjyNZs/xdtMD7Re
Bj8D61K1aajG1XrAN2mnFeRqxnxdu6vF9AtKtfIXaJxdXgW7EeZ0W6jpoR1y8XlaMQ2WVnJv99S2
vPtbx/WUH3KLcvKxpFXeH+o9NHek39ktN3nwu1pqvJNR58cop9HDBhgTcP9GppBJH/4a8yj0qnhg
VvjtRww5gXZ5HpRPYMO7kabT4MdQL14XxAV7xHu+IVrdFViEaJwmbJNpsHsVU6SL9aDAMewFFQWO
eT7orfvK5sBz6bdG5X89wK9Gl6R4AgnSfjRmqB5RcfKiDhDSxXrIyQ5BrJE/FklLX8zKzV+6jms/
e+Oi9mzUR2Mwb9WTWOYvsmrBwrtq5hm+OQWsRlFeIPIF5qCEzj2mGqFXf630fMGYuFi9eEuYrZA9
P8022k5rFC0ggVRXDOWlxV/d7H/SPUlGSDgxTPXypvlnQ88vxzijnzVxAXqIOtdZgqzwiQU9SYVU
zyYMP3k9IBf7NluQ/JcdQtqtau5zOCk0Kjwfpwt+gzjuuFerLp/yuFeHxJBDPFg/0R/pot/ihS6r
mpPyaVHTjymqlpQqupy8TsVFNAEezCd8ToCPufisZPMCEejf/JZ2HGpdt1Er2IqlddsfEtrJ40Sl
p11x/KXELD/K1SLIkqrpD2tz26+T8XuaLmaa9jyqwBgaZAsmzQ8kyMuU9f3md8ddqFQRh/WKGAk7
14Y8cryiLxDoMH7O3kVJgeuV5nxZCxQ661PRH5PJi0NJSBckVe8U3rIYiycmh9uhs3cbs3953RQX
JMWagaolsgU47Lf4yITZMGEuV7+41gVJdc2wNyHBxusdOQYjyHXGknlRheFYHHPI9hEFTY3PORc2
fLSsCg8yErlfWOgSkVUjpu+rpQqysSnz277uoQYD6LDfsTsPVMUyNsrEeVar/iVo5/MyCM9b7oKk
ih3TiuDzwRuqW/g2yFEdgn70vORO9Wud90hguLh4CkR0x0mn7vo1Ka6UYy/4NxcfJXsFT1/25RO0
7fSpCkt54O12jQ/zwuouQCqhjeTMYvXJPm/JD5P/9PqW7uRFQOayGAnCCarWOyHmbCivzfteyozc
yYt+iRsiSIDwsJ7YJw6W7LSOEnUculqeLbQWVQ358iEvlqdgnpfDvAx+fVXpjmUYeLoCKJfiae3E
Dk7EfTmpta2OfofmvN1NtGTdJqGeOA5tKrY6rWflZ3VcrFpA8JUHJsGEEpb9gQb7w0pD5blx5+WK
VmmrAqae5FgeezYf2F76uScXrpbMNkYhiGDpXFRp1e7fodDr1fqULlwtHMCdGdRYux7FY1IOP7sW
lA9+39IpOc1WFDW4wdVTNKgybcO1urOIyvxSAReRVtkmWGs2YnVjl5Qk4tTms59qlnQBaXUttIrm
Vj01FbSciyoQh9lEhd8HdRFpJIj6sVlxMPvY/J4z8zUxhRfzoZAuHk11SQP4n0aIB6T6HcvbrwWL
tZ8hdlnKJGlH24QLbktE0WIMHixwY16XxWUp6xAgRX0o4VZXNB/ycI9SK2e/1o90mcq4agcB3Qwo
ZwcbP/SWIogsRn7l7b8ap3e6EC4UDYocNfg7kiCrApKnaBmO6SD1etxBX+R58o5/BYlBYmsSBZkZ
xx7QYwWOeOuZ47mINBl0iTBaq6du4e1hp+XniQx+gaQLR4tmgv61jpKsQCCzVcudJImffXGRaDVV
fdWh/Z7FoPzD/FQy35nYMr/KkQtFa0q52LrYkixYe31oRhIfh3z76nXbXSRabEo2oNGJLrucTnm5
nse4vXIqFyrfLgKtiWoQlfU2yIAqaG/Y1Nn7KqfmfhGG/4FKVXXj9RPc9juI4JtcLWMCAgF1DNZt
AxuLJ7hTunRoW2ljuSPNy6AtNj9UXT7dYbzs5LVzF+MmVSKboEeQnW9NeDIDSPSWNqBXzv//r987
1sCFtc17rEo946miwFsdwzDsHuqtEgdbLz9WO8L8hNGagbuzTG0+v8RsfNZtmB+3BJQzXaJ+K6wQ
t+vWLAe0ZYHn6PbPHeX6MAw8vJ118U3PWn3m5XBHzPg8VaCRCTlQnjxeikdCmgrILvm731k5dseu
m0IfZc+zAj8oWgeTTmL44re2Ex+IKIpQGg9ktpXRcCzy4gVAmmv81+x9m+zi6PZKt+U6b8ikWPMo
V3BktbieV77xpcXl24Jb1w5QKwlpkuV9/GiYfEUH+1kGl3HNtEERNKJKMj1SO6V6DYP+0LOp8Zsh
ki6SLklsNRYRSTJQvJqDnZM/0e73M/YukI6SeSRzvMiMqVCJo1lKWx5IG8RXIvgLjtYlJyMjQ7PQ
wibXtRoPOchZ7iyfqxMxavczDi6iLipWCJEbkWSjCDM9tMDZysYzSXARdRsv923RmPgAYYxoUgzQ
g55lTXrF/IoTLqiuSnrwXeRrku1GDCCe0+1NG7TyStv20rV3HmwcQVuXgcsvU/P62xiEf0Ba3W/j
Lo7O7gts5N7jRUXbsWlPYV94+imnqr/voOykfYcHxdgNRy8agw7kWoP2UlvdhXEBzNDWS1Xhiy5z
dVzLWd5M0T4dmnztH6KuqI/wkfoHWkVhlOpR5Pc27oPTECf6ttLwl0vDr5UD3xf2ENLlMMsFiWfR
0zyL+3B66GXdPiQWxba03EN1aqRmA3IZNf4+2jFvDoCR0yXlFmioY0RE+YB+XXmsaTzMKYaNt4dG
7ebmtQVbpmFR1rekBgf8x7b//Zccu2gWJMlkLsZBZq2h7SmPDH3c21V8gVBS7OVeYhfE0jCw7gtL
ZVYq9reK+h/DILz0LETsgljyqgHL5djAdRUdO4TdyNNlFV6xfuxiWKZ1B55gqmWmuugrx1DmYQ77
7x+f+/tPGISIbz0XKJUMqDVlnAHcIU6F3m8x/jMdfRaHINjbxVewYlE1yyQLWXBOpvmWcP2b39L0
7dII2QBqjBFtDnv0tR0NVGkWTz1o+QswsMFL2PWUZHRmv9W9vW/wWP327cRPi6DRyDoDkwk5+LyJ
fixJ5GeNXUVPUUUTnQiWnqLtocrlz6CKvZaOXUTgagoOHik8Hcrb+sBjA7ZC0GL5HEnsQgKLcpi6
RUuZJcLWx3wGTnodai/3HbuAQEbzZu1QRs9WCXRWWDc7CHZir0sYuxCtBNqPNASKNCN7Pt/mILfD
yCv7/PGxvJ+3xYnjXNkSrSta0BL5plhubVOFKYvz/ajtDgtTkeRKXvvq935NT2IXewUWSozVslki
mp9RSrCQ2ivAkk/6oxBhfRcmC9CrBZQnPv5ZFwyOC8Rag2TYt7qPs6EP/0za6lkQ4lUBRGvkrU2Q
4O+JimCMsxYNx5SL+Xnn9Yvftl+/0n9a6iDKArYUkjPZyNfP/aR+QDbXK9SJXUCWiAsjVBXBL01d
/n0WRfkVQrdeupYidhFZImLJvtbYuNzy5QjSuW8Dj/2wm0Dtvz2VvVqiPs+xeD3sMn1MGMBkH5/3
a+b03q2M3q5sKSuiArq52VBRdqYVqx7KqlpuKSQ/U02H8qYmc3DThqq/8t4uvAMXfFDnplilHeKs
bDnqmEOZlo36Ga80i9G5OUZ6+fLxT7v0AhwXoMtEIg+d42zra/7UBxM56CD2Q6nFLtqLvnJNF2KJ
sz2OgXseXllU18DPD7hgr70eZkC4KoEKm9ZHNevpNC3X+DsvnIuL5am6YhxF3IsMQIpHvda37Zj/
43XkLusWL4ulBuGuyKgsk+NeJS/dq3q03+KOaajnadjZLDgqC7DWyBCLz8DfqCsNmQutPRDRv30J
HKQbkak7XJeEhV3aFnz6ViScPiXr9L0jw3bq6t2c8FjmdFgXc0aw5ccoFrtgn1mG0wpKMZ5hVEkd
TUvrGxZp5uebXUjOvHSR2vaYZ2TLKZx+yJ73sKPXUooLDtQF5eioGCFRG4ssGQtQjGyiOoKjGhlL
Pobrpx2tIj8+o9jF+WNIdo840q9MEDb9xsW0Hlau+ysO+sK7cCGLpSJhU1VMZLxI5GkEb+Ia+iXD
8S+QRaPItuyGZ0s7Pqie/qPma7MYl7bteGMdlpgMxvhzFk7bfOLRRu8nbvuj16MT7qPDlZ8B7H89
8nU+dKxhRw5lYL/FnSe3BFQMdcNwKtbWKSp7wT1t4t1z9dcD+08ooca2HxeC2xKTDtK+9UpuUYD+
22/rjkculxJD8lUCYxRAN7mLMnT9/GZ3YldacU52reoChm4SdZj2+3wzNoWnFXURXeNgMLTe7TxT
UxAec51jBgAK0p7XxQmm+bB2WylWnLktf8aLsIdeYVLG68xdQFeXY8REiwZ3UbfVdAgNUKIiZ9xv
+iZ2YV0axVkYR41zX7bfQtTvUsOYZ3zoAru2dhk7Urc8K8Mgvzdj/88O3mM/C+/iutTO0XkCXD5L
zDbd54vsbkD/cW0q8/XBvBMjuriuOKpLE2FyHbk0+TNk5HEdpu8ff9LXl/7e0s4brSaDOVa5Rxmr
6+hTu4btfT/m451a68rPrLsqkwgR7BBCtQl9uT4A41icQn5eHD7e/6WjccJnhqknwpuAZZSA9kfx
7oZX9BrV+KXFnQCWjrtsQjtg8dKaFNSPD6Ld/fIsF9oVRKi7BLx4veshVAss6u3Q+vUrkcQutAv4
q5yAFZtnhQRpUaMPQKT6bdxFd82c48qIjmeQ3Pl3rKrvdcSvZCYXztsFd+WFInTU2DWt5fO+VrcL
uaZFf2lpx42aPS/aviijjOqOH1c79OnQBX44gthlVNV5YeOK9VEGvbbvpAyOU8h+el1wF7sVrS3n
QwmBnjmBOgc0DNq0U2w/+q3ueNFliXYggDuWGdJ+S7jGLQfIzS9fcOFb/YwB2AXpbYZ2wJrWlVJp
CVid38t3AVxcmh6MIQvLwIDdp5Df/Wtfmz/8jsXxovsQq3FKLMu6Jv4ZjeFPOfCvXku76K2x7GRS
LoJk/QhF0hQclfr3lsnFr8b4C34gHLtFhUOUTarjKevCc50Yv+fpYsPGSIoRcVEEDxoeRVuHB10U
fpi52IWGdcaWYa5amvFc/8PQctHa7wX9AgwD0SVhEFXPwp29gDz2nJDEM1J0cWHRYqtcDZZkhoGQ
Il406rpK5n79EBca1g5JmWxsJFmt9YFtYHWs/KgMYhcX1gFwUFMyYGnG/01U8VsDhgy/G+645DZC
ow/g/CgTEAQAIUbwbz97Vj5dejI5jktJ7RZlpDLhqenkzZIUvos7rz5oElUNtaJZ0bZf6d6A6bIy
37wOxUWD9RRcO4vBHGU3rTpdR/HSowztZwpdPNjWreB0kDrK4k60f9E6LD4rUvzrt3Mnvd0HHW9V
N0fZGGzrHbX1p86snl0LFw6W5yEL1UJItg3BdkOnIThK6zd/EruAMEY3OlSgcc9M335Z4gEyP8ZL
c00IN8ACvHejed512cCCL+CywbxpEnjVyYUbYQUxjapV7Dpj6yKPQTwqZIit30SRcIOssBEzUUS1
mWyX7RA3w8MOTYYrLv/9dEK4GHluCrG2QddnQHJNnwyL7DHO5XDWOYp2H9/HS3/i9f//p6rwKryA
lmLZZdE+D4d9MtVBDF1xKtdw98pYhBtz9WrZrTRVmzHRZeBMv4Ock5dxhBDX290XXbgbi+5ctkZN
mYEbOD9VK/UjNBFuxFXVZoXW+dRnDWaR6z5PoAZof/c7dycZkiUFhDjomqwIm/1eWS4f+37Nj6B9
v5Zvvd+ZEMwxwBYYwHDheZORoA8/B9bqMqW1nc5lJVFuCCpx2opI3H78g95PCYSrszpV/TQOmCfJ
tnZ7FuVf0Fb3KnwJV2YVoCxoSK59k407/z0Juk+0vkYgcWHTbvgYjipCaCq7bIonfTLj4z5EfoQO
wo3vAg2ObXBhddnYdXHaVMsDgdLhlWd7aeOOGzFluAyJpU1mugIAsGCpUzV4SeaCP0C8fVUgpAFC
H0jQjJOfm0SysZQi8Ny4Y2/qcemnyJZ9Vm/5mJokqu+nebkmbfu6w1/rL8IN8UwU06kMBp0ZeED5
wCJeVAckTRYMKzFX/2re+0HkhBvyjYhTl61vNWZgw9vYLJ/7xY+7EdCOt+dvJxnVtLNtVjf1D95v
f/QBEMAfP9ML9t4N+TqL+kjfUY25+kIPBy2go1tPCt3RCkNxXhGUcAcBmlnXOSFCZ+tkl4PUOygu
82vA6AtX3439CN9QBd8inRHKkgMRc3Pq5SiunM8Fo+kGf6wMeNKYCf48GYaztTnkQeMOlHYkwXz2
gURxf7s1mlyxbRc+hzsdwKcutPuwtJkypAPniY0QJaOHSbSX5KwQbkzIFCcaLWq4yKBOZQTqmogr
P1iScGPCbsonEI9jcdsx9tiQ+XYQ1TWY6KWzeb0A/wlNWjslq4HWaVYDzHlKiuEf6D2XD3UU6Ssf
+9JVcsKHBjI6jZ1Ik+nIHqYc5CNsbb58/NAure08YpPYrQyaSWeLUP8WQf91CoYrAdWFO+pi0mcw
dO1qs002cGt+E8iyvg1o9ipoXvMx7cqhBW2w9CslCJfsdWmWfNQRItyal+RWrEN5THJW+JkKF6e+
yHYX625gKqrp3zKa7giGxP18jQtRX8Ra9fvW66yKiva4FvRZ1KY9eX1fF6O+thpNM9BGZjqO5DER
fXyqAba80r6/cHtchPpcgo8oSmad8bV6oshZ0mQ0P/x27tz6uWCk2DUU0LpV3HeTKFIFYQfP7+lc
+7Ldw7jL+zqzDPqIoX1ozPzJb99OyDxvc4XQhFRZOxSYaBi6NSWTn5yTcLlegyhhcx3bKgOjV3MA
M0dwUGT3S0FdVHq8A/w876TMxjb/vUaeuGtzZekLtuCX8SmTl/2E7mQGfYKwTzGRnN+zfjQPNuzI
iwoCAjJ+XV/pb124li6haQIAdgsBwDLr5JzcgTZWHSTm8q681wsG3wXBF5PSgtd7mc1Qd/zTbma8
URHZHgxoZ6+Yzks/4PVP/8en8LzaVLmaMmvLHNV5KCQf9ADJEa8b6gKXTa4lBlsVVufb/dKtxWkd
xHTrt7jzbLfJrv3UCIWS7vLc8/kun3Y/ri/hIpeJWE3ONFVZ1S7JQStB0wAU6n42wRXnrtE4b5d4
U5lN5j/qAgzCcfHZ71CcHDeeNURvgJrKdM2/5tP41NDWq2vBXfByzlRvZKmxtJV3s+6+RTr422fX
3IUug1MeIklqUFk5T4Dnsh0pnPAronMXutzTdejzLggeYz0dbTPdL6T/5rdvJzGMAhuihoalcxJ9
jXbRp1UARkS/xZ2nCVWhfRFVqbIAJbvTWr0KDI2QvPZb/dUg/OfhB8Eyd2WUBI88bF9Ktmb5LL0i
Ae7OWagWzSG1RsGjLPv42Wxd/Kzm3MvpcXfQIpqtakxfqGzu6PIsC2ZPA9SDrwzCvW8OuYtE34LY
kq3jKusb8go+KTEmGpIrccb7rom7SPSixPtpKLZezmVQpEnAhmeOMe4WbB+RuZ3DRh9JElzLbN+H
/nIXkF5P2yLJbIPHeghKfliDrjx2SpifUhtxg2Jbe7P1Q3DYGS+8TDKGvt5eKhKAtbKMy+Bx2+fu
ZyADc0RCkXs1H7mLSycQIVMQxcIPIv2PqVAvMWYcvF6DQwj6vyLveIPJYfgS8RPsGt2xjHh0xQle
+g7OO4bCE0KRNlBZCzrCrBF9f7MTUz9oXUHjhSZQtQeq5yEHBszLqfNfsOpQlGqNmYLHdsUtlhUY
e+ver6fPXax6wZIFtxe1NbL2J0zovfSjuhK7XXh9rmZ2nhhaNUuVPM7L9rWx1dNebZ5H4sTKxWLL
oE1albF8i6GpukHKjnteHsfnhnbDZEkLn8vC7YHG4meTjH5aEdxFikcRpOwFwOePczvd6y1v0oiQ
a5pqF87bRYrPDKPQXNn8sa6bez2x7xva114PykWKT0VMzaJo8Mh4+Q/pbX8bEeMHFOQu6SPYJJth
3Nfk0YTNz4LwHDzLNPdzjC5OnGnc7Sgf4QJ6oLKkXv6Mw9lPDZa7QHCa9EM52jZ53KrtO3imPi29
9QvP3LkLZkyZryHPH8sdU4I7XX5sI1dXTO//k5n9WkjmLsZcD5wJBUfyCKxtm20kNhCzlfOTqqCn
8VAiibgdgJhJwa+d38aKBy8wce39BmZaUMOOs/2DJEa9RAQcZinwzOxgVpPItF9q8w+DlNCXuKP1
35XYmUohIyg+zVUbq7SFOI1CPk7nn6XNwz9oyJZbEgy1Tjn0Rk9aSX0wMpx/FLLfb9BgACbANs1z
URAoTa+VseBlRiCc9kFi5rTAlck6wXZw5kPuQyjZAk6tQ5uyotBpY8f4PINv/vsqgwLTeXLhN1AD
rx9VE+jbALO098LaHluySeLnNV2Afc8K0MJQCkb4eirTvZoyiYqn3zt0bNPGJ4FxriR/5OBw6qzo
0jmCEfl48fe7C9xF1PdQWqzn1433gLz8HJHs3YOV+N8ybtSTijpz9/GfuWCmXHD9tPYjH5jIH8kQ
3uZSf7YI6a/8hEtrv8Zq/wmDS6GBfl1G+ZhDPCgN9HbibPDjjOIuuB4qWWIv8z1/FDN9LHP+FeNJ
foGqSwecL6jP6GSSj5rIPKXB54AQfuVMXgOTd966S5QquxjiasGcPOY1EDCGbuq2mWZyaKfdj9+c
C/r22EWzTHMzQATBiKlNBduyCvTXV/Z/6ZtGbxe3e7KQOhDyEUWZe7JX5NAtpPJzDy6+PlryHrKs
u3w0fNmOr8x3h6HuBq/UibmjAWG3Ij7Zmv08TflwWFGUvJ0gOuOVOzF378LmgUxys53jeY3OOQP3
CRres1f0xly217AxUvYN5+d1bvd7QqvyoMHLcfQxAswdDqiSnBTwQPE54MuXWNMyLZI88PqozJ0M
iAHd6wuuBJAAlKdWbCKtFLde9xHzCm/vo2nKcBzEvJ0Rbg03dirqG5v7TTUxdzRg5EGlp5jQM8SV
vqu2BDNV79cvYO5gQBXOfdHymp67cbzZkq9t3t34fc3Xp/sfs0t2JYVoZXSmyZQc42Kkh7EtvWwj
cycCFgqN2B1w+nNQzed8xgRqGHvGzMxle61akbe0E9EZheXtOCUxO1Z09oqaGXeyFPBHvKrLT9F5
H8h4WDujU1CM+U0ZM3cmQLZoc5AlhyIcK/QfTSTtdFfsYRF6xRoY0nz7UQOUS9CC1vQcFyj9yBKa
bLWfn2YufreIu6Bn3Y5jF/2YEtvVaaGZ58adMh7g0Vpsbb+eQ7usaVdM8XF8Vej0uusulm8F3fPa
ALB6Bh0o6GSVftCS/+a3tnPkyo5dtesAxrwrwTnQT3dDuHz1W9sxW8myMQoizOg80IKB7ggx8pKU
xPNUnDOXltbdlpv1XJktOtSRuc+Dyc9JM3dgoi13sc8qjs4CGg+0T6Em7XkRXfBeM9OY73kSndXK
7gAnwzBJcw3e+H7ggtmztw8o2YZY1oMQZz0nX6zJb1DxuoZrvLS2ExQtTR/XqrXxmRT0BQX3z3yL
/Ry/OyrR01aPVZuAbDFQWh3GKgIhc8I35gefYS5wT5CNkDFmeEG0A9qWf6tm/c3rkrsI+1C3SpQ5
HFGcJ0UamE5g1kNcY466cOgu/KqCaJlegZ8+80iUNyqc7Eu5rrNXXgT5tbfXpeojStsOkVwXgO09
7uXNWvlRsjAXcqU03WUwzdF5XpczMaDA3/0IhpmLuBp2SF0n2xKdJ5zMTcDm5HmQNryWlF46cyfj
Tcw6rQHBmffbyg9dTqsvMqaB35m7YKthT+hUQyT+rE1MIXwj5aluVu33klywFZnKBuibYTubgrC0
LZUFvTNKHV533cVWAXFcYVQKpKiNsNW5ENF417aNutLduHDuLq7KsNhoW3T0HIYF1FiWh22JfXfu
lNCTMeyiTQT2zJcweUiKbbnDvDrzauIzd6ipWcpezGtuz9Xe8AdTF/oryEOvkRhfOhfnlZKE9SwR
FYXDkEeRhydWRV6gGOYyok42Llk5Ndu56sWQBtD1PBQgTfbLRV0AM7IWMUwbNp6MQ3SfyK055Wik
ej4k55nSAdJuiuHQQ16X96Scx3Pe7NcQu68X49cSBnMRYfFiC6qRwcEIKHNDwpj+oxPRfKbbPF75
Ae8Xv5gLAwvNCLaZjpNXimH5rGQ5HrUYxWltZAAfQlu/bMYFhCWQWtaDjck57orvLB5eIEvsF+G5
eDAdLME0tIyci7UOn6mkbaqgn3alZnzh4ruAsCViSOvK19Vt/ClMgiadx/AvL1PmwsHGkvfAf9n1
jJme+mujC/tsY5pfy5TkhevjvFkox0FNurH2DD7j7XNPJjWnGHvsT7qOguNOm/GlHNUq0qYomt8/
/kmvYfWvV5b+0h1e4aqAa5vPnYbw/RYgdS2D4CbsCfmGebftxZAB5eGP/9ilb+NEg5uh3VaPDAaV
L78FVfAjTko/H+ZSpQ6isLwHR/C5tfIwd9Nfqt89/YALSqswMzswtDZQNtDFYemXF5BA+elDMReU
BrX3cF23YTlHtZjvIxUsJ+Saw8HrxF1cGmGsnwGxWM5mRE82txjOnaTnQ3ZhaFTHKBOEjT1r3tFU
EvxHrVfu5YWr4oLQeJT3azAQbJzY4LhqExzHuPGDQjGXWrUKwWMI8rH53CjARGywpHNoV796pws/
G1e7QsWym89IYKu7Mg7ydN7AjfrxF73gAELHSKyTBp6j1/a8AHL4xUQAY6a6GvsDMQWgnqbyRAIx
F40WmGDLucDnLffou+EmzRflGS67WLRpCy0kbcRyhrwCTwEaqFNdD398fESX7o7j5PuO6zgo7QIX
AJKolSXZOvtpXVEXjrbgLTWg/pjPSbzqU8vGDiXK+B+fjVMXkNbMnYYex2zPo2LT7dSvr1K+xE9M
mbqINBZqK2I62POgwFQS7kuThpKPXnEbdSmAuxxjxcbMy3kvhzmtJ4xGNkl3bcLw/ciKuuy/8zQn
ncYA6RkFXHYTwiI/KtbJu03ktZcHoS4J8LzvhV2Ums42oE8tjX5aIpiX46MuNq0lqgInFa571Ffm
xOdwgxql8BvbpS44zTSJyU2em3PAtu4p6tvlrjbcTwKUuuC0JClCOKndnrex79I1Sj5XpR83CnXB
Yq8OW+SmWs6WhfdV8+eiNq/4lbqYMMnqSPAwsmcQzHeHzUCAZqdz5/c9XUwYMN20IRZnQkO9nMLN
lEc0BPxmOKkLCyP1EgVDAsMbRlt1bucCs6Ij8WuvgFHybf3GzpTE01JjdQzn3ZT7NB4GOXml49TF
gCV1Uq9BWC7nQZKvwGA/xXt4JfN536ojLXi7b1zxua0rnHkXgVG+avOXNsR4vZfldTFgrC0B/Aqp
OZeQmTiocGwPkFv5eO0Ltuv/ODuz5jh1LQr/IqqQxCBeoSd3O7GdOXmhcjIISUgCMfPr7/J9uuHG
x1W8OjHuFhq29l77W1t7aBMPOoD4ZrjBZmIuTOPr89x3+iAntS8nx7bY0DiKKil62d8U/u3UIet6
ljUcSf79C7ww8ls1mBUw+wIhtr/xulzvg2D9TEbrXpGxvTA6WzXYOjJcadNwviEjqvUFKtj6SYet
uusETV77Iy99g01RIR2cbZKI9Deq+osl0eclrXZFe9DZ/Tkth8VE9XP/+80Rz/LeBz7X4fLKw/9+
I0SO/8+HS/Q2hTGtsD/KOL2f/Zgdp3lIT3Nk+HvgGW1BGxEWbTm/dgd9aaSef/4/JVLADSiatcbx
5htPiyEJ62MoVnnYN5M2a5hO8UIUDf1Nye5+jvkjU/aVdNpL82hzt5QRXELDHmnjxNLoLpgA3RgG
2hxg0+hfiRBe+hPkz7EJOcQGdYqCHa/o/MuFmTpOA1Zd7m32Whj1wn18CyPlUIs52uMem7Vq+DGo
KjwOHXMHJRdyJ5KOXWI4te8KlGFr/ucXCga843oV+ras7qdVrTomIS5au971VqaVhWhR4L4Zb4bx
z6KZZO6F37klbcVZVZllQTjHHaqE8S/gW67E7iMrsa1Xu1MR0nj98xHWAsiRMzvW/7RdQ/YxA9hW
nqUTWZEmS6cbrWn9IMqqexOPblcpn20FWlY1Mh7KrrvxOZ9WK3/6ugx/7Huhm60hRav6aIbMIz3l
Phsqn7zj+/ihbKvMYuikhTJgcbdBLl3eifiu1fSVjOALm+hW3VT1Tk2qjd0NoMkeMPwbDa3Mx0aT
XMfTgwSW/xTX+yqebKt2Km2C1DK0lTcDy9CCkSqGzXot9wVBW7VTFmYGLVbLcBuYcN+QEAkvI0HD
2K43vFU7sSUbHbF4C11K/UO56PJM4OT4yobw98wF28qdAIgexiAjw62PFuZyN3FWpAAsCAgrcJKZ
lO6jW7Ct9CmKOw4xbtjdAKfiuQN4JacwpC/+fZReOAa22qckMcGo3epvYbKU7yU4d7e6seTU84XP
r/yNDDvwX9KyWw1U4OAWvXIx3bK5JgVggKJYKDywJwpfIp1V4uSQec75RCjUz7i17gv1tnbYcyrC
XicducZz2RzXxfpjMO/TR7CtQsoDzNjO60iugahYXq4xULhkX0aJbRVSE6ysAEbAw+uqtjnUry7m
v//9hT9vcH97GZtzP/EMNkwEj84SF+a8tybvIe/a9/BNssrCcXl0KR1v2TohlGDoY7q1Op1fKda9
MFm3MqBFykSkUQJY1VgNZQ6zlupe2JTdzMzZK1HqC+OzRXtpGOCGs0F+fE7kb9SKCtnDhOTfh+e/
Cfy/DP6W7FXBqtNGovO3ikxVhoGPYDz6XDuoYAl1jARvLqXQ/m5alCl60ZhTOJryyJwxv/79I7z0
9TYRfqprM8DRbLzFBk0EnH9Pyvb7vkc/v7X/ibY1TGJ6u3TjLSAzUCfvVLqvqYltBUOqXcEUi3pE
MUY/zulbNu5TC7KtXGiKIZm0GQoWcRw8Iff5PRL7WE1sS/oytiprJzzWQih/J6mTKFbof/YN9WYR
27F0HRZbewMG4Hs3P9Gg37mEt0KhGq5xQ88rcjWZQUA3H5nJXrkdvzD3tmSskrC5tovA1mMga0ib
qYgm+3nXiGyFkzrr1ioq8WwxSOgPO9sVVbJPU8LYZtGsIlWMOKlvg7VfmYlvkoX7BGtsq55iA0w0
S1guXatheZ9Fwcd00K/Eii/EKFvplHQJmNV9EF4Fa4dLsCJyiJqGvzVDGB/QLbN+2Df2m4swymbW
rWkZXiNf5aUu36L56+O+R9M/95QOqXcFWBu5lpn9pTp5GEBefGU3fmk6bhaRgjFwnEw8vM56+RWm
6ZfFl/saz9mWVhWUTSKswJAI27xtDY0PQEYmx12DshVQYXliHlJ88NY0j5K3oMxl3WuwqhdGZauf
8kBmqraMQ9gz+gfBhsuw7GvSYlvxVFbWmeEaj+azLDiLv4sk3Oepi7H8c6I4H41woo3wsRlKw5n7
EeCatG+ibIlUmjVcSM7Ca8L1B1s3n7izr0Q0L43288//58yUEx1t7PGx2UruRpmdfRfvu/9sraQ9
cDOpbJ9HpPru/HLlNnkldfTSh94sytBYOtYE40GdPvK+mI087ZvZmyXJShW0iHyfdxL9KdRrvjTL
K5vhSx96E5rSxUaZlxgOr8SDrXUuWb3vHrtVSollqGLwccytC8cm52ZeD2vVvcYgeOGDb0VSa5Qm
06AVBaRMfKiCZSrIuuy8XG6VUVVFYRvoJb1mQ/lVjdlXrud9J/JWGTXwdprZ+Lxq2vKthdlyYsN9
U3srizKuyrpxwjQpB9zneiFtPpbpYdcc3Oqi6kzoRYSDu3nZyAuaW9lhUOy1u/BLb3NzVtaQvIcB
TD2vgBZ8HWt/nJthH1uWbS2cOV+lggGXhtqQ8ZyZ6J9mmvfFbltJkpI0KQNhCCSpQd6Pw3mdzM5H
b1amVXMp+Rio27NXTaRyeIntepNbNVJKnclgOKduaOrABusKM/B9cclWihTDIhvQ5GG9jvHIcpX4
+VaFott3Kmy1SHNAdRmTTN1g3AyOev2jTdp9Iiq21SKBgq9TWSp7wwKCgCqElJbli8r6fW9zq0ZC
G/g46bCrb7C5Wy+JYOaQjHtTOls50ix0l8Wddjdw9r951vzw6bSv55VtxUjwpzC1me16Rad+ki90
DHMq9xnMsa3+aG3dSFVq1qthzSEy5Ue218WDbfVHLSxwPKTd9hYw/bVcvc47E++8xm6tfMOOc+cA
l78O/TzXRexVSvNQjfvQq3SrQSpHic2K+PpWBvG3YLb3KlT7Iny6lSDNdRB6IlKLSnLZ3K1NN58Y
/BpeOSie8xr/n8yhWwnS1IWdhgTb3Zamcd8nHYXvvBvkezFm7LxnB6NbHRJvOIv4yuxtnZZvtTJv
qAx3aUroVoTkaRuW8Kuzt8wBcx41aXin43Z45YryX/383wbn+fz7n8A27WM1z1Ntb7UczCGdTXti
LlpOol5IQeNoLETrwjInsu8/rglfzxPm8PcpmPovKAuILxTne3kA9rc867FKvs8eKY6E+Mqe9QzU
PgATpDzSMPYHIbvkBJ9a+8qL/fsZTbcCJ1YNQZ9h3K8oPh3As9K5n/U+vC3d6psWJpc4muLqxoc1
hznwWfev9QP+t7Pob4O+CZ/VGi19Rpy7yQBbcCGhhj4Ewg3pRUEm0xQ94AkxDJtb/zABinOB5DVo
iiAo52LMRHTsdISsYNyrAB6znKgcLR3dB1aT8FaKUZ4rMYYHraANStFJ/mVoefoWTepoJJdZ5g8l
WfBiyHNUY1lEPk1DWZ1iGvs3nqK8bGQ336U1Nu+ybV+rX7zwrraiq7KTWrUdhjMxP/2U3cJhH1+B
bsXk6dpkg206h7AkCp/asZ9z2mfprtompumf6yPpoVhUTUyuHaPr8ljC7WVWeQ/ucbbrVkK3R2Xt
dDb4egmvVo79cPOZyLJrowT9tGtv2h6XmqHwxZaYXdP4aH3TZigctVP5yvi8sLluz8uMwMFWweUB
+byp6+9YoMschXLEKrRBb+S+lf5/J2c9DC6OBbuOPHKfEm/nzyXjft8Wuz06U+Jp3yUAWg3wdvOH
IIDQGfZ9Zp+/FtkenY2qmHHCLVftg6HLh27mVe6DRu+aQWR7fJZo+WFj4ul15X7Oq2eh+amqgdvf
ddsn2wO0bNkkoqmi17ojaYG+NwvjwcUFfFfehmxPz0p7z6zl8zVcA/m1RUXqPhtF9soR9/edB76X
f67gwKQ+7Dokypkx4KOYNvWHXqpl30GBHrc/nx8uadlErZ+vMDSAy0YEIuRBVumyT/ZJtqecSIN+
XYgPr8SoDhVr0+Ggq5TZd4kByv7Pzw9mHy+nFiu4DqP4aHinYZhQrdPTnu2HbJW8ncVFmhg3XTOt
ySOdtCsPDrhl/krR+qXXu7mVpvXoq4GOyzWuy+G77Rm9rMhdvtv16bfHFrARDRu6arp2IpxulZP4
3Jybfh82iWwVw5QyD80tRideu8xBU0fCd1DXzb/2ffyN1qpuWeQXvszX2kz1IdRppQHFYn6frJds
RcNjnPTI5rLpWkI38B6XjWE5apDozb59fzs8sh/HPhOIGkA2eptMX/TONiK6FVNnkpXIzqE3uEzE
AeiBrzyI97VuwcvvzxXlNEinZRzoWzv791lVAvpW7trM6FZHrdOA1mjhr26Ngs10z706Ay21D1VD
t0JqQ+fUNnVT39agZW/m1M1HQ8p9/tt0q6WGSDjOyiqTt0Slb5MwhNCz3pVBolsldRnOzNRrKm/o
SvinDPzHlUSvBDh/31/oVkjdjGATB1LKG4b+MQ1QT0zNvI/XjFLQnzPFKOkiQLbkTSAjmC8G4pRG
qF3pf7pVUKMPjKSBmYJrpIJvuke9BV2q+049ulVQi94Ei1j74MoW+ZkKd4vqfbpyuuVpyrqKtHBI
pPe+U29mK+9aw5LHPTsi3Sqnu2Cpk4qPFRpuureI8cZcdc0+IRPdKqfhhhJHadSIm6XVfBgaG+ZW
rLuSjfT/eJpWRAJwPWiNiCyPIBAsiAXsrkw9rJL+nIiWAZcYoBZ6M3UwHx0teY5e7Pf7xnwTYax9
w9cZq+iKmlF/F/N1PRhP9wm86BYpuTg+1UNF+LVfo/aNgSziEppsn3icbqXRplqiVoGBd/WwECyc
ilk+VGOwK7KmW7mydZ7oacHTO5LpoiPrYW6rfap6upUrLyJFuJ4s/Bo4x3MVpd/ipt/n9UG3guXO
g6YHRDW/yoBVb8uAfQuSvt03G7dqZd6TuuUIrK9Jpd6Xjk3HOl5f631+jvv/knzZqpV5VXu/sjK5
AmkQndKIVVfol9sDzD/2XZjolirZNiTQcxUm134eyIG0dPmQzT575UL/X1jH377BZrGydW1ZWNXp
1acdTb9FJE3fT3UW5tUqCRwzlCsSBtuzsS31Y2Q9GzG1lvdLFY1PPSjIP/uuHetTFA/iUNY1g9F7
N71LaRk+REgVnWRUhh+JyfR5TNasGEBTv0NDHtjtK8DJu/aErVo2rkYSja2OrzEzzdsmdOxN5xKA
1HY9fiu/DsIAwtUyia/RVH5pA/eeIEG079Gb5B0JMGWeY5lrUMOfZOXtXIgkey1P9tLs3EQElmdz
mrZzfAUbywC60CZrQRNP3hE52n2BwVZx3dNYzug4i1EqEMtXPvDlmNbVa/fJ57vFX2bnVnHtwrAv
rcnWq4Qi7Z1uxXynsHmKoh2yjhVh44H6g+Fm88oF8Dmq/tvf20TbkB4No1vb+DplPDuAKLGcK6Sh
DgCKyZNFmPLjlff+/Ar+9oeeX9n/pMpDsupeTVBn0Hog43sXceWLxlty4LU3hTNTky8sdu+FicPo
0M8xRYM5cQPeYOd9kmfPXS/Ux9FdolX0Wcaz+KD1kj1BeN25PGpHhvVoQugm1wniG9gjPAe1Tzys
qwfVB+IM/uX0oQbO7G6wHkZIobDJDUn7j6uKxNFVTp8N2ll9nXM2knMGP85zywL7sWYuuHd10k95
nDKVu1p2nwVFPuSVwXlhbDZJEAsAdi3bcr3awZJjTOx8TOVrTp0vveHtfudHj8qBTq4Kq/oMDJA6
xSZyR6N9866Ti3olj0aeH/i3N7wJVKqlU63NGhwNQd2Ed42Z2gPub4LkE+/kEQpj+xmgoPYHWhPj
o6bVL0J1lBOz1LmEDOHcVQvfpYOh/6eljVqiBbp2rp1bf3ZgwuWlwdDuel1bOW3QOpB3I2QMoyH5
Npu87vpX9vUX3tVWTcsCoVVSI3gPAwvzUCt9EYYTfBTXiBc+zPYlTugWxAeKfyJJ2VK8Ks2KoOzP
Nt3ZLUW3bNIE/jzgoKfkirWU/m5SXp58p8N//n3w+QuzbLPFD8MCOOZAImSssuxTGvbzlanE3Ecq
dcdOCHeaGr5c04hP+8qTWz2+D8clGXUbXRWKn9cIU/XA0QO/70q1VeKTqkW6sDfRtc0if5XWktxL
kr3/99F64f69leIvDhajqF6wq11na3PvEJGIidOP//54xl8qgW6dtlFubmqJgu3VhUkloqJS64Jp
60IWRDTPgBkL363TmHQ/JarImc3VqmZwfqiaAqD8JKcx7GxXGJmrJi9pZ1XyKCDtGevCd2QYK0D7
Ew7RzOq6hegCFkd19Kn/7xLM+xkipt9iaDMx5yjiD+tblehY/ABKSCM1NYuxZSRvVqPsWyqn+uiX
jJ7FEsXBsQsdDot5HOTFALPBjxVICl/6svVniOjuqV6UzIUFbXxsbBwWkaniA+DJwLKSCgdw1qMB
/QK33Pi+Btn3iciwjA7hKqspH0pdnWRGfgsZrD/LZ8BdPfQqb8Os/1ymc/nWwbLtq8nm4aGtbHiq
0mQ9TWtp1O+lW7zL6zmpywcPeNUXw3kYnCswUuqHdOgwPfIO0Z/BJJcqyDUj7UMmtT90JlQ52Gh4
x4uGZbsfYoO7LmvvJZHVT+naJtdJ/b7Ra3Sf4TuYnFf9XKAyUR6SQKtCq8E8pX5Oq5z6Nj01eJ2P
IQBv49usLmdXlLGNH+pYlA8BXD8v9WBIkA+SgMy61mWH7PFMm/dohoKBQGWyL4ECUJWnIqEw+KEf
IyHDH2VEfyeLdqjTSf8JJl/C5WgGDmUB9bY+oH8qPpim6w4+6oeT4qKDAFMGJUq5KXC+fuyaT01X
U17QuprlzVcZHS5TtdLwIQtmtMDBxaWdLsqXM/vYuqZNj4Gz+P1hiefnKnBkdTGmibm0MiF3eAEO
n9IqtLbdNZMAlq2ZkP3pc5mCmv2pFHwC97PT2VIdsW061ReBrbm9Jxy/mjPpxmL1InyURoQRrIEt
PZXCGZGDDBMNwaHvJifuel3L6sHOgz9JzPf7evHTaWBNdz+5tEkPtpMsj3EpsQdbG988pZrX4Snu
2jQ8WVQFk5OK58yXh8asyAnkKGG75sGmwcDfxG3ZVp9s2ybhg+Nk7ZO8ROQYFrayutX4JG0dnJE8
pKstpIWQ45pEdqhPFP54/gR8hWDfx36U62NQWi7PEk1zzRfUBvRE7pljdGpzCr3ACIugcbT3lIY1
u58hC5E/5CqIvCeyw381GJP4qXYqDPIFLyM+VTK2yYl1PuOXyZaeFzYsIe/Om7B2cTF2S8bfwA8k
E19TdKb4E/rMQMXjDr9wWI0LgASa5qgvn8oROJwTWq2S6VS1TSR/AbHZQUmDy9koHhqGiXjmwzgm
V+ca1SAhaCTyDY0YoDHr11WNj5oP4qh8UEJS1Yp2TPMum6bkc80Ya762S6ybJx6ZGBFLyLE8o4E0
7LLaKJ1/ww41GME6mGR7b6M5EHfMAIR0IJVS1V2fVE3/i2VesTc8VLr/qn028wvaIWTwUZioQQDp
unTm0EMqFhU8nZryE37LDo9NG8MANJ9YwO1bmYbdcAbwOBmOkelC+6FOo3l4kxLMa0D5TZAeW5os
zWfQLYcYN826wjweTJidGz1k7ZuVib66ZEqZ9ku4cgp3+ajpBClG34aDyNukZ8ldCgCQ/elL9dzN
6dDTeVYEZLBLPZtF3Bo0PJBLUmWI3NFFNdfr3ZyZcRKFjmN4hPXhHD3vrgPsvD7Djdb1p2ZoG3ZP
sRst8dFJV6qrlmho/jxGSQL+XmKzhObWTjAJzNHIDtFsjb3C3M34TurJo/PXHcus7OI74ELi+itM
M7v0Wo1wV5G+iutzPeH/H+y6uvIIFjdvn0rqurDOFdHUXRDGwN/3ENsxrC9o95ezPa0Z7+z9UuPF
vA2SCFqcXOjBJGccROjaI5mU/d3khsn+SjV8oC/UAUyQS2CjRN75xPtD0+ma/Fz9GAxnA4MaqBi8
T8clT6o4OIiOwLG4CI1rh++OpnP4aGurrcqx00gByiMJW4E0VYI0UldnKlzzlTgcUFlsZPkPOBpT
8C5tCRmuFly8+RyZOuX3RJOR/1AOTk4fewAF7UklrC+/MOIn+sakUdu/ixQm6e+RBmN6V0E81YYw
sKEk+gd0sN5fGDx+wltnx9nmMfrt2l/pOI5LlbMRlazPKZUdOTmJpqU3ug+T+X5qGS5HeT0Krr8P
/VBmbzmpu+rrjIUwVnmUTl35kS+yDE6qnGhyoukyi3uJ9r2gaNlC4upgaMQAvg2m4Kz90Ma3CRoy
+R25I1q36B2Gy0Z3KCXNkGcJcZiEP9ZqCOUBf8hofXheHN1SlODeL1NOLfVheqQJifW9pAQ98sUK
Htb4czVtp78rG6v+e7/KIMX1DH5JH7njuvrAHDSav4ZassUdPA+SIT4lkiGfdOz7hvB78FuNf6Jw
YuyqiwGNlk8FSA59exmqdmbi0mSlXH4ZNIvheJAxi8ojsAuZkXB7Spp4zpPVyDiBLQGYH1He0yYY
7ylvZZlbOD2nOG3LsgOGPvG9j8kRqryEd4eK2dhF53SAYuVrJ4Gxi8/wMgc6JF8i6NS/qSFu+6VI
hhFSNbOUaMPO+WLFmOSJJbAaQhOunM8wTXWdPpcAFghykEnGA3tFen5gT3QEuncq2Jwl7Xdl7NA0
OdOkkldXPSMdi0iS2qx5zadUo3N4bNbkwMfeplWRQREUnpUNdKPBimUqvgPiedGXNLBk/B2HTZKe
JyqD5lwh9cQP8Zp4uICnRiFgmmVXxfJEXFqKGkUZOJgeEzWuy7lOJk2/BmVlu+M88Oi3WlNLfqVm
ZPrSzAQVORrRou6lfaTBHId5oomKzjXCDX7LBA3nSxfEfF4u8UrYlcNzYsF5PRl9Kn0whh8t02I9
JllQxuos6KzhL9gFI/nBDQ0vUUQideYxzu8j/C+6eCyycYUbm6xCQuHpvIDUVyBLR6HlhcbnURhh
wWwx49ii/ZAtd8Hg7VFMA2DxzQC+8AiCzzlDGOW/QUQF2Ti+MgQBd15nU5vllZ2z9MgZh+44X3mY
2bsJkSV2DankkGfgTz9xKKBtmyOqmiJ7XnRP6TsCY28RnFgatvPVJE6qp4B0AMjCZIIiXMPShfck
GvFtVv0jAtb6C5fplUDdc1dR4B2xw2bu69RkYIO23arlQaUL5Xcx6TzHv3U26OBYFcbyH72U6H5c
xyqoroisE/al9zi5HiCxN/Rd2ayhvoN/FyZgAnUgChu9intznn3Q4pNwHa3DBe9v1k9rEnfXqDPy
J4pOOAxVuV6Ei6ffadpVEO5Mox2bRwZXjOE+bapFPTA0BccPy4zk7vuFoQnmgi4BI6t8rKsY5hA1
W5aTK3XnfmWEBPGpFn3Iv0ZDOkzv4wFtVu9LYXz5Q+GzIt7RabpW38o+DZIQ7TprlTysJlMO4IK6
7kN8szCxeRXWEq2NXbRg/fpunEmBjK1cchdGqbjjyG+f1OygNwY9sZFnqse0w14xa/VQJoMIEFHW
4blNICqUmYFg8zhyTv2HOAnbkRShND54P7hWNtMRhYkybi7PDo7nLOU4qvu05FlV+MwGDMHZGqc/
SwBQWVsksHgL3ybjFMs7Oq+xyylcJs6ridT7VBnRINRPcY87OeUiyfMphBHom4h721S5Vty0b2mp
a0fyIVmGBOdz4GmHFxcItb4BL7waXKGaZcnx8wDS5jquhqcOBwS2P7SxlJA/iU7aA1v83PyMyyV4
gssabu8GkNubRZjer9jRqF+Rr4sC8QGzFvTxFFDp6a7jCKJzNHIv4VvStxzF2DKLM3GfJBzd4IUe
YbJ0xIPriwZGaP5QpU02zW/ajDTt4+Tgtnioh7oOnxAoyBAgA7304hSYMEnfDRmilZP1ycCffNZU
07kb0vI+4j2gHVkszgi5hEbjZ6gzc0YDFCMPK8JAc2wo5pU7ehA+uvZujF3ctIion/N7FRkDOKyq
dvzdTapP/5kAOvo0JZT/wuUUm9kpWwww/yMt5+HQAPT9c0mysZAoJZ76DqS3svC8FJEtsPmwcTmq
Ce2z7TkakC9r74RpYPeEC36m+SEa4G/6oYIf7dQfUJHtW3EIopUz+PAMng6PcdZN9DFKquCrbCcO
sarAzYAXbLFS80+4GYPmNehGWLDxpmhJ00IFPoF1nUFqNYoPVWR7oDP7rH9TzSz83jHYQTbFrAJF
ywMdm4CkuVHow/sC3+5gOgRstoPO9TqV45t2ntQsIc1EJDug3BXW9NjNomy+cdnw6aixIuJ3HF9i
uGZtOsV1gZJPf1BtswyQbXEHT7wgGdeisWDSU1x3m3r87lhMyHnhtETtLJ0DH3zCJmsSj7troJfj
WhGwevPM0zmK8xYOocM50VVcvVlmz9hlGjI+/Bo5gGZV3guDcku3ojIRv+9ipf29AZSaZmDwDjhJ
y5DBQVA7HI/IEVyTutYFbkANOfJpiA+WCUYPXofzVznx4JxSGj3YYQmCQwATvzNy7+xXC6ZJc+pV
q95griS3iOsMRah+CYp+bNidYcv4Qc2Jez+ksZ5z0EQzXNeQyOxzgmrRkoeMpC77kETRjDKEbX4x
BY0PUuuQnEDotuazyJInPuKKhZAEEFiCa+FZYqeFEHyN0EA/6ceOeezwc7myq3TG37C6OriTrbNG
ojtb7zTAVgXktT2i72m8xGGPAGX2MZSF3BToYfJn1YziQKCMunQsfrZaLKerktigOBld0RgXvyEE
CRtSNQoBG2TpPCo9vGfW8Jh2nuQg4uqCUzYVsejceRyj5ms3dti0wPU8qDIlR5AgE4QIUDQyPn32
faZxLYsQOPW4cq91Fx4rhT1joOla6D6Zcu6iDGl+JDx6lXxi1dhjyqHtDBtFeQyQP6EYg6A89Tr0
uDG5/m4J5h991CSIGgUubCbF55FOzwWZuxLjLyjpCqP79sYRIuAWEA2/2zYhH5sa20ckg/Fr7bqp
aCOfPCa+UR8VU+WdEb68Kt5a7CdtB1+8NikgcBTHRTKw00hixBE9WwibqqwNLlBVDoelVQjpYEfV
fxsWBUvKEs1LCjqRD+jZRrUpYeLES2ouukEQCNn7vEZFHJgSyFxcmxdoj85QWCc3qE1ck8fYGs7C
jUmYQ4Law/K+jLgBPDKe/4EkEgEwLrfRI0zjJK7/6dz8QutCeOmiYHkXAbtwdiIdNRoOVwyakPFB
qDY81qxtfthx4rchSbr3Ym4oZj6VKKYkyCRXmAynNhZwvVBNdImVMEdYVWCie2Mv/+HoupYj1bXo
F1ElghC8EjrYbufjCS+UJ0lEISFQ+Pq7fN+mas7MHHeDtPeKU689Ci9LY08zqjNFRVQn/vJp7p+G
MuXfpR3zKjmieW5TEcuPaemcP42QVuZ3PZHjqZ9NvjdxNi1vlPP1Zc0m+tnFa//v4C561jbHYFYW
xX8BPevpDbVB4unQS3e1iSijyiH3qUEsDGYAP+7y3IME+jQ4B9UlD4C5mkHw7jzQziFVYZ2IqFGb
6C9dGXPRShJFtmJkHOJmlehprort8BrQ0bAvzYjrq0XFoo9/bLPDvVz1kI3fxxkL5iOhBoU3JT2i
vp2wx2wttvUsq7ZQisc0MH5L43zcWwsgDyDS7H8T4ucfOfQGtzxC1Cq+O6yIWCsP4Am4J6PWsEK/
IcMUCdt6R9HYv64fxrUmmKHQhZq4HIYOk4kKFYHbM48xYpow7Hd+TyZdLXGh+CPYsHV8DBh/eTua
jD9lSbmUTeDqax2ZMF/UBa76zzx37AqdnzwleaT/dYboAMzTdndw1ghWLZhVaY2nY+D1ROQ+1Aks
X08ps3iN7DGTtWExRQTPpCOLFlNHma40K0vEsm9snZGiMKTqOjHcfu08p+qrEmTtMUHO9EUkastv
kTbFH8L6RdT5qDHQxoObf5A1Y3iKwQCQFoIYjCkM36psp8Kbn5jxtm9dKLu/UumUVnERcfSs2gyj
sdiXA14shy2z9kd57HhZNvK9l3Z/xKEQf2ol7F8NWu7ZFrDuV4SMeCYjG8zN2jK/s4KL3/lk6C+M
bOzbQmaGnYwvR3Tv0T3yT3SY3yCyz/zQcMxJj0fYRKgzl5b3Md8SHOZmS15HdD+vFcHzL6pwTPw+
wQQiajUsyXbq3BaWE9+yQ17zWM53Kv6CQBj+sbLCX7EYzJ0zQI1JialO4UNk3/qCZ1PD6Q6bTwKL
H613qw75aCgZkdTNVtjBnzfHcLIVGc6/5xD2LvruMNXdUe1MOyJaNm8CcUBckTw4li0EHuYNIcXo
sCGZKyiK4DpevgRwrRcgHtjNcCiSDsBQMckHZQhRNVt8BF+MwnkhpMqTb4Kv5VNInHyXMTI9m8BM
p+sMfXuQe6sOfZ64Dtym3iY04v42BjGojhRb1kZ+Xl5Tk0U/Izmzs9SF6e93lWL8QxXruF287fsP
tJumR0Owz75YRFn/HcI4jRdI7MJeawdo75TPCE2AHXGaf0wwIz3B+rw8rgye2bajUugWmEV+1At2
EH7HgcrvF/yJ8i6BxGg5pyzOhybLtcT3RHrFa1cQvbZ5DodPLQgT2Dmg+TCN0Vn6UlqPLxR/t1AV
E0t4IjOcQ5XEZYEqrdThypKIql7uLR/sZ0+3TVfKT+AzcpUVZ5JpAwDFewzh2WbhATr60TKAs1w0
IvFRaPvUcXnXhwlv6gipRnLF58bzlqZmuPYlGD67mJhcE3x0n9FuAb1PGExuZQpf4Kkj6+avbBxl
dl3KjH3XuzzGZ5b3yVLtY1jwQuBmy9UV4IEYW80AkF1C5I68zva5uO+E8/B1oiUMsHZ+HPETZi9v
sCUcRtTF4UiPFW44bAN7wtf9m3SyLC/c8PFb1hOxvpQmFtEL83Hiawzo0p2jbUVDyuhZ/Lwfy/A5
moBFmvYecCYC1UZwK3EW/54EwwSCDOONt7FZYYEiMCjsqDzPqMFOexDX9KpnT+sQHb+02XvkY46y
bLHhAViBsXadUMMopk96DGnDwj6gfrnwh2iWHJOBxmImT0VpxVkj7IBVY0+j3+Fg7AZEosjPPlX+
Cg5kHn6nqyavh+YzdiHdzQ8rQZfsMxMpuQKCfBaTTZ9iTsIdclnxyUovkWygk44BbFxmkZ6XzUGy
uvQ7/7GWkx8qEqfHFU3TQ1YnvePnkKA/5rtBHVBL1KYx4Ev7sGZDhi3dukU11FFOzhGL129q3ZKy
wdSrJZxjcl/Pyh8jruQdi1m1jknRSgCVZTXLGPVcRybWWxIXg6k2TJZzlaWzeRUL4pZwutj5LOMp
/BHpDlZ4EohXf1yTQ5u2LBG2cUcVjn6gvAWmC9ov21diX4RhjSQKcV+VoX0mGpcHebRJVpbDZcxJ
kddAR9P5hDDE2TYLyfuythwxOvlmc3AePocvI0dr81HFxOJETbOlfKRF5OooK/rfLh3HAztGT47T
QLRkLc4szDzE81OeLOVQRSWayLA5IAK34kLO5hqW1atmkV4U1TQdcm5mBQkbClTW8cr2NH8Cbk2b
YUr5Y9FleE6Snn3kJgFeVWDNrRA81c0fPDJoJRhdOWHUG8r/l2Jmw9hQ0I1fPwpEIJUtd64qG6fm
DMdMINW8pVPrKJ1/dLswqO/esfSLbQbPcpT6ddfS/6Rkp8i1mUEg1FZj5G73vsdJAHV5QZ4Ful3e
pxBGJGB26/gajShDfFQFytywrFvEbElQE+iK7iIHdBQS5fUsHVDcGi8eW6ptRXdLBSrNv0qu/N4A
08c9kOzA/yqzktVcCZ/YJy/FuPwL6WqHCusl0AKySnxIizz4fafTIamXJVugx+1EFJ5VzrvxrGV0
KEzIpnyAVt88dzuiS9t86Yui6SFaM41j5Rhq3Sn+6uCrPGqPhKN3MGv67xozj8qyIR4udIqHM+55
3ExczXczcDFYjLE1fjELh3jqLZ4pRMX6id4LZcV253uWryDUgDNcdl7Orp0GP30qgN0tl13/3Wb5
8QOB7P6Px2JzBwAeT13q3TuyE+F+m2CVLU5jp7KnHavNFa9WbxufZmqqFw27MLabiaUIDkyj7T2W
mcnP+Syn9folkfc1yAH7uGTQBdyDwFrKn96FGGycxvSNA0PPf9dV+986iISfLDni94GDHeO9iq9Q
LuT3u427P1h46HZ2oesxoYOM+WtyjaeAFy6GfCZdGYjhXGHv7aR/oDmAvwNOzffC2qeko1kz02w8
LhgQZDUkHiXxsTJ/Sum248Y7cITtkvNwP6Lc+VqoVD8YO9OzIEVYa8ByggLzRZdho7rZXSW+aACk
SLG/zmzDBYdprt+q2WUasAPgUlQowyhxhrw++SMUSJXqiEDOwKt1/Dvgvu1x1B9jJXnfffhJOYbH
a2Oy4ZE+cPBYZW40cv2/OSsxBFPY4CiajDKwLIz39raaRcmLNMX45iIBkhOW7f8crjZcxlvoAWC6
DESwKpa7bi7jVx+lyCcWEWmPNZFtTMCVDThjcNClmAzTQrA2TQi/C+u+nGyKfz4mRpy2XgLzK2F2
2meQPNXCCnECLLzyyrKjVw28jOp1HEtsYgi5BvWuSXdbe4mR9xid+TyGUTWdphS3SjTN1Vok4dT1
yNcFZ8U7NHyXycWy5fhgbt+n2micIXCcsJud2XpJfbdk4Hb6/AkbGPhukGb1MlENEKDj6Y9t6o+T
mTl/gXKgaEzObONWar/t0eabBJTzq2LR9DSjrKwGzCkvgnXRB952yEUJGmwqoGHxee80ae0GAAF3
IT9PKTxd0H10WEsK1JHW89zjvZzDghHOw++RW/EZxwrhB7SQWN36/VHP0HsWHebeOga1dUk2YABE
8/62p0tSARJ1WDkNooqdznSFfkk0HpRZ2vhZvR5QhTRJCiMzdYxeZtm5SxaDjF0W7x+wbPiTwxvx
fNCov0CSRK/T9FXxHs3hjMyv6cFMtGwXNfxeYCSv8UdhiV5111e7HGNbedn7RpaufB4HSj5sL5MG
xCR5Aqg7Pa79HP/Gw542IROyTtOj6xonCVgOnvBKpoJU3RK6thuP4TPlwAzTmfDL1seiYTxsOMWj
6BNysw6AZv8Z+3w+o7S8OB0F9Fh4LrI/DMb/XbQBxSS8GXI2vQjWmxMQadCinXNNqtl+ZsazqOq7
4xeCbgHNDHu4Kpn9wcD9V3GbvyIkwzc7Qn0e3QDOygKnfyecsDNo36TpI1dei1JHj5tVn/kq13ZU
AuwK70r0a4Pawwoy4LYcWPYOZGE7A7Qa7wiFZRyiQ4WL3A9/k8zIC3DI/GXS5n1jU/8xkRylqDtm
ADiUtg7hqON4j9zy4jWeetYEDTziFOXlXI1Cl0klpZ8rbxhpuiX+DVf3hs/zoE0o9Qz9ivA5axdk
ZugaSpalKi09bC2gnhC47GFdaNQIWZNyhj87uEiTARmen8IuqUNONyNLnrUczcr1LoKY07M1Oy7C
MY/AxzwrPxD+MO9bkkYnn8NaBVTKGB4oXoCZHt+OULrlgrHNuzdAqYMEWeV1Vv4ntiP7TUcvxRMR
jqlWxoXX/3qfBjNWzo50bcQmVHILJcoMPoteEXmHjxthMTSBkgA0t17FU4KilvQh6HlsMn7MyTef
xkHdJWM8g25MjRXqtYSlTOPaO2LckmRSsf0PznGh/haRzZWvlrWPNeS8+A1MG4ibthW6H3ZR79nA
gen6uPy5mwkzdMYK/gj6c4xbfSzd/7MAhjZhxrwLu/dzZbdCR213qMHXAHUZRsvMQDqOGxEV79CQ
rjIRn16NGTivLsry6bHnnfrAQrliRppw3Mx1PwX/QdDMoV/KvrDihFjJmNTlpNYbQJUEcoaxG9d/
B9R7y/s6UL+8xqjb0XXZ4+J36N6yeqh6vKzDg9xWNddljHxr7J2gsbIK1/KyPC3GBHzSPACtrUYP
wLqebKxBNaQZJDN3ZZlm/gFpCx3/biLpiydMW6T/8JaGtQp7ttqPflF4mJIE1FPcpt4mP0C8FvHz
CJCF/xMI3/23MyixEfAKoXrfHJQU2GYlEIar1Huc1kCaQvSM0cfwditE9F5aPCVIn89GoQiECT2D
MZ4rSlXFo71f0KdqeuDGhh7oVagLUezuzQiQM02/QfUUVUxC6AstrTRuBu1LOrL/i+0KBV8LPk9m
9MFNAmV9W95B+oB73+i27OJo/z7SaLF/S0BKRYLYWu30gnkMSequVrjWgSnjeupB/m1u5d/SIQIj
jnSutIiu8yq2Ym6GFXKzuymB5GgEGY+qn1vp6RxfoPfR/rrpaJtlw7a5mB43p115ZmIoVnVFeSPH
WITK+/AzO/aZ15bA/A4R2g6mqZlnZND/JwBtpS8OhUSratzG9rxDVBVFpF6Vx4E+okar3EFaJ1Bo
kAyf0FHRDoKBtYoi7h62OGXpfI+dFNtutSSIKv1DPaV0O6VH3gfIf4QEZHGPWA0u9cn1BzCwnfB8
uinwYdNvEFhL+LbhwKL/htgQEJN5P9meXAhsoNmMWYFBKwdua8TP3phk7ou4DXG+LNidhIkM8sND
HAFtOM/4Mvl0xXmCBQ4lszIJ3wk/2Nqkmyn68RVkgbfysSAJm0mD7C8VfuUxz93nxHYxguH2+fTL
ARHY1alPUy5Oa9E7tdZbQoO68QACG20POTI9HOCB+Ry+kmte14CmXxDwh1E1+FCOzQhhzgSm0AH+
hAq5xck/4P0ja/H2TcXRFMbrG1Tp03KLKVYzecJdyoqp6naK/cSnOCfwSc/T+gsv85DdiEl6VSmb
2uwUD0bg7R9RkF4f8VYg/cuU/7gg/eeB+ccZ8FyCFluN3upy5uc142F67fIN13Ugs37GYZIPV5Bb
M30bi37vniyZDnOLVqhT7xAThe7SbtNzA806bQc8bphNDlX8EeUwlpVLB4VXlGOswMioTPQx48yW
LX7+aW97SKMnpNcUaRvnJOyPXQZA55PykK8/ofhK/qjUhQLQAghUwNq2yB4oSGrsHKA20nOXawiu
YllOr8Xal+jvdDnJ8+aYSKIR5pNN3wVENvtTifXC1yBGmbrBDV70J5/i/W3XEiRwle4urEmtBKyB
H1Yam7ZlTNxWYX8IT15KG2R1wOAR6mEA/vocQfVCT6CYUYs2IKTDYyBx6l4land1102duCCxVYCV
FB5tdXh54OaUiXtVPLLZN2Jz4j7JUiRx43cs5ABHD//hkvjQGI4RmvzjiEt5NhaKtZTn7FqmBrAf
hba0TsYJ9XpFQvAqAcgY8KL3DAh2iQ6rusQ9FhopoQKoaBAMBTZ4AJL3bqRAidYpmuBVH6bnLStU
/rRh2sXQIszuwBYO89049ixccyTMXCFfz3/T0hHRQrBBvsNKdrxxfLMI/rXKIzF9zqEGZUS/amgE
2J8c2PyvrsPbcnHjYpcGKURABhnBKHhlYN+zO4gSjpeszzxA/nkpUHVIyfFox2gY74dRSEwb6bx/
ZmuZukfiyvUnuDz3Z+7YPNbl2omsknuWgdXj8IlEUK/WtuyOoh6OQcy4ONBjBpgRv9wxCYNqwpfF
qz5E022dirxd+HycacHcgKYXCxiCfL3IMinBhvhV/xQWsTH1Bjodd8WxcgYoNBk/ku2QfycQhX/Q
PyDDW8io+ukj2A5eBhQRdvdajxES/n10lKcODLluIZwMa1Mu24zBxKZieaS+t3hse4AoJ3i+hug1
h74DZq8w6l+g5L50xl9w/VY5J3cg+k6soOxGTnQHJoYPaW37HQo46tNSokCzSEdcqJR0TwBw4fWq
oHcdt39oduRxKyBlwbBFyr0cm4X6OT5Hq46S70R2Un3grWL2y/8AgMsq1Hc/lYCxdYUvbmZ/t3Id
f/WxVDGeobCLE1Kw1/weGjJc1f0G31dejorVIYqTCwRKA7JRBIAFs8n15cgTBXBTQ6rQP/NEZvwV
QFX+Cgh25H/yDTsF2Yfju0Ry8gsspm6p4xznAyxT+4azP9qn6JXj7HrJOsdZzdhBizZ3YoTslKko
6+/ttKbTtzFbFxyXXET0YrGAsUtZADI6sRzwyAkKr35vEP4AicrsC3h3KFfQ+LBpIP5N4XedrtD2
luFcYtlS+K1F9w/CrlLOVfI+O4C77jwlc0ibEca9Z27Q4dNmUCXhuQqznWuBinjAszYpIVypUMvC
5JPwo+h+TnQa6AMAoaMr6nztiqwCiBRUm6qc0VvBMRo/oRlSX2fZpxlIaK1wLu1Dud2Zwtv3dQtK
VBFNNlGVagbrIEFxnme/8yubcdJfDr9vFlXIEPCB4MA5dL/6LST3kI+S8U3iVoKofck8fjy+Aqj8
TsMus9aWyDxp08MeurGhx0+R98gfz/dueSudZe+kzMtvicKTXKNMlUT/vFsFfk2X7m9iUv2zIAeT
JwcG60Bg0Op4OwVAx3WEsSz/neDsi0S1l8j4ei1sTkN7zGJTHxmc/dFpQrJY92fBmMG+hZUeL5on
032EUed1WwsFDQoyZS7z1FEPjmHfWUWibNgAHDOPnI1qnxYlnjO1TOTpiKFDfZg6Ez2sMxQtuDkX
/7hGGKugzh7G8VEZAU4Fyk8YrmYxTS1lEYI02GQCBVse8/R9gW7uKmOT8+dl1qK22BKqFcv0UVma
lxe9QN95LJH6jvK+rawmnoinNUbw3TPFqSiaMBj5A5sJhwBAZZi6JECc5TbOk0bjJ/oEJ+iWxkHU
pMgcDrElKRHKlroEZ1Qhwo/cx7KGbHnbv+TyyfO0bYS/zMeg5VuBOu3hqsWkvmZ/vCpV8CngJX+k
9NXlpof2OoHA7yww/c+mYp0P0L4Aq3zDRlLKVunkeMyShd742qlriXkBQosyStJXKFpc1mDZ2raP
MCWQVzKbz9N7v3ZkaXvuoNiJwcEAEbTdxh8J2qCfxpgsFAzDuI0nbru5uCzrQfsHiPgGAMSHMt0/
UAqD+aHKaZXvXRrACmGQMvgGwrzdOgCy2QkaeFMAejx2/OZmpDoj3gq6fy7AMV1KaQ57naDsfR32
ZExOa7J2UwNq2PPnOHSgukUEMebjDDIM8W5zjN28SmVC7GuIdjz268iNgUsCNx+9geDGD7H0CYSK
A94qOOXplldLF4y6pSismS/ZGEQAwWKg5QRGHs6bjObTBI3PVVkcFdUAv8VRY1A1j1u07Xe6QCDe
IiV/Kdkm78yRoNu+jHKogSIP9ZQG10Jbim7xGwf/Vcs9Qo+10l2afsdE4fOaRZlMr1mg4d+w4i16
t2Hqb5NL1M8NlhNeDRL9ojXWdetvxpQ59BW4OkwNIhbKv9WTeLjfwQ7ZdlbRdrXIGMb/ppLsmXZf
QfTRnu6Pflr7X7rM1zNzhsCfZFJHLpDwU30qbWDI9g0YkuvlC+W5A5bZAcfpRDhnqBM//hYlpazO
Dhsv9d6b5QoZgn5VMsoE5k2f+bKhEldXDRmYFc/HHqBCwJtosKox8g/SibmejUzGFv+4ykA3qDy9
T1W0ltdtVnpqYAdDu2w3Ygf/jad6/8mDNy10XrAjZHkndbvGM3b7bJqT45TwbcVAGLknqo7iNPBh
9PWx7wjkNDEOq0YqYs4qbPIPJqyxPehoH2gWzyc4JvfGYbx72DlwTQnPwU9bygEP5DoihjCsssk2
Mz/HQ7fO56n34xOokfkiYjc/qahPW5xlCThH54+TxixUDWUoL3Qd/DM+ZbO3GAmnFWqSnJgaGy7U
penKTzsHX/Cy4rLR+AIRQvVGHBr6snLdG0gqEKXu+A6xaqZLKLrlyDRgwWBxX2xbBk5E6ltGA/9B
18wl/w06NnF2tnARJd+1HnpU/gx2ekg2Qt8SkRffOijfeA2PUXdURQSSmMG8ulV6HpK/DuqoUJHy
sDdBpb1M6QgRzBxA0C76CzZAd8k96ksKjs9ep79TOebyBHIV3gHQ29NcHwuKYa48QD8xxwlfL6Sj
ZYqRIEFeJOHZA74xjAFOdxBWjbFCqwDJHruiB0Sar1lkThTunCcnvLnhL/kO2RaCTRBEEN7gPYSp
dSz0GNed2MklUKiNWj6Nkaw19HIBmYi4K4qw8Su3katWrF8XyMe3NznqtAOmlB/+lRULgIaAXFxZ
jZpF/hGCWejCMfRF/+VHCjrc6uPrrg/yHCe0MGcQXd61C65E8peQPUFHEpROYw1gAhpDm6ZTaAz2
XP8EXBhiNRwsiq5tFOLZoushxl0RYOyRZ2TPZVGjwI6KV5BLaC3coxKLRQVyT2GwHEgZlXfdIDoN
sc+E7aiE4ojeM7ODIfW4oC84BiHMMsvaYcG08njGPp99luuWw3KUHcJVU5TxjxzitjvCIvVMkaWZ
tVnQMn7EuLl3TSwhkf9G+jECLEiiomXWYVrGQ1tcFJ4JzG0YsEVNsT6CFovR1tnA1LX7ama51M9h
saIDmOdiBeR74x0UHdDWvmFSOXb82Z7DkjHJ5R0h4Sy6sys2vnYrY/VflknX4EDh72hvwmiLWNse
43cfyhwFqaCkRAWdNg4CwIk4xQlIgEdk02LoAit/tPiO40+CxaQVe0bpCVcltAocsiFwXiMm6Urb
EcoT66GwvR0YWPMat6nbHlAFo4ZTDBGIf453tcUgTVA+d/o6h9E6B1qSFBWdoGKo4SWJRcvDkOfP
1sEbXq356vKncqYsPEHIJ+wVuoiv3iCCt+o24FWd7w5Gt+zi+dpj9yPOZudSdrH4m8BygLTeqAfU
IUC42oqMXfGjlEWWP6PjfsvwUkcigdNITrzJBUFh7O66Ma8NDoWl1quBzaRS0L6pF29w9+Lo5xNE
WDWykslSI7+sAxmxdwZqztqnENs+lLvSFCJagNnRf/hvj+zqYDtGLX1aPMxayu4W63TqWrs4/pHu
i/iEPQxwdyaoZY3WngK+LbOs2D/AxmbL/WwZSB/AlJBtQs6qoMtO1XZaCTbo6oBlKgGuCg1AM0Id
D7Bo2/5LYNpZT/PGenJeCnb85WJFfGEetvViUuwLFWrJ/YlB9cnBzuz7o5Jmn0/h8IV+XcI+RhC9
9Bw1TZ1YtWiPchl/RyDxt8dF8GJrs6z055xF1ldWTiKqhi+XAeblmZ981/cwj8CsXOcuL/5AZ5a9
qm7tH4RkYEALkWCzLWwPsUkIxp80RglXwyVD1nfwtvjoI84IUHiULQwVn460u+xynbvHNArky+1p
lhSCcgK12C1DPPDyQ9qtf1qWhflq9zl9pyvKv7Gjk2J4SChckze7gZz4y0cGn1dYBHvTXzIuEHTg
kO8yINrzKRloAB0VuXDDgxRjkh5tuGwb7Z6nAGnl24yF/TnDpQsNAXx1TUc3Fx6SoR/ZqQDN/RPD
FhJtkwWnaF9B5xy+EUNLDS+ghvK68OkBqH/vs2pMAsWDI9WPrVRLo8H8/M058RhVkCZ7iQ4rvgm7
Le94m0Fc0i657GB5f6uehjfnaP6QLFv45fthOiETaXhghOXos4KmAewDBIa9Hn4j6GJd6imhHqZr
6h4iCPO2etfKgfXj+vsMQwNW03VnjzOcobghcHfG0TLDmTgCImeJWX+UfR6BTpvCB0SM7imAfbxO
EYN3cO7Kvh1QJHMfOdk/xtOBzTh0EdAvphCNg1UsYVCY8/2k4uQ4QzpifkJXFj1Z0YNhhxLzHsZS
VbYwtC1/II0iNRwzQOs3G70XwupX6Vf3iU4M9xDDrPLsmLsb8SCdMSupN3Io3F2E6f0M8Tm/Kw6t
rzJKoK6ORsyYiP8ibUyP38Al4MbZxPAAVRhcYImLUZ1W0h8QDq9I8XHl18U4Q5SD7nV5DZySS2IX
f2M4hSE4meU3ySGqjfCN/BZHL/8tUw4zizPRu4Nq6BV5BvZhPNx+zSACeUjTQf8ZfRpdAfbZK/4q
bDYYq8WtyMfygR9fir6tiycoCWPYPDXm4ulYdYOTrADwGC8cZBjxLThTsJAQZFPAYw6am3IANwkX
PVwwfM/XV2QyuQMSsCJSFVbP+SVJIHCkNlraxPT2+3zMgFwBbomy8Qh1vGzCGazFaIyp9YCl70iz
vlnZnOBKJRCdohZ+Q+YNBcJd86mEPMKseocGkCl+2yIFKYLu5FSTMf7cRhZdUQ/V3XWFYz9clKUA
5Qp6Awdifvkh2iHaIMOHjRlYl90mDyBY7DU6wn4PI8zSdKUuWo545Lt1j/omGrj7AC2KGPSCuMpg
8v1yH8bnFMsrksDdCQapTwZ97cWE8rhgmU0/C7Wa+y1Q+QLQEOhrumHWRnJdHa3smEC3kAxHXh+d
oY0dYU0g5cnBhIk47S78DjGcZgPM4N9ys+hfHA6aF1DjMDxbEJVrNB1nVKQa3JB4jKA+1nsDACvZ
ar+w8IHnF6IVJYv/OvBbY5MchP/z4xK1IAKws4Kzfozxzv2PvTPpjhy5svRf0ck9smCAYapTqYXD
ZzrnIRjc4DAiGJhHM4y/vj+PzGpFsqXKFle9aB1pQZHhdDpgsGfv3ftdhrd9ZGqqUrO6VHPuiNCx
pbiPDaedGM2b5XGO84aDdDZZl5zCzGPDwJPNhjAERMxMbYg8EgpdQeo8JXOnw7zt43RFwCcWaX+k
grAWtc6tHhEQXZX5Xht9429lPheffFfShaUFt+E8hFbOG1R2gyaMrg6NAuMwN0G5r21mgITkYhzi
GV2tqPzzNZ67/qtbuekz/gzF0MMbAY3J/LKJk/IuULNb35YSF0GSNOWzqkiJXwUztJZVoqXPAQdf
NI66AkWRpfOrJreRcCEs2xVOlh37MqLtHdl6YgY4zce0keYFDu1uZzB7KTfUvvnDRFGI/g+XG2YM
o2DCSAyoYzX2p7LOXyrfbfEd656NsHczMnmApDCYdG0rFCPi6n02d4h0YZkygca1vaaqGNYuPQXk
Q325k9nsvFqI8q4UXpK15VfstFxWl11k5AiUMJsIqYrzkLtsejIRmfUrRmP471wy+Q6OOSEmbxUn
9MSo0u2IGgJfO/MG74gf0r6tR7e7jZdl3reizAemy0mPqqkV3/NsKY9Y1E30/KWB7jCQHMAQZbXB
W0tnNV7NZ+tfKGzC4C3Z55cQcLR3wXA3c7DmczTcI1GfUTehLcpWFDtVtBoxpe0pBf3LNumiDc1g
5CRdY4clET1f8LUxSEYJpjemavVjhAdTfAJlENxOYkaoEbdpX2Qr1x7xAGJG6bdeqcWh7JDqYPns
t/MQ4/lK2jLqw8HU3rEtYqh8dVBX01HAJqA006LaaTUJ2PRms9w4LkV7HjTDsPbcYvkUuUkUlglU
9F0Ojuclrl31RlHh7GeOVNvFKcwN9pn6wVp88bDYg3hratwrTu9H7EsLI7/RLuKXpBusBHmPJU9J
WekNLHZkxvRznHxFTAS/NB6BsQepIY4oLkb6kNp40QFmPBrMXv7YjqU8lDo1XmkxyGo/44C+wFwG
oj0v08Nott2lExsVIs+gbk+5MXBvkOB3lcz8bYFDbcuKoiUFIz7Bw6TGYEX3a/ou3VRtcBw4vCfT
eRjJvUlXjLyZy6HevYcBFl2aiFeuYrupdrTbGvxI7bzVtA/kyoiHJtmA36vvh7rlsJYVtGKSzK6v
5rSqv1SpUd0YgWvsHa9dHlrUX/g/aUYtoQ76JsPrktGpdN1ga/V5cbsso70V4+LQfKiDNxd/EgCD
xTyLsfN8r6EYEUyugxu789NTHs3j01kSc2Ux2X/0PDk8FwnVB36q5VsnFGJxPXB2WHGALY600ObQ
7np1NND/355NhtheDG6KsA3M4XJSJWYabS1fE9O27zyk1gcg4+VNZi39F7uzRxvzhpvXPO0ZNaD0
pcsKZi1nCMChTmGBEDwIpddHWzlFwxVKPiCHYNWqLJQqo5mNOMJFGRX79aM/4JndsNPM17Hus2qj
SPO9d022iRx/65epl0iLpoBB9JWJFyt7TSPBnEnMqMQDeiffTZSGG9n1xfKWgiLbKi17/9ofBLoi
bRT9qYvxXRzJLTSflKJNtUkcs0UCqBsvOyQxGpOapnCs83WkMjQ4aQYab4fz2i/vQa0EYqPmpL5E
KWw8Wg1N6G1QyTbZ1h4T7DBH7xhvMRM535okcuvd3OKUWSU++zcwJKs0n3LhumLXkYxqhXPBRQCo
MQxL56L6q3BlT70RHdU8TEEbNmwDcOtmR0RzyIFvbE+o7GbCeoMOOxXtpGxw8Pwk/cwZFJP0VvaG
ndEPQGYzbTutnYPhza31UjKQD3URieGOTdDTD+Pox8lhqa1R3oJWW6ZV3hqsXA5z9oU3/5CXq2i+
RvrlF6cyMgpobhTSmbpyVJtNmj6cWLaQOpCET10q/bXRtINRb23HbdeI0C0i7DrPbBp+FM57b67n
xDPHz4jzz+NCTroGlqOm9sGaAIk5FfD37KeKeVLwwGw2r3kyFvn8qUnowKaXjatsNA1VO4qNWYIS
nHdqmTnvMpbNnUtoKdYY0t1p0UbCHK+Hu0nnHINyF/FLGZmymcLMkaq7ZIzm+7hNSqeL0ZF5qO9W
Tlx1y0XTB3Z1t3Qo765N10T8HWI3XLob2+fcjsrZcYIHszJBRU+D7KcT3bb51akDxCArfDL9tk6Y
cwarLkLORkHtOe5AqCTmFaAFUPQRU9S3EQIcbEMk9b64k48/gwbhZIfMz9K7khrlmTlhe+QSqvvA
ySPaCIbErOE58kvLvPslxrRy7FuJSl+MIBzqqqSrFDAx+8JyoTHeQarhtNldJ0KnYe2gMHT8DgnK
qF3cFBj4Ple2rjgnBsXlnDT+A7tCsJONZmNKc/Zey1e7Bd0qZwR64GtOzPKzW5h2g68BvNoKJYMI
s+6siqHtWIaFz0FrndIzITmprrZugZRdqaxw6JtGhVyjQLJu8iJ2LnQ31EeUbfUdUvovoglSbHuZ
+kzZmG2V5WabOWZpBLIU96bf6BsQ6cXD1A/RrQIc4ISoiM1Lt/Pw35tKDdF9fm6fh64xxMO6XQx2
GuaW9Vb0M8CDpY3zZxlE7fg0RqnX7IKMPgGkEp72INm6mG1PCjmg0pTQH/wRffOaXWMgyqueqmSX
ODyJqcjTrtm62cTGOkToFSEY+LTZf3RGy9EaxZ4pvH/L9ciKzTL5IriqM98GzKGR9a/zwk/qbwmw
j2ibQm5xr9AMlXNINl5XXnrVlGZbK1naducwuObJMHnGZYF7BW0W1tUXt1/w+rZ1+qosZHAbpBf2
jRm1E/WlCzme4Y1hB5/BLDGVthDYNNs271nKUwCl5+BG3qIPzO7oO4xdpV5HhPbpAWtVYWBwm4hC
FPhpA3A3GVpFD0ldcazcZnxtR29AboFUQtKPaH1zZXcmrjdsx12+H8qKxwISC2XdLKTw9TeuH2d6
1znW7D14qN1Olp6bdDPPgED2NI8Ghveqz3WItEWXm9iJrWVTzFZa3ll0FTh0I3DCQIGoo37Oy2Ue
Tm2F1Xw9JFlPHe3UQqxKRIAccqgFmhMB9pRMnslQbJPTRQinsZyGm8r0eJd51hjVuonqxdk2njM0
yGhytawwkFkcbrLe/W4XJVsKW4z31FuN2uspzV98ujXOuU038NR2g4PJ3uJEK3S/bo8BNXeiS2/A
WvG5NQPcO+bE4OJOOaaVnTrSns3V3OMRIhUiHdTNnDDhT8tU3CuJgW2Ni3neaSxUHQLVym9WVoSm
heYWvrNNPZHNEFpTXFlIiOl4bGnSECphcmERmcQmo2DUY1N2jQuleXFVA9BxaGRPKQTjcFqNAB6Y
nMUdTxo1EB9FMTAsD9WSxS9ZrkYej15FnxEFkAsFR6QNznOcPdMpyQrveR4T6YQ5iUrpoSeeZpNZ
U2WcZJPnaqfPBJIdCsuiWQFyjKedoPVpvAFGH7JQpXF31ucEWfy1YLGNJOIN1oz6XABmfTWcoEG7
Co6nyu/mICpZSr3OwQ30kUzktyHN2vK7Lj0m/DT28+IwAy6gRIkm4DhJVyTDOrC6CvGd73c4Opak
SOOLOSFb4gXnsuexO3iV09wFlZnIJJQcn4ZjIcfR2+Hk7RUGplo5OzsdvW4PbqC6Y5IS3HWNGB70
2EzWpuOilGv246m8NHTZjxf0TLLbijjZT8vgzkXo+kiitrZbjtG2AFSzrxvZXKRVTv+VYz8DFxAU
4jhx34VJ3vpPqe5wnEgK1q+pFc3R0a6pLj5nAIFcnBFgR9HpzfPrTN+2JaFsVK+IvUGoDT0l5oXT
BZG3o+HsRJsWqeplnIv0dcKMdG8bs/ykqX0YkCN34aHkJKk89kAV5lXX9CYIJCpd/57pwdjeZ1Ed
Igah3VSyjzZ+cBHBFtj4WY+7zceWMW1grKHmR16i72rat1tLL+bVDJTgkkGigxLEiDU8R4hGcM9o
tTwiYMgQqOZxtD2LqtB/ZUh3OJ85aVj2Tn/IIuH0q3G0kBmZRfUSF+fm5TL44ytt6Ow+6afibZqY
eYasMBRzmiJozQOs3NO6ibbEbpO8wXCveerBke0GL3EvygiAhAws4yqI2Xb6ht7zLhbjiLTWYBJX
8spXgfY9a1csWl0puFRYNFXknSYX1UwWWCrbJBHVZZibef4Q9IZ4roLShvJr9eLASTbjsB5n02a0
49pc06d3mD8h6WeLWIwM1Q4Ntp2MbGcd+IJ5ejN7NQgOTCirpSkFZqhSGxHj2S6ljZfh78gVcIKu
9UymZst8cDAeAsFp5bKLOHqs4A4Pr63XjFjtcx2Mhz6YvW1H+bl1uqy6Rg8FiAeZS3GsM5LmmPCN
V0WZnyuFKLmq6ixCUKPtR680RH7MihJvd8+M4srXbbCzs8BYd05wO5tSHCUMHsZzUR4cOQs33zQT
k72XTcq9qdooUJcMKx9jji+bzLPqdTtPsKUCI+HJxMCMZd0ut7wL53K2OBDQuFdAZUcNKgzhAiiW
8ohvVVKfVs5BcdDT1wWQGUxrcIJj0AQ+OuAoTco3A1rzRT21+RHD2RguboS7L1fxV6Sj+tlPqw7d
HyZ9cAIKpIjr8/E6APlWYqApzaihw9NKGmF+4n7XuwKax6YoesV5Ab/o+WRwHuCMfYfd00XlvI6k
7fAOSP3Y4N34BKXCCV27+VZajbjSFWA9njAYjZOh3FXB4jz0qam+lpPfMdHQwaFLc/u+RtsC35hD
ZcxSEGhsfA8Zhy+anW3QFKMxw1yezLCWUgO3o7uCajBf2GoaqTmo3FasMSFpF0qpEVRWXURTsKS5
1NQ5zVd3SS7RkvrHcmgnvgaRuIR4OaunqRXNJoLfckoa6b82+ai+1GCKTrN7ZtK4MyooBsl77HwC
wRfjkaNyQYN4loyv5Fi4d+ysw7oUdFZBYTj3nFKMk1uM/akVSaHXkqtfHREAiqMryb9l8YMUqbGn
nmUAffBUoa8X4cSenJ5kUTSvbdeJfZP4fKwOmoJNLHW2LwHEXuRRP56t3HrcD8TcHpgH9+so1tYX
yoP5wYwsRt3+1NYdraq43WB7dbfjSAiRm2XB3iJMET9UVFByge/+rJwWzX6LfWjloCTe0TVlORL0
1MwbyWE13vt13j74nRifSKOIkaxVBgS8BrXAZHFjIlPgAiKVaVaDGih/FGbhhVLwDlKic/LFD53E
aLXUXAYPVca1VrMqtVldUcppdGcOjYBoQUleJF27nwtVXTpJEG20jPTFlDFYR90bHWVrmI8d/cOO
QZeBdaE+s+BWqjW/NS3Hu7HACyJckdyxqefXrpu069hymycz74s9EgX3kkGq2s7WxDOgoc+7y1od
rOml5UcebIxr3CStPttIbYaNLhcXaiVVR4S67jwOYq0yfv5sitn5NKre2BqTzC45NWGWFn2x8Wzk
l3HtD8DaoCR9y7F8f1nOz9vZs/JrzmpiXvtpOV2KvsaL2S862wCKEHhfas5pkLRgdo5kLaQQU+Wh
sEBQzduAiIQMyEIKG/1LltVWc8rY1BLcSKPTKrJqkNgXK6BhVMyrzvCc6MpMKNronhNO198hskxl
RlHclPQ9M0g4UBjtJPBLtJ7QwtA+oQgqb1zO6Q4clyjRPFhLt1nUFW1vzhccXXSZX7MP425e1W6B
xvKS8TrZ3NsFxEj8NpcAp7f+gtrtzkBiVr/9z8zUf4VkfQfC1vGICMeLxZFq7ipAUtniZ//YS79j
48JxKL1xbqwjH87nVk3HqjM/FHhr2QE43p/w3amSwiuKShyxSGIJ26lCfzCVxz6Tfn96aUOgTskp
o4+Tnjm6Le5KmWPzMVaz/S7DKTYieh9dbh1j1V9z3PnE1vcXwOt/cSHtd+j0OeIhhizPOoK5w6wd
3xs5gu8PXUn73U3ijiZaEQubRF1GX6SeXzxu9Q++9jvaOFMGdC621x+h2BQ8q8UhNT6YPWG/h43b
2DItut7HBE392k4tGwSN333wYr4jjCOf9zPHBIVASYnJKd8ifvoY1d9+l0tQtg1ghtRpjlCBV/Wz
nc1/8Wmfr9g/oaLb79ZkxwaacCZrji7aCyMs0MEhn0GEkwKQ/WDOivVudUrPwXhRd/wSkX+3m/Ia
L/D6Q3ei9W51TjQH2OOr5lgE/kve1Td0Mr5/7KXfr83W1nnp5fORDfXalBs8rh9L+7HeLc2p7TsG
Sul8NAHR+9ONM+cfA8tb7xYm0LkUp3Q8H2MShddSnNNVOFx87Ab/kVny06PQa4TZWsqYWPa+fY1a
oj2guOw/eCnfLc5EoS1Wfj8e3XG4UCLemXX2oZxC6wcd/Kc3zpVcWvj0w7Gy9Ib4ps/K0x/8xN+t
TN8GAKiFGo4RQdQbhDbOxmtn64Of+LvlCQ8LtzvinaOYs+iqmzjigq1PP7ZrinfrMgfe0Do2WlV1
9ok3vfsWRc7H3rl4tzCzAB3D2EGMdRIm/4FRc1goZf4Xj61/sbmJd2uzM8omKq1FQ5X0NIJsekpR
Ij52ScW75ekHKsmhlpbkv3iI9eNTJ+uPlUDi3fo0YuXnQ9y1R2QUSOwLbNWtAOj1oSeWOH9aP93m
Mp4cENSQy3mAA4kw4sdsysaPbUE/cjV+enFyrBfLyfvmGAlxtqN5FLM5KKWPvfV3e6cvkJIsXl0f
42rxAWUMVzTl6/BjL/5ujVYwkDKR8tYxg+QryCBbgcn1gy/+bon2hUrLfmBzS83iAboLs5iqz/7i
Y3F+bMT/ZIM2361RLFymPWcOHwwe2QfLyHa17J+YIkJMa8hZhEtTnwXL3qHxluNUd+GsquXk+EG5
bOFJxE8YGvND5pBn40Uq4KzT1eH5oMOYVn1zJhQuSLj6M3G+Cxl130Ydp10YDahJDLyl3YwmsUdl
6MyWc2xn8O7j8NWbQKPiXlzRDPBvxirIrwsT9SLKtekKN0Z69IBJrZLEOBS9vE+74Dojoaofh0/T
nEybaclpknHMWyp+beNVxvjgV1W+1a4Zb5DVBNu8C85T1eY2x16yKeJeoAdOhoNAIOggUYCdPl9M
kxdvl9rp1SMBAHu76MZ6ha3L+AYC2KNz4AwoIKDxDkBREPHYu4YZ+wknak0TKgMkm6TXQRtF1/Aw
N2ashs+kB+Nw1O6a8F97g57/Qvjd88K49iD74tqoBoYPSWs8eF09vU4BlYFrXpRVDkkmary9MADy
4KkESuCnZ9KvJwbADtOAANNQ00rYFQIUvLoVBh25osVwSuMewWZ9IZriwKG1up/8KNo5BvBrFxn7
FegyrG0zEr8BIqC0bgbHvhl8Z9xyCCwxjXoTbi4M4WEVGXpjZ2MfullQfMpSZFWpNnYCichNDuAK
BtsVw6pqXdbZ41KUfkh1Vs3bpTH28EoeGmMeaYtgoaTeXAdMxOY1fOUbiQsnRBQK7Kib5j3cAFD2
eeKfoDKOqAzmk4HXEu+bE4o4igjSheJu2I6Hd9+ddhFk0b1rC0wGlbdFf6We6DIiRxiYKMP8p1vp
lW4AraZAxRhawLdCwCbm1h0Nyw1x1uJFc63uwrch1EOzkS2EZeZ22lbOoWlnfYoCfVVzM57htBs/
ANO38zuqLDg6oxOWw7zvtXsa4+px1PNO5H5fbeoBc5MM3OJOMak/zY55mUGi3ChowWHiBViWBOjM
Ac7sBe4mHerWfBQoQrYmFGxutCwoQ8cv86O3MIz10NW7Pk5fGe8A5jN7VOe5rs8H2vTfg9yf16WH
H9uj+XTosUStW4lBMnb9kkSLBS5wb74tcrnVmtipmyD2FBhz1cEWEtMJ8t0Mz5mY6NS98i1UNAxe
psuZMDRYKHO74I9kXoRdUA/2MSan4ln2PS7IzjfvwVK4J2esMRLAri0/jdBe+BDkGBJ4Fcz3wGsu
Hfoa1mNU9wQd1Ifcds1TCtL1WbXK3PZWcNMaWbNfRqZDXrIGY3Rwbeb6wTRs1XnWjL1NbFqnW/WS
/qWPBmvnpzF8HHgF8BK4p8OztQcPzHSbQwLalmN61Ll9AcfsixcP/pXILOhNumNlz0uzPC9pUYBF
SFNnB/rfCuuRnunQJsfStJl5lWoGMQHilpSJAAG563jpsm2H1D45lpfFa6ufzC285ksnDSx/DXsc
YRo0rg2qishYV3NzrqxekoRQCygnRehkbv0mosqgcZ63T2nKyFuoqtsk+D1PwxI9Fal79octQ3kt
af1srbI+MoNnbQDfDfpzD6uWqAYRza/g5vCYieQel8ErBknxFBgc4pCskwjL9LRdG3Q40QAin+Xr
wbx2AF1spnE2mMM3Z3GT1xnGxscN85jgltr4qvPWPvHvvIW441okmOvm1KxOai6uEdZEl8Q2XBs8
wpuKDqBtG4iz0dCQJTKCGONxIECIfxZus6/ybs8NZlzHWHa2kZcAPWbA4E/otOquRB3gtFC0MPqx
nKN2+dZUCKNyZef3CLgs1IRj/CyMYLzPTOk+d1VvXJo1ysdw7HUQvDAc778awHc7qDpV+xB1/RvC
NeMC9h1ayZlLicK1P8YGSLqZK7putbfcUVQsW10mzbJGAowEgCnZ10F2nKcHlzw2AwOKWeIAmmXx
QmN8JtJ0yDHPNdYmWLp2nQRdBbG9u9EjRrxcE7VnSx2jM+kmroys3QA0ePBCSzHem7pNPyEJ0PVx
MOQwhxoF3ikbh8AL7UB/7hQ6UBuQ+HEoR+R0ufJnBjmufu3RP4RVoBdkGdJ5COyzmERjQIwYHKzB
m+Aog1GM+wMEjQAdEqqm6fbB0Pi7Ja/jE4MTkM+iO+IDTvBWt/IGiUW5thk3HozAZORgNRvbASYd
zmV8Q9+RgKJF9uMIysdOGKlO3xnfut6FATW8ffEY74T51MU7p/HAeQXdw5AU4pPJJUXXV+K2AkdR
y8ZpHmE3Lf3ab7vaXvuZ5T0XQ8CkrTVN/6otlz085nkvHbQ/E/EPuzZbMLkaMn+N88Qt1zTSKwRn
9newGv5d3TEx1UX6zTYZ1aGqE/VzP1fmRTME8fNwnpC3+HvXBQ9kOBN14mUrapoiTNJeY/tI4V5k
hRiujR4/dR+V0Kk87dsHoO4POLTEIUYtiM3USx69tpmvjayUu/OYA0WwnMQmsDChAaBjygTs7zrT
w3IjzYWDh+0ceaDFIBMLCPTbRhVeRooFoo7QY47bhqVZdGxZtY0WOxAMPcqmUheoCcFVEczU346Y
Hh/qbFAn3xuqR8xS/UY7dvyELLWhQEAPr7ekAs17pv9TfcwFKUCQ+BKHtCnFmK5PKp5BWVGvxobD
s7FIDBwyMdYI1zdp1MLSd2d7PdbycgSUu8IyzVNtLB6likaiCqLbFg23wLzUFTuLnZS6DlaN3fMb
8h/ekrR9jCjEQrRk1c0cZ1y50jM+lolpvjvJ6RpJG6gwedS1bPMws1oHZbtCRfMXR8Xzueqflbjv
DnNYTTWQgdmGWYLydwUkgU/eAocDTNwC4DyP48dOdua7k12W4G9PqHKO7DBUkb3Cwkn7FcDFj4PG
f3yd/jN+q29+f9Pq7//F11/rZu5woOh3X/79oS7573+d/83//pk//4u/797qq9fyTb3/oT/9G173
j9+7ftWvf/piUzFMn2/7t26+e1N9oX+8Pu/w/JP/t9/829uPV3mYm7fffvla95U+v1qc1tUvf3zr
8O23X4TJUfU/fn79P755/gN++2X/9tp9+9tBFa/Vt7+d/3f5dV1Xr8V//3/q/3itt1elf/vFs3/1
AteWZiAt26djzLlvfPvxHetXx3csx8R2zwxc+Nx2IPp18tsvWNp/DTxhW75nO5jYUO7+8jdV979/
z/4Vh2QAo0daph/4ZCv+97v+03X7x3X8W9WXN3VaafXbL+d7+x+35PlXS4KbPShcHm4y33t3w7gS
BzPWBeNgONwvSJ7djVtHn1swJmt0Qva2d+ZHiqrHnz68P97Gz79Wnk+kf/q9eECFLcmhkabwgDX+
+STPpuIjNiaeaMhVd9OYZ187qUT1J/zm5WsBue6uFpQDgwe5/qAljtMwQJDJKQ5PK6lfQ72RjcDW
4lKSMioXF8i1EJJ2EJafbeGBgvVsv3mz+16ihmum7HLu0+F7Qm//YV6S9ruR9TtZLHjRIJURHiDy
/tJtRPy16srHToqmD0sOBv5qSS3jmaNielME6a4iJBRAIogOyo6RLKOzLnVClk4AMeiw7PdP6t9a
aZfp165W9Xf9fh39aeldN2/Vve7e3vTla/P+J/8fXHGWzV39r1fcQx3XPy+qHz/++6IS5zXl2jCg
qGmFaTr0DH5fVIb5KypAU+DdAo9tBgwiufP+WFZC/Cq40fk2QfaWFBbf+mNVub8KuJauyX9cYbLk
3H9nUVnuuZX7j9vbswJWE69PyqVrBrzeu6ZGYy6z42XfvRS65K4aC+PkYWGdL6EnuiqEvNUtr42H
bcUmbFicEjVlBWQTSE8ot8rvXkJ4DtUHKZdxOUVPmWWbcFny5pFlngDztn7U+Q5ZUaskNi0ifvAa
vJ4tWfaKcRi2CtNKgK1iSGUYmztDf41GOVpCFSTaCxPfQ20fYVW9Iamh6/cW3eNmM6MP+yxGJeev
5H514pPo4ZnuOgWCahdnaTJdun5OnPbSAoMaM+G2jxWrNIjxEQr30TasPEfLYeCIIbauhUBEUgBr
WLtIt9EQCxsfbgMvHKaD0R/APgwNE3N4PduJZKXsDuFdJ6F5TeChwQW4JzOOS7gNYPu2BIxqucaE
gR5rSlT3xSA/rN36GMF6yO91jvRGwsbDjJneENANqz6cIW8VG/LCbJpFSEOHma4+wvCVY3suLnMM
yQDd+wSSNDw4JzrNaQPUULZe/1CIM0OS46gfbNHYmtSDVl0O6lsdlQYDbMNtHrElOlcpqlCyrVSS
AkBYbMIwbuEtiG8BrM+BZ9NYfZe6ii+G0mOcTyjguGk1NPAQQPdYb5tBUEn7ZfxNYlzHAI85Ld8E
gzTBMZcUdVvcR71GMJh1935uBc7OiYNhXkOXiewV7Gts0oYVLMkhiJB87eYsa08wkRFtYHGABtia
oDhpb0Xx9x6MRQPDWnMXdCQidBwpjYEkniwAYFO3S/tNDb5KdmPgINpQmgbLyjMTrwfsrTKIua0K
HjMio1dDPcPO9bNyJk0tA9a4poMXPauiGdIQ9oh89Rz/IoU92OxYkRLaWdTn9+DW+cNULvM2xF8C
UwoqU3EFH9D8ZPk8Bi9y/I1IKB1V0LmzR+/RtSF043j2wAMRLwTg0QYq/c1tXTWsrcWa8W5jgW5C
wLlxscGm4F5BKkvfltTPvFAh8LildIVfUKul/lL48Uj9S64eUXdGwnkEw4/azG1RPaOW1F+ymONQ
CKzMe7OGNFWHeQmyLzGK5BtcZ2Ua0qtBFN/mHKhXVmIYFiI0F5moN/QTbjIOoTZgSDc+QPtJLcxY
VZZdAGJPTOxD3WKgOKyMa5Aksl8HdLDndWbr8ZAt8B2KuEtqlLMJwNremKYRstVsh42tTWOle8VV
bbVbvNiBkX82tAaHgRIWYr4dy+5LMdulXMnSJxrGrFG7zx7ofQQ3FmE8pLRWtJpSC4nZQkJAzCHe
cu/tjACm0F0a/aVb/KDd4EXJxJZogG5H64MinL/Bc3ZnzTWK58Ak8YMJcBKvJq2NR/j0rUGOQRq9
FaYXtEDFsrg7LYuJW6xCaMfRrJrK26U3EtCJZ6FvthTZ25TInDN/gEgGpyGfnm7K8i4GcYMCB67B
bsksUmgBEhSvfZ+0L9wxk7lBB+jX+4onSsCfHDVHQH60PvGWuY9IWtuRnij5wOAfKqIOS1EZwPYi
521MR1utAPy5p1r0KAXOoigLbENSxZumqDqFSRqPAeyaYcB2FnQSYVlS4CUbpgQrXeHmB7e2veD3
1vf/3+F/wQP7P+7wXVql315/r6cf6i+v7zb887/+fcM3XPNXmpQSiSZ30HkDp079Y8d3xa9Q+aXn
UQ+jSaYg/nnDt6UUdFWF6wbU2GzDf2z4wvzVlI5J8Wmz4zuW/W9V0X+e0mEmsTzXRSXPYyzAbG6+
m0uZnhdPbewEQOHQuw2DgpQyTXr906fzT4pm/89VhePi3BIeFYXl2LZpmyb108/jr25M2XSIdCUx
PIseUs7HgL0VAn3sEF3yOU+kgbMLNYm7NueMrsHC5sAjR0/T9exUKL+WCFEmFBJzUBvg8y7SNRK4
UAzCUQpVYlrTqbFlf42eccYe4ftE4ZSRPuLxN/JdPJX6aVEy8bZWheNuPbTEe4WqEOozutvupptl
HF8od4kIfAfRdlukzNDxPPRYaX33vMgdYgbKELwT44Oo0D7SY68dbjIiWgqihZvpavBbFKFBmwcG
rZkZCEQbMdEoK5AMq4zyu1jVS5RAnpf8eaE5Bst3Whgwua0srq9zI0mfUpP9P0Sf1z+1FsrysJOE
ua8kg4BTT4PEPqAokwcry5cjCRkeTizYOsumAbgyrsq2oP3opxzdwjpPBvKRMIzJcOCvWVFZVA8c
DBZjTb3hXiU2eyqcSSe5baRByNQ5iHkL4J5BWTRJeuO4A+BvpP+LuitbkhzFsr8yP6AxhBCgV7nL
FVtGbpHri6wyK1MrElrQ9vVzPLtnOoKOCLfBbB7G+q2qGicQ93K5nKWv1XyA6xa99+aa/gCRLqhB
Clnl369vE2szcsQCrpU+hx2MTwnuj093Sa3WiQIe7x2CfYyuoJsAG3Awc//RAXjSAHh8g/PPz37/
KnGxGc8/w6UMYc2NUpdaTY2tzSRokOC94DluuQYV6gNw01AVmtiINww9oi2cZbd+1Rn0aIPqbgXk
8MIczpdTewoBOl8hZP7Q57Kf4HOIRsEQV3t44SlG6EYNwVU5QgIKqtYaNgHwvH59Zc8rZ/8ekgz+
cIQikordKDqLVwBx7oHJh2IDulXTEQLfNUS7hZ++/lN/oCbWbwkG7lrwp0PAbUhRD1piOcoK/jsT
iKhpT8vxq7dBVzDeoO6A0x4mpugfdxVYuHjLedflhPxaOlXWpwB26Hd4fyzOzzLd/BZ0vRU2pXs0
gTcboDiblimcwAgHCxlvnZB2PoBWD1NkCHzeajrW74s2Em/wUDD8oy31f3HUzb/gPTL8+g/cZcf/
OEGV4q8JHZv/B9da/wwcePlae93+Xf71+F7757//xzEXif9EowI9H6gS4DyByOB/n3JcoukT+rjS
4nTBk/gZH/fPW20Q/meICy+HIQALIhae/9X/3GoFwhRHoqDifAxG9H9zq32aV86MIYGdj2PnaT6B
y1vWQWeBQwYMZOy3QAI9+vufOdaeH5dG1h05ouXMUeKLZArRsozB3d++FJSvLq3QkEZWsFYCTi+w
gBEJEODD8GHhO8kf8nXvfr8+/adJ6L+XBTf+p8sC9AEeWOsMJxWMpPb3kGiLQHULqtCPUXbAA5YF
UAK8kPFeWqvzJB5hU0ZOoOuetzxZx0AGsSRBPsQd3Iy/v/7HnCf9r6zzrz/GOjNQtRMN1WKeGF+z
N4AYMvVxIRXhdxv0w2E+JM5EY7X1+sPrP/jSH3T+54/+IC2JnsX5B+cmgtZMV4CTeGAjbuLJ6z9w
3kXP/UXnWurRD8hyX8hkgjBZ6lEAcgfNSArCzkihRFQXFQVivgYmpB/R6oTAZsP8/kTaYh6uXv99
65z815JaxRqkXmAvBtmIxOT53B/QG07Bsf8NcY4eRQLMDaCabOB+cAdIgV8nhnZwvIIogaTKBYWJ
CEBieLwETQ735yZcsASShrgyd78F6LEX/r6XPqCVFTpE6iK3KQRjdBQQ1N3wLDib6u3rq/fC6NLK
DY2sStDIhzCpg7L8RdAVuGvBCDUHt+Gt3NB5S6j7IgyTZhLzZ38BOx1en8It80grM4DvVWnoTITJ
1Hn7fiadQmcW5hSdcJy+lQ1AOsVja4NW/QqoVIXDGyqmcd8jlI6vr88LuU1YwaOgjgiKUC5SBRJJ
9gFiu735HPR7RG4mr4jE+w3Pifz69R976VtbuYdWaK13o/ZSmFAJ/m7EjXz6rNBZ+O02/vl3H2WC
URJDIFeBN+kOGhRbzjzwvsAuHi58jafV4f8E+p9b26Pxo65mjYHYR9p5clcnYEL1nDTLBsufvixY
5PgzVj4JYAUk8bwq0mkyFIrmvGvh0gwdgTXRYG6tbnEtraTRg6SdBauSqab1/lAPWwHoCY8eXv8W
L62VlTVgeCkhUQr+KByTYPUJrEdwl7Ot67/UoYQ03eu/8sKOElb2KCTEnqUACmFoGFzj1U7eRjka
wbHb8Hb2gLIHweLw1IgeRGlSrewbLtOXXotfmr2VPgyUpYWEfn86N/gCUwOHWKiFQBfFbfZW8jBl
0EJLppIpG+ca32CTqwfGz1bujj9gxTOu7RAtXbH6ka/69lr7YbskQwV00Du3v8AKaEG3YPS9lafA
MZefhRzHd5BQhIeM2/D0ab7A1RkyFSQUKTohUwkFtGCN4qJWC3ELMWGF2FpuPZ/oIFLwZzWDCDCd
oY1n2HDpbD5vxGdqH2FFGfAROVELPnGfQdD/WOWBEO+UB2L8TT5lqk7WnG7tV2Ajg++mzZf2QiZ/
qeY5318ep9oGhuWi2xekwkY2+qbwQOVGZV9HKOskKIBAGrZTBRHYsuAajnPrnosjZ0sACSYC52K3
BeZWgG6gygpZe1kKjIgBCwq6AhLGVxf2h3/+Ts8sL7cCNJwhPdHTM1ebQHEWzioZdL4gOL03V/Bs
ENBEAif4t4baNVS1d9mG92sQ0PYNFVJWX/GCE4YXpvJCqgitSAj0HOqp3vZ0yijDawpMVEcogbul
0TB4+jVlCxjoDOmr1JtoAWsUM8e8Fsxt7tzKQ7KtAFFfSpaCdz0GeH6Ifmm8dvRuk+dWFmqGgAM7
Wol08PSS5lCMbuI8kPnfTkmCWysPvWMuqypnaa5X+S3EyXw/Ek8lbqNbK98HMC7wPBGlYYNb2MFA
1AoaHDAHHy9EyAsZ4owveRyoY9kD6LwOMp22JYP9IRsG8mPVsJCDgW4BCh48V0F4BGJX5z8hlT5S
x89i5T4ojgFwTQeecpkBQaFBt4IuhWEwf3NbOiv3AVtc9waqQ4mB5F7CoaN33HnnHZ1Gt9/1OaS8
2woqXCmQlVMKaD80/OBpfyF/njfPM4kltPIWkAmFt6LMTiu8Vh7o5FfHbOucqFboEFtpCze2Tvpl
t6cUd17wtCFIiBdDt+96fp95vKGAtm3Z2uQ7yADb9OYMjURp0Rd+5Ti+Fc7QFJp0MCDTeZBqvaYz
xLwhb8dSt89qhUNFvIHA4GFPe79sTmPU5nh+Zvvp9dHPc3zus1p7vs3CYt99b0kXL/yFa2c9n9hU
Q5EQpvfcbduH1rYPZiA3qzpb0gCb/0M0wRraZ4BEvP4XvLAxmXWuQ4k9YMvOF1BzQg7DxdAcq611
DFlmbXt/gtWJ3IHGyseG3ZaNEm/02jhO3dr1OKhh3YhH6LSH8Ip/gODVeBDFCuklt6WxNn6Y5WPt
Ae2T6LaEZvKUT3cG3lduG5NZ2x79UW8GCGeCcne+jB8DyGw3b8NB8sJt3wBM+CRuoVE09/lMwVfK
zQ45qfAb/HzaCxv/pW1jHWNh5dVMymxO+qbwQaTC61kf4XXfbeWtoA0gtwEZCzlj5b1vA0V910Zr
5vhZrZit9Q5awsj/OXVGewpvI+46dTtaQ5nB98afk2hB05ieR4darOPotlZETWZosUDBLVkrOBwY
WRsoFwLM47TstlwEVMdkR6DSkqyM/uohjX/KSzhUuQ1uRWu9KlDKcgwODDocSICTw82Lr27nq60Y
sU6ByBroryfhBLnX1Z9p7GtwntzmbsUq+By07QJiknaGARFk+36ZavcdV92K03EfJt3B4ChReOWP
OQu/eTMEuN1mbsUp/EuG4PyqmAgQmY7jCvFCs4+Og9OnGQZwsbVCNWmSikcFcGYlJKQHKhxHt+JU
BCABl7C5TEQE+uSI55F3mcgbtycqWzxiNbCNYhg53X0AdEHllDw8epMHp0inlbdfeWmP92tIUM/p
xhQQmV6gw1QvdPrpNrx9spYwEepWhZM1G5sbIPz841hXW+I2uhWsBmJvQb6FJp2i4DuIbRCPCd67
DW2dquu4AVa4eVNaFt490uO3jQrH9p0tIRGVpRJ+K6a0WgoJnk/40NWQ3HObuBWnbT16QySNSb0S
iJqmEneC9sRts1MrTvEsvGiwkb2kbda/y83/Ag8CFw5MSG0BCVlCHAXn9ZZi2BHabfDc4/E2Brlb
6j1Drx/fD+CKAZNJBpc24LbJV5CPK2BAy913qzSodaCavqGkAQ0qVTCiP3ar+FHAw81t2W0VCTg3
9WIuYX4RbgOktJQ+w1cvvby+UCPZmJII1t6l9tSUnr0N38gx9980Xqa/OG1HW0aCTnQazlSg1Csy
oLzU8lVIJ3GNkNoqEjvrIqDDa5MO4RzEvly/Nb185zZv6yxl0Phd4LCHeVfjAzPbGwhCv3Eb2orQ
bsmgbBfkEIPNPO/gVSCn78Txjm1rSPi+hkiBR70EtIC3ahPfJEDWbqnlzCR6HEJegTp9gHZ12hTt
e5AnTpkq3DL5n07noycsuIjD0wM99aSDlcOwwEAzdDtB/3SKH40MW6yJdxp3O67yO9mtMFnL3J5Z
beGIspnWwhhMWqtPO0y5KvHZaYfYfMAmqgZYDOMjsqL+MazRe7lztzxF7COzh0XrtvAp3cYKngvb
RNPKBOPRbeLWqRm02dpWZTSlowcoAW3rqyiLvrqNbUVk3ZRjKHziJWGJ6tYj/C8GWK5bhrXxs9jY
fQ/sODw8S77GcBnzjhFckt0Ch1jHphxBQGHh7CU9/wjRcIlOsNuaWBFZ5GA098U2pUYCzAF4uY79
nj+4DW6dmAve3zeALEfwpvXV0uBtvw+qS5DiF04dG9M1GHOmhGBw2YTvAqN/lgzYXJeJg4r1NE8B
oraRHhpDyaACOPPpn9CEdx3bLmgB1Q2C1UfrFYyoO5g0Vjc9W7lT/Pg2pKuAjE6DehYbJYQK4k6q
Tw0vnAos4PWersoaGbZANnVK12CbIJfK4DpxpKiALoFin/+kQAs+/QENk5UM7x0QWGb6Lw8yNGjg
f3L7oueffJTEZ6DRB3BwvARiG+GxNzB1AtdVOJWGfmSF51CA46mgzg54+frOdORmnSHW5TZzK0Ir
JQBjLoIRSi7BmwaAw0QKQZ2SuW/jq0w+AHNp5iklunnPwLCqhsKpSPEjq54dzoo1OdQ/UlAsYE6u
fDD4WfXbaVFscNWGrvwo4UYMgAH/lkOmFIZNH92GtuJzHaasltQb0s2HaHbTiR5605UbMgLKZ0/3
IZS1W9DiMDqeYfZju3f3Ihjdnv19aQWoOQOfCx+uWB3gLzCMM4N3681k++C2MlZ4gkCBrMgMvui8
/Q3O0ft1lD/chrbCc8LBU2jejWnN8w+r1tdEKbd9aGOb4Nxew7aRDekOTZpkXnJ6hM/aT7d5W8FZ
QnNoHCApn0Yw3KzZdg9Luwtl53lV//3JxbdRTFCFpvD5E0NaqBm69oPg1Rt4NMJ1oaJmO7jN3wrS
sG7XFu43A5ySg+9Nwb54un5wGtpGMMFwc2y4AP+O0nm8msfBh5A6c3vuAqXoaRzBvT0sh4Bi4sz/
omaIoEFq+7PbzK0YLVZ4SUMAekxDWoLougdmgzCibIr66PYDVpwyeD9JA/GodF+996WiD2XvdheH
It/TdYEeWI8LM4bOtuj9RMq3EEl0eoYCMdwaWm6Z6udtSAPIOqaepNN7P19KJ6QvGARPR6diJuFc
YidmIJ7H29CnILG4AcYg1vB0cPDPvWmFOUDazprEZBanfoGbttvXtKrcaYCAF4uw5EiPt/NGb5tw
dYwhKzyjJW9MBffVVGRwQhL7dhsNsP9zmreNdIqwS8gKCZfUhz114Pd3A5nc5m2jl4YSrxMQhevT
EVbmpT+8b+re6RIHitjTTwk6GvT7dTWkHCtztk9b4n6DQp7bmliROQUV5NO6qMe7TdEfBlq/h/O3
Wwlqw3kIwT2rDUmf5mWgYJCFRkUCczjuuDBWeMLFAKi0akPcRJs6SMP5h6Yku+MXtcJzrkL4Bcug
T/cIBGp/ZPc4Sd1ez30bymO8FupFa4ft0kWMwFpHbjU8IGQ01xcO0/MiPHOYnhU1Hpf/olYUgMVB
p4JNH8t8fL/U00enLWPDFnKYIAZNk/epaKPvbbf4ccFgbus0OLfmDVgxOTPesWfyAg5xLZp+aQZd
Rbf3D59bCWarjZGDynQqPUgjH+ZFq98mEovjZdcGG/mKQjsi8nQ6wDLuCKfYszdNEZ6cVscGGwmx
rpLMRKem4fRAOPDwAW7tbmtvg42mBui7MYDyw8hEPsU+5K7+gswpdMHcZm/lmhVuX8OyYm3gxwlr
3kl9gqW921kd2mUA7eDgIwzWHaZfV9tIIIfadMWV28ytVDMHc7DBjxK6JxDr+EK6LL9iQmon4WhI
R1m5JkB+h2kLPmvUZjCRE/CWYzEMSSFN4jZ/+jQb4BERxoEaui1dMC7XwyA/QUrX7U3Bt4FGPVrm
0jMK9jywZ/su8KhwZUCbdlt6G2gEAY1124OwS7HjI2hSwmLN2zyROC0Msw7XAU7ek24wejhvBjx3
fVO3l1BMf6Dbz+RgZu13qGkD6isprKI4TLwg8NFWCFpRrvUhV1FeXym9LR+NGpvrYAw8nk5F0YcP
oLiJ/h2LwnH4GEF/9qrGu2R3BRlVxmOoVaEZD+UCSSCawap++LT0FO6okFpt6786aBv3kIeZSwoT
CfTaE6HNao6QMYQXLccr9Xptek9WKRXQ8rjOOgiZHHyCbsJXD+jY7QSn4FEcA7FizKUpp/2U91Ex
gm1Hd3NSFEK2x3FWQft9FYxl7ybGveoHLH5gryh36L+msBGAP7aeIHhbkRnOZq2g0ADjm8jNVe53
eXTHZQteGOl3+pHKaIEoFx/gdDUOO/T1I7mdFtXM7DgPLA8hRbQwtLBhUcfguq5Vh3o2imALNpSB
iFVXDv7t0mZVdN0E/sTSHau9wES8nq/33VP3QzsTdmQERrBxlQ3Z/rEBw124VSE2tGZQ+TzPeu7g
15ybz4Psd/RQW1hpOW1Q24sFKpQT0PlRl0bo5cWQ97kr9tyNc+Pb2BqClQsZNN3SDbKuUAclS5Wu
PSkdi0tb1cBvS3+HZa5Oea7CNaFja/ZYeGHdH91Wx8rLk+oX+NxPXYr3gd+LZjehN7qB0X3blkWb
ZZh7GM+lBewvWTxB4bk5BFFFf7vN3crJcwhzatgQ6rTpweaHulYf4GkT/qRuT+Bw1H6a9NXKDK9N
0KU8LDr0I72Y5sE/hXBelJR4ob60MYgByzZccRqdQnf1V8bqj5ko3SKKWafhjDfCtaGYd2iydIya
myz03drWzFrzcAZmykdvMwWzfY0zD3asUeN3brH6Rz/xUct9IHnAazwnpzmt4HBb9795NTw47RZm
1a0ViNdzK0iXms3oe1AHy6sumJTbIWujDwteEtNSPqb5ULM7hpsVeB1m+uY0d9snaNHQeCRrjgIB
Ci+xgQ5XAvFsxwLBxntpsWQwl8ERjjeaAVrXPj9obyGp09xtsNdCQJUO4SwPomvT3PBgDqeYQ2nZ
DSMP7+enQQp1thxApg6bvTXipoBCz3fcaTe3VrCt9yJW1e9qRN2HVtZ6nbHMpIJMwi372o5BNGhM
VJ5zQFWq/DBCzQees8rJciv0bciXP/irWXFPTr2tDX4VQJv/2pVRbshP37YNgrpUWxVVrVNo5cze
dR21/oFkyxJeeDt8gVcHpcqnXxZ00yzj8KtK98YPhgddl3N3yERL9XEZO+8BhLN7z4ua6ogqroZP
e4RL3anwYCns9vVt55VFQJylVUOblsPq/VDVEvwcPASfW2RYuRQsYE5Mhep22Xqo1ngKAnLwjWh1
43bZteFnkNnZ0cQ4H8DZ5Ge3Cqb2It1gqkAObn+BlVN3YgbwaWmbQsKrrOEFUC0srmo2Ox6SNgiN
jztWn+IHNkMBit7NF3ADfjpN3sagNZPaIOW0t6keWvhy58HvfQpdJ25di/J+98exFipF5XxqaH1D
6eh2UbcRaMrzYJgMfZJ0YvMIz2SGh4xl/+C2KFbJA6X1AVbFc5tmZpCJKWgeq7B0rAhtoNhYsbZj
ra9SFP33Yt5vmz7/7jZxK5jyFe+MfOjadFxpceM3g4whhr24HWI2VGypOYxm60ClAWQYoXUpZX8D
ddC2cAskGzDGorULeEtUKsK2OvSRvKoZbLKdlsaGjA0axt8ZvGFSmKcsd+Og2EFM1fz+9dHPO+OZ
O7qNG4sW2JgvPs73Zmc9Cisy5lHSEL/rEo7auXUr9m0Mmdx4JjncrlNiztqaRThV581Pou7CWXzu
Kfz730HssIJGEgjOMHw+daABNEdwtdc3UK3pD3Rbp7dhhXeJCzX0OQc890tWjA39uAEzHnC4/BS9
+DhtXWaOOi85Oy5sPF/r88JrAJNZYeD++kd6/rKBIvHpUVppv4/UQmF+DiuY44TvlfSldutfQVzy
6egaUNhRFFF4moX6UQ/+50XqzCkyiI3/nPq8VzrPwtOG9/K4GLbr0jSB4+BWr3zy/antoKV+ghlf
4jews8n83u0yQ+yYzta5xHlS8lNOvDGWwwxb8EK6wfuIHdS01kG4eVgXusMIRUwR4Nl79/H17fLC
DrVjmg++WqAdj+0CsyT6N6SE1YJm+UYByIFSk4ap4F6oqzGbQu2EayV2fEO9ZBFe1oUn8AjCL6wf
xnsobbcXUuAfJ75nYs62iBDVBvsVqOCclIwKAd5Zuy3x4uN/vzZ/4p9Z10b4Jy3zW56Wunqo9vIB
ZtRBeJWNpSl+RENeJIA1/w2LT3CeYljaTI7PBvbklFeO/RyVOBZD+tFM5EPuO9kcQwTeyjXQtZkk
GZA20SAPj+WAV8Td+JeW9fm04tsI1hbnoFcDkJz4Ysg+zJunP7ZF6EakhED907TSlHADJ3RszgWa
fK9VEKZTGcoL+f6luVsFg0Zjk2SqbYDDQUO06+V7j+Xlhf320uBWYjGQr9zMVjYAJ0E97gDec/9t
h3HS7Di+VXhDCyvL9ATfmH0QP9C2fqNE8eX12H9+6sQGsrIZGvohyMngnHdZFfejmX8tQe+GqyC2
QGGJFmZbZOdl1zLDW8corxUPTeI2+XNCe9RA6mhl1n3A5DMcoQnuxDqGwJJb+UpsNGvEd7GFkCdN
/WWCBX0LCfz2AG3ear5QGby09la0ynnJNC7VTeoXHBb3EDd914FK/MFtcc6/+mhxNhg+KW/pvWPu
5zA0qnBk3VOqQ3Nh9n+60s8kWRvTyllAV84Ntg43oXrb+35rrkrYEw4n9IAMPYUR4+OxD5u1u/M2
NCTutKh69Y3CNOVkON2vBfO2MI72zEAcZfPq+q1qw5UeVN9v5QEFU7b/6DLIN59ajXL/YMJq/Qnx
d3Y762q62cpiPgWZWTAE5HfgDaZKtj8UPqh1MJyERM5DW0o9HtErYjv+7bAcYJRt8vtKF95+xH89
lm8CmnXzT7dFt9IMINU9PWshJHnmV/dzVEd3tKS5W21PbDRu59Vhh4eZOqUr+cVp/z7y83duM7dy
DNpcm/L4UqdQVNZxQyEc3Y2XNHxeqLZtNK4xnoJ1IQR6ew2ZoOth3JvlGG0AXKEGhrvYNeTNm8Kp
fUrOnkOPNz5q35Az+I2lnvZ4AvuJBr6YTf7JaZ1sfG6xZQbtqaBO544VR9iNfJkqemmdzpH/TEjZ
+Fyf5KWpB1OnvDHlRxA62FtZ5PAnrXzvwt3gpZ+wkg7JIpFT3dfJuAY1PxZTP/RlPA9457suF5Bp
L/TzXvrkVvoBMio3M2/yJC+nuobF0uoDmOo1SQldcfiPzo4v3sTG7+YF2rbZ0GDRWuoBY8u/IBE5
HmDSCmgPekHoQcIW1gd4ZwqW0xT4FxL0S1/CqhoETMflDvr/sc57MV1HzRieOlhTbAnP54Y4AZuI
tOI6xNi8LIUHlR1omEJmI/8a9fDMcIoGG8M7blFflttQpUKE0wl0DxnDwtutT0JsDO9c4hUkMH6R
luzs+jdv6iij0qmFBPuCp2mCwAaraUSTHf25vCEwmYGlpNua24ZjW0CasZsw9L4z2K/0J1XS1G3B
rfDdoMFYwmcvO9YlvYXp723P3R4QiA3fBaIZi8RLWENXS39TjeOUemFw4Y75Qq1jo3ezUBQz/A+x
2f18TDQckOItatjJbVWsKCVRPWQh8cpUlKO+BeD+S59vbrrUxJYyzLnIvZmaMm022pxgLNpekb5x
Q8ETW8fQ21ZgCtRQpiUcjY4aXsyeGMbEaV1sBO9akd6MQRcdJ8XK9UTp8kkPde324kBsFG/RRVPf
sDY6tnN/XzddWg2d2yFuo3jhLr7mKkch1UymjGFHRw57E17IvC9sRluWbwYxaAe5GEE0zl0MwOpB
wxrDLSXaKN4dWoXjPOkShEm1Hdpcd32cDW3khoUltipfpDbQveowAsezg+2FhL/VbbfWpRsFm/yx
fXt0bzC8zVrRB9FRLTse5d8DgHRhZf70H58pb2wYL+M7WGBtXqT+5gXzLSlVCG5jDhnhBwiddWkZ
RnsQwypFhQlHY3859BN83SDOq/l26k1E+mSHeyH9S4mQzmkmg1I4Pf4RGwC8h8XSTwaWMW3LmwNk
uCFvw2Dx4hSINga4iaZgD2Q4JqVYh1OYTRBL92o35AqxEYXBQoO9qWHvFSyqAHxsegBXfHWbug0o
NEsP/S+xwTtM+Htck3o4iNox+9l4wrA23At6rPquoD2zTNtvAm9Xt5nb2OjV632oOE3nG/Aw5ddl
QKRJirEe26PTV7XB0W1ZTlz6hTiuA94PvvRbZdpDEcIU1O06aaOjh6k2+5xpk5gObi9KsuWoI+b0
skhscDSq8DDQsPhM/LMS4xL20P1gwomtAyXhp9WVFjN8jycMPsPWLm5G1sO7GdZ2TgtvKzGywkBb
xbQmoZWvD0HtVzGaTD/cBrdKrK6WkpAgm5KZFvAs9DzQgVdG3EoVW842B3OBMC+Ykg44zbirh/y+
EcH02W3uVhOVLVoHcKycEi/CKzer9zwpt9BxYejTb1oOi98B1jMlUDym71q11j842YVbZWujf71d
qz5rApPkIO4do6WAGTwFi9xpYWxw3w4GVlbOKKzgF/5jVMFHVVA3ZQdiY/sKhZZyp5lJSjKQeNU0
S7IMCN7XZ/7CNdGG9zV+3dO6C+SJZ004vyuMKtVp47QZTmzQOAVf/5kXaiIb6pfNQcb8Cn9ESKV3
nCkch9vVOL6O2VA/GD2JaeIYPc/b8iiB8ztE3fa329StK25d4fAGlHpI9Kq3Q6n66jiqzC1L2lC/
SDMyqTAckrk280kVksbQTt/d0qSNht5UwPk+LEMyFXtz8sf6EzwrQ7dPamOh8WbH9g69nkTLQhxU
s1YHoOHdmDvEBkO3YhOTkJlOPOUNh2rXbRzozU00Du7CT3MNbHubwa+4TsqpLw57qBp4eo5ugqYE
xohPWoTG39ByHnJ5qqp2f9iJXj9XpL3kYvFCKNlI6CxYFt+AJ5GEgw8q3Pl00tS/1CN8aXQrC8Nc
C+3qLYpOzEPrfPZ+dk374BRINvC0hgVeBhCEOEFiMGvieQdCfyrW8avb8Fac+k0XdDsZolOoVQuE
dbXy4o7jIV66xaoNPtWjNCj5dHSKRj+uInrTEMdj28adQgOwnzaKoRVDsXoGS7VuoHxig05hDVNm
hehhwHxWXasXnx1YIZfYadFt0GlFmmLat44dIQB41Q76HeFuQqZw7HwaRSQE4jBQih05kFdV693B
f/ICzOiFTf5vaFMomBVD0LIj5Ub5KdMNJB+KRZlPbqti1UktEDJVYzpxYp0PH+6djezmzBK+JGV6
LnOfuenaUoOlV2sml4yf4Nw4Xk3ZPKv7UcDoOwFFXmTXudqX4s20Zxcv1y+tmBVcfGOt6tqxSUj0
tWIPfHarV21MZtjAGXgcMW5QfpAATJahY6PBRmR2IC1EWSnEibcrmU86msmbcYjqS/r/LyCKiS0M
CC4QnRC34gROXB73RVdOt2rxOlABxkH36ULnCroNMIaj79aRTu0BesseOXTe2l3SKfb/4SH43F6w
+/wbzdq56htcPdelXQ9+UzZUJ3WNZNicimytm7jvFAzM4jboUXKt1Ta04rprNC/UCf2OqlZxs8MV
/rrIgAL6KwgWALFbArZNHQfVti9LjNpT93c1DD31m3nMFp9frx4TfR0Pe5N7sFkPojLI42ESGvVp
xxFRcRj1Xf6XHgpl/JjVolTXATw1aXfc0GcR+XHr52U41HC7Xj9CVBQG2HFYw/QN5glbucIt3o+M
x1kcbTALqa98XXOYoSi0kicVg2nWGExwFF37SVOFy0glKvlbaYV/PJiezUcOJlIQG6xQfZjnhZbp
vpkVPnw1Ccb2rw69dGHidYBf8hKHkufFt7ZkdfRT5QbWb6D27x182qH/WG1fz8DqK72rbY1byAiO
h2UpR78+ClDps2THSxpNPJqtsPaWSADRYebLFqojXHFDcuvLmUenMjS7AuO277Yr+Ma0B8H1zN9U
xJTySMpgCQ6F4D2KY6nkUSpIosfwReZ9C0R/1RX5cYpwZxcHNK7WvMPM+nYQsaRcgEk4l2nGBKp5
pHiuzA2+VleU8SBRcMeR7zXqaFRLv/eT4sdl21fx05T7Fpz00IX1/T5QyT8XPRXiPpiyILiDSbA0
+bHZwVpkp2gxPjRydi5M8wacPYnvpctSY3I52aPcnAh07lEkK9Lt9dXGg3X50UtVdvmhm9Gjvxbg
pEYP/iogT3toWgZvyVx6Z2HgxjTt4oHXuAPGC001YeAgvuFbdt01DdHfpNe8bmUR17yOTrwu2kPH
10UN6Ihs3jifC/55vCVmrJNlwNFxz7vcVA/rSvNWYjt01JyqIBzXQ5cXjEI3vNiaI5pDhfwmp6Dt
bqN1R/esCIlZh3jRsIVv4kiGgqKwnSY48B4iuEpX7/1aDhzwxKxeb1u6+HhsIBPUNne8/k9zDgI+
2UY+AX3PIbtJGvODNh5YlMMsmP4oQuXLY5GNYfUDV1LZIGgU6+bjWIXdeF8bkvMHAHZ7dao2AeJo
1JEuvNlDj9Z3frHU+99l23QGHMrB69h9j6AtklYXG73Wyq/6L4WnJDlb+NY5D2OhWKTvyTTV/g9W
ZZnc4iyPVJ4uyzyHN2QoWfe1WvgWHuAkQqBPki+BH0HsP+TNz2xa8jqP676WP8KA9/oL9Eb24oBH
P5QU4Fd12xswG0aJ/3PnsZ9dNcz7taJ62x7qnfj+QReIpJ8Vwza/ymu6308RyU+E9rJ6KwcjeEJk
qYsPfV2s+7sFxCrqASAAJRl5PGvT8+txmdr2d40HteK24n2wpV1XNVnaw69xuDV9JOihYgGj3+R/
Ufdly3HjWra/0lHvdJMAMUV0nQeSmVKmZmuwrReGLMskwZkACYJ/1N9xf+yurPLtU/Kp7rr12BH1
4pKUzGSCwN5rr4GTWH2LXJ1fw1QkOGK6t71CUtYm2rEiK2AZF2RrtUl3RKrQsp3DTo5+blQVq2xo
oCG/E75suuuoyKvo4Ppq9rtgLPV6jtztkJ8JRIeHn0Ke1/nHclTFkA7eBnDJ1aEyEK+1HNGuy2bY
dGXCzYYHOvCheUSUU97fzEyJch+WdS8yu+oFe6djcir3UNRE09WoFv7awCWmS3PAfu6mXMMJW0nZ
r27HWW+nIgsxRFwuag3L+31ezANkbYFYiodSGhUf2mEYeGLzYOJfy1LpIS06U1udyC7KQ6TRIXz5
YJrWWJB2SRhk1nQkSrpmc8MXahXeQcbCIoLB7Yp3UQWFmRK9BqbbdSeTtgQWp1t9PTpIlXdsmNwz
Cb3jCNwsOjg1I2CHX6GKLd5yPMIi1U1J2pS3jvWf/IjEXljetS1MMBNab1t1cBb+Aw8eiaVTnpSj
FSv2+21wfZ9oi+rJJRhELObVzQtlTwg2mnAg1PAvUx8bvMrpixyQf7xjimMAvescaVkCVX3HzhoV
qXq3LAVtfFJEVm4XbjUFoN8VWYPqPMw9Sndom8vyYJC7GSTbVFXBPWf1RLIy5nOQmXCJVCb8tumn
KdyoPl/s5tTZ3PZBno2O5P6SIs7xNoyMru4BvxNfJ1XTWLVHjkhhj6pGY3ntAWvJfYx0b+zdec5G
aHPicr1si1DXab9NkU3jYRIBlGyTySsHPfVmoo82rFvI87rY2ttqDQU57zHJ19c9vE+rMVl8jEg1
JE0gN31S0SGiyoBZbsagewHZWzaXvKEGa6wr26b8RpGfjpXQwsTT7PpCVssen2zVO9bWsXnk9VLm
R1NUiHWHPQFvruaJIIVxh+2o4RnC82j+tsE8HykXptTs3PRVUUCPAuUj1oiEs96x1NYP54NuKXQe
BLqPcGcG5OAmi/Uducc15dMSlXZ9bhAjArcPRco+TkcY8hYp8rjrPF3zYb3XhFt6LtUAGS7rOsgX
2mWSCEkfZouQ0al3KySFi4hSzHlkeYu3y9jN6nxRnQcdiTHQq/I6mB/aduu7I8Qc5YaqqNvWV5wa
pqvhmh2G0d1pgEbDlII2v11toYpbg5148/lBanz1sB7niKC8dNiQxxtkCpnpENpS2fPVcsVOJ/da
wiWmwG00JrEKT3kIB9Nim4t0rJz3d1StDfLCm1nyvYhb7G9JTZ2ebkIbyfFlm8wQ66Sxy8oOPqbh
eh1j9ZeftVkR7IUPSfv8pgZK6T7KGjfxuBE9rVlHZ2bPcf4HQ4GbS9pl5zYhXIHiyfYbvsypWPaL
q4P2UUTetrcL7tlyHDXYujd6qcoqjXXZm8/rIAj70iLrXrbJuiC6YMCdok3xrYOLdniLHJNYvfQx
V/Xz2Iw1QdsLi1yatppocd4KazzqtzKUvE/GYPY4CpsVxweqPZiI84AtIjOw7ek9qJMi+IqcER+n
IQ51fdjmsX4QM9b3rg5dw9MKqokxbUUXf2IEdJWUepnrFBBBLJCR24v5jDQIll8SuobteD2UYwkT
igiGzijvddNf0XZwQZNwiMNfdD/adc+iKl5uoi6c4MiO8bd6iGXnyv3SIH/sdiQl/SwNsrMyE+dA
aGQVWH7tuyFHWT9pR24wFqTdx6YWZruIdDf22DBjPBuQMoE/KM9q2GpPV3nbqGFNZRwXtx6EpCBd
edUuH83mRlhkwAmBuBTGtnmdChVVw01tAP0lZVs04456OC00e6jno53MaddlU5gTfBNV2URX8Tyc
sr25ORU/EozXskiVXBjJ2nkMozmpt9V/0rKBj16ytVALPwzQ3dOnwvD+cupmVFxpWeggjTR8Qn2K
3X1JhOPUfiIzDGXOC+4GnPdiDVGmU1g6DDbxNA7socJbCO/mvrMiJYyPWe3LuTurVzzqX1g4uWVP
RN1EyM2bYIIZxRWVGW3A2k4Mjba9wmHkbDKxXJvrGYw21aUtb0VzWZvc30h/isTepo1eGCnrcCeR
C7biGEXJkU1bjG3fNUtQHGreMfswN3m0fOymOUox5xjJs29yt6S5K+NzlGvIUa6hfOwxrkymVZfn
pR1gWRTDaQOHLU23zaoh6RExxzM7heS8QD3wybWCXhQw12sTrvRo0jIivICLN2j5fR9rfpSu8N9i
6EH1FcGj055t2mzqagzIdBs6mH6jBaL2suCSbKidoni6XYIBbGq7ipTDWOQKMxnYdyDOmiKfAvL/
Kz9J8ti7oNjVRPM6advVXix1o24Kh0yVrMYyTtk6u5SUeXUex7G6nHnhj0W0Ns++WPS9os2UViG/
a9jUPjKtOpUU4WDABpqbuh6TNayUM0mBatfvPfJE/TlfSPHEo3U4Wu2lyrCcedpu87buu0mzower
NH50gRT3ReMogjrQtYrgPG/F4pokx8qVME7xZfitsrm3j4xx7pOlalcJhm20OJ9VJ4eYQ+PXDUZa
cor8gKz1cTQEfUxFe50VfImC4xLFcEGA44ULj1MZ5eraBKux+wXOL+HTxhvCU+XjxV7M8cCKZ1Su
7bhjlgTkfIDYKL7U69Ig/rvoliZx0TDJJzo3Q3gz0pkOO3ht+Q4mNYaXhz5YVPMlKJEur1PmK1Zl
odGlTWZWoRRVdhZVOjWoUVyS04DSJvHMz9XrKhkdL5e1X7aviPpzKIdKKxlWd4Nniw2JhshT7+Cr
lpOzSTaVvlsjQDK7votpu7cC+06GjqYQh/HEityNoiX0BkJIzS5Aa6ZRFqmVqUMEqev6vQJHvr2Z
jZVDmHpVLOXRjIaGPIFVE0RFyaZJ4+/QGguCLhhM2u0C0InBvlB2wkVXQ4tH8r5Gs+q+1KxWh7gH
z4Ca1okvkaF18NxiSIo2ee0ZYnExGyhTrA4US0k+L9jdzTSv2dIWk/zE4fJin6TD3v7ZmFERnTEx
Bjiv8o4Fyz13mwbsERAiaGJtPrWpymlDrs0mV/89hgFM822qoEDeSY1s2Y++KVcFCxrWT7dyxttb
d90Cv+8zVQWkv+V4yrAjhnQaJbanchXAcMsOKMu5pmHpzmld1mGbxduEEiBpOOcFgkF69B+o+PSY
+mU41SII9rLuTttpKtyZqot6empM0C/7XgdWHYxRM8M3tik3ZSNp1uW5Vgx6bF7WyjxbV4/Aioqw
DVJVz9FFNRY5T0cMs+2l1zou8JWICvJwg+FHOg3LiKJ05DDqepq3WEl4t4z5ZV8Q4D/5Kj+OlHhI
eyzbtuHGN02TTAhwTiDkLWaK1Eap+713kvm0QOb1fNioQYNWqhmyIuv6YEjsbJ25E5ET5fcFYVdy
t9VhWGbcnc7VpDBIHTrfeMu+ekSnVjqhfaDyY13qmMepaTYdoB71YXC2bljBZzjxI3G02Oz1i9qq
MsMZH+c3PTHTrgrGbQYxJciDA+pbatMQ8K5JAmnHPIXhHn2kiwUtcHFlMRxUeToxcLdsBL/vvq9S
nEhD+8QwWQn3uiw7mw0Bq9xuWaEvQdMXAOLbRBlV11K7EA1z5etr0PPnQ5NXEGjNLJ+PfQig40qR
wpLDnNvmWaJYcddd7czRjqJrykx6v6aMYeMAFFPkzzBC0lVWtNg7Kz3VV9aGKOA2OFO5QyNkmQ6b
R1IVRDnheSUm2lyNlprmaspnczEPQ69fyLTKetfLenpA00l3bUAh5cH7gVTTbwIxj80auycGe6q3
ifAwTEoYMlVYxKgzksaJdk97V8zpiPK+TyXmzQsCR+UK0B37pknHcVrTZkbHiMJmUGsKIZIvIOPD
4h19TZp0AH8JzGk4TpGrXnUW8IoNNtUehVtY+Xl1y7hdbvHq9SOMn3py2fJqrkxq6TJUF70Euwmm
muuahVwDYsyX+IYgGDZberFqWNrkyFPvcM6Lu6ikaF5zg9Yo4QgUPW46D1awPsdmy2pMglmR5Bba
rte8Q1jTgdQonZMctkHyrbcAIXBmoeZH4OkagrazWWxvV4FUvb3HzIhMlw5GIM3N5BAifB3P8DlL
pZwGd9NipPc13roAXoUFs+Wnsi8g+artMDRgs7XxQ0uUrRJEapeJqxEyhI4ZgaTY+5bhU1mhRwQi
Z/a1mX2UYI9Y8yrZgNyxrBa8LJsL7wTazAQqqegZBXZH0x6N6HLjh2Jzd+EwBuKzy8duvpmXSlVH
WaqirXbtnNfVYSnKNSqx3xL2vXaoJp9rXzgU2JsaYDNf9+P2CJy1Bd9nQUPersmKs3w6X7VxeLLJ
+ERoSfeYVEQXcCfBQSIZMgKSzvFZPOJ5cM1OlbaEdZaMuvXSybmrv7gWDWwyTcDYrqKA8O5t0ErV
Wd3nE3kIIMpcrn2IruQ67xGReCcBQJHf2u75ejCUdt9ZZ5Q4X6OiCdM4htP8JQ6yAod1sTLispyL
VQ4pQuZAXk23CISr+wW2YOGRw+IsvMDCEvVx5jQekHkZrt2VGgBHJXygDkEBQzm9hYxW5TXZ8g4c
tjysu3MkNgTkFqo9wfsU8Webw/Sh88PeURg47kHKGdoU4DGbv3auNQGSQTcrD0GDrvFz2LQjSneO
+i6LJjVoyHFRZ7bXM2CSOgW735o5gRtWRC5CThhqaGaD7hy65nn56ohXBp+K5/bMFZV02cSGod41
lMoxI4hisnUyTq0v9yh6G3WRx/DvA/WvOeXiISawz3RZqfWYW9DCU6gUCsUyWJCEBkrpvMU0FYO4
vjjyZaUbtmY7xOfYJ3vMikccYQngpqhOIFfcdDa23dzs43WOxjdRsboJUCJFsaUIS4aN1Pehbhuo
iWrMZ6xJlxbHYZwGzaTOOBmgBz/UkaTyCWbprb08rbl1wAevYh2nOlppf8NE1ayfAnwaFSRlZGk/
70827qi7F7kt8fV8ahQu8qCvV5wxYGvCWc3nRXHj28igJptmysMFPRlac5ECUmYoykPTqu618tiy
QUPyog3fJrsE436GqzPqQjzmgM0R09RPR6P6Wd6wUi8FTkSpt291CdD1WWvX1/u4iLvA4e4OtEMI
OZ+quxhVDY4GokTM9gO29vGtHGLmZGIjBZtyJ+JZPkSAISrkHgHmtNDExnP9NARzH9z2BXDtu+VU
j8NMw8uGpGIZYegN0dYwNYeyBbyPRRIPdD8J1Hd8hwDRebyA/qxgLt0Alfco6KtJVCILGbfywg0A
zC9RREh+Wc9xbO67RtfTURTU9Ydgbor2GVOXPEwxMOKQlPRtMCeNIC647EOYX90Fs5mrz8GGQM5U
oQDodn5u5XRdGQuZRctCsTxsDdhXqQwNsOyKNh28laYisK+SmyF/oM6UKekQ7KGX7RhsyK2f0C/1
ZXNwQ0F9gjJDA6wQq53Pfd8pej4BTHRnTc238AngCWPHqsbAIx3CFuPnHdSs4SRPZ/iGFv4EHAT7
cSJkTilvdZDgmbvig/ExRioMzi37MAKxd9xXQQRYm3dAsn3SIFtQJn5cB5ZNpWDxuV1ntZ0P8RqE
HbwMiZsVoIsCIYH9rCJ9yaLJmCdmECfwJop4bi9DQIBi37ByVvfOAYHOmkLqAto40KFuq65r+EVe
NF197yRuzIUnsjbHcEaW1NWC90rOauM3dqtn0RbHVWNS94h6tsqXNJy5r8ZM97IFOhfDnLAK0xkP
8xCksKXhfsgw7hBS7WtQR0/e3eIL3HZDE6VKwUG13bVAvM18EK2bcGOt0MN0u064aRgNYSXUu5UI
5e8pbjukPYqV9fYIkDhf9wue5L3aNnGJXoEHFyTIFSZbPIRtIzlNKyQ5CzXnw1mtxcgut6aH7jci
vrdfXDUr+KnUM1xt9rYYVl8mkeNMYJRDQPkJRwMFP0f/Zp7bJZbktoffiCH7k8dxhNZtZYtED7Wp
RadwXHB15tvpFKVoDb9mUx53hxg6Unc+dsNMs2LxQ3dJDAyagASFGCv1fhLzvgJWGSWBiaJgj1GM
rbJGFgrV9TCaQSScthV9WYWe44t8K/T6EV4ksQXEWObT9o12jBZfh7oPm0NIIbQ7hAC3xivYZUz2
oYEXe/nYdyxeL6M4MP67H5keLr0vAgMcYyUyRQUDcBww2gwIuTIGVLPRxldz2BqXWo/E3MOEt6Cz
eSOkTsHM5hgNxvGJCbjIvQIJ87pZchI/hq4uzNVkt6g7CuQ9oi7AJ8zBtFfWL2llRKy/As0IaKaZ
DAYDt18UYqnpsNrbHbD3GuAANtJTN+NO9YgKpoWmPgiiCQ+LHCeQ9Qd2uoNqQFdeJOHE1I0RSxNA
7F6J6tt8Oh+/iRm+IVAys+Iw9gqlSIj9rrmn00Qsnr2CtaNNBmmg6UUnjYQ0UYZVmFHCApA7aDHm
16QU1u2xjcIEdIFdxPJm9Tqsl/0mWvYJxQCP10SPej56L7b1kxTtsNzg1C7ouUG5krTwYRoTpGAV
J0xwWBecuZjT3KI4VuJoSvDcr4EHt5BbI/djQwc/1mjOGRJbY2ZfIJscZQJZC3G7lQ81wIlpLD9i
GhwV2bLQYfmowavDuYhwGZiWqkXm6kkM0I0OaRcCtl/Ounwae5tUUJvFSS8xLqUpRnzT/IZ+uQBG
hb40tC9oyrYqSLjFwFgnDLusBVTS9NAaJEhnGFyxXyFORCpWt8a8/AJ9r5+nZHZIbxrPWrQclU7d
CON8d0Q/vLIom2iJiXX2G1/j39/5J5p//Af+/doPfqqK0v70z3889C3++4/T3/zX77z/i3+cvfXX
L+2b+fmX3v0NXvfHdbMX+/LuHzvshdbfzW+T//hm5sb+9vrFW3/6zf/fH/7b22+v8uCHt19/eUUj
b0+vBhui7pcfPzp8+/WX6KSJ//c/vv6PH54+wK+/fPw//zl3f/Ynby/G/voLYx8wOUaeD1NUqTg6
ESvd24+fkEhEnKsQGo5YnEQuHfIVy19/CUj4QQpEYihFCWGhOmnfTD///rPoAyywObg7MUR1MNmh
v/y/N3f7O5vh9+8DN+PHv/+tm9vbvuqs+fWX3ziG/yQ9SIK3xMOYI/EoBrOJ/kzkIRhqcG3yCeus
RsypcLVD67V2mA4tK6hIe+qDqIDXb6vzFFJgDLFy4gN3gaFtXCRrxzfgrzms68+CpUfhlW84nQ/R
SgKXorHTzVFEweCSgZVYqxIQbZUohfF0dgJmQHGYSnCVMb3pEIOquiaB0xLseaNWTN8KYLGAyseZ
frQ1jhwMbAfQW0yjDM8qN5vzGKPWOcWj9tnMvH8Fj0J8jbup//b3l/XN8Nbd2+ntzV69DP8rFi5W
zX+/cO/wpEzvFzp+/8eqJR/i08qUMWMSLiUxfvJj1YYfBHYXjOxJiJBt/MZ/rVrCPyDjBkajJFRw
DhAnntyPRUviD7GAYFEquBFxOGbLv7Nm3zOoBBWwisaVBZMUoB3eyXtaG+ZAAeDK3GQgCaHdE60+
ViH5W8Q2XISFjKmIx6ht4Xfws9HR3Ps6AHgJ/XsTsCOIouwcngf5X3gz4Bn/A/3s96twKOBxM3EJ
9rNYXUsAa1GIEhboUHiBicdDyaZiXy1BswfOHv2FphzfwL9eTmI/YVLGoTx9Q39U3udrESg0slOW
2/plFqbOCnSO2SZx/AYlyn4d+eovNLbqT68Zg/YKXFfwn9X+vc1DINghrtkszaVGn3iw9eR3BJhL
ti3Q90HEes7i2B80A6flD2v6T/a396T832+wwKWV4gDrIJh5/4lRfNaYLOHqaoS3NggbbYYAGcwo
pC3+4oP+66UihvVC+GmFn1bP+0tVRT43CxiuWTH6Pu3DYtiPCoEGzPofp+y7Q/aPu3b0m3Lzn9v2
6XMJuCTAXpVRAk3qz8pOMAlzYyrZZc0ATC0d+7k9VkQU9xW8SrpdkHfTs4QxoUmqEWaQqZcOCCGb
2+dmzOkZwDCnE91odjX6JX/CEVb22eTr6rtsJMW23onP61j3WTysYEqgBtVEroB1aAiyNFB29PGD
MZ89uGuf4iVfnoOorB4Ak4Dkw2qMSdM8B4aYYQwZ56nJS8J2JSg+/V4W05YC+wovS8mqPOVbbi9b
cDFhnAjK2ZREOtieGCHRa75Nc7yDF1ODA0GTdUVFTdT3ta8UGpcRLiIZBiOIdig7nl8IHaE3X5S8
UpoWLyCQqydrSP5d9NDrp5htdN/cPIzgpWiDAsjapn1E4w97OUBJHCyveXusAIU9YHgRP5ZTjzlG
l3OADVaQjYMHEQdfMKr3r8QvQAJb5nQE2+JWX1cIy/FJqwVADQ/bxm5X8KCYMyaXkuFF2Goxc7Vr
2m3QbWcIpBWAE/gGiAb5F8i6F9scAo8pwzFhDm3SrNCrZd1g/evAu+ItFMF4tdR6nM9CFJmfQ6ar
hxDNgEjoxPjDBu+DOZu1aL4BvKElXlyFVzB0GK8JCIg7C/CkhQcj5ofbVpY3E0hExxaMFmBEQYCR
L0IUAA2CZAKin+NbAFYKRXWNGIG8SX0fsS1dJp/NjAbnY9vw64gasyat0uqbahtzB0pANZzBrkg3
kJJN41VQbqDOFc3WzeiUQALJ54FrEK1srnZOd1OJ0rurXoA7xTxpx5Vd1NRO+T7yy4T5TTesNwS5
qWaHWRd6j6og23nJ4z4r8lFkQe/n+hzO0ds332oALchVADyEJgJdIlg16/dFTv1T47R/Me20fEK7
taGJ7zaGvlNKGKuv0cA/SzYSjOCm/rf43oV8EoOGMTrIUi2aPcsPC0ZjZ0VZLV9n0Nw+TpgRZhWy
f75bazCNc8jSycayC+/IHJnuL4Qn5LRDvX/SFUIGcQwzxiIZ/mzNAms3+GLHyF7x45Zqo8ColGdO
PXYFSRTYJBpAHVJxs2Dm4LrcD+OrwzC4aWFbec3U5dreOOjWPb2S+YP1u4YEUA80Z3+/PrqqXkEz
7L/bn2ujd33A/7YqipzYyv99FXX/1r0VL80f66jf/uL3OiqIUKyjvg4VwQGGL/BU5P9eSAWR+MAI
6icU3wrgIWUoY37U/xH/gIcT5b1AQjcq/JOY4UclFZEPFIkkqLJQlTDUDX+r+n9fDzA4GsdoJAQ4
fSjP0J38VEn1ObBw3+Z3HGDWZ46hziNVobMpnKormsZWrl8RY5//vlj+29Prff32+1U5RU2lcAPQ
+/xUhQhZAIzq1B2yBDlw07a6H8E8+gtbmz+9iIKWUkA4GyEJ9v1pPJJ8lIWVd4A4488ejg0P4H6t
f+Xz9L5++/2jiBBqUzRxTMJ+4/1VZpmPOKHkXTuXDaT+pIjvADwvu0K58DzsxF9YobwvMX5cDs57
WDKnXu1n/UytMcPcZgyf6mi8CFd6j82HXZr5b4pR/uVCP3vQ806ROXTizkHklZVCcqA4wV8JJv9s
9QkaU5TyKA/Fz4pGXpilLUt+1+ZSfcQvLWgn3bYdm20I4C+qmyaNwSfP/vB8/klFGP3pd4aEFoUn
klPweN9/Zw2sJEFRlXdAVU/uVhPOZ4BpcZaXjO63XtX3KBzyXSca8YlJw/cMmN3XCjYjeQIvMwys
9NBeiEmNR4epQZ41XQuO+f/8Lv/03kCuQSXFMBkc+vdvcp4Azyst7voZ+Um0rrc4lTqGSBBU3+9w
E1C3Axr6v2gP/uSZgXL6xDfAMaPYz3fGz2UJS2JyB3JSdCSTU9nW5eXffzBlCANyxSX2RHC13n+y
CXBh6efwTrUoNEgO6kU1zXL3P98+nIx4mX8em6cVLICpSIAnREjxL/3bAL7WNA3V5botgu0mxtxn
BYpXf5wgC+izSqqTZiPSYoaWNpr1Luo29CIxqmUMDsJw/M4kfBWyre0WlwAWHWSCkREc26fNiDbT
U5lf8nEDCcj1a6DTalP8Y+08+LJE0fx2050FIAq2pgXeUQ2PgrfD4xS3HHzOdZy+l4uxiGgqEICW
sIBCEVdsa42RTzDQT+syLV2ygrn4YIcQX34bRwdYIEKXXoAyUKdhVRmSccK3nbFjFyV4YtfLInD0
blhlDtywr+oXFulqTWOx6SjtBY/O5EjpY+5iEPp9oFDM0JGue9MNFIKPaGrvdIBH8KzG/yAooqZT
jeaYe+bR4EG0HDtM7dk4QDQA5Fu2ae8r/Mpoc/sWg2sCe6/IBq/FTNbvE8geBwni2wkpRlmJfKOg
vMd9VAeydi04O1ur4hSPWHHBR0ybDr0v7UNIwejagw+dH7pQgMU1GNL1KHFKqBryuncloiuiBUUg
N/V3WdAWBGXMYiCkH+Eac0lcRdH1YAvziS0ZZgmFmYI3hDj5OgNmxc4Vx6ThmCMLXe5BUCLPqPGr
UyW7buh3xoBycGBKEMCY7dQ9rdh4C6ub8bpvcYVU16J56DRHSl0vA/mIQ6U4w6uH4BYO3H2RgZsv
5amLykZaT7fbYtjFiBDAlxLhV2i6dNlFZxyZw5+7ynR6X9Vs4anB+PMSJIel3hEUnE1agsidn4Vh
UQ9ZK+DrnZXKDZi6hvGSDJwHwV7IaYwyxovupYoWYGwU1rUBKOBu+NrCAwCzR8/6azStkOnTel3B
9lIlOFqbRmxD4re6eGXLWlVJ3A0CIV7d5F9DB8Jm0hpR7ehan6rhmbfZBgo/CBCxzLe0HwHbZ1Mf
5dcgjhIwQZwTHYzpXe8yTNbdva1qeznSnn7H5Jn725pF7oIUtbvuNR3B/5yJj7O6azdMpX25uQT6
JnDRuk3V9qxrWF4myuWYtmgG45RExS4OUwdKEpzwWt9jAm/n8OMYtR0eMVC25hTUOZJnCzxd58QX
qwQ6Hpbiu5NdOCfjAv5wYEI8NwbTepB3YSCP+doYar3L6by+VmsUP5K6Mc/OjtW9ABkFeifNPU8R
RkZf3OibxxhjhbuabtVXtbYSRJkY/X2mQYg/9CtW80GBoXw9rnj0zirMug8npvsKx/J4+IoZAb6g
TbL2K8D74gvegfnULcJyzBA3cVxIO9boQ3v1rBqaswQ9EIc6Qlm0gfE2+y95Z7cSsEkFNYktVA3Z
VBCGV00dTs9w1XQRJE+tfvP4GkAxi7rlASOb/pXXQf5FdvI0w3CkeB5MFD+tND5JWZXubhDYsiBR
V9XAa8FAqquUxDgJU5DU11sZMGhJgk5UX5BLVV5htgZdA4XRNUyu3VbyfQ7+vUO82UiLrMcMpcuC
QrDHPl6Wh7A5rUHwpJ5Wo4MiRYqhChOQdzd8gnX0YVpssXuKVp7fjcgjhP0kJsFgo0RzXZ21QMdN
2rmlvAppxU0iAMj5rDdL3KR13hUS+HIR6X3Nqui7m2YGFh+25TXzE0zvMxxgFZABQtytHYrmzvXe
l2nFguj/cndmS3IbWbb9lf4BLwMc8ysQiDnngZl8geVAYp4nB76+V7Cq7IpUNWV6uGZt/SCZZFQq
IjG4Hz9773XO2N3xHlrTYGjhaMl28ZXwYs/vUVdhfsxTcZfz3Ls+ng+O8t1gWrc9tFYjiId4fdKR
683jlM35gWCa417huxybr+XY1fgBTfwPYutVQr9EC2rSFphYa6tMzy6Wut6XLMcV0tZslUwPG51u
Nh6sEg8MPaNeXpMOGmIWZyMpN2JyCUkL5NT+qi/yTGwqgjzStxqSzkwNqKoovLwVync8pjduHG9t
L5td3LFsSnwL7rymRTgJR550UEzfwat7ZghoYN2tBoJ5YKaYAvyCUQHBTBen2FvppJ0Eg/0UTsLY
fu2sYjmbjYalUFvtqQpwQojPKRf9M4oikPn+cuwO60xLv45lmd9qVTF9o5mof6P+BuqqKmIwARHG
ZMaLFicZB/e+UCHSmXnXSCxuoVFLU9Of4Qdoj+1C8HcDp4AsQuuqeAhXK821oDHqPKFJ2ZEdTJqS
4NmgCiveOkVmfFrwN5cNXLZc7W3LtLIAMTaXuBgiTe0xZOcitN3OuS56FTv7wS0yPVww/yGNe61I
w6nJodhPpdl+yTJyNNh2vfJLpLnL4E/ousMp8nh8NsJz2Sgr8/JkmXZreXjVGtvxTSOJ7E2tJunj
PrffsLrmVRjJ2WmAvPQTUY14JlbR2QPdFGtpy2nLHOSFLX7okVeYs4XpVcsYLB4yjNrmUdSUrXw3
KaIPQ5mMa5sLrfIvejKGt46NaEvpUUQh4dWEfBKAPQNjPCIQwQRsCoTWDADqOAdL5jJMuBuZJFVP
OpYKKS8icjy3wZzy1IdOHo1ywwE1v9jpmYMbZCJhm7e7qG+vNKnmYdvrswvOq6/ZqZgBtGT7NKps
cdaKGo+tYivwQvKPmTqUfW18AVPoHuykL6fNIOzuRaNUmP1BW+KI5iBuws0Up30UVCLqvMcSpatq
bladEZ4YuTvrbi1156ts5wk5Cd4m9ck6iMCll4v46RjMUqRJlrelT/eP32w1ODL4PWGWG2kXOpMU
e8ZAc1NsCgeDni+XEyuftkU/10uCn9R7QYus1/qdY1YrVvsZodrJYh0flBHp3xWGynGP9Y9soaIL
u5ML7r7b9JKzBYlvJ6svELvEftaz8gFE1ujuO3xzgtyK6/BD+H3kdOyQUpKnaIlyQiwWKv6OoFG8
BiObSLUthg493+XFMDeNNrCr9V3qph+Tu+AE3SQzEYZw1r1e27VT3GJAuTSxPV+uQ6Ow1+iak98s
WX7Gr1QdpxgXz0GtZjdi2igZYDXHzITicYibbz0XOucrJJ3lI4RaGMchp3Ys9RYeKAMn4PnSm5t8
m0oF9V0faeAOTHoo/VW0HMSGYbVvMp391S+jtXjKV/p+PnkcZilw1jKTHTk6K1RuIh4Rl+3uVNrT
NByw4eW0+TF2v4zp5BT/1E/+ltz8f7Pv9GOA1//cdzq+lW/px9sf+04/fuJffSfnosWZUiLhYRCj
i8RR7199J8f9B2cjFlRPQ45BgUaw+XffyaUlZXoc5w2HANaPQ9O/+07OP2hymCjZtnXRqWhD/g3V
Wf+BWPnD8QxZ0WWmi0TLw5Gre/ovp0A55MOIITTbrrqGy9cmWP6GY4/KfSarQSia8b4FRb+n3yOQ
5aNPZ7XlQcrFhNuK2bCscxrWwqAs+4atSuhYPcZkja4wNzvnAbNluSk9O1tDZbhDMNqF2OMCvFAD
x2l5YldeIz9q2lFSlkz5l2Zw4iq8GLuTKCnx2mdGA93QwdxlE27BPAEm3fTLFfBNUETMgvElPvY4
XDl+Rn4aW8Yz1iLNwEhiGucikvUL/ipWngYFwdekEd1w/KRNXeWTaV2Y7F62a61ep7LQSm+fGKV6
tl1RYCvyBgrjNtfGEvEbM7mf9guVlCnc6zrWcxIGUlffYqIPDfpOqZ70zNUwr+a0fbVVzw/8azlu
ZbXoX2LwVO8OrocB24iTvo24v2YfZFWsBxYGkzQcOK1x/kWAeF5GYX7J+7RM9/Oae+9O2rYnkyFy
DmDESjSB1hQtm5GBdITZyBWPOv5uEaS1nb94jm3OB5zyeMrXMeHm9IabvTROL1Yf66VJukpS4mCp
i6KFISmQK4n36OKrpzK2piiNLHMbr5MbdkbnvNVCuhwrGBb8Iksj+WBsuu36td1EN3KusRFETEAx
NiQRhq8651rDX22cq35Du2k9k97LXoRre0FvT5diXc8zdIh6sNQGfTX92pmCgdeitHqTqtAzvk3t
qKh+DU3VJHK6bNszKfFlkoQyQjsWMhDmwtlQsa1XW3NgIr3fCY4pwQQLJdkSADHv7N5Q5Q5/Mvno
xZyp5ES5quZvqZoUpxfhnb9wZRswxn+d2pDVvU0Ia023FuV4mHITmaRrYpHzKH1+30n5Wb7lo3g9
6WviEvGYgeT8iqcGc17Ene5k24ZjsKCRsCkuh3LX6kTYJ96Ccp1O54Z/vNUzbf4n7PP/x/o+Ya4d
u2//hTmj/6/tWH2+DdhyftUi/hcajC5r8/+80O++deVbtfxxob/8wD/Xed1iVaZzT9Xpkh7ED/Hv
ZR7bkY1xATUfx62JHM3P/GuVx5KkQbikMW6YHsSoy6yif63ypvMPibJMv8yi7cjPW39nlf+5h+nw
3CAb6yYfYqNfWQZf4Y9ugxXTW2MMaxpQAMUONZFdkbAdzEjLODorq7tiE1IfOmajwx8u0X/o8f7c
/PvxyVwV6SLCI7nALfj5k52556yEYhf0fVlSC1POvuNnjWBlGM2CEW+2veGAmpd/wwdISOX3H3+R
iP7QfLx8viFtE5QFzUeUnF/b54PZNz3lVB3g7Ko12i2FiaXZ7usd/lTvaVj04pspyXRvRL7qQTo0
er0bes3c/f6L/KwX/PgeFF8wG/Dq4JX5lV43aXWBaYXmZAaC70RnLXkxjXE+sjgDnPn9Z/3cVv/x
WZhlTEmRYFFZ/+rKaWhvrJPosyAvI3N6dKPF3Vh5lImrwZBc86m21O3vP/LPD5iB+4f173I8NKxf
gejQerAbXxgAA+MqWPfxbucHwuAe4RXqW7pyqdZcO2uvvf/+g//TdTVtm/ts2XQhjMuf/wHB3Fe2
s8iGbpLAvmlf2yqLsqOhiCSQKcGp+/tP+/PTbKIuGYiF7FYYhS5//odPm5a0HFVOSzAvCuvUl/1n
Zo7DuF0vev2k5+AvVhACxVxVf/Ee/YcLzArCm4s6wy/6K4G2GQcDHKrBkUnZ1mnKVB7Gk65hTM8+
y073Dhe049/SB348Rx5TzGhKAoa56JI//7akXqnVjLbEn29p75Ze86RmrFR/8TF/voWmho3mUgPz
wzh2fv6YyuilKxsmoFPbJBpBFDyHEePcP1dwD3+FYPwhpP6/cvfyS3H5+BjLMll73V8XBEfoedVK
WdNSNLNnZyrtGAuMNu50PR37UDW2mW+GIklyPxsNnCTzMAxusDhKhLSQLO0yiHZu/+LB+vM1cFB7
UMB0FiyXU9rP1yDHIIQ9C7PSmMCEOTF/Cx764OXzVZom3t9ei9hwdFZEhG3OJL9+2IpTOVE4lgOP
ztdpaLV0Z8VGgr5gAk/5/Rtz+eI/X+7L5oaFCH8rL8yvWGabFQjxYQRhSIBgZ2QzzxBsFwJ7v/+c
P7+ZOL0oizi/cFfxSf58AYdIx4pUxcRY52q6AhRIZp1iGdrTBRNmW178QZi7fCwjQQDh95/95/UW
hzAfeSkD0fGtX9agAb7EoBp+x8SR7G4XChWdATulpJaZzK/GRrL1/P4z/8N15eRoEuWgEvzzS9Pq
bgx9no5LIld1K9aieGbldTe//5Q/rToYkl2WAO+y7En+8eerOjrZmq38xn7V6eLWJbh+hZhvHvN0
BHBCou1B5+X9CyTlj6mYPz0zrK3O5eh7eVH51Mv1/sMqW3dignmvxsAtvIS8mxG7+6LkgJX3yeru
RbGi80y5W8whXVQeqKWwY0BSZbUHdLN6h4x2jLHPx0xf/+JW/3g3fvpu3Gib4xNqsDT/XM/Q+ryk
M8QCZ7Wpd7hCsmmX2VZMGkYScHEqJzsNqkpuozL2giVbq0NP0ozXeM2/pfDzJlgIVluHrsGYjN/f
rR+bwC9f7gdw+9Jt8Ch7frlw6EermxnlGgycQr+QgCu/rp6r26G9FOkdMqjQrtJC8GBSJ1IG6uTP
Zbis0vErCsQvljNXezk6gE5I7Muj4zC1PKSNBe6nJ4y7bJoVwdHPLWmrsMtGcCCjN5Oj5zbadPub
Kv+sOx6mYJK0OreLcjGuzRUMLQgwJgWgST+59zVANlezTQB3KomOMi/TzrKtqtti3jbS5b+TC3m7
UGp5cYwXb0y38eXd6rQsxvSYKL6ENw73wO7SWwDk1VaWKU1pbVbFh4PtLNDm+cLBVSWEEZNrQl9A
TOq2zleCcByIXUQws638qcFWtxnW0s1fMztT16mGOTD8/Y35dXFiVaeOp5tDpwUL2a8nN1XkKikn
gm6C7M+2RLYpQiij9l+REy+7xc/rrYl5GQ+zQ7mP48aC0fLzu5OpETthl7hoG6mdvAkpPGycaoHw
JzXGxPtrB+dnqvQ0XLWsGTbZYNxG5Pr8SIumnqB+Z5xtFVvXWB2RkGLbS26BM2yLPDkbRAl8bLdQ
PuaZSCd7WnS/5miHG4MXLwmTch2CtWLMoJw5k5NmWrvtPKRfVzkJQcsmasiLpXZYN4SHU9Vob3O/
7GvVZi9alzPl3Y3y+QHMTUUn3l1IjHE18QgD70ZB1Tnz2m17d1kS021bR+Y+ipzmtl2lO53TNM+C
xq3tbpcNWqT8wSWG68djZBxZD5xNAuxG+ZHjVCt053zWwmh2cdY0nXWVF4QZiYHZ2zHBnbiJPNE2
O9ik9i5JFrU1HQtSgw6D7YsRp4eGtOb6xk3XAxNkk8R1qIp+B28DgaBn5+m2AArR3XS6xNE69kHf
5I4/DkzbQx/GFDrwLZYQjI6w9x7tm6MG4YmkF/bNi037vgUY9iDB6n8DKtaXvpe0GEz1gjZVEDeZ
Yg55fEPjrjV2XUEcnQxs733vGp3Zfw0g/pdoqtQS1PrqxkgN4FuABBgjbXY13hJFbO90ayoOGNLS
c9VG1lEMxtbuPHfbGco4cfG162qBFNCYItulLsNxAqFbQxfGVWsOe023vkHr+yqyhOD/MM7eS8cT
dZ8I9Lx6hIcE1HIGbjHrxuugtfoe3MMKoC16tsCb3XagxsAmy089o9uXIQLPvrsKfcbIMC1brysQ
KGMyB1dLaWenErD4fePpM4ydMbbRgjLkHz6s+65ge4LKEZSmu8nFkXFdRM2Hk9gPada7/tghv+0m
VUIUMFcsxr5r6M8NqlDMMEwpt+S1MYyCw4B8R0dKxFBeyG99dPP0Y4xiHPRTuvqEysZ7p2iGsMi9
dhd5JPbIyah6Z9aZG9g8iMOGVQvWUz5yBTPBSL1eiOFIrmkoCZrnURSkaec8gil9TGSE751DS3Fg
nJSRbHAu9TvpNUBY1mEpvvRqQEqpcwuaEnPK2UYE/U4FLfG2XIW2g02lbUbdXK/i0VZHjtk2L3f6
yhTeygdd+ECzbIChQIdxNLaJtj6DxXnOODn6XFWLhll1WFSkwpl9HOqMh98lwdZgizLfFu2oW+E6
edanzJAyg7Ie9IKcUKVuGnRf2opJjFabG2lASHkNSXXDdMkV8Hci1HeT0lGAuoQOwgCbQcZIelby
VGGsPThejDd2aO/GpU0/k8kuD4xKOGdD/+ilkA3Jz/KYWm+NWt9ypysyH87ZdLGGfMI1WwMlpvdO
teYLZmrnIhuZaC1kLQEH3ysvvhGEjU8MvRdfsmi9sZQzk65OX/X1s6vSJ9Kin8ms41twl+OixVcs
UghO4xQ6Q79rkb42HoRS0HDmaxx7U1BY8kYXfRoMVrOFgf5kOJjHS02dYgahVzEqom7XTxhfjJ21
5N/Hxdo0rnz1rOZdS9InD8uNb9s1dKKxdYOeGYXEQsbMzxvc6453Tyr/0dVyDVsE/Q+pixxVuQEJ
WpUtKej43PCMFQiJU6fftxFie8LGe65L0FA6eCs5KTvoavLJia3fFObCHVonFSRZfKb8hHVUgCpK
G1vij1rEdTmYsz+WRCh1k4BB1mvWEbw4AQF3JlBa1oiPFfJZbNTXle4h87URkqFBvHYGZieqXEDf
zR7j2d5R6qwUCFYbqiwO6FBqftHED9K4kJKq+ibHWeANM+hEmX5DXzNBJmDr33StNHs/063PnMID
+FAp1OcAFuHFGsjDRrxnZ2Y2IdlW+VZvIIfO+AL2gtBo3usigNagHkzRYZAtqydtmU6r03UhgWIO
GXE6QviCGtWsB6qJqxVVAcEOVWbVm00xX3R3WZ4mvX+pckiBHfxNYByVL5i6MJg0i2j1eSBZFDnk
Lk3CZnJ7Ro8UT5fmfRmYCCV8Y+exXVd8AP34hEtvK6z4jgh15tOlgKFizXd55n7ENlle1tj4LFpr
CBuRfPQyTpENWBGJdtB8B72B/NpbGw8l4Cprmg+ZdMeWcP+RWUgwjovquytG3HnYnr5zPMTYUEQA
xpY6+RwI+Z26wiq3rukVD2Rhi6c1arkpMvGobsQaak11Ie/oCdMT8y3AHVxb466ZsdrzTHyTJfO2
pE5TY+yX9CotK/cAcOo+0c094MOHsmrOeCruq15lL0q1d2mcWoFIoK/Jxv3QFwZXEvo3DuvUSfpZ
SxYyGS/39bYLowL6bDKk1yur833XTvcgky6GIrUDthWYtboy2jbheTefgK5fYT+NCSbGt1meHFtB
BF1NdzJpWejG6Vqa+TVmkMdonag46Vrs83n6Xq8DU6qb5ZzEAOS6qjpPcrT8OU7wEArtuw2dbuGm
SOOUQsalVJ1POW17vy6lDGQxn7G97VpyPD5VhnOIenVnVDz9W50L6ReXG14Or0489RtHmTvBgtNi
xEnya1I9pU90EpthVT3hD/rgZEPeo7sQE3JZj5uOxh/P4kq2A07JNTmZ49B5a2iM3isLuBU06fo1
mnAQ+nrMJm7YGXWKiM96KrUrUxWNLwsrAIcz3kF3w+QgZekvOdbGBMSWX+EUAdnG4KakXlDxo2xL
RidstXyXQAoyzIX/Zkjvc3mZ3GbNGpin8m0WGGHytfrUQAT6dAO8rXvRv80KFJeZdH4/GUwS02nJ
zNGjXbXwNzOaMhIyYuk1b3idT1PsqRtcAOPeik19k8Hn3IhFfJkaO70qysUJxgZXWl1GoU6DoSjz
g1Y8Rk68j3DDALgKzRYklZZcOUkWam7HblwRT5kjoSG4tTWAUSOcivYznZIP20kP8eXaJvb6aGld
hWXOdA6z1eEjg6HttyVtuE4W+iZP8Ie2q71rknQn5iLbWp28ZfYUottDa5nRVrX9zjbEMxYY5qxi
WJPmLZXGVoNGDVikwYFhfspiOvZpfVqBTQHYw/AyYh3oQVLE+QIw2b2lq/ykldFnVplbC2IfnSMc
I2lY184DjqKbtbcKfy3zVwd8ZGvMT7WbsnSzw/a1Hpp47reD7PKt4Ra39E+LrRqnOkRfI0RmFDY9
sDSi4uR2eESk6grsIIwSCnYMWFXC+m5E895TPAVpZewSCzk2nrsHjBhhJ0Szdemn4ay6FDyiftYG
rONgEc+F0O5l7FzjeakDW4mTXg9ZWGj5cLSXS8xqMhNSQ/FJmGm1A67GBYJWU0L7876mdHuwfi4w
pQfD2ihvuV2W7LS6FTx1NV1PVf3BKHAROHOWnQFQZQHV9Be3bG8dd65uxtVO9heRDN8zW3e5+p0U
6d7A0/GUcip5jF3v3R6xQKXOYdLae5fB1FYkgqGnQahs83sKqZtjqMHRzXG+al7W4TBtSn92cDOO
xnqVurJCOsRtOjjTK+31t3FwHeYKOk0II+TRnnUJeUZua2DBcMRUdnRLg0yC+5AkwqGt0d6h39w5
jAK/ZpJDF6z1+tWcxZE5JTKAg51sCsO5VwUueaePorCMm1txmSrYR6qgQ+ocKNJ2CxnKraeweTiJ
VWxomt8AAIGXUdvtFrnlrm6z97wbbRxmyU3dFNRbGKlwGvXtd1Mv7speZ/Gnj+RrdvPcawCIseZ9
1sZ8pzcgkht3MZ6EDj1ezoOFEh4vRK56dZzm9WZwrGEjJOxUK85KAEJLCVk9ad+ycjzLorlK2cCO
7Qr+1+DUs2G/SjWfXmB+xXO3nlQ6vQ5wToKqXFjnKEdWltAzviZmQZa6Xe2BOX+IIVfHYfCGwEnS
G7zHN1WfHudpHP2mzLxdA3gHziZEY2HOeaB3GC91N5FBfZn0osm1CzPDjrBw47b2svK5Xfs9TE+W
M1YWX2thpZaiOhdWxkxyQ27WsXqCZfNttVr3VoMXd6UBajjWTiuZHMttxgAlwgIA35UxtVstjxiF
IXcIQ+J1qvhgzAc7r3R4g0Ci4G8VQJ+qrdsvz/E0PNceBDLguwfH6XasZhtt8FK/V8a5HnoSALLw
ZdOCSo5Cz4J9li+VxeZFkZOXyf3oOY/1BYhkrd1tq1kvS+XdeKOxH0tNP3Qul0m4rtoU4xxmcf9k
ruJJT1vt1Lr13ezGuGjr+3JcsIOu6as2tTscbNh+LPM8QUIK6l7iY/KOQHqhizZXihQde5bcslVv
cbezRl3GdIzdblYqpI9xKNZBZ2Ppq2vXqqUe2G61nGVnTWE7eYeUvJFuVnEwOQob+xwd4IRsjXJ+
LguYN3Ghh0rnUKtyl5Oy/h2v0+XdbS5QeFDnpDIwVRQ6wprfRVLjzFpPhssZlSFcmzabZ5y++NZH
bF6k5DgwAlTToqQIWk3kWCpVA6hUZFmEv8TQtfUaHt2S30M6YpteBq/o9xYs56u2F/kdAwLa7xfX
GwS/rqdkbI3UuGa0F84FPR1McYwUPZ8gri35SSfHehZTqfYC3OL1YNjxsLuQ+p+bKGtumtTVokDT
U7LdDDGQt1EjIjZrfYrsA1HTIhwsmeNKpthuN1o/j2Ez6o8Y7EbcWdbgPNrNkNxKusqbMV5uVhk9
eu5yhz3tQpFThBDdN9a7JsiWd6Nbb2YwfdhDZHYEfHpJ0CZZBkKQ0Q+vigvEE9YDaWHSBCfeZLqz
JJYRIBBwbjgsZMlVJOJHZer+WvG9lSruIw7PDDK4lbF3RyO4CpYO53XpwY7Gp6j8pQbwqhibGcRR
H71Du8pvkqzBHIq5PKu1IFozlxyj+d52rhOWMoItiEj8w9YP0C1arUATPLvA0Nhlujk+Qg2Pw8pW
9U1ddadpnL7kaU8aoNXGx86Rr5XbPDtOShOuuNAum8R5zyA4ceYA2INMtZ5SD85M5sDJy6324p3U
pn3JWgKB1HouIGM9YHPDYMILy7MBATjndzJFbWycYsBSwmSQ1YcaB+dvWklSx3GbYDqZunlTxtXe
6aeDMNr7dDRuiB9g21MyOiGvv9d5Vu/idFEPSSPK6TyqsXrjXBa/M3DCvcWU2m5V6hb3cSPp7JLT
SEHhW2gJ8z0Nys0Su8eEJO6tmvo6EF0MtX+0Wc9IgfljlmQQo2LrgRf8re/wJlLN31Rel9W4Qes8
zCol4OZja/IjhJ2HZejWA9sijBo21sem5IxXgGa/dZxxOTqr92XVKnF0dec2NrIvJvfhVJtVHSa4
ip+FXfIgULT1Yd+72lNRc6IfkzwJ52Qon7yVBoLNuNgHPY75FWwdhyRK5kENrbdRlj3fNquXfFxQ
d0QOrOl5LCwDcLf53OqaewIKXNxksaAOx8t7Be1/opRARffTTAPhQ/LbW+TJ7cjowtiyfHfugRHp
iPi9+sic/orbgoI2d28o28Wms5q7ua3ntyah+8Qbsy2V19JrM5MT8giWbjIsh6kaxoNbF+U+ZYjn
vm6s6clQC8TszrNfpD7IsKWIDiil9K3plfiaHDmGuVfmoeN5YUpriMTQIvdGZeNGV4s9BSO6t7as
DzaU8KCWRn5ctR5WfIEujM0IMqtFIdO5/cu8zN8zo9ourhGFBbUibEspwzQxjA1knz7bLVNr1w9x
B0x1U+LbuhpAuhPzMCbtCR4f+4IE5evHXvZKk2ShoWJrxH1sSz9BsNd2nivpn4kF39Mw3mJeojNm
2cVhwj6/GchOATQiurKdiDTvl4YUsSqZxsHyXgjSOHZ23ZV2c0xjEzpdnSz1trYNfPxuHD84Wm5d
Vdl4FqUsN7ZhFa/FkDL9Beyhwq43E4dvHO1NJnmHZRZ/1YUOgkhgAM8e47R787wsgULcR2aIjg6h
O+t6/aO5dJo5LzEksI6wQmOgmmLzwrTKeCAXyyO5RC1IuaiWxmbwyjpONJBcZ6gxDCpTEJrToKV5
/mjyQO6XrqNTIeha837P1oiFP/PeVm1abA4na+JRcbtxEx3hF3T1YYoGLFWrRm/3qA+wz78NA2M+
zgjuDFmwyxWwAuN/uvnF8Dr2Aj0fgHt5kiTtmYEVNlMZyhFCsIas8NyXww9VAltlOPa8Xj4UBdDE
bBJokQtV/0Ctrem7FiiDBTQHECRHIDtOH7TStN+JHdm3LQf+eO/8kBO6Nu+zA+XpYlJQVP1+JHPv
3hUTRd7R9CbH2EZDn8/7eiiHL8wQ4qGqmPcy7xVmyQwquULlpxHiCMYNSNCbAWE8w0iCXipTHedu
KcprozXVbbGMWbc1Rs3YJ5AuvaDDVs75ir4j/WzIkNp72ZYaBkzNrb+Ble7Nm2WyCepnVonBccot
Ld4wPFqobce8pnZPW76cApXgXQsRL3Fls3MBBXOmxsuPRhoNLvOHar6ekBuO2zt9FXeLqejIuu17
6Tg7Q0Iknpt7BaXopc5oP3v6h5gzGoX9TZc326nrbfrCDcuNp7f7iRbz3Uq7deP2iX7ibr8mVLXJ
NH5zB20NczIsr32RbgASNv7SuzVFEL07Tlz0G8Jl5uQzqNneLBkNl8shPmEgWeNw1PzaJXMXBxDt
kI3iXt9yio9Kf2K+RxB3nylDFyYxf9Xjwb6ubRI2uae2MTbuG37EfKBlnj8akJSfNb3J9qOl3t3B
ZOtOVmffUm2HHKES6ImMEjrWfFef3JnLLaZNGfZMXqNfl0+eV+wYf1nbBHUL1yGKhGM+Vp297Hpz
IlpZNYviFbHb0jiPjla9x+aMwT/P0ol5akRaDHoNF7l1q88ym/dZn3KgNxni4W6qZOBcUDsGxxPO
jeNId6fwmBzjLuY5bbOlDtuGCGuQkLMkxDG3tnMi7NGDf6hkVW55YFzCqxMcqZMDvtS6wSLp2HtZ
p8IJTYHFIALGkF/pU6zZ4CU1oz5we9N1r09SrptIDXxvx2mxjeEZQYXFzRHP27odZH5Hxazix6FY
CuOcg6pCSJgEf19YhVxfYzbJsDGaXospYKJzZ3qwGxVsqoQBRWajsbq4MXbSLq+Nc6kzw+mB0RKd
fvIGqy/2WspQl71bWnnT+v9cJiY3g58y2Xab3pokDMqrvEXW2Wjz2DNIxmjifvU9u9TElWc3Mt3z
f4ZcGzEw+wQm2KKb2bU3sdlxwgL6vxytumRLJB9ywzO8DttuMgYRGhgV5ucRHH1odIqYlieSfl8K
joEF8OPoNteabo+PjFjqOj+3BEhcnMy9tyGxi8ONuvN6ZYrrAS3uu+esX9hSOWRRgJ/azmBmQBwP
p9S0T9XkFvsy8ewddoWL8wMra2VYw66U9RoC76iDXnRmoMMu3wlCL4ekF4nfXcT3hfk2HDkgsH9C
4BZbNPPoJaokKVbaaslL2afJvO1nTEmc8rsu29OCpracumE5M+WQeUt2yrNg9UZ7Yr4yjaCksL3r
UjFOQZKD5NDlwc9dLSJOUZ1DeuFZpnIv+6p/vMgq2xFGwovqco/H3HCrj1bkSzh21jmO8vxdxfpy
RwRL3k19Oqe7GSx14Ig1Pqya9jDKCs8PScAt9gybRk7hpPS8iKQsMHu2kFvkMWWJaI+KA9lOjsU3
ZrRlUBKj9kF2sGkCGnImvwl4Xo5/3VePm/aQIJ98zdNqhlkPXndgPFfAvI1C97VacE2XtKGaXWhv
rZ1m7tfeSI9MFlK3DifVW4fnjpEuxhciKTJlONco3wu6CAhnziA3KBzLU47Q+pzkRn2X684LyJdm
M+ulG5Zqiu4iACsqzN3ltuwYV2Ri/wscWTVXBM8cmvWDe5N78EJp5XGftKUgU8p8o+nQeUOxcxkL
9j7D2ts101yf9bnqr42I9KRDh5LTN9QUO7msdm3yrGuRcSIh995B3Q6x+h2cNFL/Td2ZLUmKpFn6
VeYFaFF2uDXDsN33LeIG8djYN1VAgaefz6JrZDKjRzqne65GpKRKqqIycDcD5V/O+c5lmXsv4o0x
3IWDb5+QF+Fd5dv+9PMyTyKzt5ZdKZvbjLSwpxbJdGrvKrdPctD4tvNtNDLw30Rj9yYQ75o7rNTe
8glaudAb+NoWbX+RP4Qs7j4yZxk+dIUtiai/R4O/6Upghnc/2myGbqkG6wl2phFC/CRySVOKxMpo
ph+O26vHZs3UgyHHE8gg5kZQlHGFobqvNmCYGRSR8etkWwIA7S8ZHu/NsARQ7tqluVM3ALr00QFs
AsSVoGbHotzXxHjuPIQ64C7Fmn3FDRbERtaKZDOw12YF23Wcq8GIkKubmRNnmLCM0jqvGTNDvPLA
I7KahBPducRKoZM1eVSwqFp24D/boqEdQFG5ZyEZstTLSEsAOEHP7hvwqlPdrPHqiP6aGpP85i+F
fVeU08+RyFzwlv16pKdJt+DLIZfatSGORFHOR6D7Esxp6J6xZNYsjIW7d3pMYRtyL53H2fL1l051
VhglU79cYXm4T02qqTxkV+3WtQnuGOAEGyDbh8ldD/RveawE0YGdmJ/QhBgvi9cMj5KtGOVrDqc/
h1FOGVjEWL3sd2W6t84tce1j6nInbua59Z+SHAVAQD7ZMZRTSBzSmBzgGjGhywncCER74pE9lk22
fkFNx1Q7ZfYIQVY+Gg5QOIIBSdRKVQHHwdbmh3at9M4t84l38w20WnvWvTWHb6V3m6+acA33Ixk3
kWjRFiDHy4gtCPGOpMo6lPlq75OsHB/WbsQDUlcJ938W/rR1on7UZfOzKhq9lf04fk6F5d/1rdOr
TTeiQPXVyHXY6bHsnreClfg20FZGYQMScfFVHFTmtGG5HWM5P8yQoo84uVempe7JsnS/tf28u2Xy
fVEWLmWEJK/YK7+7AzKT1qhhPncO6U7i0hISCSRrRS+YwA5gfoW/HWFQPcRGfatvoDtFDTQlcEdq
vpR042qzztkTo/DmPIvqaaJynggZxMGoaCeMkXWkjez21M6Cm9VdaJnT2liys5J9HofEgp3ReQx8
EZyJJCrwAq6ZYVXT+rwK3UYlh+hu4iYG3aqQUolwl47Oiy8I7EMvFkNsIcrL0TtqL/N1MMsDo/bi
VIfLzZ6sdtjnzZ8GGbNb8hxzZ+vZCzThThOVkJM7z0tgXeoNGV3ZyVjr8D2pk5qBpb+AE8sBhUXO
VINmChIag1HzJtv0bmOcK4O2up00FjXVDScLOuo55fW8kRkkKYAQGUP4Wd2rPmCg5BMPw5o4O5O7
1BBqk493QdUxQ2fsvDiB2DNTpAmh7do2gY3yL5zEtsAP+kKCC3IlDtVdU9Vu3PIWjB2Sp3aLUftR
x+zlmmKOgvBHYBage7U1lR+eh0byFsST8yQSf7nccNyvQNf1Z82k8sPwjOOyGCeoV8KKJvDcF6bY
WzHg/h7d+mEc3fDsFXV+AhxkHnppqNckcMyz7EVAnkbf/2B4LM4kVKRnE3s4SS35iF65EPe+CIxk
x3nG1oE1GUsfcjXdoagP3YKIMAxuNWO7EkAz2+VuqZowtkiiwANbusPD6DXGXZCztkhp/F86owse
EhSnO2IDeZlDtQAdBlX9SVjdZ0Bq6EVVvA5jtUztwe9ab5c7CylV8wLDfGDLXyGq3tDccTzX1tmb
ab2uC2Pup1QTysd2I+0BtzPqPRkTo8ZbycgGqJ12SU+YaCL8ec/MxCT0AZJ8lvAbNBIBVqGZbMZ4
/NXJm2eSjOSyBKe2xHHOkrv9unDSzAee6vCZRLUq3RZdPUO/UQqSxGi0h2U2OQPyagBb7jNF8pdh
hzaBpy13pXzHy5oMzD6CUEaTmEq1YXIH1VEazillpmJt7bH3X53UEr+yYAkPOLdRVS+ZI14711OP
2nGM1yYfratsfHlah/W9IPzzOtNiPdqFK0914rVPcOzrjNCQ2j56fj9KxujWWuPfxvRuNxOdvZjJ
dKncaufSGIrNxBi/PVZewynvEa/J/DqVkxMZQyq3HpzvcUsWT/N9sZts3IVEFLySJlj+sssEl7k2
eBcEAZuGYRDcNgqYNrd83ooQm15evBBV6d5i5RhEwkXryUn1THUelCr3HGjUbJV7Q6vQN2okv74Z
q2H1mSesCDk9JszlMrYPOMaz4KXWnH7egjJumxh2cN8z0CsQ0JjSfHPQVFA8FV56CjC+b+nIPftg
NQwaRFdjyJ6zlpWHM09uu8mmDh+w6YyQ8wZ8raXlI9PqsvKEJ9b8Zivdn8iB5XxwbTJFEnu9dCE7
wLSamiu5Usm7ta7fsrkJ2Miz+y5dzjGd55ey9Oc7exZl7HeGJnPBu3XJTvuDOOnjIEiyhNtzJWnt
S85NzjRxzi3scdmEMMkNdv3slDQ2XVfXW1RXzb2LYooQq1Ry6lFtH8zE6De5lTNZGm1yTVIrafdm
Wvf5xlvqlt/JM3wkSIGzmTz/O2O8PCbBdq8g3OyysVHXqpgkYUx45ukMGBfaIfQmE3VLId0wzhZZ
Hy2ahq09B99DP0XkgJhyX/fm8F6A+j2GbZKqqBp6eWAc1fMAIYSg2TVufPv0gc8bHRF6vDMhZoAH
Gk000IoRJybRgOExIRaNQXBYRFhYbpxDsdYvxKeIJiLIMjD5w+a6Oub6QD6hzVQezDnIp44w44PP
9pgKiqEX+1GHZdCGNGgn2M35UBxVCoXi9meEIt4iw4RT94KJGRIVGpL0QOIMPCdXaOhbCEtixn9E
hjXaecI5X8ZYKNgP+Q4irNn9Sh6mCyiFKmhbWq5/oMMaPtYm1wfT7ioKByLuNjCQuw97dFmodq3j
f0jXQCvoy6W+DolbnLWY+Tko+hJ2XvTL6SgmkA3qMbMZaaob2AQiX7secwaw/6DEtm7+hL+obpFc
otLxhMCrhcUXDTh//le5MrRoB2bhv+T0awAXYatrzys2DOYR9TiUCJxZt65zIM980cHwybLeZxE8
qFsgc0gXfCA7oOKOnRsErpyG8wN5TwHVWDET8rgONmCArhoy42c9EL4elUQ66H/XD/+XLH7gwvnX
n169v3ED/+9c3v8fccXxY/5Fz3vjlv+NK845P/z88T/O2Ad+tPVf7X+//8F/+f/+zcfh7YahKYQJ
etnkLviXzTv4Nw9fFNZAPN60D8GNs/UvA6AHXRx0LHJVDGrc6De68/8yAIb8Ea4YZDuYxqHM/lf8
f3+gK13cuJaDpN63LACHqNL/sPKsddJCw+Oki4vn+tpt7raH8+M5+hVGB/1Pz4P4+wNxuxiA35vR
kbfL71/u7w/EWg4Z3BjmnXjyyBnfeK30gxgel8Jy3RmhsUfAEp4lBi0KVJmZbyaHakzGgXOsKLiQ
C+k0+AVhCvyDatqTkXvpEZyXH8+1n78Eqe7Q50E2fV7Zhe79pu8eBAbjs7dYzgfuHLlviaRERzd0
aC5byuav+YwM2YMyltPZGd67PVRNEiF5scTGQtY0RX0FDHkDNWKy9zBknWdsy2NIn94gnyMcZyCu
yZ/nJEptVONHkpY8M64ReX1YYwAzvR2sSe7GallHUiHq8CdwXk8fhtRN212SGI69CxdhYoYrReHj
dQ/QH0nG80QST33Xxyn+cfeIvmgKnqwwU9iqc3Oejw6Zhf42n1RdnoDPVnx8Y9pHjAznfcNJHr4S
CZSryCOqmN7ZW7gEWKQvWbtW97oPKAk4dIzp0ASV2qKVXhIUigbNdd0t07V2b8mkek2rclvV1ezv
wYAw6rEAxXBqp/6F+FG/5XVHIU6s7US97E4kjWxDxIY/BppVCsWO0G3GFa0vHzJ4UcNxKcSgI6fx
EaDnxlI9tzr07lmTzPkOLlN5tRaDTaWbVTMj2z40YA/kToN+1c27k7x5k0hcYt1D0Wd/Q+bgMV0P
9SLjIcPkt3Wh9+4c1gNWXFRCN5sB5c+9vzrN+LK2jLlZh3ZNvwP1BQV/6AbxTZjjsmcDDSPQXQo0
qSRF+vosCxl8yZz0thpNUr0Xq1rSg20L+5VyJ4fCgvr1kdUGb7Wx9fIXRirSZAFlNN+ZEugfU+b1
H+2iUWz5FbAcSqvzyIrbYPiBSoXXOj0dS3NvPYYEvbyQzlc/hWTUjpFeCPWx6wxv/5gWKLUJ6Xnu
qlrGCSMaYMFL6yKAJbj8rTVl/yBZTyMNCrU6BMUUiI1KC/jREPOST8BG8/e2NwgwDwO17sf2NvWw
fWb9UTGjat3RvPcZoBwz2QYkdX/Wa0HDVxg2u7+R1KhbtvdPmdx8+F3hE06btfWKZkz7n2lGabu1
zaR9zNnpERHJYmhnZr5/34cNWkIUrGuBWz9kpko+is94jQ4TUaidFJ8BWLhxnxVGE0s966uHmeuh
9MYGd4ibwTPDyNFcA+UySq0WxUhnRXTiHqE1VVcECIuIGx7bbx4UcRLc64nYjr+c6ciMl7Rt/gry
/sNQ5dAmImC5wVwR7Pnen3jymu2RcAaPVbWMWiEOnkwP/40r3Ly/wM8pGm7e8b/WCRThEEpLrtCz
dGS3INLi//EKf1QiYTdqGwiSual74lTFAUXzf+cKjrB+uxUt3/3DEGauqeJ2camIwRxTtfSF/Icr
WH93sOB9dDELBkjaAl6Ilvv7z/9STqWdwAJZoDiuhtaZrwjmxDPhUsH7bfdpngX7Ynb9QzqwQw6a
a+Pkyc7q/Opq0q/3EV1t4cX9PNbvc2/C6VQpO+APtB2iPlBeSXOfEH/EitAQRR2ZVck0/z//ov/u
B+Q34O4x8ZODRLmxIf40tPZEl/Ve79MOr+ZFDD9AQp2cVuxa7fzDlW5f6P8uPf/9Srdhny0cn0JB
/PGFG46pMlEZKPcXZLGBLM6Tvz5im13/wQj4f74Q/QlmP4t6948LrVXj1Tn6KbjwXlTnckvO2BuZ
vB//1U/Ot+BcOPgp+e7/w0M4exUrLZN0S+GhmLtpZ6sm+EKyycHQ5T9c63ar/v2zo17Ht3n7Nwg7
v7k4f7nPcr8cHLbT9mYMZlApcY9cA8X41lLnzI//89/rN0Tnj4vxS8HtMW2f/zT/cOaR+awcUiDp
zWubLPY34DS8I0KDpHGUQtOTpJOuLwxk/qEYu6F0/+PviYWTdRyNIHfIn3ejdjqJfA/9UW+544tv
glIkaCqsfFTFWIgaHYKHaZfKR/Jq4LYbmvXJxvqyQ3LZO+S8ZHl74EWf3xet41nb0uuaDHpLwsjN
c0fjo8NpR4xBJ+oto6jmXJhj97qEFneLOxbDS7Lk5pdkVeHXJPAK5HSoQZE1/941mF41IqauWRLs
cttDGeykHci8AsXepejW4dgGVHeb3tPTt6rTDeHzqaVfvS7A0SR7vI04ooIn4hS0ekoHGGJb+Fzr
fKpJvyMMu9PiGxP//KEqE3aChp30aIw9Gl3R+crZ2MRmPtnMJng/3AwtohlD9rYhGuJ0QeMRgXQw
n7Xycus8Bp3lncI57Z/7VaNQQP8i46Uz1I98SYcHl3XKkQixhnlUisNvqE169mIhz0F1kyX3E2OS
q+1oNfEODlEfZH7ASCyYWsOJyCFgMYJ+sftWIEyDvTiuHYXnUtZ4btZeRV1i9fW1lsv0mQRje+7T
HvlT30PwtVXwYEqrjVrwAZdgTTKUDZRT27Qei4IRsmjvLYicdTxNDJme0/m2ZivQCrNKKhU6fGWo
VGNpUROMQBMRvAfifijHPZxJ5PR16ftLZBetfu4aP0WlkOOYDNfwVHDeHVyyS+MskDYocUVoXsMZ
zqwkias687diNPBr0e0gXjKTiwGwedjWrJwuXV42+sSXacWqB/YHL3c6jW3KTFlIlsr4RYvmRfPU
QClEYRw3FsfHZQRlxuaW1DH3MqSaiS9CjLfOWlm6hyM2/om5hcNd7WFBonjwt71ifhd7hcd6GFqN
vI7DBK/XMIrytgzOj1aHoPVpHBbRxXOC5fRc81Heh1nQH3US8vJoWBcuLyX3jr3X/HXIGzKzLqlV
qh5M0MvgAHgcGbKe5dB4EYNtvbBVbbmXGSO1QZwu6Es3VIisYwfhVyewelmxd/tJgyxvUfxb97dQ
uOL7JGzP3CVzMhgHdDaVfvZImfhUpCG3Z3tOUBg3a1Oiv26R6C7o/l68spH5ZbAbNHlhvtRu1Huy
+Nqvw83l6YwqhMlKsbx36Mnm7VAMlc3qgrSnYyOFN0Yt9eV7UxJdGeeW0pGd2EPcOEv4nDk4wsjh
mNSGTc3waVUO4gtj1Adj0fJhBoZM+ex0vyxTO4dC1FacF0ZwAPs8fga90DvYv0xuES6i3Tadiqls
nvej3mAjnw5qCYxXlRSWtSFbVfibIh2zHy2xG08J1ghja7BUe5e2jWPJ76r1M8wK+A1uIprY15N7
UtYNY0p4rxdPKhk+PDsLPpeFnQornNEG8DUMD9NY8HMQ4IzZRfZEtHhY2j99ldnmHtGysRtJ5Cmj
xkHDHXUW+Tw7rHKZRvDtjtO+XCt1cdblHRpa9lnLurmYTbF+L3IvIQSirkOk+z5aZMwimdAw+Kwi
w2yR5K9wmVN8VYwU9y74ARnBiHPynahE/QvELbOcztbhE9J56e1FyLT4LMZmtu4zP1fmjjFYvkSl
S1LgxXWIV9r0RorimPzisD8YuVwBRCbN/EiHqfurNItqfKtHVyMs6wU80Twa8s6JRHPjQzNHNOIE
dDEax9maX/i5G2IoA43OdJ66LwPd0nasHY6OxtNQZYcJmMLZBlPsHDKDYgzBEZ539sJ6j2rU7Pe+
X7Q/vNbBk+IXFpNxFh4a8R3WI78Kc6ajQhlPSIbrFIsFFryV7OXXZpzdHWKe7gR8LoNYO6ZolIJh
eQs621svpsrFFZzKPL70UkAQzVGSPQzYTfeopHzW4ySu4j7vMiv2yrWz0Xllgf1aBUMOfjftzpVM
pY/8ygnMY5/gHN2V7QIafAOfodPP9H4F407o3W3sD6vlPPjQguqPIel1Hzu5NeaPnvBIO6lHcRrp
Ac2vzDhNNqJwqJ0HTf146c1qeqQDW/FK9dpKDha+I8IrWXSirPaeyLK0nO3qdYsFNDOZEhYUg8HL
rl9mL/30JN/rne+MMOwYHMxBXIyrmR5mIMfW21C2HY2Wp+ezL6f00KouTK/k3SD8ow2Xx8UyWjSz
EwuUBpd1dU7d0Z0iFrPhQ5VqKyQLdKm70zIDE91CgAccbg4pLLsxkYr1aGKwwN+mi1fFhUIcwvMd
rOXZ+I16LphfPE0hT8thKoFHH3g3yIPL4KW+k2Gr9rlI3fc6xaOM6WGZdZyYE/HtqCDeoZ+vHysH
gB+n2EjY90MqjThtp2NfeewDUEbiQy+tzNynQo4PwKkm/1Jj7cdRPS2pGZdqlv2mXUL7yRlWuAT0
jXuW4NlnOuQ4fkBZ5c92qQQtAU4hr7CS3ToGMMgXqoo9gG+W8ias7JsrzMVF4WKRAZG5AnjKVkS+
CKh9+4gI2TQvZehpou1NcjieHCbM3a4cJ/FcZ67BQD/ke98oIUP/zrWX9AmLMGeP7lbnlQCfJ45p
s4gyMaGs65N5LD7KMg31XW2wqPahJd71wA+CS54iPIxaWUnkkyztGHuwJWTH39zI6auQCy9TgU2n
7goDVFeBlQMAwrZdKa3mkoykr8ZcVTx3U6CZ6ShdVrvGZpO/gUTo7GxAqsM3w0CywbYZU0dqd+IA
V3QsL3WiC/eQB7ZRRqZEt0zlmYYGK2aoroxsTFdp1MmfdPLo0ExHF28azSWvMYzYwZ2H9b4+yzkg
tAhLvtXB3mvSY5EI/go5re7HGgrmEICG2/0EjqzkrMXUccB7kLvHdB3hoqqyZBPc6yHb2aSopk8m
zvgpYsJX9ttgha6N1yONSdtaqaC65SVAYTQ9C9dF4c9Smt0nOUzMZiKd2gcMFtndLU59n+gwi9Oh
6reJ6aUA62dgqf0oHL7heT7MgslbBSZvjdrUCy6lWQn1qzcmH+ssrjXd5+5eVQaJ3Avg3AFsAbjc
x6nWfblLAFmEiAL94Y5IRPGFbCSyuct27EhpnpbzjXlJluIQ4s1mmjsvsfaUU31o5ifsuvEYwlRo
gbpazPqpekEbXMQytNY1LB0LwdIYVt8KXq43AUmYHm8S0QLXt/bO86S9ByzM9cNvh/unLqc0fQtF
00WWAvrKK83zvySszePM7tZd1Wq2er0hvhigWYItk2j1ONsW+wPQnN7Zqs2AoUNQtLswBKG97Yss
sOKA9R7S02ydj91EuRi3bTc3Jwdr0LcaRyoOW6sxvtBGjSuQ6m4xnv0mw2rTrDl+ZT775XMo0AH/
sHwSTr8BICBdfvRJnEZ7lcv62S0zjpCh77DTyzCj1mKMG7VlYNYRs75wZ9ms0jEdzhniYmW/jKRI
3YaTAoc2Q8KjYWJ9xZ6YGMGFNwae7CxkTeI7ff+rcUoqaCabhIGUx6Usz+MIvn6B/blrQsjHEUgu
41guPXvCNksPRVgk9+DIqpdOxQOlPCL6cJOHEw8AQS4Dxj13YFJtluGybqgj1zWy1xTBrSxXaBFW
0dsbvargLuiRr9NluHejWOihnHr8VeUudHq3CvZ+V7J6CjsrNlgn/jJTnizCtNvlqEWY6BNkfaw/
ECmBgXD+p989pxsxoK+d8TraJR5iQqITrFKFSaYENarAkIqHIVqQRE1vOMBMujCSNFhsDtWOlZgC
Nr+CwZdDWbLYt0SwYyfQoPTuW2ufyDlhAbau2JsqI3NypA612NcamuuW6HpdHA3EV9ZRkgzYXILK
a4le5qb9AFnQ3ELb5k7vhpVkezLHV31uM8tejhyL2ZGmCht8RYxovjMLvXznbVA0WExrG6VCJqwT
ogf6rlzVXLUZstirJv9QpAO4B9F5Cm1RmumnYHZ8hmP4Ah6Wouq/9Xg6rjbrk33il4if2nCcN1Zf
Ju0F7o/+ENMwsQdsZs16rBk90NRJOsz+Tq9VgUWeKbp/GpKuqF+GJmA8ScLq6O96uys/AORjHqUW
mZ7mqbIfjTlRXwNlinmXzd56TjMxnCe3cj7n2mI7nzq1YF+qtSh5jAeZPXkJ2MVN0Tk5bOvRWM7G
lC561ztixqc8QCNiL6hvvUk5b9Leczd5N8nvZNaP94YhYS0ydSy/oSbs4Vkk2ACasItXoK3l1e0R
Vbkm9XlkDdJG05oDOlqxIrwXA6ihLQoqADcTM3qcA7BXaGN4/xAJq1CJQfqWEciBnleA8rsL3C3t
HQvcEvGgXGqGcKwiRIf81zCcyL2YBlg9RfXUmTOCeYHvjsUrHkvdiGAfTln6tWC69tIt3cTDlQQz
QF6QQq1U4k2atKzNKsp7l1kUSHtPCdzJbfLFkgi0G4eEpMDK5V22tlx27tIe82+mp3e0ufmvqq1Q
CaIDm/ehky133rTQlw+enPcY7cm5Q5463C+tQ6q6i5yBQAN3OWUqy6PVDCzINLnrptuKCKttrb3v
nrKMa8lsvdjUqWgeKUnbLyO5dThY+OWB0CgKIMdO0pFjIsUbPgGiTTcshawjWit3702zupR5WV24
o00MTA5w5HbsH22rNV+0Uz3jVH6CA8YlCjsXIfdGZapoFv36i4PGPBUosZyYDEF9XKjfyU1fm+Zd
ybHL9vxtzl2Z2bcwEYn+i07W/h5ArNpp2bdHvfowUJpOIbFC3l9Fie+EX4K+NsDkdMyojFmNOLsV
9twN8RR4AX0n6zoKu1ZFKB6CN8MoUQXRSX6gDCP7wlIIjTZl7zUEU3ZBBKxewgZIvfLRyIP5C4am
+snrzXTLWn1Gm7VUFy0Tsits0zfv2sCrD9Nil08yGfydYKG0JZKpvR9UHh6Qqk45nn1/3ij6Pfwn
g6e/IoGqo8G3lHfAEElWBDeBO8ZZJkp/1+Es29u8UIyNxnZFJ9I3yWsPDmq/mpYRgbs32f4t1N9Y
5nAkKRSNLAmOcg6JCm9De0CXOalTjSXhBSNm8ZiZJhsW7c4JEqa87iQZKMYa4bG2n8cKUMU63eLL
Z2+CvtTnS3lorYSJBSLBbZ+MNxrAaGqk9wYvHn9pk3zD/zyVUZ1VCCCkwM+ul7CgTQfnlYOxMedH
pAYZbXIvL844DVHQsT5MsgWanuZcc5EF2htWDvxDCgo8DjdoHHuwQ+WyMd0qjQGgElnEBxFsfc+a
LsA2pNpOg3R/gq5sd7zpm6+jq7ZDHhRPiTLt6dqtoxvdiudXcJD+c40MACI3IpfyOykE3fuCxGmK
jTUQ1QMfB4/P3E0L4KC57bbDiGwORGdt3KPP9Vj63WaD1AEzGjrHav3lkBeDQBaemu5nmzsYkCRz
0UjaNBZxnhsSsZCsrJ1YShFGGDvQ8mQyKeM+m3gdDf30HQ8lyiXHe3Ag+/RbBbyDn9DQGHeIC3km
KcXaomp2HlTjBj+9hcnUgt7W3g5Wtn6ETeJ8JGrRTwzB6CVRnjdnNIhQj9pAkQPSkPsuo2y0WMat
LGx2Ol/z5yRcC8BFub8LzSbJ4469dAE5g5tgJ9knQSPxsx5sRW76F3diiboNbJk+erhsnE3HJp7q
lztvc8uBmJ7xx2y6N+PCIq+o9/hCxFG1LPnjsqRRU4QtdPkurI0fwzImeNjpx38mo2eYxL3WpL+Y
uFNcAiLOWvpwJQaIhdlBN1J9+k7t7IXfYhEd23w5LLiw9EYrG1CDISb5iG7UvJ8rvriwFL8dbkjY
a3Tzm9ockjunzRES971jia1o1Opeu1y9tN2I31RO1zWwlicHBASaRQS5TobNWp7cffYIMqI4LMlQ
oYtzqMf3vnTHjzVvfP8khnrmtG379spMfqE8bGmaZivNjuRMOw39U++90RvqEyk+emeVekaHikD9
R0dRCc6ciNQI3Z+kE9FijAKmU9GamM7A+KSc3gbq4G8VMnqQNR6t4w6rVlZFWYAzZOMLerJrE7RN
eMCegBIy6+YRxZHV9NdMQx2MKdnA9hbr0rzi/cvMKGfUj9X1FoIgR+RTe5BULQAn+Hr+nW1XZNtO
g6+wTNNbIDpw9Tc0pjkcCuWPRyurFI4Xav1PIIEQvrqp/DRsOEiRry3zhDCYqF2ah0Xv8x4Pt1SP
Je6MTQbHmSSP2cUqLUfHjUOVVw3wPJqE2KceunblYKWbNOkQSHep/Oiw92wlaC65qcI6eZe0POHW
IifwZugJ5JvHENZnU1Qo+8luWRYnE2FdHqFGQyy0USeRJJu63tqTpZYozxKtgDo5DAZt7ckrpv/g
BwPNn61VP6KPzl2cd4F1v7h5a8Yrq/hql/pJ9WwPzrjPpZX/sqtyIc1DwYfaBUbtbBof+gBUkSWs
L4RY4PUgYQj9c6/chj2F1y6fKbEhmNzbcX5zEvQWmwS0w9lE48hIaaxM+2itnRj3I3g94sU0uqad
U3sI0EcAueWuSmso7qSZLOVOovTut4MwpuQFaJocIuD96xSzYIZFz0IwuQJp8slSzbtSEYCGqwjy
vIVDuk7RamY18/27zPQI9UmlC3dKBUv+3WQ4Pm1Lg3Sfwml6N0qcdPFBSyyFAdzV8j6ROODX7aic
PPiGFQyctlnLx9Tsg5cOsxCOUe5s3FnjjYnfpaLEA1UaBn47hiwp4FdI0g9wCQ0/YmY/MvrnI4NO
pXqUwZnSFuCOvv+cGNOtPwYarephou49NpyB86FBMDBsUPFbj2YKpT9KSoAXxq3aPaSObapDiEsJ
aWfTYMky6nuZeOoZnpnL3LwX5s81tzN8U+ZsQARpyH0GTNCNGN8wIFd87vFsS48JtCliapP86kzQ
gfYVUrlHlVrjQSMloI2SIXiIROQPlHX6DvzulG19c7657oTP/8ubkx8N0ma5NQq3hJYduqkCrIOZ
dC9QnTlnGwk3sCmVvGH3EVFNxHVwQTbTLnTCTOGfRosHe5tzE79h06RkRHxqUBqgnnyT44I7qOzH
KgMwZmhuoJT5KRK5tHjLJeMAzmbPaDZVlUSr56hLOiQczD5MGN67xIf57fzJxcpkh+infzZWQ75W
dUdSVsUb66dTF8VDVeNvbzgrhv1EEjpICI903hrzYX0GAtk9DwBk9LZqS6gWMADCX9VA54oFAsQf
9Aml9N4W64LG3k8BXGZrR+5SOoTVAUEe2hfSWDPMGyWRELKZ2j1spf5L7S7ulRSGjoDAQT8LIrp5
u5K2vkl+hl1nPNaGknER/sj9zRK6JHqy6LxR3ShAK9LHsBOwjjHFT2VqTNLTXNycg1B97HOZ1RlA
s6yTu3ysaM2E5H5mpxy+MhW8nzLgOqYLeMH2MrBFOlUd3yJOp2GYRxqNDoZetgwH8CM+MhW1jOel
YRByEYmDKdsJl16eukEP3XEsmoaVAV/1nUOg4bRrxgn+RpiUhCpJazXSs0Ck1O5qwoAuTpIw4OMb
vzGMaCmqe9GgS+kaFkPQEYos4YfMUgb0/5O092yyGkuitf/QVYS8+SrpuPKGqgK+KDCNvPf69fcR
877DKZXuUdDTwUB3wJDaLnfuzJVrjVStQJRUxVGkZvhUzpeuj7JtYetWQU8YarTWVwp9QLvrTK7Q
aLImdRdW0kCASSPWpxpx6fvOyIgEY/KOTBWvt/1AbjQ+ILfNvZCVJs+zPqzG6EqSOuOzFMvhtYD0
0nhP11VLT9yglLKTBdKVb0U9yuF9Xsp2TD3iO1KuGRDeCiLdt6KY9QpLq4dEqCoULtsqNHL0uzwk
gphR67Hou+kaEPwQP2aU5xgZQvbJg9Ro5mMYyk12ldCYSbtNZggvU12I96LvIyYipqSNNCSTxF0m
TiKPOlmXCXQs2OTSYjLeFHFOhftCo8tg2hP9hr3k7YmjxL01Nm12NTQSDVrEieQ0NYkORGpdL3nd
TtRzEqWhZzZFxPwgp6YJv6fvR/KnklBMghVHknISi1OLvRY9PApHvk6VQDfRVoFjLLYTOjdfc28o
j5HBlWqDsR+/s3DSbWjQyPM1Ztg2ZKuy8ExRNKG40sXBROLOUJ77xhTmpCOtP7FUz+paUdVHc+2p
O9Fj7MfHyS+K6uDX2vQpQt4sgYxtGF6aUQndYvSVm5F09SNV9OhrNoOeUZVIq5ORNkV8DKoMFNig
yTuwg+QoU280qp2a1NFzJo0lkqAFfREoofTWcwr7X3ObNLA/PTU5nFNOakKFYnsdivEQpOhFsk+q
GvaOPvMTkWjE0H8JgF6SU9MXUE0gVYA0oWIl9QkK0Tr/XlDEGV8EPZOCp9pL454t64OZHkeVlL5m
Vv1L19HxQaNsmL3U/WARI9fmLJg4KAJ8eSFp8z18ikLwiEInNDiwldZfFN9PTwVtakc1yKF6U6Nk
eg1rRQX3OMTPAdQyiD97cGKxdjpkpuQ5Zu65Mhwq2Bf6Qrxp6O0J72INobAnmErZ4RF7y7jWuLJP
aTpK4VVElZk3acDs26Mpt99AcDa0y/f0zCm1pT+GMn7Y6csmfTB9o35WeParti50RXjlNXrx6Pvo
UN/0soxUVpz7X3QCIdg7B49cYySGCg+cmubA2CxoS/frsKPxmsvFkbm3h2taPWHkk1R/qN18aMMH
xU+U6YS2ZJm/lVPU3yWhTndj5sfJWyaCQLBFqW4+NZpe0bdmAERX9UIg2R/mV+ZUVoE7WQI8aJbS
xsgzQmieo84T07RHIJzekNBLHvl2QXJVVWrUH7Q1wFiSadWDpBOYyGo5vRblGNzCFWO6CiV3V5rg
+9JJm4gsJ5UDnfZDAZrpUddgCYYXy4RzrEwiY3hClo7KpyFW8mOEfOZPVSyswA1CpZs7WmB+DIkB
yX2O4CJsSo/Gsea8nCoNhgZqbsZXqWjNa8VUNdLqlQjfJPyr8aGvxDDlIRgqe1mNxMcO2bKDHOpl
wiEc1RcU0PCwXYtDMpqyDY4tb2KqltBEwdms8sgKM6spd2BnrZ1GceIXV5YEcLWggxyQfPKtbquK
fnlK4siUgSpkW0G0A70bEq6ZABLSzgDMtk+lXMoPdQjpcph2wx3yVfJnqWoQaxwgBS0L/qqS6j0t
ymGtpYi9UkJM5L7Yj3U+sktUSIu6XtS7ndIJkXlF6Wd4I1OU7Ymc6Z9Px6K5rpQA7k2tMF7FVo8o
M8jtXdG31jH0Y+qdCTVo3iuSTwKfwhg0Sx6F/5+cJQ+JwNp6iKqWTFXi8UE+reY+HP73dFEBoQQm
b7op7uStpRfxILI1d2AaTQiBvUBOf3k+sd9N2IN1vPJNuaYRMMEfHwnSQcAGfSSekt5LnyOp7r8q
WehDDKn3NVG9b1XKA7x7UHSA48uuokbVj4NFnGsjSUVfjyYK6dMIvoFyZlRG/8CPPH2Ra43KCExl
YXUkXTm+lJPYiLcBFUDmQk0L79QrLYjb3goV+hnL5uCJqle5ShPRhga/AMQ0vknWASCL9NSTwySS
Iutm17HcZXs6UBSeRU0iO36omC+wLOfaTu9ao9zVETxfbpemrZtGKN2dPMsX4JptDYS9iSgQnkuo
ER6zxJ+ST2M4DXZHq+KNTFxn0ZyMl9vnXGnX4P5a6ZCgwfygmQQ5o4fSO5lXqfZ53ogeccu8cHuv
Jqi+J89p+l+7qZQ5KJU2F7eoIrg+/CG3LcK4mauMWdO96jlhluWPNbTM0D0Op1aeVLLOJok0jnjJ
I1KYJNfATQooyNCbG1DSnRAW2eljccBfxA/eYMThVew38RNNN5TlWYprTTOmF6rtfg2ht+RF5A8V
/0j906cpLuRc9W1050s6SWqAej6IEuL0aI+wFk9YHvWci4kJowOa6NkdJqGEU2kIqh9VF0MypedN
91WLNJyWVwbpQ5031uDG1LegTIxg6oFKQMyeWqw+qWOWXnu4sTueMDRFN0P1KIVjGNmymFGxoD9y
b3kC7xVEcDpnagtk/+awcI+4lGrsAllLj8jbI09rGqL4ROGMxG/J3wW3NXSGJ4hEEDhsdL2978sO
fGMCuYAP54MJ7xvEUnN/pqfHMsgLuruUSJVvB/qClGuwdfQeKzpabChCi3R+NVlMcafjqFDpD3lr
lNW9XyHUTDicwartQ5/gBdM3r4Klu6L1hgr8pPU38K5O9a5IfbrUaB+HjK2wAHnaUpF0JzLX8qtO
5P0G5HwkQ68plB1oef3W5ggYcnckXv4wIKS4g+4CEn1tGNWrPg4r6y2B4+wm01DjhkYUepQ9qt0I
klSNABcEJLpUvcQkvo86JmhPmCDB/UO3vE7N1NSzR6oQwfgMkiCpPhP2VHCHpWVw1Kog/lXT0SMc
Ukvpggee8nSvz2onrlInqCqIHcoZdqXmZrqby7gI0+sm8uEdMJwn3EAMcknMuT/GIj3Avym/GFI7
UC3sc3qiRvEL0D5a/DqN+092eckQ8HNz9zxiJ410BDXTBLecdpFHfaimpmvllGuUoRF0UusEADGJ
vpsolNUbugVKmh0Bxr1AbKG+qmjUu7EhBz9N6L+qY6UORU0BIjcjXouQ5c5fPATXo1kPb9YUh/o+
tPRK3OFxLYBYXIb+m2VW5k9/nOT4RNsYaSTQiVW2I4CHCg5pA+l2tCpCG8nsx89NpkbfYchVvpVm
h6w1jZnm1wBkU+MoZYECuYow38+A8oWFi6f+QgoVPkZHAFON6xIqykRBlN5HDSjtnQQuo4dFZCym
I90T1iMpTGAgsm+Gzx1cnsVd7EHfzzGMoBIf0STp7mElna4CqRt+iNyr/yh5GYxOF8v4ndyS530e
mcNnuZDU57EUYKrOqzD0jnN4ZlAtJLWEPDIgBbuXMym6AYuGdq+XmijohLLVfKbL1LuOhiCuTjns
1obb4qhHG+WGbKDRAm13igkd2YMUvWfRLdTSj6H1RamV7nuP3HfsC/Wr0g7q9yAjwHcUCJu5TLha
myvodHL9RO18eGxioc0P/6cZpqzNqg4XHsIgQaua2v2aKdbpOiYD/RS3mXmQ9DaCx8Hvv8lRU5KD
FcUNcZaPqF4kCQxwH5JOFCWqC+WdvJe6OmhHxZbrpzGUb1MOLjQlfyVdNIOUDWqRokkhFJk8VV30
HokFdBFjE1GNlwNI5Z5CaEKs/I5abqE+XMbZrmBdrVkTBYy9pkEMtRgQ+KwiqVMyulPAi030PkGI
8HjZxMqcWYaok+VRGI+47PbTlEIY2hgTSvFYGJ+gvyaJf9nER/y4KaqiiJSMqNH/9buZ6wyZHAc5
WJgAcUcA1m4pwBwYH0RgslOgbMCDzQ/YYFPUVInbHHEKSZub1s5bErLSUCwvhPB7pFs2Iq03k4CO
5lEffqTmVWhtwpE/gPt1pkye9bNMUOSo9bw3mBdTXIGzRSMhoROd5KEoXWXVIbRuoxDiuF1HuVff
AF9/XLEZ9gyGTYbMQBeX2HXZp6hpgY2z8+4JTuZjlzWQae0ur9lvuPh7hLclkgHXWS6JVj/Vej+y
wYAkoQyJoaGBceqdfuhctARsWlttKIEdgkzXcsg7OqXbOc2OFlFXcph0m1SJA0ui7e0MV3PbjQ6B
jyeCz5JIA4D+NqDEXqxwYSIbWel8lmTdD+1rY95sjJtWyQWMHgPMrCxLdDbS8vB+3ELik6U2adsp
d/O4O7dzYdV2yAXZk/1n3PSvOVRIHfAx7n9GDdbS8V3PIZfqFBsnaFbOff9VM9ienh5DFxXzP32V
5xtb6ovEM1MJMt3xFFKU8F0qnlHt6M/1XrrzjkJ6rdstK/AS2M8/tyZd/nCCF+bnc3d2gjtUgXIv
wjwkTfS4yY+m4WSnr/e509i0naGlGp68fXH8AZTFhnfcvhvtX/DqOFvSVAstJZwv5xpHRUMKAHYc
8WJ54MbmyVrpuq3WrVNKCPPkb5GGXsAYQLMEs45QCLbSfZPr15p8CinpUxgZ/9EOpSvY/yd/+M8p
OO+t+uBmaE6hk4c7RkaGUpaXXUN5SjeAhVjDqGj3eQATiNg8QR8A164gPcz8glSg7i5vzN8tFe8O
5Gx0ljaWRCSOqQa8XwM9sYDsBhK1lci6q8q3oieIrNX+sRbyGwQfd22v31HHJbWtVcBj1eZhMGeh
3Bg9lAmSLP+28Ienja9SPmzM+asUjTuEyaDt5P1XVfVIsZPuL9trvueFei0SumuRWtpdfmvqUCIO
Jtzy7YslJ/eCNpeWlO+yKm30vqwuiCWS57G4lmVzsSCGTJEXCSbDLlOQupC0Ql9n96XvkiA7xmTu
AI39uDzyD+0283KcmVwcCbkawX1kmKzY+BqJMsjce2q0bQVFYrDh8j94vYWxxdoPmg8wvscYLIiU
uqC+puFo3Lg8P9wrGOFkGRoSZQqSWwvXCo4WmpJMMWxx1HbUmg5FDDabJ8TlifvoS+j+Rh9Rw39D
zqkvTrBvCE0jNIrHY898GDMEDUyNlFpav0yTkb9eNvZh4qChMRWLVIphgA8UZ29/5rhkrepqLYLo
Psu/KOp1pG8MZu3vJ3Ji+zNteITF9i8soKU+cjkk7fLvDSmNqTc2hvBhvhjCuYn5E86GIEQQb/lU
f2wRSBVPUchmDMdA4wugxOXJ+rgBLBU9SZPoSVfRgltsgALKRqHRkBwXQiiIeJD4SvfKkd8Iaj8e
VswgGoIwuYI6pjEP+GxAeePLXTNZMN5Kr020T8GjZKBw6ABoPxuF5lwe1MdzSrAu0ag2t8XRIbcY
VC90QWOVPilrrNpq2MLD2u3iIX2M0a3okM66bO/Dcs2PA4gUZPw0vy5dURiapNMlGWW4/HunS3fJ
0DxlY2LDS76hM/rBErchB4hBWUyipS88kDBXgjPY+e2gNh75k/nR7yBQLyPFdING3NjpHyIQIiJZ
MeYgHm4H2kDfr5pYDVUL2hV/1zq1+ixpv3p6rSAJGyP4trvPWdfvLs/kh+04W1QNtohFxKMt/VFb
QkrmIy0EvQ98kCFUBNo/3rglgbtihSccJA8Kfo9+0MW4SOWOqJ3oADmGu6H4olUeea+NeGFlpbBh
slYIqvMWWngJisWFSTs+Dx/hxiRRplZXRvI2tq+XJ2yhBct24EmgEiFSrUSiWtcWL9OuUUYTtnre
crUg3dDv37ilUUKbD0Hv9dhqvzylb8DJk88tuuwYj7Q0VlRId3LkDRu788O5M3mu6tQjZq9LsL5w
W31dJtaAxim8xGoPOAdMi5mqyidFRaVtamSSfWqbbUTvnC+24bsoCbNwkshICxORWMupLkFDdkpJ
S6jruteue+te3/Jv+/nHfm/vTyfb5pfb/X7Pv9kn+9DYp8PBfjrw0///j077yXf7yT7w2yd+feLP
8Wd38+/zkzP/cPjHnX9yHNt1Hh/dIz+uj9hy55/4n8OP+Y/Mf3T+D/fn9evj6/XP68It+K/ra378
vJ7/L3zn9cZp/bjjFFWEbEVD7JScyLL7X21JHVNWBeHTWPDF/ZDFae/FN57+6fKW+7jKiqronB2S
IsCWlw3b/qiVU9WAGs7ZdV3R0YuoXaeAu4rQKaxfl42tDYpDqoq6aqjYXRyjVOn6ULLIPMZJ8UCj
+In+akDGPQJJwvGyqY/bSEGWWpdFBqYTQczjPrujYjjVOphuDTuFyTT3XuuydEkQOrQ/7LLmBwiE
y/Y+eiFFI86Bp0GnZs3BeW8vkGKlUKLAsKdOrWa55MQFogAfJRTlG271oyPHFIrbokW8ohHCvjcV
QmOtajXijdBtxCeJYoMddmPqQjGPlBXVT/3KNxAgA4bzaoDC2Qgyfk/d+xMKlm8OM3DqynyDvbeP
bF4mDuhx2Jqd21//86pW7gFN2eOOTzl0e/pQ3dT5p9/TX4A6zzNdbYf+GmUC+xUtI/vXT9Px94Y7
Xgkbp2b2SctPQ5hDIeUxnxl5XqWzVZ9AaMJgmaOxqNTUKWAFULZirI8mEMYxf1NCoHf84cAM3RgD
CGsN3qgWFWnagsury1tpIZk63wLvTSz2UiGZrSFVHXs3lLJj3gmjq415e6oA2DolzIg7Rcp+xkJX
On2W3CutWP5tDDR/gSXzWoWaiffx4gtmLtNA7fgCiZKcA7nJTa7nRHnj58QoN9ZsxSnQjKxBA0U+
lqf44jlBRwZs8hNPI8jEXAnZUes2TYm26v/RzuIlgYYzPeESdkAYQIx864EgCmGmKZONYGFth1iS
rKEWLXJ9iovzUXpJ7LcSqJcylx7LwkeDYmufr3gbGpsJdyRSKPNWf7/P+yAGU4zQjV0B/LVrBQ1n
Gb65QNuSgZfm2X9/oliYM0uLnTBAIWDCVWzYrUqHY/iARlsc/NMIKojx1IECnJbpbzU4f13Y8DPS
igvHtMb9RyGAf1kMMkLIpgHCiFuRPoX+PVALVTyW9QNqLCJABmRi8+5KHA4FPcHVU1DdAKxqrb0G
O13+beNIrk/4n29ZTIMaNSHUV0wD3zIi3dLc5eJXD04YRbuh4VvX0Gt8TrxrL+oApOz0eD+OG6HR
yrYiMtRlEL2kN5VlRCB1upLrFdNRVKJEda3gvgavdnmgK4dRl1QuTEjgSNEtE2MtgHy4J6iX0Wv4
S861Pb0S/9CkvCv14O9NzVRyCm5G5u0zU96d+2rUH0oVCVtEPIzqrQvHx6LWrsHW/vDiYstpf1w+
XghQzlHs4VaAyfG9LaGXyxIOJXaxIhzK0vyhxChD5taXv509zPAglkVqPpL0O7w/u37GDlDmqGHG
aLqbYEhB+9D9kY87cg8b2cS1W3h+6VO+ABLEk3XeLme2LFWoy6ILSM6RTjAfCyqsJ19WhP4Ngdsy
2isR9eodlUjzTVWaIQJcMXFbCWHcwxLtj+GJpnj9NYEEw7j1qqL/B6Y7a7qhzYveI8RG6tTNU43H
DtTnQ7AHuZD8GmFNBusxhdqrTFP6g1gl1hVbZmh4j/TdpwK9h/YwKHpGfrfIUKBQogEQYBBWL4Y+
+Z9q6Dq/UDhuTmgQtf94RtSc6A8bor929nPZ408gsDivzdT1PY2EyHX7MFyn8QBjby72xwn6iF2d
i8Onyyv/uzD13k9S5ZYlAjPyVAZVsvfLkWcAt1sTZRlgk7auFFdFjN500sN6AqIJmihwVZ8g2XhS
o8ExA3qT0ATOac036HqR5Ojx8vd8DOt1Co4QCRg0almGttjwVgWTeGjAyC9l6pOq+nQpV/AR1Mdo
Cj6bk7QR/X70TYybJh+KWrzb2JLvR+/HhS7IrSgASgg9ZHuMXz0MxRtb/sMhpq4zP1TQA4I3Ul+O
qRyarI0UOPF4ErlSCwcy+9Qc/3bnLKws3NIIRdbUzaJkHQz4FfWIFm6SkaqZIf6lAyTdSCWEV5dI
Vkslw/l+0hog7TmNshTbJp3WGceAULVRdmq++7u9sLSzWJwxqgSlLtICWoX6zsiRXswOCjgrwYQY
Oj9eNrZ8nMzGSEFDKscjT5SUhbGgmdA8HRhUW8+kQrNgAs/B4RWRNA1e3uxnSLPHIa+66EWkOW9j
iyyvr9/WDZUEAulJkq4L682AwEY7CLnjT3TcRbxsH2idLt1Qy+CZhLpjw97ymM324FAFH6RZJG2W
uaep8dCf4jELexJdm+2rVV+hSCD5t2GzEZF/eBQsTBmLV9+UI5wUogoF+THslpLWOagtI06tO4BO
3uK2OomC/mMs5NMIYvTyokpr47QICOaqAn7FXDzcJzKtsJTTsKfdp3fJfbOnP333kO0BIEF0Q2dM
/FB/726hx9D+FhEwj/vc9OKUZJ2OT0FYydHGB4lCbvfY1E8y/BHjMZU2Tsoy4lzaWmyfpCulCVg0
J2Xob+jetisqtLAM7booeIg661DQ53x5atdMnu2g5esnqzW/E312UJTCnwBTpa9J90JeOTE9GoDv
qRhpwkb+fu2UcEIoE1CF18ylTRPiqaLn4eAga9vqSI55L1IYIyr4/V+M7czOwpV6Wll3kYIdxBbc
W4hGUPa0ygch3pvyv1g5SLwJ7SCSmK/+976UNEfc0gRUgLdOAJ2mB5/nV+M2lXTUVNo1N2Lx1VVT
DZGXOqklQ5y94Fnw5WlFqv1uYIVXFHrVSZccgbYae2Zhv7NSSwIu7EGzjzjV5Smdd+B5mPHbCwBY
pFA1x32/D+qZYapHXhWOZeEU6T0ukPaKo1geLttYHdyZjfn3z2xEcYa0T4+NITIoicXXXhg6wBmf
IZM+Gag/o/q1cemumQQkNecaSNpY4sK/zMwmCIoHqCzTfyY4lv8F0Ffdf0J5E4a8DWNrV9S5sYVH
QTTXQzkAARWkg5wA1Z+IxnzUuEXlGzQUttdfh9r95SldWzaiIi56GmtZu8X2RPgbBMZsUpCm/SA1
xC4wkiBHe9nMh/rBvD0oIVBFpzbHa2dhZ2rLsYYhv3CAExOFPvuh05nw+u9VzZV9Xj2oIP8jmK6W
Dht+bG1SKTprUINzHDRjvkHON40YGZpWcNYhvieyAPIZvojGazvnIp+gBKIG9OnyYNe82IxbsHQe
PzyAFmdQpycpqgXmVArk55Z+kjaVd4E2OBVaipdNrV6+Z7aWdRmgqJ2axcyrGv8MxgyqQA8RFE1/
qZACDDMYDRq6Pmm7uIe08fWy8bW7lwo4qVZKoDqpzfczm7VBV7ciF7+V0MjqPVmEVJmYIP3mw8qw
4di2jC3OxjR1aKxKGOuUH5Z/kBs6oqK3stzRpLYxqfNftXRl5+NaXLbVBPtSZcympFc5+eaXG1fC
6t8PtIVmSktWQRq9nzdfbHyzsPj74Tp4loLuu4xS6uWlWTfBywdQpChR5X9vohArxULLE7cVu0io
sAGCjWMlz2Hdh1kC2v3/mfj9+2fnKoPEFDw5wbtxn1ORuRlO8WF8KD+re/1Zt78Vv2Bl3AHx3pkH
dFiV0+UBrvotjQIKNShwW0uox+Q1sPA0XKuG2DiAf0ZSp1l3vGxkzfmbZ0YWYQLAc4V2NYwo1ktp
nKicyJMJnYziwDOa/rhsbHXJzowtThOsoCN6TxiTaVqW8sRRt4LI1TkDHmPxRKVMswS4CVkWGvDM
oOFKOwfFfC90/ORFiuqN/b1uBwEFnMKcCFr4euhlOawtwappBlDE88LZxV2QuZJUb6XPVlcIQK6K
oyVoXD5z4BWkj0zD/VlitWv0qwhNvuYfrYhtMfukeE9/v0S4urkOLumkthanyoLBTskMtnwxvjUo
hgrtRoJ+beb+GDDFxVNqRLUvTUwM6P03SLHs0rgKtq6MLRuL1Ql0Na+zCBujDlnEI5RcBNqX52nt
AjwfxuLcFGIrFm2NCZhMgshR61PRunRBXrayNZDFgdEyHtutgpVKqff0NKKhatF0UO0um1m7eM6e
ecuXuyHQ9NDPTkAu98ipB9ZL3Bd2rP/ItorQqwP685Zdopciqx0JrbFUeI2tl56T6pBwbAR80pqf
OR/PIh5CKgFOi55p68LpUTMhFkKliSZvV1fjl05q3AA+gp6+jBBKQ3VqECLJw32SIKtdDlsfszW5
8/k+u0ToSKozdX6+t1fCvfU8PkJ6a8eUcMCiHsQTbSlutotezDdzY4uuBk7n07A4yyOFannmVHVo
Nnntq/Q+nPJ9UpLsyoOrQYWo0AwOU4+IFFqLl3fUmtM6M20uTnnAG5cm1PkxH94Ow/cSOsR+B6Hf
2EHT9XzZ1v9jnKC7TVoXSE8uxlmVTT6WHsbA7HinZFRSurr9zzDMnqJyIFhLWg2hsOg5t6wrsRyL
jch/ZbA8nng9zehiHqYL+53pBUpeNQwWCEDa/Ohzk93laP1B7a6iLee2NlzMqTTp0D/D7TOfsfMN
VfaRBXEdd08g3KlIX6haQ84rdBpoMuKu/zkG+m4UUeIak+PlqV45vu9Mz17x3LRawVtJicNJpduo
2CXla+ZtmFg5Lpig1QowLWxCSxhlpkOSPAg1OZnyMWpdQd1FdGt1142yUelfHQv5UvCtZCvNJR4G
KAEqpwbT2KF8DYVc/hr1ny5P1+pYzkzMfup8ugTdj70QE1m4i9rbEmC3MOym4Wh1p8uWVq4j+MD/
DGaxJ6YK3v64YGEaFNXCq7H4OviPXfT9spV5Iy/iYTA9xPM8hygBLF/SSYqImgxdCgSRttTZlpN9
U3btDb1zW65rvj6XlpAlBFlIPY8i5eJI0aWI+EMw7+3b8cp/Gu/Cw/hDOPmnFGvtBthu7b6Qz6wp
C29lIA8lBoJYOMlNcIhuiptgH96aN+LeP0wH7VAdmi+XJ3LlgqL8IKHRwfsZZZDF8AzY2dGTZ3gW
jfcdGjZwCFy2sLa7/1gA3vF+68FzYg1SiwVReOiGGxN2Sc+9bGIt4XE2Cv238tfZ9jYF1CK9WXtn
fJzc8Q7qK/1ntRv33lvwVdj/i/cexWowMRhSAZYt5ozCr9xNNJgiYiAObpRaCQSPdboRca0dpDMr
y0y/UbQKdDQ8IFr1c6OCWLvOordm+vvr8XwsyyQwEl4oaoeMJbLsJFPtHJ7FaC9Eb5Zyl02Pl9dp
bSsAIgFSDXwWlM9i4sAzVSliQwW0vpVMzk2vIaxF6N2YECH8e1O/Ze8MGowkQPDvd12B0DdEALgh
RCAS/TBGX1tjYzRrC0R/osF5nREZy21QDH2n1llXOGHws1LgltuH9QFdy42RfMDekM2j5eG/dpYb
wW8iSCwSfHc47qS9D3eCTVLtQfN2yU64KbINj7e2SOfmFk+WIg5TrYoZllgDoYEbeejh49k4sVtG
Zq97dmCtxupgXp3vo/657I9J/RT5p3+xA86mTXlvQsgTGrcjxiFpDABlcbp8AdlfNrLmPmfOibmV
C6Dy0vEILQ97oj4CW79366m5HkXrX5xQisOkr0CDW3jq9+PQzKBLZY/sUlAqPFYGJwd5JJO5jXLr
UQ2+m0q6MXNrwQINaoAaQTpRZV/sgIaHXu/PKQVkqeymK21ZeIIXFG06ARnjjVf4lrHFTighh4en
b37xZbu8bZ1xuKrhzBylXbuldjTP1PIqPx/XYkfkqE6bsYepmTwGqsEa8LoX7dLURZ0DulB4JsyN
/bG6z8+mcuGGKrjRx67h/ZchF4ls9GfIs1DaQaLo8j5cC/zZIxShgKTq0jIF2U08xX2BywKwuC3H
r6Xxaqn0sZ2k8OgFGw/J9Xn8r7FlMjJv0jE3ZIwVPuyhSXYDvdMRLrATMonAuKZ/ZH1obVMQ/xaW
9tsT/hmlvNiYgRj1OixSOHUNbG/5MviyPYW3mbdVX/sAOlxaWuzK1sPpdvMQewTJA0mtbLHWuEvG
G6MYdikyWZEY3A/mF1H33Nx8IWQ7RPTRwDF8Lxef/EGlpIrePDIClxd6dUPNyHIQMOThls00mSIk
SgEvJpTBPuwnxAVh8wvs/obTWT2V1BlAOKMjJS2zl1ItBo0icFPr4qfae26U+yo7TBBzvP2L4dCi
LUu0LCKgsFhRyAQ7ASmgwonpDRpJf1gQ99bj98tWVkdDbAsr9O9gYGGlhHsB2gKsiFBL8y1OnMBb
PMCinORXDb0tl82t39hn9ha7Z8onaLlbbjeSOHTmiD+n4Gs+wN7SqnuqnreTNH7yxBejRlsddYjL
1lfDkjPjCy8XD0IH8ph7TxaTa1N7RnDsGSq8PXI4G5bW9iLYZt7+uB762Rc3k4/GlKfkWMrLm9TY
VeVNYOwuD2Y1xUBpj50Ijs9C6O/97RcWlD2MQeT2M3+04yef1opBo16r3qGjBTW8LUfP6LZtrODa
tX5udd5QZ+EJD9zRMgKsAiPIG9HR4ae5PLCVVZqBiaAuZp1EOk/fWyiBL7BIHDB1kF9ihcdXqPjf
24E+qwl6w8vGVvY/3SgqjZOcNCKJxf7vR33Sm5r9L0g/QS+7+hifhGx0TQ1+nujHZWMru+KdscXm
NwZfkoMeY2ly1Q4Vl5Dd9xv1ydXZOxvQYo8nxTQpcMQUzgTIa5Jf5OQprns4an5eHsvKTfduLIvr
u68FEYJM7MCT+9KWGoJM4I0sSG9M6xbapxcfkWSYkjfWa2sKF5tDn2Sr62GXdGYtZB1ASQoX+VZR
b2WPvxvb4mSZiCzC0cnYfAF1QBOOlWYLF7c1jsUxagFsDYnPOKJBue6aAdYvi4EkG35oJfh5N5L5
989Oa5BZxCMDZibjoDc3ZgP1qjyfJ3S2Uyff2BPr82ZAXiLxwJSXzz7EE1PNqnHuxQipbX1dhls5
p9+1/EWgyoD+a2L54kOKuc4GmM4cba8ce2fcqc5gZ9fCy51433/xbxRH/gT+5rY4eLu4suPv6a94
6yPWLrF3H7FwGiisoHA5J3ehRUISz5JuBs0xc8eAFwTGinambXX0LbPrrurP0BfeI7A6oZFQMXLQ
LqSj5TFNvxTDTQdS2h82nMjGQhoLJ6IMMJ2Wc9pVp1G0Hw8mLNj/xn38Gcz8BWcbMwf0DSXkbIGX
homokr/ro0MaA+8r3Eg69NlGrm1r9haOI6SMOUwpBqcSmnt3mh7CPnba0O2Vr5eHtn60/wxt4T36
zEJrUMRSLR7GlqyeZGfSVjZ0Tg1eOgcL/1HS/dW0IQGGOIKOdvXwrcq+NhIdL+LXLHJHGarXw+Vx
bW2KhS+BSElWRZVxKdJr633dTFVuzdsiZpLKTte1gb+/sYJvyFQexTR7awptf3kYa3HT+eldlr0a
vQi6ad7cMPPZgrk3I5hjnEQRqT7e6pmbyVdatmV0Y/KWcQaETkOK2NGcDdmZJ6QkUX85ZtfhCf+h
QkJ/L3zCh8DhfXmw8177sE1k6HQkeJ7WcthEPp6MWbP33TAVTwqJCkP4AfP2xk2zOsD/WvqQy0YM
HtHFFktjFdt6ldtF/W/O1ZmFhddFaKFtxfkuq8zYNrofGrpx9cYoVu/LMxtLH2siOlvROeZoyRfd
ep78O6AJQ0LrrgKCfMPYqkui2ZtIF74na1kjRGDFKPWy5wzLj4pEtcZEgfamDe8LYePorh6tM0sL
lwSRbdvG6uwt6idRczVxZxVbHml9A/wZzcIjKb4c5lPPaHqBgKnbCUqzg7JJKqBjQAmmgogRgWYF
uOVrnH7JETBrNw7Z1hcsHNRYoFNYNIyyRtxU+ZG1G4dpNeQ9m8WFg5qgp/LSYR5h9ur3T5aEGPGD
13Jw3bSOdpT2/rcNsuxj1yaUdbKAAfnRkZK2401O7//wabnptkpRG3txmdXQe0QCkFNih5A4Eub1
+hyOn7v4Stsqq21ZWhwxJc6b3qhnSz00ZsJ1KAQIzNnwFw5b4IpV76eQD4K5FoDeEjJTTmNDrzGn
WTTfhEa2ff17oz3UW3Dw1dN1ZmZ5uuQwqf05UzMZ33SLtbnRvY284urWPjOxOFyN2UmtMb8ce/M5
aH6N6unyPbE1hMXR0aJSV3yPmZIz6A1j30UYRvF+/W9GFudnVEsTAQYGIXe6i4AqIlkHxf/8PxlZ
3u4pckQNeQLepdxDkbybBM02wr+l1CEJymr8d2ctr/Oqg5O5ntNYkvESqF9D/5AMG9AHeT4IH+7u
MxuLg0LjYpnE80gMybaOfWpr91/lh+ge2fi70o3eELhyE/ie3PrmxYd0HI2pa2HDpa4e1rNvUN6H
6aUJAtmcY75BgCa6ew1hVKhylPZuJGuwL6/cqns9szWfgbMngRDKQWyU2PKLb548ulOZvIqR4ra9
uEPz0C3LdK/p6ZfLVjeneT4aZ2YDL4deeF7KZi/dSFDI2NNe3vW/Uif6v5ydR4/cSBKFfxEBenMl
y7ZTd6uddCFkRvTe89fvx15gp4pFFKHFQIe5dFQmIyMjI168123047jP7tzbcpu+ibsn72d183bd
/mLGcbLqWfCoYbCJx+nN7HXf1fxVUMZDW+q7WEIKvdYRT4tgL7lucvqT1xxrFkwyv3U7hthZcY4w
Ocy+8PNzQoS1ya2VoGLOgoqhp6XUT0uTh6PZI9vyLqgrV/KaiVlIqctRFbnz8U/EvPrnNP65Otrw
OdF/Zbvmt/CgGHlmwfHuhHeok+2l58AGJvdIEoo8sXev7ZFrzd/lnfscvuvvot0d5IfGsTavyj5B
aGklJ1hZ8fyiLlJTGBrv8+O9xM2jVT2rwcpls2yCiZGpzcnbYeYfdax0hTidiGFEIieEXfIV5Y7r
PrgcWP61MfONRpfdHhYXwnQ8vAZJbQe9uot6187z7FuqruFSFk8ZgBQREmjA+heT0fCFyolC0mEw
xlRAw281u7YMNkV+44coP6245XKFiMY3dJ1wu+nzMaNET6ukRzTDSZ5haYUwVnKCOwb70DJ9VB8Q
pri+m4sn+sScfB7DUKhD+dhgeYH4TR1uzOLoQ+RkHq9bkdbMzG4D+IRSs8tYlXAwn4ateB/cwIQe
v+ffS1s6hvvwJnrUHHd73eyiO54sbnYvaFEMyiTFaq3cgWcU+3dfWFnZFCYujjjD+RDF8LUuGRTR
x9RRnqW0xniyeJCiLYKzCNxuKm+vQhU/Ru//x5pODM6iftnIQqQIrCk2B/kObYrOcRsNMI44rLFR
LW7fianZaR7NPAp7JKqdxoqextR3As+4jfuVOe9F1zixMjvPMke38hqs6PHeVG469TERH7S1QZgL
EonPvOvEzDze624W9dYEbhwnxgYnFktb9x9QJ+6ztzZzzOCWsbrAvW2hxw8dBbnH/+stbUwzmPA2
0qia7Wenhr7a6VMDjM6U0t9pw3d9LTou+uOJjdluwhYCuo4exPRe95VNkvw06h/1uJXc34W6LdYo
CRY/3om52a5WgleLpcuSVPVDG5BlfNGt29XC23ROLw4Z7N6QSqu03PTZxplDrGXp9O2qoXfa4qfv
rvjgoqefGJjtWqeikJ4bGCjrfZTcJMo/6ABdP7dL9wjlIQXSeK5HOvPngRaiA8E3PQIt4q/pc+7X
N2gZS9uxCbWbmjG6B09Uo72sVsnhuuGlTwSOE75Q+HkAOExrP8lS5T7tNSvtCRj6s2E8gULs5dto
rYKytIOKDPspvPPgeedYmU6eRFp8ZTpe8sYNxKOnjRshVfbXF7PgCeAcGc6eSF2hBJztYqUZqIyZ
WuyITL87ou+KdpwXa7nh/FsxIDXJJMiWNQFCNHEWY5m1HZQiQGYuKX4GFkTt5u8igOSieAjDoyH/
JVjr0xq8GiLkNgCvP6vOJx8IhkoFBTZQUoI5HhTFfUIJyJaa9l6Fq00Z19LAuT9M5owJTA7+HjZe
c3YpirqGuldlMQdEe8FvtprS7YzRkZi6vf6t5i4hkcDg75oIp+tEzT47tSgvuJmHCJ6ttj+CTERU
19gJSvZy3cr0V05jw6cVnRooDo7BT078k92Lcgag+8D3nLySftV5unfz4aUXDDTPGXykPmSuuODS
shSIqCCsBZoImdf5eRqbdGgFKfIYs3lJ8/rBDwxH0tc27yJjmgQWmEwF2AsnLszCs2Mby32ZZALF
9tuPxI5sz4Zy9de7s3We/rb8iqUpsEILyzivgq3zBfnMT7io+fiOvC83kL/u93eUB2x4Wa9/qc+d
Of9U54Zmntcpco/Ou+s7aLN+KmeUqGeEjr5V+D+FRU7/Ev67/fjY3Fvb+y87+9hPC98//lLtO9Uu
Nto232rbX/ajalPAsGP7fb/96hyefv++XavUXB6U8587+wLovUde6bEvgtGGTtCkAe+1PNvKXvRs
aJ200jm9dOTJHPh3UM8TTeXsDuol+Ac6BLecsOlvECDcicxOml3BgFW9g3Br5bNfujHE71CMMmHE
1CmEBudfPW9khmnRF3TQN72pCpHZoqG7zeU1QpR5QvJf7/p3WbMoELuCUZsFy/JN11bcD4RLt8BK
DmPTHxS453UtlkjEtM11Z7tYHgCgiakdZSBCuTYn2xs9tVLMvogY2hodHaJWLdJtU/nL966EFYvP
psOtyQyvMkt/ILuwoIhGRKur7rQyt+UxQnV+5dxMx+Ls2DBGIjEow6VHOIDP/PxLFWAzRSWl5UwX
66ChL0ooXMkRFnaLJUyzzkRrnaHncxPN6DVKXLKO0W3ffF/cVZCzi7Hx9z7H9QYr4URiQaCZrUR1
taqQJt6vkBKIppRIg9xF8cf1Lz857tl2TbIJJ0ZmL9okR8srhlLR6ac2veQhcVwxit5xf0NQGLt/
/L78et3kxaMdJ0daC342wqhKbXe2f22Qd8iO9gFUocGT38k7FVxgX4q/JMl76qMWXWDxHTle6MUh
zFKjFQ+5CB0WTk6BAi/RGJyYu2HTWHHcksI6nQiwnCbJLys1tB+FAp5EQlhkw1To8Hp9zQsuw8FC
ugpWddjA5rRVfYfUe6jDm1CGcrHVNUZC4MALtl7Hob5u6hP7fPZJWR9pGNZMpiJJYs/d0w8hW2or
KWDsfzdKMCCnyCmPb27cHqrorYmZF/LuWkO49eNpqwHJvQz9Xk/CXR6JR6F5KN1/DOOodceVH7Zw
NAG/MqvJQD3PunnyMZZDFxWqHjhjCncMrNQhWZSVVqj7QlCQ3EdDFuhAYUoErwNBb+pDlsnaox/L
wlZkVMM9JIHp+TclN8Ngk/spG8RJ5acOJdR2U7ZDLu4koRduTTFIVUeKkDl2sq6DRbJICuWjMQI0
O1GUYZTy+tIuXZrQNnHgSqIIDQwH6nzPS80Vo4ESshMiOa1IG8l3Rv0IlV4L6lVON5TbbavcQopw
3fCCX2F3QmHD6AMnwixGjIWfukKONqvHEVIibZNVwsYz1pgkPmHtM5+a7oZP0iCGe+fPIr3qLS0p
U7gI4wk55MPe+WSZr2q5jcZtCdFtHWwL90bx9m32JqDabn4tRcarfuT5LTSCprrtmy/QkF5f/YJD
kZeLyItwqBAAme26HrWFFnR55ETZHql2WyJsXbdwAWKZ7qxTE9NPOEmYm76AYLnCRP4LeLiaOkFm
tzfDR/ez/7ZG17wQmDQAHfgPsuYK99K5LWss+iLOsGVSFAPR1FVfapl5uGpTrclILPkN7JUiy5u4
17TZVexRvPUCiwsf4etD7VJfj7Sjmf0tMcT058mZINfFPbmTL9IZue0FsQydHHLtO+hux03euZRb
xpbqX+DpKzfzRRI62YOghgsNSvqLyz8qx1aqdCRBLT++ketvXiDvPHJDdeURurB92KEuBVcmF8k8
X4I5spW9oGJdQ/HAjfWrdou9J5gv171vaTmT9AWvJ5mL42KWn/X4pM6hE4ffJe132+505Xfur6QA
y1ZALqHEQk12PmQeoALsN4EcOp54rMffI87n9Y9B+/v6Ypb2jFAFI4DCG5ek5ty7w7gmuXWtwAnJ
pPdCoFE5KtQgsK0gzFYqVEvxCjQCjKaTc1/egSFiEhnd6NABBy6+9YlhQWvhh9JTP4gIGA/oJ8u2
KMjizyrtjF2KgO5rHHjjXYLGtfFYwhuaELt5Ke+BFYkI6oqV+7tyy/5l9L34l2FU2sEwUwBtQ2sa
39Qwk378/X7BSS2SqjC9RbntfL+KhnuqE+HsadRh4/oIvVvZwXLXWihLX//UzOwGSWUX6L+BGaRg
d0N/oETpaFEEdvPt+noWDamU1XQExShMzmKBpRZyPqrk+01iIHCWwrnxLplR8UzRRvk16j6JwXWL
Cx7HSCy1FOIPEjbzRA/CKmkw8yBGOZ5hA1SoVab6XMAQ181cpNATTy/XD5Gb5RGBzj+UUsquWtd+
7LhqqdhVQwNflm8Gq7EAfyOPA/tj0/z5f2wiS4NOKM/R+b1fu6U7eAY2LSZygxa3PebSU5nxaEwe
ozV+4IWL6XP4RUEjSps4389XiJCFpmdKBG+Jqd+KJIlJywRH8yeoEecz2t31tS19NiorZOcmXM4X
tFWFa6IqrCHk7Y3mjThRzJraVq5WQsSCO0L1LlHBgbuS19VsTY3WRYIlpNRGM30/FRGgSLK7xK/s
tFu5LRa2D3/n2QvzOzF27iCVFSoElD50YOZut6nYCvcEkZ890GI7RAx928FAv1IfWVjef3XqJMTx
DObnzj+Z4JpCIasm4tgd3byC8WNRQL42Obhd8nj9e62ZmqUt5qiElA4o/EbZW276NnroqMB/+Gt1
5gW/OFvS7JwFoljTGMUO0uIbr6q2Rh0cmlH9+6jBI4X/KGhPRBizOCUGYqmWkjvtnLlppPJhItNJ
g3LFyxdyV2apUQljdo3AMaepVNoyC8OmipwsfO/0kgf+1+ufZWG7JmEec+qdMSg7R73mbh75etZE
ju53nNRklymhjab63zv3JBQGKp2XJgzvM0cTtQrmHahdHCPO7qDjR8lEvGnS3+gC2UEw/P3HOTu1
ky+epOOBKoTkz5xapbRe4jJXoCbWxmFT6kO5AoNe+ECYIjxAoMfDZ84kH7RZQPzAlFYIR3MwvgzS
GqP0monZagbNb73cxUSZ99bz6JUhZUXPe77uCAvn82whM4f2B4RnRwsrJkDQkdij0sF4VoS1t9JC
mMMOokFAP2gEzaeSutIQR+ADsRMU6tdJsqe13MMo+9tiiO4VwVyr4yzduyf25iNKg6n4sedCnGjl
FSoGJVCMrPUM25OLb65r7jzQgn4WrZzbRat01abCMw+b+Zuziz2t8gI4vMYsvqEvlMf/yKgZo9ee
KBLkxCvmlh6gJC//2pt86MTj5S41KqHAntfKYP4HW6g0mzcQHPpfO0jQqRNrw9YKt9ed5oLPhqfb
md3Z/QiVlieKPnYld9wr/k4tngblpVP3NauF/iGrBmcM0l1THfW1csOiJ52seXYudFdIGi/BNl0l
PEeHr78XHofYu4dIwx615O8L02drnZ0Qtbe4+KFPRf7izpMSu6j8nd6tcdcvnsOTVU2edfIlxzz0
mnLynMGytr1Wf++qBuF1L0ThbtysfL5FY1RY0XSnfoGA37mxuI69tlIp5daakNO4LO28MH6lU60v
cF/CQ9bY6nCXloGtiEdR2/vhD1fXndb7aLOV+LPgSkxOo0eD6o1i0GOYFRtEM2vC2O00uyst5Tkd
JXHqnmi3vTaWSPtZtd1kY+xErswtkib+tmncxg6bsNtWSmCufOy5c9EUoDdEOkbFjkR8/g51x9bN
AtWInEFqU9uNxI0w0kIKsrteqH/zNl25si5O8H8NTiJwSGlOBYrzTzEYPgPJ0H44ssB2q5XIKFxz
Z+nlxphursJycL+dUHT7Uo1WeggXhclP4xRC0GHmQYwc9rnxfowqoRmFyOlba1N24kEQQXCKGZzR
2k5gfHgMOifIwZXJL23uraSG8wvu0/okYjvpyioIOZ1bT01THxPXihzN+9mhECRXun3d0ed+Pllg
ygwyQwOsiDUHiMet1xdK61Izc7eqfyyk2z7dNunHdSuL3/DUzCzHtfRGEIWSbRTfcnnrvSo/xW/D
RtbvVc8e9teNzRO3+ZKU803r4easNQ9brXEsqV0HxRfLXAvv0x85Lej+1wjvHi5rcCjz509VjsFY
Vl7spFq/i5jdsD3PkhyjloZ9baEYlPJA2sQZIwp9WPcPNPZ460mddlMlzROiy8PaL5q2cPaLkPEm
4UaRU9OhLD5f9hh2vC6bgfBYRFvyZhtOONtt2luGtxxXLg+GlT+Qre0Hzb33De/JL1YyvqXIQGzQ
lIloD/Gg2cYrgQvoLA9Jx+Q/sYHymPngwhjXWN0+y/q1CD2dvNl6sYR+Na0wACZzNnWlreIq1AgL
ueQqtpxUd5arGFu/yIpvbaCHO1gfvtTeaDzQWLoPTaQOwjFaOaCf3/niV1jwClKnJTrMYScu3E59
61JI6HO9qx2zTRRSCz1RXwQrlDc1ci6eDZ1i6t+W1G/dbRBGE1AklcYjdB7lS69EzWjXgqH+MFtP
2UQg6xu7UJNoYhdNfRoE/CW7qvXqJbMCacPDxC+dipLb1hv15FXWazTi60x6EWtV+FOkzA1ZoSC/
aa5bHOIaPVGQgOOdH6jJm9CgB2l7iRk/Nl7Z5yvR5PLoqdxUU6SmMMCQ7cwDxMAQ2wEFEqeVwWN1
rt33391xbS5gzcospXOtNAE0hZVAufXDrw0at9HaQ+kyLrIS7jkq74hZUOA4P005cBh3tLDBDHs6
hnTBPeblbd+XnevR6vLQnBuaZTWRBXBJotTq9LJvq8Ivr7i3lO1Y2sVaXWhKE85dFTlAjbI+5Qz0
XueZt+A2DAYahKyg22rplzbY1MbXNnvgqETZxkhWKijzRH+KkKg9ThVrRtoQnzvfwahHw1xup2eT
7D0lsvGYar8YetxEUmkjNLfr11gdFu9qOF4VkTio8+ScWQxbXe0agwdNQ0JvPikgb5v31HihjdZY
T4G8UblvVjHtl97IOvEUePXBPdLtOl9nF8uDZsQ82zq/PvQSavNV9EUv1ZXtXF4dCTvCOBNr5Zyn
LqzrpuxUVpchVhklP6uBgZjb0aLZ4NAflI2bNqnsXNpd989Lr2F5lsKXpCdE83mWfJpqbbj69JbQ
69ex+drnN154Vwt2JLyKJT2o/XVzF8nu5Da8fkHfTmA0xhLOt7OBOCKRvRIMRf2atJse3GUExHNb
M0sdfkA84mFVfzDzFcNLqdap3dk5DGU/FTom2RyzqveB0R+6QVqJjtNPPz+ALI31sZk6529e6inr
rpbjlC/ImGxeHSFNHIrE0XQn08cVU0tOeWpqShZO3kpR5tEUyzBlepCT0ycExWqjtbriHGsrmsV7
L4SBn7oBpXsYHfL+sY8+rCRz3OG336wxIC3FE55idAro6UwShedL0hpfotdUc9MqpDLPFmynlvZU
ul8bEQ6uNWCAvOQPOpEENgIFwMU8mEgFosylMiV4vj3CyGflX+WRL7cViqfKfbNQ6VDvG+/HMA2w
gC37U+UPvgFbQrg3UexWf5eMlyf513g8pPomSJPn6wdlaetPf9/MX/WiAq7gkXgE0k0o2u2wK40n
pfpZByspzkUvcDqRhFN6NJ9wo/kTQSlhBvE1dqLkhgKWGA+PMcNJyEfV0VOhDxufwl5Up9s4I7LH
33PlNnMhf/mlKTdR/5aaPUPT8LY9Id15fQ8+ES/zE3X602Zu3si5ovXTJhQJtJ3Ik4bbNgIjtFGs
lzDZ6eGmjQ6ZsIm9BLqMFedfOmMI05P3AWmEgXfmkEUR+q7Z0tUZfdHJ4OhwVSBRKwd5KfyeGpny
lNODXOVW6kUY6aRvdU1DbG8kO8V/6bRD4n6h6Xx9R6c/d7GhJ2uavO7EXFEMmhcMmNNhaDORflUe
euBFKKFet7PkvQDQaejQ1UFkdfasbgYBl5sqRkrUOmJ4LMdnn2eLKv2I45WHwkLc4Lq0aM9DPQef
/+wzGa4aJoGKqSD8qnulnRil7WVfPHQTFOggVzZw4XudWZt9ry6UvVgAhgIb4nEsMruDeinwVVuX
7UT9rni7rl4bqlvwwzOTs28Waqqcai0m5VLZinWz6bJ7cc0xFj7YmZFZuBk7wGZliRGPAe8iviEP
Zltts9y0a623TzDwzAknpXIAU/DxMpY4W1CShmqsDtMexl+D/tgFD3WqOHW20bytmr4EAIkQe6tQ
INXv3PFgAO3sVJ1C3M5sUOE41t6udOON1GzLTnb6mOHQdkdGgU5G5n/prJU4sLg1Jz93tjXExyaF
CZn42ALHKz1HKvdG8bMTzK3x+/qxuSQ1VT9F3P+3NbNsrDS7xhqnLMUtfmbaphLeA2WnUAGM/KM4
bMtglyt3EH7I2SPqPgkCZ4X8bGkfceLv87UraCn8nnwoec4LX4lUJUWRX2OxzZGjMmSMUgXt86o9
6qmHAN9HU/Z7TXtMk03H0Oz13VgIVphnGANucMqi8ykggZpA1U+pqVs89taLPKaOnN30/soFuHi+
/jUz58oVRlewqqnunFYfQdltQHylxdrA1lLcOK3ezOJGDmCmahk9AyJwbId/9PYFarbBuCm8n5m5
C8T99a1bek0YUF5PMDlzgnvNMrcWbaa+kxhtoqTuNL4dB69Gto3dm14d7d56R5FSrklxVj7Z5zeZ
nW0DfBmiwpQzIeGZR+NEGEo306Hbt6u35keyVX4qG/935qARhJA5oye/fTt7r+/N22HF9sJ3xLTB
c3R6P8FYe363RSUkK0ZpcBGMB9PcJPW+7bfXt3XhK05q8ROD8zQxNhdvyROohYsA/KZeMOpg7nRx
7yu2Keq2BoEbIXMNqLVwBE4NftZdT+5rXYa6IO9d3EYN7TjM4VI+js1dqKzUwZf27mRhn+50Ygdh
W89UJ5UEE61C06CYRMdw7QysGZHPPxByCei5EbkdvyO3d1GRe+/KFbaShWBtUNeZpvkYQGCQ4txG
pAsgKSP8j2m1uyprHKUIb+su2GaJR4swXNm3heTjzNzsbggEnhCCiM/F8u8I3ahAluxY2Bbmjcle
rg3brVmb3w5aY8gIrpEJ6Jsy/BG2VJTKAyTJmvwUrUGoFq5pKleUPRTCLxf1vPRpaLFV1DXIhdv8
Lty3u/gl2w835REFw6PlCK+Bo37x7lI7fBCYu8+20GvfbQg4drX1VnK8S885/ymzbRZFV08bQwgd
oyp4bNzU6qTCtXLPX541jMiUs0C2TJWeWfzQxoROUM96ZYgS1GZTCAHJ5LPx10P+KnYmHClzWToz
mjMXDUcvE/MAO5L0JzK2lLHG4n3iO2r1p8ToHF9bueCU6WCdB+Vzi7Pt410dSq6LReXL98BRPqrt
1/AY7Jvtyy/LHj+C519JtQ2cCgk0O5+YfIK73I5vsq8MSGyVLaW9/VqD5fKcnv+kmSvHYpdJQzJt
trst00Nr3VT1N0vbrDIPLrSmTi2BrT2PCIaFREs6ufGIVBFFXtcN4Ah26ZUrYbgLrEQjcyqz36qv
e8++hMqZDkPBy/WL42IAk7vw5KMDLD//FeIgeV03wYA6eIvgbfEda1v/jEX7cdjAfrMJODa3wmFN
rnlxmxnLhU+Cfq4+L166pVUqiUj1uS7uq5TRHfkJNC5EcUW5Egkvr0YWeGJpluAkWiiW6VTnRg1w
Y1WobOugEno7Uw9+996qT2r9lwjFzy09sTg7R6bqqkCOsKgY+6zbjjK84/0XN/8/OlHT0v7X9Zjj
ZNXeT/th6keIhsMAjgZLXNt6NrWAsvnjqs9i8NJbD1K4EvSWv93/zKozx3U9MfT0dFqftAljyy6F
R93aptZWXOPqXgyv/y5w3gSXvFKvkgxLCKhp8X03PkrDx8oBmH7tRQw6sTG7/CVByI3G9yOn0lrk
XJH0qOx6rLaWG9ha+9qGtjAcW3HFKxdWpku4PZQ7QIGBop8fu9BXvNaMgDin4Z0hPcbaR/L3GQfV
wxMTs+AaAIQKu4EaVZQ+1vJj2b4WEJ4PX+RmJYwvlCzPLc1iZl8ghEeLkIfoR/RDRT2bgeX2zXO6
HXzTDzYgVtX2f9yQ83ypbgAz/vkjfl8j8r5kPmGWCvmsaeqfbgHDsOc7OkC4bfbgVbi9bAWQzB4M
8o8itqO3bB/fQusy3vR/+monr2T3C6fhzO4svhQNRUomp6es6jEWv4YFarqOSkAPh8Pfu+qZqZnT
qC2toFxnn834Ty186P/4nZPlA9D1e6l4k8J7GApXVreQe5yZnDlRLKhqaoasjnJSJ32M4r607tK1
Xs/0V2Zn8MzKzIFQMazGwWRhlvR7aH8owsa1ngv/OUaBRl7pZy2uCBYAeZoBpoY6e4CKTVf5XUel
UaVQ0NKVg/LCi++UZuVrLZ7wEzvquT9GXSsrUY0db/wiaxs3f2nXcpXpT8y3DYcngkx1csZmzk2k
telnsgtWzIUjPBP/KGuV5mUDSFQxMA0Aav6sZLQ8hi8mZg2SstUj+euoZSvvokUTGjgzOlMAu+Yg
q8gHGciipyj1O8ufde//8WD5xMAsvvu1JPcj+DlHS55Emuly9MWIn/01Iumlz31qZuZWZVi03FSs
w6+OY/pmFEC2VzxqKdKcmph5lO9Vnt9HrMRkVDP4ZjGeCe18NET2qhDM4lcBDDwpkwEMnk/Km5Ha
oeNDf00L7ibxm+rvZVII12CF/mdhtpiIZCXLpq5yzZVAHSjXVrKwxQ9yYmB2H6BkSw1vQk8L/mug
vihwKoVrpMCLNkzGTCEDoug3bw167pgWUT8JvfRfBGFjZndK8ud60F9IX3X6PP8zMbte4tKrIjXH
RD48QJ7TWBv0V9v8vhAOTV5sUhhgrhtcisVoBkJVD1kT05+zfQPdgI6cQtXRH3aFXm3QP7bjYSPo
d8RnVHtXzC069Ym52fpqzfKNbirlmuVdJx0C481QNkN5yNcQlcvf6t91zYJl15oFQtoYavrvergv
gu+auuJyi2uhiTVJUk2d4tk1ZhZWAikaBXklf+ny18A/qh5QvK9huJJxrRiaI+iLpmuSpCDwi8Oh
TV7IWtH4a8Fl6StDIoub9u+K5uNqHlM2NZwE1BX9d4EJ8rIMttbaNMXSjczMjoa+Fvkq4p7n15iY
y3GIUgMurtiq5dmlCbvym1uudMgWY9qJmZmnSXUYSr6HGVl8EoSPYo1Cc+lBzywNKAFmdlTIz2ZX
QBbqYepOQIEC8hd4Y2/NMNoogXyQ/O5W7B76NAVLIsNDnFqravHTH5/nAtB4TXXmCQQ35yQN4Ycy
zHokFD1It8meku+GwTEat3ult90tSLI1TfgLvgreufqpySmSnNRmiRRIWFaYlPfpMXh+SY9eZUvv
llNs8j9UD/b+g/QkfVccYVMK9pq+0pLXKKQ9KL8BO+UBd269VhJLGVMOW29+yaLY1sJDJ4D5Ol4P
h0snABzGlKBQmTXnEpp+3SpjZXICMmkvu/+0w5cBFZvrNhaaIuzkv0a02Yu6TIamSAyMwPcKhGYj
m/cus8nG3tIciX5u+hxa+2qNtmDpQJxanZV+vEGhaTtZrdDZQDgsV9+vr2vxE8HVwjdiVA78zPkn
KpE6zsecA1H3sII4sMVUe2Vw5cIpjEivHa0RrTVqiaX7Ek47lOxVQOr6PHPpFaYUDB2bbq2mg62a
XdjaVS4UjhHU5l7rZHmTV3lwL9Qutb0hkfbXF73oMP8uel4doYFcRea06CL7kRjHwvzWrLEQLkea
ExuzL1d0rVvkIzYk/Tjx23WlBvjkMa4fR0rEFbKSEK/I2+sLW7p04Jxgso7MbWqRn3/NOBbgxGY+
xVFJpWJlW3DoXCu2hfhNXhMjWvScqUNIhZ8q/3yGT0yUprWshpYZHMRjmG49gZFlCGXIEzVj5fgt
frETY7OLYczS2O2Llts0fxzUTd29RmvTYIt7Z0GJz0yFOJHqne+dgPZgnMYdH6xI90WExIz5g4c1
GLyMDvqaiOTiGfjX2pyQG82UGgwMCxoC9atvfhvLD88an2BnuhVTk1yBKQF1DWR42ZSfmLsQFkXW
DOzaxbRQFspNTFaSOemw69UvjA21FoDysXXayBabe2JZY/4xy9Jm/GkjaX+tfDfZhy7AnNq7EgnF
+R670HAKXQ3HbSLfdMEv5t587/f1I3AJEj2zcVGzHwzN1fQSG5WlPslyYydISfbir1CL7oDdH5QA
kSlv+BY2gi030jGP1iRPLtLz2S+YHX2m/2o9NvkFE8jSAtpQVQ/QrN7qdb/RyM6HYHWi8CK1wCRK
9ZNa59LAQxFPkwKSmjlCDvB/L2hdCb+d51a2OHT1s6+1+VMhClqyk7W8qWxXMzzvTvLU6AAzfKvs
mlgVb0LL7NYe3Rc3GL9syrgo5kzA1vngh963WZ8pkPtoobYXRnOXB3+dNU4mIFGgULSE/mz1JBoM
rvyJUPlYyCbaHNXmulddBLvJBFSbOtWiKf+dZTJiMxTQ52upkyfJQS48W+jvykC2LX+NKXzJEoxL
E+X6xPR+sV9ZGEcytXsgaVBSoniVWTda9uStXRWLduglGZiQQCPMrgozNtUKLAbfJRFvJfGXWBSH
qhdjO9SElVtp8UiSbZNAgW+ecBbnx14WlFz1jWhCwz643SuzibboHySotVC+FLJXvblttJukffX1
lefe0lE8tTzLf9tULgO/jDNeYfdGcS+lR1kSHE15MPxXaTxcd5LLHBEvgXgPnhJDYfhxTsgaqr6X
DGKWMXip3qmZ/Dy0L1abbz0v2+VhbddKdy+K0Z0pmDeV5H67bn5prbAZTtydEzb58yuc5PpBU2sN
ku5IOMrWG/PvtpwpOys0kT4XP3DW29pbo41YXjFq1dSJQKowg3r+ZYV+UHzXY8V9pL30sngjDNKm
l2paebp3p0udPUTWjZgrjub+TlR9zbOWogscLaC+ZdqUEJqc21dcXzLamtOSVXdmbtfV0YSnrDAH
m0KSaW1Na2+5uxj6cVgQNWZZ1j75RWuKTw4EfEKB8yq+IIsprcCtGpHA0IVHKWnsWmMMVfjjExt0
4RAPR9W97zvn77801NNgVmEY4zqfnacxKL3Cny4YBv7Cu6guE1ST6/ye2sbXsQkejND90UZWvVIH
XgoZUH9NvA2ADJmrO99sSSnTOJDrzFELqgBNahv68CXoO1uUvJUOwEUyRnZAbGKulWcyNENTPnji
y26ulqKRMUrbar9QY90zvrips8q26vJo0AS/vp+XyfpkjoYURMoYpd99bq6JXbTlpukEUp+vkCfZ
poyyrBhtJbPYd9Vja4lO27g7T1qrrS3s6Znl2acUMuSFOwHLlfvYQYxSpyXZurdjRGTlCluKwpji
8oIbhZfyHF4nDCMwyYT4UI/KjRqENjf/nS94GyWHajBRmUjwd5n5DF3U7djp+0r8Wx5j+NZAdAPt
ngY1pnHt821Ox6BglIbFjsL3WruvBGaS6ucqXKOsXoiE2IGqdgLjwCA3857GTNyKM0maKzU3pdlu
CdXA7qRfQlofhKQ/8pjYr7jQoscCXeRNy1jgBQGnmhsGsjbYjIKjlh0C7Uby9mV8UCEINQ/+uEmM
d024S62dHL6izm3X3UEzvjRrJa7FtUMCy3gUTVZjXgxpFKv3hYHfEfqbJNqryouh3Zul60T+rRWv
CZEuuu+/1uZVkbYfiiAsiP8pYoi1+A67w6bvmfdZC3lL2yubJHgMj5JFaLPY4zJJ1zXNmDkk104O
01loNc+QYN/6SvTcW+XTyueUccWzWh2uOo3tytTrmH6fV1UrsRcDVZUysIADDKo5UqC7qBFtNb9P
UdXKt27w7KZvgRk4QDiuG1+41M5sT7/tJPhFbSeJZSJjO/XgQQ7vJL9ecdfpBMyXx5MdjiR6CFAM
zbazrfIcFmzknqkYbM2wcTRxIAsMjtdXIi0tReNyhkwNSndr3p3UGlVr1Zo5qKq0sn3g+ao9qgkz
n6ZnbVqtj/cMg92Hho5xwGzVAFTV9wYSQ097RU2tPrZZMqxEwgVf4sOK/AOWTrSfhSHQ1GoyGDyW
sqhqdIdHkHsHxfqYbiw5Jrc3SiW61QQ3zFcMT9nIbNfpOJCiwR0lQts5qyHqQaQ3GeUFp/S2cvnQ
6cVGHnWAiZOGzo+k2tTt2gdY8OMzk7MPDVe81bU9Jg3Uy4r89T+cfVlv5DjS7S8SIFH7q5Zc7PS+
ll+E6nKZ1L5SovTrvyMPblcmUzeFrsYM0ANjMsQ1ghEnznFBHauKPDSU9B7NEWh66JiHyEZ4GVG3
mev6Q0RWgDTnXWI4TKCD/hbwBU+znCrKRwRpCcdhavTY68GyPqSgDQbppt5dG2ruRykcnvHTjS3k
jpqtwRsgRIpdnN83jrVLzc6LQA2bWPF15FhbRhRPVKsJ3sWtaoJEBZR/FlIk0q7oW57Q0cWpK3oH
0dwVT9+TyEOlC6JAL4lR7Y34XWsBfbeGZ4JuySRpvEZda/leOpg4jnMzLTI1puy6cADQIj8h8Il1
pfNjQxO7xgSRtN42K0+jZUt4Z4LHE8/y79D+6JbRAIfN+JwySAyyczS2a/sstDJ75aZZ8hA2Wp9n
4LuLl4kUoQtVVxKzyaHezJAZbHdx+hmX5cZYkxtaDG8AIELyE23loESRnH4xxiZUM+vKL+soIiGD
lvPGVJsOgZsCjBhYxt40rmm7HJ2Yh9ZutYNjNdq1UVS9X2suXfEgC+PGU1dDPwHqmfhnvoSOphdv
sb5JpqbwM2jQxhlqckpz0ynq3mnXGuYWw1c0scHfI6c3U3yc2iqVClirCIWJtvH6+BCVn1z5Il1o
G+8m2SKdieLw5Yv9vLCEI31sch7+0fDihJe9nc76er4WNG9IiDz+k9Ye3rYev0YrqHd/xX6D38O3
g3zlOlmY2RPT0syOrGpA+whF4aT4UatAz2deM94NerfyKlhwEyd25kjraIhRHoFGnsOOQjJQCCl+
6gpfEe2eo9yuK2xlSpcCt+MZlQ7KoKNvIh4wo1n3PjXQa6uehvhRVYIyAnJorTENfQ34fMkZIUeB
QAPN9BATlL3glOSJXegI3ZBZs7mfN0I027ZGIS3EzWBdNR2p9ZCCRXQz5l3zqlYNgfifO+pXnZ0D
7T1UmthYqY7GHI78G90Y0zg+kLEE1FWfdD27xyVbb4GgNuxdHKXiZ6qJEhjYkeohmyhue+rQ9Lqt
3W4ISMMMEFtYfclCYSrNVaaiQhLPp1MHka7i51zVPt1ObXekhcZBoOauEgc9Swrbb0Xk3JpKnYC+
TXOqe50a6nNNtOzdVHNH9RXNmfB4bFWq+kasRcRjZZfsOQg88Rwa3TTQbNbgGxx+29uRbnqZqtCf
WhNXAZLpzZNeQ3gxQAlwCHnSqR+odeJKM9TYKoMup8zamKwmV3QoRe511VxhztvBZNs2V3LQx7p0
8gwtMwKg6NSdWxMAgLuMkwm94wIFmkQUNW5gKOddDSlzuV9TSD2V0FX1R267XymttH2uu/EWyacx
cLOIWVeqq4Gboxt7zFuJSfZom4xJUEOdA8QInRX5XDXy33U18htrcssWtP1JxDdxxBkHTiAxv3I3
6n5qcTc6fkrb5heQksVTCRF0MN/VoxN0juJ+ZSam99EubXrbaALto3TMSt0bQBxjdFMd9g0aWuHT
4DoH9L73RUSEz6pun3c8uZqGodgjf0r2aiecn7WowMlCCpaXm6bFDlMaoRdXpjnq+U1hlk5IlD6m
QZPx4lov++hGJZXS7MZCs2mQElW5yTn2LnjySPlOmjEC0ZgL/K7fjFNdBwN4xcuHSiTs2mpG3fBR
hasnUCLXNSr7fdmaoUgZpArY0N4q5qQ9GY2IJ6+u+wlyiXpJtPvK7Isq5IPGKWqQjX4QA2lDHW+r
f3p3BIWOZRUmarEQXFzJ7Cx6MeTKoYcz3+ZnPCVN02H35BW8sjozM21ZfUOGH2l8q6MglOz08guC
raN+sJw1Wogl03gsI3U4ExGD7kK6V8u+c+s2RQDUxeah7ftbk36mBJLNabUlMDcO/aYkw3WN3t4W
QJPOWOuiWbgCQayDbgNAP8EQJJPZFYo65Qwhss8VzSP+1jzwwcCphNoB2BAve7CF210HWhI6jCa4
g88IqTQlM1utU5C55J5l3Va55cftboyeI32NK3tpWMiZzWzjc3FWTmZV44Brs6aVH7UGsqS1UV5p
quCZB6yTmXu4RXgwUS0tvIlbw7Dixhbc5UkgIrmxTAHIVbEQiEABYefUZqBggmelIKqvQJ4WxgmV
DPB2QqkebkEO83Uxuo0zgsEq6YswAg9TQJTySRFDmNh56KC3TYi1JseFqP3EphSH2DSxWJ/AZsYH
rwBHuP1fuX6RtAJlGSJyPAtQVpcRY1HlxkY7tij9gC7bKIBWF40XOSv8aItz98eK/DQEfz7vp4EX
/sRdOFXlNU7d27iwIPmVbWxqbHv6n0VA57w9YMMODptxXsDv9LGNpwHb0gCfQ6tyBBrRPou1/x6u
gU/KBa0UEAnoXZOC0w4VCKdiFcI1rQsbcwfCMURUz2hWu3ygl16Z6IzDswlHDIGbfHuMlqj0isYg
lMYheq9FaiMHP06F6Xd9BqJOtFDhK1iSjpNnDUZkeSOCkI+o55AqyihNDwXV7GvW9u6OUYuFUVTR
axYPSqgZWY9cZWulUZB2Q3kvMsupPdL0aEq5PIylHMHRdpMTT2VXaRaozEHzzd6s7N6JvojYx204
Zfcsf7L635fNLd4OR/tujhKPgtykiwlavGCORTeO2AGwPDWvxlrz6eIpPbIiva1jEylufd7djY10
2pAgy5OytT7kpWcQ9hlyKwQQDlxA81ccjcXt48JUeQNVWwvpVTYBjALimemD6YWnsY8h90kW5Ia2
ErjPG1gKpE/MShs8bYucNAnMgvc+rHLAmMdttqaCtDSDEOMBAE2F1iN84+nYoGfejr2K122Pwh7V
2V1K13qE1kxIV6lWNvCVFCbyHAp1Y8QeSBf/96QD0o5QoEJOFRUsmS+oqVVgXlqg1R21eixa5SeN
sk0eVSuP76VDdGxG2tU8zhqrc2BmRqxmd2WXI4K4AStU5oZ6/5Zb28unaCGYmDl4gapB7QhYXGl1
8hrlltxEGq8bWVCW3V0y2WEnDOjkRGDPGzd/YQ7E1Q74RWc4gmQumaza4hpephHKU9qUhWZtBaQC
6ZLObqq1nuMl1wTQzr/WpH1R90IoyQhrjXI3Da1HyCc0kzpzw1DSLtau8aWl02ZJEUASwAAu7xAj
jcnEhlkA2fpt2KFrb8XwlSXP7hBB6etTAFr/3ycTXM4QbnXRU42c/unJMnSBQiNNa7DDiNAsI/Ak
ZIbwOARuRmaPPrf4P5ctzssjXRhI7+F1BtnWOdKXli9nonRLu0LRuqSeJqw7Ss0twbvvL0aGh8/M
0YfQxZLZjZxxtGOctQLkJGE/XUNhB2yjIWvw7FlDli0dgKPMthwk6RGAEVOGINNu3ktV9cr4ZbTQ
MRLtxrUClzx73+TpjouuTPxnTl6erldPtM7mM3hTxO3v3ImvoPRAvcyhK7h62TPKdqRtrzvzO9oF
9FYhWgAtaV/pCFRGPuK/ktWcyRuhgmrPyDzJO9IaaiIV3gMg0BhdTy/BBpy75UpcsTRtM0G2a8KL
gBxXMgKWZ5GrDPBGLqDbSauDmUUH3jmvl/f20qyhujzXd+f2ajmLble9wqAYjV6xxCqeLXXM9k1E
+YHhILyaefp22dx3lvr4LM2rBBglUBhQvjxHNLI+hsxmPIJEQ0mDvtuD9azsfyBtEo1XXMm82r7J
hqCNNpftyrfUt1mQiSJvjjU742Eoh8LqOVUBflXiAxyNsU3bUfXU0mzvne6KZa+Cg/HOLn9etvtN
LXg6XpR1EeO4BCQlqInNB/EoxgEKbexinZvI9biQPZw6+6Aw8a60OgnTGXybc+dNSfrprRuqMeiS
0fDbNH6kuv4xaPRVd5r0VkFYvE17NQExNbQqL3+iHEYAuwalRqhVQMMV0YrMopIpaqug9g+JZP25
q96GNb5w2R3Jvz///WgGirxlRs7AKQm0P95JNnkW2UOWb00nqOgawfz5qTkdzLwPjowZSWFMlYrB
gDNMpaBCAksboNcrwJqz1Ms8pjkHCx0tlDAMmS6FtF0PT0EMDy81z7BfzfRD14ESEKiSHVLyUg/X
bb9RoxuSrmElzkq0sI1NPAMn5zcTIBOnQyyQE8tqvTM9ov3QQEse4dD0KB182aYPUfamHcBnP4Tu
8BKl7SZyb1a1i78xCdKmxicAXwkFaAi4yltGsUrLET02tT1WoQYa4Kj26hhMLSEjMar9d5ylXp/g
GFu+qDWADTaChBMPlQnsbvcEhQ+2q6HyMkZeSga/A+WM/VyIp6EJdJX5Kgjfa5NtBsfwxyjyygRJ
P2QUY084jVe0wHkjtajcdNVHbvxumyfXuTPcbTKqWwp1dYjYZfkTt6+KYi25cPZm+d/s/xm6tJvj
2EaDYoah1zQNmJV5AjI/dPSYcSd4oHMknZNHk689yBYO0cmMS4ueIKRTsgFmwQ3KBwgEYx6fEJRh
s9EDZNxWIpHz63LeY/+OUpcK30gBp05LYa4cC68bR0/NQP8pvK73icbwSv9UnbVi+8LRPbEpxXVx
1fWWUvSmZwrU+KvJI0qOjNsawyIhOB/nmxd5LwStaHaSIZDROEZWymFnnNBz4eYeaGeL7LcLABB/
sG2wIbvBlAbVCMKqNLC0DdE/NeJ4g2l5JB88BeKqlX4ziG/AFaguwsv38bfLvfSB84V9dIdFOTXM
UsPkmxST71yhKoneghzmcOZtyJ//zkBn3GQktOn9FH+U1XVaoIqhFkEhXDQoFJ7qPnAdWPL6Djz0
XgPa/NZa82yL6zW/ogBsRAlT7o6D1p06ji3mkU4kUGzfTefuzJoBzZ0A7UMDw350IPPLwJlfv/HK
4+LTQLng8mytfYV0HkkdCTuN8BVqZ3tG9Fmjdafgq2n+8zAJBwJdqOAnRNvwGYV8r7pTVWgCdab6
IScb1ux1I/NYnHvA/XH33S5/qJhwqC/hvz9NUYaq+2NooFH+fHm833fr2e44+hJpwCXEB3W9xZe0
/eQl9Y63hlek9bVDrtwIQW8TaPocA9+p7aOqbuh0K8YXQ4kCEFVziNwmyYg2iqsGGsmtE+Zm5yex
7gmj8/Ls3bZi1GnW6LgXgr559gAnRyQLOoJvd3q0o5U0G2x3GE2Pte+okdj2D0VnXtMaWwFt6qif
kPELGtvj2lpNeHF7YMnwXkReGHjf07NEnd4q0aJsgst4KD3etWWQK/2n0YHX7/LCLO+QP5akdaFO
FBl6A0vIeeJhkKNHftOZYm/xNfjAmiXJF5AcixalsER1NYjgKqcCUpeo3q71xJ2xwn07uz+zJ7sB
o6gde2S4duI6ChxAwQj+NbuqONCR8QNXkpDgbqIa8KG3mrol+hWNrw0XYchr5r7r1avtTPgfH8N4
A2lHr+F3hQswXh2W5BWh5ug+XF6DM8Ka7w8GOAaAZ4BXQNVzutyWnkVQo8UHW0p0K0BIYTf2A5LE
c7ukvkmJsREqiL9HgBxc9yONfjUNOBCrKN5Obh+UXb9yOy3v/KMPkvbfxIxaEKBtvMKaNuVY+Zra
ecw9tODcdZUKqmHXrXo/dJZnx8HlyVjY+kB9zyxMmA8wDEjbJCe5MsQ5LoqiY9BEU24i4IW6rFpB
fi8NEXZs8DEjJkaPqPRQVdoUNTsbNzBQAImPtrwBND2sCvIRNP961Cob/H+jbRSBZYM2cGno/gGj
X++skUMvDhhwXvB1IrV31vMe1XrrFlA79mJABTJ72MRTESKVuDKvSwH4rGrwrx1pwJkejQnLYSdp
2p8CMi+lq73qHTJ6AnDX0nyK6LB30Dbiqr2fG+zBGrQ7gFM3Zp+upGeXJ//oW6RYASD4zFRNLDKf
kx3mtm/2qnVTTrbn0jsd/HNqfmWjLJuvnLT5dyUvBPmDeRZwPUBvXtrXGeQ0tXi2myZXlkZ9t1up
ry2P7MiCdJ9qvTHGaoFZzt1bar8Jfd/mu3R408VDXl5Z+Y1BDkO5trZyewgukJNxSYcG+s+AvDoY
l2mj3+gtUqJthiaZ4r6JvzJw6MbQT18rNy/uW+AH5r6COc0uzaXZ4dVqjRipYeFcRMYuBwVNWbgr
j9Z5ws6W7MiMNKGN2jCgfmBG0Nyvhi1Lw6gIdfFY6qge8JWswlnr6vdMHpmTZhJRNumUCl4qLe81
SLolN02xienvjLnINIR5Ac/ol8UneAa9fNj+xd33r3GQI5/6gSzJM63LcO3qLQsHV73r9fKmz5yV
U3B55YAePDUzZSlyXBnGWJmPLYoI1vsUPV4eyeJBOxrJ/Jo5Cp3KWGUqF1g1SEd56lD7vbJiYW0Q
0nWWQlrLhII2rhDGQGyBx6WgVwAfhZcHMu9iefvN1Q8gVqA0iHbk04HQWihAdmFJWjDbx3WCkjwY
1jpPia8VS10JxpaiZMQAs5o1kiTgLpgHfTRt1HAqs02wMrV21Y9fJiM7tJLUpfCtBIh1906dgNkS
iElsdNvbW9Vut454cvmOm5+ucavqn6X9qehAk927XRGAWCkwhmvF/gkQqp92a4x3S9fdyQdLkUuZ
QF23mrdSkpIWWhCA1Ndl90t3K+7hD2npAcbzSmlSXLNxin1lUO8cBkzK5VVaOra4gxA3zK9jCCBJ
y2QD7x4ZIBDzOlHlIXNcQN71Rj1oUcm83qQoyRUDyAfd5ImhNd23homhhcYkcPUcoh322gFYyrjY
360I6OpAyed75o6WUsGiNXYHiN+U/XBBomoW7xQ0CXb9Yjn7WrS+bT8pxloP7MJ2PVkPaR6QYsP7
tsR6MAi3AUPeqXhs8X6f5hAmhmw5NAK7ZK1reb4TpTNyYlS6omlOnLhTYDSfwgIptAFtR01chGaa
+jwxPFV/cf47Uwpuaiw5XrdzNg/aV9JNbZTA81kCJxNN6F57lWQOLhmQEwbObWbfFWPzZVj5Y2Ot
1SmXsqjHhh3plqa9nmWY5flR/cyHHxr5oq4aVM5z2ey7BAyl00NlX9ccxT1zxRkuXHon21yaaUZ4
iwQmTFtm7uf9j2GCzl2xcrOeIVz+N7N/DpM8s5ZV99EIKwlcbJ+223h8LYFmGZEpdH42DlAOAEOi
oaREYVb1p5QFE7ihy/EJ3cdBGkP28J24yJRm3jS9r5z02TmdbbZvkWqwfjuuzBIIhuAqr0ac9JK/
iPE60/d6tumhvyGmHR0/2+g6N8AguL9sdin9hpmftar/Z1ZyaOk06Ypb4CE5uEgmpmGKe2WG23eK
goxA4GgORNF+9slWgyhRmaEaZINfuPBGus2Ux5wExPZBKw/eKeTGrtu175sX/mxWoAGEUGzu+JEz
+2Wi2zVTMCvQnwuSEWqEXe+5/D6y9236Y5xWtsiZCMj3FjmyJ21EpaRZGbeYjiQWO+RwtHjwmLap
qn2mXMUV+iCeTPMGvYdMcKQeb0Y79RL6OxFBrD1Y1VpxfflMHn2PtGUtqFBqfTIvj/le8GnfZNNG
w5XH4xcCRD1/HQ2CZMpzPeKLVkKE/89V/+/ky6A6MAKaAj1+pqcgAq7MQxZVGyu6iVD4yvF8qj5d
9iuxNys7Uo75UaOxUP78f0QyZ1JuhVMb2YRK63SH2gN9LNBfAtTgrRtOt7Ef7+mzu3U2/RAMATBm
t+V+jU5TjvHkD5COREZrhVANH5BDn2zmBkTp5PIYF6Q6TscoBXm2ouaKSFDmFRttYz6xZ8aCPjCu
APe/RiwGH25f+fQHeAc8SCOvzLDsS/83PoCREInN7YtSmJznFe4/BuNG8qUjjJ0GD+7cLV7MNc3S
NUvSTEKfQbB2ph3iKrR5W89yfT1+6HsIePy4PKPLlgAJmRveZyrX0wCzg4ganvwCfDGQyLG72waR
ufMMFcUeqI3LpmRfNU/ft4airSOL6siNUlbqjLGez/vT7MO0GsKag3KVvF62cnbyZTNSBBozJSlJ
AzPKLropf6LXWzwaaDQ/DIF5D903MDJctjj/4PFV+z+D0L0DrhuPbjmHUKLj2zI0QAFM+2eifwl0
ndbRXWutuPqllZoBpt9qxrhupd3HWz7QhmGlqHLgdK+S22y4JuUDt/5ryuJ7QEeWpN2n5mbJWTfv
Ca3aTo17nXRQc9ILHX2qFQ+Q0vCyst4StK+Itv2szBWXvjihGCFa9kEvjL790z3JG2eaOnee0Gbw
XMUIaB12IMSiX5cXbnFDHtmRfJaDUiQkagCmoM51Yl4byUZZi4TPcBP/m8s/Y5HOV66NgK4BKuer
D9aDtme9Rx4AH6q9bmc9dXagvETUm/w4AEXsihuaf/psX/4Znpz1ToVVobcL0yh6pKjRqyN2iUBT
uf41Qk6CjHgc7i5P6OLCoUkeveuuBdittEVtZySDFmFCc0hTGKNvaV9sDChq6ZftLB4FcOM7Ngoi
OHOSnXyMOUnQxO2n0w6aMlX8rAxhW92Za+TjiwOamW7nhg10hkiGMk7bkiYEJyFT9lbz5bj9LzdD
631Tr5zuNUvSmWuyKB6jBpYG8uA6aFN901vbh8ziyqZY9KDG0ZAkDwo6XWTBIw1Dqp2bqS89HYmA
vkhe0J3+2KT8EKuVL9gzqV6LmN0D847UxhQOzg8DvTcjKDsmK/btOtkbPdtfXte1SZgDjKMnMs+A
JzVqfJtWB60bVsaNysAP+njZynysz87FjGECrx+6neUHA63dgWg9ZMYc8ZHxr773J7SR1Veoagyf
l02dFXK+j/+RLWlZWQ4/CIJS8GiGxTu4UO+g+tf6TkC7AOFYgJ42cK+U/6zBh5YiMaB5AEoH6woa
LaRFNsZEG5x0PiDirtTuWqBsLg9scaWODEgrlepKNaY1DNRWFiT6YewCgHk2/RqL2+IVfWRn/vvR
jrBJ2ecWhx0z/ojzyTPBGpv+c3ksi7fJkY15rEc2kHNBX+FsY0TiJ0nfRUX9VGN+wlH3X0knL84b
NLmRlgJKjci9bgPtQeY6wlZTeQymgG1QQRK4YmVxhx9ZkRwbA3YKjP24+RmOrJWEHfgEypCr6OrY
GM7z5elbdDNHxiQPp9Js0DUOY7F6E0Fesg2bYeNqz4yiLXxXxz8um1uZQZn5pcATgJjjd3Dwzsut
AJWw/kzV4LKVZb+NsPibiB6BqzQqoxr1iemz386v7U3/robUw/OtRP/nfeG19+bWeuLBz9FzVnzb
4o7/Y1h+O2pVmfKihOFWcbYTgHG11d1Enb2/PMDFG+LIjOTZzBjyDVECM4zXEINFavDtsoGzR/D3
1XdkQbr6al3PU4PDwkS+DDDY1M1ucF8N45HUbwySc4p25ZRr3m3xLB8ZlS4+wXrVMlIYNSt4M9Bp
IxpHAoqhDuYEuv3JY7QPFI/cwgvE/SFi5iv8rVSL515A0SoB2YcxvFyeiMUNe/RJ0lWpcJWaIMfM
fLQLerbzVFXQfX1s1rrqlhYUquBIdgOYohOZfymvurwvwf/pdySIRxRsp2llZy6+rI5MnB09M6ZO
CbZan96mofCgYxNt4pdpyzfpJzq50LhweeZWDUqb1CopGudn7cDkwL+KfXTVg0vQE403fakeAffD
5rLBpaU6HqC0ZV2aWk0eO5jD/k2ogbAfNPvd/M+NsbhOjq1IezRKsB30GqMas9/CwThSFCk+Ovfr
8mCWLhKglGYWJBMof/kGs4ayTSC/hGAc/NZ4cJjGZkrW+Pnna1COpY6MyLeVQyqVgb0AcQCas3P6
hDKLmzw4yL8n122ZBFXfrmyKJd92bFHaEyqh7pARWLTqjUF9TnDGiTcWh+EzLeoVYytzaEsbwnF5
D/4vGFPK55QHon/RV9yZtrjn0LkAAKILGkcZdtJ1itGMHG0lZtM+21bd7sRINnY9vbullnrp4Axb
0TZjENOeXDlW9j6UNVjSk9CNfwFXfTDzYaOLqVuJIZZuUgsNjSo+DcVHuR/UJdxgaokUlNMrgG3G
PrUiMAT+TCyvs1eu7aVpPrYlTXNDS1XJQQPkV/WA0hvxp+aXsSYYtzTRx0akY4eQiDrj3CFSjNCr
olpQZv1trqTe9FfaSMDkEiikAFxy1pCOsM9hLRVwfVpgitRjxc/LZ3txcY4MzGM9ClnVBDRmdg4D
VIMwI1SZdR57Uf9aGqEGCO1lY0uexUYXuuPY4BAAUcKpMe4YoxoLY1ay+aiGX/Wwufz7S6t//PvS
YGrGDZtGAHtC/xnkAG3A7OdOrEFfl6bs2Mr896MpK4A2jXKIuPtlsu/NbaSGhtaD/gwv3Ke/GI85
pwxmbwx1g1NL2ZCXjjPLSYNUzq/bjQ4CT2Kv3BuLi/LHyHf0dTwcM+pJq8JIhJqSY29BRrBy9y2d
FxvymzrBVoZ0iDSMooHcqUjgpvR6N7W+W4DL5DH5GxmxIyty7bRA5682EIyD0E2ufYlorRnxDOY2
x6FocQOuD+9wCB9L4+DcxP0ywoIF/YPC2CO3YHHQx25TNXCifdW84YSm3RYt/JCxC0y8Mi/vh+WJ
/PcDLKk8nChK0oBzZU6nMh/F0sh6Kdt3sUa5t3iM/oxTJoGmaqyVWotxaigpOvAN2ZO7FrosHiJ0
dqLmCb4fQMxOt3Y06i1Q8UjQFOTVbJ7MeK8We0BskrXc5ZKXRyP9v4bkO4GUI00Y0mHIIpLhZhhe
RmVndO9NvjPWBCXOSrnfO+TImHQ1GKXLG1AjIezj3rSxn1wP6PHEQx/p/cF7e5t8LzyEoeXt9LU6
z+IpPrIsPdSHMimy0YblZC6Ng6C2ilfc+KIA5/FMSts/yQf0MAiY0O94HrSPiq/cKn69pTd2WAf1
vvJDT4T0aQiKF+NAg7X37OJL+ugD5O1fOI3FJgV7xvnQnuht+aoFVeclT7+Vj/Zee7jiAfgMb9YY
ulc2kHwaSiJAnuLAKsmZ16YQ1jg4/FB3gZF+ZNb95RO+ZAw4ACCHUa5AclUKLSbqGhmfL2ORlpuY
EJ/b5p5Pza7VXD/W0G/UVHeXTS5ea44OaTkDUpVgNJBs6l0Ux1GG0LSM/UhXPQh36GC57JS7qN6b
jhdHvxErA+xzm5KDnQbdKvPwUr35+AvmzX3kghSn6bUY8GeflrdEgEkIIhObKrth9KbB/koeIzx4
V0a9aBN5MxS50a6HPv1Tm1CE67qYu3jUQIJ7MFBpvo+re6W5ZlbrR1YOQrLUa+iKKzxDk803BMj1
4T0MYApAJ3lqNnOcIi8smHUhJPJZpVOLUoo7XKOnOd8X7SzsCi3MbW1XwreTRMeDhAx4pDqTii+D
tlDPh78RrZuLgeCTtVH3l4sgPJnKtCHAwEbNY6u/ZeAgisHYd3nCl3zXsRFyOnBSoO03j1juA5jm
sCvLuUO4BIGIy1aWrsFjK9KqZuNk94qKoeCdAUAcyJTW9DHXxiHt1UjVcrXQYMFMH4YcWUPYQP8b
WwMoLDlI9LICuU/mgykHG6mjlnXVJOiaoc1rYrv3jabc6pa4diy+bUm3uzxxSz7fBR8Bbh3Er2ck
pzXSroU7oQfIUkv0R7zXzlcFGMRlI4ur88eIHGoKlBCNwQVWyWm53xhgMlwLNc/QQ9/nC2ogBHRQ
KPrKj82SDhEtIoyDxcCHevmXchdfi+tqU1zjcRMf7HCAq5hC65ZdmfvLwzuDrH4bJwYgzmCsQPOH
5CE1JEqcusXeKJnfux4c1CG9qYendJ8GyRYYhcv2FrfIn3MrJ+rMVDc02sU50j/MK+kvroC+1P0s
qvtVffvF7fHHlJyw04zRGeIYIxM0C+JkOsSCobtjWKldLm6QP5te9vBpHifmFGFEvcm3QhMPE9zf
5UlbHAmaMwGbnRnevhGKR77G0iKzpzlMtNUvXTHA4hQO9MdlG+fcsrPCBFIEYCYFCTuxpVs+t7IG
VEd17g/+tHEPhk+v6O9mx97oQ/UPEo/6I6Q+yCeoHuaaPWhUiv0ar8TCOE8+QQoIudVSs1aq3Ffb
MTJAhqSq9+jiTOzAKCCCEV4e8VKCFd2EADPhdQI2Cbm+raLPTO8NjNgAsWWiwHmZhwjgLW4DoONX
U+o5fBbMudebbpMAO3zZ/kLcdGJe8i5qT5LUShusqrFRUJoSSDaBY7T2dfVOXeOHWCpInFiTvEzb
5mWaxrCm648d0g0TaOHA4GKzV67DsSMBhw70v3BtJ0Ylx2OOrmGA0BY8UNVdRQcE+WvPy6Xny4mJ
eU8dnQ2qO2WuZBiXojxE5gbdsDpD17J6Y0bv6UxlC0Dqp54roB4FO/UbGP9mPVhkdXz0DJjx9WD9
UumPsX52+jVRqeU5t0z0rIJ3aCa9PP02PU7zOhb4Nl695ulX2/80p81QOdu8eTamAJsPysgiuLyt
lqruDs4yKiFzcf1MNUuPzTJjDiZ9vFJ/Gz9qqCLv6sD002fozF1r+zocVAifrlhduNjxjEfHAeRj
UNuVaShZonSFQnB2xWYMyc/oA1QRv1wPfLP0d3FrbfI7Fzt7nzysuc+FSwOGIS6L/kgk+2XvqY5G
VGtWi0hQAKH9akHYoNtcHtzi2PC0AY0PUpq2TBUEchVd6Db60Vuib23xC8zUI219UWxFsr1saiFU
m/VD/jUlnZgaZDKOVcIU04JMgdzvzi224xpadsFnnViRDk0l6pl1FlacdCvIXeus8fovLsrRMOZh
Hp3KITFLUsUwkBDfoi9xv2FrpHZLkcusboZyyIz7NeWOO8YapYl7CMvbsRr2EHt3tDBP/wFZZKwd
0DVZphsIJ3kAA6xc3Evn+sSy5KcUPatA9TRL2tcPHGXxHFCWf5AcnFCnqIIGRbq19NaiSTDcETTA
zyRm8htMc5Mo03sUSpClydrnkt5oUFJMoW42ci+BBJYy4v2wcpUsrOJMq/evUXmcqoMOppn0q5ju
S+te1b4s8evyfl9wgicmpPATLFWTXguYoI6vok/G9qw9BZ396Kws2lkzGQLdY0tysa7tOxMKL7Ck
V8OzyeurJJr1yhJo4I6YSD3o9K8me7e0J7wmauuQCwYhKuBuHE9NE88x2T7uLbCyNwG1XkikQk7z
V0zAV5Go6Kkq7sVg3iXKGonLwoVw8tlyxS/umWa2+Owe+QxSbgbt1QVesgj/Yh0IOsXQA46WCTm3
SQ0WVeDbRdremozX2HXzD4pt2ACyrzM8Q0zc7F1hQQRMBVP6f39kob8ZktkIPkFehctPui6yOi86
GgOxlT2V6nWRrYzufCPj9204J5gwoYk5//3oOsp7yF9GCX6/RaEWpNDg+U43rvp+eQ4X0IUwA+Au
MiWo08HWqZkZ8GGWZgpatPgREhhDulH1raCBRSm0h+/MKah7UI0cOr9+Ng2v833imdVmWrsal4Zr
gQcdYQdosc7A0h2rtGQkGG5d/i5T69CNynbkZA0pfe4WoaeDf8A8baEwJmcZu6zQ/o+0K1uO21iW
X4QIoLG/YpsZDofkcBdfEKIkYt93fP3Nps8xwR5cdNhHlmVFMMKJ6qW6uroqs0rbCkm4yVIfxV3v
iM/ZlX+tn9Tabi39lP3O7eyYXukcv3RBrkMQaQBWAuEZCmHxcvx9oGdR7IRShAMeNG0OLQGFjh8S
yg2PoKenmrppi1r+lirsRoXcnIsxzXFnyaRadqQoQiszUlO3qN1qIrsozUZzZOjvuENT96iQ17os
t6A+EYBsvUrCR1/vmsdhLjB3spgYe+Jzu1fowvheSAB7UOuN5kjkMy/6laouSzUlrvHSrgTIzZR6
56ZmKtm6YBhWRbLrqU4Roqexv0ecxStnvOhw+xxO3H9AuIDmjos2CMlPUWdeY/PHB/Lm/5St8lpA
jtq0lQMUs197pKj3YEjPravsVrmBwggnvrr0cTD/C//z8FtsT0GClJhISR+L9CPQjiDy6P0XNeOE
Vqu7YoHCeFIQ6vex2gPFaO4TaE/UKcQhnrZdwNqWAI80WHIgPkMVwb8vzK6Bknsp97QJqLwjnXoK
TXmn+eD4yQrLAH/PNtxlHIdaZhB8Q9kZFFgXmlpNJQuB1MGkGpLZZk0sEnLe2lcRKH+lguoqHAus
5/QLQkhIQwBd80wFbLA1h/FzdcgWCEyoOFWoMIEaNJ4PinPvQwPxQYyPZgIKJh7t22WsgdEyZVBd
INtFmSuZyfH7WgNRHZb5fIN2ALHa+6GbD5YKsVZupTm9T7NbegF2ITWOyKbOaTtYXTkZOQ3TLqtc
A9qWwV4DgQ34RprbLAL7+96AyMT2srig/KEbegnOLHUfTfpYoACvbpqzOFrCExjF3GH3Oz2pzgna
Y6Gj716kvRUcSktCQwsUhazchgKXm6Eyl/M5axtv+TXk+7iD3QYVX3Tcxeq6xoumuQ9CjgdZc6BL
CCa7UYam70u0+69LnW48EJQ8gqQQrFimJxh2wxWgXd0WUAwBRxG6btEG8N2kMU8SJUcVKSjuvKa9
E+dXEu+N5nZCC177x5APqfJWCtDhzRO7EH82vM7nNXw4awQzqHDHhYDZln6lBXEnw97MROs8nvZ7
wvGWqwg6LQCGsjE6kRgEcS7LhGi0RFZuLCk7QZiRsyxW8m/wXHjGgl6XQhsSmP1YV4JY+QkaZgYV
ZQHHbLqXzL2QnILWLTQnMBOralDoht+c58M1R7AAZvdmovdB2/cARrOaKewk+T1ub6TpqSmvpH9e
w//NSLYvNZ7gikpqZAk56mb6Wc7kSgh5NFE8i9gtVuWpNtFmrlCWLW2+TfMjbiK+9i62exQ6O9v+
ZW1DL8eP2W0dyvaaRKQ2ofZKf2vaq3j4sQ2xdiqAkxlkBrIOsnX2RlCWal1XLWVn9hWUrNTRn6iH
AuFQzJMbjsHs1lrDUwFcG0SapsMDK+VEYjmuRyGUI5MW4mXJQ9tCNt0WxKdCsiYT8lCP2/atDCGE
5qFaTpWswb3ErH2l66VC0IDVmkj8EkV7LFuQi6V6NHG22YprpOIceGHExQ6EmQxSIPq4+BpwVRGY
V6UpugmKOzQz3QhSeVXKN6Eoe4aK8Hjbvov5Q1odD3MG4km04UB987uDLGSfoKg8x/5F/VfR/ag+
1U6iQ94FV8h7H7bRLmaOQaM/XwSQCI9irauA1lcHQXqK6yt1CM9zPUAWIAaXX8RxjjzrmDHNs7mP
oxp4aTN6mS7flVpjKUbqgrTsZiygjbdt30WA/N0+tk7MaEmq6xGkxHqpRZ7zsW4+Kv33yOsNu0yp
MTjMsdYafhSXOXBak7w1SQx6xzgXjlIwXIOwsAdt/qhBWBkMaWKZZW5L+g+hLROOe+FZyzizJjIm
SaLW1oJHwC+NktgOrTwjV5x7dRpN1I+A/lihquffl40JJTFiTpjGsDxllTcmZ7hqS6tfQt4L/OoC
XSDR03axQAdBN/N5BJJJnvGQBAm/HNVWUB3vEsMKBt6eXx1BCHIiHQ6dCqQjvsMpwpC2EVTX7LYC
UiQ5GTZ4O5OThq7pf7E0F1D0UxaWxXVSiqUMqFKXHgyopsUqMpGDdqhVk7MLLnwmXZ0LKManNLGQ
56TFICqBeUayD7Xv3btiNByL1nfBAofxJrGC1/ghLBs0oLry7OTQuSKgQsyxNqr0Eb3YWXs3oyOb
FyrwZo3xKokOdpCixlBWMpJDxCystO5QA184Q67yXMrlM9HnaEI5RdLRMIOB/T5xVVaUVMqwsdV4
/JOWko2CqVtjDA5tFr36eYZsY9N9xBCtSMz8OjRE1Is0TgwOUTwVvyjom91eSBTv24Xp+/ew7+i9
oOfl0H2OOoSDxNo2lN5KQw3qIJ6gOdCQKZvhX3ganL54O6DUsgpLXiAUqSqPeY2ZFovBQrONqxST
M5e1gyOFc8+9TOHDwCUYs6zSXigMiEI3aEk5yv0RSoNKdD1kTqE/QZQzNV9CPB5sj+llRpLBZCY5
qyBVgCgbW0a6yqPbDPyWaQl9gocEYWLnKMUpEPdJ7DYQV2tPk7GXhquwvdcjxFfHKOBVfK7t4MUQ
KEwxsCBMciin+JxGDd6GpPmtkWRXjv4/Lcn4tBqViCjdBocCm7SQEGrLUQGYWEdJhpb/QL7vvD2y
a0cH8iF/QzBuzwxkzUf3DQY2bqxGOTY4/GfhTkqeffHn/wbFuD3NbA29lbAxarBih9m5ESoPjFqq
kONiyxm59Qn6MotZo20TguAV9UA2HJEtjk4goJhP4ZDNroNQsW2kG5HyZwxKRtOIGgG7LmlQyxKH
kJ33j6Wcc6Zo7czV0Gf8XxjGljpKC7+amwbMyqexftSE5rXJb4q09TSkREIIWnPOp9WDY4nI7LZZ
VnIxboHY5ZBiLfbmHxgn30yldRUJ9gxVo/6fC2rCqRBVUz5FhSGp+d2Lt4hD227EWIpBex2jXEvQ
Bzdtb9CC3Mo8nloapbAuegnGRDFlGuSBGsG+qJTdEYKyYYZi6rK2wfDUB5Il9WgreS7MM7pdxe65
k6yUx0mxPsYLg+niWsQbQT6nyBbDYE2zTP9tVO4hBpi1riLgBCtdH+x3hnLb6D+2NyEXl9nwpa6H
Oh4IsAtRF4SXB7E/Q2qmIl4JhVshzaxSA+WT4kiIDLahV7fLwmJmu+RZL8Tg70OEhVcBsb+atXHX
824061NLuxoQOCFHykT+wjBD+DnoGpvMogPGBNya2u5125DLQmLql6FC818QJrAfzLrVzbGFIrJ5
C8WvlryY5q4WrjPlBiqCdvVikl3T3hjFr9bkDOKqM1hAM/tEqBJF6E1Ay2kLyUDRmkGbEqKlATK3
mrkvBZ33qrIWz2igOSMSanFQFMM4A7XMYzGYgSiUj1N/ak2Qg3t+OUDNpgLR857f/n1RHk6H9wuR
PV17g6TNlAOx13ctcbXibkpmNMYVTh5SBiP0pZZ4G+N1q6yuTxnaUyjdROER22qL9p4kV0c8+RXC
dTOeE/+UB4ftlbO6Or8g2Lf7oMurgrYy2RW4NEO9dIaUx5nHsYItI8okfxBSaoWK5/w6KZxgOobh
n2071mNAhRggsjIJgVrTd+8lBlIaCQZQwL39A3/fSbWxr/XSjf0ZOtzybtDOOd6XEPjyNHtXd8AC
mnHec51lMwoYAC09l2NomWlvDVF36Pwf8vDWVPN+29bV9b/AowO+cNQVyhbioacDas47eR53UF93
ywJaWWZ/G1TaTqTcCylPF5RnJuOns7EfZZHCElN4Fvz3Pq3AMSlPXiG/SX3mDqTk3RdXlw4e2j/7
2lGiy0xqB2Uss50xshGZPEJGcI6XpwjsYYYx38TSUyRN+zHAZ+hTVCLORjGtKbyIiWkZjb8rNF5L
6epuoYLQEP8xoSrOeB4FNetdrBq1PVfjLiXd/RjKnA25Gv7+DaGx1Nx9iQvpHAJC7sAxeYPLS5zs
DAWt2JyAdO1OjODmP7bg7vB9FQmdqmfmqCPE0Hw7Qolfh9crtKDswazrbi/Y9Wn8gmJOJ3TVg6eb
TmPf7nvtbAwvLRhEtzH+HwfwBcKslVxrZ3FqYY+eBcjmydaAItwkvYp8PFblLprLCcQVpIbXysIF
ZrY/+gu6MpQA3IstNJZRDiGDYmrfo3unHq1J28vVTaVzQnDekNKfL3yA0ReJEQsAzYmjo3DdD3Z6
03PGdBUEndnQu8a/KNH8DiLnaTYadN5yFGeMUblTJs0FZY+9PXWrS34BwziWimiTEWuAQZrd6sr3
Gr1WQYGqtdjz/ZEDtrrsF2BMzCeZrV7UE8Aob/WU3pQ9NNSCn03Be8rhAVF3upghLZBq3JEAFOV3
8bCTYJRuQH2K8+LGmyPGJaklDoAkxkIARTuue9lDKE5eVjUP23O0DoNCa7TOoi2MJTeryiLMmhlu
SUIz4CBPyGM/jGDb+d9QGEeRJ2Ud4OmjtsdW3Utm+DhV0S7OTc41efUkQwv6f41hXEUX6WnQGSZ8
LO79c7hTIPSgRvsW18kqcGbe7ZU3doyDMGp/ULoCcGhohK5NSXqwGfNKAXg2MXsVyZrQ1CD/h3dr
Q3JqYoYx1OGyn1FqzG6LOssGHVCD7Mrp3D1uz9rq/oV4lQKSUkodwNhXV03aaqYPaPWI6HiUoFLY
OjJ0CqV/k8oE+8HfUIyVTYqmk7wElCR313Iw2bFyP2Z4fhO74L2v04OMB8yh9Hn6A6tTuMBlXJQi
JmMfJwJiH6yODixFKL0OxoGTyFydwwUK45vkBKLQMrXOUJw2vS/BjiLhIR3S1GVtutzSjlUPtYBj
PNTc9Z0pZTAqDdweieC+3MnNm6J1nF3Nw2FclJQOvVGJMItUrTXSqLGKkHxOHroi5kWMNGq5SKT8
bROEW7973RzKYn5kAMsMn6LhEIKHEhKjYWfPg2+lycNsfoziY6HwOiYv29HpFXEBzIRTo6Cl2pwB
OGoMFK1/NL4ZeMYoWi1cWZUIu6x86PvJMnvDGRCslj3YO/rIIlB6I71+PyrV3ZSJvJed7SWFh3Fm
PFpdwbs75riNn9r+qBrntgihYfCsaW9JzZNeozN5OfpU6YrghUNhG9ZlaSrLOoUTqiFEEZV2X4xW
JDdWLh3G/OeUokQ4/Dfn+WdLjoS7H4KU7waOiU9IVMO54oKOniu3aX808p+Kx5K8nmFZ4DAeQOim
OG58mKaD2yA/ZBGI9H6l9T7rz5O0k8hhLH/X3VOVntE242w72PUUGe4CIh5OkfRgazaUTgjbYcDi
qltXrY9QigXBNpS1b8riymydGNKAFYTmQDiyDUw99+V8/o372dm4iGHyYK6mPoHRs0SsFBX9/sjb
sKuplS/T2A7MqRfaNJUAYeQovocVpb7XEMmiGzIZE3BnetrkpcE/rov/3K5fljH7Qoe6g5j2WDaq
oGPquue5Tnfbg7d+ZnxBMFGGqkVdI0KkHppnpzrLUTD9qOP43wZZ33FfIMzZC4ZhiKyDhdnGG5+l
CIeG8hQQ2WowYdp43yZXs7DfhuQtCmbHpYOY5R0BZO6jhllPr/wi5xTAr58YX1Yxm02TIVMYGQhq
K5QS5/Up94tdp50isFFt27IO9BVPMHMUa+EAWUq4R0VHJ3gWBzbJDbeH8FFhKC/bWKuueOFBmNNd
MSrSanTJgfgohZConzw3eIHuDK8L0I7G6xBdNW0Bx5zuWtlIsdQCLsj+VNGNUtqVcZurHNe0uhgW
KMzZ3pixhpYtoPTJfFDV7rfUEU60vm0Inh2/e/hUjM0yjwARVTUkpdGQJVu1cJdW3vb8rO5Xg775
SCI6mlhNLHBwkzbO0H0IncKToMgnLROftVq/34ZZd+YLHGrvwqmihyTpfBl+QR5e8JQlyW4cebJk
tWrgirUjdHsw4oVgNuXg0rV84cwXuMz6I5PQNN1MDxGUVNV9deXPsoXLo+NDlz1PIEVs/mzy8Be0
dayy0iET3Fzr0DflfMfqdC4+g1mXMvTB5aGlEUnaXZVKeWxQ1JVBPJsIvBZmatGWxczizEy1HHD7
qu0u+61i4dQxLncoKx5eQNvK8Yocsy5Y8ZvEz1GIi+1We0EY2cAyJ1tUOJ5x1YnQswucYyDJMZhJ
VJRRi/UBi7SadkrzB5U6JZokI9FR26dabDi7e/V0WaAxc2V2etLqI+ZKHN5I/aT1R2I+D36InoVj
XnpTy5PU5QEyM5Y0vqAUBTUPOk+BZufCSULzRV3cZLKrapBj5Jyfq/7ry0K2YFkNQ2iqkRCbHvq9
EzINc9w+cjYexyi2UNlvUO6TjzBKTMWzGQ2m1aRFj+ZW0jtSOt5UQ3wrts2vWh5mW1fmp8afD4Lh
I38Y3UY1ZXer09gtoKxq5z3oZYapAKO46QucwbisG8dIoOcMCtS0j+OiTjf1hVbM9AjVlzKe9Ztg
h34vNEcV5Z7E6Mqskquwb3dKmYBRE54qHg5ja/KSQJfEA/QrIPOggjwd9bWfofjCQQZlZgodnZPJ
BsUs2kBt/RX/QaGYfqM2Vuv+EN9bW7wXrvNd+wTWmPQsXE+77VlbOw2WH0EXzuIjWhlMHqWAoahA
hTkOklcotibrHGe4hgKxr/9uZ5N8R/HRZqiGFZZGLM5XAt6N0lK5CarkX73BLXCYOEc3xLiMdWxk
ZHH3sl+4lY7eA4WXhF/3TmA40iFiieprZvui1a5AWRvM0bWnXputJnM66IPpkwv2FlHj9cKvH6Vo
2oZCDvhQUdX+ffiCQR/9RMFKSRM71SdItV1neAOGzMQYnoZ8b6JGWWhBYaRydsqq21gAM6sjiEwh
LVCwYU96tRPGYTcIzvb6Wz1PFghslB1mKkIpDOVoIASevVLznUTfFwpvCa4ekuAKRLeNaUIVmhlD
0IqZYzFgaeThvVq5EQouRESliov+6H+z2hdQzKj5I+nFPKdQ1VmRBktrRJA7x972yK3uqQUKM3IZ
FIolk+bqhOjaRGFAhGpPLnntqk9HcTM4jHUZxf8MSDigVkxuMD0SyJSD6HqC3IYIKp/m1kzdGPqb
lcw5+S8ZnT+dMzp6kGHVVegofV/sZdonWaIDss2t5KTeT3faY3ND7nxPdKgwGXr8+0PwgaBuezzX
NvVnJ9FfuGxkQ+okj6XPO9J8MHRXReFsfEeCYyc5U8x51rpsmP1uJPvOEOVa0iMQxlm5M63A1QMr
gP+fLe0uu8ogxmbO1otopU+VFzjgaFB8W+BcN9b2w9Jc1iW3rRxpCpbPPHpdfJwm5JYfjdrRpJ/b
47r6cLhEYnaemkHncQiAROIjXHJHZS/Fo6qiskTe15pXZZpd8fr5LjnRmBFmNqFh9AHpBYxwYxUn
CKHn6AqF5jUkeKzwpX3y74+tbKGnxfnpuwHvdVvmLSZm35A5icQ+hscGSZ7nP2p38Uvj6G7k4hVu
F2BCz7FjOIpdH9T7yhHeWrBW7JrXEqu7tJs9wiYTVKLxYS//qD3xLBwj3j2J2s9eGiihga5B7BWZ
ASbCRrfXnMRZjDNsvPGjEbQNvGNrzUEtoyxm3us8g/b2hMMj9y0V7CpCtvO5jQqrCcslCjPPdapG
ykyPqAwOHfp0enoC04QS/pY71FKkArRU3Ep8msXdYHrqJLrbq5tnJD3fFvGTglddFC4CXirOg4BW
Q5QPZjnvkXU1AlhaycyW0mYC9ECwnpB+qA2vaa7n4VkTNDtKX5v4SSz2anWo5vtt49YO5yUqcy8S
yhH13hmMUyrhKpn145B+gIr2pZmE39tIvGFknH4NkeU8B+u7rU93qvQ09Q+t//E/QbBXoLhLu1wP
YAxJZptEBLSvszenubMNw5sq9ho0G2aodgMdNLCyIfuAQKMzDjW57VV3kH7H0rGQHFHLDtu4nBFk
Q+wgHHtJDAEbqK81Uti9dFbJyzbGulf7+97ExqGqAW6CrMQsRQOKSXvQcQ3Cq2EMx1ol77Hx0BjR
fhtx3Ut9ITK7ezKTOlV8INYV9F8R4maQGOEc/KsYEuWmpcxIF9VXeWM00kA9COnCm8IckAoylaL7
tW3J6thJignJY9S0qezYiah2gvAGRak0ZxKsCXJP6eQQiMtX2m2AxPn/hseMXBbMUwJyIniM6r5W
bv3ES6br2PiR+ecRrDzbYKuLb2Ec/fnCC+piFCeiBrCpn1EYf6iTBiwAnOrxVW+0AGFcbRL0A573
AeIPlQuCK1uMTOQajFsUtXCWHW+yGHerBXlMEhFQ4DSVTZTnuO38Po0PMjkKLec1fHXsvtIA7GOi
3jZTmfoIVHQwQE/DlWQ4UcXjG1gPOBcozHLIFdzyUTIK8bxTeFvv5z3e2w/ZqYRyVWzhDaWwIkc+
5LZwyjwxs9KT4RLO/F2S7tCQbPENzCppOwUkMQm2QP/rFupHwTPqF3+/PhIVin6V09vqTrdne3ox
3M6Wr2bVbj2F8w2fF5aLsGfxDcwiQh54zJoA49CBr8LJBlu9H4/Nrt/H79Wv8CyDuNPFw73kbm+Q
9XB0gcusqDQnk9ZUwIVIliFYyLUc2z357f/uZAuv4aJHrOoddR23JQrndTfjvT+ubp4FPl3xix3q
K0qSmBHw1YeTCYqOF/96iF3MvehBhO2+O/r35AY0M8H7tuE8XOZgj7WmVLUccw4y8wj5EeU0Cy5X
3JeD8nkFWVinJ+hHGGVYF9XvsX+EWEQS99Zcce6m9GM3Fs/n0b+AIWrjy7FJBxGkwGmo/5Fxh4As
hSXKH3Mo4lojIkfNKw9edUZfU/eZzVygKvlch/0E1K78LfiKkyagnUlBcPeoIUcaNd72jF3ASTIY
DEAAA9kiAhpOJmzvRUgmVYKhW4F4UOMJiqrXgXotS891f1/w2sUuefglE9wgSMl8altfpGLBTSL1
swA3++q9e4c/d7/cm4fA4Ql6Xm4/wOB4lzSkMfCkwLK9B0Ipd+GMaoZn1Tp5nmVdW7udZbt7zj4z
L1YigCCKiqI7ZAZxt2L8LPFJWpCgjGzn5Jy819Nfvzzv5J0swOI3frn/+Rd/2VkHC7+9z3//+qFr
ubl1fW07+/N5/3HeO8fz8/n59/N+e54vWzsR6kCeiuZ1qEINm8XMqlZV/KKLwNfc2J7nRfbnrz0v
HXZJDE2BUEkugQAKLY8sgQSEcLIkmzD4ztFxPMeD0a7FCXfWZlhGfhkqwzLOfqSrvju4WjYzcOVW
kZ1Yx+Pz0Tm9ebuXX4r14nKm+DLAp+YskBhXKuaB5JshkI6nE6bNdnmmXLgZAEiYGiJDehaKCYwp
UYF8bhPNFMBxXk/eH2uH5WDvne0FoFxEHgwOYwiaGYowKYBzent7f3x8REm39Tha97NVIBVF/3kE
NMRb7P3DR2k/fDwMFv3nY0KaIqT/4aXF1i2H7BfCZFStsm/TNWjE8rCRsFLodjncHjC8lu3A9r1t
c8z//J998+af5n+B0a288KuDnoujWlEwB6vf8u532JlAcvYOB+qTyPACSpHBzqejagxtTt+hxLEJ
ptYEWaADt4Ad4B3otqeOAObBPof+3p7dzzzpFib5jgn2o7FrqhaYmSVb+COxSvz5DGsTO7L/7F52
d9d319cuZxIvQyw6rgtjmQOkq3oSigmA4QELy/Medz/sG55TWd3vSxTlu3l6IJGyjqh5zkm3THjQ
ux1W6hNvmVw+FjLmMFGrFqW1JH4CvTreYWfd8BBkOiAXMwU6NVBRglROZVNxclzkQjL9NVNH3Xrt
vc51vN3dr9L99ekq7T3dA1fbC2R9+y9gme2fQNAtmyXA0vWRWK+d/frcuAOOA5S9O43bO46OXWHh
pASbBP5J8deX1Brt1h3t1NLA55hjdzqcg+kzE7M1HkzMaOThMBPlr6mlx6hz+vwDG4duHnqi4hil
m5X+gT/x6xr//dxM2E745dBtvD1cGt0vG1/FqkEIlV914rev+vw2z/nr9KZfQb8Fv3Ei0F+8L5Dp
kma/gBac4lFEB+cGWx5ZFGaqKjXBksd4IKL4/AUXeW+9wPob+4q6Sefs8YKai5iG0GdHgqJTA7Ga
LDM7QK6bUEZvaGT33QTCGW2yiNlZZqKiyj643x7mzzbJb0YyYIxXbkEXFIeGjMOvsG7ps0hmQxnD
+oO/zdaIPwMaubmw14LZu+s7+/5wvzu4Lsz/+Dj/xrAcPPi54/P5uD875+fn43nfWR+BM1i/eYWj
9CRmPlalg4KAALS9ClumoiZDlkP7M0E5HS38LqakqNxZkkExU41+p+9mfY4O4HFMOU52ZUo0CdIk
NJukojeYmRLDF6ppVobEHtFRa6kaqDi6Yn5VJzW+SvKaV6uwCgcaBDQkGIqkfGYXFkdl3RV63ePu
bPfCm4LCdsF0ielbEq8T+PLxjyCyotWcYArV0cHB2BUMkYjKKQBJtWpJmt2REY1FoTUH177shcJr
4D81uTfmL0QHMYc9kYcU0krabnsVXl5LmO9gVyEoJsTOx3dosW8ZxPdS09OzO2VwlPJUQYQwv9bh
OPG0kPdQC7w2BU6igjpfZmV9GwgmBmxmoUwngg9QJCjBD0ZgqaKEB3688uZi4oLwwq2J6m6bvbKc
v4EyJwKaMjq03AK0BXV5XF7VIzJBoSf0e2H88S+gQH0JUnVVRss5M9FoGwD5iYmdYwoF1J52JXHT
OnJQKuTzyFzo/+piKCF6AyFe+E2I0+Dni8VrJIWuBDXBXjFvZyS9+pe55SQG1iHAJI1bLJox2CbT
WFT6vMKjnx1OlT2NziR9pMHr9ohdBiJ0TZpfIExAF9ahP9falNhio4tgi/PFxhXkoHvNejzGa0as
7INkFh/yMY29tCyH6xb1jb07dkJ0SNJI5V2ELs4j5oOYQK8KyVxG6BmyQzRninYdoj/TcFT/qPcP
fogSsENlepCbczT9FKl2LfE+4CJw+vwAdGKCRhXRE/vUQtpEmfUMHwDSZLuV7ExwZeWgQboFmVs1
sgrBQaWiPthj9UvhaSpdvmsz6Mx8CJMyqVOFJVyIu7C9mXXfItG7MTnD8CIaXlp7Tc2xeH2dfRnM
jLg5JFUPZdnElv23NLmfwDqnfGwvs1UfYH5BMHF1UYmzVFKIOXoT619GdJUZt/2863XeCzTPGPrz
xb5UskJExzTGT46nm6J7E0xkQUPee9yqI13Yw3hyM5HlpO4pSotmqdJuld1gQKgps/Xa1U2O2764
wDJrgnHbhZknqkpHb5zvQHiumDeadg2ZFxBzJe1VINnbk3XZjsXgMR67EjQ17gTg5aY1v/ofjSXv
5/f0PTgUh/ge5CS75BEL8p1XD782d8hmEjyboZ7qQqRZk6u09gsTBZLlORp+BpBTj/9xMyJsW2Cw
Sd2OJFI29MCoEt8S28Qi3X6YeboVa6HNEoU5HUirjoNWASVL5UeCztGudUS8NFmSzNm8aytRJqBa
h9oggWAYs3mHOlFqMxTgL8ojqqcz6TaaXruoszr1OPi77ZWxOkELMGYbS6mq4UEYYIM/uFpwjpXJ
qfv3bZDVsVuAMDvYhwdEVAgQHcce6U+Z5qWKYon+YRvnMqVAl4IsIeKFxuBlY5jRokVranCE4zHB
Kn6NPYix1cxRJbeuCJQ1H1JZdKQCV4Tc7mpnkm/D8WfdcT5j1dyvr/jMcy4cVqWGfSSU+Io8vs6G
n6N6JacP/j+uiIStSMjiPkF5s8HA8d0tmibOcC0pQOw73yiJYxo3wugYIsdzrK0PhNeaqGsQQLqg
+NDKPmyGDMT/TTBavfmjEVIL9dnb83aZYoMtBt4SdCjQIKXJXlOmQYpFk6JIohCDg7VKFUtOC2Of
kGqAEoyRoritmNPaDRKjO4HupHTFGHXfp1HTG7SOGOCS+zMIyJVafVwEJrHnOOwcI0jJHxFt0rEF
mvyRuIWaixXYsaeidBUja9vrvpdHcZdm6ojIpFZKxVHkPBCdbQvXlgQoitECSlmmoZb2fbLwrCcJ
XQTtgUoiTu67mWSNimF1E6daby3UQqE4YhwwSyPSZ86VspTkSgBNOzrFgs5DjfNHWkIAZtuYVRBo
MJtglEaFLFui4HdKKIChCZeeogF3Y2gFecjxgavjZULhRoLaGiQhGG+r9WFXzTOEZaKWJM44vtVS
jQY+dXLGauLMzZo5oAoDwz4obPCOxYyZj3eHaprgnZIpswxoQ6R3/3y8MFYGahLQooLSke+Tj04q
VUhTGKO2Kg6nQ9z++jcAKvQ5KPM2Li/fAcwgHqGNHUJrcdB/m6loG3XIY/q9fM7AHjUlXMWo/jbY
Ihh/U9Qkq+o4hnwGuISkyDXB22BkDhrlZfU5iAenQgMCyFtN4V8styUwnb+FO+3LoIcqDcSO9Cr/
2fc6WHn/cU8dYxuzPaUmNTIxhG0B+QFWB0ceXZBneZPKOW3Xwj5Twd0Z9ZQSLprMRPlKqBvxnEGr
Q5d8iLr9GiGijWtA3cd35ogGHyVPr8WEF4Wt7SaTipKJ8DwiWlm+j2CG58fW7wE79VpoS5XsgCLl
PS3k55xXoLe+THBO0H4VKuTC7CYRyeJcK6DV1JeyrUGjqbidoCccHYj8p6j2qnoWyKPe77d3AP2/
snd3E0c/jii87OH+/t1CJSomBAWwUKvDOwKxhfw3KKkaqA4qPNKr1RNRho6rDL0FsOozUFWokGKi
OmlCZd4MqA+UBvm6DXgkUWtzhkT/3zBMxJ424EhpNXjyCdqxljyMdqaj+MYMblGhyBk9HhZdtosd
pqAsgghUsKjPfxjpMU9OaXnT5a/bc7R6EcbJBDURxSAQDWVgICw8NTJOYxuXkT9dE9uV2KEOFzq4
mmJlYX2X5KlTVO8gvOdEMasuHvphcO/ISkKX57uBhdKHOtStcCy2uN41Ur33g5hHdM0DYe75sajn
WBkAiYYEXYHio57xIFaXOc4qhXxGuRfkmRNYLWcBJ8kkdH+qIDqUwwQpL3NvDG9V3XvbE0aX2MWm
WqAxBskQWcfZCK/YQfEGhYidi5QrSOR/GqHw4vfmjaS+bCOu5lNNkGRjlnTQZojM5gJFkZBFAiCL
sDwPc2ZLZfSkG8VzDs3GwU8dNZecNi/Bbie/yibqIjsFLeOlq0MwcPtb1sf661OYDej38ZSmFY4d
Ux3sSsDWu2krt1NbNx05UCsDjcYH9JfBm1BxNGZ5NjWZqwx8yHYwQoWg2UGHOlT3mp45gfEm8Drh
eWjMtEad0fZzlmMb4r6szU9V8DoGBO80uDKZV1q+3x7HFecCWlKUWqCEBH1wLGtnU9bqTAYIrOiq
vkPerxN+q+29MVfONs7K2YoadDyNwmmiKICtj1TGWoDqNIROEvU1R7vmsFeFq1yBrDbauwluzyXn
YXRtHNEaTyDoDcsuxOyMrBPN2cdJl853Y2WH+Xgk7qGL3b5tOLWfK2tRp+sDzHMG5TxhYi9R0OpA
pPqoTWccR8QVECRIsEbAne8n+p2mRByHuXLIARCSSWA2B4UVq5g0BwU6CQW46nggu04wrBZPGgP2
2facra2NBQxba183pFQh8ZPaPq5FcXMC97hfEm8kHE+2FpWgKQ0lZBCOBhPP588XJ1xlql1bUtku
UO4T2wxQ42q1OamOU6qchbH5P9KubDduXdl+EQHNlF41tLo9O47t2C9C7CQSNUvUQOnr71LuOTvd
bN0Wdm6AJEACuESyWCwWV63FHm026Z+Qu+p2UwlB3wQ6L4lrJFbZbEzt2jGIZ1kHz4FYywVXdXoY
kcTWis5W8S3pTW1z14R82Bwtubur6zuiIKDhPcVpvl+e61V3PTIrpdFJD/bCIdGQvwvy2FTYiIn1
UiV2SJz5oaGpO5bVxpY8b7rRcIM7sinl1WYkIp2XOvSbtJ+iDsQQasYhdm6oc6DGvdM998WugeKE
mR7GaOMKuRYPjm1LQVUhhUqnEeNl4p0p76O2y+fSbfsrU/Fih7tsq8i6NcFSXJ151LDKgsEKsP0+
f23m5yJapHRTbyze1WQjrq7GBNtCWxZyKmCFpKOyH7u5iiu4UYdGS8L3HdV3A1gihxhUnxvl6vWF
RE3BMqiNUCefUFksooEwjE23agW1cQYAyDixoCsMtK2o0acRp3WQJaN2pSnqE4lU3R9pZ4HcJXdw
iCdbbSxrowfIAH26eNTG1VrKJZ2xblKzNOBZkR1Qs7420jDlO5tkYVPM4eWtc96CDz8+siZX9KpU
j7uaAS6slve9CtHWpl2otR8RvEC/b/hjkfplq92iPbFWfc2jB4t9rdMbBGlSfFGomz4In/jqloj7
SsqJ71rewVE+g/yEHEp0Dr0fC7Mg8C6aNfU9jobD5bGvhWgNmA4AfTXobFnSFnayCPLn3RKtMkYz
H/xXCXpr6XjQ2rlhOyac7unfWwT4FqBGyCWhJCNt3KHBi5ldRrDI2vS+jznqZMqc3TaDyvwo7vhG
9rV21uE2AugKMBKgrJMmEZcPkwDJjEs5J37UH2Z47CYf9/LRUi4NJM4fI1L0NcTMlTGBkYE4jivq
1BMxCaAKA42U0a0GEc6opJSp8wj1KQbS+B+XJ3X11Dlex2Wdj05Ao+8yDfk8knkHvdnN96F/tsAN
qQIs8Sq02yLBReLtss1V70Rgggdik0I44tRkoZA4S1u4Tg6Oj6jgN2O0JU+56p2AvqKwirLUuVp9
pGYzgDVQduQ3Sn5NxReihc74eHkgq8EGxS8ToADVUak0ELvS28aqlmATlw+ZTq6apHmabBbEfX+X
xK1/2dzqvFFkleD60JcmsNN5U7p47EDWg2DbN/yaW5VzY832y2Uja16Pbf2PEckf6hRX9GSAEdMU
vgOGDZJmfqN9v2xl3e3ARAisA0IoHOF0LDmS2TLNLPi9UTy2owqh1PrAxmRPohohxdj3tXM9mj+p
81d51qK4hggJ59NtaV9bgAg7EXNw8eixy9ibSiw3abXdkESe6IuwMN/HSoRAaW8cF2dTe9q/JIOT
KnQYDMnSZdK0JaQxG8/UX7vsXz9YS1akBczbcqFhhRUl/eRqwHu/ST7NLJiwlmm64ZLnCbRkTVpH
k4i2oEtPFupECP8oZT8o1GcD8GTcT0CQAXl52r1AySm47EFbk7lkXUdxS+sbhZgFhtn1IYgBRP4T
JPMbJ8BZ5iYNTkomQNpfqcXSdOVo7jh/G4sDUggbLMgt1XaztfFGs/y0k6Pg1JqcTJhTy/phWbjC
DkgfsN5XSjTspIdZG7zJuRZkwx+3mvpkZFNtg7mHtVi8/ABie+0Kdan6prt2gtxlt3yXulz3vky7
5zwcrqBS7dIN7zkLaNKIpcwYugwRWN4wYpJ1QUwpKDt2l71kcb/zOTU1oE+tRUBc2utDT/D4pgHd
g1JRnxyoc901L0keUH1jKFuGlqEeuaMpSFMVEQzV065JfszKFRSY8tHvwad2eUjL/r00pGVjHFmy
hrFIBES/PKX6hGYc+ljzhrqbnVXra2NTcKehygv9mFMzU4oGk9zK0HgH8u8Cj3q2sZFBru+uPxak
HTwpwH/ZFrxvVlN3Yg160SovosbNUBE3j02fj3QLZ7es9/nk/bEp7Wh7ITJrFNhkZfOaaaicF3nZ
BIqTF3vKawPteHGhmS76kac31hsFJMKglmflFFraJSP6h9bP/LMXkJppDVvcKKOo340uyb9AJMm4
ZQz1Lhcve2xfzByUs7XV+k3f2b/ABxq99JMyfaCIm4AYTBj+hJwBuugdmBozK473cUejXdGZOno8
aye7hUz0cEunKT4wxRIvadfd8o6ZUESrDOE3js4+B3uqD3bmmPuZcuNnojSpp41ZASYJYgapLp6U
mhZh1phPuiDO3qiA+kRF7KFyGNlY0NU9oDtIuVDKR1lFOnlIqdG214BdjtU3o3EnCEBT3TWyG0E3
gv95+rBEjiNTknda7ejYhBSIzKl2sEjqJva+dt4IWM5Uep0lkBkygtzyLm+9tQiN1nsNqueGAfSS
5LFNP0IB1MCemFCIaXmOkhAAMlUPqdEyTOJ0PxUc2lXK62Wza/NqW9pyT1ChEytXMEu8bfaTnaMG
xrHZ6eNgphkchKNV1blVQKx02dzayXpsTgplUUJNogiYy5THMecBt5/TLtqYyrXNf2xEimK0tZ25
GmAkrn6WeL/K/CF/bAA8z6trLbI2ovM59hXThksqCKEWIMmZICPL57EWDsqIVpa4efR9tF1wxft6
BHXTrz32H+9cB9JOztS5kfrxFxNqI2WHdUiPybiInBjIqivIYlHtB67SHptfu63W4tX5PLIhLVpT
mHqbLTJ8WaJB0CAcY2BqU2QQb1r/w9hSqF11EXSjLTxoBnpi5TCqZ1VsjtjpJdTelQSqpR/CrDby
obUTCD23/zUia05nI150Sbao0Vb8JSnNXQl2/79ZmT8mpJKCVc+k7AnGwWsWJOirb6bOs4Yfl638
H0nyP6eOPJIpminIZHHqQM+XQB5GzG6R9kj/vzULLuJmrp7B/ecMW5tsbZmWA/w/Z7hcnSunRNUg
HrAwKM2QfCZuhJCYbTHjbVmRsjhC83KuMkTFZgpMs/eiYZdEP/9mClFnVAAI+y3rfpqOxI1jZOUE
I336FM+hMj7PZpihdR6KPgXbEf7RLkoGG6FwbVehRPGPVelEM4hW8VbAasS/s+aFqalvDNdkOOjZ
U2ZuEcmsTuSRNelQyykD4kmHNULemP5pQJ9r3jw5zwpOv0/OP0OSzrBJVGkcOTCS1o9Rf685d0Kp
3L66mhKfg1msrLwRnHH1Fmnq2iF2fGIvgz9KW+vEyfO5w4lN2yicBWALLLnrx/iupdN3you/SPwB
qdLQ8YuQiybdU3OO3jmMpYiHg/rSob/KShF2wZlW4xYz5BvHy5qbHBuT3AQsDrNWZTDmoHHBelBt
6AOaHwCn+yY9JN0GKnLNTZBkAdaCVADdwFLQivqyppEKpUxdq8OYtm4qzKDMNg6t5ZvlTPnYirSr
UyU1K5Pj0KqcuwgoS4uGmfaQ5htm1lKqYzPSBa0fxTwZi0hlPJf7HOB6PoCAWrd3daa5PUWHqLhX
1C2h860plE5LFK9jZ+wXq9qb0//SuivN+Xo5Ym3Nn+SAjDo611SY6DsBsg0HrFC1rb2JElLN6pfL
tlaHg5I4KKgWZUcZHVHSvOgGY+DeCE9QVPtqNMy3lv2NCgCINsApgCMfpVspPtVdlU5qDzMmrm4g
XHUe+tr4pcdVCF7y8PKQVsKFCqj74uOIeXhhOt2/bcqMBmTrEJ6w9/daW3vjcKezLdzMss6Sk59Y
kTZuORkVVCIBFIZCST13bruVlq24NwwAJY06J9XOwAeTNbEpi2DAzLhfQIBkVo1d1X+d0Z6oROQz
4YXL7WgDFrASj1RooDggcIV0IaCfp5PnRImlx20HXQiKrEmJXGEZj7RO3LS86W5qM328vFgrvn5i
Tz5TYrzEgRMbVLLDDnqMKa/2eXGYebYxrnMYELpHjwcm5Z1lYlk5T2BIhbqMcTA1r7PCjAeZ80LH
ndaU0C7aizQ0597tehuXwC2u/JWtdvwFshAsLkbmWGv4gmm6zUF6qgGLvoWMWbvdnhiRInyxqK7N
y/plZAoiATrK1HGZ4DfcQUGCpuBATdxEHZ8qXHncy2v5fxhH7yz64fCyp0h7AjSNM57He4DnkTSa
0Ekh6EVjr6XxxEnlRvQAsJKbboF5VzcKiJX/a1VyWXSraqNCB3Tb9Ts19kvNw+VwpzRhXLl1AfK5
dOMCur6QfwxKPgsFsbIgM4bZcjTk3jsCHdcbF5jVqQQ3KhqSLcCAzjhSJ4NGdVyPcFcQQNwJJxG+
0kxRgFfwwhcOpGiAWUInfAIeLdOYLXcwqi3VyLVxAtgCgnS8Y6L/UwqkhdUBwj7OEFzA9TaKNUiz
3SXV98tOsxatj41IPkNyIANmoLHBWB17IvuWa6ES+Q71xja8bOm8Yw0h4NiU5CidAu31KMd4LBEA
GC3QP2a+JvWT6EIHwk5jHeTZbZJ/6Eo4o98Lr8W6y9AYvKXHvhbzjr9D8p+OoREib/EdBDqqNRDT
CnoQwKMOmvCNHbm6gubv3iVgJCDcfBrNMzwbgfxew4h105uq3aQRr652G/O6Op4jK1JKlDh1khs5
rKRojFK5L6YPW7kalOukCSPzeqDFLtJuWHarUrySvZnZr2j+4Fu0y2snF/gplj6t32OVvHWqFWXs
eugh6iyg4PwdK69vTLdLqGu1qFt2fxEFVNB6gY4JOESA6E7nFrRWUU4o7M2zU/s5N/G+Q7XvaMjY
uiWfs28sjovLq67DjH7GS56nTZLVCSbYdGe/CYRvungxA91Udpe5eORxm2AM2FWfuvmvdj/t2E36
+rMOinvtjvlqiMPsNfeSG2Vf+5eXftW//nyYTFyOWmrTixEf1thPQHW4+nzI9I07y1qAAM0FYCIg
T8NtTFrXWR8Bmi11aF+2L42CGJFCRvTKnANV29JwWMvpjk1JsYhNjipmHcPpeKDg3SLTtp4FtyxI
IQjEZ/mYzbBQFRMUxBo323pNWj05jgchRZdUiIIZA0yw9AAlu8QIxuJ7ouxTI+jJVcRv1C2d6zUv
AF0fHuOR4ttnD/I96LanVF28wNgpdtCAk2LLxO8XTDnd/t/GBShfUJDCnO42tLng5pDCCyq3ueI7
HjqOzz9Z+Dr5aEpzCz/yImjnuQV1wWEebFHWr4W4Y/OSZ5CqMPNpGSKrIdWDOI3MmBpXbN4491ft
INe3wbWD9jEZfWVbI6hfGYY5iXtm+Ub6YVX3pvb077ftcqP4rxUpYCsaGR30JCFgp4prkb0Vg/l9
S2joHOCHqKU7kKtFd6J2LjIDnGRPhwp1escu7ogStlCgsl+i+KWfXd2srjPnoYB9w96BQ8LZ2mlr
5jV0+i0wRlyh0Bxy6jH5ZMWJirYaiI3dc0CNBX2kyaspPrXyK2ncZPbBBWpjU+j32hbQf2WbL+Uj
wIfQsYSuSWmbc4r7p+oY4I5WyA+7bvyYm1vS4Ws2oFQBshoNd11c2E7H12cD7ybHQu20HmpXncyd
SbPHy46ycqYC4IVSPVIHvD7IzIbKqFpZOyRQKEpsAMiCGdq8rf2rZwEXrcvs3WVzK95/Yk4KXVYC
eVY2wxwZIUxO7FudCEhuIKc3xf6yqd9HkxRQNB1vKji60cOG0sfp9CW2MbSRA/Gl8aqCUMLoQWnR
NRM38/urKhxS0BBWwQfYgV3zy+AlLvUgl+V/Fn52o3uKSyGOcPmL1ub66IPks5Q4uTHOBj5o7sER
/3OiiY+QnUCecYhv63b6iwsxJsDQQLgKkCLYXU4nYIhNKN2UsKeq4LAjXmH4GPUn/5bsncx9Gwu3
om42bWRN54xzS6fRkVkp9mjtgPIk5Ky9lyKAdm8M0GuI5jo3OhgP7GbeO7vhGkRvrhM47yjRF+53
5/Cdo7nK1d14xz/uICMPQL0XBZen/5z/6feHLSSJuLrqZx0zcccUvFXiw6JnsqtvYr/77BvX9qOb
OECn8KKPgRzk8BcyqZiPP2a102WI4pyosw6zMddB/IAG2NfLA1vjvj6xIC20rozm0FBYEJ+Dr+8h
O3RX3aXf+DPzoicTNWA3fjK+1UgnAUfwr5Igc3/9Pz9BWvSizsw4j4sO9H7chbTuh3pj+NXzQ3H7
+VbfmuH4GoEK8Dvxbdf0p2t7w+nW0EonUyBlD44Wx3hbxRSQ/a24L37ZHlQrrL19+PxWhRBniYC/
fjee7CcnpI+T++Py8Ncunifml7h39IAhWuCIDIbhm/f3tmeFw4fqCxBxx4+fqgdemED3WuFuNCuc
M1csDo2WGw1/4TSSI5yT1awu5qzz+ijg9c7UGKrjwHVbPh5Gle6WxFd4OlRSz4bU2ztLArH1ELB6
BoMfCU9G6IZWAH44HfhU09qiI+Z97nC51js3UwwXQRmqHqGuHyrnHs0qcQ+UUHk323f11v137UAB
/zZIT1Q0OinyGUmENldGD/ujeW2nfpweSgfd0cPL5QXeMiPt4RH9ThpXsL4RBLHmprpBj84naZMv
arfFKPa77fjs3EKTsAUFcNAYyH2nSZl0qrn4knMfgSszCaNHO8gP4qv9VQ31/XANvPJt+evJ/IGs
Y4ejZMf9CcSZ/HVrV61HzKNPkYbdphw6mQSzm03YtgPuwLiaprvCayB35AmoLrlDqOzmK3q4PN9r
d5wl51mYitF6heLFqV+JCXojqpFiErrJm6kIieZ43dL4LgqoQLDpHgXW79CZCjS+1eu4lnehNA6W
WWwtdLNJuR2U3vWmmbCttBi6ID+H6MvlwS3fLi+whaYBkLmBsxrJ6+nYlMl0oD6KWdWSaUJvbF3R
eCfUOE89XsRNcNna8tMkaw7ab0AcjhsHSr7STJpUSUqq4E0XVCluR5ynprU9tKWAWfB9qLeq8Cul
2hNrUiBsI7W1YrZgr8rYK/PbovWiiPqV9SUbuZvxW0PfcJV1iyi8UAWTqijS+IDZMcqMI+BRlge8
xT3ReE2h19QX+tPY/4L6BXSVtx7V1h4bHOQRyC3x2Aq8l3TkpkY6dACLQ5oJreHmncbRs6WVrtEG
Crpc8oDMuWcQPJp/N/vKbbNDo2/ktyvrqh17kZRKp3HDp0bAi/KuO5SQOuu4Hkz24GUMKqzJ22Uv
Wt0TcNmFpBWaufIrIqdqPPZj1eEoYYAm8huh5Bs347U51cANgwZSG1U+VMZP90WcVhMYYuvOq6rJ
ZUPlzhEgl60dZFF1PZTlVTSiac1ge9oa7sx7b2lkG1vdAwPkRpuuthbwgW0F+ymOlvPGYG0oYn3o
2w7quXZQi84znOi6mPJQRALdwdquLPMdHZ/UyvIKRQ/zfjqAr8dtbPCimemNqdteQqpD3484nd/T
8nuGx0qzr70yy28nZo8Q1QTNMXDNlxdqNXKCoh73HrTPIDOQ9kNmaAmJFXy52nyj443quFr3Vtth
nzyYtSvKa0vp3A2byzkgxRgQj/2xKe16KzJbReGwGfPMZUAdlDrx4jEodLJTqnvh3Kp57jo90Im7
/i/KwifGJbdJ8kgT6QTj/UieO55eWfZXrnZBCnEsETWuMX1sDHdt6x0PV956pW1y0S3DrYG1RI0v
Kd8yFKQtw7diyx0bX2/3SgyxFSjGc3BbKyEjiIY/x+maOj83vmYJNZcmfwmQR7kn3sXyWBH4GhBV
+o64+Y0YNn1NBHOUBTR6aMpvaGyFPPlrk/8k9tOG/UU7/sw+irfodYLkO6rzp/bNTG3B1tlj/rWv
LbJcI3lB9UXTDqBTa+nOyYA13HqbX7tKgxPrH5vSdcNgqloLY0DszZ+SYQciyQmNOg6aWUXtVvFG
ZFoJfifBXrKWTKNOYlCNeTqtvpW8rg9Op7UbIWfFqU6MSPvWYCOJqwU2yYb4EMcMhCePrcU8vCTt
0Ei/sWVXJhDW8OwHZikEOFk2g6YdLcSMU9NhSkC12bPZq8rY166yd1OKBEGtN87p5fslNzm2KFOc
I21T06FfEJvA89Zavo947GX5X1T4YQaoIaih4WokHyLEMmzQjwDMS3Alc2syvyvKxoPm+tz9MSFt
/0jT61FbsKdKWu5RGAXH2G6BHZSxL6Bar5Fvl3fYqmeglxYqKpCDxhY73WC6YACQVQ2GVLoD0Xc8
um9ZaKPVr9yiNVs7g0Hc8MeW5OpD6UwtH2GLzpXyMHX1rcOsx352whpNvK6ukScNjdygz45xmPB8
eohQ7wlAX3gFroD0vrOL4vny8NfumCffJO0MZ6jB1MnwTVGRvugVfy+U+i7Ps89ofCnwAJhFkT+S
KDSz1J0NiN5H8admxVsxZyUlWNhIAe8HF9FCU3W6DHWsAybeAFpXqeHYfAeVp5O9giB4Y2f+7kKX
N8qxHansizpGA/ZliCB2Plp/44DtI7/HY7YLLvbwO7mdfH4/B6B5eSI3VnB5rtc26bHt5aA/OksG
BwQ2tFpsa1loguoZL0KHQv+bqTz2MilfqCqzT+0Fcc/Lu8Exr1QOdmfxQvv95eGsLdlvgj7LwSOB
LXd4zbys8OQHOyz2bCWkcXao0MK2CSj9HVXkNTs2JG0bwxwEWxpvvcH+VJI+tKYO1eWIPsdJudfz
N8ux9yoEZPWp8wv+yrXhoTed1xrOqpbZXTpB28vZojtYjVMLPeF/Ri/tmwpYCKEk+CgFDIL0xkBq
xu2woIAqo+lHbJH9rfnO8RxIi0oI6UmrYbL7Cc8InS8GvwI06W9WFKsJJCNaROTW4FERZStSICeb
2ktovYuq0jWBY8vUjeN4ffL+GFr+/2gnVKkVDVPK0TNR/jDM+YGyx97emaXfT596NG4cjuuO+sea
lMO1Y8IZULvYELqOIoCrODwkanvnbHGKLj/o3FH/MSSfwlUBtiWzABo5YW8cDxC54hdd4XXma5P4
1M6uxRheXrG1KiWyDI2CmwuM/OAxPJ3JLAII9HcfxVyIvWiEqwIZUrLazY3qLtOFR6x6Z5s/+v6X
Wf7U0ImMy5erlKB2R8P15Y9Z89Hjb5FWdTa1JisLHN18TMHrAiiGPzZ64hssyfaXTa0t6bEpaUlr
s8rBmg9T2Rgf8kGFwj1YPMFONgvNu2xqY1Ryc/DU10IT6EbwTJXcVg0eT3QNTGAbT4WrucHRiOSO
YHhNXtEIZiKShz0zXkkF8Dy4zUgMtfNO8zIVoMDRCgXF8/aQBpThCRaczWzc0vJY252Ia5oKGgcL
VWfpjLSVsSeNCTfm8ejlFWheO+pxx7wZuw+miqexnLfOrLUszEEGhpYBFCVBpXfqxiMSvjaxEU31
SX922p65fKG5407Z+I2uTX4cq/7ldT3vDVp4Wo4IQOQIjkIMyYslCyDFzihDOr/F0Z0xhR2Pg759
1JSvtv4L1PaX7S6n1UmQkMxKkRwXed0udJCpmGm1I3poW2JjZGfrt1jAs/ZSogDWQ365aGM11jmf
kMKOpaergTo8pyQ0yL4HljNnW1CBs70IcyD5xClLQTIKPsfTtTPnSDPsBNUiVUVBZPTSzvB4+l4R
Fvz7mTs2JOVP0CMtYwhooPZXl0/9XH7Vy38NMl7GQlUQ3VjLo7ZceWRGlOv2AFalpPtmI6I0D+VW
AXxtdY5NSNmMqXR5U/xmwRqfQfZCWemCZ87rY69rHhr1++U5W12cowFJTu5kjtKwCIszZVdqO3iE
1u5o44Fhi/hoy5Dk1oKkWj9kmLk0ghDy85DftvwLTTaO8rNgjPUBtAZc1ni9WfqpTn1NpLM9WxFu
Z3FuV7ivvdV1sx/j8vHyrK3tUdwGER0QBSm03U7NRIlizgZFaLCz1LhW0PPjxp2aPl+2ch7zMRq8
MqKfCH+CIkFaHKVLadmP4H1kPXnvGz2EprhLmOJNJgCYIrkZ+Yc+AkQxtTunj4MYW8quYy8HwH7j
U5YRyVHJxlPQAgRHFJYlDvTaGtFaXoByae4M9NsPws0EONqNyq0mNKahW74CUYBTIzKns1cBMn35
C85yp99z8ecDpG1hOU1eUNR9oduU+WW/y+h1OewghuDGhRL0VQUOtY2Tfc1lj8csTb8ZjWlcx+Dr
d1qxY90HZ2E16v7cfVwe2nkPtDQ2aW+YuPczqmJskykY+qpKtx6pb9H2Ku5QyEQByafdhz5n4TiW
QYqX5lwvN+Z39bg7Hq20dYxs0OxxmWBeRC5g4gYgKob9czY/G+tjSm470XsZusD6f5vr/x48+PAg
C7aQ7UuzbOtTkoHAHyFVTfcxdVynim609Kmz/dT6SIeNw+8sk5DMSXPdVCAVIiDt9uJkfi2nJhgM
66ruwTi6cHOqzq/La7vqQyaKfMvrH3iopPIR1CVTx+Y1OE57258av6rvZiVMpy2o8Oqw0EevQ0Ng
BQ2YsLnqDQY7TfG0bIqhCfGo6dvNrb1FLbhqygEtuY7fePmXgl/dFonVpg1CgaJ6SrzXiV8A+x59
Z/oGDf/aUbjQkpsmBDOWnOU0zLLJFh2ECZE5dEFn+pb6OGT3ijV6VL3h/xpwDsc4NrZ8zNGdU2VZ
HScUxsqBl0CoqQr6a4zuoPX6v25ylExJt5MsmxujUGFKH+/o9JmTB7Dlbfj5muM58AQNSiMGNLSk
VVI5+PFRigUDGmBWWV95IC53a424zl+N5siSdjpxKQgFZ6eCpbjrXKIXrhrdDcPb5X20Fv6PhyPt
o7QZDKUqYcQ0mNvoX3jDXNUMVfVrMTUuF/fN1tP96gQC94lqI95WkE+cDguHTdyXExh8RXJnVLta
ObD8q7bV7LRlRfK6CQpvvQBs3atLCD2pMXmf8/mKqdp9nkRbIX5ZCekQh/YMns2hSLvkLVKoTaB1
oaY2Om8KJAstyl+jU7tWk7u98Yvm5GDoaO0toX4T98Mh0lS0eLYb37CypfEJ6DVA2xOoLeUtLWoI
d9TLJ1Djl0aDofVr8zDgDqnQz2FTcWclVC2U5OjsQPstro/SRtO4qPi83AgKE0RdjOzwevHVsMQe
2oTXRWxtqWmu5IXLxEK6E0UXG2pQpz4zq63odR2rCaGfYLTsALjKy/tgWSJ5CSG7Ay6CBTJ8JoZe
clT9Wx2c2Ql5r+O7AhCWNN+Atm3ZkHzSyJlCiwY25hGPyfZ7RskN6qe7yyNZ8fxFQOifkUhrM7LM
1NGCh2MkrVwdTGfNgelParfV3nPZjqlILwdzPIAicsZoIOXoVso9hC36tAYT0ka2+LtTRl4a1ATA
uIs/AKOQFl9Dp1+jt7hWzy2QZW7fTnigTtAJ7EeqYAn0nqqkCoq+cYIIPLmHZBTjQUDa4Cpmerk3
oKcIqJdFF/bNJPNnuxnDOUnSHaz1P6ENqgBhmDTlg905URFkbQr+TCbmmLoFWpnHoMOuo/se7M3Q
k6kASMnyWnNNMovXaJyVtzTm8Y3D6uldxDmNHrNe09+MfgJCKCHgiEWbZ4yXLdX6EbEMRddcKzSf
2EMZ1nVdgtBMxCOA26Lto7CNOjrcOG1Gmp3OQfcRqnGcvLbmML6StkEhtayq5K2ebJW5JI6KEuAV
bdiDLLzcjWmbOhvn3VpggcQNurhwM4duj3TezTWOwUIF42dUdn5nhi3S19pAyfOmNoLC/nLZede2
yLG1JdIeJQtx2rMp1WCNNqPbo3+bdAnIxbZqAWu+e2xGcimezXCfCWZU/YdaPGbRl6H/bDZJv1cu
d7aFRgfQseLnnXEwtZGZOHoCyk/efNa6rxWhbtxnSerp9TVJQwjCOM2DZT1ensO1G8eJ2WX0R5M4
dkmc4z4AplH9xzCYblV8yQFhsQaQ1QzoEL/nJIBWONlSezsviqOBSwUNN8LnQj0o07XazQwonoHK
e0/Zp1G9z4PYQeYmHp77jF9Z8RTYuBDEmXkQUP/MzEccpYc5AROLTsPLk7ByQp18ijQHXWvn4GrG
pxhoBnH1yvSJWUPQrIu9vsoOWlVs7JOVRAoDxwm1tDyCPFAKu5EVlcwoxgKFW+upyqvAtuvMM4vo
rifVL9Dj7vnEn2rD/nF5oGuKcceGZaols1CzkagDJL+r+RApOZIduwCxJDG6W8UaxIgUKEuv05nT
6ipLSHSt0JxBmrzmya9o0hXidZmlog29GB4UbUr3aWGrlQsmqhy8e33UvSWZKV6GGE3ybmokzVUy
DuYVYG35g5LiQC7jauOCsubCyErB/gbxQJOiFenUhdN45l0ygAdAJcPgRVC6U2xuIioYb4buZEHb
Zl9RkXkw83BuMnQgiP7X5XlVzwMf6uFAX4PLAssJNcXTT6CxSblw+sKzpmezVnaJWrw4I8AKaf7k
cEi9QWEwJ4On8tZVE/EAhIvbmeyp056MPr2N1K+C1h7RN1V0z6PK0i1sodIMcJoGlZTTDwMhuG60
SlOgv92JkbPjjYLR+R61JTeqkqCeFTedPsRQ7HIOHQfz6fLErIRoCG9AXmoRaoEghjQvEO6aic6U
AplS8arrSehw+mKpWy8TKyEa2P+lKoYyDO4K8rkzpsIyG7j1NM6uBa5iKBT3SVhAi+LyeFYWeqk4
os/cwGV4Udw5nU+ujkBr2xPw3yCrwc3b+DZUfqv6xYxm8Gej30W9myR7HY98OaQfFf0+Z4ck3ivA
aOLfLn/N+ewulXyUNUygRfEMJOWISp7OBBtrUYYqIP2z76fSy4V32chKzMDKIbhSnEoo6VpLvn10
QpDcQYKbAM3r727vvy6/voSu6115T5O7T9z9fiPzPV9MYN7RrLVwwmBfy/DNPhmoLiBvsXAeueCu
F+a7pr2ILVHx5bNPM8VTM1LQR/qoN7yCmUL07mjcTegIuzxz58fKYgH3HgudGYptL/9/NHHopgXM
wISFSu+DSXkuZx9SXWE+B1F5uGxqbTA6OjBUA4B6Bfq3p6Ysa47gCog/mZN2D13JwBrfAQJ+2co5
shaCqcfRRJqzNCbmYHUtXsshPT40AwgByeTqanI3R79aznYTMaASi/uE2KrhrU0m3q9wXOLQRJCX
RlhVYAWZS44IiyszG241dCkiOYrE9ZxtPTCteeCRLfk1mY3o90kYbOkzMJ0qOqnEtc6u7a3byuqY
ln5/vAI6wClL0TFLLNS2LeQdUFR1VfDM0XzXT3d5915ukVmvHJJYuiNb0i4Wg8H7jMIWLq/IyX8q
KnLyvRVVnkE/ZhS4GZiXFvTo18s+szJGXMUg24NtoGGI0gGkOTbj1KhKiLn8ikviaiVOZogYp1fU
SYO/sIUyA9wDVUT8Ot0FZGyLMu3rEoTkwOcZoQaeldr0Eg66o3//oAqxNQhLwQo6S/AIf2qr7qZG
i6cGtnhoqbcz2Ai5UN2535i/lfenU0PSnqv1qbVyAUP9/5D2XT1y60yUv0iAcnilUufuiZ7xi2DP
eJRz1q/fo1nsZzVbaMJ3jYv7MkCXiiwWixXOSYHce5wKd5A+Rd0ekCTVWtJle9RcePE1z7d6bbes
8ej5XFFuEj30qOV9D+tA42s9M8VIfASjmekpPVhZ0BcXqmY/10O1JzQCm6L0GbP4PlfO35VM6l6T
4M3EVIZMzAo7RuQIqbfRpJ3SsCpqLOUop1KUjRIVA3gTJSkiuorcnzaSNv4QFM9q5M4MeSfU3+8b
6UqouFROplIhuMtHdAlBuUxDzm3X1NYk/5xqGY984H5U23+XhrAUIzoID0AmT23fOPAdWFIFPPzz
0JbAIx5XBw6ZvrgcHAA2g1KFBcC+duCXEqnNA8RpmPUan5mcULj18ItLAQKtq04YpIRjRier0kS8
YAG+AKQaelQQWKhRAByCzGyG3BozjSgqOAfH3BJ9sLSyHuk3ezfP42FyGkEQgkwEXdeHwevFvmtb
gUO51eQw+RRkJFBFM+KPevSAF9v9vbu51GdpgFYAwQ7Cu5vrIQgxXZV4kMYZvzAWZ/byz/sCvi+y
q8NNSaAuBS+QmzKPUI9Q3ekj3CRbZ9r8kVxuV7yG5u+OgKua8BYW1wkYo/k3Jw+SQebL4x+yReh/
uV7JLq+1sARsPMlAw4Vcbdec6vw1GiNUtIFwUm+KnmdELyyR1OYlaY+nqAjz8MefCaqcfEYASIUh
pkL41emKaXiMs3cTnlM6UqsLKPymy5C3JcNw0kVHAgSHELr3t/DGVVIyqGvIm/wp1QLICOCSPd8B
bicBoX3JYiNYs0U8rpCpQaIT1kj5EczE1YEYQk5VPCdSalYFwxbXF+uvAMptqHEzTmk+CxiekJEQ
hIdgsO+vFUuH2UAW8XijjFIUNxChB76jtB5a5Vk2xhBBMzPmQoSszrxMdaAS2X/ljf9kU2CTA+4L
JnNlKhrwBlHtgFAEHaKaANSxqh5F9fH+Ot2OG8xGpaNgCYY8jOfSsU2vBiqndtBCfRHdt86KX5Nt
37uCG28zt96UG4a8VSNeyKOUKjOl5cUC8jpHeBLeujfRfIwBKm2Jl0N/EA+ahc51iyF09jC071sq
SVm03ExxgAYzrKQfW36pmFVlTca+a81IBpyadg64ipRocgQ0KYAW70tftRMw9aIZT0EekIYgFfxY
jbUKGmvesUyBEPCvb+jvHfz7+9Rp8ruui9oUv8+NYEeXOozFEn46JiyKdJYe1JEqAaSqjLOLy4Hh
kgobj2d1BNxO4F+rQkOKVnLLRb0PEchzaL71M3yYDt3mA+ynwVcGGBXVSZ3ipWQsIFMs9ZYIPSOc
hh5iDdEcHx/SL94MSYqIcN+/A5Ar3b4YVqowrqjbyZdZWfwngEYDYQb9gmn5luNRS+LIZAADTPkQ
3dHVj+VXYz0DXJqM5wBnwbcAaPLC71mjL7fPe0r6fGQWDrI0avREeDgSI0D4Ajt/bUhTYYLU5lzx
R8A4ArcTI9/SlO9UDzpY6J6jPA2FfJpDgOhQfpWvool0+F7dCu7wmL8Nu4qgj2Yf84BduH/2VtWc
KQXBN4F/mAG8VlOPpmHqB6g5xDlRFVBHEz86VRL6mreFYkXeqWTVP1eV1VDal9GoiEuUfgbXsde1
BQdl09Rubd7OWlK62V55TEh/GB3ggz30m8GN7H/ubcAqLwVTvlWty6bseAiOQcTNk1F4ltG3WCoM
H77mCJZiKG+KvUSdQIQYXnzX+rl+9Of+rq3GqksJlEvjNM8TPfR7EmQiMVy7Kxz50hDiH2rfUolO
XupN5j5IW+XCOhcr1xNoElE5BlAFEhk0WoU4FIEyVWCnLesXAbWa0hrl7WC83ldwJQCCFFwGc6vE
jKh2bZVSNHMXVhP8nGxnKJ4EVYzydWDel7KyT0hazFg1yEqiC4Vy2LxXaVKbgesiMl4M7YEPGJS3
33AzV9cqMpAK3mOY+gS0982oZieUSh3kaWDuB0s3/Y1xlojuRpbnlKRxwn1sN/v0QcZU32ACM+f1
0rvKScVLIyPppT7D1+w9Wz6dJjcz860IPLKXhLEGNytNfeK8Rgs3F+hhw6GhNwA8xSnu97FqS96/
HgeIwB7iwY2BiXli9VpE54MQs+ozEFlFINh8lP8Z+mL+fdR0VDTmAViLHojlOh4QI30emI30JVRP
fbPrMVHUW0HIUOTG9ilB1Fr5hodz4ReBKeYT6b1dqP2UE5uvGFvyzQ1Fm813LAQ0ew39cpT/SCak
JaW8hUKW+joQzS4OsS2dfhYWGitM320O4a4DNBlA2k/KQ/KImUwLEYDLPec2q2h2c0bQsv6Npgj2
HhgxPa4lpRmfVlkfmIL4BayPFpNL9w/hyqJeCaBcWdpEApDvIUDRzpPngOW5QEcqq29hXjJqSVF1
g+0pKAuADpWywdhLBU9pZinlMfFqkombpstNPUFFxbqv0MqJWoqiB4OFwcglYYCoYbrIudvWu05n
BGRr2iAbAvwVCTOPqHZdn6gkD2RQUoAaTpA/5ILo2d6rwb6KkiprbG1t+5eS5t1buIdMVCf0F0FS
rqB+m6GKzQSRv3l7wMKWIihrNzKd5/NCxnphvBgzqUS0Pauwa98dRQKEOHP6vL9Bt086SiJlcr6B
HqdkgMSKc8JXziCyWZrZ3j+UCLXkD0U3Wc3Qt4lrSiRlfw034YqQIbLdZdyxQMnU/GOYg8m/hamp
jERIwe09uvcVXbFEZKph7+hqRHMJXTxs+r6L5VoJzBQZuvhFVu2oYvQbfBfTqIMFGZg8kmCKwI+g
TFHi1KnLBjUwO6s8+UQj+k47p48DCc3eib5Uyye5CRy4Q3b6kuyenND2RvQTwP964v++r+/tiwHM
bcuPoaxVr9JaaXItAOxgBOxsA5OcI2ms6SCbwe/G9pyMDKWZAztYJCoIChj3/YoruxJPWTLmszy9
8bAWifRHl4HkpZAyeswBBnVfz9sqNKUnZcBRnItlPUHQaEsErCCnyhHt5Dk308dmI2wm96UzZSch
ki1bzclwjV27QXGGgYOyqi4AyufWJUTyGpVD1PXeyLXCCMBBZUWSGSH01M9TzVB2xQOhWjxPdgJ+
TcKM4LUHakNJDNWpDU0FGEbcc8jEk1hxplcC5g9YuLjKRz4vbCCg+ajh5AySbMO9b+vb4Pd04s+K
65tpYNvGVtje38bbri9s41K1m7MTlmLZQXJt50B9fZO/Wnc616DrMJUj97M81CHudVYEz1pQ6pB0
YpsFqQCpRezU6aUpvu6rdWsW6D1ClQXKIZl9E+6FQW9IdeWj6zQSm43hNSddnuptk6ORthwCVvvY
7VsIBYG5JjAj2869NZQ+oAor4rZDQiSQzN5Gtz+m4Bqr/zUBy7VJ7YqMYCd+jZ+RMvDNTx5VHoaF
zr772gXiAzBAAf+NGVaZhtQDtSsXo2kQefsQzmb2dvLZv/SEmSS43blrQZSmpRwliRhCkPKUHNCV
Cx4AlK/34TY1f4gfoqMDVZcRi67Y6LVMyqfFaTYptQqZaF595ne8Kb+3WM8/+jk00aBL0t8ZQ+Ta
ciLS5NELaeDo0Qh+nSaC/GiePVMA5iJHdhaA/+SCFkg+svKmJx6rUXfVgnBNgsMGoQZuSuoc8mOn
RtwUYBL0IFnRNgW5gmHj5kB1hEhu9OU/a8dON0eQWg8fLVi6GAa0conO7Xp/P4Da2NBQMV+t4QNS
IjncZsIkyUH/ag5vn4Bf2g2Wvx/2mE6w0cOdk2wfP8voJzT53amZzNIj6MtgfNHqGV58ELXreGwN
kxGFSC6MtlrnIOJzQoTK/j8z/eHgoh0PtUodUSy4J699b51Mrde2XmyGw1kAuXddOn1xacXaKfpf
993SmlkBaRrQ9HiKSjfgL2A1RgemDFF63hoPccYPM2PtfhrjapN3NYCaxv63VI/DPg6Hj/uyVw8u
cFeApgHgZ4AGXKvZ++BTrnQspwLf5GmZXbOmpucb/8YH4fWJfANGWdB+eS3Bj0o1yVQAEABLx9Y4
xD5aswcg8I9GG80OnTtaxqJ4W1Vq4XcppSKpDYOigWcIy0sEnMPmnzuR0WEHVDdAleroKcGE+7VO
gESV+U7iCzMMhod6+sjDt2bqNmOsEPh86/4W3Vj8LAxAKN9jkWC2oDJOuMr8KmqFwsTre6au4gDe
J2RvuaG9cQnaUf9ZmjEjRCOiQfyEZ9y1anwI/FI9j0ow46U/9KLpNmKoV3aAq+yh80ZW48O8FVfW
oQMOGoBhSHShSfLmmAV+F+qlEZeAKJt00gL0BLxSYkyGBi+Sf9cMpH/zbPjceEQzIYSJ3xkBX5UY
ECjcoMpsUFJvh1DbNG3NiD9vDBBazcM6uHhh8bD860Vs+17r6hqi9KjZpAAFDrSaYRVrC4eZJrgL
lObnGv21CC/geJR1shIQEYkAXP76Uwu41hIn7c/9ZbvNw0MZRNFYMxxiXESz+1pEoSWi36Ko+tLE
c8qU+XbfJfxM87steM3lm+oUi+VOiAtH8FiN8DeeERNimLHA9SMDoQBvOEq0IY3+lA+FybfSiUt0
W8jfjeFRE1/FqU2J0v4OPdDlMRSel462SUz/ACwXoSLg06jdE7q8jdARXZqiN9qNN9l5k2yFtHPU
sjqi6ro1/JqknGSlqeKCnjhibO1N2I8Fh+WAXWnGZwA+4LXWVZs1UinxpVn0KvqTh1HD8Gt38ocq
sOUIAJm81gr2faXXzGkhk4ZbajnggmnICpsBhq9a7Sevxui5EFnvwxVfBpxqGVUzBXQsYPq8Vi0F
ay0qBGJphqEB+uPhoxSUDbL2G2SUnPsa3bZSYhnRUYXCOJzmDCl9LSusQGMxoXvYzHvRnCdG5U62
/Ey1hLCxYh4zSG1ppd1r7PNm1/nu/6d4SlV9SCXfLyG+bgfNTtPcI4DORBAhl4cg5EYTN8gZccuI
l7j/WwMUr6dXvxkfMXep0aY8sxHO+JkoJ9CFyhCVCs3oFeSQguiiKlFPeuAzGF75SxjFXeRJbhvH
hzbA0AF8FqNXZG2zZ94ZdCgIOo/u9OsNyPRq1CtDK01ZVo99PTwW/vQIyN+3cjLe7yu6Zr4LUd8+
bOGj5jnZOMNNYspN0Vr5mKXnqEMWQq1kj3E613w76gWY/EIOHPxulFmJY6NLfg1R6Ma3pbJ472Xl
4742KzwZArpDdCA4wrWLaOm/XrkUMyeI/sQCfEXbUkZfA4LBzzbeJIlEMtCiNOpe9V/GYusNT6Xw
GRmFWSZHrnDSaaNlrjyaICUrfFcpnJ4FY367q5jaRcMeBnkQF2Oc4/rb6kHx5bwLC8A2WyJwtFq0
vI3iR2Q83l+EVTnftRngvgLtglqDweikrioxfZonHlFGj0TomUqknZyp/xwYQCOoNAfBaKGli74B
V1ReHyaFOWKSoZkeNflt9M5D+uu+QreGI2LFkC5CdRmto7QYY1DkXvdikGz0ILAvuUYF4jyi/vtS
1pYNJwElbEy4zGB21Pa0HJiAg6bALNiQ7A0eOd28ElVL7INXTHvVjAbB24OHGxqDQ9/VLQMzLtfi
BHSSDJMHjMNKA0Fv07pKq5lqzgq419YOjQAIR1F0vW3jRjQvxcncxzxom9T7FJO3+6s2O+NrPwk1
AFQFXTADj5D6Wg0tDrpRTbsCw++WVIDrB3guwR7MsigrbOX2z31p69r8lTb/feGtBMELpSSGtLBX
7In3D2rC6puaT+GNQv+LnBAjXouQEr1UUVUC4zS3AZ9aoLgjb3JD6oZAam7RLoX2+/tKrViCKCHj
Ok+xCciOUH5BH4LI6AapMAsUfIzJ4SbeAgbOfSG3SR8cHAMgUjNCDMqq9OiyN/T5CKyJ0kxA8Knm
g6npAHCfIryRox9jpD53+SueslbsPQBa4WPkiz34VIGfaJUia5ztFouI+hjxepHrPvB0MPCWpmE8
cBM8bmMDD9uKcRuRRv+RtWADiEvbmDg76Y/DMDI8ysqSo3iD5jTcQ8oMnnotH2jychDlqBukvv6M
d5tvAjcMOI51wgqmZq9BmZMs8WisAOkBKio0QkpeAHIbM0PgPBxljJlyDQxo4i+l5n8oanuOS0BM
3d/p79ZiWiRicAWoXhgWRMb2WjkU5jO91wBXnR3En3PGNLQ/3iOrIaEdm4FT2YDfsNvNS08U8vDv
A4RAAEXWDZgmeFvhf5QblXUuUMQexMo1yDEr4p+yywSxlmL7x86UXoE0jFfdKX3egFraua/6ml0B
LQjDfHOFHfkgyqn6CPs5wEeDteZYHNCXsdO3sfkjf8u3scMkG5uNlFpnwBMBjAHnAU88uooxSB7A
kBqsM/dUmyA9M1N3QAV/stHYsYkY18W6agtplOsLEs2fVAOqlba683doiD4nVhgS9fwu7zPWS2rl
7YqDsRBHGZFmJKUgdFBufAB6CgbhCJoWEktzgb3N8H+3tVv0/i9lzTfzwqurQoSj2kJWv2vt30jW
ue1b+YbOfBjIcGaFYWue8EocZaGC3GIWdFatecPY4i9t35FuhwEuGfxw/lPjVi8PKetM3j4nrlWk
3jQZmIh6IYdM/SHdBBaAwKwRbL4GcVDcKK3Glp3BfQ9s3sncV8ahmJ3ZjZ3KyILjpjYkND1fL2+f
GFwN8gzA138Yn/EvxzuKqGe0DrID0y7fMrdzxeUpSHj8Tx5lqUrY8nExb6d8xJP7DPRWVG6btxJd
LhM4dM69BUabo25m7n1FV27uK7mUyTb9aKRcCbmtCbThiPx+VFyeZ5vrun4SUGLnxsMbD5cIYhEI
Brjq653otn/So2QFFhofTcOs7O5XuP0FpPz9yBxOXQl+oN9fuZQNGRmGuOQIdPLVW/wLWQafeIfq
d2UL5mBnCXl5aBkHc1Ug8urCzEkA66EMR2kkJRNnw+m56YBx8X2TsfCvpFUnupBBGUs3YSA7C3Fd
jKaManZtn4XtaJ4f3zx01KFKQrSTuD2GL39UMr6j/wv8kW6wDy35ZDy/sNjQVsICBaOc8szai6QZ
nbDrQyXUIxEMwUL+XIyPSeaOrNOx8spA2g/RHlDbUWCnH4GToselFyuVmciDBQxGQQQqh3f0O9ZV
uCroeyAVr2A8M6jTwOWRkMeZDLpLtBTsws1ExHfQCzyoAcl7UlvlAQSo1nRpeYbVrF4dCDHx0pV0
9E7QtdNALgGTP6KFbnA6fVNcfIQdtnrmXEwb3j/xqzouJM1/X1wcwF3AAPoASTPAoonWL5IZDG1W
Rai4nZC/RdcqfQbCNun8PsF+ld1LADwRT9qU4VZnRS6rYmZcDZRHEUzQsUSVIWHdjbA8H4wP2aNY
omBojtnm/nrdVkVx0yKjhNMsAOoVR+t6wWIdU6eepuLq+xgsIByS2NVsn6hb/RAkZLKbXUBOPck3
3lHbiowQZu104d0hopqF7Mwtl+UYgFxDg0VqensZVX3TNoYT9jJjx9aV/CuHJuEFC01atgPkjDsM
0XeSCXwqzhRc+MjH3jXsSSEBh7al3A7mkqsx2iJYcwljqedQk7510ZyIYQcM/yEmpZxnm4WBEOcw
HPVY/9IffTy6DgDOtcYPzak2wS8JBNo/K9t/5jfA5fsIHaNjLMSqTeHFIapwNhjBob4g9uUU9IP4
gnTa9sODBqIsVbF1kXUxseRQLnxMS33MA8jxUskJgGkEC3tpoxTjhyOjPLR2xc8oHf9PJcqpzWhu
kd5C1MhVR1XwnF4xrLzMTVHoXiv1I6kKTDsygrfV+HQplTo1XJNJU1dB6jRjocSYmPkzggcOs8Yo
K2ryFjgzKCs0gJ7Rxa1Y2/ctaeUWxhicAaSNuQUVY//XZ7ZCzJ9FmQdD0iIz9RpSsyAbVzZQQ4UZ
ncBIDaBkRRkK2mgB/85xeDAKARlVMmnvgPUBsv99RdbWEZko4I7MF8MM7HqtSSH6aJloQ/BUApfJ
Kc7y1nOUI//Z2J0Nro+jyOoCWbuKriRSO6eJY2vUAAtBN1aCLh7x0l8MkBdjDTcVCzBhbZ+W2lHP
ik6M2yKfZYUleiM1s0de7/4CrjjQK22oAFDs6qlJfUgojK0ClAuutgBDd1/GSvEHxbPFJlHZqLQY
1LYy0LfBu+pDYLV2BI4iu7eeRlf7ZMhaeRVhFgQAE5I4F7HpDocJfKV8lUcYNP/ArmDyJSW4iEAX
76rH6Z0hbCXSRFSno48CjUgiWJ6urW8I1bLwlaQ2Rdc48/a09xzDLDBp9isikcvs+F81h4U4yvRK
qZB6JQXZW9JJVh2hj1tnbdW839QVc6URZXGxJ2eTJAKyQiut/kF2g5xETqURwdWt1iCgpH6YnySg
yzuEX8ozYz1ZClLWCJjGUp0ySAdL55xaOv3uHN70LrrFP+WflRn8uS9w5dl1pS1lmNzQ8kNZYEF7
4wIeWDCliRKJYg9MlIye3zVJKrKlaD3EBApyaNeWIg0DvD0PFpQx3VcAhfaQAv3MQ6thTdHcNjdj
2mopibJJkRPLiZtpXdRjxJF+p7qKfb6c+YIUG9AGuwnZiYRviWe3rILy6kFfyqYMdKoqTWwMyM4f
OiIQw/TOsdvZXy1aOhlx55qhLkVRhlrGvgi0UfBGyT+zQ3BuNtyRe6gZQli7Rtlj06ZBWOXQx8At
1oOOPEWR0arRNjqxcMm+O4fok6eCNFZFRyOei3RHTKM1YijEYIoBsokDyBiQGYG7LbaHbbV5D5z8
zTiKz8HjuAff8y7+HY+M0G4thwXD+fsBlLIAaK0ro8cH6B567qu3Mj/NY635hzJaGeCr+g9Z/pjq
E4q4klKRWnxlsjXcjjR9G+/fb6AOZJVO7QBiDyzCMdqOD6or7HV3wIQr/5luO4LWJ6cjAzr0Bcy6
ho6GgbfAHc4GedW2/9wAff0t9IBOmVYtP474lsloSKc+yPn5vvf5zlvfbLkE9HbQeaNnnZ5oj6uw
nEIefEQd0hIIYVzwT58CxDA+WLVceYM5qs104V3W2VlL/AJx/69gaqszDqPF9QDBmAudtjzeujy6
hA2znH08OLZYLclr0eBSHrWtHBDQ42rmD2sEkfSoXFQeEQVgNBv2/SWdf+jOitKD7zo3ArFrplvi
R1MTzNrby+FurlWjTq3IjhR83Jd3O7AzG8nflaRLrmj1iiKggNfmT39Xl+QPbhCc2slE0GvxpCU6
y0+wNJxDkkV+Is8BReqr0LCNNllhVTLqPk6qYOaBFOmXxhI33xb3FpSK43WFjxWlmS0FeGC8NVS/
/ebCWMO1kG25htTdqAxl2ioCZGDu02z/eM/JnvsZEfUk/Yey6NVuUXdj3Ui13AhYvKY1gbiaCqek
Y1jgLQgCZRHUHZiocuP/3xVzgi1mQHeZlbpo6WlgEfG2dtANvxF/yI/3F/E7m3O7UYBXw2QBoBDo
VlGlTOJG1aCa8aTutL30w0D2uCaXDrkYQMc5hfkDntNMkNrlN7wlvP+HdBPW9u8HULvYl1EcZiF2
URCIWB4A1B9I7sCCq1uLEFFtRguzhHZL6Xv1F+ZfY2yLm5ALBOwXT/B0IQZz0HA26ZuVlMEnD21A
SkK3HwTGkPCtDkVUF3UxM/oMAiKcwgtnJXbi9lvfur9161HTQiC1ciA1jbzAgEAFAQYZe/LjXST1
07jJNz3jubduJgtZ9AkokcqrPMjKbd6zVeAqxISfWWK3DSr2RCVpQC7e5aN49O0Gxav4IIEqhfEV
K5sIxhegA6AOIALIanYIi02M48pLShHAaiqK1yAZ1axOGVgkSPMdRm3j3AyOLiL0quCqozyXrMVT
ExkySkRlZXGqW8VvaMmdOgyotOcgY2zimko62hrBw4DO3JtOnzKR1Wkm+jPVhJ+e1KZ8GbGljGzn
mqWgexClBBQvgYpBIxEAeLyc8KDB/elb3mAlNfh8VVLzr2Lz1iS2Phyy4mFiwYiu3AFLqfSlmk5g
WKpbCYXG/LNIlB9iJdp6nb3dPwYrUtAq9XcFqZikBe5XnidoUOxD4D3L4q5RZbzF1M19MStmAZRc
ZKxn1GmUFKlQpIw8Icq6AEuITKZTdlpnljHYRLIsP5eVoT96clk+hwkT7WPl4kbjHII8dG2gdeOb
hWFh9E0XeK3OpRXgcLa+brfGpUJ4Gx3L+CcogeL44b6eK0+XK3HUNST7UF+TIa4accp5O+YKOyor
5BctAWZ6X9iK9WO4E+gKKiwTHUeUV/Flo2jTuXw5ldsO2IVJwmrvWYkgryRQ6mhJohRBM0CdQpjJ
j0HE+Cinx7weGAd5bd2WqlDvyqDHnRBHEKTyD3WPMSq/sKdyL+QpIPf+Q5r7SivK5gu1GoecR/m1
nbjynAbxYIOh1H8oJuOBzxqRodvKEcMBmzu9AeUz36DXfndMW7kYFYjrjIcs3VbhJ7NAsLZ8yCzD
Bcrwuui6vRbRlfGQjuKEQnZ+CRXSt5s+ttLxqcsYAc9anDWXQv4niVq7wQMz51RA0uh6bvo1Oc3+
94SijGYrj/KTfylc2UfW776hr3mPpVBqBYGmA5bNGEL1aJPCPfEXrbPk1hqDx6BjPA/XDtVfWUgw
Xi+l3gJIIcghqxmewn6ns+rkaw9++PU5xEETLG/Qs0x+pk2eEMOvT+dcN3k7PfbuMGPs47WEi7/H
A8aw8IBh4YStmeFSrnit2OgHAxLCkBv6M33Sj8hLLJ5jVFjWhfzvqqQfZn2eGEXa46rEc9ONCwTh
Sb6TdI5xpNYMAiixc3s4msNvmKk8A6RrvgxdNP4rTzZ9+jjlMekqAHrjXv593/pWbX4pjfKCIkh5
mjiENAx1qD/1aIi3qgGqFXTKehOQUSTJHmCdl0bwFRNIqPlBG5pxi1mh2gYncGgOSVdvgyhVrb5q
dLuJi8/7n7hWKUWzPCbxMOkByA+aViDMpWxM1RFGFYt21/xo8fhuA9GKIsPpyw9RA0gb8ALBp2UK
fHdspFEmfYmMV/s+6ZckqLacIO9QNTorPPA9DBaP1+oaLj+Qsr6hygHab+AD1ePgRIBS8jcJXmhy
Y3ob+SndZrsAB9vFRNP9lVk7zku5VDzaB5pYehFqAnn8o5GPKSups2aJy9+f5S/ii1yO5FiW4S5E
nCoJPYNNZ2nBLoouXkeMlFE1XTteS2nz3xfSsqIDLy5mhTD5+3Os5rz5q8JC91q785cyKGtXW33q
ywIrxiVOFD9LyN/Eljg+3t+XtYIehg2A7IXxMuAo0S9nUHmlQ5pAlUl8BWiiWZXbSmhIjoyi4qr1
TkY7QclKeqzpthRK7VZtSKXuKbDCvntJ4mclwWv5qLJeJasuHq4djHUqurwwtXe9TTJ6WcIR7G5m
ZeHgTda5dkPNxm7ZxdGzdeT8eiI/ssqWa8aBaW0NBTGMzd0MyYZa26WijhXti9gOS1Tg6u51ylRG
TWXN4pdiqJOsp7rHxyXsI2jcKbdwpkk3YdIdeOQ8HxNZYlzI65ay0Is6wlyl1j3/bZBjYw5Ar5cx
KIbHxCGVIqvPeQ2ILsEZ3ETEKDtG5MFaU8pgxMCTfInHmnr8Q9i+x61bDQxC27XYbbmelLFwopZP
fAxjCYfksdPBTaQDularnqugs9FJxNi+tdypsZRHnW80CDS6l0Ce9GTJu8TR3iRQzj3VzmSOW9QX
nXq07p/1eZGonAAmHoFOhjlEzJLSDWwojClh7UGimnB/xqj/nSUyQ8TaPqFNfp7wwzP9BqVWChO5
6Q20Q8nppY9PifbM8yyPtbZRSxnzwVg4XwlBdt1lkKGJ5rDHvO8jZ4a2uu0jMj20224HZiJ3eBc+
WchFq8rp6BsB4j6areiCRacnvh6niD+UqXa8Lg5JXhck9TxGouMWuQiJZYzk4K2lYMIBA6rXGo6K
1ozq0AOP4El1c1v44M4eTrTpn4IQGTJLsNCo7vJbvSXTSOQ3tAHv9A/+I3jVnZCxoyvDD/PHgIgT
jQVA8qYzSU2o+SpI1Bq0LyhOjtcGgFTAwKk5wgkDpRHxAZ9UH6Q/wtZPSOZGrvrCcnW3C3/9CbNh
L3YcU11jBWh7IHhEO0O0RXTXsZ42tzcSRGCQELNwQO0E6MC1iLSWhZLPZy2Lz7b6MuSOhMhkdV/3
j+Ct7V6LoWw3Rr094EuISUD+0f3m+62XH3NxICPPwktZqa/NsvDCQbIMWXl6yC+e4mEKPMjyh8hN
2s9JVveN+Av5eVPtCyKAkBnN7UCYj/80amhpY3c0FHBLVOgyj3SHSy6DHz/f13/lErn+KMrryWAp
9zq+bEy8XUA9UtscurzH7Rhakvo2lRudP0ksQpTZPK79HmTqM6wD0I9uJ/b4yhhzSUSaKdX5hzhV
n5JIY4S3t5fxtQhKLSmIuWEsq8YUM8muIrMXXD62uMLfjtwuAHTv/WVcPRALjShrrVuj4YIa4sCU
RnpM7wVJDWz6kiFm1VoXYihr7dUCxHceFk6NhY1fO3mE0ok0D+9hgGX7H1QCEga8jIhhJ7pzye+7
IOpAr2IKKCQqJbDwGxvD6veFrJqfAcKrGRISOEY0N42aVUkzpNCoEr4CdBEhU4fAOvRM0FSRNDID
lYji5r7QNfMz0O2IiVRk/ME6cu1atGlQS13BZhUpBm4r6ZT0FSOYWPNeSxHitQiuBFBKGUItLoxM
DnNMYKlAalwqXu6rsmYQSzlUCBiWMVa1gJxMixHWnvGwntByD37chmPYA0sU5fNLMRfiWoaoWMys
QCdFJaKV26yaQxJ+3NdKZO3QfNwW90uVxeqY8g2Wb9MCClEk+rHZyrZhimfMbJrAjQXasGBP7k4/
B48vkfniW4p1/yPWPMhyaSkPgnaLvuWb2TLbzE4zu59yp0c/giLsOd/iuM/74tY8yFIc5UFKYGyM
uQ5xGDp65sQJKT1MU5YF8hX3Ba2a5tzega5EHAIavEpAdkPi2rYx5dKZJDCIHXX/18SyltXVW0ih
PJVhhEmKgdPGDFO317sNB3Cn0NsPdWoX+sVvnftKrbSZYaxlIY/KhGZlWWjAZ28whEr0L80n6Ztk
8Q/SDyUlfkcK3+Re0QKxEU+l02A+zH+6/wGr2ydJSLthkAIdU5TFdpLCDcEIfbkInDt+aIayqbIo
IVaPxUIIZZL+qAbc96J6aNXjxR9hy7pgVlpx5vGgea51BqcW6EbpKQYqyOBhHTPuXOaXzH+vfFcb
PkL5s+rOarRTi6PPuTH//B/WbyF3Vn1x4j2gRcTBfOLrybcE0K0qGiKi9PG+lNkK6MBjqR21S1zV
pd3kQUqZneT8jzweRCTWUNjziwwkIYmdq/+Mc3K9ntSWDXlRGshOwS7qnRG9g/XQr98V1l29cqbn
jl9AYaCvGREzdQ10yAJMjQgphceZkSY5CUpFsX7uhJBxC6ykcCBiIYraKB8kwb2W4SkEpjzjSejI
tAmPk8sd5UtVkXQLwI+98S4wmnJW3AmqYEiEIiGGIgs9o1TUXCuBNL0xm+KoewNRQfQCZlhZyJFQ
t9uckXpYOc1X4iglG6lPwIAAcYV4SLlHIdoIHMMUb2logfexVImyxUEter3kIaNSHkH/x1XAGzq2
idVlIOoLbaH7amSn0ve8/lB1eyW71OEZPAktHFvAWN21JyW+RcfSyphZ0OhisFDzYLfv4/9D2nct
SY4ryX4RzUiCCq+UqbO0eqFVVXeDoNbq69fZtvdMJos3abNnnsambDIIFQhEeLhjvDY7kXODlc0+
FeuBH9pDvQkeGjcRTH8z0SFr5i54rtYkLhaCi6sPmB2T1BdQyY/wAb3v+r2bB3ZA31t6ygPduu0C
Vsc6u2jLQuQxV2GKMLsIN6KKLlPlV+D+jg7foRu+ZpLNtwxEqOmhMflT7oHy+fYnrA12djcaRtbr
BUReIQdpd4qtgDGsTBzOPkj48t9Zmt2KsZ4NdQpdLgusP62/L+LdED9Uw6PP1y6O6UTMPOvlAs7R
qQoYkZSwhKVSPpTKRx2tBNQLWBM0DSoAk4HtwZh4Jq4viErJIR2ixLU19GfVP6PHpY/dgrhjuh96
G4MjLIDY5Jqcz1/WsdnA0FSOQ0FAugYw9OyxELCqysG6Xlu0JnYJ/9aD/jz0wpqacufEBriHIotR
bZPke9YehWAPjehB3Wvk1KlvWncPFJopD5D+Y17k22HWOiCb7sR9NLpdZusjXj7EhBpJaPj7xh9M
bvROC+3zOhWsCjLsQY6+q0+58eJEs/RkMPNoP5RnvRbdPrAoHkwM/PNrHnBhj8pQ9AGHpYxQ4Idw
IRIygHaOKuIAeEAgZDN6jCKLik6hlvbtTbrg269MzZxt1iljHcuTKX7gml0FYLSDli049EHNna94
9kVj6FZEfQX//CB+Z2PXxAmBsRiU2X0yuqKgmbX0JnSHrDmFee3eHtzCzTwZ+o+9mWNrqgHUYxLs
RcKLiCYWIj+xSnPHxrltZ21cM68mgWsmr7RpXKoP7cXENeTvTPXIGHi5bmyNcQ0Bs2CQTLRIE/YL
52OehRTkwPBlzWgsqXRElm/5+DHURyEtzlxy/n1LOZIQMjrqkIBFrnx+/SepDlo4RhtLVn1ryJ8H
lJcDze3Sld2xcO9f2ZltxVwigVKBQdFK6bmPjrH0xNsVl7zgKK9MzK59MhLKUWxrrNpXoLzbWdqa
zuPiIMAwigQj3BVQANeeUh6JxtIAk6UEzWsNxfI2Dx7ScCVmWBzHhZVpf1wE7K1kCBoXYQXceiYB
8jXLNre39No4Zh4/FAIqA3nUWEXyOy+gfItcF9Kk/5WReSe1omaE4YAAAQBJrVrddoYCz7tSnV6Z
qzlnj5EA16dkGInYqOeglW3079m3x7GUXEaL4X9W/S8LxcV6lGVU1Co4ZtBSPx65doCmn9Vl4Kwb
iJ3z9JDUKAYEHR7jInjsdKeA4G4fSHbQpqbaiZ7fPdbRWp1gWqLZ5Xn1UbN3SQrIUE0FzG7SPBvZ
YzGcGNuDvrplRyly2mYFZLjgbK/MTetwMQehL7ZpKE97kndey6kp8NdY9vxopfK6tp6zM9y01Khy
Op3hKLxrymKfpE+3l3PNwuzayApGjV6EhU5581NPrqWVfb+UeL2aq5mX0Hg8ogkGcxWr4pMRhhDP
HjuwLNPhrm8Fh0aG2/PMrKsHyqL/1vjMeQRsRMtA5+NAiE+JX5oBDnlzTsa7Stv1IQUbyz4V5BWr
i5sRWS9c/ag5oKXtendUpaExRQggQQWP5acOV0JAfSy9B3Xkp/Yg1r9vr+HSbvyrZI88M/BPymyG
jV6p8p7CXkPbP0mZPfXIhTVSaotkdULlhYN2aWs2oV0NzoMi4mjBPQCEXTLg5fJP/eg/PssP5Xe2
AmZbAC2hkxkKwur/Dm3mmg1fiSFIDnPtt3jiL/pjdBp+FxSqDuBtJ46tbl/U+9XGhAlhOPcmF1bn
PMS5LkPHPoZVvE6d7g+g8+pR2YLVIzDzNXawlcWbS/kZUp6JaQ9bKHTaKSjPx9SKwgdjjbRw6ZK7
HNO0sBcuK1BDNMqEsJMQutViZR90kCAa1hJEa2ZmjriRgpIk9WRGFS2j24XIrq1l7RfID652hTpz
v4Mx6EMzGRFAfGd45Vv4lB4kO91nb8pjqJl8xQ0v3nmXkzc70WCzEdtoWqQqfWGfUPz9qME7Jjjc
ay3ARoXf+V5+AviR3scvt8/22nzO/DP8ZlzyEpYJ+e6MF5lUZiE+37axOryZA2mHSBLEaW9oRwI4
4Idk1nu+U1O76TCk7G3c9XeRream7Blrz+0Vh6LOHApubS3oC9hGXRyIKemsoBBvami0Z867CFiB
vhIjLcBvNLCqy+pEgfuXnOr6JPhDwmleS+i1zTne9uck3kWhExMb7f82Dx+H4pj6m6bxisEWilMY
eSvTPb3kr93L9AEAcQPDjcL0/EUDRVlG41RBy1pXmlELFGauWoNoYm3BkRWiATjQnNF3ktxZsfxX
E+KW6dnJyQxmcAAGQM+p7QH5q8sEDEKbqNvy6CjQc5IdyuItI16pv1CIPcncFDKHiL8l6VPDG0U1
xT66pxNvCxMdUju8OxqFvxnbyNLzJ2RJZOEtyUqb5qFZgeqwLj/6QLTq+sxAa6zkGyIHKFBuWwUN
gUhfVIdqjFCo+TBATyrUitUPriRvQtCYJlu12GVC6hTdNhU8P9xq6WjWAHganjZ4ZfsY9UefnFWW
QpKX2Un6i0GYKgGNI6KKBLi48S4Oz6lsa7ILwGEOGoD0HCbbcHDFGvFq+pIA/e1vQn1j0Jcsvyc1
MgKQiR7uY2jZSJFtlBu9eDRqN4mImbcHVduF7F7LDgIIrPRXioL/eIjKfUagBBNt9ewhiby0+vS7
J9RNUvqot5tMM/XBi8g5xfkRWxBE8e8Kemv1uRtdiPk4HJTsyZtYvWc6t1ASMREURdoxMCxFek7D
RyH7JENlUzSnI2CpNYbpAsFboewqwab8W85US2Hv4nBKwrOQg1gXhRS5BU7fcLH9rDB79gvwFbtj
/aeGUgM9iP4Zaay2ejair66EEFNxaCFgUENiGISbtLei1mWKU4nVVmiKQ80GT5XPMelMMTM8I3oD
WshNuJPQtbrTQnUNXGdAbaJ7TURZaE4skqjML9WgmcA4lrTVt6VbgzaFm/GhQhuuKd6Ro/5cOthh
j+jOG1YCtyXz6CGFsA+VAOEG4OvaNRSxmjWlDPPhIbZlq7MgNXsuwXtovj5qB2anu28Ujl4rZ601
YKE/ESn6C8uzg6llg6aXuNT+woN8R94V5vjKCjNB6Go96I5+hOTjYdgEW93O7dATelO0oXe74iAm
bzvzD1efMV1Hl1FCW2U1g3amJU9UJDDt25oHZ9yBh+E5NXHD2fohMt/or9uGf0ZB18OfXXNtHhmD
qKNe1jM7SD5y2any3GzI2vim7781vtlNJ0ZJV+gq6leJmZwUi+wDN8I4C7v1oH+4rzaNtZZSWihk
XY9tdsMlAZjlawNzmrwUZrBN3UIBoQPyj/ZnfTzFnmp1K2Hz2ihnUXNMStCUT9tYpzuien5/IsLm
9oIt3aIXOwWthbOdAnppLSphI9TYl6huRjHd5mFlVt0nKk42jfvPupNNkJpHJjQlrEGC7ANv76No
7YX5l2nv/7+oKNpdfwqlsZzTqSSPYPCeBtAIS7ehHZ18+yvyent8wK0GKbbUrFzDbKG7WVudvVND
8/H2nPzYxNBHgtAduJInImNtDjrvhGCIRdlHGDVAcBLNhgWca6UfV6H7P9YXhv7S7gK4Dxc+F2Sj
8RjnGnQ8kHgDHZ+WmrngENm9PZqfKzyzMjuTckvGuK9gpeSmgcYexGdmFnrpxn/MtsRKezND8WqN
3ndtbLMTmqIrQWdF2FlCdl+HT7nqdpJ1e2TTT1ztl9nAZgcSGUuhEhsMTAhFcRtHRfIqC0QLnT4b
sqPehPEfoQn7lTzm0u4APzqoZiD2DdzGbJdGIWAy7Rh3KAd6IsjuRHRdlHuZvN0e3M8n89/R/WNn
9tAbFRm6GMB4WxRxnS31ruaxnfwuUIsdjMf0Id+rx2irWtUaEvLns2yyDK4nYC3JxOI9Wzqmj7Sj
PAJJ8RanbquL5is6ExziVdvQQZS2xqm7anC2kA0rGl42MKgdofmNzLBHLfVe/+hAAB3sjNNqOuJH
YmA2wpljFdQh7fQABgsVzDWZ1YLNxSwRqbmptSpj+7Nwf23tb2bt4jJu0jhrBxHWels6G177DRXU
Cgyb1vQ+Gz3tXCEwggr6J3bTsFm7txYPIt4CEKKALL04L9UPUpal8ph0AFYB0tpuuimLpWprIdfi
sSDgf0bjHPRC5kUErTb0nGJaEWw10HcVoecqHIpd/uXf6Q7Ey8ZTcsfcek3wfHnvgLYDpYsp1Jtf
GuixaphmwC4KS9/KPYD1rm/HX/IT+gmt4tx8rRzL6dj9cDoX9mbHUhXkuA6CDESxMpAsdW0Cf2px
r7JFuwNhDl5/KzP7E38wbZ8Li7NgVm/8WEsEjND4YNB3Qp7aTV2hBa8d1KcgKHAeQLYkbEPQLP2B
hMVHvhMOa1T7U9j6Y9RoEwUfJsVMzzGAZZxXRkYmZxQfFOmPsSZisjzICwMzFwBkWZewGr687jWg
vDMTKrBWKBoPaQN4apNT4F1Qyi9jMxwUpKAD0+9R5O6CDctDiPCppqz5UAopzl3ebSODmFJXPhpq
i1SfwNceGD/D/GlNLj535kDaCJTVojzdbtpW+5hEeDPNDR7zzUMOHk3jO3HHzg53ZNdbkmb31mA/
/msEzPUn0FngRgSlL2MVMwYq20L8EJp7g0Pi6RVCays7cHHxJ57BKcuBx9zsPghbteBhBf81otaV
jvmp70Vv5Vgtug+0HUkGNDImipDr2K9PdTxPJ48MniYVRHWn5uSqewI6mffaZE/qDhoEwEi6pXvb
8Jrd2Xst9MuI8Bp2KZe3Sj4eUKW2WDY4wRrV1vIs/jPCyU9f3AJtOKhjzWDJoK+cvyjcuT2S6YTM
jyhQLoC8ADyAoHUWl+hVHrCOFdiSTPUqJD38O6gbdqkHjeFTsgb3WBrNpbWZG0y0fAyqGNYG+tow
dxIsvj2cNQOzDaHpXO2lyYBmPCrSL0iH3v79peDxL3s5Xj8A6uizEyzJAyFaW3ZWq39VKhSXvYq7
6GahbCVKXYy/LywZs4Oa9eD+1SNY4kRsoZ0XIOMchceE/WJ+5DKZAFwa13ba0teOp6ArSusXsUU3
g2pkJz+uVnb8T8QuHAcYXKBIM2l9AtZ9vREHphSkTfE90R9QkVC7BqioAh/qCSAlJERqceUVu3TE
wAiJfkJQfgNBM3MfCieKERRVZzEfRBP6IScJumucrLJvr+iPQGdSW5Oml5QOVSfo7FyPq01C0N8U
OZSHIa8z2lFxj9v4tomfiaXJBjRYNRXCryLwTtc29LoQ8lasoFb/0Z9D3FJe67qF2W6AeaYWWq8c
0AIPYFBP7DUY/rJtzQA7GuR7ZdB9X9s2tLKXuFHHVrQJG7N/TMHVG0AKvkIS0hKQ+6C/R80aj8zt
R7Par0bpi/P7j/05jRIKCzlRethHbuUezeUl+hkNe7Qyr3O2o9UFtmQ9rsz3j1M6zfeFzdma8r4N
GyBsIHoPHt8tN6MddIoz8yuyim+A2SB+4YBN8zU/rt2uP0/J9PqB0KeBd5AOOevZrs3lrEF+liGr
xF913xL5tmg3PVQQDWZmwl3bRDY4rVNNBAzcuz3qHwdmZnoWC+V1L9WcwLSs99tecjpJc/r2YVzl
tZ5O+tWVMTM021E1lyU/HWEIwlC/Snd8S3bKlhzR/aZCfIcj7lpxuj/ZNa4tzvdQWFdKGIuwCH5L
5SPb9HZ4Ho7sod3EZnJEsISgPb0XXf6MyFbf5Ssz+7NCNrM/209pCI1BrsF+sBXO9JG9xNviBTmm
g/E0MAd6lxCqtYon+TQKK67j5+m52k/67MKU4rrraymIEETFpha9Bmnu1sLK+KYFu7Gg+sy1lz7v
wqrD8EbwlKYNsnhy/lBRZHhq8YWBFCKZMlndmiDIz1zFbFqny/witukxrgj9/VhWrz2I4QYpJov/
HqiJwuMkbtTv5L3hUps83T4pi5M6gQlBh0ZFCOhd2827KhJHBZPqx1BRCr0ye/HVlTldPI2Iq3Bx
oVuCzt2uXLBWaCcbBdXwelbp72iUzrUw5BvoB6xczosD+sfY/Hy0lEQgpYGxgPxWQcgO4AlbQxD8
RPJMq3VhZHYI9ACYSQ0Nr5YiHHzFbrVDqLdOCqWKUt5V6JLLv1H+u71SK7M43/5BONJB8mETcXZq
l3F4VFsw50Q0Exy09rb/Oha4HuJsYySin/Z6BqC1SO4D/64ApmYtAl5bqtmeD2gYjDrjWCrjy1BM
grqozlb85fLBglA6uO4kGaSh00dcHCwV+HSlUzEOlR4FCfR0x0wxa9z+ZOPHW5U/6QKzGJIOzC3U
sxLbQE3I9Vptf9oQP9zKxVdMi3vxFVDZyge9w1f05VYkpgw5Arl09Ogz6M+gvjU7VJcCqLivhVuL
m+bCrn5tNwAAS8or2B3CR1mz5Ggz5tzW+IoXWTwQMAMyMXmSaJynyKqxCdXUhx1BgZipgnFIWrnx
/cyGaHtvBkNiFaJkCxXZBeVKOnnaJvO5BZMdyOagYU4gZ3I9xoKEHIFzhm3EBpR3CieK1zKA0zT9
MDH1z0NkGepTc32tgoOoR5IxvKgwdooOHlgRlZOefEBad8vW7vifjRdwL5DY/F9zEL27HlGPRuZs
kAH+j6GYof/Oe8lmqI1XDzkE6Mq0tIPMTdJui4Dx3/uYS8OzqQS6uBpkBsNpCC0vom0ZL11d9h9a
tirpOV3XP+YULQETPBCMOvPwMG6qHnJGsGVUCTNRYoEA/GimamwPGl5uee9M/72syCmS4g02nz0a
KyQjyxN98Q2zOLFoujqNO3yDoIf+U6kL3T7RUsEOxwzvTDGX7E5go8d6Y9jlXC7PSV96tWF0a0ic
5clQoakkEQ2USTMvJQVxAj0TfIiohZZf220DMMa3ULuRCgACUmMQ1sIkAW7Sr3nIJReBGhooAA10
+oEt93qzyQOlSacVmAP+YUTAZ/yi0MdVrds7a8nXI98H4hgD8nHIF1xbCYWeCFleTnGGumu0bBM0
SKIPX7et/MwU4ORoIoi8JhYTXZz7Aj3OuWSECKPkFi62942XVIdcpFrnKOA3sfzsE+KGdeJbvtF9
9Xn2VlX6faH41JIS8uzXClnxTouuEU1+aKAE6xAgTjMX3MYCLqYSlKgRGrF94j9wHVnvsbCEroYu
Mr9XmsRR+8Rhayrai7H6RGimgIxIgv350qLG3xIhhun8rtR6j5fKVzxEZlI/jFJtSyz4bUR4FtLn
Fj3vbf5eh7iFulLeVmqEQE02Nfp+e4WmEzU/9VgXIM4geYBQcOZhBr0qinqAs+Z9uIva+4QMXqwS
00dpPktb14/WmGmX9velxdmzIW9pPAygZLTycCxMgnCtEuN3rtaWKmQr/nNpl1/amu1ySajHXu5g
K0I0TTtu6vlL3q2ENEuX0aWR6T68iCVKFbQnEoWRAf4xDAuTM0+gOx8P+TUq+6XX0KWp2QbK4roJ
siAH124tA/Hp0NjU+YcfMVvGOw/K32DSXvHJyyYV4AbA7g52kunvF6MLu5xHrYbRiX4BS6FVRvJ2
oCgMafTka5WpJudIGFdwrX+bTn7sS4gxQpZ7it3naanYbzTUpeCfFI+/KtZg4hl7yI7EjK294AyW
v6WH3kajip0cc3s0/SdIzyrbfsef/Lfil7KyxksxjY4OTlXWZADn1dlGAkm0OgQSnDLyRSBINU6c
rcZsi5sVvIdUBokD4qeZY8rSZFShXAWXfK88SG62Y05LUWmRXdVjbmTnnQmR3dvHf2nvTosKAn+Q
g4IM5np1sxy5g6yqEWBo+pDfJUPbJXYEr6naPM47K2S1+lBVmb5G+rk0WGiIq7AKvnlwIF8bLvME
dz2gy1YynCPi1inUfNaixCVPYyAVa4CaHZDWeb+sWPddytUusprmUxhPLHjm9Fkz3NtTuDgSCB9g
ySTkhOcedNT7IcZ1igNi8MemaV/CMjCNbnRum1lM3xm4RyfFWhkcjjNPXVPfZ2KPlqaYHtXA0aJ9
lwI96pXNnag6meQQPJS0g9Q+3Ta8OL4LuzN/HfRSE3TBOPlQ5GejcEuKhyxZ06pYuocuRzfbiCHj
I0s6zGKgK7lVEv33ZHRDuZJacp7qLs8byS7SdIWcYtmuipcS6AdxJ8/cm9qlBalqjG7kCfAExr7V
NXsYQW4H6bFUElxN+3N7PpdcCTzI/7OozB4Tfp3wlqQiXEnGwHBzos1afX0xxLk0MdsqeOEphcZg
wkDpL29wspyA3bHuNdfQzLyRIa8Ghcnbw1q6JwDGkCBDPPGMzyfSV3O1GkMV26TNHEN979IMhJyd
Tdr6xEGMWSvJQeyG7X9ldT6ZCu73qG1h1ejPY34Omzs5eCmFu0rZAKFRKCu7ZeksXAxyXpChhDaR
QGCuCx+zeB8QBUzKK/5kaUde2pidtwx0yBqTYUOJUFaDmLMSmLIQQzXAHmpn/L/k5y7NzQ7ekBjR
UIgwpwefcQqOrt4pm5VV+glpUWQwl+Aex7afaHVmRkjE6qJCIGE1Qxxz4Ohb9g45Xe2bjxF1aSal
j31mRCdwY5egGi2ZcE5SUUM5JGLdISjieF+jW25NYG1hOXGdo/4PZmxVRGHk+hIyUsrzGu/rSSTB
h1oUtJqMdk3Pc+k0gj1AEfGkRviATvFrKyWIjDPSIlHYdYV6EIxCvmOJuo97UPGjwOcNrdzZiOGO
KA0NZhBmo3X7kCwNE1SAaBNCdVQD/G32AToq6UmMx6xvPBrKXWZspFXQ0sKu1S5tzFwOafMxpciZ
WzXY3qJodJQ6M7tRtHW/dGouHORaN4MWHVASFHUJtaKkNcVUMqHssBnS2O6JDBz9h46c4O3RL0QB
V182O0+GDin2akqclsyh5KVrcIZ2bK3CteDVsbkNTUHPOSR05gk3rY0rpBHwqpTLP1H5FJTPt0ex
9PsEtJkTRSBigLnn0TK84TUdvw8tUNCtphYu/NsWFvcp+AzQMYbPV3+EZGws/FpleFxk2p7Wm75y
jMyK9XcFbTLg3e47pFxWCulL+QHkm/6xOW2ri9dFGaia1FKIh5BHKpno5jAlU3kHWvIEEtnwpTpQ
W1nJ/S6dBtAPQOIP5BeYzenvFyZjDV2ASjY914RDrHkCHm2r+roLl6F2aWPakxc2Skn0QeQ1Dauw
JRE5IntMjj5/FqHFLpvNWgj6E48J/4r6B9CCEgLDH9xQEKvSparH86SxWlt87rnZmiiDWAZkxvjB
OIuo4Av7GhzEa6CWxdmcxHZBDDy9EGdxfFUNbBKOQP5A2inBLu8/jNUex8kNz96CAK7/Y2O2SaBU
qDQpw8NI9HSTb5gjv/uHxqVeYGoPoEpbyRAtD0mDx0beakKVXC9eUig8CEYMyZBwK3x3yXGoV0wA
jbM0JrynoTyElwPO9LWRGno2Q8SF0IoFXjyLuJ++IOzXvihGkm+a3Jc/4iqlW5+HwklPw3oXJlLi
hFCS2fiZGGxZWNbvSu+Ln0WY+RtRYqMbCir6cvCgI17WMt/tmdzsRG1sIX+op+N7NKCNTWN9jO3R
K2JuCoUByq0hbI41j7FHKi23eNXIx2rQhXNZAJBoisYweoVUsE85lOKjljT5vZ9X/UEJeX0XC2WD
rFSQUyAZEtq7vAFBFxPlL2OMmtBBL6EvmzKu2aem4Ry3QstPql6C05erPBytnAAFAlYGvTLMMRuq
l1qLFA8T1z3gSmFbSS0kBx1mwWg2jaFsghx8cihNFeWBEzJ9GdrvWoOqtlw0aQoWoSBEf1vWuYWm
lq6YdhQd54Bjb1Aq6Laan3BmiWNAnlk8GrtOg+gmWgdTwh10dA85Ot5E5SDn6L5jHe1DM6/ECrLV
mES3S9CKqZaj8N5LwK9u2gb6HQ2adqgbai33kpFqb0kdAHMgisJTiCvuY/QN/1zlneIIUkAaSE0p
JDZ5rQ+KTWKmtA5w1NIrGSGL3rNe28dJI32itVb+rWRcvOv0OERTmcTxpvTlJLaFNItfk0hD2z6j
Wfwr9dV+FxIheQmltt1mqQQ6pW5IjvjfG/TqGalVxzo5+sIgoQBLgq3Ry+FR5mphl9kIadECZaFX
WsjafZcyGpq0KQmkiRUj7lw/YSz2mjyQtxnYiu/RK1C46DOh6K4hZNgJXdp96G0gOrpQoqhkCBnz
OkkRAaXhanwHevLqFPtFiK5ZOoU5tGePLErShywdtcwO8yDfNllRvDNFC1Bkl8ruU2lDoTRjaRjV
nRzE9VsY6YIborVk5zcieUqbnPhbpYv4ponk8V7qSIpGyEG1BF/Q71W98LfoolVRuldQw3eKpvAl
U0tRPLGUMBpaL66q/j7O2wECjDH1D50qJBvNF5qNz3MBROJ9kX2lAOo8EcxLYBZBKTwySa1SO9Xb
+CkLlf5RZrX0QXMaWiymoMoO8zB9SklbfKoxMo+mnAJCbgZRULxmXUzvfQraIzPNCfEaQUn2RtcD
oNG0vRtnVfckF4Ncmkwosz992/WOBMTDk6xxaG/HBorKZiJnfe6gRTh4JJEfHhKuBpAFxvv1SR5k
wc38hgSmmIkx2G/9vnshJQOXd5yU1Ew7Tdt34A87MVLjAGei2uMUgXMrSPJ233WR+A5CauhERoWC
T1cNP7GHNtNPSYnElylhl20LnwtwHVoZDR6HztNOKYXobgjHBvIKSlBsCzReualaI6+ujhB0q2q1
PwiIvX4Bh9s95+Bm2SZGTAFoQ7EAfaeBk7KhCOy8zMpPZvjBCd6wsYUyGb70RAY7q0IEPCHTPkC7
Ug542jgMbM9bjtcdHTTfA6g6eezhrl0xrOSp60Fh24zmhWsQIzoqeRY+CP4QbLSAqDgOUY6DpAW1
w0jao6F2bN1s1KJ3dIwKpjIEjZMMkb7pRL0FxSJTW7ssB0jgCZJcFa4OCkZXGXTQSipF5/AwVZys
jdTOyzWtpJaRKCoUPIhUUbPLeFHbMjClAfIWJeArag5lDrNVSOo0Oq+JpTM9cjQpisE+QpBKTate
GOHC1HKwxkoZc7CNVdGfQEuhVtpnRf1SZNR3BlLm77ri15s2iCN3UOLqnTCh3hSgsrZKoamdUi9z
UOxg0oNUGF8VqRH/dEpkmLoeZfeAiekHVqNJVjeMcSthIz43iQBE2u2QcjH0nhJjIu5vvLPmwYEq
Vv5Q4SZNqFMUaLmOzaGwDbC63bazdGOrUHLHMwtgazix68u0k0O8LSNErsTfycJvKH0Y8UoafM3E
FJ9fRHSiOqDzq4eJxnikLTeb0haHlarjmo3p7xc2sqhswdmCyNTI/hSRE2XnPn+4PVPLK/LPTP0I
TI0GlxGGkcNVFOqrkX34wK6Wa+ndpefK5YrMVp5LcsA0FXbSZqeS57D994kY7fL3ZyEhFPk66iuY
qiJxiiC2KvVFMl5uz9XacsziwDCSSRvnGENd7cLmtaSPkX9/28TKNP19kl2sOPVTXZNKmJCVtyAu
sKv+LZsbHgaQW1V15Dfwb/OawiA20SCCFsdKpB3vIWzATdFfe8QtxeeXRmaL0ZK408UaRrT75LM4
sdO4ESzNbtyuRWdd/ilubs/a4qvx0uBsZaIYkNWJ7AedWRLutrtxc9fuAb26I94ztcXD2iNnKVgH
e+fUOQudGhDEXh9M0RDkgtbwY0MCvEd3Zwj3jXpkxhno5NtD+9kxPL3kLt4Fs2wFUeK+7CK8C1QT
EFa3fKu3585hhqV54Z1m61BVMLu3eqeZ1Mv/pBauiGdFMjcdEivO7W9ZQmNcfcts2AEXhogYfmi1
5GHkrgg4iKS/y/R16rnD0AWIEQ+u0rq37S4dCkCUKZDvqA79eMyCaz7IpAkxKFRe0SdmXJYrs7z4
PL+wMHPmrMllRie4IG2Gj1z6BR4wk4q+qRFUvPg3CEXvlHpNt30xvwL9Lch9ABGhSvOSVxVWpJLC
v0srg3vTVJF42EAuB2IoZ/51ew5Xjc3OZFHpYdMLMBYZyK3xrdq6DQ6/obo82PT81Vd+hcWfFaPT
5pw/1C9HODuXWRki+Z/AKCSByKb8leyQVraUb9FGB7OXPq+Ym8bw0xweGyr4mlHnm10yilgUzBcm
cMl9eSB2vP3iFjvWpp6Y3JLvfLfaoghhnNh5rVq1tIGAy/qP5dns0nIMmD9t0TJ28238hx3E7/Il
XGUE+iv4eWuIsxlNacT9MoAhsPqC8uvFHT1ugs7fVEztV3JUH4IvPPdOaGHWTuWzsXJOFrMUQPCA
5Qy0wwDzzbIUFR51spJjQY/ZQ3027pQcpFYFwiwLPdtW+JHdDXs8qqmdvP5f1vbC8swPqjTIaDBt
pfrNUM0zwmLJ02yim9m3EZiDW5rcrvb8K/TaFHwsK9YXN/KF9Znn4wIRUgTOoVWgE95km7Okm/FL
Z6MR1ePuWh/K0vUCgAV0ahHDTjiL6+uFV0GMVk8scuafODc7za1zr6uO/lppaSmiuTQ083vtUA60
nQC+QvnUlG+EbRtxZcssOe9LE9MnXEQ0YYHtyifXOurbPgFwQSL/h5AGZXbUkwihkJOfHYmMImsn
TzhF2u27AU1KDlVXUsRTFDw/dRfFjDlAXqqSSpRalAyE0Th0RryreWRLGbdIuCYAvbT2l6HFbEkK
PEODNJhCC9FT0PpbGqai3Y+R9z+kfdeu3Diw7RcJUKBE6VWh487ZfhG87bESlSUqfP1d8rkz7mbr
NGGfh8EAswddKrJYLFZYq3R8iVEvZZ4LrUwAfKHtAgwdIs96ynLT4jlEhY/pPdUC3D/8AHYSPTB+
hE/Xha1Z2oJT/P9liYGtrlVhXQAM3eOab5O7mWz48DexMzWQxUcBYcEnOre0ZrR0poVopgMfgukA
plPGlLFqBb8FiFiLrOhKy46Xkg5/LYaNFR/LcGsZkmB2daXQwoxRQqLhH+HAUDUp6rZfSgV0O0Qb
pc5cDGFf3401TQDIgulWdDkAyF1wMGU125ikRetIHBdujl4ia3IZOPzS4LqctR4V61SQYM2qkjYk
7xZBbVfdICGcHQokJAPate0DbTB11nAQtnALw4aq1vrWbG6YlRheTxJZvLV2slCMw6sHHaggmxPu
LtYZcznreCTQbKPqGMSKnyL12GHybtQk3WprTu9UlHBZFZVeI1iAqGVoJzEeh1jWyrQuwUIzPQId
SxNDHYOxnKZLmaVrt1V5Z3DJYVq1EBSo//19MaApQBnTjPj9uviR9qkfFch0OjQwkkrihtYG5n6h
WgDgUEWTijjRBUNEywawmj2bWz4GdxCNKhszyt0K+WbAMqPXmrp6lARRVt5gKOluQt5+bntktYEQ
gfl5Y1bdZHB2vXbXhw6S1pK1WByH6CcX2I1/P1Aw4o6X/dwva9Er77b1EFuHPA5iQHF1hxowgbIG
y9WlPxEnOADUCxDsJKhuZej3aJMOCJOTp5e7CMnd68dzzdWcKrZ8ycndXDipqbAJiqWYWDBeO+VO
VSUeYNVObXBAIRxHeVW000EpFnoo9BOm+k2caai5S5ub1tfrtwjBVCerJChgYL2AcV17ce71d8Um
CgDn7Vv3/V7xi5/JS/8shQOVqSbcN3ymMTAMIRcTbMld96ArLgov7g/1RvcVDApXAPm6vl+rHuz3
Yop4GEnBnBLdmej4S1SPtS8t3RTsg7U3Si6bLlutIFsnsgRvGQ5hl8WAzwRC0nxjHA0f+fU7x6uC
ZN+CxRVwaYD4MxH+P82SWqhkXR3BeYaO1Qy1DpOJk2pXpsmNRdhf3LGnygn3X2vo05iGWEjH6rel
MaDyULiMMonxy/ZLcBw1zxqiAX4D/CwKeltcWnC3znzCn4eU+ddtY/0s/3cKRKC1qVL1iVtYNb0j
vlW+5lbmWrZk3X51WV+6wt9SBI+ByVvSqqj3eNmbc0MeR9/ZhBinHr50x3DDDvxpcmXmsO59f4tc
FvnESYWqllCnxV5FICbCfE3T3k7DbW0h8Wb5hbZ1jM31lVwXiK56BEbARRddltZbyWiyHi+WjwHs
wdlN9jAfAID0fl3MemzkgMjXBLCuczGSV6VTNhACORQcL/khHO8Zpsd07d0adj3aNIhLNA+dci76
iySOZNVYlvZ9FF4N+2LmshjnDMVJiI7bQ9HHnooqb5xuJQqumv+JFMFYeEozM16ktAF6rJ5Nd94k
h+q9qILI8prjtK+f01dlYbeXvddl+gk2w0kxKdZy6zj2NqXbJm8xMvo3bupEO+HaqYtkNmcTMsY8
Qrc8nH8vOdKrjvBEgnDBRENVJYoCCdhGN1SA4SYb+roEeUJ2GQNIaEcBEzp6/peFPDlceejoc9GN
6KTxhm3yxHxzAxyznfW2KZHR4bfWR7KJcanZm/bmFUBcO8lDZG369+wDBBsZzcRGdys+YPRvQ9/5
nhybPVjHrH16Z7iKD8DIQxlct8vV832is2AcpQn8kTLHFEBhpy8pYiA3z4f2BvTh4JIyJpQl2fSE
NoVvmEbYXxctVVcwGkNPxs6qIRuoyRzD1L5zD4yzbfJYvJu3NPaULXFcLUg2VGJLq94G1OHIkSzM
S6BIP9/pOhva1F52OjGjx9wGIo/zMrQ1StbVDW8pMDLVx2b8nLs3zLAGRJFxIy0bKd4cVMeEhwaE
LbScClfuoOSD3mjQPE+1LN2odFJ3hCvmD4dVwKawS+31+lqv+QAYtoX+N3CUYfT4XOExGbQu5lAY
MKtaBpz24n4GuNx1IWsu7lSIYL6QPSYVgZDY+J5Q9G3sGGKivnlp+7frklbX70QdwWrHsZ4i3uMl
XY0gyRvQ0YFmKcDAe0b35bok2cIJNopwyGLot8DT0vkWRcALeaZSiuslerywBkAZYeYRxHXI3p1v
DkEjRassx76m/nxDADGc3yj/mIfhpT/G2+v6LL91KctGfRBdB4j6BFm6XteAhsVERxF+owDAouhp
q9DlBFJy55uhbOro87rA9QX8T6A4g2CzHpOMAIvHo80IrBHtnhZw2dFYdV3M+pE2fssRQnSwPOja
VC9yDg33XtrU138A4ZOjpzPqXC31/xhJDrcFupn/XUmin+9aVZpaoxeLDWYbqwgI8Qv2bBCJq1q7
9k6lCJ7CLPQy72tIMZqPHOn8SpLMlf3+8veTO48m1jxGuYrkzOilXeQOqSy8WrW4JaxD5y3AncRE
IU9bBsJGDYEPfW66yUvHt0YlaIlCN9c+mVAuTSS2sOqHMNiGAW7A9QIf7FynqCspuh8g0dFuEsA6
F+mmiIBi3WvIIGyu293q+p3IEqxAt5limg3WLwbSjoISvyFxdavl/GXU/V9tBAso7KkgzQgJNUav
0kPVPJfRUwNgxnrbo80NWYT0oEWbAY15GgaYCllQsmhw4TFQQ9QBq6/bF5F5OOSWBtpJpPtjDbSL
OeXTK0kUtM01qV0CSC8sUAIf6ydGrfweWEtZ6S2dlLca0EwaFx1nspO36lIwnI65bBVUA2KcRvVo
qNvQwBfx5xSI88Ohc4Lr2yoTsVxAJ8fCyJ2pThhBKJjSu6wvQAeV3hVNLrHU1bNxoolwj+Fy4XYy
Q0zLWXc0KUiZQ0U7pONCc2mmB9th4DBOoyOpS1m+azX8Qkvdf8soXG1DU2kTcIQz7wkULua9HoRf
QNZQ7NSj8QiKqEB/gvPcyV6wq4fzRKpwAQ1dn5i8WlQ2FiztTZM9l/G2BDWrbJR+9Wj+lvQr1Xqy
h2nacjtqICkG1U9DwGong1qXWInoaKhRUtqUkMAI3lTVRke3NMklvXUyNQQP44xahd5fbBPX3iio
Qcbn66a+uiG2ASp3gFBgsmVR8mSZijQtRrNGOS9Bel41vRwYbexWCR8wenRd0uqgG55neGfDn2Gs
WVAlY1rKwBuLK9Oe3NA4cv6ThcCmv1Ma5nWg7DJ2NP8yhbeV+YBBKIn0NUVR6FjmFpBAscTQpyBZ
PCcl6hDDo7Mh2/Jp3pWZS/ZdcANEZXQUuTeN14NoW9K4uC4XLQI2yIMQfC9/P1ng0FKKVAnRxoar
8FsTY2h2/IqRgPvRfDEAQHpdyzWPAiQeIFZg6JogSX8urCyR37CX8QydqN44H/P0czRs1yy9uDjy
zG9lJHarAsGVt1C+W/htQaBSIUSpkB5FK015nNovrY006HgX24D2DaOXOZ/8CLgI17VcflS8kxA0
2Av8OEaVxCo3Rb6GFhrm4zOCIZ5sr/PjxGWBy6oQAH+izQrDmUQEmwO/Yo+iEnJtDUiP2hCoy7G6
bSMruK7LaiMZekgcqIP5YFNsI2kGPbMysMl7ecJuQdw8T0jcN+2dYVkBhrE2cR0/EKo9TSmYp9i3
69LXvAugm2y8gcGbi3Lgub1YzlxYtbO8PQC7rYw3vPxxXcDqKtpLhgHnHWOkgoBMJ/WoGggfaDhv
l57XSlE3EVr2rotZexHaJ2KEC1s1mA0YBkRJOgX4ho4xsnzTp8/kLzCnrFM5wmHWSm3gwKBHvIwY
NkH/XYamTg3oLLJex9VzdaKQcDsndmj11Yx1K3UVmDff0FxE2HNH7nvqF2Wya+2/6BxBiIdrwF6Y
UMS2jmroHbWp4R6j7DDNH6q105q/6EsGCjGa3QFbYoLT+9zYFCNFplpBDtRJU9BqAoIQd7OsBLZm
0adChEvGyuaUxAWE5Jb9oFr9o1M8Xbc1mQTjXA3DKPJyyuF9aoA2a2CbZ5KtWH3MomsDdLwEaUg0
1Z5LyNQpiYYGp7K139USIAjHSX9W+tc0fgQrb3yr3CILPsve0Gtn6ESq+FKLEWszc8nfDNmMaei3
rqFuZfsgcbu+fovpit77VI5gBlGjDmMBQjpPq61im+jTIx/fm9l5sObvOYBKQD70eV3imhM6lSja
RJEZZVbiMGVgt7Ta3DP6p6wOrguRLZ9gFrne6lETQi3ubOcsdmfLralrxJIXu0zMYp0n4URJ28EY
KcRUeHGycXJz67MbdpUMxnu1SfZ00QTPTSaNUR3tCJ6JnH40fZtDbNhtWD01IMSNsgpc6zoiub9o
5kC5CaQ6qAYBB0xsJ3fSCKNKy3XIuHroCnrH+5frG7V2vJaKluPgn8XdCU48NMthxNQkRND6rl7S
AtXsJnHv5qmB8fEa6bADNQp/MD/G6EOv/gLEDr0koJPAiDWwd0T8PIv3Wp7ouERUVMuHcptivkH9
aiaSc7Zi9WdihDsRFY6IZBRiug6je91435H6Z1fImMVXjvOZGGE1u36uebKAxLA2vSUAyqOYdn0c
qXPblKDoQHrg+vat3IwU7370TwBS6LKLIgXnaZ22uOpTq34jehnE/c84BKrY8AyTwiTYpwN27+sy
V3U8kSncxgpRBrPu9MVl+c383GSPrmuAhjTtJM1Sq3uGdwLiWuC+Aw/k/HRXbZNHySJomMptb8cb
PueHeo4kbxKZGEEfY2wiOqgQM3bb2npI2w2Ld9eXbPlSwctT1Qa1BxpOcZjFTqYurKsiw8ijxwdM
oSSB0yBrhdHq3O1kxdVVbQD+AKBGBGcocZwvmqOC2aFfRI3x4PfWzhjBWi7Ll6wLMW38GlhRANB7
LqTNDQy3mjayTsCXADbjBKgJM5Lc/Gt2pqno3kUojmUTMVeiaNSVqFfQ0Z5q2zBGZSMlAJ4nk+9w
kIiyEYnTpJTs1JpmGrARbLyk4JPEJ1w6WHgYVxFA9ztb9Zwmr33q8GGTGLNEvZW7C5i0vyUJHmme
qYVxUqgXOwTQS+QGJBj7qIh93DT76+a3ppSOTiuMPKKucvEQBpBlyJwMSeBqtIJBBVZ4agVT40hu
4zUr1y28Q2HrFl5xwqVf095hZYIUkJMVbjJtCVbRPlrUndLNdYXW1u5UknDvx0o+A7oKChXKBriN
rkU/uRNw4/m6mJXglp6KWdb1JLzQFF2NoC7EmPM9HZxtWVYSB76uCcWzHUcJNEPCSWI5oyiJIqOV
Fz8nYF8577QPBvNvDABIvf9KEVxckmlGHS9Z4r56KHtwMwfjuL2+VmvzaBRApcjsALcJmy8sVjXy
PFMXWK8co3zsR3WTPE2HF8Vjx3FnbppjsqcH1HPvAc5/h+7l4+MCNSKbBlmz9NOPEA5VkudOPywf
0U13o/mm9ImntpItk8kQtqwZhwY3LmTYZEOij0EDSrasoW/N96Eg71BAuQMFVkxdjUzPgCWNOwnI
F59VHt9wIz9mRrphjHlmbbu2Biqd6zu4FkssgxJLdg4IRGIkZmIoa+gi6JXwClg0dymujTov3baJ
PKsKgN4xyHJXax7jVKSwXbzSWVSp8Bh1Tu/QEefpQ/6dVxpome0Np7nEucs0FHaONOiMDi2s6lRW
pdeR8VtYKe2e8faj5OoX1YnKIEycuxz9yJLFXStdYUJABbrkguGCf537kpTHaV1NWF20kG2MJNkD
W9vTeBFw2u1w2SAbmfoAVnri3NigfzSwo2+qEj2wWOILLj0OoF9M0DmAyQeRlZgvHBhwHBLQp3ms
dwAxsE+qr6n9YdHNdWtat+Df1iS4HAXzxCOroO9MtXGrVsgXAuKT+zlVvo1l+EUttdvYlFVULpVD
lQZTRUvrGqBcRLCcaM71qVKWK2g44rVmjJk7J14T/ryu3FqeEnIsqlnLCBP6Ac93kwD1YwTSFpyd
bt2qmeVNzPJBALWtlfSYZ186G9TvAO0wo2kXmf336+JXj82SP0TiGhB5hnEu3eKcN4B4wpup/N5l
OU5KstEjjkjiGwbhJJa7uqQnwoS71jDVJATUNnJhQJOvrLdszvZOG21M5W8eM/i5/9QSFtUEbEVq
NVBrioE+pNpHWlCE43TXj+V92ql+E3euPUtnUWQaLn8/ueYLfBKA4SE3TqsdoIS91AQRH2AoAEB9
O06Th/70hwjTg3qq7sK+e84r654mQ+cqHdvWWe9qoE34iy3+7S5ElDhAz7Bm6Jfjg4IBizdO5FvE
B+yaO31el7R6UE8kCdoPtAGqYgztyfiVGG7OdgzFLzSJhMusKJeY7urleSJNcMHlBHgwY9ELzGiu
On2ESE9rkcxmZVIE5xMPmamYbLEkEwMgAWBSXATBki1avU1OVFn+fmI2Rmf2sbZ49LnvPgynu4l7
y+fhG+YaA2IlQRJ/KzAcc323JJpZwvMOHGxWiGnJJeeu+6DOBgdDsq2UThLjrEW+IK3DKwjY9yD/
EcRQ1lamA6JPL6Igr06tHTCVtn+jyW8R+vnyYbAnGSMFfqXl0SGlMbr547dwniViVg/3iSaCryyN
rrS7CZqQKdo3bXWr8SetsNHjI6UBXn5KfOUjWgNIKCYN0VQmLBpxulYxYgfBJ+DVx9GdzScG1HPj
jZKPcd704b0JBncCqIs+aGUTu2sFZfTq/pYurGeMsLwlDRTVkUgryaMVH2LbG6oj6GpY/wnQIJwC
MARyHS2CQ3B9M1edyIlwYZVbOtR9syQEygQ406k3g7A76f0ofy0cl8hQfNbSsWe6CndSFMVVnONJ
68XzncmDCj3/Jt/OSYPw7clQnpjujzIa4FVDWnqhlwNhXOB2Kg4bVKeEzCqM90XDQWTWBoWtbHuo
eH01V+/3BZYZGFQEqVnBkPhk5lOoIzVgxhwtiVqg9GTL8JCZyQdiyz8OCIGcj2jGUakKRE+x5jqV
ETEVUuJdYdDWbTL2o6sd7umRlbizbr5e12014YzwExOEwGIAoa5gKlHp2K1qQhwaHwnIWqubrq1L
3+yicQ9YW2vbW8b3Lqlbd7T70jdGkA5W4fwM2lUZvdnlOiMUXmD6EUSh1iw606FsjB4dhcwj9hDo
IwM+QebHLXGZ8SUaiXdd80vXfS5NOKAz13maNpDWzcAn1/WA0Yd6/ONk5iIEqPtoCViywstHnFxK
epyNEXUSjK7mw/dhtMYHm/LXMu1KSbJnRRsYCyr1loFBFVOsX5pEiUeEwcxzlK8tQMf6JLBkEAGX
N6yxtFEACFlFa4Mtphm1fhwYZs1wzK1PFu5nBiqdfUMBU5Idy/J9fPvjDVr6fsC5gowLMo7Cha52
KtJw0QSS0SlQ7J1pP89/3iVlnIoQ+7AqfTBVWkFEU9+y6EsNovhi86da6BRRCTqLCI7YBV+PnnfG
iICdeSlzDqQH10VNb5k0Q7Hig1G7XpZq6R9a6G3PLa1LIw5WDo4yQPJkF98q/liC6mjiHjov4yJo
FWUp+V3X7dIHQyaS25hXMAAfLzZQKLYeJ2UImWnuae1zYjcgWNqXgwyJWyZn+fvJKaJ6n0YABEX8
SL2uf56KDZ3vG/L+f9NmcU8nUqp0AN2hDW1MYPzENgbutWeiorfl5bqclaOKVYPPXRB/wRYieNw6
iUGB2S3asOeBPxbqfS3jVVzxpGcihAs5NqvZcRYRI/2M6F5r/KhEQ9LPWVbHuwxMcT5VkFpgLg4N
uGIDWQegSGVahjfG6jFqnCfV7iVVp1UJNp7WyJTjdhJb4wwtjcMkREmtb7wufSeGpIdxzbZARWeB
URNJChRPzne9j6upHX+Vz+hra2yMsHSz8L7AOPf1XZfJEd5A+lig3XVA8trK/YgxN6IAskU5l0j0
WVsvFI9RvkXmF2DgQrDSd3iNVBZyy41zr5f/sEGX3Ju/MsfncTWyAkhMAs0AyELoyzlfMUuhlTpy
vOaqG8xE7b/qkUv9Ogi/ttspyF3VfbvVD8bGDDBxOrvvOaYd+CHykStwkQ1Bn/a3MIjQKQK+qu31
NV6BPcKnYRMX1rKlwiJctw3mI4upwHOsNyu3HV/UPnRjoEphjMVtylvH+Ums9LEz+k2WPqq83aF6
+tLrhq9qDQCWS7ivWvb4XTmLyO2BXgZXDWBCxOPe9CxsgbCJJ6LFjuHcH5tE2xq1uZlwLKdZhum3
Jg40tDiVKDDAooUlKEvwBQwUdta0c/VloiGwQ/PZprpXMtYyN500ArC0vjZ3hZJjapUQTt15pMMh
Ar9s4PQzs10AjZQF2D3tBWQ55e1riNzwg1lyYvrX92zFG+IKBlU62jSRXhfLisCunTtDGZiXzLuJ
vKvpTSNriloVAfdhqQDDQMOkcMRjrmvNTHHL8/EZxbwpu0E8fV2LtesXIze/ZQjHezIBtA1MdcRf
zcf8lWB30a1r/qMnX3v+yKLGNftcInNdLQOu18GkjyEae111PSmRmPLMZh9FPxMQZRvfrqt1+Y6E
0YIK9F8RwsUbaqqdY9MB0xkGg7LLframnxZ3sxPo7V8EsKeihE1ypojFpIcoB6TUkbYbkq+o8l1X
Z+VsnKkjbFLWT0OrqZBRJ5ObMJfQt8nOXUc7GjIvueLuz0QJ4ZhG6ybUKogayu+acmDtz2r0hmh7
XaFLs7PhiJegT0OFCN5FEJOocav0oIPEy5uNUKkDGxfoEewk+SeL0bJL48rHxVcECJ8iv6ZD8/P6
F1wYIT4AP4BBVeCf4zpY/n4SNJXTqFeswwdoNY9c/M8o2UzDZ6i0Mgq9C1v8JQmVTHRG4SUuojAu
Of4UXUKN55DwvWCcew7QyYMOicvRRLM8OkTdxqSTxD9d2IwgVrCZFKWp0NAgtkbLIVDfE+qTjLlx
EbrRHwNoCrKE3SyaBpM1ChYzaQFbV2BDq93fbNd/i3jx4GlQYEshx0vsO4Bpu8NwbGQdjRemf66F
+BS1e9WZww4rFgHQpVHQvaa7pRrddzWX+IxlPc4ikUUSWjYQhGj6cuMLxqdPGesJtMnQIU77EcU7
XFfO22xMXptkD3lTuVNbSzpFZFIFp6haSWyGpIVFpIcB7AuVdYMZFXfSvHEBOao2cZdvrm/bqhGe
KLr8/eSUqfFAVZRFgYLPdb8qNWDG9s9ZUfuqqWA6RRZHre7giTjB5pMeeNa2A3HMnED0ubf4Y91O
niG7mFfl6Ng6zNxgeo8IaqGPrNCmCYG95ZTHOKSeyfNAqQCIUshGbFZX8ESUoBJQVhxu8g5+qgWe
wDdr3CXZiBpL4TWWLPe7LguvYvTdIFAWn+K9bg9VXuAAmEZvu1P5jcbsgAxT7CPHtmuIdHhpiekv
zsHyDP8fgb84OU/Mw6RKX3AVfgMjRnu1IgcraY9tpO6L/qOL63tMkrioKd3UuYpjwvbXjXP1ClgK
hcB0RGpIdMz1yMqQId8MRpTKT2tQ0M6foRlK/PCqrZxIETawBIlC36WQosaJr/R8r8bppgfpLjNL
yQFfvVWB54EGIAwD0Iu8hg2k9SbKIUvpAp0z8GqinZL5egS+A+LaEQg/DJfI8C5W1xGYdyhk4yK/
uMv13qpzNgzwKxMoYKyhcjUj9S2lk+QkV/3XbzliL/0UK0OYK7zxyszxmPEVdLRDAdZiQLBgItls
vpsOCa6byLI5FwZ6IlJ4lI62XpiKAZEMG+bEPu5rnntt/TXVCle1JPsnkyZmdu0Kk9c2FpIMrh4+
R8qT5dzG5BlpsEj23JYtpvAYHqzCIoUKWRavg1nxkZvqZgQjbwXH3JLmZ3jvXl9LmcQlAXBy2DPQ
nKDlDxI19PF14LlInSgYkMOOcLJRjHxlyXiPAZ0f18UuP3ttC4W7Viu0hNslxEboVclr5sdANr4u
4hLLbLnPEUoCuZigk0NspNALNHPTZEJ0otzE/K2pP7r2aIAoSt+BQaQpdjnZzDNzw/TRVsEhhTFC
80j7vQHi0Sj50+eV8DHCOjfgb+ETg8Lcesr7KaiyIzJ6EiGrq3qisbCqzEB33FBD4yw7GM0Y1FPn
X1/UVb+JCfmldAWcUnGKjmKrWMdn+DIsocZ/tCRcIM7sWlZvXXVfJ4KWDzm1S2KEVVpD0FB1bslB
rmO8aZbEd10KAQMTRjAw0QlGDVWMLRum6QwNwHAkSGIooG4qe7IBsvAfb8u5GMGDKDSJjMzA3gMr
kaOqqIK7JelkUHCXW3MuRfAdCoANOt5BGXvW/Tx9a8DvVYefg/n1T01gkYMkPQZFESWIYyv2WJkp
sxD7kM7aggp51zgUVFxDtx0sXZYJuXRPELaMMcPYNFi24Op1O5srVKIwrgwziKdnI/Vs6scLH2oa
4O2BUytxG5dn6FyisFl5bFhZxFTcZ9Z8R9vG7Zzo8foKrprd0n3xPyk1R7BtTkdMcE5QSjHYZ1EM
5D0jNNyGGTikrku6jB1R0MbgDQYsMPiKacTzU8QqZR61iaDpKSvBobXjnXFHWt2tvyDNel3UJcoC
pr7BZ7C0l2Ko8mLmsW9LPbNzC2Hj5GkfG/V5dPXH0quO6J3L3NofPiKv/9Rks3y/UvbnV8m5XGHD
NDzN7MkyG4+6L/aB3cwPbTDf882jBpp06vZuse3xn2nkOu6LGYwef2+3SmD7ZgBK0l36pnmWq/qO
V96UfhcM78aP6yujL19w7QuFk2mXZQOqsuUL7+Nt/FK90yD2bN8J8AXHKhiQzJ4Ptqs/AfYs3hqu
FPDtMoQ5X6LF5k+c6awCWrof8QFgZ2yad8160dI9yR8mAzeFxLhXwt1zYcIllKh6VCozhOnM18it
YQYR6MJUtPw2m7B6bsJgriQuadXMT0xPOFDTwNMiSWB6S63N6NHZQEGMXro83FHZDbi2loalqai5
4fyC7PV8LTEyEPJSoThSpTsqhov5OnfigM+LuN83R1nP+2UzKo7VqTzBvIsEROgp0De8Invt0Lyg
3uXVV7z+PKe8VSZ0Im3s3mtlKPFrfhe5QMx54OUAsHDBcYzVqMQZC2Ex4z2YFZXEcVkUaKDmy9BF
qb7asj6VNZ9Ilv4UZB5R/RXL804C5KwJrAFel22G5ist38ZQcg4vm6iwlCcyxHRVbeqV3jUKbq6m
eZ6L2e/7bzxLvhJwvzaT9qBV5FiZzFftAbNiUZDN7xjfkLjkyxYZ4SsEA0pZEuMzoOkwVF5lftZh
8ZiP5UbD/GCiv81DhKfMjaIk24b3KKWwP01bC/IFg8pKzcydAqtgYaqmBiTaTN5n7cZMH+goActc
s6LTBRccX1nwqqYtVFWR7WwqUGhQ3+h/GO0GwXbW7ij/G+dzKlHwdKVppLSdITGbXtJ6O+ZeVOYu
aox+x19bGgUgMW7UP8+0nhuW4PJGYJ2QeZE60tcSUI5EFnPJFlJwcHaumW1bQUBbzLEbAYRHAQp6
WyQYHSkDwwjfCqVw58J8un51rTm70+UU3IDShlVlUwduwABR0fhMMtDqdNSr4n/SdJ/8eVZmWUfk
SCi68MA1I9jL3GHclakwzSj/OXQcyRi3AKnMH2NE/joBv8UIRqLXIdfocgK6Od2F7XRLOhKoei15
XawF5KfaCFZhJl2ktgbEqO1TMSyXkrEpKo+i4fb6Lv0vLuW3QoJ5GHU4pZECSU1ceSPrAjN5t2Zf
p1swWYFbYXnCm94c+4Yp62ZcvZ+WMV4baLIaUIUFd2aPrVbOJGq9gZnDP3lGxu2CTLEvKgpSqz4P
+ZNSkfYdzLm1z5u+PBCzGoImzWVsTGtRANF0zJRqBJgb6mLMJ1GOwaw+oU3cejknfpy+VAB3wCuB
kIAmklLBr1qAGNKdyloO7ImscDR5krXQmja9D5hJyISwOX2tMS7SOF9yY/Kh5rEzs22tW18o+EZV
9HjycbhR+U/Fzjcw/z1Tvzta7GE8emuMyjZNwqe6ScFOAcZ1RzYoKlsf4XQpcZWh6RvfrKj/jMV+
aDaVciyRxFVlbwGZJOGAOaDOS+Mckmwn8koaFNVLqX5EdRyUwMW5bvyrrvFk14VTFiGBRUBMjDw8
23QNsEM8DBEDmblyczPxlP5dS96uS1yNcE83XzhuiF4UOls4bibdpuZe6QNM4yup5YUNWCsenQn5
pd6VCF1255rFCa7YAetu31GsqVE90h7WZB5Z+85mLWgBilg0ndsvKcPHyXYb5wBCPon81QANkLom
isOYLxNnp2tjCmnbJa1naje48LzB6l0wFc3pHY551Xy1oxYz70/a6FnDy+AcLBXDrjImWX3dsn5/
hbD0JJv6atDxFfT+3vqC4Z1t46d7NDarLvE6RG/u4Kv70vteubH7E+VCdZP5yoYFjj9/ub4iq3fj
yYIIG6LVM2/gcVpvVAC6rw9fkcQA310x+b1a703S+mNvynokV9+S5ESq4ORYFDlxq0Fq41O32MSx
+89X5y5xwx8xnpFo/scCgDvExVgnprj2ym6UPbhlhiC4vkTPs5KBqcTLGheDx94Q+2UlY+0xlij0
0tz/22hHmKgskQBPmQkpQCLLg36ng/DO2n+Cp/7TdI0fkxcF1XuouLaf7IsDDzoXDRFfjKfvmpds
yj06JfzMlx9Cif2J+ai+7QybL58VjRrQ85vKMjdhFmteGTXjq8Jt7UkDmMHg0SHuDm2fYJA3zZP+
H6KlBNSk4eR8Ag0mPfJWc27VLrc7NyocMj3OY9h9KXlW32i8DTGeRs32CS3a/WaKUwyU6EPm+KWD
l22XjAroIqvK6d04rsMoAJl2fYhSs9sBtNQ4lmA+d9Va0R5HtbeekX1IkKyllOzCuLLf83YID1kT
TZGL5trex5FCxtsY5ruCOmybKqOzbYu2DGpFwViw3Rc3OQb1fCSX0WKWN90rK6fhEFpO7I16XSKD
7tjFLbOJc19iDPcb2O3s27yfqx5s3bae+mrJqbUJTVIcjHjMNmZIVb9Az6kL0h+CFG9rfEm6rH8o
Ydq5D3L4CnXoufDnLo9flJRbLgZb7YeO8QlAQ6TpW9eaZ23XVbaJyb1usr6rWMBjXEdFhwxhr0be
4FSq4dZOPO7QdRjuQXpDgVybgr+nd5zmzZ759ALovfrBHsf4vlUBB4Z+XW1fI/kZsIGrP5NaR+Nz
2ahfeKc7e17E+MXQbvJNNdEa5NyT1u0bFKMOUUbURzUcIsNHdcp+5SrvbuN6siq/rtXiRziDuj6M
rT5chq6MnWbnFZobI9aQQ48mOsvV484pNkhlkd5twtDMUWzK+tFFOUifXDvVgYs3ttEjCXVQqpcV
C+9ax9If8FCPDdeq7fwrbaKwBcpkBLyWljYKGu9q6uxUUpAHNcy6Q5wbyq3z/0j7smVHcabbJyKC
UcAtYGzvbe/a83RD1IiYxSAxPP2/qOjTZcscE9VfVHRFX1VaIpVKZa5ci3R55zMVfO8NicZfpCWm
X01p2W2vB8jf5fNrZ1h6aZoTKoWZisOiH5NH5IKfaXCf3UTBdxBIbPUv1T4J3vpbez+G1IOI7Ir1
OUJcsy6lOwVtK1fMkdLZfuMoqu3oE/hMpofS0z+mjbNJHzD0aR/sL9GdPcfNtSn/xcTExQwxlJfR
hJXbT2OOY23GGVbfVabXjfWRmJOziXj/tUid71nDD3aJj2ZV4/760pdz8pkSGkcOpCDyXZ3Uhl2w
ASzxudaGkQFmx8pxv2a0NsPGELgZiIKkU0FZVs3rxFM0FJKqqlwpNMx38cUHOPkV0l1td03lqOh7
+ehJ3UXKsDWV/VRsIaAeXF/vYlA+MSTdxALQVQXNtdbnNUe5l2fCY2l0sFTlgyeOJ1b54xYzQECD
oWgP9lGgQKVHj5JnrjWYoKns+lsDN87oBI39pCE2dzGeNoEYjukae/7SKkFNMPPlIN3FExnbffLk
MLtR5/lMjak230ob97z1RhrLc/ibtYakWV4fKnFENxywZcoP8ZhCyLttsKNEfY4HTNrfWhiWVnjg
AKxmm2FSB4m2JjS9lFiAxVzDiL8BlITcrBBuEjPRlS2CUQmAa3pLu2TD8Dy/7i2LZjD+CkGK35NA
UlyI+VjUIkIiXU27JnM9ohz17td1G/MDR3Z968SG9ADC2xdKjzpsxDarQ63pxL7O4mhz3crSATu1
Mq/0xCOicTR4rcGK6DH8mdVej3GTXg+aIV55ZC07hIGiDFrmaP3Jk2cJKVmqKDBl9c1m6pFm4w5x
6smv22oPwjDilaiz0cYJTGashfKlL4YZPkCtZxI5TR4Mwus4Bg67AyksgBAYA01U4hmxWKmiLMVr
nOh/lyiFq0lzM173eEhmygGHLQCV6zsmF15SJf/UIhzy3PRYt9ahW95Zk8wNM8wqwv/PP6KV4bWA
EdfWZ80uMrxM2wqQNuv+pPtkGrxag471Ghv70oYCPwOxUVCWoFcnBUyTjwrmR7BU13i04C/FCM3z
lUto0QYAawSDhPgjK78MRT25FcO6chLf1vpWF2zH2M/rJ2DxpoOu579WpIOWdk6Tdz2sJJg51UaK
ayx7rCGq1ZqODxE24RdNA+m1Pugb69ltSuU/3D2nP2DehtMzyDB4WhXIMrpsfCcDym9T8l0x2E6F
wGnTrT2AF4/8yXolJ7UKTfQiwnpLuu3EazK8dcmr4CtHYQE6g8Il5uoxDe2i/WRLThkVtNAqjtxl
4tmPSXV+gHllY9mZZ7TxQZjfRQ3hbXAxedxIbky98JwiSzwo2PaeS2jqseEHc7RjAhlrs1vLK5Ye
3ic/zpGehqVNuiSOsOX95NXJ7eRsOWSrrNZPVYifrPGWLPsxJkcxtmA7mIY8/8A65v6jeN4K6FN4
rNSCRqn2ZlmuFIsXo888PfqPGcmRB1ProVAFM6l469gXPqXBaIZO7oDOCPwMqBqvEaivLUzy3LHT
opoKWFSLye+cOPccgI6rbqhXMvE1Q5LPxpQwU2vnHbRfMutugEIJA/3o9UiwuH8AV85wfmB/ZVJn
085YMgt2Q3sXj5/srU/v4jEN2ugrphRxQXktnmLXTS6eRbD7OxrGpFFvlhKynHFOIr1C7LFCp3Yg
1Q4Zr+PItfC6ncX9AxrWAsUfdJNkurAMid8EUl/cvUBNT+aeouYH5sTNdSuL6eWJFekrFc5MoDVh
A2uLHUrMHoVxp3zYnTN5us4fqhisgtctXrJmoQ9zeq9LJofOzXpSCbzQlO8d92r7QNE8c6LaVzS0
mwwPOTVpAjXd6PQzrgeQ+9sr4M6lb3j6E6SbcDBonqcUP8Gui0ClVpiZj6M53Df8YWWxF1ELjA8g
0MPw/kyPoMk4WW3gaKFYEybTBndXlbnnDnYQJ6/GqO8Uhdy07LmJ6a2gbYCRFD9CX94fwVaQIhnu
7BczpTuTm76pfb/+w4zlH+ag6Q5eflR3Z/c7ucGaOBWVXaq571RKCyw0yiDUqlQdHYgkfdUjdfqA
Oou7Twze71JzzIKGdz3O8CzWGndT5EGMir6VDVPvy0hPo0DtOytHYy3jJipMQ3dTDsYA2pKRGIGt
U/aDpyLuA10phh95mZo/adQkYWsO4+D1CdG/2aKx9iWUym/H2OGDH8XN9MjdRntmnZp9RG2d7GN0
esIaNy8kxEruHjNVVCvt66Wd0UCnBoYc1KIceWdirpqiaAlQRCO68QqZ9A0kBPaMNc3eMKoiGB0H
4I/KFCteOQf7s+cDBi1d0L0AMa7P2g/SDTc4FEdxigu/Y89RiZkXY604cRFTJAtS7OrBhDKmuOV9
pWYY/zgQfhOt8VtfRJTZBrpY0JrEPwffOnesYpwpK3sM83faQR0CLj6EHRrZfuxfr7vw7w9xsV9A
txHIOoCBT54Z4Gj6x2MU5dCCHr53AQsKzw7xHvL0p2Q/+exh8Nu1ydjFb3Ric3aek2PjlEBbklgB
F0do/spuewDKpm11yO/qffe79L72yS5uuN/b+WeRUk6WW11DbAGD6jZ+LF6SQ7YfNsxXH69v5oLT
/0YK/rOXMkjGYgklfQMzIrQhLOG1oYXliI//zYrkf2lJR7CWzrv3fQrih+igV9D9XHuDrGzZ72bK
6TcCqV2X97CSHqIthGHe2gAjd6G9krtdvuHOP40u5YhcM7s4HWDHfNBCsetuQVXkje/5tl+5RRaP
7R+n06UscdLtAgxrMETU3RQFcbOP9JfrX+bySQX941m/BPweM+uDJfkZrzqhdlMCDo78gyk3iL1B
JTYjeYzs0HG3mf7LVsPKXqnKXFzEv60akICYzy/mt8+Pk0V5RIw8L/xoZicCX0IS7WpcAtXauZ09
S4oVWB5Y8UFqgleEnLVpOc9btLAwL0L4pjJq1PPf0Jzuq8GzI23jiIh6mILdtj2YFaa1acalUAXs
INQvIUgGchUZcs7MKHXNyoJLcr/fsLDcVQeAmtlttIt1z92CaaDcak/x2/WvurC9Z2b18+3N004z
KbBtGFi7mQSAxz/G6phHa5Wa35FW2l0g+GzgQebFgaH83A4IMURXU3BDA1Vfqj6lVByRHvS/Eq60
6ERw8D2RjA3fnNLkd+XQM8NTRcY22ZC1N709NI8Y6mljr1Om4qUB3/R9nSv8G3OVNTbRSzggMjKM
/84MeODGQnJ9/luTggH8iI6Xrz/wV9crNuA5p+geTzdVWAlPfW531z/CwpVxZlD6CFZlgWeDwKDb
PhhghrDXMuqlr3y6IikOdWbcOQqSNV8zNqnqVWiqRInqp2tanQthaMZ4EwfsQPgfuWal1KLmiYb8
xCH1hvPsrjTQ3hHNSgNhYb8AKkLKrP1DzHb+gcoCPeA+6wufO32QKEg8B//6F1lKUWbmkZnjCHK0
8tOqp2CvEBjOmzHrjbbRQdjLdeDqhNdoa8DPhY9jAU9L0D10XeR20scRqslyESF2UwCTy88GKhXV
Js1WctalE3hmRroiRN/XQzoiFxq37hMe9WDqeLRv8y/RfeJ3v8rYQ6FGD1PctvVKaL3EJuAaBBoQ
OwkGJyBEpANlGlkXZRlWqD1ZT+aNuVE26Tfz4Zt1h2F+4Wd7sCDx3Vh4frI3fKBktv0a8mjBZc5+
gnTEMstNdGecN7n8IM4xnbzrDrN0O54ZkL5iqiZo/7swYH03Eq+LvMQTnhkkuqfSDYgYV4Bml5U4
aU+lz0mTnIqUwkPpnh8rlNmD6DBt0SOebkpPe1C24xv3Uv/VeF4ThL58nkumpStZUXIjN3UstXkH
nG+fOIF4M70aUILZkfzuMQv/PkCebe58hE7yNTqKSeTJHFcwga8qmxgD1de/35p/SO99VAhJV8xr
KvUMg+jprlrjRFg+5n8OgfQuqBnN62nEGuoyDl3MErbDG+m8bq0qtGgHQz0YuUHn4ILpxhIao6KA
nUJ7mKzBi52vGO5xU7qyYwuxHiCIP3YkBwRpYjsCowggtXI/imPbvyl85TGwfKhObEielqGM1g4C
Nqb4MY0yrys2pZ16cb/rpqPePCTlXnW/jv/hujxbmuRuBByLSuLMwcIExdPcPlZ9VqGhG153urUt
lJ2OVmPnciwvcp4s9qWJB8/Igv/NhuR2YzVFhd7BRhM/Ts6u6n1u0rXgt3h6XIhuIl9yMPQsfSfu
6Amw59iwGrhObgVusotGr8mBo1BfxtEzE0wdPrURVIS1yuP5s7KWeSw+tZzfY72YB0RrSYq/VVtj
kLaC2/M6NOwHUYQl4I9D7UeFC7KO3lOHQ16tfMClrN1y0cYCtYQFUI3M+dRZlDRjgsSqCYYg2rNv
E/QQaw8D7178xfLZUX0cFG+twLyUoZ6ZlT5qCh3BWV0Lz72tjXflEMae19wOPn+vn+rbtWfsUkQ5
XaT08LMB2x4bzUaFstgx84hpA6cNmr8m3pnfyn+2UpZKaNzCod1sxWreSxaY09ERzEN3oB3CqHi/
fioWU5JTa1JKoin1MNU6rLVevB0CzAD66RcbeEkdAt9bvH/0d9AwBPTxybjBGHCKNiHUa9fOzfyd
pFfR2ZqlrKQaML0aUbjP9OUTkmHHadf69Mnd/NT3wOd4zZbVHr+9HVbi6lLcwWmFHoUDMjRwQ55f
pxPTMiBwkArmTdA0mGS1fVt5vL7D/x8f/WNE8lFQBThZM2JtXSgCa8fvUFP8Whz6IPJmVW2+luEt
Xhanq5LclDegYwB4Es+2rZaH0XZ4jh8qUHCDmtRTvbUi5uIeGphoROpu4p0oORBIZUy3nvO9pETy
fOjSXb/2zFk28W+1V262ggUh7cGWXvhmkXoUJTHQ6LVrg9QLofus7CG5oMgyVXESlD2qBJhC505b
y/4XogdKhsj98TdesfJrOrdF2/UOCjgtgnCm/BqGR4WCJ+Pv77kzM9I6Omp0SePCjBEf4vQg6M6K
VqL94ladrES6YiZdceo4KwqAW6egb1WPxc/XD83CFz9bxPwLTvJcpYkb1COwCPRdvMr9RUXnWWtD
sUsnE9AOvNDxRgch0u9L7cTK1DqZAp7Fwk9jIFcS1AJo7pWGV5Z3KM3A3mAFU7th1cvAXyLVu77G
+RhKMe/M+uwvJ9YzELSkigqHK0S6bV37SRX17QikZWyQTdPmQQqBvNJpt9fNzjHtmlkp5iV5GuP1
jUVPxmMbHXLrOGgfRvNpTH+dF6NwYGM4DkwYgOPJDWeAqGvSqnYK5AnIQwAduiuIgvFculIYvdxH
yK254IoHSwWKBjKjpdXxuitH8KMWZeuZ/MiGpx7Q497Yq91W2Pdlv9J8unROzPvOtlQcY+jXS/F1
YAXJGQPDKMSoFO0lo49K+3H9I62YkMH9FielG1UwwSy+bcx3A9oa7RrV3sL7dV4IcHY68N2XfG6R
5nZ4IkG2YNK84pfD/OKX67Hb1vC6xrM/lSN5yoI1icHL4HFuVHL7UWF23w8wWtv9BrCuoF+L5As5
DUzMyF7UWRwN5fLzk1UDY0qTOoKJTfksQvDnhOm23LuHfN8Sr/LLnVG+2lvmPwCNc0i37mFNce4y
1p//AikIF6ZCSggHQeocSFtlb+kbYWAcVbxed5MFM1BTnwuMDpqICGXnC8XxKoTLEyyQv1jurTGE
tvrM19hZflcrz0OGM8Mx0euAuAeGt6QMRm11F1RZBTJSr3jMXgE9iDep5qOs4yU3yTYKcqAN/fQo
NnFYPGHq4/oqf8fha/alA1fnk9666H34/GYKtSAPzQ/tbgx1L39xjj/s7dcfKwbnC+yKQbnFx9Wp
AQIdBqNPS/N6jGK/ilvNAx/FkQ+h9gu0ymtrvAzLaHi4oCFTQbWJMCbdqak6Ko01wGOaQHlK7+s7
8ZTaATlgTE9409b91Hyof0a+Ya02NJe8yMHDzUArf670zsHo5CICozjRsiiGF+VR7s0ibLnK7/oJ
2nCaGim765u7tNBTa/OvObGW2VY6KQbUPcqkBo0o+zqU+bMef4CUZzeuwYwX4qgD7VQTAQ6SJYBN
nxtLU0ajGoxM4IKI/UH9OozcI+zp+ooWIpozH0EMnREdsGxp/wZt6Crb5chLCYpRHpqD9gNSQGfF
K5fMzIw4wBejtXBB/WolTpHaM3Nzg0J/goRlVW97abfAmQ1OQd0gUASRwkniJkqhZwC6TGWL2ehX
t2g9+vcE1DNphgZgLYokAPRKwdm084T1DhptivMgIDbMA8sIrn+QhYzAAakfUgEAiS4btCN1C9Dj
doClRGE2vVOoo6fJnqFNq4WAGaO5sIYX1n6jdaWQgRsHXRKCUIylScuik1K4NC5zTJ867eSpZjT6
RaRG94Nhw89tikoaNpOZvu0IHrg9hbyk5gC7gtKXUnvYeaUFg56Cin8ytf2+7xXztYhavEYSFdDg
lBnZFAgDCZVakI5ueZ8bWiCQXB1aiKUd0G5s7mptjPktsxPzHvq6uHmmcQox/kVviV6on/pYObdD
4rR7joOY+JpWIDczJ1OrfYLOROPVsUt+FWo1hJPpjN8SZbQeqjYqnqgC0CDLHH5rutkQWrDxwJyY
3LKynKk2B1fcmDkh76Km9VbPRqp5A++BE9dipbyrEkcEk5q3sT+CX+Ir8m5ITeuxVu05gb95TW8X
9z3GdKdbW1f76N5VVONLOriOwKQaBMa8oaTV3rbo+Mp4Q0M7ERBeqbROD9AEI1sKkWKMeToVG8HN
N6Y95Huo8iXXS/U9q6fooeraBLgx26r3hVDSAEokfXMjTAxUoBxNy9uSgQQKn9GIN4abjT/1Wgdm
f+qz4jnhOkP5DKTqYdm2ya+2q3M9BMtNiSKQbXNQ4Ncxf9fNHjOKYLqhnqBO+k2LG2PTxNwcPCDa
jINJW1TVO4K5zOsuf1lAQQlaxewBAIqoeMlQogS5KlUwaejrwKqaGGnVlW47peo26ZgfieJnqqzV
GX5jKWSXB8UPWnVI8BEwpLgnirqmcYe4pzyhQFUe3ivfnrziaD4/x3fiNvHJk3WXbeqA3xff6MZB
GgZSrTVc61JYnMUuNXAsANoql1ytKLbNssBhN7KQgCeUD6v5x8IFCT2hPyakK8voowEqajDhRiG0
EfXj6H9DHdn29Hu3DIyHep8cGs/dryGN1pYmxWNW5nbV9bAbGwD/5KPXl/vrbrNmQcrsulHj5vg7
UuJ8tcndoD9cN7DwxgbXMKaVwJFpAUcgg2U6vD+qshuRO1a68mkL2/4oaYwiYu2U6Pq4U5uHReTG
iEIFEZPXQX5ED7pML340sZHCf8Gty5Je1CuXxNLST69TKTXI42joYxPXac9fZjQtoSvN+SWvOTUw
/4CTRMdpuqzSwdbr173+munltnaBUB7ZTan/B0unV6r02nCLEhElBQyzHT4ziwQpZ4D5g7DR0FbC
zGKGcHJ5S5umViC/76Et6bfjTmtuWjy115j8F/JDDBGANhF/oxAu98gTMeoC0QzZaFaGUEMIiy15
olOxMSNte90510xJ+zZUapGNCmrfEUt20NYqczACdEGnHin9+6z3bFXSxg2aHYssQqOiGqKgIwlm
F4K8ejXVOigV4l9f19JlMKPhUXQBQ7UmAynquBK8dbGF4M9K2sRjmGU1d25jeNaw79M1p1hy9FNz
kqO3WmaOJQQC/bFAt18Eo/orElAcfb2+qoVOP4SDAGBFfwmFF4tI4VC4VkP7WeOBb/jG3rlPP9FD
/o4rp0GvCcQSW3XX37o79t67wRq2dMnxkeSjbKuD1fMC0EM4qCpyC7apMrP4ew5wItr015TUIGY/
sSK/O8cyBtv9iBs1paCMpffEfCQ8vL6NS1/r1IaUqBZTM9Wzvi7qmxbZ9kbWoEGoHScwZKKtHKVP
/5s56Ywlo1lDBgfmDON7bn8vkSGzCJLx6dt1O0tFgrO9k05YWheOpsyvsOSr+wwOQOJNBxTNcHke
7A0aWsJz7pww+bZidkaay0kQ5BCA6sEfC/Tl51G+QQhpIq4BDYwbtLAwZvXI9SdtRBk3CWgVduM6
smHpfM8ASWuuFOi6rAjlUjBoxJWJPa1Al8UmEFpw/sTBgr/RmjuBJrPirqCmlkIlmPUJlggNNUC0
zpeJTLg37F5HrtebfKMY9xjLjDwnKdU9c+p34mDe+vrOLlqcsf1opc8Mi9L3JLwz2zrDVVONuQ08
gAbBoqxPtE89izCcX5t1lG+LgRcrVJkLeQHmT6DDA8JjPCvkhAWfuMxIj55gSa19xY92VG+vr2wh
lriYU0Iw0ZA4X/ADKwBcOyYHfljNsmJjTSoNSNMOQCLaP69buthD0FADQYv6h01s6LVLkbkSw6j1
Li/BRNx5+rDT+I/GfLCS78TaXLd0EVVmS6i0QnoLUhUXQ4A8BfWSVoEvQoyQJ1S7wEh2BBWzaOUS
uHB9yY60orR1OSqiWJFh5yGeXd8dpvq9loZZ7n5AJuQGFF4rrr9mcv6cJ3mcXfaoWE0wiUcGiEcC
Sh/bMfYFFP6s71T8/QDrvJPACRKMPGOeTTppY9w6uW6DiAOEdV4u7hiGSEXyYGV/nWjNW2nBM+ZS
D1o+0kUwRci01AKG2vzNKo5KHmK+zS9BeQkqvuvesbiFJ6akS6Bkg2sPBkxBK0nNdE8v+CbPb2Id
e5gdQFBz3dzFEZZWJoUOIzGo6jbzFqp1mNHoNu773XUTl8mIZENyxCJxi8Tk8+6NnyV5nAdD6YAB
0ZsuvWmmMOt9Enk526EfrlijT5KX3n0k3T0aVUDPP6/8mnkDz24h6ddIPprqvKpUE78G89zg2DUt
4aEi6QngxBm5daPG09Wwbm8hycDX5Fcu8QazcdQkHczmYixC1hFWCJgbnHYsgd7SPzKkEXrd3ylg
YHO0bDu6FWg3gQpqPksXk6csKtY+xeyoF4sHOT3quyDkuBBIxGth7BNlKn2uEYydAZqsoI3LX1SC
DkVhQHQQ1Zgi+mqS5t1UV6LDZRMNq3c0FO3nqwocBdIxqgwuSO5g9aJ/60sSRDo4oJzCt+L6NQJF
oQ16PzZkcI1hE1vZe9+Xm4h0h6aA4t91N1gKwqc/RTpmVmQZ4LbERkCSm8V0o7o/DXpU6/i/7Pip
IemAdU6h4kkOQ7XNoDHyajhbXYUCZPVMUNtU8NQVYPVi9wYkr64v8RLe9nu756tTBcc0Sgrn0dhV
u0zULrZ7rokYbGORH4b6UGibdLA2WfqFjneF/h8uN5j91+Yc3k5ugMnEyeI1bNZJNdUbPRmNPCBp
0W8hITB8CJf1j9eXuXRx/7FIZFAN9CN4biKJ9MeB+1VU4+a2j2XyBF5ikGiuNoJnx5BPEIa05/Ll
rP8sy9rlukYqDtk6KK47Hp18VX2wzNxj9rNDvqW9DzozLzHfq+gLL1d8adln/zUtT/22g2KB0gum
u3oIez0sOA8KAzXwbC1GXmTqs+cAJgCRKJzUi+6G3QzK1OiwVFSvNAqbERrvR1SaIftzA1ybPfnT
GmPKYmg8tSl5jg31lFKrYJNkgEDYYa6avhIdnDRUrFtSb6doQxQwBX297j6XVTdprVLHFNIxCs81
2MWICNhW9013ZxEEQtAxHQoO5HgXRHmI5wmGOSKyNgOw+E3xxkSPykBTU24oam06Zm5hlvCb5gUk
GA9J34MF8TVX1u6e+V67cNwTS/MvOTmZ3SBydehhCZJYAaPg7xUJSFvL/xAA5pRdB5gAz4ILAJom
BiXRNSxIQYndTlNIL8aIOaVpfmYaXxlpWNo+1Dhm/VT8B23d80U5dVNoiqqUvqKX/gDKG7ejfqHU
D5HJVzKlpf07NSX5p4EuTGygPYOyRtEEmdFZXu6kBBp71nbFJddMSS5pWyUVooCpqrxt9U/dvSfs
jtcHyr6jr2VMn6r2qkU7XbyBoEYbANRf+QVLMfVkrXJxpRwAR8L0F9KE6kdR3KjOQTMhlqLfF8la
N3/eNtktT01JOYGooVfoxtAAbyf7V0ZfsxLD/UQEDE0Yh9FQmGsSgksW/1wYlivtLp0SVoj5wrDM
H6lymzFPgbI2BTOZekzztQO+9C3/WEM8PffQSKvHVGe4/+2yukmqdsfaCAnnz+sus2TFBToJwtoq
OM/lzAp8wUrWCpD+09Lauy1/AYtxAGayzXUzi8ftxIyUNRkOzRPNhBlkkbdgIgwnmEgGa9cU+gpU
beErYfweU5UALxKCsZTzfVOS/B8XtN2+3eSR6Qa9WoCVPLbv005RA6sZqAegaLOSTyy8iMDG51go
X8I+BIzPDZeME1oUtEIXJlEeDV7YfoE+9MoJm51McnvLRJEI6BUb5RNZO36qoeZeGHgYF/Ur4YGa
HMbJa6NPxx09TC572how+LIFCc4J1LkB8bfAoYCK2Pm66koopKnVCvqqUFjCEF3Ohccn2x85SnG9
tXP1aZPo4JW1lL3BQRUGhQOrS7YgtgcDcH+XlMBhk34zEftZhdCn4+Tb3M3C1M0CVrp+pq/NoSz4
AOipwIo4v5ngAtLDccpQT8gVrfIVG2ly7tXOhkSbmn/ERu33a4IBS/kyusEaxsYJCtdgzj3focZB
QUGfzdkF5mq+9ZjnRjuKWA/2tNP6Tc+3irVyqSwEWqTKNmjw0NxDKUN6HViV45j5ZIKhHc2UJEaT
z95U8V3jHGozCf768MIBXFyTFh4EqD+dL28c+rweGJaHrnzAIuSrqZenP4ru4bqdha826ymi64Cx
bcw8z2s+STRsUSpJJrCmodtaOmp1dB/3zzqINM1uZyPS/2/m5p9zYq6CgLpqz1s4xC+VSz3NvUvF
Fxq9lFC1KP7Lowqrw1D63NowICN2bq5gdTK0Kql8kM5Ajb5BKTvNtKDVX8EO2lr7qTpWkXd9iQth
FyQDQLqBR8G0wRF6bjPWuTXQvK980QSdgXJr/rMcn3voil23s+CNZ3ak8B4Xbk9qDUHJcnYCrOvE
syCOpk1+Dn7h66aW0u75ngIh3Kz8hs7b+ZrGeGgaM4EtW7sfzHtl8HWUI/TE59DqsNzQ1sAEHjYA
bqXG1hE/V8wvvHDgnDBNMP/lokFwbr4gUM4oxuG3k3bq96wGd26oix1zfRV0yRPf5sPKuVi6WE5N
So5Ku2goW4KvSCBfPE3uEwiUV+6uxQ94siopglFijL0lYEKp6aG2mlCJ61A0ydHK8jdBxxV099Kb
7XQXZey1TvKWOR120a77Hw39YucqyLXjL6go3jCDPymxE7oo+3bmewvur5VvOLujfIeebKjMn+5W
bjcyF6ul7T6rN3UKxif2qPAfUfzq0EPFnjRn0xjPzFx5dSw77599dudfdhJzEkXXy9GB5aZOA6VB
/6yjB4ukXxpSvbQsD8f+cTToVoGOV5Y+jZCbhFbvyvLnU39t+dLdkRlkrHqGzc/qH3n0AL7RoHP9
Iv0CAbFc7MsJr/W3dm2GaTEWzV1lhCKAqOTEZRxjdShNWKVaUHZPdnsf9WG6Rhq8dIeAgen/WTGl
rDlLI14pFqxYJjIkjlwlBEO7bn3qM/rt+fpOLuRiKBuBv3cmccH4hXRqEnsswQWIUOQ6L0qZbQl7
HV3lqYEWqVKRQ2oBPW3RFYKDFaNyMQcMNpoCWSLE9AqUOC9WdJui5EAtVJ8hLwh9gnLFX+aAKrkL
RlzRCNUdlH8hvHHusxiycmO9Qf6HGW/W6Z7e7Edg765v5YJ3nBmRDoZVkCLqDBiZhvsOdZzc9WvM
8uZredPaYiTfTxRHq2w223G+AbOKzgI6rO3KYhaiKdJPTK6gioEBZdnVyxqTiBladVAC9M381a02
zrQZrRTl2rWPs7hvJ5mutB5XxwBEpcIUi75M4mfdP9nxk9WtvKmWfA5EOvj4AE/MCPZzF3BaWumR
g1SpKkBum+1d7YVW71As8Kzu+wT0JWLG3/sDUnfAmHHFA3IoHa2xJnmc9rAIxK2ndJGvmPFBA9uU
nv81tAag8hNTcs0CPYfMqrPZlNL7YADaKfobOBK9qXLury9qQZ10NoUnFPhsXfQEpeShBRUYG2Kr
8seuyX+UUVx9g7C38t7rLXtqbT2yNmOVx7e9RfNDPk32gYx60W01zaX7jNtV5TlDYnb3QFdrfJNM
tBaBahRiJeNYiKJoZOsa1CVBBwn+3fPvzaxhaPloV8ipcjxlQtLeWyAjyjETalQgfW8+rm/M0oEB
6gFQAB1ZKhr25/ZiwplgLezRrvYyaMm5HwMSSKLeOwldCWeLa0PbF017VOIvmhuK2VTcmNc21Y32
Nuh03Og2OzYxw5zlxO6yvEp2WPwK5GHpGQ1pMrTw0MGbm8/SSaW5UScoajKMnJPo1SnV8dGOTe1p
SgZd8w2Rdx89MbKdbhbWr9ri7ld3oGLTChALegN6PuD7ba13PFhiEGVDs+XRSTMIeymV2fcBqQWl
m0aQ7M2iyhAUxGiDVGm0X/FkoN6habG2moov5ML2LFsNXg7NcVE/Ov9sEQOPSp8B/MyqD9086m4e
WOSB6Q+6PgR0uGnNDVqS111l4fOd2ZwD4kkGZdpTI0ynZb6So+mZT0Exfp3rqlaeex3gu1BnWUva
TPyT0gV4ZlI6tcPYx4NtziabjQpWLnNbTNu5B6vZO6aBJI7t3fiIOlNXhyV7YO7rf1kyyMwgdY6Y
IacZuGzB2ZRzsCyqR1YFbffogNLbmDboRZdwhuvWlnJULPdfc3KCkWFkiEUavmqqAtOo7yr3bhR7
Dj5cTKdxzMtG5JWB+Q9NHvJjaMw1+8te9ce+dNlUYB8unBjLjad9mvlm8sYgvK76Y/JCjd1gvbM4
XbG5kBWcLVmKP32CfFWfd1jXH6j4qU53Jv91fVsXrtAzE9LxZ0Lk06BiVykFHy3wGaoWWmivusWu
mIJm/rKb6xYXguosvoKoCoY00OFJ+6j0mttPxsT8yb2BNIgqHM9tviXR1l79ZkumUGfQgIYF1SoQ
V+eH0m0KjOLEQMIOymdVBhYkA5wMTHaFN0BB4PqyFjIeTP5gtgl5lQZxYGlZZgc2HRD1QJupQBez
PCA33aQpyOB31+0sVfUwVYK3BGIb0h558FMTKolErjHf5Bbwy6Vt8twzc5MGfQtdKG9sVZ1CeVkt
D0Rxuh5y9xgXCup4KFaw50vuCQkf1JVRNgLOTApAIqaRU44pfKfGkE8MflcM0EeOvbKzC1/x/0i7
st3IcSX7RQIkan/VksrNTqd3+0Uou6q077u+fg5rZm4rmUIS1bcb3X4w4BDJYDAYPHEOVDUkDX3e
NNb8CQyL0ApRVKOV5qTEQ6qVglFZJE94ODWTL5nHILq2GUCQIVP9apToWf6cPkeXkQLqQ4h3WH7+
Wk6xJTZ7EOtlEOjJinCHg4+zmtQt2CBOE0lk5FRKgO2UN4S6LiupwPEr/hYTDymtJUGjGz36PbTA
EvOjKF4D+TXmUepfU+GhK2NhWGdupGPZJWIrw7Ai9HbVgexAcGLzQfV/EOiEV8Mm8vdm5anzNjLt
Rnmo9fco+JiL+4bL5LN2kC0/hdk6YztlfafhU6hKqwrnHSQAiTJHFX9AsNiW6y3JjsHs5JMVCMAu
234+/otIi5syBD9QSsYbCfMJuuzLgSJX+NOG6cbqKQzBl1Jw0sm1rYvrCraMjHsrurWYeET0lmS+
Bis9XiOGTUp++JlnUEeuN/G0r+Pe1nSeLt/VLgWqA3dkk95XABhmg+BcmhroTQDRjws03IPOE93v
pOL48bXmK6ygRVwDaSyuENhDl6EWIPkAAmpgcEer3+Qqd6FDdrKTH6ZN6oD82Tac0BltdMLZQ+Hk
nvNjbxsur3x3tX+Zj6COtogUkV6qtSJOlN4RDLLo1v4yD77T3EW7YmfeGVb1M/l1JFZyKh3j8fZG
vvJhxjRdhYVpaTbCOqkxflWD7jyU8GQe7PDPFF6ECsYEk2LKVW1AQhGjQ1cYlKaUz894o318q3vj
BM4kSzu3x+gzOxfP7f38pUVQwrYl1/9xe5xXwZj5CCbm63MQYnT4iBoNGPFDLG4keZtlxwKx8ral
a3QdY4qm3IspDVIxB58OTOlW+oE+Wm20yq/s5di/Cr+NrfLYJq7OuQmvriIUxHDbA2T1SkwpyUeU
QSd0QYdSYOmdCS3v79ujIqsTuDDBrmIUibmAZli7SB3pVFlR5rWOYOmn51i3vkUr/K09v9WWYNq1
Cz04ZyjRDWJ16F7Q7rtDzGsevUpbMMnAm+BWTSifL1tCSYZYhyYV3mAUaU+Gfa64k/G7wIvBXw8b
reXQFcP/ce7g5LlcTDXNuimirV1tHBUbs4NCVd6b9WzpuaoFjm6Gxl0kZuE9JFy7wqmLrLofhjR9
imao6KQZyQrPryUhtqqqU1yi+ekT5SI6kngcJ4soY7XVwK4WfTbDAERCXMRC5GpRNBG0ZUfqU2oK
MUjMGqLt4qaBRI+QSgKv7HUdgDA+XUbPgohXfoBiL0fpT9Axq8HAhIZUVXSnIfdtpWmE3dBSg1WL
Oz0ZFE+dOuAH+8rgZErXoR7mgURVJBPnGEjNLs1nYFeJkhJkWREh1abVk+DdmOTSzv0639xe0FVT
VKwDlLY6AA3MSEczluIcOtY2Xt0nS5fyaBeWGt4PIeLN8Z01U1g5uCfwvQSNvpejiktZKIa0Acvr
VDaHwtDKM4G2FUpUMhrkbw9rhT+GFsBQJcU0AmP6Z/sugs4Ytd3QlBWOKTt/hmTrdnRUyUGGDeGc
2EqOrQtegWPgGY7qpi4C0Vvu8dqaVwZ88Q1M4JMSSIgEA76hj4+q+hrqHwAOcAbKs8FM6pSIQVcY
sDHnJ787oac+jp5uz+V1ML2YSpnJMOtxbkBUDhPKPG0kKd1OkG/5exPAGComIACmKrIYEB3wv0rx
YUKI9U2k6SARSDijuK47KMhnFjaYgN2jJJq3AmxUbhq68UP2YhzFHQlcaW96yNZLa+YtztrMLU0y
+7iJ9BDdsTCZzugtz8CizKlWXWf/zKAYFwsgfYf3KFioj/pTaJMaCuHqo+JoVrYZHChB2MZJ3+e2
yCta0T98mcRczibjd5AZjlA/hBCZcU4fegfNc8aHeiDg3zZ2upvCvPkqvfZ3vs0jH1m1jDdODQ9i
OIFYsgBN7ds2qmBZKyC8lj/H7yDZQleso4GyY/y67ZgrB4GGc9XEEQBWH5MFXSG8mGlXt0A8Sqep
7y1pDBzILo+aY/je5GseF+uwtqExtQYu4rhZoJ57GSW7OCzMknZh5Uj9xHGfxT+6xr49qutkARYW
NqjfLoJjLdcCKuWwIUCk+HffvImBE4e8DXdVaKNUkrQbFtAuCpRjRtKoLX3wA7u1/yLuyyeNugXZ
VIaFvP5vHy0ZU8yAwoH4Yy2gXpmpBwHwoSyEptZkh6YlaYdatauZo4ayMoPYWmgkVClK+0obF23E
pobSeWaX5amSwQWpoMNr8pRS+PulAl8XOslQ2ocAm8jss4BolZ4nPXgzweM6RWjHm6P7ELRrjVI9
3vaKlWi1NPXn1rvwCr9UCnFuYWrSKmts8hM00z9um1hxbngEwfMEKHagusiMplIy5HQlTAx94GS+
/JCgTSBMJu+2mbVYD5gclTsAcE7FqC4dvAN5/RCkEwgSh003P0bpQYhfA7JTFceIIAtQHebRhnpe
mUJ54/m28T8IUCY0oniItcLLlkrlZS6Nay00JENfgd7CeYDktDUejZ2beIkHJqbJmjbmWcA9FtQ2
nfUieDwcxNoqUgSEjh2OxxMWvyQKgt5HiQplmywApxy2RPQvUkYgQ/FgD2w7SFXoIi/8RO3Uwtdw
tbCj8lUt9jM5c1PFlTujKYL/CYVRYPav6zgAYE1aJmm4m6qHZHBMK9/01niO7uYzngwrYfODbHkV
WbK2qcHAA1gnHgkBgGWKR3OpFq1aYWCZ1Vjd/r1xWyARIws6BJ2VWafeIZ55X27le39bT66xy2yw
A6oWtMY3vI+5bk5UMAOLjyGXs5zMWV2mDT4GbDWSacU9WH8DcCK0D/EG10nxXX+M7AAXpMi+/8nx
YPq3rzx4YZuJ3J2RR1KSw3b/nvye9mB/citLeeg+vo2fszeC2LndDkdNt+Kz7uHRWLK5tcS1SLEc
PnXzhZN1lRKXNV2LwjWf5HdUMm35TvXgdPboCndnci45IITrqh7YJhGScI+Ga9PaMWMSh/0Q1GgO
kVpvCu3Jbe5Q9zo1jZs8jBxjK8Ojt3Q8JVCOS50lPJ2CpKjnukQgTLZiJlgzyrPozL+9jiuhANQC
wInQFhSUBJhlNNSiiqBQCxdCa2uHBxOFB3f5E00YTwH6E7KK2KhgK2H5o3w/D5u80EGIfN944Zsy
WFA5Q3PS00PyHrpBvEVBggd/WdsaF0bpPl74BhHCLDcyGAW+xgu2QHwj/902H+Wbfke25AQkTL0J
77KDhOjHyTT+FDiuRozYjrIA+OmQ/10a1815RP8rmkPRfuVVd/HO2IN5ePwiD0gLz/lr5Ki76CN5
i55ir/24vaArAUpTCdreqKggTDM3saySajn0Q+SG+Z0f3kfVnW7+Hsj2tpUVt4HoANDmiLwo8rAd
DkYS5W2SJ7g6V6+S8q6lf+/7qDNQzDB9P7wqOeRN104JxIXtEurRQ+KQ/CR3nPyMrgKzSrgfALiE
wgY6GdjnGIK+DA18U7jsSZ6UPQ+GV+hvirYT1UdfTS10HFi3J20teoDlAvED/fhgrWW13aKsnwSt
R/dO23qDG1jCD7N3ciu20M/jcGytRI8LW8wGEOYkJmENW+hJyu6zO+NnuNGcbkM25GSHFvqFv0Te
TXPFKy5sMimVVFQTGWh3UuGGz6JX4IgMnQThWL4L71trbwS8GeWNkrnbCqI09nFHO5RwAH+Lr0lg
t9a0myyIx7r+k2Sn+26nc+aWDoNxnIthMtt7aEihFBMdpvk0CweltAfNlluweE8xJzyvZalLW2xh
pch6VWtH2MI1rHFFDMzWbeUpP8TOg35ungLO2FYnFLwe8FIEEImtERtKnyOqoaO07qCxjOMmVp6r
kbduV1bQpYQNB2QXhSYiVl0GSFGEmC4uKSDxaRNLmpxSyi098m5vAZ4RxjeqErzX/ggjqg/ZIbTJ
ybnX8ALVlcvTfisFOTyu4eBHZDu4RWkYtXFMME9A94ayMwBddXsYVwH9jwXYAOUKGrTZFWm7sox6
Am7bsTKdvHIM81ECNFX8um1mZbaQAaD3VSUSJWylv18cmH5Rl7hHlqB8g0Y4mm2sYXoL/vpaAN4Y
BUhBAJYR/wDBvjQiNEWo1jpYovJQPoNRwVFzySMBJw6tDWVphaaui6FM6eB3MXATdg6RXXQ1elLU
nWSdx7C/akbGfOFNRUEZngkD/YiivDaD+K9P1WM7ync6WMBBefL3box2JJzplPueCmczo5kFotUq
YLwNiN2Q0OiVbIEZ+PbqXxXMsDCgocEpCJ4iIOmY04IUVY6KvgaBHVXdDGbkFvMEUTpKrBVD0WcA
Gw6v8n11/DImmRgQG2Wljy1QLSBYsQvRjcofgd86CQSyFVB/154acfIy+hcv4jaqxnjAQBoKCmxg
YBkX1+dCK1XK72kYDZJqXE0GEEskpafNxmP/LwhLqD3KzycRSo3JJkmhL3d+l1HqSXBLdalbamCd
9YrYLvSXBPzq0jkM382A8zK+NkqAlhUFJQ0kTyxNC7KqIcpqFFvleh+EICKkjJ+HZjStggdLXAlN
eN2jrV0KgXikyXpNnqRzVcAUkuBdJvvHLk06VE5+dyavMW/NFO1aE0H0jyODrdYoedGgOwjeomq9
aDVS2d0Z4dQey6YSrDaY/kWkgi4tmqsA8gLfN3tCDcRoJB89QnZNNBdE2pYBHTbwst/edmtrBYlh
qm2OB42rK54J9mF4D94QCynRnUQPdOBJ83MkpQDo5cVmyvP3f2MRKhAydNwVvNJeRpNKr/u0rkBQ
afTqr3QaPaJU1hzU4HExkk2j8bhq1kf4jz16fi5icTMCp6aHsFdm0W8xbO0mH/cjaNcaoTprNS9f
WonJOgEbxf8Pj9niE+6ZVZpgQo18AEHEM8BsmyJyb8/hqhHcfkAaBxL1KyKivJhMA/yeVKCI7Cr5
3PaqC2p9jm+sevzCCjNzQdbVSUyxPGNINmLtv3dtdSfP30FUc5AQa+PBYyvVBUAyg7fXyzWS5ymO
53hCJO4f08GEwKFghbzgu3LCoDoNnAX+wYs5e/QrsTLVvkATSlFyQvFNjN58vLLmfnOuoh+Zfr69
RqvmdDg5mNrRFyozY5rGEMz0VOe5mcu9nhxT+Wc9VK72qwQBbC8/3ba2kgXq6IVHEoDEBrPI5DW1
OHRiA3itnZjmt5AarpxHnBvxmjsgPZPx5IM0TWdrtthEokIaxFqUcXZilzvdMH3iTQNafyrnnFzz
B+RP6O1Hczd6u+nvF3s2ksAun+uArcRgX5VlaPlsG5Lyrm5rc7a0whweGsCXuVlhQG2qZD+FWdX2
/ijXDwXppxdJmHWoZGulB9RKiuK83hziEm/lVl7H5omYQ/+kZS4Z+t3frySm2ETtBnQUUJO4HHuX
gu4ipbrdkuk/yFH5MFYvty2sLiRUgWUEENyx2CYMEqi5OdXUAlDu0b4XMyn2RlmqQvRmAZLZhj2v
UrpmEoU3tHwYKPPBhS4Hha422W9UBOEozd4H8W1O5HNJ6XTwzLK5PbrrGgeSnuWyMhvPjCbVDzU4
j1Bt/XTwIC6vzXaghpYWO0Ul20rocRs713Y7UE04qtEPjaYhZv9JQlDrswpkU1m3u0iTd3PUHf10
3E4IZX7d7ROldm4PlGeSmdO+0CY/D2Cyriv0CGvWaHy3kMgJfBeoyzz6F/EM90u0XtBLJp5VLpew
n6ZeCSgjd5tHXqeL77lY7osSb7I6uWunyBEy3b09wjWvAUiWig7hpfmKnCys5lGNISFm63iAU2Zx
M2X5QSnwzmKonFLcdTM29RqICiJ+wiD+uxwe0dFHVHTwUB9PN3IyWAqOVz3YxMn3qFuCfF/5TzrZ
KDonCtHtzF4JUPZG/oqOgesevxBw2TlRKCSu0S0pzx7A5r7xAcq+PZVrWdDCDNvf14CdAzwIMCPW
gRu0rwIeLapiE4I3pY850Xtt2VSCpBWXAHTOsdfSQBWkmKQ0pxxBz934xk+zGnRbaMfQmszEuz2y
1f2+jC3M1gvM3gBgC6uldfJ9VD8Whl6gf27wUjXYkDn9GGf1vc5OscYThFtbOyAg8CKBxBlFMsZn
9KpH9yLkm9BDriZWqSq/zTbb42W54mRiaycVMGkI1TpQYmifvHTOqJXzYh4hfQlc40dRgacDzXuc
uLm6aip43MG9bIqY0EsbMZqaBkCPaI8H9B9SYhUxBGAUYmUa5364umK466PEgzCCnnHGlFEI0zzM
gPNpbWtI+9aUg/QOyWY5WmBANKGw0seNYWkDSe7R6hI+kpB0BwNaLJw6zfWYcZ1DZMGXUBUfNqVR
5UEdSmQBNl4y3EGzJr9wAlCT5byO/OvtB0PgK8aLNL1nsYbkflA72USl32+OufY5ZiAQyre4qgJR
xtnp1055aYqOeZE7qZJZyqMCU9JUW43pmgXSKF4KwTPCOGSvqk0lUShc5rtB82UKPYiPOInQmg1g
mRAVUS+BfCCzuyDjU4tjALhMAkElLe23GZiYZYHH6rpiBtBrnGiQJcNWZh9hJgnpQvmHwbDRf0BM
3tN9xI+gDDhRkWOHbYGRBRwLg4yHAjCnWGEpbBphdH2VJzWxagZ9g/QwwbHJdoYJJl54mkrDrE1+
b4tGgYY3DQSwbef//TaWAJpC8xKKK2gkZm84QVVjD6dmbkfQjssMF71YSXxnFJFj1J8a2OcMiD3N
PAz5ddpDn/twk0MRF60fLPeMFjVh7EewCtm857KuX0mJU1oERkWEuJMKvbcsMN3bZ8xKnKCqa5qJ
UWqoQrK5jxzEaTdHBTSdxE0vf6XT4M3ItSZ12Ny2RP/SZToAR/zHEuslflQEzTjCUmu8QCkIR6gr
oCF+Hj9VgtTErXjPB9f+AhAOYDIouetQpmYPazUqO8PEW7Wd1O0LSgrQpiWxk8vlwElXV6M+ZATo
IwJF/rDw2ViVwtSokM2hErCXDVBbJkHl+k346ffDz9kkr+jpsUmRP0ioCP1308rkCGlb+MDKY1rD
pqLNUIp+Hw8bjbxFuuE2wrvOU0ZZ9RgCBBkaJ4FCYqe1Q5+kOjZJYUsa0FTheSSTI0KHm6cUv7Yb
APv8PztXBIl1UYqlr2FgsSSjcv2mmLPtx7agvmfmmyHwOOOvExEQvKHqhI1PzzIWfKTP4RAGoHax
K+1AJjDhBX//MCfRZjXkjngFoGnV5fE1VikKDR3iV4lOUGsSh9hN2sy0QADNI1tdGwxqx2A//RNN
2Js2XtRSAQz4AD4HpaWqD9yU6k9WzexmiMgATIg4SYkY6eZbnMVdDeGF2kesGtUmByO5etAztd0I
E+ijReGUNYq698lwlARhbxj1TiDFS1XNdyUJArBbI9Y04QPekBTksv2+IO3WF5CRBaLcc+KORK4D
jwoiLxy0UERCGsiEuKHuAaJLQpAyCdqmlLKtGAIBq4lO2Zt2NEIHI/ZtcfwOZtWJpcA2ex5/2nUk
wlMBlQhGrQwFM/bZoCl9vEBOlLdV2ge9bgX1I5GIdzsQrBuBOibIywC5YPclxGWrrJwCBAIEIb8R
PQ1KcQqPa/rPoziz8GAmJLQLG2fGVcLepMocExPbEvqFG+H+C1wUP8C95Bh21Vje9F2/PVLQe344
JqfaSl+fhOdwX37qDhdkeoVvpg8wuDvjgqmjxYRN67u4yiU5wYCLMXHBVa9PtA2qHbdg/nDqunMm
v36Uytqw1IYX8lcnG7dOah05HEuNgbS7kiMVtpXY/DGNrQ0CxUMa8mDOK/sYQ/zHDI3Fi12m5jVY
6jqYiQq8NKXafRtGH7fdZuVYpo+TKEagcU0lLGeNUZVzkglYT61+VPz7Pn+XAXIcH43mXVG2nc/J
FVeqEdKFPRr2F0Nqp9bwpyim/CxOUd8nYEVHGV4CN8teET5N6GYPLwKXRHxtIvGeADZtCqiCUsel
1aQvzaqsU1B5bSHqaJxFt7DJB+5DmqM42a73ku+ft+d1zUOWFplxQkezyErADPE4I54mudiDGOgU
Ce9/bwUPd2i0BtYZRTrm9NcqE1DrNKNUVJNbt9OuqhsHTWS8GtJKDIWDSNj2wByD6IKOdrlq5pCM
xlhg1U7hcdz0uwbQW+mzOCrf6O3nNbfwrDFuD042H1VyWGs36Oncal7kSYf6MN+DT38EHPj2HK75
BuhPKdoVeLurB4YhNsIK+Tw2GRSn5OYX7q63DVyjNClb8cICHe9i9nT0U3diBgsglUl37Tux0SqD
p1VLk5zk2O9n+wfqx3//XgdEC04c8C/gho7C36VVEqOZutcaxCjxWVL3MnGHlOcXK0kaYH54fke3
Om0cY/aVr9bEr8cB3LG7+GTcPWs/yc68n/ciVO9t8J466IuzBR5j7dreAriQavMBXYjQdTkyH8K4
BQAAiFlgBsprzQpkVDh4ZaNrOi8s29IMdZzFskFKTg/rkvL/nSDe0DvICAvbeAa+NvH0u+JYv2rb
6mDuZk7o+FNwZs/YpWFmt6klWmnKDOMj3ucIw/MpPw6IWhv5CfW/X+WxAvavD6wWYFu8nL8Je7fr
7PTH5EyWuuNC4deOiOXnMNtRA4t4IGr4nLZx1a3+1Nj9Afz2LnmidEWb0TUdZVsdo1PyZic8Yt1V
4wCB4WETXoYb5OUiBJpRmCh5Yndqhw5qZQ3avYdzEjq5/6sGKUvBufuveDTQZmiYwsVRxgscM/dp
D/pZk5JeyZEI5ONokeHcFg+RATKROELrA+dAXPFl6HRSiAekCtCWQ8e/cDJh6tUK1SCwdeY9pFuN
b9DBIFCQgROEVqIcRUEAg0avBSjHX9rJZan0wwjMiK1RC/t5IC2epNWRU869hmfjgAWmg1IgY/cA
+n5pJg71QMuGCVvzxfjUj62jA1UJIerIAkJ2tMGPsieSJdwZm4AHh1gLsxe2mf1axfVUQWMG28Zu
fmev9TF9kA9ZZRlwUhM8STaIu8sX8e12dF+b2OWIGYcxkgoOk8Jqkx3G/rXgESKtbAAI1qMSBR0z
NDWxGEXS6UkBOA64e2u3FPFAlABO8iw1xzBxSeBNvObE694fuoQLg8xpBfU3sy1LavCgee1ROuqH
+WC6wq/GmaCzYomHZnt7CleHSIElqClAPJ4FSQBTqA6tCN/Ui3HfmaOH1z9LM3/L+hfumZYv6Z6o
8xR/V9cNLDVgkgG33RXR9NDn1ZDgWooUntKPD/eZoDi3x7XqkRgWiLMAZKTqR5e7QenksFDxrx2g
LA4t+jTaReJdiypGZ9f9C5ksY34guBBGP9LO65Fc8TLftVEuv4BZzEQd+7HKwX5J/FnYy3pHTkql
ft8e53XMJMD+IUCD2hEvRjL9iEUMywQoiI8NGPS65AnkuFq8b8dDq5wEca8ov27bohnF5dl4aYvZ
boAsCEVG4/PU/dAVL0cH1niUojsz5izeWmBezhwTyWo5keAdWLs4EV0BP5u+3ekR73yjh+fleFAL
AhYEbZJATyKNupy7yRSnaDRpXMYtsi0NWxoTR4pOVVFsbs/c2oAWlv5UMRerpNZzFIUZuGRTed6C
0Q2sWLE7D9rjbTNrAwJBEiADeE/Hgxszb2kiVXGH5yY7wMukbgZfI3jGRZRe0PLHOTvXMjQgdkzI
F6AlB8kuM3kA2WepHMAWictD1wUP86SB/y6zUL7YJEm7FeUHCd3paUUsc7wn0pOm1cegUa1K/qqT
hDP0tcvt8nvYKW4rVLmbDt8zq/5b0UuuUkt7tcz3cRI+NHhISAHI11GuABYB3HL5X+9DZBFoHMIt
nlCePiYbH3oyJUMLlHzemFYm7UbJBn9TCvL8TMCl/uP2Qq/4k4GTniKxgVRFo+il585aUE9ZGcEa
+ABb1ZvSH3P/t9R4NO9b2GDCl+oXECX1w9Kuo9yafS+fAgfCOdbtkay47IUVxmWDqhxFqcFIFDDH
tR8COrxTJ4zd/84KEyXD0oQeb4exaBN4PYGa26H+SIzn21bWVwV3dJA1UsAhsyUMaY51uCE0BSWQ
akCyHA20k8kJJesT9h8jLIdoOHaDONd06YW7XDll+jae7LHjwPKujxUsPgrYaCEHDw8wtZcOVuW6
H486JkxoZGSs7a6Uq2OnlCmE0Yk9SL5HBt6rw9r00RcAdMchTUYn2aXNNNaT2swgCW0YMR4azaOY
5Z7ZSi+3V4muNRP1wRuIBzeEfBhi4etVUsXSVILBDnnf3TSji9f/um3h+pykZS5kVCCtA+cP+5gY
Dk1Hahn3Ct2IMmfooYaehAPUrZv8c5jiDnExyDjx73rBLs9m6jaLE4Y+mnZKgbO5BbuAcR/7L6aP
Nv/HIj+OhHNPW3l0AyYNmBE80Jooqyv0YxbGTBEt/glaK+wwMnZF+AYyaDvOIBOrgzMvRzgav8Ug
ffJNXlZ3PbMEQqmotQHwQHngmWgxI91pTQX5cRs5vfmhyK7f7QflsxPtv11CGEKZnTZRIqyzp1vk
S3LXFMhQy+591D78ehd0rzXZzzwSqmtvvDDEHltNkehqOiAzkOp3cCdY4+jdHgkNOpfuDs0sqFrT
AhslOqW7brFWjdLPRdtqyKXGw9w+aLknhG91sK2GQ0kOQcMpIK6t0NIc44dFkMddDSZM6NNM9iTu
5qn2/OhTGCElzMPartoC1QNQ8UAOAwBzObR+prJawKzbs/jaGvFWUedzIdeuUHcW4CqcjOc6PFFu
SIqLN0yCn/RrFhOpCm0cFPQ8HIYMQlybwXjxS/f2Yl0Hd2oD3JpQjAeVJ6veXsS9AQER8MR2xS91
eqziYzgBCskpHa75HBVUR+aGtznQxF6ORJKqLJd1akU6a36Esv/59jBWgxGODtzs/sQ/Zqo6sSrz
sgKrLhiLtfKF+N+BcpLjXTYlVsKrta55Afbof4wxwQi13bDrUhyIxqxAd3Wn6mdVLS1d3DW8+/ma
C+ioF6GxGonvFU1COxhDroaYuKoCO0btmQmwISEvJVq1IlOxMzRxo+rGzF5YFypeadPSNoXzZJYW
MR8FXfzrvAvnxcIIM2tGNQiItDAyY3MWuyb6nqW9KCUcM6uLgyd9ZMUoGV9xquYltAeSCGaMRD1k
YGjZoqrQWEowfuqddkcCP+NsoVWLYOUG9grABbQ6XTp3qEJuUfRxNvnZT5pINLpdCTthKJ228G67
+dpuRWHv/0wBfnJpqlfytokLkP5W07ZJdhV4Lk0VySvHzKo/LMww21Xz1arrBpjxU1frP7rwsYxe
b49kddLwTgKxDjwkXMGwzThUaoDo/7C09/GmVfei6QOrCeF3TmhYHQyCj4gOI0QHth83BJfTIGcY
zNBA6naS7RjY/VGZOOf36tIszNDfL4J1mg2Q0qNmki5D8dgeI3eSNKst/kUopc2l/z8cOrELO+Dr
g/p0Aju1GkKh0XjN5+DfLP/CBLNTUTwOcjy4gHE5eFSjU2Se5pGT0K0v/z+jYPZMo5hdpVJHbqRk
EwaHLvGqAGSVSmH13MIBdVc2IVlMGXuBAbXo0FQKjHV5CPK6gbbozZBx/NQ6w2n1zO1nxam0Lgbb
c79NZvO/m082a4DKnN9XAewjvHbkuVc8v+FV/DlerpJLtwD9eJQYJWykteno4UlsTUvnYXI5Ps52
3FRaMUgigREpcMzW7Y2NSvY6r3S16hvo9wXGDrUeg0WJy+IUhtIIK0P57edWNbl9ek79wNZB4Hw7
Cq3UbHEoLWwxrh5KQzTqPWwRT9p0++i+uId222bc6rMFohkkDw/dVv/rWzs1iuYoTBYOKJbwNlT0
BpecEuFVfJZBkJn90nkRnH73lcsvTNCEbBEl4iBtZcPHuLQc8jRfo/QjMe3eeDIGiFUoHP9eqYRd
Dog658KaH7aplFYYUAl6qsgiH/mhtvQ7wYsc05N/3l6zdff4Z/aYQKv3EIsZFNymawGE4VEHcZoR
JBvWoH4V6uttW9f0crj6LZeKfsxiZEk7NmoTwpg4bTNXtKNXxQ5c/b7f11tIZ70Ilun2brsXPNmr
HyOn5KVmvIVkHLQJgl6sCkxtWKtbgAr68U0FaleSP0h515N/ceNYDpcJy4D/JXWgwBrJla9Un6BA
R5TNVEu72/PK85g/wLPFvKIRqgSgEPPaBm7tP6u5owOJNMfbsXMKbVtEOEPDrS/y2pToAG7sCxb4
OUtjqJZUTMCvk9fejHfm+Kz61Cba7c0YbGSxXdWcDISzhjITmwt/bsIggdEOkgUZyNSqwQZ/AWk+
hqywsuH79uSuHgX/7H0WCoI+rCoRaXjJOzQqgeiibsvHVNA5o+JNJRNiiNCqc5/BjFh8q7Fdtnu9
81F93IaDPZlWw7s/8IbFBJkgLaGFJcOeP93p7X1RPJPq6fbM0U++5R1MaOmrtKxMamIensbpS+ZK
pV6jGC/CyRUq2PADLe5hwBjb13kSHiUztkopPIM/05009RDlpzJFL2Km8XYczzQTSGqDVGIcwbSm
FK9y1h1jaNPp+rRPlWhfm6I9l7lVSJqrjiLnfFj3f2T5kKVHF/mfYLDY7Dm4Ozq5xWEUC4qdit9i
HHphNm+oBGBWx3egE+HUhFZ9BQkEWpVwaQZlyGXYltGKOKYx3XHq4GrV4OaSAvYzHhx/9ShamGE2
ttIZtRlPmNM26jeZYdj1EJ36iDiZ/Cs0eTQ5Kw9g8J7FyyszKg03v0jJUHH1P4XQorIV2q66q7cB
2HJ2OIH20L6VPuId78V+df0WdplhanUr92CcQNrXSlabJbbZeS3kBsTZIsUbJL1v78L1Wf3ngVm+
XDxFjWcosOOB2S9eBeB5jbemgNLOBtJ5tw2tpbO0Ig8WAA0yjixtvao1ajcDfGVDXmI3CuYBm/8c
19od5Pd4rrIWLZe2mO0H1YS8EHPsgZEkXhg4Q3Hu5i2qOq4pWAFkxEZ0Ct4e3to8Lk3ST1psOyUL
yiqNMLwm/Z0ZB6H7PbYvIMu1Q0F2bpta8xB6uabKZOjvZOXJ6q5vR0iuIXAmG90H58UnMY7+VGwI
cYyAS8m3FsuW5hiHzApdLrsG5ipkRLqyS0PoihpnAyij2TwahVtmvzpN4wxy1V0Wg2T9MkxbvaTi
TyMQTaPXF7gdALCi8Sgh14LXcnTMwSoX6OFuUceyi+EzEW0xfEh4FN5rBx2tzxMDnNqUGvLSNfBI
1AVahfhYGMV9X/qPyBc4Bw7PBHOW5oVQGkVbIz0o/SNedtyq4V0UVyeKdqKC/JlyyDAOjqJSFeVU
PlJG27IUfjTiaMU81tXVjfsfI1edSSiERUYzIvjp0/Q5t88R1FsjFHzHr0Z4iiPpbIC88/ZuWp06
AF7xqKubaGVhVicHpMLwG6xOMn3W5oPy9ywWeExb/H1maUYxn3qBJoiRpm0NMzqFCRADQSG4/vRv
ah9g3TWAUQAWUWblk7WwjwbwoGCNQGVhBbqQWVHX7quQ93627gz/McSKhXf6mBJo/1J/w5WifPvf
fmFOSF0NAf+Mhs0roM7b6RFuukDggxEgtQzw7nQvEU8WfAVYiRUCKTaWCcAa0Dlc7k+8eBOjBxzZ
ns7g+/DPzvhd7EG172+yXf4WeOM+9yYn2flWuuchgFdj+cI2E1xzoWknQ8YYJ9pNE6ShHWYRGsvG
COKTUJNK0u2A29Jtl185q8BmiO5oUPwDln+FI8rVOER/GxDXqRv1jtKDusuqC0fg6a+u3TyBYAcB
EOC3lCOD2VwJmMC0TDOBBFQ7V5kyT0jnjQ8x5LSet63yC6CAexUFtHiiou88lMPaOAGXAtaY0krg
5+XCarM45EMMzJDSQT5QTknuSkNiWl1StDY2Ue6IISgjb0/uSjz5H9LOY0luJNiyXwQzaLEFUpZW
rCJ7A2sqaK3x9XNQM+91JhKWMHIWvemklcMjPDw8XNzLQBrTAXQgMI34mQQ7CQTktEkHV6I4Frtw
8ljj924AeuG6jIVGUkgnoJqlTDmRG83T7O2oVXrSUKnSB/UpaWnLQlp9a0pmeiMMA8/rXngiL2Xc
SsQfjjyG/4KuQQOX3kZ24EGeFf45gN/0STSzgw4EOMK8EJ0Pspj0Cnq32g+teI28aAPRE6s+QHtr
rTjtBf9zJmzmVBvKwGKuI6z3elqXBG1wZL3UbMEfvl9f6oUbCUlUUnnZsM7zs5IWJCusiriuHNrI
iX3C/zgIhI00CMdiCLRdGVuSDWDcr7rP3q7LXtISLCcIF6iuETvMHFMKeWlNyzoO0PCPqQc2UEoC
rlmbz10TI8+OiZQOY2agIt26pZzYauPZ3dqg5sJZZPieLCy9OeCpG9OxOTkWrQVsZqODBMRePeXA
w/tFvKOB5rWiwK8bax3rCzrRFgxmFP3WjPsbs/CRHGmsmv2EAtT426ysfih17+iCuFIfWhQDfw5m
z/5c9FFNtUOsHjCXNsy/pq0AL2j5ZK3eUAs+hdTfVM6fuCkQdb54RqAnmuoDswKbrbY1iyh8EXX/
6xh54TYAYTxxYV8P9Y+Mm8RuR/3e9RLFFusRthO3sI5Rpa1Fakv7+TkNy+JqwKvOTmCi5VIwFkAA
tApsqBTJo/FBqx0pAix05RgsxAHEMpQtp7eOSNn6XPuURIpfRSGMNF0j3YeN50KvWndglURuBziK
UK91Di+tN/PX/7ewTbPn7OKQ3EQoFQk+t6btW1sM9Wpf51m1Upb7rPTPMmCwEivToQCLk409V0wc
K7fMhhrF/L0s3rTl1rfuU8FJir0HJ2kR70vxRs9BZFF/uObWV7/55dFtnoK1bN9SCHT2JbMljkIv
8MK+AdDhnYljWLW/FxtgOJxfzR7CbeHo32lP/tbcNgf9Ye15tGRJsCXpEywlra5zD9u2clG1kyVZ
sBt0FvzQaa3DPpuWksP0AvhyLP91x7oocnqNkSDj5M5zZH5veEw4J4nT9xA93jBrx3//DKBl5Gu1
oaVmOqZy/5M1865qoLehriJroKiW+HBKhiDbOjCl1+NGUZ4HXralsL2u4CXhy4TvfCJ15v90IKay
qoejuUuiKXrujfBelrLqH9c1h3uzDpRHydW1X27Xm/nOqxugBmJddI+eKLWQ+8TpZhxliWk4oReP
ltSWLUjOFazTudJIoB8IlvTDrzx92wUe/I11FxKuxrKSH9wo8L74qTrA6C3UPizNrfbPdfWWPAIW
M+U4jYkDaXYxasXIjJSJuQqEAJJ2YFgu8N6tcUXMZPXz88n0GJEg09vcXpMZndxZVhcXg0R1hGFI
aV/20g7u6+3gKiubtWgitJ5JAGPR1XIxL+Npelt1n5QpgxW326Tztd9CWzYR2FJy6O6soHHBPCnq
lxgXaDgt0/mS7UWJX2+uL+xnQD5XGW6libxdAf55DloDpmqrKQ3NAcqO9LF7lDZEz3a//SFtoBPc
Nc/eVrkB60uA8My0w5vwyJTkNjkQFR3722Gb7hu72b7Kd8Vr6qy9WxYeSxPx0/983BznRpGyThCm
zoVRY1xQeW2sIx/pq/vOuE/blRbppc0/FTazMVDENUuYVgIqOFm2O6EUf0ldYb40QhB/u77sF/cN
mUMeYvhAms5AN5sZGuTqAIp5GadVVD6MoXquiFz+XIQMjhcorFB76/P2RrHvmh7cZuKuvIH2oWBI
UfBW+WsuFMHtnC7azNnlyWjoybRD+nPpb6VbeWtC1AgwIaDQu/TB3Yqb39f1WtummaMbAiHKimgy
WO+lVo+5tHfXII0XEFnOtZrd06oGAnvVIcN4/Rpsx2O7if6RHf/xTnKexsOTCymfrd4FO2Xr7a5r
t/TQO1vQSf0TF6SNVlkVMqKb38bb+LV9/E7VYU+e/uYp2fegnNnXBS4vJ76OyT0SYvObUc4VHiQN
l3Gs/e7TJxD0VseyFkWAYD1hOhmEzDNjb6wsDLqSYFbUBnByRZs39DbK1+APF8Bp2DU69SfoYdos
50RUctxEcvNpGUFmD4P63Ut/JE18J1e4qCH+WUqGI6mhoyXRYWTywYuCp+uLeUmDMh2HCTLm/wXJ
s92LYrGWSmUyTnpLt8w/fIjQ9+00cICdIg6BH9PUV7E0Y1sUg9teC4RvBrjBidToWx6Yf8y4OH0O
aRBQT+BK4GV0bkwi6OKRMgXSofKrlrYdAKnFeNCbFVezdDufipk5AVgsik7KERNlD264yd37JmQH
tJUBpuUNZrYPiCSolqAnOlen6eIoqIoocbzICHct7TChFd6Fw/BmNR9+Gt+XceMUIHY3urBL4/Go
yV9XNnjxRjr5hOn3k+MpSaHvJSqfYHgb/83M7dC349/Dttg+yoL90W28Vwnym6N1bDs7XLmhJv0u
7moKvAwDAn7FvMS58NarklbViCxrlVbYd4zN7rN9GfxMupVn7qKaJ5JmDpCReUa4phi2rLWNBf+Z
D1BDDxN8kR2CpjvmbreyuYsXycS9RiaN9qy5boI3tIzYEL8yDNnbSdQPm7JR14gMllyROr06gBAh
t3NxIIZAZTg6ZQWLTRh96Ukyi+NmxUYW6mf0+otMtZhgH4Drfr5NxVgbaiGQ8YBdtwOsZnhvzF05
3pkUUGjBlYyN4b6syFzasFOZ0xE9sUsvcGkyt5ApM3OSMfWKq8n/bZUHxd0V8mbUH/3CGfBEwtdC
duKusTNxUydHPTta4D5e/5rF+5O04JRBm1Jp84NqpdVUE54oAbNbz7I19ZfbP9O8Jbh2J7/qLkwO
W4lRgvJRi26VbOOaWNZN02zz7lsMqUu4cqsuOSiV+TBA6dj1i+yp1WfkUWKeD5r4a6y+5rpB+t10
VGmtAUpdlARTlDpl2fWLDJ5huZ5f6kiqtvEmO6h7woedtInvWtluD9rua2dLO+MxsK0Hwa72TWvT
FuJ887eKkwDy0t9K2+iYPphUsO1D/XUgyGjfx71rP+cb997fvl/fqaXzAK8HowkTLMhFkNhEVdVr
akf4xpsPyxmDJ/MvSkfc/czYTKP7VFxml1AVmFkTFBhDOoB4okH0l0kHQapWnONC3hbyIc4b+KyM
YM2BbLoozrwYZGUa0VMgMsZOEh9bqgE3pVgkG6Wsxee2kZubZKhF3RkSP/24vpbLrzrgMaGsJby/
SNpx0QolaTIeqQdaSBqIFOHW1sqdsIMUTVkJNZZ2jpEfWn40DU5leXbnSmHdGO5EpgwtsKX8kyag
IK3liZecyqmM2X0TiU1e+ON0bLzNaNgRhJQxhYRsB6Qv4PXXl+/zi+e326m02Z3DhGfqhx4aBSUv
TMSBwWm3375m+8QGwuJntjcY/YgdMsp3o3Oj/RwOa42TS5cQnIfmhCAwZQBmnhs2rowcIZ9QjhyG
Rg7tsAlXzGRx405kTB7k1FMnQs8ljgzXHMs9Q4vSUa7870ZSrSW9LiQBgwNygMEI2gTs9/nUOJEE
dqSqtwHU6KNr7APQGGUj2UTVuLu+cRdiOHUaDCYTTjfsIvOuO0bPglFvOHhCcfTab6K7T9bc6pIh
noqYfj/RpMiVgSQ5IgoeXoJ7N+rbYNzQu8sQpEkhc/sXGp2kaWceSykipTLLSVwrO2pi3fu9th2C
ceXSXtTqRMzsCDdFoRd1wfGiWEcPllGWdip86NWbJRzzNZaExeD5NPc8O8yyF8ij2iGNTEMdfx3h
cPKTL8TOfv5Rm9ssE23zl1gcqdCuhANLYevpqZp+P9k9cAcMwUu5ZOK3KnvQ68d+vBfDx+D1+q4t
LeepmJmRJGZXVLmIgm706lWqDUJhpW6YUBvVPVHzilJL1w01QpouZHpjVGt2jNW2T2Wv7XEVX4EM
NH3a8sMb92XwbPcvrJGiL8lPGA/x+NOXnCxfqdU6AwBIErVbM9zHMnxUzvWlmz72wvX+J2I+tCwP
Sll0xbRD3cfY/ZTBPSydpNxfl7LoXU+kzI6VHMiR0nQoUgPRIjeVPbQrofeSKzIJMmQdOIAp7XW+
VHDkUVvQYIlOlTutT+1k3OjKihZLG/9Z1hRJRpMznZ0jq8fRVrJOhDdQQNiPDNklvI7AF7f7fF+n
0SbsVixgMbI4lTm7GvU0knSSxrhYj8GZ9K72Srtub8Vk1w1O5T1QvC27FQOf1mpmE9P9MZE8iExe
zlPuQu2FpZ9avChkpsboLrKSX+HQ22P5XXEP1y3js6J3KeyTfRD4AWL0840L4shrgtKlZuKoTvva
qXaS2AOUyu/BbX1Udgm4jumLFdt9bBdP1tHaN6ltbXQ73KqVs/bOXkrCofv/fo4+vfBOjpyeuVFa
Cuie3pl73UnfvG107x7AWvNvlZvgVXy5rv+qwNnR8LqhyLMQ/QPdNo8BMGveM0haiOrfXSc+5vuf
KxInM72y4rp8ruLYJa7SRkjsaK+2BTty+ptw9zSS7U8Z11oj7lx6Ep4t6ezY+E3XmUmBvHpT3yl3
Y+tYdmRndvqoOuK/2YNnf+jl5oEt9oG5w52uRCmrSzw7Qylj2AB4fn5AdV/JO2xM3/3wbj4oa7gG
tXPAUNcACRfsGjYrclUTZRAuaV7H17y4SY2Wbq9Gm/oB3Y1utvYQbVtDZyj3pxlSANW+5qSMLDgw
VWlHwt6OQGsLx/uELGZTHdT+zjJea/Gomy9ekwKGEG+MapeszcJfnvfpUyGSZBye4HfuO8XAGvIx
4VPjaht0L1LyjfRFK/JK739dt71ppc9Mj9aaCRSBCBtwhIusZGUJo175cFY2GcBcxajWNgSda9AL
F3fBJMXSpuIRN+eF/4KnNtfTgE4NMKzGmyqrvvSWzFxqqn/5c3WYhpdplGUsnozH+UlqldqNIInm
fva9fxMyuqPsOddFXIQ26DI1FFO4ppUGUthzERDuKDF5P0pT+bdBea1HmtkoCwCimgbvmr5y3Syt
HEl/0iUgRsnQPZxLU9J8iEatpHIUlO+a5N2ZfvlueflKjvEi6IBVm3Y2BE1jqNwy52Kiqof83UjA
+453oQAG6VNUbTprZeZuTcrMs5par/p9nNbkjA/a8Lu2nsJ041njym25JmbmTs3cSAdJimsnl4G2
E4FfEABF/Eij8JdEw8zKDq1Jm5lcEtemhe+uCXV/68PWCt706iZeq0VdnlM2iHiNEIBWFR7F5xuk
GZVp+UNYw3zgK1s1172NOgRr1raoy4mU6feTuxbAPogE46gGMtrcJI25lye+IGGq0uz+9BRN+kBw
DGwOYfv8FGVxEihSiyRSk6SZJ+BIN/m3xjSsR8FfA1a+PLPn0mbPkRF4Mvo4sYi+rG8Vt63sIq8C
O2+lekebygBxlR7YiWWtZW2WF/Q/NWfHt4ngV7Q81CyH1zyRaAiHCm/k3aCseKWLSJgD/AlWTd8r
NSZj5pVUo21g+eNopaZr67XBGxJ8NFnYRtxn9DqBW2U5nRKvBItLC0vnxNR4+ukVZ8ZfBKoXSSXG
X/cPhGh++epJRy/57ueDXYbGipKXsfenlv+Jm8UNWVrLrdgiDmbTbaQ9GGlI7vzgKk9a9yUIdknj
EPP/uaWeqjg7eW1O9SKOkenVnxM4aUnkqz3o3lY0ns21d9ll0/anitQsRdjNAHGdiet7oIVMjRZp
K/iiidQu95VwjMCNDZU7SebWoSHE3BhcN9fVvOxCmwmen/2ucHUYr2qnddM7sfwnNP/N8i+FUDm0
jdMPx/lQhONQR3YDxapFgJhpYLsmyr7yM9uymp2bhxsxVXY6fSHXP25S+jxKmaz7v0WZWXddVMB0
CFj3yNNKdl9S/Wu4BvF8EXNN+oONTVOaRspxXicpy1J3ywEZgl+XDPem1AT8rrVbPW62Q5M+8Pxc
K+1Ji+fnROjMMbWJMcKYltfOYGRfwr7bw6SzydPODgImyugbbSm7hcW3nAp1qP1WovFelb7EomAr
RrtJtWGjKuNd6ab76wu+bIYnHzZzXKLuNT0BZ+0oPR2QwofcHNp2Hw8/VLp/0m7r5fdGctM2x+ty
Fzeank8oGumBomx1fgGlYdH7oTStR58eNAMgeNM70AC+pt5FWfBzs2l/wLsDAzWH97BIpFP+5FC3
5eC4kDCPGtgG5LSBwANdUn5T/WzTGtHzMPorspdu8okx7H9Ez3yY2oEaZk0+rNHbm6Aojoq2dhks
r+J/ImY+JIWFsckjNs+q+11fqrgQyC5V6a9cxokqM5fR6akohwOqFKRANtGBGtrv4EAL7V15SA+p
6TzJr5DZdTbPi8Pw8jem8p+SM1PJ09rrYlqRnSDqNxWQv7FebbshWYlZFy/WEx1nJ9Rwq8aopovV
DI7auDOzF4urJ7oLG6aCD030/P+n1fzcwaxJVzJLGkubqrvX9Tu9/3ldxIoBzhMqYeh2Vj6Fx0L2
1iuPq0Hk4t/nOUktk1IjvvT8DCsVoC/mOKmQPtbla2Edrn//os+E8IqmTeACgZg+//t60mZGXOEj
ajG66yLdVqTwVcvfdDU/lHp82/bV9+sSp794cf2cSJzZQJHoYmHJSNQHivTOIDwVwkHLfrr1irEt
HtwTQbPd7ywRZp0BQb752FQao1N20K/1CS5qw3tfAdJZgqxztn5RNwqhqhQ4oI7rLYn7ozjEme2L
X8WhcOpRXNmvpRiYBrCp7YniF9Cm5/ulNpnrZkk5KXWo1A9T2ujWrl4jYV+0ChOeCQwCbNgLvgmy
SZ6ps3SeHm9KSN/DuODurgBwOpBvsoW1kdzFZfxPoDV7MvugPARJh8Ai25vyQ1lu6+yXCIPBGp7F
mqDZq9kTzMLri0kzoSC030ASG0XfZcmxxpW+n0+8lLmhAyFB9wFVSvInM/tLjMHzBr8m5Ett32H8
4UaHDw0+xOAQ2BDGHrX7bvcQ3nx7cjeW03x9rW6bTXyr7YtdarPkDvn3lSNxWYrmqj75pvm0ay52
ZanowE2Oj1+FrXejHOrb7Dn+UO5zmJPCj+A4bp8j0daeiltvQ82nX5u2uUxXTp8wjdmYqgT1xxxK
JyrzVEmspnIG8oI3yr7f+BvwCFun3jJ686TY8n6NqPoyRzuTKZ+fmiF221I3kfndGx3prv8Qn4Yn
8Wux+ZY6kM45zIxu/Bv1llU/rPH4XsJvzITPnnWdpYSWlbYofDP1zWRMSzvRXnC6Xfek7XnG3sUP
5s5cifIXnyCn6zwLjTz4Xdw8Qix1wk2x1ezsJopsy6l+3BVv6qNpCxv93tiIG3m/Ngr8Oe5zYfon
ezzzUvVQdOIALrHDbMZutN+Nx373/UW3G/hdAO98Eh8tR9mrMBFFH6/Njgh9DWt18TFwqv4snGrT
uux0l0+Q7xUJE6u3L6Pd7wTn8+ilu+RrvjduFGiJrl9vy+vO2Po0N8uQ1zwapgdiqLyWdTfsENOq
tvRb2O1XBZYyYxc4+W040BoVFk6ycylxrYSRS/ECJCn/K32+61XMeKKJdFdWbbXdytbwFxJgouQM
0+HP4O7MnHMhDjDnvnJi0CrpNnbC1YrGUpio0lRFg4emwIgyMx8pjbswEBFRlba0KQ446fo7lnP7
I33P7V/e0XuDQ/oIa8G7ubaASxfsqeyZ3aiVpIySi2wrah2vc7x045M6ENaqkIt2Qh8ebOX0dMFV
PVtHHQ6pqBgRpDT2+APgK0d7TP6FFdjRnmNbK53AaZ3sGwmSzh72q15pKTo6FT8zlK4IgkTvpzWG
DuxH/zW6D0ub8SePKUHbdKJ/FR4ayePPldOx9FYEiRaNgamgnD2Ll8K6Dd2iU1he6d0ACCH6pRt3
bfQWye8hiLTRTbsGPrl4552KnAWcRqB0fhsisgzs6Lk9MJD3mG7S2/wYHTrIHRVbegAIpHVCe6pK
hlvgYPwv1G6uq75g1BpvY8ZjyNHyXp1FHm5ZJX4P+6rT618y6OKSx1zdk1M0abFoikdzLTJd2GAy
259QIIzsGXOSAlkezFSXitKhS7Dd9xYNbqobtjyE4rUu1AWnY8KircAJNXXtzRulgLQOWlWsSoei
+87Mh39HVVyJpha1OREx28Q0aAm1NURIVQE47ripu8d2jS124ewDPz+V1IiuYXyabZFeNKES5AgZ
wYzKvGjboE60S9xv101hKfWKoAmYmzcD1AszB+dJiVIJTV3CT3HTEx4CqwC6q+LanmCn0tGM73P/
9brMpT0yAYQHyYFZFcZJzkMgDzyDMGqb0qnMZJe6+TE2yt11EUt5LtT6T8YszBo1X0/jCBlRTpeN
uOX5DbB6btfKrqw342B748avwe1dGT9eMg76b+EzpkmWB8vMleZWmgeWSa+IMjy47q+gf82a39d1
WzQNgOEk9kxjmnAmAu69AfQbSJ/r/K0AJsFTfhhxyA37fl3Osir/yZm5ZT8NKIfWyAErIVIe1OZB
qp3rIi4b5tgjk95G0uJM9MALe24KAlA0vStO1pdkz2PoToOu2Xs5Kg1t5Kp3GLxxZF47T+8yyT+W
lvLNYox2A2D0GhfIJ7rHLFDkUwA2kCmzcNPPllVSU8WVor502rj3YruyjOq9y3zvyYj7/Megpr3s
hF1uJDZwR9GmrVLzwY98xv4aISocHFp64I9n+zQCyMcuiEvuerPqDLu0dC+zg3F88iymAwMh7/cQ
JBd3ue/VXzTI+iCe7nKGtkRPC57SXtV+emZkfdSDTJ2zH4z3wGL4Z+OrQfMcuJGEAZd2L/eh49dy
+Jg1U8rKzQfTlos22GXRkP3ufIFHEwSL4tajj/5JSgtezoXUyDdy00APeX0rL3FmTQUybwYAmABQ
DXPeXtQJ9TiY5VA6qS44ZvaFJd5mfbIbrfFQmZKtDMoNsdR3T/stFvWrOci2L4cfXBibRKMjha7T
tPwnmkjAq47hY4lqWrtSDl8waVrkQTsgPTxNkM3MLaaBRCw09liug9uO7pQMAr/e+Li+FAvX65mU
6QCfVltHM200ESlWlXcPKjDxvu2b9Lvaoh6MRzGtopdItPaeQadM3ndP18UvKIkhw7VAzkS8jOYY
RMg80eTc0hhyF0v0Pwvpnet5f3ENstUMijF2gAHNwiet9xI9D8fS8RvjMRfbDWPWPmMoqzgdC3Ga
xTwWeQuRVgae6efLORZS1xrA8Ti1Nehbq5mYBwcdKAWafl5Lj6Bx9GCxlGOps3WzSrdyk3pv19d0
weeSfCJU4iamW2M+X1G0Q1jU+eSniJfa5ncJvoCqbXv39/+fnNm1VWZpkis0KTuSHO8svQB2zn0P
Y/Oms0Z/xfku5J9QhjsfhFF9ir/P19V3+zwOJzMtM9KFymuYw9Rp7druS+8Nuz/X61TWTC/V9XmL
DsgSrBur3Gt+fS9CKWYIx7+QQ32JgJ50IU1J5zpBBaPpo4etBL5sPtPQXtuaUEm/YaVn8EbX0i/X
5S2EMpbEGw3CakYZxDkuVdpHwcgcHUc9YQ5N6V6Sbi1RtnCcz0TMvElbq4U1WPjVDqTIUJF2Fpx8
dVv9hWtkWJ6xR6IWxllnK+cFppQN03FWy+9lkjq9+xoKv66v1uXo7nRHnAiZmUHi+VpFf2vpFMZn
3QXsyT76mopHSfqixHvNBJytdbr6obH2NOhfl76QSUY4bx7g0GlbniPfjUD9pPTAEVLrFcQChw4o
ms57iEiG+puqXYMTW7oFgNqkzY/cATfi9PvJLZC04HQM5WTyeXd0Q3Uv9f0/9FTcZl57p6opYCXq
UVO69+taLlnkhNEEqyJdf7jLc7G56wmRXqFl2IOvI2cPivYXD6Bp0Ox/RcwCw7gNE0WfTEUTg+dW
TF5C8LJrhkWua7Jk+OyWhHciHtPmCILkrqLRaFJ8IXwQYzbu5Hw8WsmwIsZYsgteQEQDGvS6zFif
r1hhkJGV1ax0Gl8qMju22DC7BCRnIyZRqe1aX9N3Zlv0r2aTtw95HEebWC5c/pHAR9qBGNQD1El+
JcPtWheGXffg/olaKQxO6YfRkybEyr1AAnQbj3K+n2APctsVxf7ObY3xRqUp+aMf5ZDJccstPmrX
SramLyW1zVhCcNdV5fhsqV3+VoXWeNPS67Zp63w0bfImBqOoIyxbJEzyMASjUkk02yO58UPRYq/d
wseWHYRUsjZe77tPsCcU3JWy0e1itU8dLVfbvVL0gHjLzONQUvGfylYJdqJUuEchdY9RJshHQ9C2
Uj4quzQ3ht3Y5VCo45QeLVkcGfwQ1Dut4LVl+3GTJVsljcRnpdfTzEl6VTkMYzW+D6UuJXZnhPmT
MlIft+Per0FbD9N4a2p++9bHvbRviiT6JniBBF9uoNNzJLg0Pl03rKU3L6NUBBU4OkZV5w9Q2RKq
NDZ4GIogV94FbpE/gGtfH1Wyme+0trmhXaZNv8mF3nyQzCZM7T4c1rhCJ8c9e3BY4AySh5k4D3ka
nNudypy7mAp8RR2Kdja0jtq9KuZ2qFbiwaV7/lTOzL5ZQGXoE7IvZgnvw7iDnx4Yok3RvbatubK0
azrNXENKl2FbR8QvYhLYMGPbUL/FCcC5K9WjRTkS4wM6jy361Ga3VeNZtSJX6KTU/gbCtFK7z1XT
NqTDdVOZvne+R6eWMtujmJpa3mnsEfHXXR8ZL1Ha7K+LWLonpnkaMkoQbwMvdW4GHc84+AZZstSU
nLEB9C1jzMUHQAqWkO8ZYzxuaB5zfa18u2QW4JGQKcP0mF2cfj+5nyyrE1plWsJUuoNxNxM8Wybd
GMYHSnN/YRansmYps6QJ+8RoWcbcKMAJaeJkJ+jiWx0X5Qut6srK02TZOv6L1mcW7yXFUMUGyTPN
cr/rvH5tj9avqoxNu8uMl+v7tyZsZvIDaCkFQFNTaBttoE0v9Wiby2+uv7aIlxvGwPPUd0EJd6rn
zGy+DIwsh3k2caSYtHj3ptC84mkvgqqQJFxhH7hUig4PFlAmKTix0M2MI3CT1hpilQDJBErgtyBt
kvGp6d//dOnAGZEmCAyZ8T4GCc5NcNA6IDAybQJx6J9D5bua9fd5akJktdY6vhB5IorUDm9VMp0X
j8hC9fQkNRAF8s+mb25ahUzTweJqVG8lzenHrQ5kQth9C41b7t0/15OkIG9HDfwvLpxzPa2G+nPe
ElQDn+/4xt4wj0zYkwhaYw68dFc8ROjGmLCqVc72zERMBdZAa0DQMDYOpLkPvac+X9dlWQSxEqCC
PMnnGKByJpa+qqUp/H3ekUiGSkWb/7guY8n6Jqo7YOjITF80PXs+gOVw3jFUrX03AbUwvpVwR4p/
zDIDggBbImJ5WDq4d+fb4jVh1NHvymqpt1lh3SeqsZGqNRjIyzD2XMrM94FK1ClSgBS6DfZjUALJ
rP5M0mTlll9cM6bqJ/RiDtUcSb4OtNDKWsR4+tcAuqzYtYtqU60h9y4k1ieYif+Rw0DO+aLlep1p
YYecOK02QrEf+3+U7GaEvsDXYaazHjImrAsn/vM+oHO5M9OWC4to1p3kqvXWFGiIby0uK3Pb9lSX
lRdCKeePrdCC6VrTGQkm4zMfQk17N6j7Gmh8fJfj9WRw6T5ylXe3X3l6L2zdmaDZDaIHgi8pA4Iq
JU5eKRLKR5AEs9uhzP+JDH9tEPnyvSNSnACm3CKjxhjozBs1QhI1koKTqPLoXSxIJnhNY8MbbhOP
3isAC7iq/BdryWMYtAeakMwLbMnIkAQzCJuUtmPd6Vq6r/2NlQJiXfxx/YV5WhK8n/iv3Fwz5YK2
KwvTwHWA1HNjJqlv6xKIQArPpD+3jlPgh5kgaxDztovQaADFIoAS0XpWAH4v13p+l26uM4SJ2SXZ
uz4NeAmC3DHdRNHoKN2uMrb64OT6Ddyzfe5D1rqpIiYZx9tAWTHOBfcFwR9ocbrGlJ82T2OkVjbh
ggJwYYXyVhKirTyoW0nOVqKoheDmVIw5cyuu2kixECPG8+nFcv/plOJVFbNNLUuHLF+zkkVp0w05
wZyC8TXLzQR90QudOaIU+yXm2a2ofg+CX15bbXxGM69bysKNSYKcroqJnJqnysxSJKESweJFNSVI
n4REuTOKf69LWNyjEwkzB1KIQ+klFhKMsHVS2iZGqX5Ro3h3XcyiIpBTi2TxsAh1tmp1kA5JC/o/
dVvvWTT6VyVYedYtG7sFBYZO3ozq6WytsoD/nWQaxt67L+6EWpy9GSAMqLltvqak9ttnQ703fom8
K9Ok3l9XcMkRU4UkATrFHqTGz++2VK0KVxuG1AnNx1DnZdT9CJqtK47OdTlLHliZWGtQ05QZUziX
U2pJJ8kBgL+hYtyPZr7pM9124fm2rHjfUisLkrU7ZqH1j/4opqOpC8lQFs8RLmJYotJuSjsyKfoB
lfRRh0HnHyNWbvNau0+bSndG1X/TS+Ml6PrO1iJfOpZqJ964SXHU1FLZ5XUBSpCkfLm+GpcPYKpU
uJdpMApAp3n+rcw1KEwHSmFlR5WwcsjOesUO/iOXkZTBemv8FTte2ubpuU0nDk8CduF8+ZkX1wK9
9FIHdBHbbb7DS5/mI/MGK9u8qNiJnFnkZxaGL5iZAFhK+6Xun9r0KGo9xc5Dbt1L+S7v/uLuo+mB
bNJ0esg8n+sVYLyC2/mE5lB4T4BjAq1iVSmtqLXkbU7FTMt7kjhQ6zqsJIiqHN166ozMrkdvY1pv
141i6YiQMWCbJnuln+JciBlUCZ25QepI/YPr3yelapvGgZ6eOt36a6SGixqdCJttlC+WWZXEIV5H
Fe2iuJWDfQX9+nWNLoHpwWag24pn2YTipM7z2WCngZ6j4NuKorI1X7E7HXgEMj9214dHOXN3WqfS
0E6GRAsjRwJYVUvvo56S3AABSNHZhfZbK4oVp7dkpYSTjKDT/8PE7sxqcPNuF/o86NLa2ADIzwn/
HeXVPpO+pCOzJPd5srm+EkvLTdpTBU6KUhPn/nxvc0OowW+M2dsiCQ+FGKv0l/j9fabE+t+IYt2J
3i2RytPsylKxIze1UC4rx3trABqxF990o3u9rtFCJzmDhUiReXODwjtfRBq59ISGdl6sqbY3Iv9L
Wwf3VftrcH8qXXc0/ZrSeCM64AC+SkG/1eQy3wiyaLdasza+NR2N85wl/vTEmmc6R5VXwd7A0RmA
xTOYnJVoIszu6uCL3P6NJ/1P1LyHH9JxsYs9RHnSt9w89NFzKb8Vazxsi/76RMrsWtatLoLDGCmW
ebTyjyF/hBOk7f7iHExTJlMvnAhs6cwqVY+6VpDwCvMUqMGbXyJJUaQZVWbnQrCjBuyYw1ogunQU
4IxiuyzysBeIrEGYyUlp4HmI4rcW/TkhOXrTeL5unp8zK3OTOBUzRXYnLruW4GODGziFJ0Y2vjSR
1tJoVQV1uG01Y3hV3V5yd0ygp5pN+0OTbHLp/5B2ZUuS4sryizBD7LyyJbnVvvYLVlXdzS42AYKv
v87YObdJCkus5zzMvLRZRYYISaEID3ez+8BZ1QPVQUIoxxldJthICUjxYEA394W3JJ64RgGTgiAB
YD/eEIGI1KwL/TMfRvOh0+qsRCWAGI9JkJj3XMNsfJcHzXuFvwLSP+Dn3rIKKoQsAr7RCwWlY2B4
EvPWihhIpu7rHpUuB5u24XaSVIVhS7KYen3EZer2QO80nt5kmtWPo+w0tV7elUE1QpwtyYBUbkum
2zpXS68CyVweMuiNNkpBMeQdtaUJ4qO+ujFrRkZL0zj9KUAW7W0QUxD1xDr4ja0yVPCq4gpYdGhT
ha2tJKWkHdJOlx1JD8XHvup4cm6VQbsjUW5yl3Vljw4Ll7LbVIKqN3i/Q82KFC3bKRmIQa1KEIOX
qDS5fo5yEAUCTybrt+gJ1/sorHWPJx2yg0EpE3GnUJNptjkk+nOfVCGYc9ou25GaFV6uGCX1EpM1
oPiKlf4I0mL+EYhR0to9F0o3UqUy2zhJ1zbhPIQW10Q99mPdJdgeOaiqmuCmDR50FH2M9Ol6rK40
59APA7m4OUlEgGFsYahJRCUiU4Fx4Le08CPdTURvqJ4NA7OuyTHQ97LgX7e5ugtnJhcZDceQgk4F
VERqcLSXUgUIbFTeh+X4ft3O6hqC6QM8c6DIwJ6/3IZmU40dzWAHDWK/h8RCUSXPiaw9lG2/8bnW
l/GPrX/+fbbl+UAhWjiVgkfNJ8anONwzJbYH40Mp3XF0mxQysVtSEiuPjAlcB+YPUM0gkzAWJzXI
TMMa7OEo0pnnsLor+nPNv8LoYwByRfUGbNj4CfvcIigjlMwqJCdO31j2eX2Zp2W8PO0uf4V0ucxQ
izICFuFXdBD2FYPHekgdKnI7mKa7XqPYjrfakd8DCBYnzPn0wkf5feE3VdOExxGjdorR/rISPCU2
9n2wZWal+Ao7yNRAdaWBcmnJGhT0nVZmY4GbsNceFRMSg5BY9FlkHjQ5hg67lPZ2JOORx+J6HxdV
5RrA1G2E1vf8goD2DyNFgFFCw2VJYjUCmVrGUyU2bpozctloF+RG67BBYFDmG1CNVSPp70+FyXMN
iwvhQyg7LW7ngIC2nKQwmlcAw/5Ko8GSa3xJ4V3IP7rhZpBOw7jVt1n9rDOjymUgiXmQhbWCQOLq
6CdEe2NR6xWYu78eryt7Fc5NLQg0JKBHtqx6iBAOCQqlQT0A1Gx5flObTzmyjRyTGIBjuXlzzoMt
/vDvZ9Fkc0LWYElx9y5CNgdcw2xrhGyT/6qb1E4gKxBgHGwL87W6hjM7i80YgHtnQC8WZ2tzKLJP
lruk30hvps/wbb/PTCxio07MFnyUcIXV96NYWHzYEvDYWqxFIBhSo6sRhRMpCNZxU+zT2LjXs6MB
LQzrejCsHl4zZ6b1nJ3beWkkaLHAGWrcCvpPodGske9lPF0CcupJYDVM2jC55h121ETYDyAjuKgu
TZpy1fLeQIVZYooT5bdDfEOBIpf5X9cnkNP9sbNUGuqjRh7ECHYiQo8aoS7DSPeYhc71FVyLuLmZ
ZWTzrFNaEWZaAQSIkAiJ8top802huSlyl2GHk0gHAz1IppA+XC5bX/VlDJw1tcu4xxBQ2AeKJ7E2
HoBpZHJ+hlAKamZGJdwAIda5Mkhofhh93h2lBnTOVl+D6PPvPQevIIbkZZzLuIsuf1HZmaUZi+Dk
DTVMINR51thh1QduW5Jff29p7vu0NrMo1eVawTMBvhtB91gE5GejK45ebDyr1/bC3MpiYxPajOUQ
4Evq/avJSosUEK+r7oF2iMQRqecb2vb/wi8DBSdUQqbkaWExLOO0jCSUuOPYCLykEtVDAQpP9DYz
deNjrZ1a0/wdxvFxkSLZvVxC1mQMsHWYalsZTD/FXUw1+7o3qxcLumHYdkinMW2/cCcK0gS8D+hz
VLy1wmkoyZdEn3WezFxi3klaZLH2r8E3mMglk6wryl1IARc2BcEUh5KjuI0JAQCyQBcyDvtcUVyN
so2v9b1ICFMo0wNChzY+4N6XS6inZlWPsUTRUcytUXDGLrSI9l5LZ9ofaP18fTXXjsm5tUWVUM97
NuY5rEUoGxt0J4sMdZXGKuKNFVyZipqGmvEfKK+B4l2O0ghjnTV08mtQRcdQmSebuRODzJk1gp3o
xOmHV+jo2UPFz0Gme0EybETOmq/4ASgjgxFzip7Llc1zYNA4RB6gA9d4Qf7VGpGTg7hcNOONb7i2
xyfuUAxemdOIhXppSQDqTTMF0HubidyBqWTsayvoiY5hmUYBVZk2NLdqHPagtUF7Es9B5Ij/4idg
mg6ZELrTU+xe/gQw6xsUnKITpOW2M3pv4mFmd6pxkpN9z2NL1+uNvb8WuGj/GAbagUiklw0gQws5
abK4sLnxMRJksXc5yNQbElk6d8Lm7yc9cIqKeJdMMYX23eJrSlVRQpED4wNSa1THalCMA2Q0AFDj
ShK7MqogO8aMZhNnO92AyxsSw7gQ0AD+9LsGvBp3cDTVUX2lgSXLPQQSHivT4vSHOtzGKaaObzVt
N1bMu75Tp5j5bhfVNM3A+fNNHIgYequEYLGymfAhKNKRojpCw61e5doBjoQdNQoA1GVMQF2GjQYq
bUkFgbCtS5FVD7uiuOPJvZajpraLNF9sTpLkjbFi98ilyHsubuQ5Kw2Ffzp50H6eXtyY5rr8AcVI
xNQURIBtd82DYfdudyRHbU8txQ9OEAgEoYZ41PfSw9+u7mQW0BEUBAFqW74c+jDo8l5WMGNTGa9A
Cvqk0M5GpG65N63f5Ve8tLPIMYhaGFWdwU6Ux89N9QyOzb2G4c9GGnCRATAv7KSufWxisNb1jVWy
GAXa7Pm6s9+Pp8sfsfjIip6TuBcxPKwO8m0bRHasNG6SKSdBCw+marjo2TgFzF83+z2CL81OsTfL
r7pUAqduBbNpLSPjl62S6G6+xUC05dz0K2ZWUDJgYWfCSp3ZBtzgzwD+y/LbEHxk6THgW2+b77fK
pVeLgBULLa0i5I52rbgReLojm5qv4haB3KoVFRJmEwcg5ngXn4xmkYjTDoM3ECgQ+Q66On0L4pW3
61/on9Gub+E5M7P4RMNo6Hh0woxyHt/01pI/AeNHrn9gr9qe3ZcPGpKRX8LWrvh+pmINp1c7IAoT
MHeR88Sh3uiQiMHuw5y0AhDpof6ta44u3XaFpWcO71Bt86/7Ov3Nb67ObC4yn5A1sj6UsEm4lya/
udpaUwaS3LBoq+Ty/WYERneCcGEuHGDnJfC4iJie1w02vWqca3puo3Ot3LLyRR7vO2VjLdcCZW5r
4VYrCePQFrClYHA10twycJSitIR+f335tnxaXL8xUeJCwxQwJmUzjESjD1D8jDXJSyizNCrbWmu4
1y1ueKYu0FRjH7ZVHU6rWN4W4S+9e47HxDK3bqC1uEB6hhkWFK8wxb+IxZpmYi/o4IdR9dQyshut
P4Bv0wJ9Hqacrnu0diDOTS2+FVcyXrQaTKXJPig+RH2vhr/+NxOLz0SLEpOWKkz0hKOvcieUXxWe
MNeNrH6ZP0u2rIGYDXQtAzLFXNwq6GzQGpBjFYifwNBuiRlsCcOtxp6MMRlwDgNbs6ztaKw0aii5
wB6XXsYkCdEP4E7dD0cxo9bQyK+a+fdgT+xhVGnxdEFW9C1BMNG/Ces+AO9GUQOxiIsEvK+RkymP
/2ItMcGFDBN4z2+Q57AgNQaBdQzf0n6foYSJNoMphHa5Rcaydk/iNMfzAAgJzJAu7sm4V5KmGbGI
VffRlEcgPCy52HFITNQOepGEbwT76r6a2ZuCaHYv5yUNe4nDnjT6RW/JkhOyd52cafnj+gquMD9N
IxFoJmACQ8NzfbmDpbjHyY4l7M/mDWoR5DX1Sz8+14fsmdiNYIHg6g4y6b/M1k8/BW/D/NplNje/
2NVyEzWiOZnvvOKmBWkGqquf2VHYxU7jR4V93dz3vYdKC6adMPEOQBEU/S6XVcoFsKPGSWODWwII
2p6dg9EZpI3TftUKuIcx0YVl1Ze9IAjXqtIwovRWJT5XT1r4XHNHMF+u+/IP+vzyTpZB8wlRSdRs
Ad9ZvtCHnow8xwAXqPwEK3Yl/L/ZkaN8Ix3Awhlaxa6RLRElLCs66PvYgYTPMXaqjUfQ90jFr4BK
Lt53wE1iMGmxpIqZQFcZfzsDa+HoCMTKSy8q7sp6I1KnP/TN3ZmhadVnW6I3wggNR7jL5S8wE+Ud
9Fk+N5Z0y8ZiM2idaDAhhTPiPTtVtrY3PHnXYVljm/mtF+4iu3TTHbWQIziJq+7FneEq56331Upm
KaPwAmj+NJkyPZwvfVWGMehFUMfY4Uv9Bc1qkLLdarvQEn7pLvVBmXImh2ED5r2CvL00utiKsWry
WJqMsi8gyx3dGv36FFvKvvGEH/XN4F9f7LW1nvu4uGyJkYqR0MFcMpzAz6B1X8UWYmFrHZdZUFtK
UtWMsPFS7o2zbuX3gkVEKzi9mhB9Ymdyvv+fnFKn424WpNxsUyZNBqVhn6h7WdwJW5nd96vo4jOp
i0fxkBd6EGQwoT/Kr0gfndKKn+hO3wiHNZrSeQx+o44UMVPeDtP32deFRcCLZxMv85Qn7AW32A9e
6z8bLrXCXWYF8SZlqPQ9b7n0c/G6CrUwUJopHHs3sKOTcsO85D138bo68ofOZ9iDOvaiuI/3N7/5
nXQL/WU3/gwQqFvK65trsTjkCpEmcoD6GPZj68pOdEo8CrJ8z3RBF/4JqeMXYZfcPEbn3k52W2+v
lSrP5UosTj5THVQ1nb7EcNDcYGegOHkcXALuwF8n4G++MC5/b/jmxttoWt/leYtW0nS7YAAKc36X
oVwK1SAyYtS2Hou7jOXHOiw2xITXjoC5icWJAxo4kU+UUTYGkf2yDP0Yu6Vq6UbXce2KwuWEIXFD
n+ZYFuUAXc4Y+qnIRote/UijHPWUXAfYNFIf+p4ZHlWljYtkbY+CeENHTwfMwricL9dOGQID9BDT
ew8F3Sy8GU1t13VuNO4joH4xiZynGwfPWs4xs7iUeQoqVRzabnodFS9hUbm8in90dNJw7bZqyWsb
E/KB0+i9AaK05eWECnIaB9ODAhNDxzRkD1qeQtuu0p54Hzy04IFCyf75+rm6ugfmRhehggGaqs5F
5Il6ON4BZedoufFlJKNt6j8GqDukYewNNbZGMQj3WtHcYExyJ+rPYgY+a6U7UFX3yjR8uP6zViIL
1XsMQ0rTTNu352+hhrUxJjEIRAUAcc4J2Dv10tHwoDe2uiQryB/U7tHnQsmHQO19+QSBrp5oFiVy
1yiBcAhIWkvBIV1plfHgxXjY63JBMCE7oCw0PlA1ca+7urpXZ199EdIVBY46yPEBCBu9oK1veF/a
RVRtfOjV4IInGvqieDwunyOAa4OZjuNIyPkPjQFJNIS2mNiaeDdyv9EF67pXKx8QXEDTO3UaZwZ9
0+VGZWI9iokBr7L8ncnUM0h1n4+/aYehGHWLBXvVt5mxxc1dgQRQrzoYCxqwu9DUTxu002wtOjZs
T9Bfu+7b6hebmVscezWAeGpdYynHAKj3rncTUAfzWNh4AGx5tbinW9A4CF2A44BDYEWQPyDxJYgf
JHntjKMu/Lzu0+oxN/Np8nmWX3XcrM24wRIWmWQhXXUq9jPkdJ9hLul/s7S4dBuB1rE4vfg1+rsA
+aogWWnzRMFPdd3O+lfCECIoHdD/XDboQRmg6AkxUVmQFQuwvxsG4EbUpP51M6u3Oc7q/5pZfKUK
u03VS9yBJUtFJyhi4g99KLvXrazHwh8ri89DYxDvGi2c0ZoTSLg8WX/r+n3JdiCErIz368bWYwET
YwbgtKj0L/YulIdHMxAQ38wQoDKH9yDmxmSQL0VU2khUVv1CgxjdWqCj8Ki/DLtK40QOICKFoiCI
gbQHuXrVuWCNBdhgiE22wGZrpxLK0sB5gpMAzdPlMsroR6sRjnpaq1Za39SgrivK+6F7q5W/pvmY
SKBRowPcGnNwS0AyVZDig38JFZGQqH5Xh8ijpSTe0VK9y0Ai9XT9m62FIWhF0OSfsDXfREk7WhRK
zkLwjNeJm0vhzRBy77oJFP7wNRaZK4iBIEsK5Tqw7i+pGpPCyAc1TRvbQHHroCZJ9K6HkIMlrAdo
KJPS9IkGQu+KcljshVjOv1hhaHYnB8VjVxrRUwAk63040MZNqQAdwSRWUcgxhFMv191Ny0hPLTQn
sUylnFZf3MibtzTjsq02pHwDj7wR2ZyUgh0YBf8UBUF9aDCTflNnZgD4ah75pAv5r7jVcvmGB0q0
D/UpT8tGUfutcVY0jpxF0r4cueD24ZjtRzHSc4eZqRoclTRKTmqJfoKV81yFPkbHpMEZ+KBBQUFQ
oDGWaoUpQclNwtRsMOZK5EJ6S6ZWI+oNnhF91LuZqHUuXpLd767lZgM94AS4aDNpTdkO+pHuByLz
Y0KE/NRkef9kpGP50gjVM1hV72Cq83lBMVM/iOPYWUw3wfQVSTlAZ4Eke5jCz360OjPskZTZQ4v+
qB82JgH+XALPHuXoGIMiNq5LV9HSvrOHXNRAI5bJrpaIyZ5kVHIzMk25y1w/IJIEl3Z1sxfqrjqo
oK3aD5iZ79Bz4BHGLsBf/ZUGLQkPSjZmNn51aRxqpsWFWym1Dt7ZiEt2PmLJLaRsAc4LKkL1IKvT
iRF6KB+VOk6QvKa4vTBv/5KX9WAxwTQ93gWg+qx0rbUMpRF/cAxkgMEoKwbNUcyQQ4cG4y0e8AFJ
aVdlFz62Y8OMxyzj7WB3KpVeac9yv1R4SWwNZJFeT8jwU9RDsAXVpCzdHMxwz4OJb+YQGmgFABEK
bEq1Gr0qoBY2DkpYmU/IvHN/YG0jBRZEnuXziEE00wK/r2b4lLTsxCUopB4atBcgZzHx/tJKhIRf
YRqBaoEtaOisgpr6aLVxiQqP3Bed11KqvMR5mEIAIqP0IOSi6JdBWvu8Ai+OUY9AvGKSR8GzKZV0
aqVh8KR20LHouMjOrQwlsggn2aGJaOUHAjNPcp/FEmyHaeLoIgt9Bg2FB2Dyx73co6EKPGtM3CJg
8U7hIwiTSrMDH7eq9qFTZnq37+oUYBwecwgugHvgtxx3YWI1XYz0opM4dDBDHpxkQcgeRb3of0H1
LXYHc0zvh75gvgFQ2q9I4GDx44kxHlOaBCBmUuX7qiGCHeeog1syfPbUqoPAzCiE9Q/Mz8eSpedl
+C4lCXpZZVwa/V1AaX6ogwxMPYbIsnulb8xHJlXhXS7T4b0fmkH3xFQ2d2MvBdQfdaE5RSTTcQEC
teTmLNXuQYomtk5vCBk5MTErH1SB0aMkaMnvQkXyhAkmE21ABbzHLuZqISWqpUbXP7KeQtICxLMH
bdQHB2zcCcQxiT5s3NsrYxt4GGOgH6zlKDhikuHygutNPVeNBmrXkEMUHWEELolDJl43HVPTXdx6
z2r1S8lqzBHi9Gyt9PA5hIVDizNojj+vH+Ar4LfLH7PIVRpRLJswne6kDFTQ3ROocpxE/8G57Ixt
+LuovqpQPUUB0jHGrHgTLLX61JqvxuL+zYiQGZRPBfw+OSS0ddoKGg2NZNe5gok34itgoNEyAOLQ
zsU49uvGAkyZy/ICw8dAtcKc4DXf0H9ClYA2HxeYVn+mERDZTeTJtPnRZq+FiMn8uiuAnC5CJysj
yyz5xiW9klhhhHUCGWA8HsPXC/ehXy7zTK9gnlW3KsbjsVUOHT1QdKw3PJ3a0N88nZmafsosny+E
dtRZW0MXqKyc2HTFpHJR37Rq0R66Fy3e8ejQShu58Eo2N0mV43UJbKOCpPvSaIpx4wDtPKRXuAfV
sX/BSKQ/jiIEDalul3X6IAwf1x1dyegw8A3uD/DA4mWrLHLVKBSEMWthMm5iu1cqK5QiDOfvgwzc
j7vrtlZyLFCzGqitE2T10NG7dK+jUaOU8oBCgfwFTLqlM+e6gbX4mBuY1nf20XAMAk9owEDLqhja
ZUp+Q/vgLUvSAa+lrNowN4XbMkYwWQUSWNQ90LNbfC5FTXCFqyM+V/dY9y9R8hpqGxXC1SX7Y2Ip
nBgNwlAKPUxwmTsaB2vWlvrvhhPaIgBoMCq9JsFCW38and/qz/+iRw32SHTAAF3H4YFZ4svPIo+C
OqQpQW4dR7lltLjrQTMgEPJGpfLURex+jCKrrPotRMPafgLOG/1OUAZi9m/xgVI5AxWSKDV21xAr
yD/F3EXOJkSYMcyeuLhRb1i9HnBPgeJ7Krxpy+0r5HwQMKeC4+kHdTAKk93Wr+QGWdS++Fkxa9iw
txbtmJAC342OsQrsqMtlpW3VNvJ0NabkqSrA3/sp6Ee+dRKuWcGwAVDz4NPHsb+w0kZ48Iky4iOh
t01tDwG3KhkpxN8D8GQgnP/YWexdtTRZH6civIHagljofjNmpwKJakbFjYbt2qYCpwuUCMBGh2Le
Iiy4UPdqEiEskG6cMmM8DenWSb62q8BKhVNhei7jQXn5bYZOVJAqIBQwux1anUYxis7jALQuaL1f
P/TW1C2AQ8feQhka1OHmYuXw3KgENTeRlbj8DQ8fwHyPbFe5ij0eS2ipaY+Bp7v6M/rv1lBY9YFu
FCFWnZ39gMV69madZpk+/YAMlNP8QOmvdItxe63OPvMSkyOXK2qCn4SnI4wIPtL+yj3nLvuEgNsu
87R98RU8NXf9KyTEN4AZa81n2AVtBuaWUKNa1n1VXWlrKqDH1dTWj9GHxkr8IyJ2uH+sREvy89Te
hJ5MwbG8V+YmFx9UhrBMnwZwVbS7PfHD1tHuOgywusQW3jVfeUgO0o1wJ/pbHdzVbHuifEBtz8TU
yrIhJanlEMkswGjnjp+kZ5SQEifeBT5wBTswiFeQ/qp3/fHlegSv7seZ1enfZ9f2QLK2MpNJ9Z3f
paJqBdLG1MoUgN8X9I9bUwDPDIxGh7dxCAP1Cax73TH5TV9iz8TU1s/rnqxeAfMFnE7TmSVKtSaN
FSxgDsXUG/ZGT7ErAFjpqTvzwHbp63V76zvvj2OLYyaMwrhjYKGA/l7taES1FFDxZP3TdSsrFDIy
9sAfM4uAxPu41EkHM8zJb1RLtCv3DWNN4j54FL2Pxo833FoZDrs0uDhRFI3HXQcdbFv+AqA3P4+i
LfVW+9Y8QRtL3nJvLddHgRHvCuUfFdrFG1NRC5LoFcIDCH721uykd8BZzsatelC34mPtNgWtH1Zz
SvDxiLmMjyZpKnME44eNytqD/Ng5QDqyU/Jm7KMHzKG1R8NjH8luS796dWPP7S7iEvN7chqiJWqT
r9SNXqgTczBDWvwB+GzVlm6UH4lgiZCU3ZIIWY0dHfzhCpiyAHlf3oRaHFdRAdkHu03Eym9oimK1
yobBEaJE2EdFD/fHCo2gUlZznKuGkjyOldg8Fz2myYKccL+QR3ou61Is3OuBraycC/PftohrNho1
BW8CzgXa2RKI5wqh966bWA1lFHuhOoWX3YRovPzilZhAWdHQkdeMCmqA8iOp3nsp8tO8s0sKdEH+
qyzF+06NNqoV6879v+GlWDTC3WjiAQsfJMTr9cijJNttOLcazn+cWyqzRBoqf9MIvd0fyhMmbVF+
wTUpPkOsMfx1Es7jR/ZbtOSt5ujaeT5bU3Oqs89OWTYWESk1FfrMVHxhpeSHQbMbdWDgdAXSoFVo
G5V215TK+3V/147bud3FQZHJNZA/IpY0hxx79lkJB718vm5idUUVjMIRyIsQEAFeukargRt6gBXN
gShA/VK91YAnF9+uW1mNjZmVReC3saBA9H36bvFPo9y3W5D41axpGqvD4wSzhN/m9mkCaeM4RNYk
Q9MYJLCVpd+Id5WjfVWeuW99vtWZWvUIT0zk9dPM2T+Vs1lIjBpFGl7gxuikF6E/peLGPl799KDE
xHDZNNW77IbWmCUAexIcausC4GMOkqb7bvx7Qm485oDMxRwk3nQopV1+/b6PcBKCnMUemoeid6vh
rk43Xo2rjgCkgXcJKhfiMsBCYrCO9bjsquGft/hNgNmgpG/+TRzPzCwizBhz/N3pBq8SMHSmVh74
ivYi5htPj9XtMjOzWDAzE1Gan+7TYfDz8pTq+1Zw0q1HwPRjl/njBGz5z5opi7dHb8YUXBCwIun2
mJzE+kemOyYUSLlLtoSj1y9MPBvBugWSWXk5gCtkaqf0VcTs9sNo3apz+cGglrzLDrEDSvHEMjoH
7Abyxtm2vmVndqelnu0gQmvQyNST3UO/02+FB7znzkVrszNzmc3eW//6GbT66SZNRkxTYY57SXSs
iK3GZRC92Qk5xaNqg1hyn9Q/U6Hc6CSvJuUTDcZ/LC0/n4r2joF7GJ9vsNvSM7SjWr6S4TWi+5QW
KDbsWXKfl1YTbiFd1vOumelFdU2uSa+LLZw0IdNpma/RI3kA/UZoUZ+DGsBOBTs6i0dIMunW9eVd
jdmZ5cUdCUkHbAuaMjDjAV74kLOT3IIa7yZPTrzamrZawzNDUhZnlwhoITAA06kzCx4xiaAzUsHP
RneaM4h50SQ7jO5wp+9KHy3Hs1xa+a30cN3H1X6IDnpC9HqABAWR5qVZuaBVqo6IWeZ0rzj7reAx
3L9HZ9Mf7zZMra7nH1PLIEp6wwyDER6Wb62r7aob9TP9VZyHW15bg6d46l3qiT/C98jarAdMacW3
42dmehlEQy8X7eRl5xDLtPJddtRvqP/+HNigB98KnPWYnZlbRA7pQIBa/7OonmkR/66z43Nn6bb8
kFmhrZ+yc/65BWSe0pprLi4zq4lgi2LCElO3t7VwTMW7urcEDXgg9/p3XL3+pkomBlFBcLLUdcH7
OMkTqCfYsYlxbYVYvfnZRfvrRlaTkZmRxVGaajVrzQQHjqAGFuEP6FJeN7C2XBPqB4Jf4jQ6t4gI
UFDmuRFic4/o1rAhsscwOxfctEOw41K93uhCrB3Vc3OLiAiZjFG9EubaJLAyJfTa+iyUXr41Hr1a
5JsbWoSBVPMkjCUsHPfkfVJYla9a3OFHsG/XR4Dr1B/tUfB7i97zrf29taTTN52dYCWk31FRh2ll
p34BI1BYo5O6pqvc1qVt3itetgv3oxu4dOs1s2V5eXYaNZPbHKtrGh95dMj0pyED+MFvtwTo12J/
vrqLsDTbXu0ZgyEV8MSKWkW0kyCScz00V68CkxiYnZvwHd+nwJu8NdiUw1bUDYUCQJhjmL3Wyh6y
L21yFCPIQkEZAmwFp0R6AmtnEG2U+9YWdP4LpqN89ilFEI3r/VTFZPltNjwCQWABy4Kmq2UmW9rS
a2sKPA+Ok6nxYywrprqY5qPBkRrGw60k/KxyT95qm26ZWESmUDedJEwmhoLc0wQFMC3wQOhqb3y4
6dBYnsFzVxZxmHYQ+IU8MS5TKJxmH63g1pIbFr9l9QwEshMNdm7e8m4jDVy5VxEmIG0EZyRSiOVg
0sj7DHk3rJK6sgj57MAllOeWQh55AMh46133cuUouzC3OMq6Is4yYMfwMA3ru4pSR2GJ12FYFo+7
jQVduQUuTC0OsxGvRaPXppdWl7s1Sw9ho7n/mzeL0Kg7QZcHBhNdfjuS14E8GuMj/RdPRjiiaTI0
tTHRvBwaqXpwQRVTQsD7R4Bw1HhPt2hx1spkcxvLMREisICyEvfyYGQOJqUdM8wtzJa+M9D4S2Hl
TiKuY8z9Kh7ury/i2ovrwvbiNh0kiZtqD9ui8paUbp8estIv4pexcpvoOVR9Jj8O1b4vHUW8l7WN
A3PltLqwvohI0MsrSgW9URBBK3Yk/qzNyEojqD8U4ktRdhsRs2VtGZQQQs/S6dXVmndE/qV0iW1Q
UNHmRyA6N9Z1+uWLAwU1T6RuCob8FZQ1Ls9hGaTUnRHAM3VAulwJJxGt3Z6Fd1USoc0bvBcUgFNG
HtDtujWUeKLNu/4TpiPr2i9Y3ARFbggmSeFtwoFMMoyeAOBWE1sn1RYn0OrCzpxdPEU0GezgIoWz
baweIyH0SkU9yGZnpVIGmqCf/8YxgE9ww0IWZlmOEsMxyiiBY2q1VzgkiAFa3F03se7QHxOLsyWL
uyoQOEwQ4EK5bpXQdxrpKe12Sfpy3dT6DgS9/X/dmb7j7MYmUgRSAYLkazigcRacidecjZ/oxNyB
FF09KH52v3WrSqvH84TF1qBFDYDhYtebhKeki2GTPbVu4kAsxAcMVgit2Eab15V3ucPd3Cut6KDd
4B9OiN2jfNdsgVRWiA5w+81+yOIAqFKEZZ/hh6i3mf2SHsH4kmu2xBzjhCEqe/A/UqesLOGJPsv7
aCO1X71+Z8YX54EIxG9cq/jKQ+bXvS3KRxbYiuTG9KHUqo2jbi03vHB1EVMFr1OzL6Y190oHBAe7
NxDod37imA/kgbngmBt2wcY1vB5cBlh7JGD7JymMy+DC6la9JGa4vjTNajBuVGgTHnq0oJt8zlQI
nmAqT9JCV4tDOyMSuL9Tp1W/MFm38S5c3VKzX7L40lFEeDN20zsKM2T9WTFBUqpgUrp2+i0hofWo
mtlafNjYKNOSDPBaOdDTGV2Z7i65Y772hIdUammWbMde+1Nw7hPM7l7fzltuLr6yKPXQB4hgWtCB
WtAwh8JSpwale9L9inplK6hW2rcgDvzzfReHR5nQ2FBLmBuEVx6pVlvta93PA3BcKU+mdgdaDSuu
NnxczSMNyEKBYQ/thuXQozBKWlvUMBqAZnlAud7QynuwS5Biiw17+vnf7rCZpemXzM5GVa3AOaXA
UojGUwwKCyiMiPrGMbBuBEwrkNgyMJmyuL1io2GpKubM7hlSYQg8J43hRWLjXI+M72ZACoIZSoCv
MBYl/zMgM/MlKIMkDDIAeHUoUAGgORpuDUkvK+rUjcbASmkQpjBmMAkhoqqtLeI/J70Q63KNRhrT
znH408zagyS2OzFK3ST9rauJLUB9WZfafSFuKYJ+v1v+IT8BexHoFzHXPe2QmZ8GSUApWcF4OSRe
nKgPaTf+dR/n/0j71uY6dWzbv9K1v9MHxPvU6fMBWC/HTnDs2Mn+QmU7DiDeIATi198h9+7OWjJ3
cXvf6u7qSjnxRNLU1HyOcSlCcW0InaneLGjcHZ1i76L1Wy/LqMnaDT1fccwv5SiaYdY4pbcGYVre
mtmXCZ2as3M/kKjobpyMhqX+VUu3oNbe3y4pVNbaHOCMgB7pcv/qzkc/28DQSTmif61K9jUdD25D
As3bShZsiVJs8mg7QqQWRGWes5tngVdB9rH7n9CFvpFjev/WylVhcM5zYLDe0aljEMvnqY0j08qw
ok+s3td8CBL3S1/9YXtbfsX6wn5JU+xGnxaDBa8C9X/jzvF6EJSc/CwPCnvDdLy39perUnQdGQXd
LQVWJdIKXfFTkLc/fX24mbNnrm0RvG0tStH6Jms6UjZYlMZ2OZg8CvcPlkyfhi21l1p9aXQvF6Vo
PalzJnlyEFiL3I+6NCnQP8zumTt9Tcn0cRQT+suFtXwoHYqWg+tWclU4EH9RcZTeqdpXzpFu0o0K
wm0w9WigYJxftOHkV3nQDA9l+zPdSgyu+GVY7i+JqrFcbAP1onFCk8p3gGHfkJ0F9NDP7U7s688d
PGBY6IP+YStkWqk0XIpVHIUUNRXba6XYJ/QvZ5F2TABaND1Zr9WhPgqgSI9h/xPPt71xE1ffIZgW
CVlgoG6k2Bc0U+cNCu1yEPPONxi4fiPh9huP3UrdEcs7k6KYFvSC56YxQArtDzagolNk0NwQ3fyR
DtT/tNml4tBRP4AV9fnjdR1avShnspXnr65cnmNyAJ2BzPogSgjRu1uQhR363DleF7VqAM5EKadY
oUGbtilE1dp00KrlQAQadCsvbJwygI5/uS5u6+zkz8/e1rlN2rGsIc7wv7XGfQNu0s3Bga3dU2yn
Xfqiz4TcvR6cW+19xY6pe+MtGxd9dSkgVQEcNCYh3yVIAJ7LMqBNwXTWH0ot6tuXbGuMev39ltMP
RDp373ArOiSKK4/AFbHZs+Ghtj+1CDeWb4s23Nk+2fGl/VobyMNvMSSsvnZnghVTnaPVr27ka5eb
+8HvwmaBIWEAfIBj7iDNRh17AxlqVRHPJCpGG4OC6Hfz5Puqt6gbEXdPvW9zwu+NTgsrS9/oK5B6
/e6N+CXu3WxOrWcZlw8sZVrYjim4fpYt2qotGYqhqntMZlcYCQstnBrc2STQhb7VcrKq7WcLUewU
gkTbGuXY2Ti2Uc51O0yIt1tcAz4DaC2uX9+VPhNYRTQJuJ6EQUZf5OX97YbOEERg2zAJ0SyHvIlp
8i0Zbq30kZkWuIafiX0aadxmpyH7tiFc7tf7M/slXLnYQFVq6nyEcKvEvOoHi9ylzrNNj+A7KcuH
rLs1bPTXbLw2q++5nI+wUOWAO6SseOlaMDXmEAp6HkSoxgFz+9FEyK61gawPFp3WpaFebfYNrC72
TK6y2HnIvNmRztKS3y4iR9QP3OfEE7u5eXKHKjTEU52NYeM92YDe+Cs7fSZccQvHoTTdRbrwDExn
mnXX1B9d+0VQDBS4N6N76JIo7Y+Je39d7qoun4lVrI6WLqmfcYjVyG6g3n2HuXo76faG+3Rd0Krt
PhOkGBvM/Ew9MKYRN7jZSSAC8rR6bxX+xhOxsZ4383722lFm07m1pZjZT4Jump8zc8GoL2pl41YT
xnrM/GtNbz8/E5YVVtoWHYRR8tNodzMAF9JTggH3TvMBzrDXx/08BBx35PperjuCcshGly1EIPu9
tAlNhV4lN4XHy9D2kfIkLOY0sqh28MwKZGrNkZQYw+f9ydLpzsJGa4v7UAIEvvSfhPnaVuNp44vW
786vL1JsYttXQODuOQIApHUAyMo/8TKsu+zGBoOXax60AQTJbOenG87UW6HrnYU62wrFcQO5s2XX
HrZi6b71qXlgDtr0Z+eTI6ywqdxdiwy1Qe9ZJW64NwOCSj/ZWQVAxwcgcwD2P3nsnD8m75ucCtdH
AjXJbrhb0ABN5wfWGK9D2e/SFMARjQGO36GmAUikwqlzP1/fwtXX+GwhiluI+cgC+IBYSMkxvXRK
6UtHjMDSo3QWG6e1bmB/HZZiYPsE9FKJDJg68oGRhyGZD3p7b7BPFmIKzQ2I+3h9beuX/5dAxbKm
vV461gTtaK0kwKU/DjoQNOZ5d13M/+VC/pKjGtHaAsUTKuKyk8Fzd50Xpg147vVw6k9FEVbjGPEl
QPngsCFYatmlFoJpGHAwsuXVlSiLlxey9UEBRXQ4wG1+OyQYAbNuHGg8wpeR/lEgFzPTkNe3cxX1
GOdNpg3juhKQQr6ckwHy2QrOrOYAPtiUkWHaIYU8ICmzL/QPFnC1ks4DT70I3SbGLH4Pqu5lQFHP
jMrsky7q/fWNeK/El9+hPCegEwbEUYfvyNjS7pERmAI6Z3pk1f2nBDg7QU1csSHzvXJBJqi3kGAC
rDcqU5d7Py0EozoST3j0P5bWMe0eiy3kTvnZ745XNofamPOTzI6XIvgyGB6gcpAbQilE8PSA3vnd
6AGUx8hI5Ce3Q4bu8OtbubYsIFxj8B/w08APVlRKQ/+HPllY1iw+OsDrqMQeUEPXZbx3l/GCnMlQ
7uXs+ClJ5dgtWuI8DWpDy//PVSg7l4uuTGZ5OFUWciSWxceu/Hp9EfIj1cM5X4SicyMyA76mQYRb
g2ZxDMpk56S3bNjoktoSozgwk+zHkdcsnLs7c/7RTM9Jde+ZG3n49RPxATEBjjc87oqUSjhTKkqc
yEimgKX7gm0c+foy/i1AZS1IcuGBGhsCWvHQ94fKfcqSB8K3CKPePzHQLOJgyBpzOcB1Uy5l6uYg
FJC7lfDUbAJwzMHwLm1i/3DoWD+ntlb8WKyWPS4JRQ1qKItkI4pYKVjjEwDxryNXYLnvZsoX6hBP
LOiU6oFI3x2SU/q7nQaDHVanXflkh3XofPyw/DAf3Gj66gXIZGPeFWBw17VzpZwqP8PywNwg3wcV
RN7sAAIHMkIUFsuI3MxR/rvzbdyDtD2obosmqHf+o/afT/dcyiSX9srTuJV1Ppor8Bw5/JFs0UKs
2qazNSmn2zONAisLvz8zb/v26PhffBpd37ctEfKinPnWVe5PmuVBhON91OxT6hWBtUXCvHoXwKYI
9h1TJnyUy8a9HDhtFDKqrsdI8HeEl3MDeCpvf30ta3IA4oIxJVB7yUtxuRa9GGdouaxjcxDIe0vB
H8rEy6Zw9Ebyx1xkTbOhdWvvMFK1YE2SNK2IEC4lIp1QmKxHo5tfAvJ7/Jk6GFpqoPUuD2xrfr6+
vjWjZZF/YtzbDsYLLqWhiNNNpqQOsObmUHkOop6tqu7qggieYGAbQvHUsVAX6K5m5eAFNsgc1c4O
uIBBD4oC88ViD9dX83bs6oPiYBAPIL1AQ3l/XENLy3JgcujYP7Kv5M6MZlARf50+Fmi+DcgLCMH3
y0cn+FLfOZ9ELD59A9DH0T+6ATChAStx/XvWdvf8c5TL3E2g/cxafI48xDnBAI54ui5hBRIDyJtn
K1buc95UJkkYRJh7+2Ny1xz0mEXu0f1Y3YzftIjftHdOUB6A7nesbkH2mxyvf8DaBTmXr6grI0OH
Gg7kS7S8srz18o9Jo0UNAq3/XBCAOKGsuBYA5FQ0tabWpDdygpmkWYjGh0oPBrR3VNbpupxV62VD
gOXLJgFXufGz21ViWFxkkbPfPQ50w6QMhHN/XcjanUCx/N9CFMVwMlfrmBRiwajk8TI9lPwJkUgw
oif4uqg1HTwXpShIkyZGuVgQ5SW3jl/u6rHaOBm58+qlO5egqEACkpxW45AwWV+r/Djnn+ArGu2X
AQAe9GszbbQDrHn0MMhyzA1uFlEZH9k89A21gRlSNo+1WQQaMYM++5G1L5b7e15vqMPq9p1JUxeX
+OWEnBDq8+KIQWit3cjkr24eaHphHFEcwWjtpQEuAFYwpRzm3ubPLL019Y9Fi3yL/81Fh64Iu+nl
ujqsqveZayV/fvY411wXlSddK8qtXYfEN0zmDjCKG+/mlhhpNs7E9G7lV1MLMaV9AkIneEfhKW7F
WWtnc/44K7do6cxUSyv02NXTM29vdP/L9b1as23nv1+5OkthtBWXMzrGcGz5zwl84b448Gqr9LFm
DTDehGcLeQCJTXe5WcIwqA4Eb6DgzJExZYFNjlw/edOAgGjDXK+dy7koRZ21rAbwXodzaU2kN5ci
MrPnzsuj6xu3JUX+/Oz0Ne4w4BZDiqffVAb434tnB/Mxf0UI0NaAbAXcbpV3ehmJ7zBfLoX8SLrQ
tUjIsq0Zn1UVwPTcv4QoEWqforMK2DMYemFlsJh55BA0lhRGkI2P15ezKsmVHBmyROr4iiEgLbLd
1ICn6aJP0ko+0fmY6DuMP18Xs1IlldhjGN9BfOe4cDQvz2YuRE5y1CtC7lphZ7tP1HIDy1x69C8O
wYIsk6jsA0qXe2fQvl4XvnZhz2Ur2ucJZjZTgiowqZdwtPt48Y2NKHzNngK/CjNZFnLsruptptmS
1dAX2aOTwuSMNY+sISURQJXRBtfY7on1SRERr3+urWncKJSuKT6iRSiMCZ8ascnl5nKXJO6S47Vw
KTyHtAmn1rtNPLYRIK/pikRzszCMBeBwFTxhLDWAls5wqZ1kR0rMqvImYqDc87v99QNbXc8vQZ5+
uZ5ONFPWSt/d1AdjCow+YQ+YnZp0JDkq3Ijr0tZ180yc4nshRd9IbiWsC6A9Ra4HJQX014xHHlio
Ac3BJe1nkTt/Gttly09acyuQiJQcFAZSha5ydGZtJMaM7tAwQR7W8j+3LQBfx+42K0hkGT8Y0ACv
r3bN6p8HeopA1x9ni9XS6tsTkGRYloapnddH0pGYclRPu43bt9KlI2MFgP67EtEWT+7ladIS/YfD
xDH9Y6KVETe9EDWgNq2b3AG4XAV3bWQ0ILm+68pX9IREejNu9TuunjFA5/ENyJIhr6LYuTIxls56
A0MoxpsEE1aV4wW0H/cjEcEMtGEuYppVkZH9uL7fa7p8Llgx5SjGd0jxIJszpzXAt4+11gVs3nAX
124msBBtA2SYGJF5hw7QAiHQceAyaO5hSQ46PXjOH/aydZJSN1SXG10FoOcF542DWcLLkyzGybJG
ifNgpLGDaZVG6GFelEduDCd03R9zWzw47bfCAPNICkLJzrgh9dZAxepa0dSOmQ5PR/+qNMXnr7xG
iITUlZ3UYK52drRJg6rfAbPw+sGt3UxgYv9Ljpr3nGt9AFNLDZe1pp/NnO46o/19SfSIkxRYqj9E
vtWut/aIoM0edFWY1URXrrIya6lKbswtWt5zk0Z4HKtj3yAOpHMSm2ZzN09gCiCNloQAUmz+4y5T
9Ixj2AnZTx1hlWqIxFwNtBcNInr7DzrFvHpdpnAe9gCd/s/31TOB4IqBXtloqawyN2YtLQhCd8d7
bocTpd+G/KVov436S/L5uqiV8h4WZVkE5KbAIcX/X+oKnepRwMxhR5FSHvleoKY17Y3sk2GD8Gfv
Ybi/Jc9kKzRdTeGey1U8jrkoTE3ngxx43P+Yw3vtOPR77/fP2pPX7/Jh1z9tWJk1q+7ZLoZvJB8n
CnqXC3WWEtUYMsL1LZfQs28tgIIZ33X6JZs39GTt+p1LUuxZaU+Nl0tJ8PMCnwSt/n0qQivZcKhW
uphwdGcrUtQknV1z9qScmqFT1jjyoAzqG/OeISMfdXGXhPbjdW3ZWNnbE3JmWJKJ/rmHOTIiLPnU
N88NKAL8aksrVw8LIZdh2x4BkrHibyyD23CrmSUSghOCzO9x34SWGXifjN/ThyWkhy5uEVwGy7fr
C1x7ipCd/LdccqkkrARFQ+NN0MrhjxRUC+ld6u+viyDyd6hPxLkM5cZxvTSbQoMMvgdPE3nqbpJo
PnmnIUoemkdjigCsFIK4JEq/l+EHNM2HfyWsPf8C5e6V1NVMrcTuLoTExaLv22oJHTR0LF7Mu/70
tuD/epn/O31t4n8ubfjf/8GfX5pW9HmKlqPLP/7vp/a1/ltcfn95Hf5H/sN//0Xl7x1em4/fq/d/
6eLf4Jf/KTz6zr5f/GFXs5yJ+/G1F59fh7Fkb78fnyn/5v/rD//2+vZbHkX7+o/fXpqxZvK3pXlT
//bnj04//vGb7Jr5r/Nf/+fP5Pf/47eHpmyqpv7baSi/1z8G9R++fh/YP35DsuzvYBZCcgE5hn92
OEyvbz+w7b/bqCEDxtvRMZJq4yLWDXq5/vGbZv8dtXLYL/wL6aTKieYB3p78kUH+jggVryOw7fHq
y5Hcf33gxTH9Ora/IakYN3nNBnyN4svAHQXLAiYMXcCWoxisDi2Cvx7wB26Vx9VogcGk1au90xsi
otRJI3tI+I0xJGOE9tNkV7qLvStYPu8L2pgYHh3RoIFgeiPFqKKzvH0TXCtEkYgEkJBR4h63SmeG
IiiNC9a6XxOrMdARYs/lo9mUyeskymGKOK3uUJDRkK+x3fQeSfIMSX57AhVPzQzz0Kam8UhFWeNu
WXmXBmKmYNOu0dH9cnbmf27p+RaqNNRvn4upBlRt4XYCGlAx0SBAwmgUEXlc6gw0hA2f2kcQVGD6
LC9dLfZE1npBJ1r/VOcV/zwLu0kBCwHPtODkoz4b5AtIl+ZHezYXIIg0Zf9aZhiz1mYnuRfEL36S
hOcvtpUtX8RQtA8FmT/rGM97ur4QaRHObNaf63jrwvGRDlXdWiNjvW5lfR47QGs5ealFQ+lrb5hG
xfpKKVBa6fGAUhX/VewS/D4v79gMheu1IuKWMYXt3HUfeppnwfUF4QKpC/IxAAjYIhmrgw/r0tDz
Ivdbz8GCtHz8WXI7x3NG7gbNYEHv/4fjAm/rAmmIfKyR+HjHqTF1oPUZMyuPs9Y1bzEGzHZ1Tb07
oxrmjaz1ykGheRJoB8C6RQbeUu4Hsfy8WpaexrTO8j16XabdIropur57q1JgGYgcXMdpKU8Y8lB6
Pjs6BQtaRff4G/1u9jRz44zeS3kjQzPg8CNt5Kh5RLSGTMm8GDQGhmQadOAa2CceJRtrUeNenA7a
j5CtAbAIMnyOq775s5XndVZAFRZHj2oCBjINNg0o8nrgphU2sCPgPhJAWlzmRgRm2cwbrpwSSL19
AgIS+MMSkBle+KU2UrumrsMLGk8Z+Tm2mNUxCWeHLEunyAIvVwh0mDxijbt141a2GAkHF24Wthhh
q/z5mUPnlWXCS+LRuK/HNBqzEuxFDaatrqvL+8uGLg20rQDb2jaAxqSoi8fQhk9ITmO9A4Gaze3v
RNTPyHNgqm3eSPStbSUeTAI4R5BGYs7xckWcepkYrBZz5n1p7HrO7B0QerWg89osMme/u10sC55y
5TRbiqQ4rfIUfaBHGLAmAALESSqis9ED1ctQxt78ezHwO0uYuylPAw/9sWOlPVIkdkiahHMN2l1X
31XLQybo996oghkdvWPhRsX44/rWvz9gpJItHyht8BTgayhb7/AuIzaAc2K/1PInX6P+Z2onWwQu
ahSJpWNyCC8y6B/kUeuKHiUmI14zZlS+aEWUm34RTpPDjpNktRuyDHXvWaPfnH5swGlH/CPtkwHw
JM0cXl/v++PHUAcSaMifw9Ya6tziZFhAiueUxgA6KECbbTJ4Jfq8Kys9CxO9BkhivuSfidtvMT+/
V3KJcw0dQBVc4tQrO12ZkldvhuLNmS92jcitKHcavsMYsf2pzql+uL5S6TpcPskY15KcqG8cH54q
j2Cqr7JTrBTw+/njYsoi2DBrLQuqybS1AKF+TZFI7KqTVub7rE7SZWOz144dvigqpCClwGSJpbyi
rchNYbGKxm5r+B9MNvg7Bz5L0IKGDzarqE9j0rMHOruYG80csBryXIS2mbUbfuHbtOTlbkhgXDzl
pi3tpwrhNQJngnFRsTjPGR6LrGldFjSUNONu5Abpd1SryjGc/Cb9oGn9zhHc64KunxoQNVtoLAi7
SuOxlZR1AhybqhiCGmjxVtCkDgF86DA7PBCDmftBwRLvtmc1kdhBWZSK1PdANlmzry635s8VRQdS
OJBevILAPf/ZeX7xOI2DcFB3aPuf7SgwD3JdF97rHnxieQfxH1x2XTmH3GepVWXFEDcaJ2AqhKs5
GEkSZvbiAyU6Nx+uy3vvqOHplwDRxPDQ+PHW+3L2bJgu9xzazUNs9l17tDPUkDvhIg3X6Pb+uqj3
BgyiJP0qmq5cH+d7aVSNse0E040hzvEU32iFmUQuirJ/RQqmPmA1fNQa1HewE2PuzZmGBekmdGVu
n4FOzv+KEBdpS8R7QGRwlFc+63iGZteGxaMgzb5cUnDh+MtWiXdlw9CMA5JGTz63wPu/3DChdS2x
KWOxlZJyB8oMsOSZWy/6mhAP02Tw0U1QKtjKK4t6IXIAbT7GJRmHHZv5Kxdjv6HV799TQI4AVlf2
iONlUYcbGV53n7lijKnfl6fUFv1R8/XyhPAz3S2LWYXL5Gw9IGsrk8E1mlhwRr46deC4HTK/woRQ
nTVhYfNxV3nlVuZ85QLB5wdfG26Qjfy5otVVbfS2P/d9XORchH5HtUjDBiBKtevo+gVaCeOBhaxb
aMuBr/6easqsBo+by9zHtBHg99RLdzfS2di3o5vcJQSUpMTK5lCjNgZkc9KBVLczH8quoTuHu/MX
MjFzI0O6ssno2kSaDV6JBZ4fRX0cmxdzldUsrpfFP7ip+wqu6i2+bXWAAwbRA5myh/cYDxQG7BWr
yForLfXeZnHR0PRJE33RA18bFMBh0U+HrKlneARLPe0srhtdYE+TqDBtRm2Cuu2U0shBfnrYC69+
zkFxDhvnN1W9u348K5qA+MO0kWrBAQEe/PK65lWHnEDdjjHznTlqlikLU+JroeUN4i9owoUsJRvh
ui04iLNmjI0+8/a2MFNMJ2lo5c4y86TPVrZvMFh329q+9snVMSNdIT0Roo2cHqmRzqG7YAzt+vLV
bKg8JICWwr7jNsg/KOYKtLtZIgx7itsGLVy0GjoM27UuCGETPr04Rm53QbbUA3oEOg1tsD7GXmJk
gFo9HDjaKwNhp9UAQt+sTeUcpEPCLBU9AajyyNyQOWXj7zpnHMBjoaH/365LowiRIWljp9GTfMMl
MuXNVRwR1KoNADIhkpPv1uV5evUypxieGOO8M0GRnfWA9hSmgWQ1qqmAgW2QG6Ov1EXyKRkGfpOw
m6k4sHECt1Xp9DtRl+l+Gd0Bo/geC0xBkDYqS/LYVIT/mOrKi/qmtsNswEpz2/6ZsdGKMQqQ7puc
kts6mevTRCcf7YueB1CvAbzQxNd3s0tFxH0Ud66f4HsFhrlEN6YcLMabpgZ3re6OCJ/1KUafFJDk
md8/O07fBIVu0o3mzPdmAzA82FOQJCHEgkNwubfdPHILXL9TrPXCPGRD+doV3DheX8+qELSVo0qM
/wFK/lKIZnash2maY+TYpqjRMjdEbo9svG3S9lyqCTJdSIDCNEkSWXXaVLCiQYuNM8ecDq85826o
i9lW1mEcknXmhlKuHdE/m2Zt37OQH75cUjJZdlE1yRwT0ZdBt3Cxrwod2U+tKzfuszpGiyssuQZl
xhOhIHwpRZafC5qgkRysIakN0OrUy09dXpA96UoCzgitu/FFMXw3coewEMfnfPAmb64De2gG4MpP
lY+WLtqbPhIfaUUOzC2mnxS9E/3GpqycsyFH3AyEi/jnauwyDS4UDI9wbIqpxZiqn4FRON2sc8pK
lXLQcFzhVcrJI+it/IwzV7mriOZWBvZjWWibh/ZQUBoYhYXpswkY7XnQu3p/pGnDRwxjDMb3dCzS
dD8n6fCQjKkwouvqvaJ4yMcBLU7WfEEspZyPnaZmb+btEk9LbnxftCWFers0BmL7EJVzvYm3KH+h
ugHnApVSXq5TrasAdRgzr00+icUvD71F8rAsnfRG5MjST2ObfK0BKvHAytLc83kuNxa9cgHgZCHH
BUJj1DFUFNgsdZ2BVvMSdy7pDkuJwcJ60lhUm+kWFOCqKCgU8pUAM4JpvDzvcUnyIq+mJU6cBUkQ
H/Oy5sinPajRtxqj1LYhedfg0fmYxUJFROYBLmWVuYcy0GQvSDh55oGjtyiyUiv9UBS9d9Qy9BH7
VS2CLBfjbvGTPuJmn4fU1trHpDe2GGreJyTwNdLjQl4YDKDqeJrW9l4tinGJBaxDMBjc/tJUIw1z
rx5uisIbAsxDiB1W9NIDNXrDpVzbd8uwgFTlGHiEVGfPGAub0UxfYrKUX1nquNFcNU+DSbcgld58
c1WhzyUpuy5o09Vk0oy4ckR5l+jUN/YGGVogiBqMfVosQNKhPxiEksFkDkbM054gC9FWzmFh3uwH
JhJwjykrLQzI6Tbhgc97FiFx7zd7rSb9iwcAlPHolp2h3+KGEicwdI/e1l1j+mHXZukWi/R7qw04
Emw8ghHMNSGHomit7WZzbWCCOe69otsngG06+NlQxZmVGlrkTa0A2b2O2m9gzqS591EMfBYFQAvR
5uMlxd4a7eXg5r77Myl6TcdLNmkPhcaNp+vWSzXaGNv1XInUDvxGvC4qjEmee45YaDPEiaHZYO0x
l8PkD1uA+u+lyKlnz0cJBWPCUOjLezU5FSa9MHUdWw7Lj72JkW7HE/zb9bWollgOFqCGizFNXBdw
EypSar/lmC7vp3iemLhNEc8G7Vz4X7S8dk+i0OnDdXlvVYRzxUVjMZwmFE7haqPQoTZVtKXBTDhN
epx0pvvCCjj2QWe4qRaMFefAnQUDZQtebM3joGewCQvS0rRpkMP5/zGYhW6F/ZAC/4fzLH92u3Ew
AJBR+1PQGIOBLmx7zEvEDDWrQpdlziejykt4GZ2T/z7gX2Mw09TQx+jU4/BH3xvp3TC27ods0jSK
9KCtj4GzcB0PUp0gsZYbPfjg26bHCCFFXyLqn6QYFoQHNkdJuu3nCEiuwgtspEnzkNmZ3USZbbZ3
ueb1BQav5/bl+ha+NSlfbiEmQlDHQ8yCeQBElpeaMY6GXtT1MMZ+bgDIEOHycvQnT/9odS9aZmpf
7GIR3xaLOievzrtAd8ayiVCuoA3Qn6h/A7zM9kdtoDgXFMuoVVEFbsYy6ItGexbcNYZATK5+k/Vi
AJuhay6nPJHl64VZ7I8s89ru4LrMP+J4cTLV5Gex3jv9Y1Z6qC6kpeeE49KjJ4eOrDXvRmrac5Cw
it1UIxgUAtMROhKRosj7gAHjvtuNJreexjFt+iAdAHdSFXbqBS2oSLqdQ8l0l2GcowmzRgxPLRrh
0dPYI0kSIv3uFuFQj2MbTN5o36MA2Po79OtnN8JmVgdznyy7ZWL1EuS+WNDMw9x++aBNtCQ3hFvs
CynqtAwBLjECVaIHJPsHD0ibd0DQ4fdN4y1uUKb679CwEUyv2Wj0QV0muh4Kt8vKANHe5IUY1GnG
g00kplfbpc2pJrx5zIuiy0EWMHuAqPDbAjDaaW0bwWy1B9BSiew45qgBBH2d9E/EQggTjE0m7KBa
zK+JY8yLtM29t5G0Vy0LvE0LDOZI/iFcQh+afMXOvMFBVGgMa8kYg3mM7YwaycYWRcn9dTVdkYKE
GeqyCF8clGTkz8+ktGVlk6au4YNbGPE1zULblYW9Ffi9K5zKgQGkM7EgCZjjv7knZ2KShlVjoo0i
LoehPeoOW3YFso8hNZfpINz5O0ht52AQpr5rRkTag18MG8GaDMaU+wgGIgCZwn5KoEblLc5Imwht
SkYUTg0jqtHAAbycLECCuA7L1K6OHXX3ri9er2/wuzYUuXRYAsQOcKLhWSpyG8ZdU/M6FAyGETMo
2awNzxW2gQWT5vs/QSPBf/pwQoqQuovzsXWMal8g1xU7mmaFU1U+GfVUW8EI33AnDNEDu2kCkXLA
GCk3aiPyW97tEQpSsFtI2KO/4lIbBkyWLXS0eDxzjop2TfQTJbTcWWzWQYLpM8Re7haTy5oKgjvw
7b1GOVAdX9btevbG0uHxOBllOMmO6BzJ240YTnU5cQzIIuqoevhI8cERvlxabTTM7XRtiidPy486
XyxgbuQLR08Q3KlvrK4yL6hFl/1k+Zh3mCBIxFbGZ2V7ccdQcEQzkgWbpzwJlI9lXwrQhvPJW47G
7OeHVJD83q75yS/75LFiLnnc0D/5S5UzdeDoIsWPWgVQfJVMnu6UDkAgDBHnun8EMDfgUeuPCBwf
CSr4otNDvH3feWlFBUZcWlh1YMqHJVqmN75j5ZjxHaizg2PjrcZ8eQCs6xlsbopoZ0bHvpcR6wN6
by0wKJRu0JjCDGeSJQFpAeWFsKAPa1u4qBVp6E0fk2FX1cQI0aazmftVw25oBmJcKJ60TQg/lQ0q
wSdgNAU+zOPjHLhN9tPTkG3paN4cBwKr2AHQbAfYmeJ7SR1vvzSJHWLoY4uzdUU7cAvQxCoPCpZc
MRR+k3SNJsPtdBpJoM/1CPoigPfo9tyFQPGYo1YT7en6sbw1OSjqIT1KuMrI/Msrcnksjl3S1mwF
giF0Ax0Shyd7py2Gw7RoyQntYTVg6dOHDqT3QDJDI3RPS2wG6gSRlTHvHvGVexjr2kDpvuhuLWqL
QMtT9gGNRdq+HxcXswwOexF+Pp3MLAE6GAdlDuGGdcN160ksZraDQUbMgJMP8B5rHwgwkkO+TBNo
HeoKac7eDHCdUFxhxQ6lxDIyamHeWTkgna7vhupnQxVQDZNlJOyIHP+63IzBchPKS2OJB9EPO4+X
GBYFtlqUVf4MlDlhbbxJaiQq5Vk6ihsO2PFQglOMUsdQli/GBKpHxikuHID6lkXGdjTrm8P1pa1c
PziiyDZjoAWK/lb6OXuBtdTC+7uAqbBA+9lxWjLrwH1tKzpck4J8NsrKRNLoqKhJ6B41aGNzPR5s
OLOk5i6mYHGPrq/lXTZD7puDoptshkWZ9a3Z4Gwx9WLCYx8yI06Ars3RJSP9PRP+9D136uJbOs/8
+f9wdl49ciNBEv5FBOjNK9lurLpHKzN6IWRpit6zfv19nMMBanZjGrqX3QW0u9Ukq7IyIyMiLS+O
u/uQJ30po0nLgzqznHqnCFOtkZ03yq0e5LVnf4OBaQdatGdWJ6kKdfyTY0894icKgUQ0zAMj1t5A
g6/kE0vPkRQGXM4jSqzCRGm5qZFwNR8ZJZpuy8GL5k2k5omFu2AmPhtlGn8BvJ37TRhFNSo0o6c6
E4lD7i3b5BvNQzM5WH1e/LDduH02Jiai+449al5gmkp0y33l8rXwez2aVksRy8y51e9NBw84bbYA
N9SZazW03I02o197f0tcnlzwfhh5i2IUg5J1tkyJ70pGXOhHxyZ49EYcU2cZ3aNss/iQjnK8pVu/
uiCY8HKTwyFZnyeuukjiMaEfbaxkNm4Stj4EJm07UlUGE2bvm/cf8C0NOg/UPOFfC662F+iAVtS9
wYwhA3NJJ0k3riHvE9N5BCxOdhpKksPAXLJt6o3hLm8Tcw9Uw2iYvqxfQEKKTVSM833Z1t8n4SLA
olNxV9hS2U3WjY9xGdb4qS4IH3SPZYLAKo0sTCuF2cJPbZU+YQAbTNkKsmSQhJ24sdTVz/DXUkv2
81ckQELryokGwdEz825DqwBsKTM13x7neKfk6a008tpu5nRj9QfTQAUYP18vMueUuizXj0ZiRndR
ovJUCGxvPNVyJtbfmpO9zGmEzYJz1fkqYTWX0yhQXNhWbQdVWDvHwmZOuElOspso/rcwyLwv7++w
ywKJdgynZ3FmgW2wdjouVG3wclcYx04a9qIH/IMvtfsfPW77sVUR0tFKld/DRHF27y987RsuD4te
/q1jt7p1DVufOWGpcZysKjkQtWfcEUv5bObM4PRm/R+HKnJveOAyRGnkcmzSNTLYV5bV69FkHJUu
A3i1lOTJ8ZoKjzxz3pRgwTeqqivHge1CzaFTY1OArtA70O5knvpcHilySOLSWd+7vfEbF/pbow+v
7E64jLCTTVtlvTVOGCbDNCZWI4+pUav7Inae4L7eItBdeRwIwC7dERahUbX6XIUxma7ikiT1fVYf
yMnijdTpzYRlE914c1d2Bl0YeNaUDXQl1wN4PC/XGqVSJF/K1T90U2k8CWHnu6yftT0oYHbj3F1d
D0ooxS8JjHPxaHFYzqC56jFNpblD/99/qbP+m2I44lmK6Zb49gos4pHELGpuC+PSC4xnLlutshJb
PdqVKvft6DUnI87VoA5DdcdpjXeRW+NrnrnDzuqa4r4dhXKjArjyOfkNCHeMJW9BSnQeawqt6+ec
K/zoguXvkqHs6Tamxt4AYL3xeq9sTzI3lWIDI3VK8NUVluAlY9uwbY9DoocP8xSlQHmNeiOOXXQo
ON9L+45aEOkmXewl0P11J5R16ebDknHMjlv9NJSeC9nAYNsqQrRJahY/qF003uuONAPD7BjZM3bK
zqhsfV/aZX6XGclvpTK0wzhXDL0RY7x5P+Bdu8vBOxb91cJNuEiT3SZ151bN1ePs9SmzGsb40RrT
4ZC0yeuEhGsPESy5z7L8ix4VxaMzV9a+moCAiyq1vigzbPGucaFQDHDD69ESWwXv/U1XCFClGwnn
tf3BV1uMMECwLsa7uMysn4H41aPTuc1eqfr8ZXDMpTwPb0mHrtxAS48SmG6RvlxIoHRphnZmRdoR
2Qv9b9oOTxOWuc+dneKtBFa66LVUbgi9+/X+F7n2kNwI9tIZXXjSqzRiTPQ2TgepIexg5kOcyG+t
NVoHZu/emmh6QYRedifX7NIawPhDU1fnzQ07Kfj6+lG61XNJE2CvRXn3g6uh+JgZGUZvTcYIGVow
37Sp1D9ZbTYfDCe50QS9kmIQ5yh1VV1bguvqiac4SUrZDPox0htcgqX5XIyuvelBSjYyZQBTGGkf
33/Jb+FzldbQVefKcKGycBUuv+mvg1k5gyKm0DKOFVMcF51FnD2aE9Iqn8ZlJnyi232e2Ojc3FIM
uu8y69HZlWNWJHRuZnEsausPncUm3uj0U7berHpfbE+xfygkmsoudiIM7NykggjVO6L4k6bjNAa5
21ZYBw5tjmkhI4jTresoTEdxa0//qvX5/Dxb07iXjCa2n0yrje+dGpDCZ5vXgXDz/CEUo00zVqZ1
R3/CqtoNA3lMGVTKODwgSRroVMl2RoOmxlm+mbVIVr6lKfUcMEDB/mCEdM2eNGfWoDBQKJXQnxWX
7pXVM1Eym8NJOXRslb3l2MWDqhTFTwxObOY/km59aHUbkppaV+VeghmWQd255RdDGVV9U4TSxYYn
roYvlUxyTMeM9FdoNWV11/WRtaB9jVf5eVTRjem8Mt07YRjdIpVf29SQhTR+FMgJctJVyJX0oDw9
bY0jzJwPjqy0xxZ/ok+ymPo/5qyO9x3CxY1Du++1UJnTCgm+ap81WWaH9/fYlSuGQgiGGde3hrJn
dbpGUyiKHo4GEGsR3dFCRH3ouNH+n1dZjjA2wYuCVn/zvv1rIxdOq4epEhrHrE7cXajbYmta9vd/
XGRxwNQgA6mMZbLBbs9Py2Tr5YQpIxMhu7He1kyeY6J0cutOvoh8rIJ5N6w8B89j1D/nq/RabE5q
qDnHKV3mH6WR/rwUOYfaMW+FvovwTh+Lk79okkm7L0xEx1GYRpcI5Vg6qeH3WfUi1LnzM1Eo913G
BFnVi6eNa5a3mFVXFl4IMBQYhF6dCuf8Ga1USq0cDeVo040+OU01Blmd99tE5r9cFf/jVMhuk4z9
rd34vzDAWciD+U4RTK3ILBWoCKuQV0M8lYqRiJPbOhSpoDrxri1l9tS3CiPC6X8p9Ia1ZniiDZge
rNaqtlWCWQgDp/UnM1IBLuxc8T6Ynef9zMvU+ZzIvv4wqEKYgRe2ZfkfwEoiGXg8F+FOi0a73ZH+
lNu6kHlI8RjXWGQYugictp3K+9rW9dp3Kgg3G8Kr80FoTtf7Xm+XNaP+WicPGhEPh0ZWUeVHupyO
nuVFyWYQWXKyFW84ZTkHMJjLoThqde49N1GRfWf2Tkbgbj1GDmc5fH+h2OJLGs/a4KPHGH/bjewl
Uyha/bfm4MRkzWOd+93oPcSLJ+gTUTTV9q1Wz186a4yMwIPnEO3a1sI3mgxg+jX1lvErbyL1T4ns
l6o0bfXKX8ik3rYTCVrn2Ir1u9lKhLVBZdr+Fnl2pxCZCP9RiIrHYECJPChCjI9z6pkfO0vi/hwl
mX3A6NWOYt+eHbntPRFtnRx+gt/G1hxvms7ofw3xZDVBMg7RNhp0Y9ipwivaLZh5ctCUTI8YbN0D
prg1LXunAEkPS73YqZHyrTcy8SU39Tzn2+CX/vZU6T0YgHkEKEy/mG7dxoESxgz67Ie4/dqZbV1v
PfKto9vLdGd6VXRXe0K8Zk1vwP2seuM5tlC8MKYqq0N/EkUb3UjYL5KEZfeCQtA14huDC5wfnLEF
MiU1SE5qG0f+5KnKVkvactObVbdtq9naVLZ7y1PrEt2lA4KbzZIlmcS+tThSVWqzsHtXnJSURpw1
1tVnFIP4aCpKddDnET+musj2oqQHH6dSPxg0cyVOjw9Oayf/WoKig6ZkWezlF+BgjWinNp/XE3jN
8zvirW6GxiadRgYhDahgozn0blwtlzUhuTQWX3x5+pTA9at33meZZ6aiLU9aKnrfcBTJBHN05qLM
2w9ycOcHVdgqbz/X9kmezS/aLPTXf716wCvwpFrYqFzp3urqUV0ldt0i1U9OFJYP7pwND7ae3xrk
tTTWzmOjvThaLGDMUhWuic167zLdr4vNozTEXsG82g9jXdtkJULQWI+fXVlPvtt4w3ack1uc3st7
j8W57oBU0bzgwnW+tQlougNXzTxaZhM9OWao+RnDYzchngLvv8zL2weTv0XlC43q7aOer2TF0yDV
RvCYLTqRmG7IXMzpvsCTg0E9JXNS9N4gTtveP0rFF2MP0g4QIZqK6LZX114xx7BLk9Y8NrrXBLbi
tN+jqTZ33ujN98IesY+Zw3LrSKnc2sTLBll/2sXHAhCKAKI7y9v/K0Fq9dly8zq3jmE+f55FZ//n
9HYKqdSK7zWxTPap5ztiTryxzdJ7njSmveLN3inxj39/+YAbFHbLgN6Ljp6N8WHm9ZZ1xIOk/2BJ
6mm/Ghqd+cPKKy8fASqikpwMQMhP7y99bXsDay5yROAdKDbn74A7M63yxLCgBkpspPokf0ycKbrL
52z8UDbuQ1plqI1TImtElfL+4lfCCHAqShl6cXTdIQ+er27EheOlE9njkJTYgxRJdRiiuf1QjI77
zSmF6cdma6aY6OX1CcJOxpg1q/m3oR0Lp/jsR6y2gRc6/SCL2KZJMqjB5JnRLhopsK0Oswlk9sn2
/ad+uxrO9x2GfTZCQxTmJGNrLsmEkmDsMUVh2E6uQDlLM/HVsNP8u8VF8WJVUFaDTnWzKOiqzvhK
PqHhpdQJTM0SfWYUAbthxMPRUYpsx4TZvPBt+KpfSSigyyXZbHd+DYO1wsiyFQfSVwsSBRURWoku
Ub7i+qYrKMdEf8g0bWRULOzWn1NDzvP+k165JMmi6RqjdmRpiJrn37cuJ1KxxrWP80R7vGwV5c5r
G+85zcN+B18YVdM8QW+C/OdzYTygROr9qoubXYuH8a2u5AVwqvNryOwXnFZFTL/aba1ejsNY1vYR
olxzKgrvNwd8PDhx7j6M+nSr+XZR5S3LsbNB8LmaqV/OHz6BI1gn1mQfNS0xHq0yH8FshvgGMqpd
Rm4U69CqsdtAcYdo/XwZa+FnE7yco1kr+PhZCpX9HJ+0RPc+6CU2l5HSKV+NWWn/G7J5Yi5N+tCl
nvILuRgptZ5H1jbSQ1dsVD0Pj17oRRssvUQSFNow3+AuLGdpvfUxcVy67xZBZ501OZmaVL0728fR
iSRkyIiJgpAVfZh0+u79zXflvRBYlpL0jVS0PmXCrkY7qQznKEZGYkYMtt+Pzuw9RFNo+Foo0O2X
o7dpBle9ccAvE1LHIh1dcjK00ReAeZEZnUydODpps5wO86BEd30WtXd9yziPSE3zLY3vW3bLl4Ec
DJn0j9YysRyOzPk2iGShLLNl4hOmENlDPtT1PRUfs0drnYklcpT+0HjwTfXRu4PhLzfvv+3Ls7Us
jx0yVzho3XrAVml2lq6WLD/UoX2gmdTTarH7Ta/AeYYpdUtmenU9km+oKcSWC4dZoeYOM5Dc+JT2
dbt3xqw5YBelBSJT4k8jFmg3rqrLw7ywbVBW4bgMl37duhd2aGiwNJLTQJsFiANWQxEqtyYiXfIm
qGLAOhcHUno7KBDPv2IPm5l2tJac9HCaPs4W0gC/jvPMfIpmhbmiYZFV/6GZhM4rdMY7BhgyY7oX
wwNEAhRFqeub+jCOvmEmE/53tvE7j8dI3dhzm39IDTzQ/Pc//JXbjJ9M8gJhkEBE0+T8J7vaTP/L
qNJTPDvKpkhirk+R619lFit7tVCiTdW52qHSGn6tG1Z3wqgdiPeG8pEy2t2GIjUOtivcQ6L1znbu
8TnRmEd9ctoiue+Med6i2j6qUcsg0CQ12nundduDrUXVvZ472iYtrBgjNKP/56KKlJ/eoUlnDxLP
OrDaHp7BpSvSE8byftcAPA1JYlJ2m4lvV/q399/jZWRkNXiHpCOYj3BPnb/Gxoql1blReloGZftQ
rdKNbrVq4IEp30h8r+xlloLti+ncUi+vNlkGpJ5r0k1OkV6KL6Ua50Ek2luDk66uwovD6pnrm6B/
/kCDqJWomdr0ZMg62iPgUDadaf6r79lS9i+Esf9bZQmLf+XwipY30kpZJTYaBimqGfRAz3tx1Vrb
oaT5f4Q5ykDY4Qt7jO7g6tWp+PE67qCmJ2e2zI817uDBMM9O4MSKd9+P8S1s7vIqgZJu246BcwQw
7rrlEzd43WYDwmMdst8OHWm3KSs73jN4tAusaQ43c1Lb/x7LgdQcFSI8DwmicP5OnTmPerQO6WkR
yhyyWokDfDPsbRwnP0sjvVUFXLm5KP3gn0O5Nw02wvlyMXPeYrMbxSnVlMJ3jOKhm5SPeW3+0Qfj
5E3po5lbz1Nd/KvpB3uH9g4lvY7gGzLCqvSMQUcsLSOmhz109iRyjG2Vz8ONt3klQeM2XowtKazJ
CtYTxLoibMNYBZ/CxgQNByKqjokAqaf6I17TBpMQmF2mkoxt6DyDevYoOZkpPWAqlOiGgR/daKq/
+wn1mpRjGTihbK2tO6Zy1w0e49GxfBC38K0r9yu6Dk4tEvjFs3MVjiYRWjJUgISdMV96+129T2yR
7AUj84IZkeaNa+RK+CMpXET3dDYNmODnmwCFYDa7YQqc1gyvCTj4XdoOv5HC3PJ4uhKWYJkjRV/4
Qyy5PPhfAaOeQi+vBic/RVGCTLpMzaDTnenGR79ybuFr00JEEQdss3Znt/NZM8vezE+4/NBeUxV7
MyJXC0om+G4LTJs2DSalN/LOS07BQnmBJ0HhsbjSrV9iPjUkm31UnEatcQPIlPnOy636wYVUsG/i
cjzlkwm/vsSZDY9+63uly2JD5c+AdnKNYEiUcdfXYfHc9G79bMqbwOGVz8xcOZAm0BbunjX9dOzd
PIrsuTilWS8eXFWCq6vjhFDQ7W58gisfmq8MMEiDCoByzePoOgycHJT4Jz2tp6ApFOGrWZvv3r+2
L9SzBJHF05y/qSAYpAvn+0l1Rsa+xqI8oV8yIYkb1n3YWPlXWQ9vB5r2CX3WR5lGw57Mp9xVQq+f
cB8F6rCselfJDkWPUv1uqjLZQZgqtk2YTTtG5iR39pC96qmFsFuv5M8IVV2QKUjO3n+Ga28KXgId
UazmyEFWpYMyLg6Qg1uSS6saAbi1sb2Ib+lK3hhk57UfyTqTFJFWkdnCADt/UxGKP4h9XnUqOlOw
HdMh2Vd5hbWb0udGtumNKvkRC5TBm1rvjM9yjirHZ/5A+J12hHYaJn36FOpR9bGQtv0jLOa23XlO
k55KSw9/oqDTGddJ9tzA/++0yhdumN84Ytde1YJ8L5Dzmy3i+TNIrzbqpBTVyTDLLGCIDrP+ZJt7
r+9/kQuPo2VX0Q1c/JIRRVJ6nK8TeXY1TZ2XnIwwxExh/FyOtFDESAesBdVvt2avbdPaJfgzgaaf
xrt2VJ9K6Rze/yFX7mbgZ5qhdFbASNXlffwVLQ2cBfigRXqyywqdV1lNd6llDIGReu3ek+OfuXB2
fdg1n4ypyG6wP668BdJTinimKUN1o718vromajVFgVecGmNwkIxq02cjlthNIBTZp8wqFH5lqGlg
qWX8NOI6uq3swd2jUU0DO26sbWEa5Q0/zivXOeFrkQmikYIGtB6fhDwuwl4IPNIxpuh704oZCS/M
rdfZHpTcV2q9dH11diOc6szkIa0b42AaiOf8PtLUcJvwb/3IHI26aEpSJCVdPf0Zp0WvmhahSnOP
cQ23uhhvOdv54YNwDhJCU5uOAk4t568yDfMpQ0xKTdiazYtRx/YnIAmQw4juA15RGEuWG6oOL2Si
kFPf8UWqPe7TiRKMSeWOQW2FvdjVRW/+KENVe+p4uJ1eTA3nbGIO16a3+xTtX6iUStASCxdYj8lZ
gTnr4jgoJoocp1LaVy3J+TNkge6IN+sQboU5pR/cmaHDm8qox2qrIYMWm85L5yerJz3cAM5O6Hki
F7lA6xVFMISVYu+MGkrudnTbJAr6xsiqjVRrB5QNhtKdEvWxeq/IuN2L2NFzn/yiONlaY8IRbmTz
y0UiXPHrsCqj9gu61HnGxEgeqxFihrSk/bPEFKb2Q1Np/us7vReBrsbjd7VxTBHA+DRSv2pF8TMM
h/K1y6Q9bkmmi0PnYr4SiDa0dAS7kZEFpjKE0IemSVHvk1HYPeBrWTWBRnzHnDd04JrUeWGdOmHV
OsBuNP8SaI7qYPZauqYprkm2LzIcJ/2+bd0/s1nRiL1x1C9i23LUFk4bQK0NbLVK+QzFtBJ0MfJk
1wLaEPEAc8i6rNTM1xI3Q3AsHXK/XnrFXmFYofophdy6GxixlWxgh2jigT7gVPlt2Ri/9WkK/7OG
DkN16pcoaGRpczrwPuwDkj39WzXIsAtQzo0PyOxV9K18gpekp57b9pGpvyZuF+f+LBuE4abR2Jt0
1qYHfeokIty4qVk6YyLjDFnve1Lo8nOpZhyceqgrYxNmanbUMNSik9TNItsi2M3CoMQ7vtqKqcp/
mPiq6ptSdzt9M3LiLd/05hFZRuZS1TlDZbyqnZjvzHqKWl/0tTvsPa00Rr9hJI6znbJObwIoWNHO
aWe4W6UxeMwY6atB8xVUEh069RlpjRMX6naZN7VBpuplgVFrhV9HVvwrZCx5AkkyirMgzzQ7vkfP
p5D7p0b8R5Vd9AUnz/SjFveT+1A3Nn6B1aJOMA1lXkZWxd52zCWctDETM5I2I5cPAo10seWCNF/x
rw0Jln0UfWcSH5r7UUcw24xOjBhcgVIeKEodPsUiF+Vz1Al9vE9DSx327gzXbCebsvz4/h67wGTp
tSwkE6LHwuhRV5lGnIRplvRde2LwRhZYVeXcm3pzatWo8QcLR1IrG3+0k+HdgJ2X6HYW/dAoICij
V023ZTGGPo9+c0oOlsq5OVUiM4Kyxzq5ZKr9VoZmve+GmwqzK8+5KNUBjrjEKWZWz9mmhTa5Zsh6
WfjQZ+BTfWi4EHzzh74p9uytctvqxj8XtKQNPCOZJlgcdKzVsrodaa7Uh/YULyroxRB+m9kY8L//
ES9yeBoazkI/haMEArLO41qZczzVfDhptXOa+vh7ppre42g2+o3dcmUhUp/FHQWaNPtm+fO/ko+w
wwQn0vv+VGKAvaFoQZdJM2Mn6uZWGn9lKcjt2CwTAG0AgVXsGzWYCuSP06nAYDggJsgtckr3Ad2a
uPFUl01P0Oq/11qVuinTUjgE03QaBT5GXU0LMJKYhxlCx+aCi3DP7Arns2VxI1dx2vhg/v84L3oB
si3cPqjFoE94GBydv1pH5HBGXGc66fjrbezW9u6LWd7y5rpkXLIMdeySKrNVABTOl7GbVNRWo0yn
SdfKvZLbw0OjzPQ/zHF+gPjgBnU0pi9uBm0oW8yH4aH1G6W23H+FF/ghbx7aQExUH+sfMs0pPrh1
N1KPm40/jbW1hdRRboQX33zoa3tpYQ+qnMXl8VfvFsMXiDpZM51ay9iLLPo2um7yWtc1E57DvdHH
G2FE+3mq72A2PMCh/q9j9/mVYyhPTjOrCIftG2n8lZ/EB4DXSOcT2GNdTiS9kbiy96YTnpzZHpvI
8QODspT7RgdK+vfwsDhWUQ4z3xBYb/X4Xp0NswnqcWqsDiKaSN2P6ehgE2ngEvV+JLrsPQAV2TQ9
mXuBBg3uymp/QXlS4sjUTiOEXco+1SnUnUnKVfiD5yHrS8a0UgJvysl088W/8JOqaMpj0k6Y4aa8
Mt2XjlUea+7L0Z/70HyISKPTxTYVJUMX5sYWwp/9Q6IJ/ZAl3LlBM41/JlmKn1w2/fyQj4q8Q+rL
jexM0NCeZDgW/wyP8aD8uqUofDMXXYVCaEeDEc32fLKM0kAZUkk/Bsh6oZNQ36i6ru0VGsn/y6oC
t1ydWWXoB2UWynzy5mHeFGLIgjjPEffP8U0D1wVhPb+XeSy0U0unFLTMWX0/DN9KXdqsZXWJE5Rd
XaHft7E1L3AtN5T4CTGMshGI6A98j8dR927N9l1WWP0CZ7GOwl6A+hIS0vkOyjzFmsi551ObwfDH
4EslNYtwNVUk/4gh/GumlgVtU5nfukcvkxIIIIjDLRz8Fo/u1Z1Ds05acZ/Jk0U545t5jh2VPdYU
RSYLT9q/n0v6w4ib0aJD810bytV21gyOM6snDyGPk+j1JyM3urtpRHX+/rG8EvZRaS2yJpIuqk5j
lYf0edvKKsusk4T78YnB5pGfei5Hp65RcfkDdr13pQJxwi/sDD9ST3qTvokq5kvCMHU+v/9zLuua
hQAP6Mv3BQ5cKxsLLGubUlsYwZP3Cn3OxDnXrW9E2MuPiSAIHhkI1wLYrHdyoXtJXeu1dWrMWOzG
oeGRdTO90zq33oqh027AEFceygUSsZYsDJPANbsBAB6zjagxTyrOPf5YAH01pdft3n91V56K2xJi
msctvvTaz09HX7UNCHlrn4rGKu4FspdDHxnxnuphgtigqv9KxSIcLMA19PflQ619tMO2zuRszvaJ
VooW5GSz214dAaajzDt09XxLmH15+pH5wMWiO4PDJX8/f768iHB/0GLnpHnQkEL05yhfOuUuqoHZ
NNm0gSxc5qsq8a/3X+zb9zmPO9zGb9xDfGVNYuD5ynbcYRjS8GaZgzX+MU1S6UjJmq3VK594xe1L
Rb9/k7Qu/Ho1Q35TpfaGlq65xQ5hftZiKwu81PjRkhz6eE4XJxfT4l3YOaafOFZxY3u/caPWvxeW
M44WRCxQ7lWcbAWDvKbecE51phRbG2FQ4PRt+hou8xLVEYdILxyTDUXW/Fi2RUVNHCVbrauUTevY
lR+jtw/ECKvo/Rd5eQ6gf0DHWPAKWjrrScPhwOuwoil6CXVo73PU6UGKKeWN9PFt/PT54yM2JyBh
t8IaTHQ5/1zwyUYrpXv9ooBHnry6Vqi/p97DeKbqxu/lFJonpwY0CCTdFHeXRhgIBUmiaSX+fs0o
fMqX8kPGbYfmKk7cHwyc6vV7l5FIhyKNvH2cplZPhogM25+qJBrBu9pabmbL605zbTE7zC4or33V
ShuTSXBW/hkvcflg20WTY74Xe+geoJzDT1ZNuXXiVBxSzxvyV1hPElOLvq6X8dZ2tgWqKb94Par9
oYnFC7dz/suJErM74D1VfKob04PeUiX6SygdZ0cxk39X6zJuMOcIp3xj8zC/4Rao0icKyVfdEAzn
arsZVwljbJr7qeqbcDtqtXYHeSX9lVRaqnKxZSIK3Nxsanzq7Oqh7Zv0T01Kio25HskvdanbH9K6
zwXG8cJ4znXcBfeOw4QbjL+nIfJ7vPVo5oRVnO2zsRiCLM5s9lUNvArPa+qYUl5Zj0oESRv2uTky
uSS1hXZjP1zA4mAJ5PfsBkhewGbG+XboZsxQnaxLXtIOz3nPHvWNkTvd19ZUMG8xhu6+YSTltqxp
cklM426kaJdhi+Xf0Dr6WnQyV5lDIpk/Y4aM/SmE8TWfYmQqsbADZ0xsoFenP9Iukf444GH6/mlb
/sdnxwAzVXIkiOKUMLgtr57bTphI08MaeKGZ0zxNpTNsmtjW7lPAsJ0VptETOb9y44hfphMWmTm3
N0cPTgLV6vnbVjLOJedJf+n6vHwMLbDUMVemTU7P/a4mb3uwShHuKgaO0SSQxdYVonhEnlvfuJ7e
EpfV88OLwFgWXicmCWvoo2t0beS3mC8ytmHUTb1rKdtUt8YPkztrz1oag/aGpVoZvm1GPaSlwXo1
WmYfIBatB1zzm7J9GKiOxt1QFOZz443YNxW5VMdNRaKEs2TFGI1g8MJiN6ZRCxEYfx4fd70+2kIm
NZkSXZrenaCyIS2VWOxvNK2o8CQDEy+CtIFRD1+6xp8wcjpusPd3wEVGwEcgFPIXZoJhlLOqDuwu
bcaGPOfFA6eFfeblASJJuauasdgy9yPZvL/exVZfELQ3HI32KnyN5ff8hQFFeG0zETI1Xlq7EU8M
MzKQHYdu9qlWy/9Eo+qvdTlar0w9bG8IEy5ulmVlHAaXPjU39Lr51BhK2+rKbLyMzWT6GQNmA0g3
t+6vK5ub7hYQyZKaLsj76oXmXj6NelUbL8kclfeJlzEc08rTQy4yh6tMRvj96emzxsf9Zs3iq9uZ
yR3O1LeM3S7KPh4XngJ6Djg4Bg3a8xedVWafJlFvvKCXmP9Tx6I8eBVNvrhTos/vf9Nrb/bvpVZZ
F7ldbppEzpfcBZycKiUPyJDG7furXMRoSEVQbpCmMsYBpHL5FX/tnMTRVByWevslng1tJ9Qkv4Px
bjCLcy4OfVVp95FuMFNL7eXTLDTtRqi8hPkgNIF1wz+A68/7XKUMiTly7duh+VKZk7tN3XyfxGnm
m139ABv3dSjU51YOd6XZfBic5Nbqyzs8j1Qwd0jdKaotm7b66h0Po6OoXRFbL1JO8qkXmnHCRTd+
GkQnN00CTxSZbfNbGGr+rcmyT0WZLMa1TXorcVyuhNUPIc9dRGJ8BkD/1ZXRer0jnSZXXtSGQsLX
nJFONqYs3YeGPzvaOeNg/bqYKiNwsbb7M0b9oSPIIiMd2zmQXZVom1p66Y/3t8fFwTMXZBJlF9eK
Du9s/X1aEUEehxp20vs52k+q9ehGs3FwzJLB8dGQz/dY97ZHS8CdqdNcAY8Qxfc2MpJbx2F99JA/
oaUDBACdI8tcE8Q0p0liG7T5VFR6HW/aWanEVo9J4j1RiyJAJEOvwsL/RD56lQKJvMprjNsi0+u+
uvy3zNvGjn2GvdZrxkYabrY0wEYz2TYSRyZfNVubsAkojJ1oIYvH0MlGx28Y231oMtP6WSMieKSz
MDYIQZP21eUu7X30L9Xo41E+/DB7aX7x1Cp5rEuV3oJB4eQFZYHcL8ibBTtLIzF9do25g6Oc5g9M
CrQw1UoL3Sd7q/RNQymjYF1SySnoZFak4Cy0e31typNb06guiFBLQUXKgEQTduul+48adYU2VrX4
GJmi0e8mCefG7+IIZ8dkcFvdJ96L34PQs/9CRW9B7qToPupdbxzIv7MfiZaaMKwBi4ENUy+KAwx4
QTE0pu38D3tn1hy5rW3pv3LD7/DlPNzo0xHNzGRqrCqpJpVfGDWoSAIgCRIAAfDX98qyjy3R1sku
PneEX8qSkEwQG9gA1v7W9zPj8DQPPA0QPCuMRaAkQIE79ErrrQVf4kF2FM+KqlyALFnG4aQ+j/6x
Cz19jIJmuGz8oTsGdGJv3QlYCfHFvPcNYzucf54jqfjrgIV3C25dID05VZRg/VtlWyDrtm4aSfCW
wDwEkPQLHE4f/OS3JsORhkzKE8NlSD53Pn0VL+i5Yb6ILPvJBBsPgRIKeKuCjoNakR+QjieTN/Aq
sY6rwHvLB53sEjhu7rzFJccZmfdVJ72xEKIxvxkwoUHuPJNz/E2phAQX55/5qS4OqzJm0OdLh9Iq
rtKkS98uwZuW30r/9YBb2SzUe/Ap9ycftQhIXkrvE5XDuO3BoVAtjMSujm87ZKRTdoh6v8iDj7Sn
R6+bzqxsf1tafjwfxJJ/PF+yyhlsZixhPk/fQhp77A7Z5XzICntoirv/PDbXS+jpc0CnwEUGRifO
81b9EBlh4ReEfmBFsAMKZTcXZo8QOtPff5uK15+zSvLasBKzSfB9vJ1fyF2zBwVyf6AFtCG/j6v/
/mr/5y8TePnDJP7rIEBZqeHb9/yf//u2/Yose/iu/tfpz/78tdVvvRaP/Vs1PT6q289i/ZvP/hDt
//H5+8/q87N/HHrVKnenHyd3/yixqP3bvv70m/+vP/yvxx+tvHPi8V+/fB1Qu3JqrW6H/pc/fnT5
7V+/nAbBfz9t/o+fvfrc4c8Oo/6shqn9zP/rCPb74+f1nz5+lupfv/j+rxGO/CFqgkgTt1en43Dz
ePpJ/CuusVEoCUkwiFWgRSCh6IdJNf/6Jfz1x2+fauBxkn26+frlv4B/Ov2IoL3kdBOEqyDAgk/3
Qb/8+xnf/D4J/v52/np5T+3nf5zm/DVX4nlwc4pTzwAH56faqnWy3Nocwpfe7YjoGYKs4nNyBGBS
JEXTtf0D0YT+RvMBjAjhUCGEDRoyC/DxfTXd4o4xNfvutL0psGPD1GXTGP5v1Zywh16mqFOKjWd5
oXOiv7aDRz7HIwQu15HXSFEsoTdIMORiog8TibJ3Hm7vkl3umUiV8HOfXlcRywMcZECUl1b9og+E
+6IpK5gRXkYiDPobjUOBsSAimvTlk7f5R0897Znn26STtBRnmIBLgQx9qnhbZ+91tNhY4NY0xSnc
FVi2+sEHM+jS8qW54ZT4R5pTqBCqbqg//udPfp7M//7JoDHCuxdHt3jDq9htfB2F+F6Fg653pxOh
XuHqQpzZi/3AOj598UCuY9DhvAVHkD5mo9XuBBAON+kEtbIaJQm7MB1R4tQuLL7DdZ5j4SVKQPr5
OlXxyO7I7M13lMCSwi8aojU7SFAz4DeOJAl8gsIBrTIUcqmnmwjVaTDApa6TBeE1HEs0D2ZRdnAB
TrHpTjUqkI08ScbiMX2PSwSA59SkRpiDEGujXYQ1G8pVZVRcqhoLRIrLz7dMDNE3J2A5uQe4JQ/N
PVtSfg90vP00jWnzioEO9n1CdWy7F7XnlisYCnqfIbsYYOUXuHkqAh+1HWDE9X3h3Ci+5GDEPop+
hjQJ1abheNXB6onuiYMN9WHii0dvLY7xF5wOdKgRkNPc14cRFOFPjJpoPCwS2X6WzMjPLFuy4MBg
7DTCUVjC5jatOaRYA3x8vYto5NLdVRjtb/KaN27Hg2Gmh0gE/kMgZ5jwAtEMQlSLyrPHToO8cjGb
0b5deuVhMRJ5MO5kSxuyj6nf5qD+iopdsypp7c4sfB72aTb5roBXdo3LVw/Ejioev0Rxzd0ugEmP
PLdarhIa1KYBr4eBeZKcp9iMrUYoWYaWcfltyJrhKh4nAiGxQm10k/kWovy5WEaBogt84U+mQR0F
z3Dw2HNvb0YmCu7jgPZHxPz/NQjLx5O547TEPVuD/s9Un1ay/tnac/qT39ceEoe/QnoD8CJuJ1GN
g+qAfy8+wJ39ilJPFGucSgZw+XBKkv9YfUjgY/0BoByCixO0Hzd9fy0/cfwrMpcU9f24icT9ThD/
zPLzfKrDByEdBf9ynYxGox6qoWr4oeb645K7L5X+8KQj/mH6fqHldSIHjKCnIo2WoedCsb4tcGF6
JpN+qenTivEkg24BioNyMWQHl6dvUHz3hvsh2dj26Zj4SdtCp5ANsYodPBMut1Dfw3jW8XNp+EtP
vorXyvdTCWUAg9dziZLiXd2eS6BfanmVzw7Uo9ZlPjsstp+vlt7TINm7/O22l3n61Ce9ElTTYvp0
4AdhUIrYRnTZJyT6qeX2zzG4Po1MXZOaKLHsgMuR5KLu1WfjIQXa9uSIrqdPvkBBjQtIjx9CCb1z
vdy00x+T3rO8+2mC8lKXI9yfNg3bFFT2eIofeH7M5Wd+9vAEf/9XYvBXf6wSArw2IbCvxtpey+CV
jHv9NaSt93Pu2X82v040qwxlnrTVkA278BL5+DsWp7tNnb22GkfqMmKv03McCWp7PVDt31YZ+Sl5
wF/PvYrMGNe/eoJd6aEJvo4wEE7qc0qkF17k2gWiSpIKjrsgsHDcO4B+iZNM0p0rJn+p8VVgtrNk
MhpSdmjF+LoK5voiFvbcCfdLjZ/+/5O4hApyENIXHNQFx7+i9rm+lDTIz2TgL7V+yj6etB7xiEGc
Jfkhflhw+/lzkt6/XuQqJCvo6lxL0ayRoi8mfwRXffG3xXu8Cso+zJIx7TFKakuPU22Copvt1idf
RebMcOk/thNH1T5089y21Q52auO27l4rGRv4pS21weKQwXc1lxm4yCkUnZtCc81kXrpuMbVc+AGX
4R3UFgmS71SpjY++is0ESuZuAVXxIOiN1O8GceZW+IURGK3WS5zh9HQhjh/aYL7tKk5xuS7O3Hy+
1PYqMJNwabwc9n+HLAovB9Z1n5shDn/b1t2rwByTDKxHA9ItTRL225R4khXAA/XltuZXkbl0Xju2
UUIPlWxLFE5HF84n9rit8VV8cmyW/NpDxwQcHjJV3LOLOYE/+7bWVwFKoTdROEWv9hPKq7zI7GCV
vq3lVXTiygiuhK2iB6kjXAno6FtYzdvCZ60c7UG9IbzJ2kMmvD3Yub81Pj13PP3CQFyT8PwKtjhL
ONIDarKgcJrkRZd2Yr+pU9Z6CjWnyk0THpyZGhtr1BtxVKJva3sVndAn9V0Q48EpmvXC/r3sujfb
ml4FZ29xTAbyOfb/qUovVZheeZM953vxUoef/v+TdY1x10STROMdtF1xvJ+ijU+9CksrIwn8CBoG
YQ6HHZi8k5SeE+i89NSrsJR0gIAefsUHf4QvoYQS6pDk7v22/l5FJa9Ox466o7AR5RE/Vn7u4k/p
gKrYbdlbuArONB2UACeVHhqYi2bkYzP9nJPmn+nE+ooRZB4N7BVaHoi7UuBsF51c3m3qFhzxPhsp
AtQ6PadLc6CdOTHOodAR47aJcF2XM3gpCmUauK/NoU3uqWff46AoOFMd9sJgCVahWfVj24aoEjjU
PpTmRGHf4xm5bVXGycOzXskDRcD86BrsBh+nGu65F9t6exWXMmz4CAFRc6iMt/NyglNNtm34/UAd
PAn5XnFsKQG+PEDKA0/bAgKBbStDsArLACUa1I28OXhtZvdh30OT2DQbG1+FZSUYHhtuyYdWMWi/
iMwLkJe3JUDrg3UYKOZh66Nx0X7KGwEGjrctHVwruIknUJUYRg1Gn82KScBdMCH+sG1srzVzHvVi
YTK0XtXiBgF0F6gh2Nbha1SVmkyNmxYEJerfsSizApXhG1/m+jqBZ61vdHcaKTh3PmS1+iDrPNsW
O/4qJs3cdkGAQ+0DLgoKGh9xsr2xS1ZRqWNAsxeHYWJgDIu6SVPgtoJumwR/3Ng/iUtcxkWqmdHf
XTaiQrAbUCKeE7NxHK5iEx6FhDoSABvtZrhSG/jdAEwwb8uTf1z9Pnn2eJ71bDO0PnjmFWfmcVzI
OWOHF+bvH9fkT9qm1YQK7gZT4USyqMijCJcastrW6V7+fP6O6szMoCQ0h2QM4GLne2rnd2OzKTz/
xq5WMOZTqlMIIVHpI2CUI4TTeb1tNK7Ra8FUa9wqoWMyAkG6gHHTw6bFZ+2NMnUZitLrtDmELSzu
qUFRDVyCs42tr9ZjAh0kZc2AOQtIjQa2anW2LQlfV3nVgwEiCwJ2IFPo3k0XfFk2dvUq8Cew1c2Y
o+WODE3RhF+sxvnYtt5eZcpQIjtOTqsmM5O/h5l7D9JLd+Zq9YXgWcvfxJiB+jNIBCbqQot5mfcz
2D0bn3y1JDeSJ11DgKIf1E3rjt28LalaE9vSALKDedHNQQ3uBhVmt8s5+49/7o4sX4W7N8GhMcsR
kANoF3UhN6UPKN98Pov0KECQjZyQm2T2MvHVdVid8+l66YlXx0n5qHpUj8yIxSW56sxt6M65CrzU
8ioOOQzujY2wmI0oSrlvQvm+1z3bOPOt1mALZwyWghqAjo7eTtmtGKtN08ffitUsdM1qirBMRu5d
rQ/9OSO8l7pjFYY+BwBmgkPrARbJXx0KK5Yl3JYYw1jl+fjoas6kZ0/DbiDTYQmGap/pcwUULz34
ajuJipTQDWOPxutefIbNnH/TwEpEbgpySAWfPzvPk2mmOZrX45IV8B05qpqEm5ZfYO2eNw4TPi8b
B+SvMZvGj0sFGWCJypbY/hT77N8bYmj8nrdfex4jtBbIHTi9Y749gRcutkzbKBR53vQwpw2fJUZ4
1/kXDXf9ru2gJNjW+Cp8QC+f08mcwqc7ppF77ew5rc0Lo2WN5nM0jNsoQPiEfXbB+mU8ekCFl9se
exVDIMxAOhpiHnQqEK4E/NvBzplqu3Ewri2MPEwqo4UQrFTa6ruYjPYClcV205nV36pQWhiyg6rQ
JyUAhsmOzip76CKtNy3F2bq2cuoWWCBrDmktKj3g+9PAGGxUalPuA7rJ8+EIg6BcBYom5cCCoeg9
1t0aqNg2xlHwvHU4GDjsjvFioYkDfIjrbxTA8ftto2Y1O4KuC9mc8TCj++/iFBW5dpvGAPrW54+t
Kx4ALIjBHjT5rgkruUvyztsWo+lqYkzHoYU4DI1zM1w0AEKQc+UdL8ToWpvNs0DhCBnLBcvkG54R
vwT7P91v6u10NSWm4L8EVQ+y1Zyr+UZ7Xn8z4g7vsK311ayYeDAS7gAkP0GMQT+do/7SnTAs21pf
TYus9ykWaZWU9Sy6Yz6p5bJS9c+Bs/9cLNJ1CKVCWV+1WIEqA/Yh8GyHJqF247Ov50a4PDqY6iYl
y6W+mOrFLy2OV7YtpOkqQD0QUvKpH5MTmKx7lcf1sueOqo3PvopQ2Ku27mTVWDYMaLE4lBz2Zv65
4X4aG38XefytCqBHgtHHBFNXRwf6NUUl0xvYNy7FMI6gIos22TgBrwI2YY1VAvL3Mq0m+HOFQLlU
bV1ti6s1pGZwTWCNG/At8qS/G6MxvGQ8P1cx8cKUsBYGkR6SYmBvTn2kYdkpknG59VRMNq4e6+Ej
gT90BM0D1zCUIyy1911WbxOpgQHzfBpOfYf0qcWqDduyu5HY7kbMmdm290pWczwPcXJIayyrrO3a
q1DG9qLyUAe1acZZK4RA8O/yvkZcxZEd38VDH3xvhjbd2Poq/W3nugV2EB1jUfO8ryAMvtDI+rYt
2vFqps89FIkPp6jtMqdKa4akmJIlOW7rmdVM34WOwXOiista6+ZoMx4d4LHCLre1vprpI+j1wD/A
TK8oC0o5h/D4i7qNA3JtSNUaHMjrhuDZ49HuFYwtr3USbxOtAR/wfLgnbBwlTTuMmXgOLpAWZLsl
cGxbjr0Gb9llTGSmPQRTK/XrJq5h9Rj6P0eO+3MNXGuGuijMIHQySYlC7/uRxNGV7qNznLIXJrG1
vF+jXl8EZk5K1FZ9Y1Lkl6Giw7b92FoyVHcZb7wli0uAGJN9HTJ9bAjZpoWFRvn5Ow31iDqExCal
673mtzHi4ZGmot10JQft8/PWWUTBte3CpARHiBy7KkqvUJKut922AKD2vPkerhWCoji0BKnC7SqU
bwIQYrttobp2pawScDL8HkzUAIbou653yS5baLVtmolWSRmYWYKGAUI1Yh15W0FouvdFlv+ci9ef
432NushQ+mHnEENywtX2Ne1RvuB19pyx8QsDfs0IDHiuOgu/7nJsT0iXjrUlyZrozIg/zYX/kDet
PSszGrRDFwdJqVFOUVg5ymsW2/mSDWO23zQNR6vF1cI0bakEpjKU37sH4XvTXd7lrj2z/r3wDdZS
ohZABtzM4xtM+QA3gor3OxxiYfCPqbBnPuOFd7CWFDUiyTBokrgMhU0u84bUD1jGzddNHbTWFPVz
2/v4Ly4TmCrC/ahNj1L5Gw9/1563XUrbgMxRXC5LRo92iuD0MCfVtpVkDVUKajw4lj3AjOs2xWak
So/QBfBtJ8DhKnB5zDQ2Ohg6DVh/h0gG7QFi7mDbfidcrbFxA2deFS1x6ZLGHPoefvchG/ONrQfP
J8zYy5pELtgJEll3F0M7VcUSi2Vbsr3m5jWnOpa05WnpYsyVUCtmF2mWbbuqytbqIl8B0FVTZH2e
6sQ3UFuSa1P37t2m8b5WGKmYVbMvkPUpGFwdAmLyiwlQx20Z61pjNHsjJj6CbJsqlIDvCU2nR8Cz
g20KQIBDnr9XmyaTiR3al84FUZEBe3Ws5ghc9m29s1poLYgOfQ9UWwk5hvqYebK9WTgq5/9z66en
/If5fq01gop2bpPTqJQhm2uA1Gfg2/Mhf92FLUgQTC6FxmXiOYDlCxPn2hhtxg0FDVKWliEubPfw
ExCvBuPTbWetaxUSNm1L1lc4KKo5kLkBjZqd7+Nu/z931UvPvgrgxJrEegJJsoMg4T1W9amAciN6
u6311X42xoBxkUU+JT0zX+PeT5XLpLbJA8EueT5IcXs0MVvHSZlAIfM7S2rcYQ4Kq03Xq+BZPv8A
H9fivMbUUwK6tHzQWRV9n/Js4yH6WpLE+tDMM9BSoGPC23DuI/91JOtzjmkvvNi1KAmouIClJEPX
B76C34Tzd2nHh20r4lqWhIpk0hAUicNMwAzVZZX5w1uFgUq2Dcu1MomgukvAfjUv40nnRYUCuJLA
WmXjez312VOhDMyAs0gMeSklRXEr77ybXLL0YdOgX8uTIrgOA92d5WUmUVBHdJq/r1Five1s7ofF
8JNnlx5KIn0d5mUajfRSOFhC1MLO2yabtTypr4ZFZyTJy2phED/FYfe1AdLwcVvPrALWoeYgn+GB
Ukowjj9AEKbg4Q3x5v2m5tcSpSRtWN4C7lgS4G3UPgYMju3g3+u2HaCtZUSx10vbZENVOlwN3A5M
5YXnTeG2Ib/WEsWhNioA57nksW+Po2eq/RDTn3MB+3P7tib1DW2cDxHqhsuQKVLoziMXQvF8Y8/H
zwOqlWEL92rk27gP5NdGNeEV5CNqW7iuTZc6jpK1mk1V2QjkxgmQba8UfHe2qcPgT716+BM4PGvm
qgTKyTuQkNDPXd+pL9sG5WqBnULp4B7Zk7I1kBMmMw3KGK7bZzKdF2b5tYFIavOhwoEFKZu8898n
4cD3wjTy27ZnX8XrIoBDQ3JMyqpz9qAzvzoaRfxNrxUEk+f93vVkojLnVVlLzndkcuxNGrLw65Zn
R+HH89adHZg9XfaUMD8KbhufjO+wReeb9j1AIz1vfYFHrEq0I+U8zvYhsDW7qlJv2XRQBCj689aj
lIqAaVGV/bIEpRH0VQtSyaZzIhiZPW8chCx/lIOpyjQm8JZytoIddtNsmsWA8lq1Pie9IGwmZTTH
4gDNP4U367RNHpTmq1ANqlDX8RKTUoE+toB1Ksa3YZWIbXPw3yjUdadwY1eHpPRTeBMePWNgoR3o
1tsUUDAaed47FNRtf4zw/J2ngK8Os+ojjKnbjQG1ClcW697KBlONBrDsunGOXka1Pbep+uepBkvF
6tnnOkhdFmMWdppfBqiX+8AS053bEZ7G9t/3bNjGP29eCOzU3GBImTU6rkFntt4RVW4a7jYNg8H0
kKQ/Z33677UQRMjnHwWxcca7yJLSSbijDXUYoMBoOEeGfamfVsHbDonH23rBlBza8MqL6qiYsEff
lP6lP8BAT9K/FlqqnMAz9ChNbKIrAKKS9wMORqZNiT18L573TZMPTtnMgwuU9qsSACJzQeGttm12
WDspKxIAx5MO8jiwGpggN7O+AI5m+b5pzl+7+EQaJHEfxe3HNLfTXjWx3HcNoxsffh28jSNJG3Tk
GGlkl83ADTiY8bbKLlD4n3d81eSkImFcHWPXzw32+SR5jGCbsOnAKF1rcDwUHTSSqfqCBcTr96LH
tXjC4Ee+bUFcK3FmOQ5DlQGTkYrIK+Zg1jdKsHrbqFxLcRbYhbSRF0wXUquI7AWvBWAiTbetNBqA
nOedz3QfdgwWvxeGgZovMrxVOFIv2wbOGhsI96bEq1gdXwiYDB+hHxB3LFRm0/FxuhbjDEwbjEtL
LtpRfHQm7h95auSnTRGVrhbcKZup6dpOXM5hxH+LfSq+CXXWeBz8X3TwP8z6azUO017gokCLy8aB
HH8d47So8o+pAuG8v3FBo0mOAh9JvWuRDWl0y4wh2RG2Lq56NAH4eLig6yl4sYUnB6EpAGcLUbck
Svu53xHmQpgJJ6ShX8beuK4Al9i6sIDnVhJcNYNmAkxP2Dp7QNbNIftCbChQFwb8q/E/pac/sUgg
23G5T6yb+FVf5W13mzYp7a/iOhP1J93rUbeFGKSd3nrjqLnYMQefRQoX1Liqv5DA+HVVMC8Y6DcC
L3Oz7Gyubf2+co0Z5yKKSINBN7ipej34EbU3nbIAtO2kP8MF2o86Vt2LGZCK2wH3tguBb6Jw9D4F
Td8HgdLWnk33Trh4+sCniTdHVAX04jLPgGMvajXDLXg/e5x3+P6NXsbLBYYGkPV7pBkfAsHD/lUG
Qxh4sZspStTNkM/B2O2MsVn2rYuEP75Km3j0HjrF58Dbz37XYvc1AGWTTrs+aGDdU4Qqg33b5Yw2
x3EvRyDIvizci5sRFiLgoIudC23lgSgX2wD2V3mAVHHC0U41i0NdmWp4RV2vYBhTxxItgCRPgrjg
cAuK3aE+eQ+8BtSO0Vd5sMwcKODQg0tYWkWDK5X0se9c4CvG76jtBPwHsMAPy7GJXSxvpQ45EHUt
gc7g7ZLHgeI7Bf+MGkavdqnFRQN7SvIJ9j9O9iDOK1znFbPtejvgDMTGgOupTBip99DVhZPZoSTP
heG1oxwMewAgnVqKyvZpTI+gSsFIdjcuksS4DOkzkN528DuKxOc5lMa8122QNe9HQN7mCWQA8G7a
HQw2LGAJJISZzGWihzj5rZUBp9+VBwtRCpQeWQJ4eCUEfwYr35naCwr7Ee4fHaDMnAC+2lW+d0L0
4XPhqA65FmLCDDr77sm6gTdrS8cKtYnwSO7JA1mUhsH51Czh8hWW7Y58AwGWd3vUOahx11CRd4dQ
AGTXX/eOnQIsHVUzHlBPPuR23/TDnNvrqB1CfyopTB9VfyB5o0JvFwMzXvXA2rWdeYQVhtL3cDl3
rdyrQQERyXT9KbHTkB6ohBtQ4U0ehjk4gK366kv00beRykDU6LzOd1e913fpDYrYZXCfjbjv9GFn
LfldlyTtlfGZ9wYGvzz6NpgZtEAgvpavcHGj+zByKbA/fr28i5hv6m81DK+iY53mTXry6bANvD4t
HxS7MfA1jWCNYaMqZ/WDbjCo2G0EC5GgvQLNxoIFblg+NR8lZodoOEwUjhPNPqgSM1xxWrt53EOS
V9NxH3GXmI8J8eTyaMk0i/eJzElKgVvGIbIHsF6klrvGr7Ac7zlWBh9OryZldCkwexA7gsCOa0ZR
zrjHn4KL1JtBuDqi1DGRVdGBOjR+R/mWcKaoQWRRAhJygFmyQkUuC+Yi1ZSOn9peQb1QWiRzPN+B
IMRmIB77XMOFeSHRCGCw54C4eogxleb3U9Cb5FMI81kwCGGRMsFvmJvZRN+5msLhrm1kNj7YoRv8
rohsJPSryqOB/WzqmXKg2hxQ2EdexfMEAtUoQIoqPA0GqV+aOkkhE2Bugp/jDYOhGOxgedSPIbwy
siqEjoAHRPoPVhvnHeAlnETfNcEmjF/Koc4HXqYMB/0lwLxyejXOVPcDUNR2XsoYFyHp2wZkBu8L
Xqs2VZHZLG67AkuDyd8AHQsL6MM8QJOCv0l7a77AbhL+stDaW8+fClL3NtBHNgpFRhCFRFK/TpoQ
BqiBihfv0oMJDNaLFDbaNaysTfUN3rlzc8cADNevh2qMgyP6po6+8iwCAhplE3FWv8dCrynMZTLW
1XPRwFfaXGZjtIwWuurMAPKI+yHcge9UNPeBgXUQ1/V7ID8HWM5MgTQPErjynsBluoXL+YErOypg
zo0FyhNWKzG9lbThJzCP1/o7H+kk29d8gXEN3IbhDZ82kdJFz10bwJU5MpZ/JJVOluEOuT3lbj/F
eULFtUvFksKYRgp7jZs+EntFEPRSHyEb9iNXVDgb41nRebDr/RJzG7Vx0eeNweFkA1scQQvdgAjE
QGeom9c01ROm7Kqy0WfAx3jf7ZeZKt8UqL2ZQKXtA7TxUcJeXb7uGKNDf2w82rDs2PvzlHkHv/ZJ
ex0MvSfda5OBSN7vculghnMbLgveVTH6Cg4nOLx0XuXBrph0tNv3CV5uvwO4EpvrQi0hEXdCZRJh
h9pJF4D3aXDI14NVGtd99pqPpv4EZ+4YKYGdVGAffXz3pSrSMKDzt8iYHKI0K2EzUnBie3URBZkJ
dzWBVeRYgCVosntP+6gdqHPZzjmMeh229N/bapndWArcHOXvMQN6QVvMUZuT0gsSrZPjlPywZel7
YE2/uHER03UVMOdd0TFdzLueL3KGw5UblLdTI2vjELnFgkkA1u6Ix6V5b43EANkFUqX+tAMEV7XD
ztmgsx8wq1Pym05dGoBNHnTQKdQ0D5tH2Cz307sp0/BIOwLoD9bnbuTJmN/ALzE7gWr1wGa5a30x
tBeut60HI/YZPipzMRLMTveGpDOmZBhzRf2bMDGJvqxyq5K7xWMejIiStI0XuguUqnu5m9AnWUH8
OoTKAympNjvW1DD+KVI/CPnbvIcnFjyg4iZWvxFr5vpR0CqSAvUYndGumHEbTz/lTIAUUxDDafjR
n+Hv1RTjBKe8vqgyvZChsA0YUv5BLr1giDeHhDAuZg4X82vYJ0/JPS5nw/xtu8QjV3gTgT/iEDYZ
2x7HX0AHw11+qZm4gjlxTD/wRcf91zQAn98VUR9afyx4PvnJ1zausQwUQZvw9mPt6gp+dnVGkPvA
nCquxstOwly6hS831M0fJB9bjwGt7zUEHZgohaFVuTatjzEsHtNg1wLbSTEPzjHxUV8ABoxGBgUD
grpoOy6qy6bREj3IAA++Qc4RZR9CjrmxFIt/woj1CxBxD24IGSvtCJ8CVkQSjqKfuiUf5B0eJcYk
V2neyWsDUHMAY4koIwX8ThO/SLteDzuSM+XzHQV7r7ofqshOl77lPCiXCO8HCfc85O9V2tgJRYmy
dp9gfjXBBsE1MNZWhd94Q3RLFsTEnecoxGeFGPOFDUDhJjFcfFLKVY6v74aawkzczj1MR4GHbiN2
CHNZp4+SgY4mCuHFOX6/o7hgvYg7rFIfF1el6ZWl2RA/1D7mk6/LgA67Y5OK59fN0IXzKwthS3MF
KVSKcjtsn012pXo5qe++WPr5ACxwCgexGXDe4aKC57p+YLDdcm9DiBKb+9mQUA/FgFJi94G1ko0X
uI9tjF9kXpIOHyYPd6bfli7ze/8QTrNNTBHgktC8Y/kYIKGfayPiSzdS06YXXU05SkNb8JW7wq+E
jh9h1kxjrK+s7j4YTCLoH5zItTH6wJIKbwHxPI7Xdun48tmDeO/OYasV36SaTChAVtp7YweN4oew
ndr8fdu2dO522CFN8S1hOWOfAtCl6GuGQ4ignCji8DMc0hCTOxZXeYzqILh8oobSjx7naiD5nQMh
wGLzZIgXX/QeQD2XuITO1LuBB6r54vIpw9fHVM/c69T0vEO0caf625o4qougbkz/EFqkkXAbgJHy
JRW1GG8mr7HhcdYtY7DqEU3Hipm5oLuAh84AvDdyug8aaizxWlfzzI6SKvisF7PXZ+RdI8Y6eGRc
GX3EyjfaooeAzi+wLKYYlT4N5N5TM/VupkhX+Yde9DzCnJ3FYu+3OhPvbR/hPBK9vCAI5JIqVHXp
BCnZHZFG4ehZMzhwHOYYxtL7OZtVek9qaYOraa6j9IIuhnPUgtmcvwr5wmAw1C2Yfd7Z3NkYlh6T
HrDa1JUsloRKfe3B3S+5B8evmxm8PWB7Vh/A6NbRPY7hYllSOzPMhCYCya2M4KbrHYXssvTgCTnX
co8i4sgcAGpo+hskn+l8lWa1nxw6CWP6koaI0Ktu6ZPqEEcLxWY3bf3xppqZd4KRasCbr9suMhxa
EHheqEvPKZ3t/y91Z9YjN5Jl6b9SmHdLcF+A6QGGpLtHhEIhxaIl9EJoCZFGGkmj0bj++vm8pnqm
KtE9jSmgHzoTUC6SQh7uxmv3nnPuOeQ29uphQXw13c71Acca1WroSIjjFUY3cV/J6GELSUS+7xwo
kSKMRKN5sawhxcSXJIfzrjRRO/ysoi6Zvs6xO7ofXEUXzQDHqkz0odJTa05msma5J+Et0rdBOVpq
vjsvzq0MjLvds0GKA0UWNTZIv7UD4V3nRB5L/9LyFGO80BzueDE+Q82HaCHFnNYqaeJ6ATHy0u69
agmWfVgi3uhe5bPYHK+5DfcqEEeBnE/2ErftPU5x3fQi4Wf/HMjxJ2Av7EZXDE1Q3W7ciLi3dMOI
Cgbe+Ns/9/X/BO2NXslzRbLgrdqc8R30uvPQ9sM/twCAtzPQyt8hwh4JdDF90nEbDvWUrZM7vuyJ
Lh//qdf+52WdODzM2PvDejtG0r3zatV8uXbM/wHR9VdF1r+B//x5TbVaXVPtu2xv1aBqja16dODX
6AamvA3RIrFChZljVdjIExz7vUPH6OCp/SbTllmrGarwQXKQLIAprRdROoFOzZ6JwOykFsmENbgi
mLuEXzDpoCov3jikOmta7cWZUmhc34s07qe7apFuzbGe4MRIVlH/kZPrFUH8t77BPyGLiKV3WzXb
epvGjA/nxaR2u5lKd/09ONZtixYTlf+IC/53mIc/781uY+uLZdqn2wXfO3Gn5ECac+FL1xmKdDiA
YYiKO4KwAE0QyZzXZDnuGRI5V4RAYoezZ9wY63RyQyvMeVPlZG7SjuDF+2gpRZvrns2t+RTYVqSE
OoxG9dOD9FREQ2atnhOLW/I0afMBweA6P2DmUjM8THUy3l31ZYMo4rJlqj7JRsxteFLb0MSFZ+qd
UNuVuuNd2qjytstSGXd96YgtcUWmoqWrt6xUJYZcTLPM7/tl9K8RoOt4VBNZOOVOtoC34jp06iqx
TctdkGzp8tAlUYUfWLtOa/+3mJb/DN/65c3Y2bz9heiU6S/nuf/1naa8/y+QonLdIvj3U1SKt274
afhefv7l6U3PPxT/Mvz+i63f/sLFWA1/H6py/Ur/29jed/8gSIWcc/+aqHR1of9XX3vX+4OUVJQA
IXGKtN9XfvRvtvbhH0SMpgylIYo4wgGv/OD/CVXx/yAxyvHh7RJyVQgh/f9xtXe9vyoP/u/DmmCZ
mRB/TkYLf3lsrv2JBFuSfhFiSwl12Dcm3bRigyubZrnrgccWK4NsIs2izwa/4xre09UtC5oX71VH
As9WN1orugiVNjYLHb8tC27W+naxaT9lBBwqU5TdcchLGjnxx4DVtu/MhtVz3QrhnPxWCkbycpuP
rAHNlZkpSW3LFl87t2HYNnip41c8ZQ2NbZQfwEV+UUWrvA+qxtJXpfM1GJaJ8IsICFUm1ow8uymu
huo0gJkGeVRWAZPjskFS7uLgYprXxZJCd0Wo8orNt591XW6vvOk2eTe0USuyrR/Ur9LErT0vw1C/
nx3SETPbkleepcwFd4PfHDozOwU8p48c9lO/Tw7wtBnLT9KX/c8wCI/5ZgkT8s12ahOt5mTVy1WL
IKjYNHM55bf/NgckWxUM397FYVOfWNFd92cDQGqyNLTrs2g3vVNw0njM+ngdv4x+avSptw12YO5E
WkrmWp+8D0ud3fN0DPf9MpApSmKlJYo3G9d0/UpGeMzU1NKvoW+W6lsCN+kWi2f4c2K1BL93pz0+
dCyk9Zlug+ppU+IIbqxM9W+UlSQes6aybLejPkR/I0pHHud0H6s+P5xrKQyCYMBHA8jBO8tJKN4R
r5mfna13MLEFIXzB3in8JuNFXW8km3wOl3pacGFr/M9DOU0/WzRVNnPizXl34Mvx5ptq+Yzz455w
MsqDEFU38h7rIQh+xTMRaWTTVc6ckQrU1JkJF9cWs/b35nQsg2kyDJcTEgcXskEea1uOk2HIDUR5
262006SnyVXa9+2kHDcLOoDSgk7ISU5LmTjnqHM0XX4Xim+j3fYHp4GQLy+u7uv+JjK6gokpbXNn
/CqNrqMveMj7pBIS3HE+qj4LFHsToBIVaS4L0byGZGb0CsljOWFVUfNJ9Ma5H7vN9m2+jV1YPoDM
jOVpcQJ+TNJxl597k+IBytjcrreRJ1u4RmJi9/AbKnW+z5QmVJ6GlsP47riGPd87NX3BbcnajHMm
TVDMvGJ4kxOAyBDnJEB7w51OuDZxsYj8JOdqi6ciKlXrvBf9Hnpf/T4IqufD72WYl9FMbPeEOdJa
zCRgOJ8WpaIjZ1qpy2+K0PvuMzHS3vrg1DuBzjOmKuFXsiRT9a5fCZrxMj2POv1xVAzMTwqWqj5v
KRXoyem8DeB91SW6k21b1wdNrsTyDqG8Nxb4YdD1ZmUq6HqXGSwKI/R9dZ7Znl441k0Dftwz331o
+BD5Y1xwYJmV1g9flViPipyE0Z2KfpLRjy7odF04PkPGa6Vk7cEerOrzKrxoBRUwm8wqAQ+KNfye
3O/RtGZNbENW1lbl2lu3nyzUdNsl70GG9j6rOgJj85b8HvEhFU7iZiVlxp5NWfvzd9DZ47lsZGxz
6i6BuCDSWr4HiAnKU7SM3fTkgN+tuRqS4DFeh6RFzVYuj9HmYa+fpDVFKfT8FSzPhuu9BHRff1fe
Yc8k4fI0Sxz4ST/y+Uizqxx5zsqQuD7up6Z7DhspnyShh1uOh0t1A8ac9CZn9iPnPgPjLUHm3PCx
pW/6echk/hq0tf4p48aZz2sIYEwupuMA36+m05kl2Wp7HT1/slm1kVN447cRIyqZuebqcSh5JZVV
sTiZVarpMe0ljtXockiFV8DRZW53lrlyMTvreK5KFwUsWPj+gTMwBReJqrHO2jHo3tce22OFiOoj
znukN32Rzmr4YJOQ0f+vUMv+27sO2xf23JMth/DZknxB2aLO0yATfVng/O5a3Yw96EgZlAwdtv0U
eUCBpy3yKLop+98fVQvcAVS8+TIfUwGBU9VSfrXj4r+qeL96pESufsU4PApP696DAg6Rmsan0an1
fXhEkGmu20Xg+IPXB/mxw5sUxAD0n90xnXdiS2qD5NST62tfNfGzsJGZCigpd3/vMn4+SN2Vv4dJ
hnHWJ9A1Q2UntBUuB+8m8mEjQPvqilmACK+Xsor7uSAsnk0Fw52TYknvbnEeuAvhnL2/DBd/nInk
hKLlpZJ0pCR8lpX7GavcmMPRpxylMATnzutSq+XU4gSMPT/L34+ks++v40ShPiEcCVWR2sHncAXC
qe4SzMrYDO8m7Hzhj0KS+eo5/oSzyaxzb48XmfnCt3XOyfVvBoxXuZ436lmGbm3tTnWzW34Ug3Pf
acfGWYBdVAqBKqcot95hopt23fRYSO0sfYH5vnBJVpwiXWxGxZeNdau4sI1OXjwCvnlPV7gbhTd6
iUG3bH5gYFf3pEo1lLOuPIaPk+cSULU3rv+JpCw/IRNeTR84E863ZgynqUi0xFtw4t34QUeDMG2N
7faq+rX7QbJdXHMjeytvsT8yNaGSALCZgvrrwQbZL+W1K30/7UGUk77FiwjB+mwe4xzDtVknt01k
eD2tCsbw3jEjH+EMKgZH5WCHh53uenDuNyRkk5d6/Qm6SITPCc/MWji9Wx/QM9oQALuNU3cfq54A
TqyyxVtbTdFw1nZtgnNlhb49cKf0siFwgbKZtdOvYMXDh3lrwy5P2klS3dPBfMDrtE1ywgF6efK2
Zv4I+zzaC1m7g8wJwQrbrCmrPj15kp2AHExpejIWlufkoxXws1YwrRUzUcWSADCfX17KI1nyfriy
PXLU9Ckt/sxIWtta3a9pkuibCWGJX6xkxR+XozrK/uGQYn9djN8tF/xAj9++IYAa/BZPvFMIx9Td
T1sSbdezd9xHxte/wk2KL23pVS9gz/AoiV3THxoMIYCuUftb58TlXBwczNdyE2l3Xg/h35tynpbM
ghgGGf9T3izbdHz3zVUW4ClBipspfcEZTRw8Gic4vM8zwscl270pflDLrOdcbhSTfFUrUGptTPMO
/M96p5FA9TsnXEb/NJrFPiJUlb/WqoOcPeTUPU9Gjd/SZWt+VXZL28JZ4m7JWCCW36BeVpV10vSf
5rrf34it1B8BUUlcA4RKX0yctnfk2c3faV9LPj93NT+5lc3joKGN82Vw44X+RzefZSjd357Zj+d0
GI+bVXQDr5is1m+LI7qnWbgoDFyM9XZAa4aXYIKB5o2u0h+jWqove6zC7zGcKJ/+PPU/9IF8Ip+x
VLi3fkR/VdZl3eZ0l8lrx0l5v8WzG+QDudUwff5quxyT6MNk4FRqpg/Wyf0ag1KQ/tdsI0O3WDvW
pGP9IxrH1eR7q2MfEmrWL0yp6w1jLVGxfbUlH02ADiZDKzuPWQB79Lz3KpR5PB37rUvJh9BJ2vUL
Nc0RXD0KlKOncFe5OPyYhsmfluHUBCo0J+xqxRevxWof7kGq9hQTSSwzEu/C9Wx2bd80VOq3QICy
5TDYZXNa63FosgCT7i/l1q0/kVs6Lw0VQ+e1tUJmkib/096Av4OxNvPA4k903BwHBG5WqSElhLCa
BGF4dov2UxiSIZC1upYaCtExIKghrELmrcQiwjIZjKl7wQLFjW2MT8M8XqmdI6afzk3TRtT6AXKR
FK0ARpP+WLyUUwkD6opA3/Fbys8jEILKPPosUZAKuA+Z2yaVf6rsuAfw+mXf3Zj0iEIILLXSXkZL
9CVyg8nN/HDRMksWOvZ8YffTI2S453JfsNV527YlSjETp98tvMQEtKx7ys0iIr/5bjklXab9jctH
28X5tsFNMXLVAMZUh24Ks6SMbZJrhz/0JNfN/8rnrD+6MHmvJkHgAdVm1gchUvW1tN7sEbWc2uRk
g6T+XHfVmJzjQ9THO2bLoSuYwIIj79tyfTscGDJekutgSDyNtjrzuMw35ZDO4an01LojmAj1AE4P
U87d6OihSLaAAZI1VFz32JGDAUUIE9XnYFu7vVjKkcFy8rqJY2SVp28S0nnrfAitY7Oo7cmxDGZq
zXkKVQPgLKuNj6auRF2wpdLpy7Rvxs1c1ybnpgn2LUORsDF1VDtAahKI0cuUd8zmQYR2Gi8qnVBP
bc3inZuKnTHkGqIcsi6klBV23mPiBpfNlUAoAf1mvLhqOhEa31eZVpGMnpXfKK/wRcVIGq+HrG5I
J+ea2jBXICR3YL/i0h0tTNwGDa6Lxe+i/tYmKunzqm8ZEZpl50J3jlDRi6P8mouQm8XHq2nr+wvN
zPQigMHR80cOoU6+0i0lo3V1VCiNOXGxVGH4kB6dnxR9tYqnraO1vUxmboZsj+Y2fT/vw77lbpXw
rbVrmv5qjNBLPsbXeRgZA8J+zbSh8jqMpv2uLd1R3qjALp9G1c7ioiMNbzakk+eBuDpp9cnB3dTB
cr2FfI4AJ2lg67AxGX4SyGp4XmpkHdOejEW8od3IU8LHuVVHmQ6Xkc2c+myiRYKkLUlD2+krzi9u
b7VbTMpVAkWXO5bFEpagA2ZeEDUttZqTS+dOqrzD8bRm6ulUq2/UGDf1rRfXVXwDizIOD+WqTHNz
JJXu3kM5Swlk6MiK59viFk1K7m5vtaOGPp/KPY4yO15/1m5bX58TV/Ix47432Y+02avOiNwdvV+l
H2t91uCK3UNFmGufO4L11weiD7gpXdUdzaUJ166+0UtUw89NdTucW1OxjXWEEBy5nUNrTu00lbqo
GBB/N856oCy8Xu/okETq34FD0vvYYwiTDzOzunoQSJCOAuMYhGV2J035NoVvm4tq3Dd5EsfuyXOw
LigNFo/T/zihhpNFq1rWvDU8hluI1CmHS+CUZTwXaU8zmElvNMl58edpvV23IV4/INVzlgdlh7l7
51Ij1GM6aCNfypiFhtzKcllfl7DiPGbSPY74CYvfsr5PfRUG2b6203Zedkr8rhfT3K2cauRJnsaf
wE9lWb7MGjA7oZcmHDY7iPzdzyMjrmFMBzk5caDGNNsavv+82+tjvm8tqoq8G/1jAJLF6jtnhmeV
eewiW9+wcqxdcn0sao+UAF3Ufcisp1MU9Wnzg2xX8TXBVXG8QwN5JAWY37AVO29xB/fTW3t/3YGy
3KhyFxe7V/5+OsZ51ZfI75gyE1gu0Ci99KxauHEKAx5Aj5/W1efD8A6vqU+TnTTJVuMG6STbbr5C
3AIbiTQ0cPwjJkXN0xz30PV+eGB4d93ecM/hKuctX7Cd8Ar3gO3LB5+38uKnm38vkm3eC+KqoyFH
9SPRHHi+eWoi1Xxf+woZiZ60mvN9NrS+ZjpElw0zmEMRaTU9JFFPjORWdeTnLmr+lljXXA6A56s6
VeHjsJnDDEXPKx5OA75w54qkKCdf+2B/BpEvk6w8mi0odk+NfDJHol8iB2kdEIBrnQz4sd9PDYCg
PBnELUkuBzcZToE81EfgAVshOcGmA+htWPN9aKIq36eme022bSiRTKT2AdFTt58Fg+5XaZL0c7r0
O8HNEaeW/Yoh/uZCxf/Y3f0gyxyqnTlLYKpNlZDLHea+0mStx/tMtQRD5DrvmGVRXCh0IEbtumBB
N/2mBDxGdrjYQjEHDoqrpImgKg06/188/MIUaWzG/W5ZJnf/YiTzwe2eVttn8r8WyZtvDFNjlWy0
ou2yzgNoWNXODcyM0xsix8inxStfz6jKLnIwE43U4DA5+/nc11VETEQn1UaOdMTcdilndzM3llOy
PoBuNdVLV260Fh/RcQz+wyRILRZVMXdBq7EY7LQ9OxFiSJuJsJr0MxTDobIQQCk6hWXTrj/nBBLd
cp2FQ2WK2jiCxp20YMbIft6c/sXFXWY8JUSyzMUYtYEsqgS8SJ/R9EJNZBMbA7vKptrTAZtRUQnU
iVP1IuGDpJi5AVI4WhX7pSqWcYj0HbPgcpyClgGuzvyr98glwDwlMZfGxof7fVF7ujypyumSm6Au
w4APO6rip7519u1tWogCJ/ZMzUyV79AnhMMFYMBhhOlGFubpcbH2ply0ZGLMP+u0Xtb3jjZMdnCz
V4FePJBAjQY27irPz9bV81qkXmO3jz/KBpP3b9aL2vmlLZEE60w6JVNCNg8RwFiGtsc2exbjdBR8
veqRpxdcFpMGby+Ur788KdY6zCjeW/Qc65TmO+1giglQtKn0wDCDpflQcTSGJy4kBK9ZZxqtC65J
ewoONd41frV/MrVLWt+S+INtsmSOH9CRXpGw2AO9xHz1htF/jIrREzM0fmW6W5abo/FuFkS1sxyC
gBDtdK3enL0c39A9uZ+t24D0yHV0+hMqEdpDOUa1prhujb5Utm3qInX7Q9wGrez7wggb32OGadw7
pVPEwqtOsE5d3atMbsM3eCONXbpBVlWaPtllDqeKCb0/TwJ1LGTtuNo7/5iVQXUS1PSwY5vQFY29
2xWYsrceY5k7eblOQZOAh5zxa0qI+i/RqDAFS2rFs66HdIAM0J13QkBdYnXR8mDfIl6uPy4eXykv
UZ2/Byaq1oywTcGPg5UnAM0t/NhjFFAhN7EIHE3ll1vW1qsiHbrfPk9HuopCqkTjZy3qbaauTPrg
0S7lbxcUlG8hrkXLBxRugADeNnkF7AUCJTsky8/Rt+jEQcs0zWBpXffU7Kv5OvS+5htGS/7UrHZb
Ctfu7k/GtOosY9U+tf1WQ+0ltcgOG42fkgF1cz4fYbwU1noTs4N35VbcZW2SwtFJdV4ni96Z08w0
vvkuOssD1dy3YVtDTZy3Z96WeI5sMSKke9xj56rZOGKO2eIc+qbl/D8h5Uim0w7E/hQwoAwFQ179
hnIrfQIO4d1ZCHrB5GBny4CiVqJyEVP4UchKk0NwbCVVt+FJRoXYNfKsUdvtWdSj30RCOKxfutCJ
mDF0cLxnmwUZmtkOGkyh8d7NkEkyNZK3PQYo1xGPncjoBu5oG5N8FzJdN0qe7n4PlbJvi1/JogQk
KhAQmugeUTjXtzRdyYwOEM1VJvdeYOSRtK8B3fBOcnoF2r+KfX0poV7q21SJaoWGkhvaEdLH1jwQ
8fp+S0U0gHIGzRtzlAx5d4fkHrfqVZz60gmLZkkiLydQUWy3ngySMVdot36HvYPMvbFk3mWhDsFX
Ar+hT25W1zmKBjNRaorCvq0ggXAMTvgB07YZql99Z+ZqoEW2AEhDmyLTm5wWXR3yeOkQRi7cl6pS
uKkOSErtGRknOuiUshRkWlR0+nBhPYqyeoAOihLDyKmNAPhg6I2ey9V3Pie2TI9zdxD74xtn5BQ1
R0OoHUjTr5biDhyyJlaD4yyM48AYgXNntB5/ptu4fXJ5koJsKd3pQc8dce5xNIhHdVRSgosTfJhV
k4X1mpVXvpjALWcAW9/dc98IhvkxhQR5oCVMHjWCrqDYBsXvLO2UjlkF7hvfHFEXOcWsxvpris2l
yLvFj26OMlj1OUlAhnPHG9kUsdHetTlqqLm7Zfbznpnc4ruyokU+TUETboWDB1nMyYKXy7ylcY+8
ifojyv3RN83rdAz2dzMiKM+cTi2/4uDo2qfITjYtPOcKAAPDQAQlyTA/WX2k4l0U92zbp+EWZ2Ng
m68R2/iPK/OXvQQ6MPJ+4vXdj0mTxsiEyuNzAO2kSZpDgQ3e0+vfGG0cc+6sHl3GJFAmZH7sor/r
puF75IdjW+zOOH0mNKTaMker4edfKen/DJpev/XP1ry9WXj6/wrk/P+Lm/+fqnoz8vs/UPD/ysC7
7h/Q7L6fehCIYex5rGOtb5P9l/8mkj+iKIkDQudTLwpd/6rI+RsF78d/OEmQXv/2Awe7HZbB/kbB
u8kfkO8uAvUkdNFHYqr+P/77P2RhT3/677/PxibJ/h/UMrEXpxH0e8gmThwEKOb/ZJogq7o0kKt3
7AOPVftinCkI3i/OFqJVgQ721k0CXZeuwaPEJ7euueCS1G55df12WRnT3FvWf4BCcV67fa18xPBd
pOepiJfJr7qvUAxbGsMXSg5f5tBQdOZ7U8+u8xijqafp6uZdrt63cEvHpX+tjUop5JtAAEMqfR3W
wSecyda4YAKft2d/6sOuWLs5XJgf13DheklBMzR5lO9s7ZVQaC6LA1ebpeN5b6fWL/y0rh6i1jLZ
uOx6gF8jSoBLHJb6V+Unarxw7zn1LWSu0PduJJ0oR8E8DIz6TSgKF/5eYojWlw1Fxl3se4q+UCIP
gh7Z9GsA173VsDnmQADozVHzORi80ZlOCv7VfaYP2ZLL1AZ+9X6cu/UFXi6dbgJh2/TjKNfUOdW2
37qMTz1yzqudo/6mI8sUonix7dmjLg6Zql2gYa/XCCdHi5dOMQ8+c2pQ7/pm02m/cdOjZ2RDzozu
xQXRqwpQ0H65BP4URbnYrIgYFRO65+VsTTuBKE3s0dn5hGmjUx13o5DYW0KlawozqOh2m0QiVJnx
XPOjbV26hbGLpw5YuqtnJ82sJ5lTz75CB6qKXbiuQeLlBQ3ICQvZ/fa8cyVVHzvDz+FBJgKU6Wm7
9V4WHi5KoWTpx+7BSeWAyEEbbz1jG84iSIA1K+CA786OuOnKJUaxzn5dQu8jSEdmORHEv3N91ue8
yBnbcxtt8XFKhwaxqJzGdClIehjXu+qIpgc2QydxceYtaC8LX2e7WS26mEeslI/9pJRyl6KslnHM
mSu9ELVTF7o5sEX/KYr26LEKh+ZVt+CHeR0l3qfocDYvb9pYfzyEQu7VVQQOidKY93vtJ0kWS5AV
MoXhytnD04wrB/GxKYgKbJ1Nljq4hdSrfsfYufeX3Y2vSXyoRZz7svHaKVcN02XhXPOMbqKE+PCi
LpkBi2mIxIdIDCN9PVC+i5sH1NZdqFX9ldZ59U5WdobtHh/3x9wENNtZ2K8T5Gu3oXM4wsrNj0Ww
wFXVnfjo6tAC2HkVvZbqnXQ6b41wvdwCw31zUwAAkG3uzjyNVlASYlb2661VckeGDVMaLR+9cpZ0
BJbl7GUFvK46FiY7Ajf6PvFnfmW9T/xuk8ZGGUwkDZUTg6FmdbeuKieMbIVenNhqOSPoaJ7SoZvn
ok3Yd7tn77F+VWakpUnHA1Da2dBdnHw9p9/FFsdj0fa1P54FRk1BNpSDuWAdVA6neJnV53BoYxcu
ekLLytN6vOsZlr83CZpylfUuovUr2sDBXU9OfQTLXSuP0Tm12INVaI3YTB3PbAs28+UgqKrMnJRF
l+91snTpnZiOblEskA0u/wh41tbTahRi5nkZGudDyQ6jekz2KzzPOhQQOcQ1CDgLbQnqjO9sfC1b
mVelRZ0Ho17V9a8N7CvhwTrGI6/JXg+rIo1EeoQfklq2ABihMo5/Q8Ka134hFYhgz1R4I4xTayfz
vIndhKe6XEr5Lj7YMvkGr3r11dWbtuMz2R6xIv2gUdeSG6AGqG55Pqne1AtyAJLTlnrg4KiB9n29
YxptiZeO2S+Za7gR6vepZMiP73QalfpzCawaXMBi6vRBur3tkPPgxLhnsma/9mu3hn7/mJQKeNW1
absy0JRJoG835vv4Syw9691cS29X4nYjZAPpsqDO/tUJHi3652Mn5m3vFiL7RO1t/rmmE+4Jswra
OEfRYdrCX7sAB9t1HPStxePwO5IB73VZPSGesXs7NsrpHDwGSEnWj/vWud/rQ7RJcay6lSfCARfg
zNb16q9u5zrTeV/L2WMCXRUZcIKlugJ/jFU9JJpm/jJH/hy8sOlrklMwRNGWoTuvnslWd1+Q8QDI
k+MzJdBbTLqomNA15HEyAv+2HkN0Vtu4vFfltkoYZHwlioA5kuvk6j6dOdAJMN31oEVhgrF91AHi
7otvjvXTwu6OOadbMMrbtlFX/HldeMBYopflyZvrbSoCOCioKWPiuCtctmT82xKqCEIDDIXNIltq
97VERJrcNIsIxaUaeXpyJUHEYBYqR2WbbUt1VU6UzBURvBgjdlcO57kUqZfVvcINtMaK4Ql6rwmL
MJDm7ASsRF9WxdWRj72pqpu+DsbxNm4H9yUE1woKdxR+9B7FxRwwRerEv/ho/393CeIdNLLG/cY5
luirJulVRd9VdfVhXtz1yGTclc1duo76/eqq/ZNAwtqeFe9j+7Bj6w4Vg46xRrUlazDSumatBpcw
qdK7owMHrsaRpTdPAqJQAdE851vl0yA9960XXkm+2jEf+sgGTs7GDtyNcpbluUFQbyn/gft7ThrV
scqsVr9wAviDUz/rLYAQreKPivGMfb8uDdszg8TyskPt+EXQy/55aUz0rR5dLFrHMKq3HJCGaac+
ej6jeNNueaqCyGcWhZYgUYUe8En3BvZDIaulviVm+3GQiJKcPVH6j+6mZ/9u1j2opEtXFbHTMMXT
O/qqzXxIYWEmA3y7uMHdyFQjv6t0nKb2ZLGRSkokR1G3ftqa1TSX1h1KFnxEOOSOnKoXS5K0+66K
D9k/2AW91s/hf7F3Hj22I0ma/SuNXg8LJN1JJxczQF/yytDqRcTbECGplVPz18+5L7O7MhOY7K79
oFaFFxmSwtzsfMdmNX1LEs4xkwmbBlZR5OchFJ2xcTPIluGPSSHjB5nTOodU9w6zqZIFKCG5JHif
JC6t4i6SNEwOuZNi8SXdROUHAuXWN+TUynFH5JJTjttV7Q7+ue04Ypd2yD2sGQFPFZMvCFA2GpR1
QbMqJ6eGbRK++M0qRwjrKtdaH2JdG+we92X+2tiw30QoGtXc2+XS6weciZ0mIV7rb7/o1nYrK5u2
QUrizTzlE+n1HV2cSgVJqid3G+OSWYLF74rslHqMId/SavYZTYjFqm/XjEDtNjUMDWEmoPZubeb4
A8QT1TMHzKnUxHCMrVE2lALJPvF0U8/D3q35MTruXfJPKf6A3kxIJeXBuMaiu4x0kn1Df8GCx8S6
kz1hHMYL66htcIy27q8bba6CYBBTXxoeSkUby8ONsOn9mg9hHLr2TIy0LajQs7Q46M6VV7xhk5UG
dcsWS2N1k+e1yPM7qqsIUCcWA8hYDGV4FFxZ7qbFOtsEo2vLVy/3PB3MTm1HQU4DhRrcp3oOuqHx
3sDLBX3Zupc147bayCiuShJ3vOCmKzWO+maoOjpQUWSNb1Qty7xLk6RwYJRk+1M1i35U7Zqfu+Ft
fJcX9PnCmmnjunGtcu1CndXrK0/Eluign5jlNlNY6CLax5RWgt8r2axEvaRTAXU5NRLng99NwPSD
MLNvMcux2TccdJkcZFL/YAdS3gdzWkM7JkXJugYv1uk30TUeDAMQ67ghHex5B8tRDcsKkFW8W47L
VMwbANwDjZ34gQw2PGqRDeJTFbbiABRPZkNPggkSBFYMGGwyxho3sSb/A6HEmJ5maqwDt5Jjsc9N
w0p5h+Sa+CC+QVoLNUtADF2dEzdJK8G9Z/Mri6KCGWRKondLI4wyVRrjMGwKRqzuxueg8btz//+f
0//dPpso/98U/QM6juTf/uNbpx9/Oq7/+s9+R+a9f5imYLbJQcsylbT/icy7/5CuxWnZtwGynP86
rBs2LL3N0R5zhfBMqEDO2L+f1g3p/sMnY+0o0zRJNJ8/3V+O5393XLecX8tR/wnM8+I9X5YWPQGH
tgFOwL9kkGTaOZ5DhGuTcuPYYUz5s3HsoqOWlaofXu1ZunQlz8ZYlm+b4GN0pM6SjQjZR3MtrNWV
l27JgCHUjZ7rAKCUUisQRbJec1sN3t3E/YG8wGHhbnSfS0kIrcrMAjTLJPJzWEuX94gj4/hkTw0Z
cVQYAxxi6jKwfaB6syMmdVUlukAZEAnhmRPp3grLUpBjRWnHlhfOkRHfVUO3zoAXoOw/TZRJjR/4
/NTxHlLccxw6ktEy3whfzLAWayWjkRq7zPunSTUuSLEtGeLN3rIWNxAchd7nFe2xB5OAeX7PubQp
3zujU3cE0V3zzhlc6Z3cuu3YA890uKIbO/MyKnnt1Ydi1KP3CBdRo7IiUg0l4Y8kM9/LmGnsoff8
aYUJ6aO6BLYjh3411r0GkBhXpZYrwRWTrWHP4kuTgUSxTvG15bWDx8gFj8fy6vS+sZ4mkK7mS3iJ
jySlHyEx34qkzuGX1pI6FhzJ8jl+w5B0Nr3y1qIStJJM/0wclRIAcoHhN8JtJuNYNiLzvr2h64eD
NdRr97Vw3OFAxqMPg9OmGydh2GEBJFzEYeH2lQB6hjhO2C6DnmA9ZDF/ku/ZLFwnTKvVQj5ZWzV/
NnhhKeYNR0A/vqkm5Hko4UXmuvyApJN4pnp8sym/iLQAfOPjOfncFJx8xPUIZ7m+GEy9UhHMMx2b
6DgWrtX9lLPVRS+rncztDxQLdX2r2mo7Uavs1y59FMywLvJJ5D9iOJBjTHAA4lG9SOjuTwsIcw6M
cXzB2MF8KkbNfb5w75I8r3G6zDGWsImikaEbpTHWtplfxDwXt1lcK/EsYhkNwMS8eC4cG7KKsEg6
mWGXmhwzvKGRBDsB+ytnDrrCLx+pNSvAM5nVu2xc17vI6Jsdf1ReeUZiUqAog/bcubHEsNHJ+XZg
afI48NPMfSW2a2UADan2YYH8KSWFOOfavJ0Mn5fvuXfGqJY2fuoSYWnkMrCqOE3NfUrTa313aWz3
ZFJhKu3rHJxyvQEYyu1nRRT/NS8WoEBppENQ90sp9rVfjDvusOiVD7X3GbUi9LS0WxQtMf+78otE
uyfTYhoRmKYe+3ujYXEMb0baZQwvzTrnxu3zWhov6bh04/tCp2H69GTne0fTLQ3nYDTFlF61xHLs
b22aICAWVEB0cqc2A+A1F15Y6yxoJd1ozC39gWWv5b0UMqOLvrSRxaVHaI5yoMsCOXR0KAAVJSlC
RY88wO9Zvxpj0iZhlgvoB3RUxFObiHvGUm4qN6vPLxW/ETBBCKPHeoKKKdXOlwDgpElaN/BVX/vo
i2onsAG4eYkji79E+AAtZJ3bgBfR2pfrobdY7rqJo7pC29PEHisDprp8GZlid5tF+/mFQQj9tqa+
KUJB8TwwZ5FFtykwZb0Mdrl+RbV0L2gT0kIc0umztr1xy6Zv975MvJcVBOw+6hwpjik/tMWUL4L2
JdG+L3NwhchcRzuYW56ffCOGB4xn1kfVptZ+rUdQNtB2TuhG173OPktC0BQY6QfeJuOZsiK+6fmc
gEhdumVd8nLvVF6xRysv9m00LJeVXZSPcVZOd4xqhI0rtft2TbeHOEgryRq1tXll3FA/ZWrylsDs
LfsbxIbRsnbcs67LY6ixpmraEuVkHoQLxOP4NMbfZi/UC4UQR4J5gGglseVudV9mxWlwtQqi1HN+
YPOagW8ZINPfKWaSMMjRLxFjqYQGQdTeUIKprTtFXr61TLarbKpOzF+DHp96BvHYYoB+XmRlto88
AWyYUlIzmn22Rn4EvpefzDJpOFBqhp5TxaGo7OWq0F30c0qS1bpEMkTimykvSSN7ym5Um6k7fs2s
wC79/GfX4CiAU/WG3Tl6FgOEmlKHcUUoNZhNYQdVa1nNobFd/TzxsqeBOttuu1ejlPcFkneeiip5
qUw1XsUji5HMyJKPGJP0qzanYUf/Fsv8rNL7hp7rtiWHfBiVcVpo4bCjvXk087m9nqQ/RTdLZ+QH
naGLF03JdsdJO8tF7/KwFU1/OHdIoOci3R4GFjydxGQ6T2Ru3mXbVCdrji+JdzqILSan/2E14GS2
b8orJYebfPGKx2Zd13AhDB0Mek0YhcGLj2l02de2iziq13eYcOoLH2qpDEVjl68p8aCTTdr7nsAL
kGBV1zfY9JAv5Ub86qej3tP7Hbet6RjfxcoYi8BXhn+oMWp5N5t1mx+bhSAWjWe6zayGiHdYadNL
ZB/fcZrdMIw9Vm0bvUaWfaugq8jUtMY2S7V8pvFcBSJtrkn5X2mrHY5Z0sDRGXVpfkc5Qmetkwup
OzPA65r8ANexNz0h/7kq5dGPR8qFruP8ew6LmSMPFk7VZ+pRM+D01yl6RODMihB3/bRFBPwK0Utr
rBz25JtRcEzVjuMnSeexK5zm2Ng6L2jOgBEOaX/D2Wa+oMjxDjxQ/UugOFZilbHzgzLIcH+2NSmX
T3BcC095UbX3OSJthuSc0EI/NeibRlnUP2f0NMUJzH1+dLy6o2WGKQjcQsVklTeeQ7GG3oKi5N5a
zUm9Fowa3hOPcUrYLclySBEyhfStzdBorO8m5nS54yFXfuW88q+9wX0uOJm9wpXyeAbTDlJlMs2P
uri9gPpKD1HvE7sjPcfZzkl4vgyZvamU2V4VM6Fjh4WIO+WTT5zpV5CcWLwX7gzjTEcJZ883D0Rb
J0W8qyk1f8zQS8axaM5P7cGKFW4bJjT9Tull+Zh/+Tl80JL+RmIv2CPmbz8c+v5b9kYswWpNxc8x
ykoAQtOl+e6OnLe1gU4ho7cBviCbLYu2bghcefFWeioKwDbi0ECUsWw0rr7LqAdiQXnSB/W0XjrR
1Ma7sqmqyyVyaP5VS7Wv7bFuAEGUtTOsadxGOa67DZUzLLHseJ5uSJBOu3m1hy0b/aZLgVozaNK5
wSUb59Onn+UVHaO04nzs4IFh9dHLHCX9/ew7tbWhc9LuSOB5z57u+gPSjYqtRTU2E2UeWkKlIWd7
76qxqvKqJvO+U95afJaTLfYDkboDyikO4f6geVCK8kbjscEXkQ1hF3cp5hQJy5mcBydTWT7Zjree
HNuxnhPVPBVonyiRPZPh1Tp+2U5Lh6tQXzVXw36k6xEQ8oWtSxRART7eUyZ0vExTWUK9+E5AM9y7
tasoOWariq80Y0wKuxmJ7mpGV3ndfaWFkxkB179Pu0+295q/pjh1nVuGHUTZsxSlESKQKvYjToH3
iUrykKBGI7RrW/lTR9dtLzFysaNlkD+nuiKCmmEL3HASmeExZkPtmZxRnqpqSW7kpDn1WhleG8hu
+iSEqJwALs5HcTfM4xQ4mf0NSzMckT6xTL6bTeK7qrQ1czJlwenlPS9/kjfD1m4m99jkK0UDZBs1
A0LcI0EQnW0rTDNMNWIdGSd2HGVNQJ5r2MO12E8liiyfi7Ppw9qLB4TdkS1fDFs73w448LsNTnmV
MgYK1Sr1z8UGeFzLLqoDtDAuuErHvnthe+WJ7B7AxIpdOWCUYG4BfpqwNXQ73pWFShJyKmtMSdfd
nhdCXzOSol8FEbdlsNffI29yrnvT4truyEaewf+RYGeUEn2z2Xp/btSmJxfNnaZvqbkSibZUKpz7
bMiv2swegqEpu8CaCQ4G2hiNjUeCzaFTXBRhpJL1UjpKmVc113YRsv5b8yMtFgiaCZx6DYdaTdf+
oPJHhqxmFBoLCa6L2cnUIWk9cd8a5nJoicVkJ+gRFYW9I7unqTE5ekzZbNGBkosTDAAIkFVJbs3P
Q7dcob+DmbSMvEgotM3ksCSV2FLCOLeCbs++pTH64bB5W2yKvB5uPR7DR3qJ2eVcrvE7k0evO8Ym
Kb1tXtd6O0lnIca3IH7CVFeje/IzWq0148f1wqmdFE4VQ9bOV0P+ajAOuYgKVz8SKORWrKkbN4ly
zG/pERdzoyg7GjzlnuPBSd9hOgi49tn4olFowS3zfLJcDZsvXFhU3SfGzbAO8c1EPCEKGrsufkQC
VBy6NVoCOMzkWub+QBhNOdvMSWrMgZYwr1ORq2t2RExvSF+c7dK68oOkN26xKnPMc8CMcGnBQ/Go
o1ZeetKtHiuyWq/MRyinyXuW6LiavrlvGnSqbVUUF4vZmz9d0lpboqnu0ezh4De8fqJPyfAntMpo
evAITt6t1eCn6JG6iaF3coa6nN5CBZF+kA+LfyAvzILFEMlVTyei3kA6ZbBPoru3ZLUexhT4nsO9
yi7b1PNOPZHyPeMRuZkYYZxaqMQldEz5nFhWdNT9uDwskZF9uT2dzcUXw0VbcykO5Og+nJhmWO90
ybXLQsJ7i4ciL550mDaMh/M7UpkFF9jcvaER8e/SyIx29uwDQ1ve0XHN4bJwy/gE+pifRVJI3Gir
tQ+eLEEm+xZCvtEcuKchvcSOyHvcSPLl2uEqRnZ6ILSCZqhLRUaes3TETyeKygucAs0lhIK1bUX9
0MEdZZsZ0nbni4wdVzy/yYO32ZIy84jSkxUPBDKHlCCQy/Dvh1y7s7lu5QWtqvPwrORMyPO7tO6g
qLrnilyCG7j1MlHAD3EuAyuKV/6LyfXv4titG160wHQbUSUcrumeUFTTmt7MgCAHIvaISXvbkT5j
uXl8w88mX4a5m54aay2dQM6EC7dxa3k/ICclYbls9o/g+Y1/saykeN7XGiPEIWup8ZH05eIoZd7O
O5MzHibvNvssulGx87ebblmS5EybsUVq6mXja5cWJgOHFdD9pqZpem4BzDg2+wLalmHce+foeX5k
9s6NO9tpRbR2ip/9aHEP3Sy7Bxof0b5NZ9dgwhabzvHMI6nAREpzmGYNxmCWTgqPhXyiDO14cbf0
4XV1MhxZM+5v/emyGiqThP05l7vXqxA7P+q8MGUW/unGZruP8jrD4JhQjQfodPJgUpER5kZhfrnr
QhOkNm2mnKqcAoS/+Nw4nq7TlmvcksfGncY+nD17wRWlmXLQei4fa16XRVA5NKI3C+HxzWg27RPJ
jxTqvyfgkPpxjeUtLT+G3nJOXTJid1DuQxoNWDeHyfgwuzLh3Ev2CixufmAEIC8pUEVIf0oFc2mb
1waR0jt2YDGumoTYeLpSVwOkxIMioX/NT8pBzCjzV5dHfRciACCV0pWwZdISDMM8I9mWem22vFcZ
pHqeH5PNWJartm9rIATajBGz+TTdOcgJ7t06SiAkqsLfJiihIeURWt26Rgp2MEeg81eWiugM5hbq
XYqBWajTsCareQ+aM9J3a9muekG3I/bCPLWTjOjiAJlCAWGIB93gEr01ELNxbuPKwrS2sfNE4lgv
16F6H+Iyc3bIv9u+CHsmJVg32Bxe/0g9Hh8HqI8EA5oX5XP00juDh5lobN3I2NvlmAx+2HBuj/dF
pnKH0C0L1I6RQukQZOPEQab3Jz+6SOxxWbceSlH3K+kddenMjfc9ZX3m/5yBGgFazJ6H07ZmmKYv
x6hUt5wcZPaU+xMeCKCNtDtKPHjeLhmwrV+RhJ+jOycSTEQLTg3TkSFsne3WPuerpnHpfEIirm0I
fZ1taos3M1P9qsxGlKGcbOGT0F75IZqDyGJwqfj3UdCFIgedNcUhs0Zj2PK1+x2yB9/axsPYX8gp
6dMdrNM63LeTwsOa5nYZ7U3uJudq7Lx+vdA5Rt0DOxBFcqA/VKqLgnQu0Yt5pSNJKGW1ont0aXxx
mEDDA3Y2ZLynU7iMR5SaZX+LjLbETuTlybLPPGUauzwhD3ToO0bptwil/ZI8rUBG5y6dXR98ObvM
stFrUCRzjDKf6KW7PHYrZiWUW5mcYB44Jd7668zXXfuVRu3/6lhq0SLQZgxH5OcSV0JFdSzf/MRq
Tp0JOBosiR+vIWR3falwEa5BmYyLd6YwGM8Zk2W6m9gp3dtuLqfLaHBpMRPVRZDK7cnppDisMtq7
k6EpkHrATPYPMkWXxG8grag7ytJ9TzuQ5JG0wBNtDPy1plZ43PBuMSayLtxl1cdoiPIwQgd3n6ON
RG2sP1xAp8AbhpeYFOBGEzW6ov+qHp3S0zdjQXkBt6pGJKYc3W5Ion+20fw0e2XP1/JeNHrzDRH6
U9p0J/sM4I5uTufeJ0pK1VUQbKz8TQuOu1lzOyMKSkcrKZJnsi2kHrOGcGRrALzDQ+8IKgJgJTGT
xrkzDoqJIQ0/SrCKPVl5Pu07oVymv6BRhEEndgr98k1BedEYt26RfkfEqpjEbtOxSfB/dWNLFsjG
bOs5PMAXKf2txxLZtw5/6Q47Kzd6DhfiBwjkhHm16jU7JIW6wOYRHzJRl1vM6mSf7OK+85w33J2q
Ym7ntHdE86z9aMb50Z1kh3y+sR/73G2+F89NzhER6B8ehMVtsXq8u1qH51dTD1fWMLSv0oS2NtFz
H6nxyQs0fLmfkzQ5NzmVCEvuqQucPvO3VwHmVw7ZyY2b5uMe3MF9T7Lxclzn4kcx9vHz2BhuyGlD
fYgoU+9mmdKy5Bf7ojrqjpGg1cOyxEQHZmu8tgAOIHVck8wv1AkOTFpN4+if5btgD+gzdmaTPLu1
v2T73iJnt9GEVILF9uN7Y3DJorvpF2IG95iinBA0FDcQGgDOCTLFHPOZg7eURug4bkCLviV8/dFK
Su+diFwWlDTHW7v8XBrh0mOWTbiuzjMECsI2Ja0wmajWjb6NLkalm1tVzm+U9EZQFSMtD268TQ3h
cJt6ixe6iGb7UKnhjhrsveSmPXtcePvM2W3B+GZDkTLtrDWpXtY619W2kFZPALIBGepTtANpNhf3
a73cWQNuVWMezO1qTM2xHGKMbwXUYR2ZVrgUwGhMxx8ysLJN1Poa9xK37D6HZXrDqXi/9uJ+6Zen
Jc8PbmUx7ejrF9Lm9UVWugeSWvGhzbmuMoG+AuTyKh2WU0R4ZOsKGYE5NnIfgRpdjCjNr0oyHyfL
od0zUdceCZ9w7mmQlxF0tPb+WsXX6dRDgXjWV0u+/6FTnn1uAXt647ZIdZXQH+ALdHlocp1UCw/j
zfWhLpiT2L1f7MyWeiuTPhbFUoZdHhPjBRbDB+y+8AwdX4dmOslijAjK6TEQQ+aO26GViulA1h2Y
0p8WhNuhkzSIMeYSOmITWc6EgGIUNzgfcombo3dKTlCyOnFyq5LQ4n6Z8Hu76YWIIvdauFy2zZrO
B1+QI8bH/9yYGe9UHVlPZoEknP4M6WWMVyc2Y1OlkBABO6medOy+xJorM0/7OWT1AI9vZT0jnpIB
f6zziS2bO5wuC92wtPPSLSfYZ6sgH+KSPMxLgL5OuuWeWqDcslTauZTVYHz6eA82lo2roJlUHaxJ
/YQROD/MbGfwiI1T+7VFZ58ICHv0WNr4ec0Laj9y/4ROcAWuCAWDNHFLWC3ijtpY5jDGCRI0GcO2
c7bOuRMdXpI+PT/IBUsXeREs8ScHUWoNuwBMRvqQ8BxsuI7ruDlN9H5Rl1SXGEjbH5Zml5QiCIVj
Yuam9NrqoKwUU5hQxrw1yWUdhhjzdqoJp5O6l2itzYWdzai9WA89nGgO8gxP8NRXqGWWLHMu+BtW
XwQoIxoMWJbP1NGTHIbucsqK/DGpKTY2IEoVP1qGcuPcHP42esrpuhvqJ3shvjrI3KNpwugoLAtI
2tUUAz+vZUzySjdcskclnZ8zPeSj4Te1DGh0dv0W0BHaIYGV8DRJBJfhYVha83tiAweGAwGZbEuQ
lX27SJAQXqGGcev9pGyB1lf3zxGd1IsauRA2s6S5Y7qNKcQAr8nPrTQ4ILQjIkmNNxoYFNFGvufI
Y13Zoi+e1ihbduiLuGjb9BOeMQ5pSt1ZlX/Xw9LxOIqII5F8IXqCIDC0pEkjOwd0haUGjdDTee/Q
0Noh4aGPNGMjIgEMjKvYkVrAC873zQZLcCYCu2n6jV5iGsKukwQOkzSq2tK+GZm90gCS3W5MB7pC
swClgcBjyqybabewr4F3a2GPu2ZZll1iFuahQkoYdL5VfA1rdcrUXNB5N5eLtLOMG57X7n5ZeDVT
rALceZH56Er4FrVM43+zPQou4A82Ssc9c/VA/C50vQnvpv6y1gXKcjJEteAssMcDJ7QdqzsgcpdF
/UtKVc/yBCJrG40eKJovbfUX/WXEkio405JNE2i02lPJAiVE8zDWZvgHZOL2N9bgj5mB83qwfxII
Hj+Ga5EbkY6wTEeRYeDf/2BBjTwMkk1J7kgwTVXbelSkApmuRK9jTe0Y+vxS2frg+Mkjkhhn3P/9
l7fOv7G/fH08gsIWtkJtKAhA/OnrT63nR7Xrp9u0MiSiLtqwcuOkgAsyAXbfeYbymxf4iWy8MofC
uiV3RqcBM04UMlA3ksvYb0z/ykIx4QS/vrl/iax5rDkWln8NtRDR+MCvoglU9P/nKv2gZ1R/93/7
Ufuv+vqt/Or++kHn7+a/Phf4yO/fXfjWv/3p/6Dho5C+G770cv/VMXr9T/Lk/JH/03/8t69fn+Vx
ab7+979/1EPVnz8bTYfqj3mXv6Vu/gP/V/En3oYP/422sSVBF4XtzaNrQe7yrNT9LR5DcMZVXMVM
/d2zbMnjX35PxxjyH4LmpA+IY/tSWJYDo/OfwA35GBMKxwTeISbDP4l/Bbhx/3z7MuATfBnTpl4W
pjAt/7xN6Q8Xe50w9ZSSzUaZ3Zt7zd6HEqPObwFpTxTmLckE52HpzkhsNq/9ESeQYwR26y+fTIYU
ATUGOG8tO2zUZujy+YVh3HSz0FD42adETFCpJtOzzlQrA8K807XE5eBdkCfWZSBxeYPNltr4GCmw
kTIamT9vhrKqsqA1lOOzoGXBZIDMwn8glcYcQcEmzkT962Xc8uR0xD6avNh/NplDKcLjQMwUh6be
YV+LvuPcjMsQ/dKMPawYJggBLF4/0Ke3NcQju2xJMjTZoyJDoAIkt04dIrksSJxFw5CFnKPmLCQt
5MnAEXZNDdWQ/AzSyup/yAmLyanhFVBuu06lrMSJazwrGzVPEzrgXBd7ZVYjEoMJkfJKxtWws3R7
Rluq779/bPw553TGsmzH5UcnUuU64hej9cc/5NQ0q724lONmpW5yU03P7M7wm9/u/z/lq/74bPzr
5eJ7PlUk69AlTlxh/nXRKl68fmCafjPRBxMhY9EWNU49dMlhjNc0vf37n8mVZ5/1H56FPIC5Nrkq
+YJEuHyBxfWPP1V1FrBE6fAOtcaoqeWJ/FLR33pLfb+rD9iv6uTk1xVbOeg8YmGzz8UD071VT9tk
TikLYsLTZH+T6ZX8qwR554/Wdl9EgpDGvMTYZap9U1jxLV5EfH993DNw8vol8i5gY/tp43bAnshE
Iq69eMYZuRGtKMgB0A88CT1XFGZUOwT4y7i58q3E6G8FDMazJ5eUXtfYiylcpfK26xpLKyiMdvbD
gWQX67YJuHiPBEs5/haacdN2VavgAOY1Gtl0ynuGPrjGlaLFtJxU6o4Ns9FSYKTI6uHTLGFGF64t
ZpvaO3sbFzkmB6gfCsAVP9OhTR22nDlO4Xz1XuKcCDFPjGbyIUcJS5E0+v0WYGydl9BuCVKMUDf2
klVBRhjrRqsFYZNeSWND/K/le96uKxn0lgwO0ynXGEMpmlntfZqbt1hGOhoAbooVR6z8CkDQ8/y9
j8e42sF6ph65fZXTPHasqA3oezKeiIAS3qwkXiZsWSWsAOgQlSZDwajcFQhT7ft1JS4YeEXCik1I
ueG6E+iRLt2+RE5njlN06tiO5gPCDrl/oe3Cs4PVl8NzQqs1p4hSxKprj+/zREGNUN/h7r9cJ8DZ
Y0aw9lETBGMnT0zZsYMmFs8ALKzMiJg9L2gAMKduE+KxdAxlSbI+S7wcURfZq/7U/0rfu44/PzRx
RAsl+ZXPN4feRLDyK7c//8rwT2NGnr/12gnknipQnUSVK1qxRVlxShKzcUx+WQHilbPpPvtlC1BV
gjkgm84WgeGXUQAszfqRE+T6mlAJfyWS5SWckM4eAuOXk6CJ0RNo+2wqyL0O1RCPPpggKp1LD8Rh
2qxnt0G3Otd2BrN7alKdWTtPZPmJnUJkBbqFo7jw1vmJCFpzKs2J0/LcT18zwb9nNPzKDpVEo8A4
naVdYQzSBva4lsO5GyMlmUB71LcuO9yw8NLzhYGrFubw1kAqLKS/79301io/XH7Hz4VhxM6F98vd
YGsr9wJKXOZka6wTAwvgwMCTGQF/jcJOURaaWDtAeVgy9bDQeB52jSCahVVpgRdLY0wKkTlg9Sg8
VPC7flLeESSi/S54wHDYrStGE/QW9dPqGbO1rYStH60kn7+cYSKwMAm3OzqzZcR7mFftMNMpiy9O
4jljgyUGoPIpsJqtt4y1DNvFje6YDIuM3Q8NcA9RBXpY9VLMFIhu2muYoNp79+yhuDKWZbYuhpVG
7Swc94bVTc0Xy2IbvTVayKvQ1AXb1+L2vCGtmIpqDVwh8iesOvqK3Urz91Dy0CM4WkYvTTmyzYbL
I/XCmGEuf1Zrsh982TX3S7PwYdxEIsbT66dLuKSNuonpvTEiiCetdkWvDArJpYk/qlg2z4LREQpT
RbeXWapd0NL0WCsZOL/EZquH8K8T5C925MH8e86hZglWkUKokPLCYV0s0mxDUv3tU8TrMSexJSNm
Ekz6Ny6FrouCqjCXgGaCd9nbAj7po5orutpG22YlspjB4WMmpp+XZDLqO7Ob6Zsn7YzQxv9NNxLH
q0TIyTwXEUlk0+cIkqE/R1jpB42ndrAcIqTkxWhIsOiPjmE5KlyIpa8uYAqJjDPQ5nS4gMIEgsfA
iOzNTm9YqzFBUNT4+2dE1Grb+OzMy+OzD8VYiuordWPh7Nw4WZ50y7qVjXXe1hMQgkgPfdWx5k+4
eVaFgBpY3vbwXs21v4yDCgmAnBkGcBFrX+RYrQKwUrch00AtEOIDBPeY8D7i2E4888fU9dYXI1Hv
0ykdfqsIjpIb4djGyzxmQAcyMtJvNsQJNgS6RTvgayKeQ3atxUrYel2ZBrbHoIL2WjJ8V7ZNPAlh
AIY9Dw0Bmq6FuCFqZXtut4g02RPkpSlK13E9C6BBd8HZrMKVNp1e96x+8P2zrm9ZK3arxMYHQUz5
6q99f0PsQj3XWpsfVRRFLYf3jrOtEquHutkm7xQWnTX1gaXN0WGeY7YLXc+JdU6kHrJnJn8G7nA/
dtJQjqywDwg5ROwL+yW/QWor3umewIA79oKflw0wuA8Ms7+JePwS5mQZEDMMlp+YF05ZOz9is08f
eq53jebPye80QwSWXBVmRJPDLyb0l/+XujPZkVzJkuy/9J4JKmcuemNG2jy5+Ri+ISLcwzmPSuX0
9XXsZTWqete17AQSSGTgvXC3QalXrsgR9jsrLZ00tEWmul8NfioyChriTkAsDv8YIOPyYE98u1aE
rrDf8RDMb2MmkUKmGWvVOs2T/iYW7pLEFkXxhd7V4N/jmvTTDqr6oHU6+vZyHSelA5LuwxsUb76o
NN15ZFvjfmW4tfNdJOjTKHENS2XT7/ELFfnkvEDldn73ZB9/lT00QWyDPRkuPZdtv2HU06mliBei
VqR08A6kns9dZiDp+1FWkfPBUEOfBblyuiFYDbD0LPAaj81Ic0Uak4W1yRX90IH4CIxa0rhg+qs/
68Y1v2x3hLSR8LyFpuosSRxkpQlKAUabO5wazy06nulj0t2k52eEXRcotPDjsl0paLcIrLFVJOLQ
9x+s7aHAdxCpvAj93BsWQG0QpwhtejkuFLsFbWk0KT5Gm/WNSzsryCcserJp3qF5RdZ60lJtuE8s
CwbWxmP1bGtmZFxGTU7trqOVjE9kZRlTx7RRg7UAymVbvRjWjdPZ4k8VtfGA45f9qk3dG9dLLmZO
O1f2o5kvM+YWe4mL4MyPQRz8PcerUBxauylnrDC07+UJlkmkBrCBsLhGuOyYRf+kNum73RwXJvCU
OorsE8oybG7ufIbLRpIrTlTeNGceG9Y4XCMM8ga2nZCuIZwEEYUmKlcz11R+GdptZmeVnzxFTXOM
KVMukIw6u6DKnaZg95YD5HO+mVP5fbyoAmKEEZaTca97A1Yh2rJAQKv1MlasfQxMDBBiIqNrgrqd
+C2oBZsZZQjWz+5WuqpNX6VPEK9AwPIy9bZAeqlfCb2WxqaQuQ7kLcMggI3XXPAAcBUxyJ75Mmvx
BZMzNKhsNB06ToRrQ0hLF4YPwJvJxN0bJ4zLUxQDII86mOTwronBOrV8nWmx8AmbJ49CD5OWEBc7
bGzJs5YAFj5VoF7Hs0SU7mvslV6OApjgT/X2kdW1+hWVGX9USSBlfGqaITKeDdl4zrns4sLAqz8P
b8QNONNEHpGRzWd6PT0gwCWOg8wy38dkmn8kUX2YqWjXj7g6u5sdK0z6EAWrW9zn/nBsnZk9t4SJ
yfUEJP4XKVupvWjcrWmPyvTFCVMkJ7Fy7N6IT5njSuR4xgt9XZP5BWpomOa68UbjI1kMcMudVJbY
tYlVsJ6tF4yWvg0c7yDGNtHXLWE8stsmLz6frwhzfNO7kqHVmpd0tZQwXa5sjc2EugGcBhCEuJIH
2KMfpFKzjFGwfSL1FOzy5CVW6rOJpabsrttluuxmaZdGaEVUDaxmUfS3yTP5ydg+DGVs8eh2I34R
bUgZE6j/Y8COktIMSIwW9xHywpdBwd839CEVf2h6m34UTRc/xXUFn4jKuhyMpyk7cEjDNH4b+mBk
N3zi0MpsI3FJsVG2hmMqqVVYspPha8pH+2/HRwJDsjalO69bFrZE9G0xTOhzweTtYarYD4mrXifk
yTebpyDum6WtCKsOqeOSGpPjk1fXEqLs5OgGDZlm4a01pl1iiVhyroJFOSYfP45f9A7JfeG6RKqM
J4QWwAswi02baAlfoSRe/sBpgr4EygJ3ZC0jdISBxL21N+zM+2ojN35iLzFFUIYWkt4wDiHgFL6p
t7TMlOx1c1NM/eZ/Lqn9v+ll1//PoDI8+f7bvP8Q5f5TbHuofv/7fx0BYM2L7H//X0rbP//Qv8Uz
T/8XAhgSLJovOpVnoXn8Wzxz/H89YBJoAnyEPbY6/yWeWSZ/5AA045/5P3/0n9qZ6f9LILmh7YLh
f0BnxP9EOkOHe7Bj/kudIEDpEnsiTMffR9OL90+W7b+JZ7NW5bTXWQzcHRZMzphl4bwoNMCBhrEz
GwyiK6ewtMvUL2qXP9Z4LuWWYVa3GvUBVXMcu6H4LhpDu9L0nN5ElLP+EAsOXUtrwz5rxR6Y7khR
g6PgrgFN/mmnRbD47yiKwX9KIR+P3HJlD6W2UZAIX/KKJtb1hFEnXpfcn7flZL613PXBXjVRenMZ
0x+ZHnYVUPsr6yO2/OgLvr52IPLNcEX44LG5x7t9pTUZgIpjc3kaOGzLOt6BkCJhWhQXt04oDq57
23hv0sz6K7hobOWYVLQglPUeKxt9JpMLBdtJHq4m6TpPyBXmCjLfgifJle9JOjBtpTp3JWf8GfwG
f2wKonmn24bVB7kZ61WglJ682PjNDjqdMxDFxvYLb5ATdC4JYLqXr4BHke4skKpBvFQ7q+//pB1l
tXHRLJDMGY2h+6fYIYGuSCfbKNx9uonJmqxFmFC+ByTSee+1L9mWV+AxICxtOJxa4dOPrmIY6U3Z
r9UYfxJooCVsOQuLdLbzd+xx5bWZuM9R89m42UfTR+5aMxhIMZytHOomVpjYBRsrYAmT54RLhRGB
EBbgH7f7M6LPJerhj+b8bLK6+JWmj8cBdOcteYqz3ZhdaC/oDlV57Jy6f3bzdn6jj3ef+1RzG7Tq
xsvOKU1exTGk63VXOLlY6156SJzYOlRV/D2OfTBkoBFzFdmQWT/FI9A0U55YeNqpzXoom9xbVkkN
G7fw/pILwtlDesJAYesxOyhii0QSPJQwqiD1srQYnyIflXamZADOmKu/cWNJWTRrfAzJxXg7VJ3Q
SUhFgdsb95Yjc4wHwlA7otMaNiC2Q1zhlnlNv6Hx1SBvcj2nfeWxPOMj8KT1+Ojy0dxmhlR7wI6B
bkGitlSfIs92KkApIk1sFHwgrHJOthE+lRepF2mIdkP03srvJPHKjZADLxjWha8iwVzDqIfhos20
o98ZakOvOubxqEvNI1T6e+owMuuz6YWm5w+bjEwcQG8sOugE9nnsrGdnNOYP07an7TRO+5TbmD3X
chPZTruH49lfPIOv2CLL6E3hP3nv7budzNHW7XrAUoXjPw+ERWDL2e4clF7a3Rr+JGzysd2bFqCE
lQZpj3dkQKHAVJUNqgwsvarWIDwK0h2NOqDXiB+67uN9hu1N6a7a1Z6Mr3qikznv4UCIPpVYT/Ps
qdHb5kDN+EKXgW/+pjy8Qj+cjlBKTgYNtbucFNsY093auv68j8BcnuEOxxtwmbuCANEaAsPZrgtY
ulmvv1JhSUF82crfdkx8kPx7kVMUhYIbGCZ3UuVfOn3ud/bgUmPEPsqPL5ADoGdkVR0yBEALLq60
Of9ILoJcDHF649XntKHlKNbHV0AS+pqLFEfOvOcnnc6jX7+nWOkmuAVX0OG/YpNfByLBQY7ps6Ci
mOW6wSN7WOPVOODP3+OjBHl0WtzoaRqzSzFPB6ncEAjN21zUuAfKMbrMgmEqSz5THFzrMcELTFvu
G82ogekUh96p/mpJa3MtJcR49qdl2RVzu01h9K99KpRbX//lsOI9ZirN7vDusLgIvu5urzH2ZkGv
a+fH1fFEYNQ4aqzLAsDszHr1NloU3h59AYLEFbBkz0uSqDz3GBxrLQXjqz1C+OBRNKwwI3fjQF/g
CTFX78qCsaZ/lD4tU7LT9Retl+kOhNTCaZAiRy8fjU7lOMkCtSW2+uhisD/0VL07Vb6lpKAJCAnj
86YByMOeHmjgR49a5ZAsVfJX3spfmOW4t3O2wGWPL5nHlMN1eyK7ZMkda407No15p7imI53EdHrl
oEk6pnKC3S9NKt9LKhFPzAokpj60+nEgRo/wQQMFxpsPk+5uo3oIheedNVicZqfxmPGdazY0SJa0
dK8oVwlm/pINVKnsYg2qP5Qk1EgufhqkNPnOtSy2hznIo6YnosDGyvLED6K8CUVfgMyp7b3TMkDo
cgByGqFm046FThh6dGutemy2H41z7CypXScHEi0zVXPHVTNiMnH6H+lP8o1vBwdh6swXFM8agMNY
kduWe1fadC/j3oh1P+LZ1l5IYt2WOQPu0kSvtW++wv/K9rIBogiIRQK6NN33SB+Pi+RWiU/jPRnB
IU5VGFlI5bR8Ew9qFXwmxbpfNq2xhoFrv5bdZLFKsMrb0omtB5URoSySodXPm3E2kOry/uNh7jFw
GvXWNonc/eA4IdNH/3jzznFENqL2KS4jLD5aOLfxg9S53KUQp3YPPWNbQPQh/OMHlFvlpIYzBf4C
8UTW7tZjKi98A19yVtzNEa84VZhHZFsY9XP9J2/aT4VzoR1mAjjJg6eR5MsmibsLRbErFtxXjPZZ
EKO+bWCqbjNXws22xU+fe3uzRnFMmjkJXWcAtNR4AUlUQuMRzWlRLp6g29CJIQgkt1mLAzzbiRj2
XiVb94xwgU+kM4xNPcVo7l2hAiJq+klw2q6dDGoYQaw7ulN1iiD8UaTUZ4GMoM4tk968tWa7bGnc
CZ1H+1s8UjaZuDuDeqCaLVrIFsRfNzLbmKNF7hXnkKNSK2icxb9SKhnU5bipAOsfHKsMfR211dfy
ZVeLcouh1AmJLG4W+n00Cn+RchOuA63AMjpY81bSHDp1lLuQp8XmAxrE6vX3xmbXKIyWxjaadWb2
O5PDk8nwGpgF4NwVWxeucHCsB17CGFwMG2SP5Qf4ab3um3BwoMVyVqPsR/0OrvC69xxv7eg94zuG
op6KF57iyDUMYCuvKjYJYOewFtcI0SOk4WsMXT/aF3karU2Mt4QrKOuJMJlbUn/utOnk2NT7wr+7
GPT/oWuRE2TlwTUr19/pYyfpOoEp7IRe7EZzrkAA6fM5drg1KfeSImp7qb/zoineU9lWrEZF1qBx
h5cIzyB9YOXnwG1/LzWSjjih70VihGC+MEDaaUL3s0u/lUF30x5HJ+g93fMDvEviPUYxX09198Z3
ZocaFwwlvQ6iG7O/GdkPMC2UattWFgXOjKiapMYfRTLmDtXvSQpeNivH5UEZx1H4Hg3xJYcvurEH
Y4uyDnptIMQtIJet3NlWcfJTa0o8aaXBk2yozn3R7llxrEaiS6uokf9cewpix9oMkK7oNmLyhg3I
n72WlCjiqg9V4u+MRX2WveEdIxBRISO3sTH9Kfk9uo61UYMjNuQrwCsZjTPsHKPWmVr15VMarMbs
ZIq2aWz2x7TXsRkDquFSzMdqwdL66rcOBlBDblsb9vsiUpcbJIC4jEU2HxEt7p+JJZOEM8kPXiHj
/rIpyhuDJi/EJ1hyFwEpwqMK0vzGcnLaZc6y5QK2xwX6DAnilMLeD+Fqt89lag2hC8fzW2UJAbHa
rk7UiRMaj0UW5FNch7KJkW4BFO3sWUBu7Fvjb5+VICCoCJcH28FCOIgf6ZlfYqlBnjfxURZ4k6P2
007r6FY3BV7SWrrb0jehWNg/tLfBorHMm+fN732ss1SE57Cz6/qNjgm81BXJ/1xWPbasftgUlvEn
keUOSvxy5pK4xRYZYqhX65iV0SrKnSMKrQil7eM5LtiqGGDLSRJfnLHiuCnNv9AFuLT3cjfBBEOF
06wb+wrWjbfBJ0jEPrYJe7fInrDpk1JO+PyTkPdS80Xxcp/pG+W/zaen//ZTdGtXfVNgLW6FYmHR
5vPbksk/bG/v8LUuAkYgn3UxUSiFNO8/ltoZPJ4Aei6XDovdBXsoSkzG/GF/wm15MLnF3AiuLNe4
wksq+jg54oY3d5nL3b5xa2Qpr9QvahSbdmx/IuS7QlTncoFvjGEujPOOmxrP85itdGB12AL5O+i/
Ad1xhsQ7fhAa1dZUHA8vzI0kWWghXDPIqh+gPtFLVMfibg/V+E2+uVj7tHFdkFfpIIKTX/whh2ic
EnrL6NV0UN7m9rGq43H/kcyq3WaRYX6l9tAdUVfdVZJxfcHL/NQUvbFfWOLVpDI2D3wj3IcfpwH9
y5Jxldu8BblRvCW6lm7zgdAXoBMQSwuyfrQEdiR41rGeX5E/oJCEahtKS7Jlb8beFoTlAkO9HLFY
z+m6arJNP+fFzlPGcMqzZq+GLAOTHasL1u5mY41ElON2CiDWk4uhF2AHruQLnzprf6ECw+ffpwAp
aG32uqS0Cfem2aA1yxEz+SAuRZ3u53yUZMlK52ADcV8ZiL+GT51Y7gNXcNs+sLtEnhtfnY1i2aDc
rWlQnsM2Xn5VRL8pmtOc9upHuX+AQhA2o2m9e2P2jPOo3EMTNZn7RrGnjedPCUndhyVdfedR92wT
gXJbk4d15rKWHEPCWulKY0d3IZbDYLDP1E4z5nWNiV0rzmnV7GfMJr8BFNihnRDH7bydmQwXRtRl
vRTd3670N5PkpHykBnKFEABfBSCJS0OKmMNRuMT33cg51nVsBIygdJ1RILuuckB2NcDFpF3sI9t0
TIw61Z2kFPDhs0GmC+Ja99UGHJt6bhwElNLAy+CRE66Xcl855VG3ucWMiz0dokSz2Vfq0TtwV201
0InChqktBe20NKoNfW/eaDg112KIvYPZ+wyX+uLDr2fSpNmz3fbR/CRdc/yWVQbgn3aDYGp88exX
QIb68TEj0Po8k1Ex6i6MG4H9eiyjZ99vKlhfhVsQ1xPDaWqN5oX69P6kz11CBwnOjg3qYXKHCeGE
OZ6oDdMkrlU/r/ZeYY27nPVFAAkQgJ2XjepLJktIbwJNtU3+G5MIbj4ZW3x3BcgIGN/DM3k/7xgT
0dzbOjv5AW3TgFhIlMYmIDnn76Y93PqmndeFmsW5hI3w3LrNaTATLr18h1c+G/ZVOem5F4Jo94/2
0B4GheW70e1ln091s9XmeliDmco2+uRBFR9F+hbNTNzQgrWtcvThG/btmISg4PA5mZ8g1yCsF7ze
XAKYXMnDvjtFwXWT/oomaAofL1VafU4RO/XIokumwVGfq4PrdCSaccAwsisYhVIDxihUhCtYiw/l
hEsmtgpjqy2l9za383sycVGjJLXeES0msk3N0spX2ufU8KShe+ulnvtjj3t5qzqEmbmzyPNE9dlY
+GYS4DnoLopONRFgijqwOAyptBY3DgsSDjWvaw0eq1VxVvE3Ba48jOKhCmvlVXs9w8vbuKgkIjde
ddVYbHsJtcQeOXwkzHmvC//M+roJE3My0KcNgCMCWz8AfH8rIqqcvdmqTvCHPmQSD5s5yagWhjC8
ckVrbpe5ORk8bpDgB/ZbEJyV419qB7yBTMs/U6GXmwoHJN5uLlJI3gcqIVkDKoW5yU7PAJMgqFRg
fORfVeQbPY9f3CZL3jrio4GAfI9boxwpikmNJ3Kwt0K3/TdvQGKHAIpXKn20zxAcDSDKad+10LIt
nsZXl/XOqi5dM2R9sIkzTFGls1ngQATc6HEWWPmRdurywQXirhPHz2IwgFVN55SYYqikuHNPhRQh
bP3YON5bK9Epp5Sx2IwhAacBq4mUlkrv5rrOB06kezbNe578F9XLcJLOxqaOvTEsAid8kQ3K2TCo
PQzZO9ehgYDCKJgqztRuhKHf3Ue8xh5RwJwqkyuYJpKveMI8iwlshJl08ts4+c3aEOmwb6ZskxZp
/CtO6O8ZZTKvkFbijWTNEU49hn0639hELHchY+03PSjJeZlx6/A/Du2ou6x1tTeBPkrnB8+dXrFB
7vknuoauytY0k02Uf5dTxX4hF0EsZyawYeNkox128HtVNuwQZHDdA8dejVEMBFIDPlHAsal6rXpJ
u5gOClJYj8snfmBf8RTBtn6ZbGpK29QU29KdXpoSjZI90PDOr1jvYX9/oPHy07HuCkqXRbcGm2Ab
gUrfEINP/lbzeK8QIdb5xAPMHQBj8YoELYIBZAMEhX4ZXsYGoUrvGAdyRVsGGzHKSwekzSblNUrm
6mryfqNQzXcC4wiDCYXTePm2lC9/o8Qk+C1nNzDtfgh9Rpu1XQlk4DEfPluOwxWnzYvdWXtMEvfM
bZ6KAbvaMrvtk5HzLvuz9V7OE0FLtBp88RqhIDPadpNOX/JoUclYpsY9HR/HZ5VurTH6VTfxWT2I
iIWp3am5Mo5UHiZPuFoO/cNKqmXznkwe/v1IW/tz3a0zegLwtmpoXiVbajEcoEeFNl/rVy1O3D/N
yK7KjGl3YJydkR/9k6OP3XWsuLUvVbdrtOYPqaFHbSeJQ+Vulojnp+EfMD4t0FfST/Tj18qcfjji
8xUTVnupK5wn9IVDeexObD/cwBbN9ATYyF9RvftobnZbnl6NRtQCHSXEdzERgFT9TkMLTv2uZ8Kc
x1tb1sdBZoR647Fkkhj7vV829X6Ebgzx3k7sYWXV2rxS/sOI4MLLsTnsQUMhNuXRKfHMHC8efjho
zxS3tZ9aW7VhaU97rrTA39kOHPgNhwtt3IEtUas749HSaI0edM4lZlKp70W/EGsfK4Axfju+PoKx
R5BeB1bi+bH2SmJKNiMUFLjXZERGTGxjgBU9uS+y42Oj5dopz/tuIxdvhx3xcxmL+GaAY4la+9L6
xLy1djnOufE7cfubMc8/PrfcKV18QBfRgay3Dr0XGcNBfv6pIvEkO3HskTR9Imxru482hBRwbcof
S7k+mS1eV+Z1GZhSv8MRu9bkbjYzQLeNjq8jzHLuYsCeV7rsoiPGpuLq2qCyZGtW36XHFsOY7z3l
k44zzoGfCW7sc9+w1LSTPEh16wz+Sd/OMa7Uped4IibnhXXbnTAiWlsYHhxwo8YJIXGVtJGxi2Od
nCcYtJwyFBRXM93Uo77u3V+9Wzcsy8dondHNFU3Thh5l5G3uoc+OpzW3ONHoTSWfBkIqUdeiS4+6
1TyELiaZrHqoXkZErbZ6hvB5ibhqTnSGcBEvFTuYgjhyXW+bSB4qFzw/7N6Tm3My6erJda6JcOJQ
SD3eVG6Ly6fOppUVmzet7cqjryhCgVzG1FS5Ia1gKwOTBqwxYzlYgosYWw1no/HvD/pObixTnaWv
7ZlRUVns+W9lPlroHQ/DEBBAqB0Q/+JtU3e0BLntDt/sejTfvMTQf9DVWIa3ILUY/tK/ntIgLDlQ
1Vty7R0WA2wmQkG258aQP9gF2hMFXM3WzNp9nwswSMTKtkPj7qfsCmd2Z6r65DnSAUUDBhAMCeZP
lwGCfrdtk2Rx0Iv03C1FdeUUB6aeA/IwMMOdbMS/nahiWHb+TFS97j4qeugPChGHj+FkvjZM8ICw
siO9p8saQsUmI6e6ESAbsHwYX05hPsdUCqx4WZ8Hx8Nh/kxqEot61qzIVvT3RPT4y+EihBh4A3A9
MIeTRGLarbbEeLlSqSz6XfYQBKjtm8LW54NmCKPfCT/llBun7k1NxaOrerTa5we67oUV6qnJ1NXo
U/cv4+W9LRdxVv2Ylhe77bFXunaS/U4Ne19zdZoe28y5jk9V7EQYCmsn5KYJPS6yaclOJ6J2Szp3
W5gVUO3LQrsPcXvDHPFlwUsIp6wsEfuHHZuCmnS79dxE3RF5kg5iXW1xyHOg1q79W7P0CwHnNb0v
eArxYHnafmpxeq66igUQoUqKXqPpT5MQdycu/WEs1bwlOQAVruQsUGi4hPso7WvvWDEkzOPy5hf1
zszRSkfTXXvYucO8MXd+/ppmTYAydudM1NaynYe1xDVQGXx3JjKg8ACGITS8/julYYpZD1Sj7dAs
Pw/ZZlA0D+MB4flYPj3ME5C9J1a88aMUNrtR8K2CRhueh9yCyKLisMG+PA01YEFB5sAfrjMzEKOv
sa4LGurJ2bH1iJcvj2vbIS6+RN/FG85Bm7DDNLI80ZvLLHNtq2mldpl7ezMs6bmF2ryzRpYJllYD
ZkAsU6tMDd4+7zQzcKLlAgqk29aTxf+fEMNOI99fFVyiViWnXGm3l8iT77qOcCeAG681CRW0Zv84
W+TJ3Sydn+gQz7cpRJWV9Dv7kCzTusOB/aabbRwmPNDWuTmAyLo1qjsMtfHUs/HFKZUaoUTeW1GQ
iI1XUWrQifJMj9Wl8YxrTkhunQyAlRmIGvLGllRRMJq0uyb6shOj2YN5FtgRO4zSi/Fo8U0WlATN
1Eh/e+ZzpBsOACD/gFucL7tbrpEYKc20xJnpnsBoTZUEMwznDdFnL57FiVDoTykNJIuJG0pRsRNx
/A2NhfTf+t6S7E2DOtqVq1rCd6NKtuQFAESlkFw3nZdbO7+bxL6iFwnLXYYncuZSTwoQc9ytz4DZ
e5jKXlnAHmMYzA5YIOlmNx6ZO0nkhw9JOZ1qKmzBoqcuxYepL/n6z5q+ZRbh17XIXld688uwCT7a
tMnQrT7ebEwpDeVdlIjlAC3idR8Le5vCa121IOYz7McC7LlveU+QNa4J8N6HKa4noWMZtwgT2ieF
VcZv2UT60dPKNxRb7GECVTihmPRogq5m90QQYFgSCLiPhIsT/TY06yK4nIzVB+/sGjLYarSrJMzG
oeRHeBgo1Ss+ze1Ip73uPoo/SnvHTfO0tI+VgDpojs0eCHpPJEn7syK9Ukl2nzHz3lulI2gACTD6
aQuQM/QLG8MBKQQ9++XwXNKLgYz8dPWJTwPM7Kd2Td3OlzJ/K6dlrUzsnXyrn7Hd/KKkcHoACQBk
tvPy5D38/VlmHkpqmne+AEyVtMPZo6m6SQ9p7uJqk2c7g++kyrCc3T5IUbju8JS+PdGOZ23K8uCf
Hzmfv+lsDAZLBkXHfLrUHSeSGm9ArBOOcoyGC9VrWvKFt/I9dnbVPGxFDGsHUxmGNeNX5IOLozVo
v8x1zZVP0Hlc8DKwfqiY8wikk3piQaFrPVZMbe/ndbutTI6x2MzZzhb+r1Ib71i/8IVbl2KaPsHV
omPjpOma/JD2GOqX+p7BmDxAfSWJupgHu+H1GOfIPBKP3C11e8XCVG//kVrLxkOt9O0bEUHWTdj9
wgrPdODSKxP4esvR6pNUKVNPvc3V6AfOSCxtVUbV26inPb5NLVkbwj2mdn+eVLXznOKL/ounhvKz
ddZW2rGyiUuQl2Wyl8Szk2Ga16OTHvoFMdFtOyBeuP4SD65ORpCJXs94x4KhDz3qQM8KisvZBVoH
T0V61LvBQIOMWCzfVZ50gaSMd2NiUnghs1Fiqelqfy/bGlqAP43ePu1a8x1PKE6K2RnibSwM7Tz8
s40o7MIhMerOvGnUHZS/MhJ175PCck0ZhXPpLEwe21S0fJBK7c0qUvdpjtzqnEkkxQ0g5HMzEc7A
mmz0l8ruCVcqB+7HYMhfMFrsa1dP/nc0ZPQaLtOYnxAb9E20eKws5lYRDm7ymp+rBXjE8hHfoZuY
R5lGHiCRKbJe5ECjphgmgqaaS786nvx1aRcLS5KZEK9u59+Ws4xrEwCCTgGihPmXmR5jqZ9Q2kGi
46IoYd7S65xsKIV0rkVTmR+x8djb6iO8SZosViVZhi9oxScaDYcvRNt8PUfJpmA9VOqkhCZxses2
AzmVNSfAmOanLmb9tgy92vS0DMA0HLjW0MiaxRotkNA18EPnCyljwGR2O9t301PiuyTrGIqKAvhm
jmYue3LrOfShzwy3J8hk777dv+EYMFijRhsrHdtNaw3Wn8aCEKufdX86zxZ47d4V2Wdmz9wi3Js9
lc+VNr0PD0s4XEd3C+VCX+HifSxYnXtUIDlm/CcHOV3oPxh4wTpnLb8kHTQnn/KCy6x7oVsQu12z
BnHbTVQoLtb6q6TycQwktuN0BUFqjWkLCAnYjzUZIRIdZsLWoRXYD0uHSaQop2Mm5qNueDGof+nf
aEMMbAAUngmkKKVljK+VZOeLd+vbMlpqRAkjvtGl+JnyIAgydpWfqcE4Sz0LLCc8/yGFqCZVOugN
aYeDNe2znUrjAXUOxhlLQ2ePXO+FWB0EV3/PFaTxIeoTDueH5jxmG2CkMmMb56V/k1b2kFeF6Hcj
dXns6boM4ebf12o7kEVi/RrsacAVAt3BtEGzQWlyS7vceQ+pJVmGGDyAVj0s/MzDulccxp5FmNuh
6ZYE6Q5Y07Q9hRDeOy5eFdIQxpqapNghz93yCRPv0q+tUpsv3cQ3nG1A9dCMZ/il3Jihh80PtC5j
JBHQCpelMqqvOG/KUGntcHRHuWwaIy22VKlbRwHWM/TkrL9DCPnmsfTpmv6eSjH7hPrAY741Nef3
nMbekfaXigfaXJ0R9zAy82U+aVNsn9XQTs90JUW8vb6G0mCJV200qClHnAWhohpKIyHG7YTrlSbz
AHmvsuqO8aI4bSrcwOfGdAFRRJH6zvokf7YdpT4mo7XJDTRqXsBKxej1xrhEQxA3kfuCv37cpYqI
CHJVBgG1v1fF2D0J4NfHli/+fhJzve85lo+VO3YnP7UwG9l2BLVLltM51yvtO5F4tTpQan/01NN3
KdBHdnoAq3j89sRNiS5M9yox2mDM6GsKCzlF18SqjA08YVYTufcAQUkeY9hFGLSKq6CP2eibs8Hl
mc66wX0bRPy4BYKuHXMEmpLyo6euaXGwOPhdLLcVz7Mok73dg22UMfPNanKW5lohnOwUwRp8YaDY
oQbGv3HFo1mAMCHLB0HFzqziHf9du7b6zudntr+llnZru6HzRheiOwpIfK8WRns38IiqcBFLrhiz
SDvg/6Eq03bjYV/F/fjHVVXzIrBZnmv4cuu4PmNa4/0WuraOFrO4LaTbfsV1V//oTS+w29lFuTNb
Q52JGiwIDXoyfIABeeSqND9fC5EgKVfqJ7FndYnAGoWIuFOYdRjmbDoA7oYFiMEsSkwiBHCehsJm
lOzzkrSXEsz78ZhHT8bIUSR1vtp69h/cncmO5ciZpd+l18kEjcZx0bW48+h+r88eGyI8PILzaByM
fPr+WOqC1AV0AbXshgQBUmaGfOA1/nb+c75TigufL0V4ygQ+MaN5TYFrH4FgyJpwWs5vTGmf7yCI
Pun7na6kArCFoZGACKMi3qRfb5d0sl3Puux3kPD6sz+2BgMhPM14CPm+c0WZuuHpe025+5tBTd2d
Pyk7c7Nzvxx3BCfmGAn1IXlbiFdcAimqY2E7j7Hv3mJPvdtpl68h/dow82E2z5UfHOJe+E8malm7
N0wre4znYLgW6TT/6AqY2wnRz89gSDNWhTKgaBAfhSfmbqOg4t1bNzXpf26Lh7qqXKSwlmYdk94f
wGDVpeBeQR0hrT9JWtF44mTxjVosBwtSHVNManmICH1xD+Hu7+lLTXepKNkggPJ7ELlKzjnol+3Y
hN02VRD3eT2s+36KL0r4PFd6cNaUKWQnkbNjI51nR49NUo8/IkejCk4NPW6t6oKvIdThM6Vf7esY
DTlZiSb4FSWO8yfL8+Gu5RQ+Kkc345bNV35goxDUK5724ID2vwxDvp/fqW+PKfQrawi385C8GSzo
trGxuAmDNnswYvWWUvCwhv7p/Ux7EHPLhWYbtg2c7VBU+iIFNLUCH843k0n9OEmiOQoICHawGq42
dRvHQBjWy+wMNNamhPjowdKuADHq4rTiTlv7V8rY7UNlESuO5ND9oc7N3k1mxWlSodFxBPIleORQ
D0AsEsqmtLspk4ISIitHIBUY98i7mo9cXuPkYKBCEaOweu8pEpxeqrC6XdoRyd6W9K2tkgpFcSB2
VZ8GOhYQQZUUXP+r7rvzhwbmjsWJVtvsPAdU8ONsUAUYRNjzaJ+lXV2QR5Kl45zcnHr0TrcRje1z
f7FhI+N87em3rPA4bSEumR9hHUxbtmas3tSdPAZCPldYg6dnEyX63vjPYpLRo5Ol88vkOuqiKJiO
16BZFx9eWdyn3Ma3OZTinLJp2HY1bjzbQJtPBPmaigDnWQxjfCsT4usQ9/VqADqCnlY2lHy3hNiE
dqJz4SDNs042FggVrV19Nb4nMNpWNVWWy3IPxxNB+2+Zuv4d1EnxS9c4wdceffYEpBFSVGF+p85o
IdgV/rRnzG13xGT+TGNfNiuVlrBj4jyoflmDS2CR9ezGdiUeFWfIPxSpvNvk9M0Xl3+cMtgJo9o6
mskvGPzrSuKJgl+d/hEdfXaVMUxXGKu09UANae4e1sDlmRqpXsgH9yENbyqJqIkcZP0cREvqhO2w
+ZqyVOZX0xnBC1s9vLU1rUTTiInGdUPHXEr9kt+FtCh7zoUzPyc4NtcEbfR3LTElCC81v9B+4ydW
PwjDMxDLqKuM96TnsM1DeMfNkA84TalYYgfrPmRFxDrAmtrf5mhZr1EBTj5qcv8ygRtkpV0BtMVd
cDAVLeVG1eLkMVnqrEgP2y5r8ARBJa2yu8F3eMKXYa1kRtZeGP78FBm+u+ulJjgXdQPnQFvUG4to
8SbyZU9+iuoMGLF6O+JYI8EZdzy4g7Z5rdBUEZjpXQOsNEh6PE0JQzA2oZRvGWvdZk4aSc8kXvHz
SCgZ4durbyHXXwi5uVCbUpIVsnlCSI6BJX62CGzR0jQq5w6pRW5VO/WvhtW5r3bSAa6eiYjlTtyh
JYCGJqpT6gNOdkU2vS1/9Tajpzt1ZN9r1e9La854LTTBa1v07rcRMgWHzbQneyXIcCbdJgKQema+
w95vKBDRroEsxC0hfjIz0H6kv5HcqSPk6gwhFDS084F3KbpwGameQHIWSJ/pMnDCH15RPgGo1c+M
e9UmyXb0sOdBZs6fzK754SusttPMWOdFRr7lwx+sqaQEkj91ySWdhfdc2ctqszWXRb4ikbe28cBz
lwKIKfMx/YiUSxSqaq/cU9KLUxvu51DXUDYgsf3G4EX5XM2odJy0Nz2nrTBwElPgwOYdBfSWlnie
MAoYlzwPKaf1pEoPSdJVD9WAmWXlBDONQaMbJcNKIYcxMSvr04Y38iumdHQlEy/6AsaFXAfGeh/D
CNvRTx3ebD5q7cm2kDSResfog0ahkXSFX1z9ym+PSQjyYzXBDz84eSTVIaCFfa257q3AlnNDcmP3
salEDtmRnC93H9OGG+abWNoS3n7ESF7HWdc/DHS8Jy+I27OrMAMXGUU4hFyFv+pKxi6tG/9F1MhM
RiJYF/BXCQoEQf6Yhrlidd6yRPERrl9y9jhUAITCG079WJQW+lknN2rUNIsRxn5umygq9xIyWr7G
sMCSJR1F/tpH0SddeG2zmwNHf2KLRdapUq7flI0AuC+tAhRiNYlD4ZFDXENKcy487MGbo3R/00Ut
+Oa5ay69BdxDfDp0sJSkPo7ksPe3ndXap2Fw1WvIt34mENMDJsq7D8TkDHdXj9FY4tHclI1GfiWv
8iyTDL4xQUdaN0iXeY2X7JuxePat7tFyjPDcQ/7aaj+cz/C8i/d6dkLwkRX/AVx8rVLL24wR104u
qxk2NvjkPdnFat1N/rLDt9JDazpqK3SS7mCr5oeFo/2SO3Ta9I4zQ+aHWahpvn8UpEuPJabh80RX
BLDOydr1M27sWEHnn72Yu+GMibVAVjL0S8Qgfa6FAfJLSevVDuioIFNR3CK/CS99HVTPU+MU39VA
GmkpbUiutiNY9SocRBD/S9iHyrTxPM2R+UNiUXos2nDC4sEbwzUd554Ku6efMDF/pGocLrZd8BKc
evPRj5xozTNe0B7Vlbem1em7TKNupzDXXIKySB5HZosT63tUZ6sFLCC5sfHuYKse+WayRSDwt2Xm
eI/B6OlNOlnRS8Ng9U7TBtKFBIA6RPW0A0Thf+eJQwk0nuPfY+nTB4cDZ+3Okoap0C52AZW/0yqP
CvdBTsr74bbgUbSd0YbXTPDK8bdU8cFPvfgVkCxBfNB+xdUYcehOjioh3jnyiCIcfppBmt8j6et9
3abJx+xmxaasvPkrgleNqcHuzqkxegdVLmYre44mpOWBNkUDIRFAHY+lY6S/CuyqLw49tJehFu1p
qmR9ogCKKUDyNlyw/MRvCMeT49BY5ct6zfWv+01oND2Pdp/+Goc82uqsxQRkOw6tXXMP8ITpKs62
M+weAvt48r6KVjr8HZYgFwB6gaB7sTDPg+S7TbInBkB9ULSXrApWEr8wpatz1qfZMUw8F5CEy+eU
t6xvNhQeDvFPH3T4Pg44yALlVzskuu7kIyetOU7ZUIcECtQCSCk7bI2Zq+VxJKXyg1E+/h3ganwF
nibjvQET4ESxCy+ooGHTsGSSAgx9RURtzsj+vhNGcJCetjeUgbGy92yfxeCo91zSq6u2CNvodh65
tPYuwRpQgVyHnKMxZa3F22oG+BqO3rNoUnZ4RM0iOYqfCpLVG5noDkyigPjtJvELhUxc/7VykCkz
xJmminGcEb3nB9rb+rZYvfnAD1OG3WEA+5Q4c7MqeXr3ZGxH7g/hiYPeYo9uhY8J5sc/ht+gknSC
VirLGAkaNU3Csw1Ms5vWBXyR78Qp7YOsBqpFsUKzjwnKg0gjaCV8hBi2A1efGj6gTEF9kR0Bc/dn
hJXp5LTN8CsMrPA1Ar7qoNKysdOe33y39uztnBiHGrlzfhjmJJ5mCrQ2Mb1I67qlo/SvamC/SrI6
2HeySB9hGctxTZZl3jSoqS9en+arGOn7gHb+bcVCFmuPgwx9BT41IEyi4qT+g3g7G0NxsFLT4DvE
loL/rwmbEy8g606tGn/NEYn96lJq/sH84kND9dvNX+ysg7Yy4+jQh1TYFbXs/qQz7ht8zRyURWVj
pKsNrCZipDvCFBi1+nDe9o0u16gqxh7otDoqbNqbGgQy2tb8u2W9/+AGJXbNsRhZ5/QUTLcrX0jW
qmDDX3r2oPk2YxtBSpDim1UBsZLFL2sfaxUyDV1MB2YxTan2pR2XezTw3lMeTeUh7SRpZtLcnA6e
Tt5nr2Z3yVPIxoqxiEqj6Op3kJ+SINO7Ik/a7URR5EvSYUre1h6bdi2xM6ay6S9Fg9l+wS1shpIP
iOqi5LnQxocLpnPdtbl18gIzPtHLol41EAUSG4V9B+jhn0oaxDee2eldmk7x/S/ZDdzJbQ/gySwo
a22MYFc7nr+TLopVUuPxTcUr7ye28d0Sc+jAU5l0S0Es7oym+xVFIfQLkZGWkHUx031a8oR5ntX+
4HQot1xd5h0gPWCWU2HVq79sAvsEFWVALKavd7y7xF2ysbxYxKGvMViGd1z/9WuEUWbzV4L5Rlfm
6O5Tpp99GseYQRQX4786svZ+LPP4QA1wf0tD/McQCaihstOR5rWu2fcki/5BZfxvAQH//0wvS9LG
//emTU6H/xRcXv7+f+SWg6Uv0yafzLvbdwRO2f/ILfv+355DTpgLuwQG6Hv/bNm0/L8lr1zJ5x2Z
Cd7CP5l/lvs3WePlXxD/XNvkz/sP0uHtH3Hk/6pjU4qFlPnP2LIB9oUjXcpggbv9S1yZRTM2L/K6
B8c1xlPlSHuTsH6lU8QA4xaTRjxZjel9twQy/LXvAEzn9efyEkxkIbrXJPezN8N03mNUJS7A1MWz
Wu60ynaeisE6pyw37l1JcTybPljhwKoNcad316o3UEuDTy3q+MdogZHwDZQxfG02LIO1kD1mbbuq
/eeZexO9iMJYxOY2pXBg0NETqiNzpplPHW034KfXWWp2Ph+txF7cU7o+OWwkSDlb4XRAbWA44N3F
jje1GmyJdj09uUzTyc2wSjbwhmzylnQOHM0t8QloZ4orl7Pp4WG064TJ7CUrRHp3YJ7d7LJCJ6du
6BDKvF2bjLPQzdzyGpN5+QEwmVcHPPELxheuzrof1zluzDWWpJbETeJWX+wJSnymzcDJOI/7TGCr
pzRDnyO4cVvuN/s6sDmPsGBcG6+QyDGdhSYIpAizRKMtYneo5YTNaflx3lqbOELja4x59egfWOIT
AMndxP3M4eEdqC2weW/p5lw0hUIcdJ6bZqwPYRj1a5uk4J7Jg34FH8x7ZDvX0pX6FwsdG314mmh0
UcOJjrKJqKJhv8B/KR9np+H+PPoJ0wLa6YYXbfPeYSE9NTndGFiiO+84QVBqV3XtlYDmbf1SFYN4
9MsIvyxp1x1RHpYXVTbfOeowC7tZrra24SR6Q4OhemKtCndIIDLS2RxgcKCGc95L/EMrbeSApE2z
OZNWPhQG1iujqQkCpT4tRjguzsSC7HePI5rFrfluRCYTvMjs60hb8Xs40Cpmzh2CXoZgtUbcRhLt
ao/+7zY+2PwAFt4yOKnCfU8rLmzBCO3FQ+Nn7VMFnr0ix84uyBgwsq+dgj0dc+ZIVhhWUzjSEMU3
s+pR5b67mBgmTtOpPuK5TLbgRWB1t9RwrAAFTFdow8ZZ0oxFs1Xft8QYphZlLsFNig2MXS8iSlr0
t9E1QlArTkkpJ7A8vl6WXMudspGP/aSj5Uachyh+TB3UFzqpTHBaT+OZYhVxjbxxfsOz5vkPVY6M
BQw6ojqwdcyXJHCNeZ+U/rh1yYSxcfBMWzxhE248rrhWgPqHdQwsvaEGy+CfbFgHZdkSVI2d6jQS
yd2Vi2S9kcI27lbkUc1uWd7elP/+sYNVd50Mp3uPgrTGCql8g2+yIrHmiJH0je92exm6dXFgQV1u
xWinV6Mf47VnjuU5H0zaXyqD2gsyjTUxLFi/8Y5qJByHdGh1W9YJxqspZHnNh77tVmNnYjGuLA6l
pkfq4G3L4rNk/46URgsLSZs/3hSEd9TNot1MdQefXyqIaSMBE3BQgkbILStuXbGlpJiocXxklCpk
LUKCv7ayveH1+ldvePmR+h9+c6oz8lucdtOpJ1ACPYCm1Qh6kPIwcEunepwtgYLiIm0b5cyk6TBb
7c2xryhhYUO66tMRzFSd5qwOYCqhNSR08vzouCd12ObG8jQhWJ1M6bcMGInmk5qOvn3j4ZouFiB3
zMvVjG6Sua3RYNJNg03D2wXcULLgH4ckPstKWrcuT3nmXNA3ZKMrGD+UtliXCV+VIB+YURVWQ83Z
B6rwjrDsceczI+cPZGc8KlyaCRmnEO5RYcZFtXYqpvkYh7XVINgPkWL1G5B0OxLSbAPchn5y9p1E
XbBxte9Np4noDjaQKkxI01OlrFdMMMmziwvkE5hP8+UPI2IVP3vrgDw//v7vg1U4Zfj3fwYM/ytf
+N/+H6IQL5iT/2IkqTo1/iz/DxDx8k/8bxJx8LdEZwKMwugR8KkGO/0PmIoI/l4YwE7geh5zC8DV
f5KIhfe3x4LS5pAzXdN0fGYJJIQu/p//w2AsCUzPNDFv255DK3fw3xlLhLQX1vA/5xJY104QcO3m
tu8Khy9zQdz+y3wy+qT52g63gNPOmnIh2arsi1Yrjls7Fxhi7aUAbOOFTCaPBhsPlxuDo3yOy5ry
n43TGJPA5hSltBLyQzCvSWFgiwnwA4S7AW+6A8fTQhYAs0aKis0oGRZfD6p79TThoKOc2wgBW2h1
cOepC6/BGOU/zZGE4bocYtovC2Pwf0pZFEjEQX+jWM/+6aUQmzIyHh94vCAFjgQQmyzOPm36lkuS
aMUXdcMJSz1ojfDU0gdQo8kHCymsLqIzNw6MoXejdHAGqLzccpDltxYc/9pjjQ/WQy9NSBNngSTt
cIM9GSZsFgPE7snFyshvDcg8ijTFY7QqvVi6bh7bAoDqJm+q6N5rtuNFkDj72Z31g1eS8FEza0Cc
g8rbCipPHniFq2HtN9r9Nhv1SUk5DQMmIcpwbMVNRTQhUF1LOVBlz+V2ClPAiza3xz3IyGIAnh+K
E5c9thq1W/mP6GXJlygx1oZe/uLUZXwsYx29BFFdU4zIPuwg3dHfTrwgX5PB5J/jPZhuHT/80/r1
Z0HrDxbCmVMa2+qJnK69HifNOpaF+dHApr2Htpu9upJc1chNnLY5nPpzBKLSyMkKuKWzq8K+OXd1
QkOOpMhxlkq94j0Rj4BJrglSarKkxJAJ22Bj6SQCjYbhG1AfBMQqHIrvdmDdZwDFPnBfJ0VusN3F
3E1FyMrChLT2Ui6AMV8blDHh1o+KYfWkPH5bFKTzBqvqID5SE2XgVbGM58Ad4nWgEJ64kmXbuqTF
IKDVF0IVr8cer88JtaNb4TKjkyADDDgkAf9/6sElvEr8kXUta5995NXiqCThCn+Q17KdjY2bBRPZ
FhczbynPZgzLL80nplDVWnuGhOgaWmP9UqZe8RDS+fc92zM9UBMK7DHvmOtYgCbgCOLmzS1zqkxK
yjYblKVfShXNRiF67cuycqjgMdOHxhU8gIYFa1cnt0RSWcja0MNcODencsqSXVsUlzkraohrgiJS
WtVM1uWQwFILukmTWTW/hALXqW8hhWH0IYrfooXHQaxeSAxhUMahsU/TiEh8Mr1a1JBxF5EuaEW4
Q5vcL0+YD8V5hsa6wcL7gzRkeuwKGT2FKcQDRlvgJFXtZpsxrzWDKIEUzDzpxsQzuyaUtp9ns3js
DKfcwVKV1xBZ7FFF5fxQGk2EqoVcNycmTu26COzvKrLlejLViPNMJ+cmib2d8NSHaEWEuZ+qiMnD
ekIaoGMx4b5Flu8y4UcBnqkxSDt/R7efOEWmgY4QNAyIU2S/wCtkfmYh4GFKjfRHN9MeibUakyKc
J7ZQYf7D17y+Qya8FX6ZlmdH0weLYkzeUpCUNp1HP8a7D85h3JQtxqwwIg7B9aZNj2HrNriCo/x9
dHt5akZBB/1ShStUJk+VCDFltN/WkH0lovZuaMsMWwzla1VThYGoU6k3XaTztPdiSBO7yIZtgQUl
Kw7ot6wY8EMYY/+lRBYPe5e8gCaxGGlsPCQxCIOWdGyOkLObyBEHRL7qZ2ZP5I87iM5NarvXEH6V
uUn/vU84Thrx5KnAq1kDSfBr22zAuD47EacP9m5iv1HBL/KuVaTp5ohYtyI+VhtYjTtJqZJepp8K
Q5vV1kfQi4/GDFIi5PE7QIQUe1FIGt2mNzTIUyMsEhxtdjETAkqh92UvlD073tWezQIct2pjTwcz
jx8iKsnWNMA+d7LTcOFnLNzNhlwIN9J4rwS26jHkvxNPJ07ge9MvO3k2qf6mleyzmcVaR+ZOtMO+
Gqyrb7W7EtuknxdbWRBRJlNXk1Ur7Pw84COmjGZfsfQN8WIw7h+ntN7HqnzwEV+9Nl3XQ7AlzrIr
wxn7wESlS0/imlXGROn60hch6Kxc1eyjoZ+oE0B76CYSHF/GjUKmmsPBYgPik8cNLyMljoY93Sjd
WmmI1S8ccAFhCDGEK95iNmOnlTCal5mGM9u7010WWH3CvpZbKFf3ZoTuTNH4EpO4wL99zops1+bt
HgdWu2kKLjWOmWNiZeH5TUHtPOPGHcVdtLxs2UKzPfVD97WxIuxBGZW6nufFhxwHDhlHiRccsxit
3hymu5aows4JcmPbZTXoE27LW5whf6yyKfZDgYowY78p7ehX7XKkuDQmAyWBKEpTHgQpPX5RldNd
w9ikBLBv5TFr4vARu3i5aRDPaXaqTpoS0rWO6RHDVghONbVPHIvQO8bGQvtT48YEsylYZmAMeay8
dsKn3JPdMPyKATyC30Nqf0sdAZ/kbvgO5+oqEn30/Kz/min0wrj6WMjZOoRj0PJhqp5pLnx2DIps
GV5+dik3e8hG0NcgA60Dl4ReUe+gFe7G1HgQyMnX3POmNQHc+8B7MXBKLDElh0muo/d0wFWvB+/U
T+qEJfluRvLSjBaH5LBk2yVRuZYN2lhUuFimYTx0TVaSKZi8n6PN1iAPGmKCXYjIS0Ar2SGT9Fyw
evEZYyiq8fmslEyifusVhAq4WPp/gGlaF+pii63TJNlH3JvG5+jNV94kOZoFjMpVWAX274QvyS1N
69g1wJk4A0dKJ7lnkZb5gfhANZrZi60zmoCOeg+jPkSmT/LEWNO88HkEQ7NKU04/F10N39sAB79q
MbaNdlXcXAvOCsj1XSp5MSX1/B4GCLRBmz9mSwxvcCijmBVnINoKv/vLMM7pKVftcRiNT8B1O5Yw
/Tr21S4mfrLGaHRH0LUeilReip5wcMGNbm9w2dsGlvFH1aN9jebxaTazpx62A1OK4Pmtz11O5Kkn
RB4H2Z/U5JVhYIghStLB0EzmfToEKDQDrUnx4sMJBopzZIuM1jXmRAyZmAa6CEuFyVhUMPnpi+KP
w/Iae3KK1lPXZ9er4VUVzbubJrjtqf+mI4O7e8/1dufWGUoAIkjD9xS39bUOdX5iWSHocx5fLIsR
yi3sn6FPkp0eBELfA9Qwb2hAjomnWPmPdEFJUmmNmC4tfrGb8ryWYAp+AyZiQqKh4e4zP6u+Iwtm
8VqYcLGFSS/l2m3D6CcLPRqC/RwgAss+hcvZoHBU6+5e8RMD/mc3lM5p841cT7By/FFu0tmaj5Mx
8N/7sZmNg8iWDIER2dkhVBjVOwIqNfFXEiyrHNyQecpdNJyGyBt9YHHjwuTnensHvZ3/IDzO/6E1
+48huMQr3iAKmNgrPESunm8dlguJMarBUl3nqHgKuPQPUy+QHmbeI7WOPW8jPRwBtvKgWcR0mAz8
i0EbCdx5+hmunpHJfUEPyI7B2ztpwH9psbhOLDGLvRrwQ+HEsD8Urm/GsNylD9JpSD0XagvW7zbH
VCOwevzSYy8OWYrqcwNQZNY0qbX+8AYyhvj1srfj0Dbc8TS3rcLhPaTVA2aS6dwLYTi4WPRkQmhT
VempfaqrWXxrZ1YHI4DOS/2PADxdVP5TaCfFeAgoQoMl1+v2FWcCHxinK8XPAdv4Wy7DeTE3a+fC
ZoUF68oeOui2XhS130hwrgtuxOCXPwnoJvjCbLIWbCUTFzNmVZZnzmpWSBzjCY6pBK47+HmaDVaT
b2M2ZDEPoBuwnhl2+9a1sQtaQMsd6K5uE7yXuB4UuB+00XWsW208aZXSeYE0jBi50ihqC90J2NpW
R8rwTixja+sj07WwD7XrU6rbwvFDvkVz/aF17auVVxRJu8mGNIqPHq8d6zbYc8fhOk/sjrlMcT9b
NbOb9tvZFT77f9omATpkjvNlm2Hx0lhGOxzRvofhmfQJCGoumrymvcbNAGIBLonog50yRF2T5PVP
LGKlEfNmtJN7XBDDPUngFNVxbhFxqJUGwTRPQ6JP2ZARkB1Dxm2J7w+bE+1OVHU0BUHjLtq0JcXv
Ehny9wR+7yg7kX2RnQDQNVsD+f7OOfpTiZWz8IEQ93NCxJKoHGwt4kaDG2ucGQHRIm3EN20N+QvW
6A197Gsey6PvGPMmi2d3lRrK3GSe8VrmxqMshp2VIfSEUnl0FGLTShUyljHUK0gYMdJf+5Hmfr11
+6bZVgVPD8XfqP6ieeoXB84anfQhIyf0UVX+z1Ap/2C7wxtVZs0avbSlGq4SN+zWMSku9zkH/EFK
vnidKSbdFiFJGJacQQGJLyVrQ3HQZqxrgWnIOAvoNHy58kVZ4CTtGnidyt9Gt653U6LZxwcNNsHK
vrPm/4RLcuKWEK79AOeYAXDDyrrfHflFXU1v4xg8jFP6HvY0gOI91OhXTvrGr/qza+JbTJ36hnTw
z7y6VV12dMruV2pWh8KdLvNM1GlI1aeb8guApFR088aO0ZDdUayiujmmTb1UgxhvVmk+Ncrcxejf
PcQNigjKEwv232ZQ4yCMgopMm3oGEY1eZ+IWscenbG6uorEw7g2YJud6uOpQnUMPCU9T/VqZ3Z+A
ZSGV0qcs1NMFtgBT6MAwX2lqjEBjRs1wn6v8Ywr8H9zORyKQ4dFt5ARKkBsSH0PXrPfLS7BMDkXz
JyVlgdHvlvu8yqTcUoiz4/AlHG+6P/D1neM+16smAE03K3tnhOmehegmyv2vpdx2dkh3WPJzCrC9
DWPyOcVKr8MRQMEcfuZ++otWa+sszJLm8eIIyXoRtju4ndG8tariTUeWucXttu9N76cRxvkGnneM
D5qyzsEcl/KUCuD7yA+seyA3DYFwsOafnc3jmJQpXzehNAhN9rHXdCM0prvGXCRpI+RLtviTLFV+
ClOi6nJxxWCUY8rAAtqRopEc6GtLpGe4Ghffg/IKXm5FE6rPlhxWzMqUT6OXvmKPuat0AKWFzTmh
ymPt+fyUqS/0AGJZTLf+DPSS/z2rbXh5Xf5cGxRjJqTBvHIfpdazyegOb+MhzfQb7uLwNSeBtpRT
UpD8wPLtVZrDpu78UzyYx6omizS3B292D20LrK2lo0HDmMG3Wu5NazwPXXjAInTy6VWMVfaa4x5w
/Zwdb3TEOPEMME4h2eQnATJKDHZyCUxx6mqxxx1zlMp4Zcm8bPyT35SW21v6fOTetLtTuADbrOAJ
H7Q6wGVCloU2tPIgZ9MphxKOQpFP7c2fDf9xgEOEjnJEsvlIVfIdMhji1643PliBh0Ta/cUcB0Ed
SvXZxjADg9oqDyZGrTbmxFj8uQRhpnFD+05wg/JPom4x1dSmcrfco960xkNiS3ZSyaizjQy74g7A
20IuqM9Jy+sX7yUIHxOWaGE+u6rZ+ilgUldd/SR8cTL4e2MQPPVRjG5hZGw2alLN+HQ0e/ZikLRn
dvZpru0TpKK1A2vdzjrjgMADJTm3tpbtPHfwhia7XvNui7DcN+e5oRY3m9CTkD3uAK1OiFvcwlEo
DzPhBR0amNyHA9lkgqbwUiycdyj1ztdsxx/KCE5eBilsorkRC5AAPFc+SIohW5NES8RxlSkgqK7H
+g16fLEo6vUx9QMMW/nB1qZxNdqHtmouxchSYZy40y0dEbbAshcE69IOv8uEdQBRNEqZfKYJEqEh
qPw2YnNIT6mqJE+s2ite2RV3RqJhN87rFTT+zehg+OmY4wtPGldCS09hSHCxJGTePeVE5zGxv5oW
nIi5eLL4gdtBe+wtbmslMzoZ59HKdvTBwQyZgfICWw4IzDg0jw5LQ7PPEzVmzU8fylE0RS/YQSRB
f3I6IjIoGjDoh1BmcyBO/LssjMMs5j8UrKypdCLj1Lo5n2miMZiR6OjSw0viDVd8cgsOkgk6d59A
SWJNSX1IfrQ3UBbSkOJtvoempCZl/JHBbsnHkDCb3rj5/N7W+acgBQLnlmGldhFmACT2xnjzIZ8R
9DtPZXMdmTm8nlVNZb9pwIqrTCTvaZE9DgJva6/OJQnNJDW8hSyHk3Ph6rWkI1ZeGG3dyfmcWvuR
KviHcrIgR1kBOHkz79ZtJ44MEm915e9MsEl0WcBdtY7ASGGHA0fMwkgew3C8mIHCReci9VoGV0Ld
Y5wOISoUET0l/DHsUfU1XXarUFCefbP4JLUcbBJt7tSoFtooCKFMOqcO/MpOUIpNtVTxk15dQDmD
IlzQ9z7NzCnSqrA/bUi066aORrh5SNxlwlVwGur2VBc2P5a4jNfIe1+kc4dNgnFwP7rqwDz4mSmD
PX7cbt2cXBUjab0eVHAv0vwVs2MwfsCugVp2Smzc/x0tWzQcNfypkH7IdCuv4Zd5YKto5OZzwXI8
p1UCUNTUY/NNWkoW+qVgZDeDs8DYXdPKQVqC4ncV+5PcJZRgVGe2rFlMtXBqv86Fy3LACV3H29qj
K16KOo+J1tn5ktILHe8PdmXYCTiCYJPQCBN+V1444qvLOudPUnbeUzUP4xPuKlIXcUBX1EozPXkr
5dMrA1rc7lE4a2NWWzdq60+2wdiF6nYyKm5Sfsmbrhizh8St2S2QFn1lcg6AAyb+/2LvTJbjRtIt
/SpltYcMcAccjkVvAjFyFElJJLWBUaKEeZ7x9PcDlbdKZGZLN7tX3VZWVmWWplQhAkAA/3DOd1q8
tChLHya3mmkcw8DI9m7ewy1NIp4Tq/wg/iimVaffBq2sIHdBhfTDqViCY1rXXEZvSgruiMpGs4Zw
a3HbU+KVykI6Zcpp16dtz0C/gCI+zWX+WSR2dzPqZrm2pjSMgKpS8/4fBIP+/6kDEr/eut31z68D
DF7+/R87N6nfMarmHrNNTynwSmzjfuzchPVOs+NyTOlJBeLHIWQWY9S6VxOC1AOb8lS4Qgv2YfzR
Hys3751NpoHm/8cWliT34G8JgYhSfLVwcyUrNukqsiLZ4DFM8tb0xZ8WbjYqSOA96qFtll59wDJf
wywI6yQxG3gc2DW+hdCOEkLb8IpUzWe7I79y3iEkAv0+SxLNV99HsFd4ahGn0I9rC7CA7eEfO7T2
AoIkqKTsxJWcyOAR+wCLOS1xtBoD/RzhVHtM87qnlI3HlUwedKpNYDjZocIuP0lxlUzgt6ttT1eJ
2n4mf8xN97XKregQTq1WX8IgShCQ6nImMWk/alY67hHtuhy2dZshjsiUjNTOCEEJ+cWEm2MVLnlm
edAlQ0LfTNbVz7535oz4qCVE1L/GlyXuGW1V2GdEsaCfZqZd1y3CvvVanqE+cZxn6DravCydxun3
hNYxQIcibBcEDYg2x99G9jOG7Z4QEr8sGoudEu/zgbCXPqeQLBurAxMAyc8PddVdsqhD/KqdcQb7
ySosrb7LsszLrVwcUq8oSUO3/pKQY1WzDgpL0N6O4wCGZ2lFfVZPqxxiU5CYg1Kj1tWyce1J61PX
Jjr9jpeyQB4Qi9Drz01y89KdMUZgfGeRUR1pSV5lYHWYRHVjDKcoQOa7YWw9MVzKsvp9Xw8a36dn
93dcLqf/iF+0k+c1+PB0pk7p5eWU6z7e1imrIwQCU4AhK2yVz7jP6KAdL+sWALDlQKhLazLcxq0r
np3O9TK/gnGDjpQbuNpmfURr3g1zV5zlZgvZL8IP+BwGsgB5FpRS+5An4hJzqwx7CLKjea9NXFwb
m90SvYFjVR1vhCV3b8ooiHi7j2umbVHypqRZJwWTv4u+GHZgt7pirRofzsYdisW7t7IcQZnRdoyb
dCoHjEwLUDxE4iGsPlSxUx1pOPG42VEzk2ZXb1CI9PqauRsSeV9oQ07blPnq80gtMB5cVUhpngbL
meQTftFaPpgV4BZ3M9RGFSYoy+1BnFizrBu2IR2RE01dU8L/yxZy0SbSJMUWna28LrypDnYgIMvQ
R9DMh1rw5mV+aTsMWQWbosafc6+amc4ZxN9NEbvi3nLaZ7tvVl9aomfKSw+LCgFKlclkdyaikC3K
EL7nFzt94q7lNI60LIj75mSFw+ixu25ITGvA2gr+MBkCJvXlMLfe3utl9YgDsm53ZS+CA675nMC5
pOk+F8Q43LnBYn9ezNH9VMGLYihIEisipLC0jizBw/GijyLqlhazNxlMjglKPOoVFiAMdNxsWQUl
EymAwHDs5Z1ESQ3zOT5zOxP6gR5VebKdrJw2nTkNt5TLzUPmVECKYIqPll+5M5+a7CJuFTdSwyPy
8YTCjOCh8ViZ9lxesDhd9u7oZPrzRA4yeJbWlsF0ze5Hd77AHgnXlBqeKV426bY46xDZ9XseVah3
k1I43V1paZFdYlAu6UagcuSeH1aFg0FPqMROeiijeTIy3Zfg1+671DOiW6PzuilGwoZ5m7QjMS/s
k0G912sjzs8ULbVogpquR9Sxj18M3jyg2AgBtotyh37RHk0LLAmnI9+OQ4mSOs6tWp0boWF3p7R0
6vaSTZ42zvndRu4ZQ/JC4xH3agDhhlvSKxvCbDTIQj0U1KyZGsrwK8KRaPg8eUHDcHBkyYNavrSM
eywfJKdFW/Kg4kFRiCLOB+hms4b+4gk0UempSAy2ZGoTysZMjt7IIuPjYrbONTNgVG5d6NofR3Nw
s4sQqKk8CDU0zaHK+slU+YOoBx5k3mAUEskR+TdzRFMX8p7Q9rnoYzZuBNZ290A5MDINvaj62yJW
VnUCSoVbil28iO7I6WCPs1K7crTh8QSHqaTq5Op3PZ1MKEW0E51Hb89c2gQN5QXdjbYgGvtNH7An
FLmRTHC9qjW4AqvEVTDUQm8LJDNPmlVfs8+DHoUe04X8qiXXG7i7WvDZh956S5oxMjTfY7IJb3Jk
jX7p1KxtNmw5WbWT8ZlSiUdZeoUSZeFl2jro2zcEhItrhCjBfKjBS4xwdKKAYK04Wgk/5TifSrsx
S4iWXf2tVap6UDhZ5r0HzPcSiVZ1GfJuWm8N0zyjK3Dwi8b4aI4kJy/NJgKnYJ5iha5rU/LeFfiQ
eajsXaNUUBz7TK1Mj2qYoz3j/eEJW1f1HHo4qmk2Ra322GoBGbNTV60vTBulPxMvvI7kFQWY/gPb
PBvnkm1fXPICYC6YtwRCtpJspA0Ifw9rm5cD4glHpGGoX0LrPJbYgpieOuNn5NOsTKfGi7J9QJwi
NXvq0rpFGHBMFjLkDPrM4NMz2w1tWI0LSpx1OTYc085rR8AWlfN5qqIQnCt5hRVzABQ1xB+VRrPg
JGWQdYszNlKwlKU8DD163DNuqAlnmAfGwG+aUdE21RVuhMmMnlWQ4TAhT3c+E1lQ6G3VCMw4sqqG
5oqVaXNGTOEtWDec7uwjsivPGwi91MZcPJGgUX0gqVDp3TSogB5dibiQl0BJucdAy1rzx1mRRobF
Ig4MdhtCXKMjB3/cIrkk3YT8hPKEsJAnP8VHdMOTRD7Kkh74aOMT+OZwlTmhrKXEw9AJu/9YIPjq
DwaqiMJnmBKJM43kzjwUrHTqI30MBjy2KTwWXeg/1q5TeV0ZN5ODQ+SZEHMl2Nt0rkiY+3nLJVE4
4NLrKbyrJakxGyOyzK/BhFbDj7O+521T1pADZ871rRgkmQ/og8g2EiybPjAJNZ8bu+8R80QhWQB0
I8vXbOJ237sOkilft6u+JXIL9ymd5GqKsyKL2FzU6udm56QrjZOxN+paCSFKuOwLkdtiUVQFOwyE
lvZwGYUWLVTTVObHpuiIVXBLj6IiTNgLM0OsUJKPNSOGXTG0YMrDLuPDJ9ZSfyE80EXQZEbdk2eV
3ZlqZHRvDAU+2EjNYsc43054ypUD6iAUdJizOsos2wtVsYsB+HXbgjfsqU3M/PtAvONF63bB93Ya
zAdwo3Z1mAe4lSozexbUJG7Um1KHDTtPYzC/jSvWH3xNHXwy47H9HjleGUBQSYBw1maVTztvSCPx
OGUiHz6UitUSoSpRX7goYEhVgAxFryB/E+j+2guwtgCIAi3lKW0Lhbp3bRF+agG8oXZigy8FMIup
LFeiytZUCLO9id2UxIW2Hpo/esX/bYj8n46JXJCuQ0g8YXgkbPSGPx9T0DENuo1dxG9pfm7LSh+W
1JhQlU3LLs2GdveTDPIPB8TPofV0WT/pCvmOHM/FWYkClgOqt8dD2pvwUiAXppzDG8X71ucc9zsr
ASEaGt247SaLmXFfeDtJjXj966OvqsV/qxpfjo67SMmXrDpC5N40WQuJXSxPU6pncM47T3WdP4ni
+dcHWa0brw+Cw88SNJom2VE0na9PaYKUO5p4mKNRtxXbY1Uj5cVrArBjKFGM/ktV+hen86+PpSxX
kbklgXi+PlZgJW3Iek+x3c/BQMODuq9Hz7zoG+SEm18f641XZT17SE85kKbnlY5trh/mp/vTgM7G
9pq9CW0iK4zZZXs3kp10bOq6YwkDu7qi6t6SXVyf4Z3QXwztEoEjawrOKuS5gHD6HmN191RlxXyG
mxcS0a8/5J+vMJ8RdzQxgFwCflGvP+MQkkiVjpz8pNTlrmfZd7SNJNi/HOU/Tqt/ojn+6YT/KSfy
Y/hUPL9SNb/8hT9GLM4702RUYmpuD/TJiJD/e8TivXNcBhxa2TbzF+vfExb7HYMPPOtaui4qWa7Y
vyYshsWIRaAE9hzL5KEh7b+ZEfn6WactanDPNi2Hz6GlsMSbH+aYzUkrlHdb1+5SnJq4ww4BkRX+
dRROxuUcgugnaKQCeJEFq33GEcStganakFQWPbKLbyYiwkZyURtLxfGhI0ve8aN53VsYrkeHkiXW
iFQPqgw/f6JSUMMmy/hgknQ2YxFO4AVrlm1rIcZuZECYBKWXKGAEdBSyT7PKoWBjGlrqixrhSBQc
yAvoRgjd1jIEN96yQI/NfBR9LRtZERVIy1KF0Z/AqaoSFmq4rp7vYKJEGWE9eBHrAY3JRA8x81FH
BLiQUUgYumuY6zQHsxHwMIdxIKh5xGsa4bReJrB9MUtY3xxywuXpZ/KHEc+F3ADhJ+04RICDQ0cE
yXezF/ZDreL6Kp1y9E8hpi/yKamvZr9re0GHsmQa23RZwjngGYauZEY+4GC5dhHdCJNGcJe3lXn0
5rwYsDgn6deE8CRj21RLSP0QQPbYD6MpP0scZB+rvg0pRhm67PUS1KD6QsLV0R5VySEzbc4HCobK
O09i8kcPTaat+JGOOP2Kciejb1pq9q7xyPr5kZyK6hHYbJpuk5AX1nam1D1h67bHHch5576Iu+UJ
Ryz3iRGxNsCBEVsztrNxmsgVyCoEraxqSCyGye3mDIUpuWUKWxooKe1mA02hdusl9LWg/N5hSW6v
V3UXMyzu+lWsNiEQzIkcvnA1NeQWM+uUHoEc2tN2qC2AOwXWNjCL2EqprkIdGBvlSvTPHhg6RKmg
PnrCLegzfaMwVMAYa0BbphwbODC1PbDxeXLQF+QFvsYV9D56QAElG+dkbqNvVl7ATGjI6qxYOhBK
BZB9ANOoRwMuI6nw6YgPZdRXjYADtxk9wyNd2oK8dgk0Ov1iVYX1fqJ3yQ8Z4L5njZsH75hXRPFu
aBXLodwVt3jSAsRFdF2NqHbAaU3d+rqH6kt7QUJ68DinqHO/hznhFQZ9PuFMpzBm4om0X09pSZqh
Q4QWfCyPZihL9ddQ92hjepPV6SHidut8bQ3zNVonqXYhgzjnkubepnEp++Gh0VJdemAyqoO5VCMQ
bQuuJdo5A7R14dLV7cd4js9AbkzPs0rI+6p77JmfQFEnuMbcClZFYdmWA0q0nQ+ySrovQRe5H6Il
xohGymR2w/sZKqyhMiBZpTba9LxzjR7jWW9MR1EJ1opND6GHlIjpSq/D1H2eVsnRztIGhY8Olw/j
2OLEnCvhfTerML2CUb/MiJx03eLBEOqOjJfx0cQsx6OrJuR51wCD/jSaEIKwwLvkgdJb7HqInA0r
IHwFxIlE1UUJgrG+LeFQoNJViSL3FnTWo+OEolzrSvkYFSq5r3NpSj+nTSBJJmXBt9FIRN6PSnDf
OXXjbnn/kwjY4hr8GJIgElwlFdDRTYO+76wpY42sYeb23WfabSBwGDGgC4ymeXqAuj1/r0pJwsyF
07tU4HtXpiWKsKAY81sTMA4hPaRvPtH/l9du5qhiG7psVHzIRjP9atfnxMXYtCATWnr7IIt6vg67
tTQOehN8peOBKWSN2LQBoFTNJpzI9qaCxxsl7Y1tRsrYgfGa+82iAxZyicXIYWuQFUKgHZt3wMkd
CeWfJxLgIY4NeuJRT5jY+IU0MrCvqoumrzXP+QcqTPeLSSTvrSoiDOnsqjMMWc3Svi8dSMJkv8km
PJZkLhY+SfPeVwdLHYke7oLrXncjq9M5xGDC7Z8UmOSCoerR0znYG7wh8HbsQjkd04Qtn3zhgSRB
YrJAwLk5PwmoNYJoJWhAUD/U0iLl84Tb76ZZGiGsBTsCcZYhD9qMjsfAhuS+7nzpUws/Pn71TxVD
L70BxKLP5HoKmF43NJgKWq/1ox77T6X0TzbEv6qUzr8V86tC6eXf/1Eo2RZuLeVSTuOvsi3Xo0r9
sYuSkj+hGGIDBE+LeRPl0B+7KIorhn50LhiYXbxeJGb/9y7KsN/RbWByxwGGw8Wls/p79i+K5J87
mJWjstZvNIVEf+r14/1c6BPlFPMytr44E8YB8cDjfmJqJKOuY3c8ZZVzy7huNE7G0CffvHmW7koK
mYyLoCQiBH0ZyhQPqrbTYy9I2WXMjz+dyv9B27N+QE3bytrNxQtHYfjqA2J0JT477Z+nSFnlThqQ
b/ACk5HrW1NfuYdfH+11T6EtuisllJRsXtbOR1O9/nw6hmVqmKQwW4xDa0WlL9mnakqrm79/FGlq
k7k+EWWW8+akR9GcykgUTDBnLC+QLdtTxuTo6tdHWT/rvy/tj++CeIDhAk0SoelvZgzahHfpCvIo
Kgu841CN5hU+0v5YKFB7aWR4O14X3+w2nH/z9V53qn8cWDrYARVUBVqE1yexRr3WMvtmyI6N7zBb
83hqiPDeW8jR/tYc5Y9DYUyyqXJASJtvzuRS8I6ql4ZQKQucQL9mokRL/URF890EnvCbjvNPX0zz
2hfQimFIeB6r4NdfzMvRkyYmk7N0Du87uzZ32m6/zQrQ4a8v3fqxX106bQGd8GyXBGeLCemb9jsx
07TBgE20JZLjrUhi0OE2oai1KkZ/fb2ce8jR/tbEhHOpgT6At2JDzrCGG/P1twvsIaZChm2cjo2b
ExlU9d8tIibT35zFP/3G1uOsHC2W7PzXfDOZGTxW+YjoYaDaUfmAeKdEo18lX359Ct+MMH58HVIB
Xv5j8o9vDuMAlhEdA1IWlF2/7gvxXXpE3sZh+qFq7MssLLdZYh9Im/HrujlyuxxTNZyQUV3OHuoj
qymvpFre//pz/dW3t5j6OUJgJIdU8vosD4CSSoQtrOPBDJwsOLHgEXhx//oof3GnMuhzXB7qliW5
VV8fxVwSYBE25zgfm5H3PxBUqL5tW5V+Jue0/80lfdtur7eOYJKppLu+TuSbw9mkIxrkNMBqgFO+
H2392Rr0eaudM9zr4W+e0X99MGXiWpZCv0wYfn5Gk5VqUfhysNHOieZezO4G5BW429SQYsf2rv7d
rfTnnyO6D1aFkhelxTzhzTULHGqz0eLnOHhjfZVE+qG19BlbohGNF7nXy8HoHmLCDacWcGVQLbQ/
CIBZBeC4Q1duo5ZAD5t8iuBr/ubU//l+YqArHaEcLveqzX99pdX63uQzR5s+7NE6jPi1hczn09+9
nzjKqn5xqUuwcL+5wFYQRwAQXQS/ranm83X1Q9eaZMF4ALyUeL/5Utb6Vn/9AOR4CgsALneegW8f
gJIkp7pwmAlUZtPmZ6ANFUuQJUq/2w2e440jw/AhcUBo+gZ+JL2rpTbuzSix9bYJxvLy11//r04y
Y6S14DKlVPZ6S/40Du36Fb3R8PVz9PftcRyWfjpSgiON/b870Jv3WZn0kTNGHKiok+xYUibsLKv5
3dPhT5UBs7aXAZ0WUI2k/eaeEfTt2AQ4u8Xqrsf7IE32+QH22XFK+vi4dp7zye4ShmAB+LjfPS7+
/HTi+Gz+BBO69eH05vUGsdOd445nIE6IZTvzPNyjeuq2XjUYx1+fUIbrb28lj7cA1wyxFcfkH15f
O3PdiSYyQlWJnLs+ZpgscaI0wDd4OBahue1j7X0Q9sQePSDxePDFNGORW1hteEQGWzjlyeQwUPeO
xYD0M4LvP5O4gd6w/EJ9Xxdf2bv17pXXEEYCDzUijJIp+Aj9DuwYE4+umnvrzMja0uKGRm3ColpM
IHVhg+Y+MpHZvI2mmBdPgayjyYHpLqSW4Hp08MSHGhfQ1podyN9BaS5XUUVYjt8nfCZ8bkPT7T3R
1/ABJ9URI9NMq03Kg1BAYlX8HEI9YIPWGqGCTuIt4RZzWxfxEbo0PUCult1qlWCxIOQskeqgDW22
qDu6/NB4uiGqNMkINKMsyi9SXKbikCuXFbqscwfaIbT2dQg/YXbBy4dnJ8I5EYWxGIPLpoUrm92Q
YDw33rmJmbtJHhPmSGwIIEinA2LlKB88+zh7FtYZIuUbPUNrgGnUn9wy6J7sWnbvK0h0N66u3M7H
GF8OKNgBZBDFaFfzlgTt5S710jo8mEmFwqCvivTzgKj6uWnIBIJXjEdw284uCdbDGHjv08UNHuMc
zOehJZMIrCS/NiZCEbamk5WRQLTTUxMr9LyY/9F9wIk8U0TwPQ6GMpvzBQkairu5m1E+DNSBzYM5
2pCgkzAzHnHD6WWFBCSZIr3AcwxOMJics2AMC8NGpGzY7yFRFO4ZyY8h2apkGSfbnlxMtU3QCTFX
ybAXAqtGqQr1O3yqWe/PG2YwzBrLlKzXnQfWvjqPhmr+ZCOC7vdBbefDtifi4BjWMd4dtiO5xJdc
jjU/ccBa5qaS1Sp61gqKRBL1023UQChHRj7jP9Q1umHPndDwp+aCl2y0kfptm1FU2QqhqGIUz25p
OB6sbWNNeE48HbYcOCsy7jjSFO7D3iKUFFJmdcNgfTBQPKnmom1t4JbUQ5b7oZDLZN6OeYI8JSfC
1jtUZEdnEEU6Js44EFoCvTDzm3ek2qhmp0VhMJSbMmbIZ7ZdGoU+LwZFnsEp4VUVn+hoCgWdqkmY
Z74MJ6dEm+9dw0y+jC/Dy3Iiu3H1qq8CbyPTVxFOJiasL2PPEBcfe/SXcWj7Mhp1SHcwEGIxMUWc
yPA0xWLj7ZDkM1SdXgasiUisjEnKOnhlC84QlucDA9l0QITkw3Iy+z1Jyy5zlqJggKtehrkxDJaR
ZVXCqetfBr7iZfhbvQyC1ctQWLR6uUheRsX1y9h4eBkhV+s0mV6OwXL1MmQmWORl4LwOn0m0y/AC
ryPprghtsutextVtIWEVpy9jbDiXjLTVy3g7Xyfdlrc499mP8fc6CSfXnqH4QCI3sbXrrDx6GZvj
j2KEbr+M07t1sg43nCH7sDRKHFRoF945yQ+OPNNkLII0cV3MsI1qaaCbLJefh5eJfv0y3ZcI6Qyo
v2byNdJeNhxy5EZHQddR7CpmXwnz85RtAWeJzUHbMMXcUwWgwY4YrKjN6pIg3ajq2TpgCcylT4Rw
fdVapf2QeX3yvexUoP2x7TEHIRtlhwGUK39IPRPa9oiAPfJz5oghexbZEpL7sglJg2BKfaMr8+5Q
RqlzG/ZFpkjpIsoO1m6VsFAZk1LiZ1/3LMXLzqVT5BFbvs672j6IH6sZo4saaw/IzmzYRWYJvotx
iiEhuEA/Q35nS4p7zgt1eqTop4jdkcdOsBRpba7su+6bSzRd85hHlYMQx2L9H80bZ274hfXU8kCg
h1CcSAwtP49hYuGmD5yCVQTetPQMC51d8MTJJsgEcWnGkOGV5xokyEEOUM6WRmQM7YMnZjOtf9SG
/5n7/dP75djv0D913/BsPMF6KrqY+NDn//XyV35M/gyokzAfPU0Sqkb/YK6l+Y/RnwGqUghHmVrz
v2ij1z/6Y/YH+glhCMM/yyJohH+B4q39gX6y5DtUI6726NFtXMS283dGf87LAOjfRTYSL0QEQqwC
edQgQus3ZVg65ukglyI92KBVYJKBjCkdYN550b0n+AayquWgnUvC75pwkA8gS4x9N6BiCtwj3TUA
uqgiYXRCt1r0Yj4FThqeROqyrNEAjgJcIWMBn4Hx95j7pSW/CAJWtpi7SAWbx89lQjJL2BE6Uzj9
hY4JzMLq4fi2NG9SPTwUK+7JC2A7M7vaIKkIv7uTHnb1PGPmGOvvDm+OXZhgTeykAhFewfmvsrvC
NZw9o1WaohZq367RbN76iMAjxBldQCRBFoHIaftw343mh9BKrBVSL7cZTc5959Vmt814uMUHYq4Z
hqKX+UrSbHfBKEvu+WN1KUhau6mSKoSr3lKpQ31ttzrNUYFAawIaFMe4J60rNqXdpcZGSOgWSR4r
ZF3qWuAPa5Ca1fjo5Vi15z3ZMQxWo7o8RLJxPtdBD7XC7EzANs1VBfrWRP9B95Gqw1IY4XeKigbm
k0dYeRiFUEgqOyQTV2BDylpQGW3CehI6VWwXxhH9MwzGcHwIc1DouA72Nsk0H+d8/kiJK45QEMPL
Ai7zqS20eELjnuG8mzs4pZMTfc5GjMaYVwQ7hnRoz5wpezRHNT8Tn9Fe4O2BVGep+aGsjfaLKOsn
kzAoe4M3ExW4K2vH3IhmGg7pMvcTZ9MDETICNvYTaqzT6MD/8bJIbmqi0M6o+Vh7Agr40Akj5hHf
8i4GD4JcOXtYKIBOOrV6Ws+yOdfIPZ/DRvebolHpc9z0LNy6GqHqDSAq7HTduJIruwnxG8XulF8E
Y2dAuyIw+GwZeAr7BJUNjT8htt/iCSDiZgrrAjccccr3gc5SEhpmUdxGYQYxWUzduEFYjW/CcbuL
JXTkRV/0twwmp50zQJkilBERHhEEPjLfe7XqFMnmmw3swDih7mm8Sqy41ac28MhBbuY7o7btuzST
6blbsuFHFZ/mdCTtHPQ+a7IZLrwp7fphMLISXavUx65Zo7KLvr2fjDHex1bsftVTQsYqKufljndv
cMackuSWUM33ZjC2+2nMu7tk7IqLPHeCDyZy6QPmuaL1m8nR56Jx+HlAv0ItWItbdtnZ9dTG+YOc
+clmfWleEP2RyF3cz0l5LeYRsxVBIPG+GGm6y1xN7/tiZRzDdOj47SdEvXANgSkMBj7uymlvmmb6
bgaDSbZkCeGs89ZEtT7bLpZlIajH00nQFvGRUX6dBcFDChzDGFwT2hEBD26/nRw7PSlcykc07d/I
RJ985cliXw9QgBIbKkqR9VuJ53RTIDPx7QIUKkHom4L0sdZtxA5fDZDn0LgN4vBKJO1zYEos6sA6
9n3srWRz204DYzi3rSgyPqbISaP4osEZl7VXlY3PAAcOqt5k3rWo3mJvr5xAeOW2pST5ZGp5vgRK
fpUQ1J47IvceHPik74M2ss9qdMJd072nbHZY5UHQ9TrktwSoZIDU7RXJ2TCdpIl1b4CLfGV7SisB
Gc8XQYXRDPQQ2WnLJgij4VMbBRJU1iqvnZUfgCXZ2jwfL/sakmZWJMmFp9PoMfG64FrWy3AZxDnx
Q1Q1pBXLItizT1ZXaGa7etcacu+Uy8U0xhdgL851jwQdLMYXMcsTyyvkHXhW2dT2OOimGGdkczeF
mcVS2ITUMp0HFXn3Y9UtvqQOIRQCSqmR4pYv68d6wlQnHWILqqw7L8iRBq4XxLs+qoZrDzfnxshl
8il3sUTg7StaoiyQ/GMJNwme7RqH4AEL9bQJVBecnZsfLKuE7Rrk43ZpELg69s1UkZmLR2cc1uh0
Qd5SJL8PIIqMrEeV0w/zzfrMxHGrLhfbxSO8WOdcL+kLZZanuIiRy9R1v0FrW35Qab130bdf68wo
jsVkTs8YcrP92LbqvQfI6mzq4juaGWZ7zVx+AHjAUKpHE1AxNNvOjbuq4tgF54MR7rh/K0DEgr6r
oJ3JGqO8HdoJKslUP5iGzs67OnF3wD6eeU7tp7o0/BrC6pdyYp/h9l4u0K3Xy11neZ8cvCv7ooj2
VAfplljt+7CKxw0mFICwCgj/ZOISDwV0/Bboi5+JZdM0BGfH4QyDJ2elHsJylUFm7hUw5BzWz7ac
ukNgjRl0Rm+87qzcb0RKLBxZnnUBV6Wp62mv7VTvW96VH9wu/BjYNfvupNVbgv3u4Pk8LMOY3g1t
Um8Dm6yMbCDR0B6QCpcTULPeDNhbC7IHyYry4SgeyPour8Kpv2o9ke8slP7nXlJ5Gzue5lMnivk8
0sI6kk3X+IHNe8wMNF90nEHagIjfId3YtCxHfT6iuYlr4waqSsMjZS58Yiau2UFepS7lR9m3+Ert
BPqSOzTnQgWTn2M8Ug2hpDOO+Q/9REp4bz8AmfAJgjWQTaDmbGNeQK3AK3cmh8geIrahjtYbMSNu
2BF+YrqfjCyETyv1ILaYn3T3xGS9uJ698rqwxF5QYqRZ8YlHN3kGiNH9jrnRboqNYtc1UbK3A3Hs
isG+tzrhHMY2Ok6edync+gbxxugjbrmU2A9IvIp4A0J7SXnaxKS34IhHBE2QVHyipWgguegCMUyx
T0YIxvE9r9UnaFQ7zHUDQgHUr/MKD5hGH9JJQ62FrdzsrkhoQCkRROfKmwFExlA6FBqI5muP+eaS
oIjpDpvae0rR23iwoj0eGHUECW1uSZVaFa687RT6kAEDjQtuXOq1NSQb6a7qgJJna50W4cJhBOR8
dMYqAsZZz9uw7L27Ed0Nf+B9c7y+IBat5SEz2V+ndsn35eQ2Nwb5B7xEgq66rtLkgq7bZH8DsmIU
0ZYNdJzs+ozCe1f1SHK7TVlG8XLZNKHot52eyvTKbtmoXaZ9m5O2LRneuyfDW5V1cP1m42TP2K7v
U9Cg3lfiJ/E5/Bji/q2G6MPvCbj/M9/u/0Oc3FXh/S9F85/0pLffqv5LFn/9R/n9H1307R+4L8Py
59Zp/es/WidLv2MDqVgNoqsGFuIw0/3ROVnWOwvNr+WxoV9F0Osk/o/GiebI1HRZrKKY9SImpaf6
o3EyEFTgFmKRgPaUlTtq1b9B8kd38HqkzOZ+lWVgE143lSy93jROIAEslVA4wCmatjJE335JZw2L
b6qXurgYGgOGFcSHNNuNHsEXZ5OYmofI7mNCxiQlMkEshoYrPoPF2WL5YvwXLg4G92LAHbvtycXx
/BQR292co4/YTKTilru0neNPcHRHzyf1h1a/FGOUb2UaBd8L4m6b/Wz1wARd3Lr0O25/2UmSwvwF
P4g89vSV8uDa5TzsYFm6kN3chRDeyQunT3XsevmpH1prvkfOVc9n1gydcDsQd6+2NaOro7BKPEuD
gz7ErxKDVzMgsuCz3cVLtV0nb+EmqXIkWMtCuDS2rDIc8F3kEc+rwokvPWN2UDeKvmo2izUvBpHY
RvoFzaD72VQDRJWJWB/Gno32Pi0xOUR10xfzPiTN9ipFwsaD3MssxjwdAN/ZbXARe3apTuM0gpiC
RAAdHGMgIpFKlNonZ1HEu8U2yrVwg/dLpiIOJN9ZdPWBTXfT8JViCNtK1gz37S5d7sY4ViZVvBMA
MnHKcjc2fJmtRYqh2iHF7PXBrPoGkLvsPrfxkGHdUIX7XgUK2ETPo34L3M3IN6AOwdNl2L+A/5uV
TROjsuQJ7VxziwMsnjdt3KnSb7IRWre7uPKikGyVkCwO62yft6TYWpHuJx+oOoOlxnQBLuIMo0mv
tUqS24lGQN0ueT3GR1C+Q3tCfOhWp5Yok9jPbV5Mu9CzehYsRWaZO5yaTLpFBQWGbmpNXIBi7jC/
HgAXHxyFWG7nsHgAuEdMZXeR/hdlZ7YcN5Jm6Xfp68aYw7GbTc9F7BHcJVIkdQMTKQmrY3PH+vTz
QZlTk8kaU/bclGVREmNDwN3/c853GKqZ68zPLXVICcBNO9vvBLN5dpHtRRfSemnLwMrfwjmXep/y
PFoC41HDQcn2W3sPwAYuaEJVTL6jYi4JtwwDlhrkEcNPRnGO6K/nPI3kVhNNizZkqedm3zbd1J0s
NdbzIaCWgOAbXcQgRxbTJtZjTRWjd0jspiBOO1s6v3TFSPuhaumSSTPQKrCM8iS7zhoE3U9Z3+r+
ySslafqpIeH1qrJc0SxWDiZ7hEox5jdFRQvgNAaDuoKpJQd2JyX7oY686HgGYafDQ7NUBOiHvnDi
FyOjwv3J87bACK9FAzvNBeQd9Dzb2S6oZd08eOOarEzELDMGwTPTFbKbHpPtNDHZ2aa3TW06dLVl
B+SqhfzeqSC8K2EK4/PFXeVcYCrXEcl8T9iUU83ezwAs1rjjHFIVe+EpUW5FkbMSd5kqa85BPqTA
wqNo6jQ5RuTHiEoailAXNXU3CSevalsSLVW3khaD5hAnbD2+k4wng62okDP3kZ15gvPvxCbTa0We
rAl8MsAthvYK6BGd5efaMvTLNrCIE84SNfE4tMVW3Uj6tPPTiFQLY8vmznOauFmkZ62BAJ9Kg/92
K7mO6F1KhyE8VvhygYppr8XD2tsdk/PMBhXtOSlyZK3difLLuszcz2R51y73zJ3o0J7m8IsbFTwd
Pn3+Efy98BJP1dDu0rDOXwsZdD/bOfZ+zgWVJ2hec/2MWYZHh4jID6x0IIUyCY5+fMUUrtXQjRtS
p5ngTwef3SfXkCn4JNwWDzcTgPLgWtPaiGdsdlRLE9ymFL1+hwFStyc1Fw0In5h2cXaoQfbDlm1w
S+0CiWeiTvVz6tfdTwOZJz5p1+1+zpPl/cylTXK8aOvcAxygXb6saVk/Y84M5XYNEnyPa8nlQ6ya
L2lVCYKKfUwzG6BtL/M2zTK/RqMgr5cSbZrhc02YO/Jp5a9T5dXMHIh6EAQSoyztIpnHlKULw7w/
LFU8YSAGEnptqwwbjGHkfRy9DoPf0GUU57JgWA0RaNd5IfZRONYJ17CH6a/LbCvfKnh71/1cCInU
MAGQgEho8F0LNTwpXAg/stEtxM7HrfxpCDRbzngSCfXJmHYf09Tzzn4sYTImDFgiSIM6vhmk63zv
erg0m5kp0pq3oCUSNTqfZo4UPVJV7ZTmWta+R/3pGh04pBS13cI3JgzgebPzWCclzKLBkRA9K8ms
k/O/6q5VE2fAhXBDPJAmdd2jyaI+2tDjUHAvogs92NmT41RXbUzDHGFzIR9bHp4Aqao8krnMfq7i
ZMLpjfijM87uBXRVQU3GI3lH/RCWE9UlVgYIzYm6APhrpkg6cmx4KSrb4WbWTclXwqiSz5shE1a8
seUsFEQtkoTvmPJxEaCQfUEu5ICEBRDPCZObMRrZ0ztlXNy2cCmeG6PGZ4iB8sUSU0RlmSvVfc8E
INn6dWSz3LR9HNAPlwwc8rNOPdmcLR20w8JhjQlVoHfMNtJzl+dM6Y7ubAnL3bpDTmaAYwcD1KGR
ZDcbcHs29Ra5hCBB4uq7jKtaMEDyh4eBgdFjk3tMqdgAAcDy0yYnWhCO4R2bANOdhE6BISdVy/LW
EE8nrSzsGD6RRBynltnFPzFl3SeUpPqt6EOKDFN/ClmYHYfpAaHInHdI1YxsXHIhWBLszH52x6p7
L6v1o3Q7N7vHnWEVR6L/GjW3zqZPAamjNzjT2RPma/oI6MOgbqaZsmbYh9EinSOuAMpKS4d3VrcU
hdMuouC1tV73NcxE9EbioHyUSe1d2enkfKkj8Fc7dyprRpxSCcgTWRpBo5ocGBv84vbgUy1o0fXt
uc8t9+GWdupk/ZB92z7VSEDWtg/BkezkunAQgx30exYEK4NoqqNsK6ommkgQEaI6uaHbznvju6vK
KgxHr6xs5NYpVT7sLDcf7ls5uO6e6yn54Xk9xUflPKSv2BkwqVmEdeHWspNiIzjPIXUMwFxAAIsV
Ij+AxNgw8HHvzTgJLn3kThzkFprRYXGmMEdowh63RUGkBYA80FKTWOjUBSSeVW2msVlC9MCaNrO2
QVmOyyi/rxsjAVW1fGW3Yl1ON6LymmlLOdP4mpESv+pzSYSli6wMAYqip/DYjS1INxgI+USEhakr
o4ikpd6vKyWgOa8pb6ykqvGIuvX4yY0q6HtzUcT3qoxSvY+qJXE3Ye3rll3IWrPOWpu8WFbi/OxE
OqmdEPmkuDBzns5ENvKJjd94V7EtoJS2MPMNhI7O3aDYE2iWUE0ocUhb6gDbYanKg6bW3UMvnBNr
03Rj9Y3YdavObu+M7W4oNSMIsPzBV7i+7hck3N7aYTaqsBTyjjKeDJ1wH6VVXe5UUtL+qI1GLe5A
xf7AfThCNO77GFUxo5DFK/W7U0aUPMz1NLwEtWb5QK1g3jNHxH/XTTP71MyXsBQmPBw05Wlf3eOh
zd5DV3mvdkh5DdGzgDb5ghss++wE68MeSZDEOZe/K9Flo+4hUapYh+0tB+HeCanHLZ3Wf0igWrxK
GKtsumiM/y5SjOawF4bliWxa/bRQPOHu4s7L041ItfAYwnTN9yILVjDPPLIIRUNN+dJUJqFDuqh3
hk0WFvPXfB0skeOpXGgvtHDFDNsrhajKsrZJgGgwPQhEcTvBZ0LwpWJ5ZU+m9DGHs2JDHxOIe28m
j8wEzsHhxbQadX3O7eZ9NB1JPRB8wLo7I+tl37HAwXe1mMARbAlDHBlTo6pt3BH3h+kjGE67JvY/
aU+nb12khq/zMib3oZmL5cHztRo21TKO/iYFz2jtehH1bNcB9D7MjE+xh2aIYqxuHZhzT7jxNfnb
CvpC74uL9sKhOMbVRDynp8Ck34WeTB6c1fgKXqwu8609jvl71kziRyrnkupR0AcJsbRkujZWz31F
FwBxNvHsjDcGL3V5QHXWn3N/zt5hBHAomeNy/OI3Xf+MMb99Q3UiwZWzOn+p+062VJSa4rMmwrhs
IxIyLZ6coXjOl4oDkZVz6eASSqMHdHp5O6MtvqrCn/TWwYLrHSUUktcAN+hIRrpFMVisJGs3AyW+
z227IIsHjZO+RTVnho2V9fCpkxlw62bwXPNNUVpJS4yTv2kdmZcENFy2KS07LLZ94OXX0Bs5EfLj
6pMKi+Yrx5ty2FKA1d95natfojyHormrIr4aL4R38cFkDsc3eolUR0ucq4qnghn4k6hq603gsmjg
GGTeyyLDxOIALLns5ylccoDuaf+Jjmba2iq2OzfzqNTPheDeM5r58hZMYD72nOj1D9x17cjIe1CX
AGeG2bTlkBsUi5iG8YQ8FjwGLYaXso3qr+RfvYDRsUF5y+AQhQeMUwP6jlcSGVITy+2eLi3/yUin
G28Bg/g02jZlFF56BYx0h5HE+0ltSZrsRWbZ3wkUAg5anMTNH8iSWcFW0lG83sAAAafVwn4QtjM/
QFdJOHrKEgER5wadpZGpn12vZ7fe2HGU7DVcqnddDHZ3dHVa3LEplvK2R3gY6BDNhIP6SlfVZxc3
GFT5xJD2K30DDtaRMyZVyW0bckW28MVN/SYG34Ottr9iUfX3BNGwTWcr/XsXtmwU90rCG7uJFkjf
VOwYN/y0ZonWvwTB5xV9LWcvZemeBoOV/FAu27Gj4XvvLEsinzOPupKkCWcJytsjw3X9a470/zVv
++8N0+6aH9Vn0/34YW6+Nf9zfYB3Oj+7LEnN//r7/6Xa8c/HXwdZf/s/+19i/0P/o5s//dB9yT/9
g8Gw/s3/7h/+aRl4nJsf//Uf78BfzfrbEu4ffx2J4cn/3UjtbL6V87/9/X/N0AgJkXqEgeBCm/P/
NUOj1hKHP0kk4tmErSEK/GuG5gb/g5IqyWzLJtcNSgcDxJ8zNMcjog2rDrMAytovy8L/ed1/pnh+
14b5d0d1QHTJIWTAPZPn50l8y383ZdaeamkGhETCcWu8ygPxzWfPi1taOqcFdW6benb6DyZenvtf
PMW8JHLGjAapmwJGQ3b9g7c2iZU7GHTjjetYwRcKN9SPXDhde0rzyGNTgG2AO9hCoOUqXuz6xVRR
/PMvH8+fb8NfkRgfXjZPIXIJGNGu4ES8uo+2/CWapQWki9LsMZzu65mzA1Op4AETNIlExl/fVTID
r/39o64O1//r81hfOCVjgvEeWSM/CD++cGyTDFkCMKqVG+ZXYGH8BapJlT8Ro+pe8QEP9u73j/h3
g+/6iFx4hNQE7jSGpB+5GNzz2I0VhJaXNIvupjkem10yOQTIOt/Z//6xGOv+7dVJ8ga2sEPBVcT2
2vvg7626ds045oCuo4KjEHezghZAw8jm7fcP9P/68Bi2Avogv0HG4IMHPu2pFO5cTH3TUhdvnhez
WLppyQ/YDIGy68gTxxmjvH94gQQ2/m6HZwvP1UrAyfVwxUMz+BhAkCyGnbuOMJvY6OWpAS9QnRWk
1mAXwYjCD4EC51/XMU0Vt3ke1sHdMsa2tylct2qvcAp73QWwWdkdnIGA9D7WAR3gg1iy5ezCEtrj
m5Xf7UTa8S4vEgom6i6N6gNdibN4DctaOKcm4q2+CJwBlHE7uHj3QTuA3WOb7lw1nKggBjeyeU6S
fv5uDcz9tosW2S4pRATKKtDDywAPeCAfki1yK6N07O7zWTSfGWcW8W7gtOFf+BbzVfBYsp1zuUTu
i2f1S3K0Qp/+KXDeI+2gBCd5lzWX+7StSP9LFiV/yBGhbQvTT8SWJt9OIKPnnb10WYBPdvC7cmeC
ktonScRvPNOCPqlPGjaD3DGpBk9t9/1Dntr2nUQqhYjgu+JVKXFnoWQTHWZWftNkOHnSzgfH5oOH
fVGV0uRqmFjV9zFdbepQgsazPiNAzc7ejE5fXoslZlzCyHZC/IRI88rZ3n8GKx3vK9lRsOYhXb+G
TdjdCbZHbz0ToTWmW4Tx7o/LqUapQkoOZqneBCv0uF+ZUnJTMi6jx5vm4XBrLLpSTgJvsNzAV4qY
xKrGQx8lLr5ZMGDRTyWdz0NcBN7BwbDb4B1IzD5pXLNf+pFzAfjNqO3vs5mDwWeNg3z9K6p9FV6d
bn1MVwis2qEGJpmC5ZJTP3BbaG25l7BW2SPCgp0d8kRTtj3rOH8XuCMxzGaQjvbYbqUPBNw03bal
ok2gwKqqoGppgE2ZbpdwceK7Lqfq9XvodGDIL1HU5tVCdGYRzWWm9aI+GJfetG3fZrm+V6JuCMfn
/Cd9uXz22LBdfTBZKbNkMwRZXVNd781tfujimJkp0I64uy+07RT3LYZL9u6zmpqKE3kFrdwYh+sL
v5vQD1PbWUkDtoij3bgb0ZrGewFQkxtmQxHHtcdlz1XoF+vfxqCge0dgI/j1w3CxswE5V2KkTXFQ
5Md4mYKgwIEd+jA6yiYJGfLabA2HBZZzlfRnr4gD/6uLUX/ezYny9aEJ4JU9d23Ku7akA1ezg8ry
OsABdPYQDME6zmPPq64czR/S7hc+VA3uhw0SDj2CszfhB439rN7xTaE/bgwDA6F4phlsi/DMv7f6
zohjHVBm9jQwPpt3okFmAq/N0eVLgDGmAAZA78OjATGn953KuG8YHfLNy6N1zpL7uX7M3BYxup3z
fMYyhnvxnahzHux8hPQVh9ZWPwzn1p9lZ0cMfurGAz/AwpD3tW0Onm1fMOd3BytZwi9O7iJ0j552
H7GwB7d1b4ubdi5PKdTtFnsQAzq5TWF37eQwM/K0g2Omg3M+SPO1D+buaMOJxJb1xKEGrwe2aM5y
+P853CDB9wEmDkQiDGmMZxSTn42/ZNOVU9jxl2HB/LJH1MgCWFUVPnX1s63xiyEsTd4Rerh97peB
wW2FbXczZw4xDNzNW/i24+fK5kZYZrL+TmeZzaxP+A9lrU4F465DkHjPQx5xOKlSd9cv9pcmrH8o
PueboDXMrl37ZE2jPs7MWM6Qlt4qo+4wt4d7DGPpTsTWZyuPVmpLMO8orSvuI456BlLEpZs5t1vT
05iZY2NEetApxWFhNgY3g2bF7weaHggDWHBy9xTh4UXva6ooK26sGFcb0gBJxtEl/RIqDF5Utqwn
K7MP6hDASZ41L3ZCJ0BRfKnc+QrpB76LnVz6JTz6HN5Bc8I38Qv3PEftgZn8NacztDSXtcDpl6uk
1uVBeQvThzjKDqKdoBM65orJJzexPv/ECjZSz8VXNnHVRTbcRvMlPHCr8p6XYH50Sh+AjqrEKdUS
9gOS49kVzplDhmbntFzH8fC1WTCkdcTFNripzIZcWb2xizGkoI2TZNI7R/iDmyUKd07d7xLpfJdh
dLZsMB+ZdDaNVvNrXECJ3sZk/Kp0FGKDYHJobOta5smjE+UHdqw4aiLm00TEDYf2ULXuDjNCWmzH
Je0PYnDCh1bQFL5xTHsDcueSFFV028feg2gGOnYUF1Mc9c/DEDwIGks2WE2uTUS/SYj5KSqwpWUx
N+6JCAVHxGPSzDlkNIy181zeexZSr63l3mdzmVwiq/DoK+MMtrWKKjtbTfSWYy8aETIzotDu4Au2
mdwfKXRaxgd8iDbM2XCh7Kt8IFJmITkb0TJK0WbYTpTbfBvNwq3JakCl7JppKPc0YVOnl7dMlRu/
HI+DXXmnEXrIE51Co+KpJiFvNR1x1Mj7yUs0A5KZs0X3dNnRFgSmpC8uXTxRgWkC+1vUquRrZDWN
v/WDLmKqODfX3Dnmuw7/zK4uvfAlCCv74nKu/pZSiGYfVDovu17lhdnPDe/ZhAcmCbzilPgF4Qw4
fg2GEGxEj5opKAyZfEzhjDD+2+sxqveUkWbAC4tyTUgSfhL0zr5SNmefOHcz0PMlzTpoTQ8Fpx6W
CVrCDv40+3dEWb4Jry33jBtcjr3oy5BN7KT237wiMvY1Z3LUgJCSbybEbBbEhpqS5tj42GJob4Md
T0vmXWsn08+ozeQuquui3dazlT17gKK3BVQlxuwMLpLdCgwGfBi3SNYuQbxhp/04pU1F0C4OLDsP
n0VemluVMfXdVjIV4aEShWDCZ+ixtkTFi8ZuYwEC1tatWlKfLVfTBcce0uzq7UnvlGXrI32kwVsk
huIEIlhcwOwHsFPpXui0WV3PKTEafyJoIdnCo2BnJXqz8IFzcqU+BHg5qw0Fsc4OY25BeY5kml2m
A5WidaEb5rlF+7lt5+Uk+em0DePaPotskoR6NH7kOUmGdzv0wOro3H5pG9spuSWuEwMcm2nLAKdH
M65zarx6f9gXqjfykAxWRFwIme5LMEbHdh1CrYrvKXY7dRZKTMhGFvecWsfe1mN4ecO4DD1Gqvpz
OAXPWdmJndYDqR2E8lNBQuwW4L/YmsonAqftI3ScQsLdsexHkDJyzxJbwb2GELa0E1XdbNofstIF
CMoN9GRamZ8ZV0FPZePO7XCV5VgOr4LW6o5guSM2O+VwNjgYsJYX/sPAXvuh73qkpARksPG8n/gL
y3NTrjfhNlxDiSX2yz0T1Jo0VJ3YN2BgxMUnz3KbAmRSOyvKMwEGXqn3NtRa7XM9VOcwGqrbZYoO
fd3FRxDsVbFNl17z1ab+LviEjYMdVuLn8dG2iBCilFpvjCPTF/TajoN21JTngBB5fAoGO0Imp505
shSTqs6vr3SgcGY0Y/qDNRVmTAgZ5BiMU3eZUw4VIYUPW2dEaFSzNz5w6wH9yyLkHVPRzOx7064/
LfZQ4gVe+nDb6IxwoRPgT9fZRPFuYR1yuZgn4zjWQNjAmk+5FvmVgSx6UHJ0XiMOOvUPl8YKos0G
bfFq8BdzV+gIvI2wXffQUDuBYuyuYb+Zg+7ncGjDG6dby176cvi08htJGVjBeMSEzHAhnChA12XP
zXp2l3othNLT4yhsxnthH6Y/fYXfYpOrWX5NAtvb6s5Piq2YIyhrbteMhx4sKJIj9NZjQzgYoPAU
hnC8VLFtnWF+a0bZ5IeIelagqUzy7/zRCp1LkYRZd/KNRwBtQjsIrvTiPYDLTT06hqO6O3YDQmJq
O+rRcUHnp6XSF3wH06VS6Ie6DvN9GeTvTWvsdregSl979Zr15KHahxURfUGiizdR55RIgaairadA
1AD8bR8WV8fF1hm4qddWSxuezOacMs0Yz8l+YLuT3KV8/NQ7EoTczjnjlI0nkUaxoKvsiIwHx5gr
8wQG4Jse6vlT5puyODDn1t6OrZjZujT93YzE4c6GOzWsceQvprtfYj/Nrrir21ehWrzbAbQq1dM+
kSTiEIeh9+Ibl7v4nTdWwV6GVEbF1NphHmyp426XdF/PMkUszvVO5477HvZL80zCRl+jqw4PViyK
Y1WHT7lTtmcxQ2bzPFU9dVOrDwuS3d6IRB8tt6pPscSje+AehGW+6qmTVcJnrhrK8aZA2QLyR03B
vs4yNvp03m36gNJMIjKfFgK2R68SbDSyuk27XVrGur/yOFDu07kdduTUbDIXLPnHCbj2GY3eMdfU
QluHdUp3CSvfFFu+MtapxeBycLqK4lqHh+dB0S4JdDR1tnX62vviawxiccW5O0/41vaekSzi9J5w
qsR7hZG3OBbGTuhC9/0Ddh95U7ZV8CWJ5+VnHllBtzFCLHdKdHccIDVpWZ7tnuCduxUDKWgcCBQS
TygR0VWcs1e0fFOLqzCschac0OXTakB0Z93yyXT5WkHNzv5YjlZxDy0M6chyk4K/ahpuYIkXJQ5h
Dzu9IOXXyH4BUFngM4Y8TJl9b4lM71XvUh6XZm53GJWVmkPV+gSOa0+uFyTHzKsxGAMEOI6W15ap
gvOMhXPT+gy1yVybOxcS9ps/995njHMLTaK/3N+9jsEQ9tiXBE4k8tIcMFbVM1yNsLUodpN0kmcn
KdpXr0RmqDrX+WQ7fbv35iQ+yzDILhVeXS5IXarHftQECPxqcuftUtTRT49b0aMQwQ+Ajay6Q8Im
OJWaNis++cjDyRXL5zkJO8qC8sZ5J7dDk59hgWMbUHL+nNKJ8ymc5Kt0kcVZg3NH7E9Bahclg/62
FTAlMbyNSBCmPvDI6XY1xOykwbHldmSBLI/AB4sbEZ2xc277ZTKnzmrB3wuuGbmdxqr8HOVJcVM6
ZfaIqwgb7Ix+OGDO590PrwI+lkucd9R4OPNk7ym66enr5R7PQoGE/b3UpT4MZZ857+h5xbdSWYoP
dg7eiL5Nl8ZrmmNOp9sZOWzl6UUdsSnI8Ij9JAzGB+S5QG3KNFATRkLb+7wEoxxOjTTVsxn40LcA
tZ3rsRAMPTlNZxwC2UxdFTMWI5qJTETwpcgKTG4pBjYc2tkD/Pu2QcqQdONRO91j4KZ8FFW90eRF
Z5h3p0AWi30ojQ7exiYc22tMUHDkQvD+zjnVafUN/iyZJEwbT5PoF+TVGrAhXyP2pbx7qdXdjG4F
vWooyG9dUawxEikJU8w7DZsf1tAVe8uO8yebM82FGqSA9KzMym4k0VtSJx5fsQl8zCvTKZFsjDcm
V0HmQJlWwSPrt2DlGLH1jH0gMHRXUetxZc2aTu5IXsYUrwrniXW+5ZUD/61EU72zLgzpeaT/9AFY
Fb273C27p6zocyZYyG7ptmXkcqKXZOm2Bq/DhTxJS2uHGB9hKwR0E3gd+0eiLc99E5aXnPIpe9vF
XvLNNDWDBc+KbU5K8WAxa0Dqd8ozGnH1jA9KeYeUaA7kSxMwGSjmdEpI92qK0iKDsWxHkpj/xTiS
MaZIgalvjbKzr5OLZwWsPxj9TRrhhd+EKqVekYiR3VxihEJKWca0e+dfs+n3BrYadlE2rya14qtK
N/HI0YESlmLP2Y1fApeVx6dFRgwH2tBWguCsy72rlfuEAkXuxKUSfsN30uHijQaqbhNH4QH44+f5
r7mTt85OZKaccxgmF9rTk3kT5eitZ0R/seI70dqwLfqx6kWzVcwdllOpITRkW0aDTX2nSNzyKkBX
ixnAlL+oqzIaRjy0zTwydnICKqkOgSKbv6knleh7f4kYz8zR1LxW9GXAnseEMm3HkB4AekSUVFdo
LaJ+cmSlZcjx1ymfOnvm4+9ME5JaS3tWISunPRadfaTG4EYD927fVBUwglFElRj//BrlML/iTUKE
YxTUqy4rr1OEBW9XtUFc7yPljPlJjFiHtr7X5xP5zbZ5hfXOLyDmwNv3x2xnNcyqK8tKPX1ABeUz
8JuEF+djfGWoWiO977WX2P4RFEXLyGvsIt6ovsDmsDUahsjW8DkxeW2aqr6zGNrTp2IYyl+1Xav0
axnY/CRp6Od+EvB0pwdul0l+1ERnQX26HRclIA1eqZonl3TejGmtuLW59SjqJ4r+mY2/Nl8qf4q7
J5s6m+Yw1kG9LmgJHbe9cIMWuxNprRulF55oN+K2uMX3zLMCftf7Z8aAVkt6jcgMSzotkTl8mXQ3
8Bymq5AUUMRcC1rIMfRxwW1Hq6n6Pe0FvMSJEJbcSNmPRMKbLjkiidesGa66tuhLJ2+DNySbQskp
NcxPyrMPRRUs6tGNBzwG/ykIijNucyngNVShbSoxExRpmGY2d5ic7Poc1tp7/b1o8VH7QfaROIgA
vUQSZ9RH1Es+YksSmcNVK532jmLYbC1GHYifQWju6Bq30aq3v39M+W8Pyr8FO+d78IJQE/2VP/P+
7VNWJfq//sP+TzbTBJrZPMGvXVECiRro+OVq+EGytIf4vngXd9YtvUuDRXi4pKvIOsyMWjaGrOpD
CR6iwQ4mQJdKwOMksdRhdlpysSM8TQoW19rodmlY7GfjVBUHFxM+4QsbPgcteZXIbmnfrC2720Ea
g6fy+9e3Pv2/6ml8L+E2+oSzw5XT+PE9XSzZ2CwfFKAw2eTarrtzkhYtPmBvuu9Gd7xxoDZv8zpp
H3//yP/+xsKhgkCEL0xANvuodbV81cAlzAu9nZKNZUH0lqlx+iOlgQdPDspp/g+f5S9J8u8vlk0r
XEhvFZIho37IOgAu0P0AoZCbRBnfUptEzxSR3Qtwf4+G7zgKr1XRBneWNzSXKuxAEXcTxkTRh9o6
AFbAogMQR/b/8MQ+Soxr0INxMlo1KneIpPr3a4zuTFm0LOibMpbTfajUdI8Nl+0iTTjsDX7/vn/U
GNcHcwXREYfMB9+m9c//ckFHcwwyRdv9ZogUh6u0bJx+G0HhOf/+cT6+KDj26GyBzZBUrEDOVcL+
y+PMw5LnfKdqvpyaabtgVlTuMYoPBDBVzdrw+4f7eCHzcJLrSDoo++gAH+GfFSY6QMfcxJpfCw8R
T7SHGdAFtz8anPBv0orDEIqFgcnywh5r9/snQFPGh+8SWqfAjECxK1YA/48//8srzkZJmTS60Ib9
fds/4zNfrH3uusZHgbSSO/Yc7rC3dNKgFlC9+xovOC+Z8bQY8vugEwwHBVb5jUFUvNVJWq8wFlBB
eyNXp5gT5lm+jQ21KluXsDdDNsP9Y9smZF4ts8gFv3wOsaC20pmmMW7RGJFFLcWpSRo6Y7zecO//
Q5bxCA3MO4SEdQ/q0hN3J5lNU//G7hZzNNiWr2Eyu9lVxUZW3qJE0AFtlf48n7rSCHNfjhMfYqSx
xz9xtmBBRblBHWxzuDIHMwh+cUjH5AouoO3vMIlsXXpH8GubmixOsS/q2LuCbRI8JIQPuAt6AX6z
bnQCoFbc8ezjKLx1Jc6JNmzloHjyFCACsHcMHyX3teRb0kxNfAB2HV4UpsJ855qgv6avDhK1k7JU
8h5n7AFiZIZLD1UlfsYKUbIzSQFQL51ZHgJrNiym0uUpeCXB571k/l5eg2BmQS8DyhiuTWhNyyn1
5rn/4ZUuu2jKb3vr85RTLHye64HlXvcezH2+Tjm+/yXMyABigC6vnYxJ0l6SpgIwFbGl2s5dyi6q
cELeKOY02RGPAe8lJl5+cawTy5yNmligFX4f9Lxf+xFCyVSX4Ty2pkPm4Fzc6mqaxIn+GqGupmCE
+WWylvF1T/9Uux9+/QYqU3mQHoEmJ4wwtgH2yiyL6PCFDcWbEPCiA2RwTP/Eo8rrhT0+xjE1pPre
TFHzSkrcIN40U8ykeYwOGQjpZ0xiXDW5QOeYLTCCsTGV2sdNEaPqW7S30yirV+YT0KB8vrX9NfyK
LXe2Ln/s0qYxH3Do53gorXZQO5fJ5k+7LuTDnBS2CyeMXPouBgRUXjg2Vf+07P2b/wGUJgfsgOxd
4MHmk3+/OUV+UZCpqeQm0xl7eho+ggdeI/cpUhRrDW2b3uZhz0fw+5vEx5svnhUKTwQZU0eynfi4
m5Aj50MywOjdZcT9PbEYLe9qTrf/QObkHfxwM5IC7p0dQFdxWOMp6fz7K+TmUfmaRDRriCnvhND6
MruCTHwxl1Wzl6TNvmPQnX56WW1/9ywzlORaQv1Np05m9lY4t98lpVxyj+bvXRUoMfOuiaPyIaD8
+omwvLqOJqZEcDmG/EuEqPdNQcg3uzrGvgobCqV+w/iQgVCWNeMOj+PwrczC1fqQRdPFw+RT70jP
zt9I1ut2a+VWm19zlTOqb/36bTSx1dIYL6czGncV3k92wNd+zroke6EVTFGDA4osjJyNb9Hbcgx+
nVN6brDg4hAkMHMPKojPhtlC/yOSho9Tx+HSXMZ6oaRR+xWMPowLXP3pL7JqR0lojeS3nsMg4PHz
6tch3SKGJ28UZ6bw3h1mfkNSNhm17KaOPxUUkiGHLaMR6tL78VogHZoGF0avFGcHvPP8ziqtJTeg
aLlPtLMgz4cuov/S8EjUZw437dCpkM5Jlwvif7N3Xj2SW+sV/S9+p8BweEi+Flm5Oud+Iaanp5nj
Yf71XpyRbUm4vheCXwzDECBB0nSoKvLwC3uvXY6pdqPYsz4gmVx/uahd0KNGy2faleukIvH0G2UX
HS8EuQOzu5nD1kvdaY/HXzT47NBHGOXwlefWalQEN8MBOru6AiCBvuqiAIaQ3pwJAkTbuheHqi6x
aUrNDl+SGPTHbi567zAtkfWKnnx8tl1O6MDVpF2ftMqyz/i3ccFjP3bB7Xiu2uPHYBjSocY7sPYj
PAP2HkfJnIoOb9I04ltXwOoAI472+de9ZTNladGPhVp2+dVcpyIp1VtN+iIfFTmT3bGGvrccfv15
JupudCYkz3EvmDRccXEY/bwisbYCx5VTfejmxZNQ9JT2pjHnfsR/m9GFCz1c3pEXZGekyBUgu1oj
crKjXNjbyIB34+yN3S73JnK+9AV5+1VaMsjbtUW35sL3bVFcJaOaBx+XjDACG6GEBtvH5mL+JSNY
2plfuUSsXO9l4TL5y2eOIMaIdUx+AvcIqYQ/P9y0TawFK3xbARybp2n/84T5WwLS/4lh+09C0v8d
ytFVIvbfe7E3P8rkT0LT9Y//0o1av7mALYUHzpHEY0pdDslf3mv9t59hS2B36X9soNseX/Qf1Crz
txVkDwSS5wIg4LUc/104Kon9oRFEkyVdCH9cZ3/HfE0owV8OaXSrUFhNlHguUkxrRWf9sUYmxCYc
XBa9YAXQFe8Hm2u63BhWg2VqmU25U1M/Nv4ABxw2iAGM2MUZNVY/4P3laDNGNX0XhTHSEnN1Mqmt
26r37SnMyAN08wSbhoazIwBd5TFkWxrThiDlZsaGDIgJGnfpGo/dZMtrUE3EmmdjtBC9kbPHOCO2
xnkw9pgWr7JRLIKcvqp2GP/xLZnVhZSY7N9hsjtsgKpzZaMu2Yi+RQVERWHGtylDefYAXUpq5cDO
SfcdjTxGjiA9fjHZY/e+ItjRPSnwcniSWgCWjJlbTia2Xztsj+jcJlLIWf8ywT5PESagDeO+NGPs
lCRfIKjS+z61Z8l+nNkVeiqzt/3ImNKY0bBoHkVp8DhhzRU+hbFKiCK2J490G4Ar7cZUrXog762G
7Rh1M9ScWmnhxq6r8VvStC21bGi01nbSdcgxaL1yK0iEMr7AC7f9dmBdbgUIQvJmH2uFqLYTEaYw
uvt+cm9IBUqFb9ihS0J7aONYhB/afHiZCQKmzJQ5b9psZkOt1X393GHfqfYTIqGa8Ot1hWUvQ3Vd
Ch7JfkTmjo19iq3jWqmUpu/kczhvzVYpc2+6c8bsQyOwYccB5rynTT9eJanZ/0D4YeZnG/xgh4Cs
Qoo8mS2TZ5hi+Xz0msHpDjTEfbezlrHFbRZiPdpQUrDshN6LQsfA2Sb3JZk3X3OoTeYeLZbxCmai
s+8ScKfvlW3jlUY1mpYuPNjGQb8zAQvYqNSx1qipLo38JXFgaWQJUjq/YF1Gmivn4a09OWG5ZUyV
vnGxq2HjZAitcfsPo01R2lnv1Vw731LTxuExLVZzS3tP18Pi1KbAYIM0kqBSr4IqN6uKoEBSdnEH
DFiBrga2I/ixKHJDVyw0Kk1WOT7kWFaCVu8g0bPZQ31XKsof9CjUH0reIIfvPcRPdjr2D/0AYXY3
uxl816rIevYB0+R+IkwRL+lYjQuTYAdEbkhY8Idu9Np1Ew04BL0+QhlkDcNEkisqk9cB295r1qTU
LjnufP1KqyeLsj0Jv8gUiM+CoNJPHC/mfWeDLOtgcGabsSzDj04rrS8cdO2b2Q/41JNWPIWhLN90
i5HTwUqHCAhvG0czmh7W+NuWOIuTziiHFQD5iQWiXj2CQdsRm8uFyQ05kgddJW9OJWcNuAvN2yZp
Yd/B1NEpU6phgGumjYWXbRw9pXYLQcJhQGIgP28i2fRkVRhJPWMhS+s9QNyGYGJMtUFqG/lt0mKN
CUbLohypDRl/VLE7vFpu0j2NnC0PMTlCRcC6Ef5a6FKUyZ+fNetfdR0Vo3nLx4sRTRndEXhk+8Gu
rmN1NIn2Q0sbXhTtEDMYR1ns7HD6ah4+Gsf+Ec1WhwET8VW9iesJgUWGz/4dB3B37kzVoF/MhMLc
60ahwy8cOd4uM2xm4qPT948gAoqQ4gd/1gUTFPncCtqUFxhpKkk7ZsXOm6eBsrpxO5Yjy27iXMi3
vSFSgHUDQebJbUl+215Lq+wGqjhEYYd5Q7MbY9V+6II8QXLVaiUCrUqzFl1fVFzBzRDyoiK+eStq
DNyjLI30PsGvY+zsmT3JXlax1h9BX3E8FhUCk206N2wifaKGsonVweoX70Av7lrWydkWK7zEvFyT
luEPKeSCJ/YoQNhQ0sdHjf57umrU4MX7OqFG3xfh3BovNaLb+fvMYOrNalqd3iDneDt4EGpvPerC
dpO5hXL8qtPWFOU472/iWi4Qr9UAKC0cmRhvSs1srI3tDd03NERmuV0gvOHuHVl9M1MoY8QeY1Y/
IVLT3yN2tMA/ZHjLpc7NEppG8TU6c3zNMzdBrDENjnEx48H+FSPyt4qj/5vumjW/45/USKhxys/k
j/aa9Qt+r5J0yiRKGlxjDNZZuPxnlWR6azKiC1vThhLzy3fze5GkUSSt5BidUTdzSzbKtNC/V0nk
+uC2sQyuGF3wF6aYv1MmkXL4pzIJqqjDL2YIlIyrYcBYaTh/LJNSYIiabtXPsy30O9XY8D80sgW1
RD9BtDjEcy5OseyoozjOmvHNcvdF1fmWOe3Y2Wyl/TBYDxOLA+ZCAQ96DwQcC/FVhorJ29Xuu+Wh
nqedvrqF2fB04YX0tVUHExks20+WeW9o3/JOHthib61WomHoB+2ZxrnGb9It58Y8lA5LdPWhNe25
XwryzFuRB45BTEyV6t0OavUmNlCjusyk4Ctb0v0REg1c0qK7qCf9zLUqyNlhqvlkWW+a6CbNLY97
vD/mmIS9AoZvej257b293CcWZK9acqJGwLKG8dQM2km4hFZwJNpDY7KKxNRNixw0PUY33aB+a1Md
jxJhhfiEtK7ft2aBGzffx7Z+bhS34fA+gBcLItCAvuZpONqjTyK5g7JL2StfVbrpl+3RIgCi5R7f
5B5a5AXeoSIm2Vf9lrR13yijAODypk4dP2YVMiYuDEjc1ea8HbsvraKLLL762NoiVtpX7ZPrfcYW
klZJ2PW4ePeDMK55IOAo7bt4j/DXRzt2RWXwtKAOOVgGINVJd6PdqpzzSntjw1qFvv0jVghGDRkU
9siR5aTPKSi6Bv9BWaYHd6YOQ6IJqQ9IwBWzSMQtaXTSiospSJK2X0lLRrlqam9L8ZF6MBsd2AXV
ESSctbXqjkLCMD/CfinJa0z6MxoYhXah2lil/dwjQQkluGwg6SjJmGTS7UW2/tiMMnCi8NmgCAdK
Ym5j+0Umy55RHNxCiuKNcBjM2Muth25qnwAEx3rAm3/MIxgieWSfyVRE6tzk1pU1iO08jDvScyiL
py1dwblikB+l/Y8mzLmiq/Y0ETSNn+AISW990H4Z7NiZlewFSlzclDujwUZfC4Pnmg2WIFqA34fu
FUSf05jxWAch4oSZyP2shZ7jIFNYnaSeHu1BufnazPOmdA9Or2/5lP1Uq7dGDniJdAXmoWjz02DJ
7gD+YUReQ0TA0bnuvNdqZogiuQmh3jnZsCsG446ps6+7DwKtiN6OwBZaIDHqioHWEdAJu0/7YEYs
1hztlCD0SWHaanA61XdVPcLEi/XnMJ42ppiOWIu3lQCGb3iqPNLAEWWyrEidc+0a4EA9v+yJeEcw
Xt71dn00447rVN/Oo6xvrIKlWhnPh0kf73v08cZS3Qi80kghWL0n2AvKHl6Tfj9WL2GinQzs32lu
ByIeAsoZRrjTddq1/Ikeq4t+hhy5dcYvbXlJ9FeTciWvw+YOQHFQV1Bk9X7cmRp1xrGz7zOm/H5R
iH7X9XcGmDmd9aDZnSYxPvRNelzUXcXNnwxtF8i0vGBFOyTAtEPnxkQShCnd782Izg5f75x9kFdJ
JyjxzU7gkZJ6C6NmjzL3SGO4wUt2W2VvMja/wgilKwiLfnicwuQ1tLkb3KXkqvooUYg5uI9rqwra
DuDr9NHVcPBDnLPxSjXGoAN3gmf20yoCB/sIMRKGVUNlufwIta8yqzYDoa21fY/6Yt+ld2kackRc
D4BGz4tlvPKI59Iu/cGIPow1wCdXTxBRqqBx9K3NLKiwGaelpxiKwNTA3Grn+OSK8bZtM59YQ461
EdUK642NE6cHgBI7lMVDgPoMblLIAQg+vqeu6AbemuyuW14895unIWVGkqHH5Y508i3XHdnd+rBv
Vm+EP2FZ84FJhD7zzS+nXU6Lq12W6UGPj3G313vh3gmrflRdEjCPe6uFw4JfO2C4GOgPSnnM2YEQ
dxF5y8U1WsFWJb5u7aS77pAYbNAB5R/Kjm81k4kc1JRbp/DeB+7apOzukH7SlkidwAXzHtXr9I4Q
nTyY0jMuUaa2DRxLb03BlILSGdTNDfjbOyxXmxLr68wLS85tml23YTG/e6nu641xDAt1NS4yqO1W
7uouGa6rClWpUY3pKTP7HbZV/dAIo0cgWGabJVL3TREbrCfAxnS6k0OM0i0PuNFgX5hjTS+yTdSe
xNP2yYK8ZSU8ZHXK5h/D6Jkvhq6yQztJtRmkwgpWmdlrW87lRhToZVjkBFEZBti60WcqFe7VWLAP
94ydqIYDc9zvBWEJZ8Z20ZHpC/bzEUMbfWh/ygenfyIZE8EvznxwdJxEVWIPQQI/bRMP7ktMrZnE
rL7IonhWo/LxlE07zxnv7Nzjjoyvmsl4CvGpgUZmpVpFTrlxjWcYjEg/xL1KZLTH9n+Ld2bEqwfV
WhcvVK0hjT9Msd3UnaOo/hI6CZROpZcfRlMjylYhzgRX9mDIQi8Fpmzw78AlsVy5sfFk2uEpG/rz
LGJ8VMtL17YBHqrvcJmgjia22LEy9GdbHj1oZ0YH8kSVfMBOT5dUIp/noYQTUOt8tKnJLorBQjbx
i16OrygNX3Aoks6OVq8qh2NcNLdFjf2oUi+QLPfEj8QBat02ANvq7kDZHKrohiSUIOfZr5xlfbzQ
smNzkJAEYl9o2gHaMq4DlLZJonXI6rGfLf25m6T7hYmuPed1qQK96gCCsudhvxpOQWOD7qL/VayR
c1ZPm6RjP7UXUnV3HZPzoBBK3OSOEy7MAGI7CfQu7B/BasRbkSbRuxQNG3+tbFvDr2MxI2cmO0Hi
t2GMH5H7Uc8c2nWCvcauZ8eXfW3elqGgIEJwQs5M5uxbMYs7t80gotTEaDyHtRTxUXaivgttC22h
wuWZbebBSg6otTs/G0so3qgQNmYeOXifFhducpmE8K5CrfJOyD2oKB0IhTnulqw4ZTB2CJGPNefM
Xa1uMiAqb+CHmH6oorswh5t6jjBlv5eAR8icdZfkA+t0u5ON1r9WXAzbgXQEPYiZK0Fw9mqGGS3P
15M7dPlF9IImC3PIkTPR3jIFmnfZElsFQ3VEgCBJ9oWWLeeOvKg7c+TB0RlzSVwwsIpMfG+9R3D1
Z+B3y3NfZvOxEyMS1Yz4nyqW1sWawvFBU/H0JvjtryXhtsGYhhZ7A8/ZosGXd6xs3Cs2utUdv0p4
BCx47+ThEBTol5IybZ+z2fCOqYfSzUYAyxgH9uH3nr33PjecYx3aoMcLN7zlYaxj34Ijn04WCb+j
fmbfpl33RlV+lIlePsdOVV3sEeqfYlS16WeXn1eyMmJLWeOMJCzKort+orce4d81uBbqIPes1X5Z
7EA0aFjMMY0xmWtRlBLrm7cvs6GFey+MJLekFvlpi8YrNd6deqlY2GBHaUt7ftTYVn8rIGs+M8wL
Mcxk40Hpq2PEwBsb9nO4Y1Uin5zSi3faWJkHT4aG3zTIhfm4qK1mV0OYk0V3XoovGbcdgu+2gTiB
Nusehvx3Vh+ntuxexgGquXu3NArl0CPC4XGLaD+7yuL6OKZJRQlnOIfQHo8hsWo3XYiPSIzDY+Ii
lm2Yh3KPevFFTOKR8cMI/bK5IqqUBih0k3W4CGQzSX407Iv8Mpl14oGci9lMDy2yZTwhP2vDg4P9
9lgbrbokEQU7XFNs8qjEU/lq9M5zOui2307dbkjtW8DH6iQHcUmzL1aUbjDnyX2IUu0WmxemtTQp
gzbRsi1K7hdbM19KEPoMSiJcDnFDkHqX0I9494iBfY7B8wxoA3PveCdt/YXIqVu0xOrUqZ7uALl6
xA527zXqaR7EW7X2LWyVN5GTnQwT4loya76UY3aFyIs2xCtpmDwxTUHscKFI78T0J3/gMKUobo1l
V2nFDM2kt3etRgh2Ai+wSIR57LoY2JPjqTpYuG5/pHbcBFYchscWUep2hE9zNYVzmew0WHhHHrI2
yOjQG3fc9Ooqy/v+OmONjwOpIA2laKqMO6PwAvjXpD23Tq9wfBUOA76oWGliw4CZcjC2sFMW+ii3
MC/z0lUm74lqP4cR3j32WSDEBdd3MCKL+VBYjIPZik/1rCl1YR9LqmQpoh4cX3uotTbsd3VGTNBZ
Kubsy8G26gWI2pJtG23Yy9kAAVHv275xgiyuOoQw8o2mON1oy/QNs+iAAjDyfql8/n+i8m8rx+O/
n6j48bfPP45T1j/9a5xiWr+xcCIqxWatozMCYZrxO/DX+g16CeMSg9EJoxG+5PdpCl8DQMThy5D9
G1Lq/zVMcX4TwgBTwn/zJPHKrvw7sxS+9E+zFMdcf601alkYHn+5P///H0RK1SJ70RjyBGWtYXrn
GjDouQtirz66IcWfm5mFpm9ytysy3KJVfJeEPGAW12N+3Yew7WLYat6jZ0S2OEiparlDjjxnJHUj
bjyvke33prMsoy8jzNW7VDScU/myaMhB9KxI6p1qWbo/xUbvdX6kwTygDx3SxAqiOkJ6t+mQGRE6
KfukOttpOyp1tNHaF/SAS6sFk9QpGJMIdKCfg/DhkS/oWOBmlrdxUmNaK3Q2SZPQ99BYrXg/asSl
UEnITY86PoCNTyJqwfF0DfGq1K8F0a4hSonS1C+l1DJA8JWH4xmjtHx1yzz+FsHgCIBnDvhQm9K8
labAf0IQXEWkiWMvAXEATz1dZO1uitBpFfXMAsHhxeJbBEQDztb92BdLe02PUGmvbQtmFwaVF90D
L1Ju6/OLks5M3hgungvQ48LGwhsV1k3JPDq+17W5B82YhkZZf06Jnf5oGmLBbB9ylyC+UuekeIhi
j57S1lpRvtVRC3V2pn7wa2saP6kBDWsJsrb6iBtn/uryWaBqzXtkr9u2zuWNmHP9oMIaUBp64SLZ
KWX3Vy4anPSGvQzkTk2Z5k2DR0Q7LJj64yCNSmN+cgln/wEJNKvvkE/h6QbOPjo0/FTMj03i8SzU
WE7qPFQPuhiSO0Bl2WFkwr2xu5n4QZWqaYvzJLYwwxTItTeOIwpkTokTAbfLa4+Aax/IaeFdeU0M
JmRTsqLAZTqVpgpprvKp6HiaxI4ueAp78AQgAidRhfXCbGacfpbb0vp4S+0xM9A1i3TlwCnDmvc3
KmwqPFvkznYSleli1xtBt1rCguKPY9xRWzaCUjvjvC7y/RRK95YFmOxPC1kla5he3eDsCbsep2vc
d+0udIHLHRz8o+VRVSMGqJFs7IRzOKiqSe0H/CFUknQQw1avZX2ZcYJcawWzBIb5+Bh6ry2ueyui
eZrCRbsih9BpMbRY88PcztQ1FWlaB5Y3w10U1/NNKh0bej9I1mtXNf3dWJWG40/KLElAYuP1bIBA
PJhEa/FeldwSWzUXsDOHvhYbEbb5g1l52MNinuHHujHF3WQ69TfcBfIt5NJqfRQNC+kj+VhXSAqX
xfbzMtLmDQpGqz7aVkk16SYkcRP9AQgCXVWWaRck792LhOT3OM2NuHYz3mk2FU2oKHLNWBXNE0TB
NJk+cVakIYaWsBO4brRNw+4rRuPGfdl0w3dOBWH123AmCw2EOBmYloqCmkc91+dm1DMvp45oy8k1
9pYOP5n5kMEy+900TDWa51gJvXvwVDoYfkdJhf2yjjTMmttwapeqOGZMjvrqq0Z9OKQ1+JCQ0UKg
ip7yU5/KlNoWrJg7tCVql27Enzvl9MbFOXR7ENAUnM3Eum00pk7s2rLVm2gzWSN+Tm8svdyfHN78
DQ139hhGNJHGlTUqexyfyZh0Z4tiDYenye45znWQ3EqDEADPJGp8OYB4hDRIvOkTCr0OPA/utTH+
JrxIlc8ega7ybclFlT26JqLMXW/gnr3yUGy1VzJUS7LFT9liF65GEn5u2xhNAWTylR7VkZtFEoNB
4wwhUX7rGVxGHNKNcyi8BMjsmgpbVXrxHvPhst6ZtA2xqlYQ23lNpESuPWC2B1yDtZPpGs72nZw4
F6CjMVAw+UZX7IFw1mbSvY/JqwuQBUs4z1aLEcR1e23v9Tqad5ARb5bFELBoTY+Jm7XAARqp9JN+
AD6pq9LYT4WXP8ez7dywrAf9qVe6tzUrpWNQY0dbxI44ll2u3fSyHoG2mdmBXSkODzAlR70eATOA
r7bfh5nis4MuHRT9uAQ63duBOVl18TjONfizy/yYtXY80c7a3ZbmxwrCocDlappswPG44EdkRe7t
hEUICEoH48nOinvCmxcGC0V/qnv9Swrs10AHie7DgEgIbtuSQxPX5XM+p7I4z7zX+9ByPjoja9r3
GEeYderTYWg+w9xSFXyeCmtbRkxljffAUc+TOcSpz6Lbmgn8lG7Fwr4kmADVaiHCK7yjIoJrqdJv
KB4hmoMtyaILw6QSCAXirDDgBjEDa+SS2ajIJB3WixLQEjB6yrvJmet90uLR31S9LK9lRrhlQPaQ
ASfWdaBJJyJMmB7pkXuVw0UoAyPjLG2KudsDTZ9x/3cG6lKPXqTxivmWsZdYtlYJijJAEpB6R9nk
ucy2dJnWTkMDDlmBjQGqvWYPxMd9t/tFD5oR0cNG5+68K1TjXMI0k/dduxCmpjIvWmey5fSRaxZ9
oZXV36ilF2DfjFR2oTZCXV/sOWPb4+rS78O4+zZInc/+UMY8ZkgqT7Llu4oJtr0OyRFbhW4U3vsw
SeYzhA4T0rKNoQXsOlJD9Cpf8yKiea+WsuWmj7u+L35pNf+/hP43geb/n5TQ34ofbVX9Sbu1fsWv
MtqQvxlQWwzX8Wy0WpZEwPqrjHZ/Y1uJFZ8ayzJdiYvkP+toUgWRUVkm1TUINSFNvt3vS0njN7mq
vNhXkqnB2tIUf6eO/ou5Ad8KmYeWhV1+dbYJ4y9OEvgQRmihMxn0vjysh+y5scZhm2rLvPvDe/IP
MHt/scn8/pP4Qbwb2CjEX3S8qLuJ0WV7lBNnR6ZwYyNrFXqS7QpH/5Cebmb/QqL8F03azx8ohSXl
at+wySH587J16cMxFl4axHGW7NkAkG+QdtP8NbvU2DkalHzDI0ngmwSK/PzPX+w/elulvWahINnj
7f3L2xqORsKsinNNT/Q8ULVo570wFNoOuM1R/i/e2n/001xJN2ahybZJB/zzK53isCtFXQW1gabq
RWMbC+BthF6GHq9vhn8hyf5H7ytWGF4a0B4W1euS+w+NF8DUeKxylipOyjbOZCzQZc6ryFL7GFLu
+26dWreZyd/++Xu6XiB/MD2tnydjYuTyq85dOtbaEP7h5w7SxoLqVsEgCW9dGvQ6GYYUjIHfqfuU
PwOD+/tXEH2ujmnOs9G4r4k3f/yJiApV67YQfqyVjpUYjnfImrC+ypxFBbmdGRem5AuC8LH/F1hM
rGN/fbXCEigzCdTh7+Tq/OUKciy7ElMGhaHTVroLxR1RA8KEyN9znHxicw2v4p/Efucnvd/oYnmM
V6S/9pPuP/4k/Te2nO9nxPlAfQ2iAIxuGVCFrfkAddIOiw91eV2ArxECzLPAaRDkWH6MrSNX3okp
bjVPthPkBGUUTyIHXb9xy5F8KKXQX22ZXBIAgPVzcIKZYBg8k+lwH3dVNwUuPMS7nstC35Cmzsw4
j2o012ZFf5ylOUguPXFAkueCB912WgkvrFyd3sR3X9XKH4BhVGc34jmX7qZ27taFIjGR5Hmg6poN
qD1pOlAVCYlkyip0iElTOmRsWkqJBm8Yi0+23dNr2mqJ3CdGkqE4EIyHB69GKs2ksyT8A1AWc13Y
h5AaPIZp1rqvgNxvqg38h4GJlZmzKitpn59d9mpkAoCXfB8qG6iXIzjWySKuLYZ+Kq3Y2mm5vXHh
B71HDPwYvgkusIA8euNprA1R7j0G1C6aDwnhPHXzBmaiOdhc0XrUXdvzZMIDBzNx1BfZIQUYOjj0
rpd+wmEGMEbHkcJwQB5wknY6hIe0EoN4tpBPwPOaoFsd6SfrFayCkPYtrRK2EOM82MYr0auKcAYY
/U5xTSos4eUoz4wZvA2e2/g5KxSTBGpDOwyDqcNpdYf8Q9fO8Ppye/LjXqVYPbJBZM2r9rPk6H6W
H0NlEs25bpebbLyG4Cyam4waD9O8YOm7i7sC4zOOCcobo5rkyFn4s5ia9c7N7pkEJvGp0MdZXMWU
rwsrDtejqErsTHMEpKO0iMjGqG3tFSgzJfNGn7SuAWn+q3h0Z8Oe3yCT5PPFdSA0X8YGjTwb27UI
RSZACs467NEjaGESWSIbs5bP5dqgEIy+671WGQ8Yd0Jrh9Q4YQtZNxp9qF3E0/i66KRcbGpPb5vA
hJKNfUiPQJjBATJpA5yOMUHRVc5Xn68rzbTLMs+fjWXkdvRQ1vqQJzIIzJJxeOE0lNZ6ZAECspI1
ZTeTYn4lTHJ8REFv05jWBTtcBv1o9xKILQ+RO46vtZU09z0MKoiTi4qBYnhDDVQ+z8Kr3Gnlm8UC
b18sKAHxeCI2Jd40ZRFLpyGu9RraAdEtpL8xbW0Jvi9kJeNL5E4Vd186Gw+xNJYngunn75oxgQRr
s/zNIiPke2N6U09pDHNvi/onv41YJX60Cq1LNofUrCbIRF/PW6S3k4sOlznMHBKZVUjtTjbEYoJm
sK3vEUQmRuJhKR7IXqgblteASwOcleNziDMVAIupEEyGdNuokrHOstZ37W9OB5ndj2x2gb4Y9Ll4
bxKIvJbv2JCHyuMgyvTNoPvhOzJq+Zwni41lI1PgNLjyEsh8Iov8rATQv3ik4flNnxEbUdhpqCHP
0+tnYiINRnQd/9iApiAacUzq4jlDXapog3ONrIEGtyXzBok0OIoWJBKaCBed7g7a4MY1Mz44kiEN
tZ1DqzqNXtnx4SAvfdTskrCGUMB+QvI52K81mnV94zH2l0HLGpeLvfGc+y6JJgJ93CbkeheieFdD
qrwtYZu47wSmZTRcTqwRMmstbAYLVRYVgJiZnB/SNEKi1LUYbUdrRPNVCC6cAaXpRPcq64kaKHhZ
R7iCdXyTuDIZt4Xy4orEypAgh01CwM58W7c9iTQYz2uUN0VPUuUisOKdRFVg2Vfm6Mkdy9MqDKqh
RlPLWsISG7PJkytgHGH46I0k3e5Q0cHEylLUsw8sLJj8g5NpWQ5qc851NyorCkSKTRuFgpyA2cU2
qNMx11woFooQnOgHy8TIe4pqMjgvsQ41drfEi5fvHaey2eCm+QJUrZ7y+NMQINQubUNKwcZJEHsf
jaap6dGseWxus7qrxZkz10m4Eava5TmNnOfAOEfV31nvZhdADra2xcaWILTyNNTxLLjrQlzxupbl
VfXupG+6KIxmHifEy3b3WRr25s3g2JHauomC9E6l0g5sMkx9PsUk8ua7RvOSXiFwt5roQ5Ym2xMO
AqFqhGDguBBiIcgO+kERAIojKXmoXJ0ouJqjj8nEYD5FfaK+4jqO71FDJOcOJMC46StN+2Qkpg6G
C+aerI0KR3A6xexajVmudx7tb74Z2sgBFCf5UbvMtpEXem7UnisXLurGYFhM2MMCjsUfQlALexIV
qhZFl3C+D25TN6iqPbU3gJXY2wn5yhtpUQAUJMGUvja27nc1I+zCB6SajzHmUb5l4NRYIGGNqDhE
usvUaJzK8Fmi7B8AsUbMlXasZ6dXvPPA/Q3G0mcr7d318x4XYGt6XKubeckRqmROUrO1lqE7oRJq
+4tHRsVyNaalYTxYU+w+ozJGUwihEmgigRmu8pnBDiYavBSd2GgnY/Uw2AiVj4swPSdgdZYNkIgN
pzgNDmL9KyaKDLUZWnTFCw68Rb5yePcZT+SKwaFRh8ywcXE4nxFIvNeViP7N7qR2Daur5JPspHFt
lSJ/ZYMg54OtJzVhfq1VSiRxsrJ2XVQhJ5rk1DWbJSvcFjcCimUMv1B1fUvr2D5mumHXB8Epz6yX
22dk/Divb6vmToOvJBJ4P6qG6J2B/owFApPMZhgoftgVx9q7WUvzSuUGKQmNHQsyeSqyBpC/yeVT
LIW6VBmSo6sG7NvoZ8whNXKRO/y6WgER6WXU+k7bqURZ8gPGpFfuGeuH5KWzTtH2Xb8scKSkarqT
clE1nyZQb8Dq2IcQVAwiJ4IgIIByKqaY+J5bJavHxCYX79Jm0xDja5s4ZjaCeTJMFAjdlGQxpQQA
zYgbAwYErdHGHBGQB0aTiFfBWRWy7uwQuFmZUHkw6wQbbUeA0zGFmopO/87eeWzHjWXb9lfuqPZF
DvgDNG4nPK2CRiKlDoYc4c058Pj6N8F0ZIhkPLFdncpRUiaAgDlm77XmohOELLWh7vRNGBPaiVCY
IwtSf7yYxs5TaxUwFbHSyaHV4iMaKYo1KcNwMsSxocj+s0YAmug13B+9GyMeRN1iKxwowgqDh8Qq
O7U1gSwi6oijOLnLfasiLIlYucj77pO4l60zXrFPriPKbxqSTX4OaS2K4qAo0bawk/9ahjoErKKG
z7PCJWE+dEMWXzbUUj/XksQVgHK+1V/HeUx+oan5uY/1OWb/1PSNswF5PG4n7H/aTiR1dFnEafKF
Tlpx5xhCiWVM4dhdtXHHrA1GK/4y4syAII3REp8xsmI0tZ734E5lduVrhPFtaOqoz9LEubhEG6AT
oYuFMT+HSDF+iFTHApDxN9TIo03DdJVWA597bZOjYRod8UdEi6fNtlMlJFSWxuQlZmVtfiUGcroD
AWsWqChF/MMjo4YkpEKS2ZrrTn8RSTmr7FPpfW0jX974toTpx6OfPd5lUq4bslH2MQBZlwlf6chz
SooBsR+S2ozVV/sW9Y486YAyAXjpQWAg8RTwuLjO7Gtbt/7e7k2HsCxSxDqis5jLoxOrTr0aidCc
rqU3kqQtI1ZEDhVxL9c+K0axdtlcIEJxJSgMGpj5PtDn5K4kqK37co7zquZgrxmXdMmKDOsaC9Hw
IpgjwEbRApwF1JKeO3NEmPuYFmbYvTMuia2cg+grn7CpmNb0F4YrcsZ8i8gxgO+kj1EKFqfAqWh8
1Wbg3iGQrK/qfppum8f0MtJOm5gi5kCq2TgHnIHJI+usUgYCtiiJrFsMyyD/KlqQxVkSDZh+3cfE
NBy0pKdJ+Bg2uTfjeIVGcw7lspkZc3NOXWutxwS2xzQ2ew5ma/o5o42khepSf0xuMx5T3AprDnRz
vQLV0mPO2+Pu/b/Fwf8Ys/n99ergRTl9zb/Fsv35tM3++B/9WSC0sS1Ygn0+nwxVdMz8fxcILf0P
2joGFUKb+AaCMvibv20Lhk4PXvd06ksUJujhcRF/2xZM9w/P9Qw68L5lA0mBD/MbsSDPq0scxuL1
cxwPl6+PE9g8qPfoInG00JkDiXRDw+lfOuc5LKUrCQ2xOFJxeV4k/PNchqDUQmkTWc+cgvK04pJ2
wu/qrGKA87sA9a/yOgO0vUVsWhl0ZxYmturIKWfPxb9lpcdTehTNMHkAGJhhMs9PCdI/TxJT9kx5
fbPqmCbWdKrjP+Ulf2bMHK1+/nkWvCfUWk2Tos6hWiHDrCIDZyTuGtp7dCIcA9yy7jntJqLMxMTl
FKRLPnnPXjjnCw/O8/XZFsyHTtPtoGAWkYgknEbM3sLRB2ZGiAlY4CnpFqBFwu3bJ3vhyXEyaDwu
9UfLOyzvor+Thol+adHVRcUKyXd+2GUvd0h6qtM2Vr5/5Lk9L0PS43cw+AOpQedKmYx/Hj63XmfB
XA6LrmfJUY/fKINWZ23rfKoTxz9HyHwW4Y1/+1cevizzSTHxcEbQPJiJDr6FqAmG0h2Sgc6twR4r
dwdayWV25GX59SyU9ymwIkYABvQLcaiTVU4rKKMnZVTdZSyqGLeb+Pb2Tzl8O1AV4pZj/WBSyzXh
kT2/f8NITbNSGCArx1AffTwTFG3d8gSiUr777VNRgeeDxpXl/Pp7ajtMIIA72JbwTgOzJ1SOFAx2
afcWGdXTkWc0jxFPP2h+mOcyXmFHp3XCCPn8h/VgYPOyJqZCo+GwS+BE3UVV194pmYSgL8aINmQy
6Ec+tsP3//GsvoUBnlYOSLf5759Up0NWFbLyIoQohtvMUqMBNoRfIDcnXoOYDvL63r6pL7wkOPtN
h8cHAcx25r9/csIh8aSH05W6dCDJOQRtufPE+BeF4dVx6+WzELAzswJYRRwMyCi7tSHOq4mIsop8
2cQIySa3gt+/eT7tC4NZzAF6ZZrPf0uQTSKa9HpCwm7KbZk62mVA2MSpGQv5ELWFPNJK+HXs8HzD
hIvA1Ari8RAdNrJlQf6Kaohyyo67DGCa6hAIwPa+yo0PiYdLpVHG6dtP7IUvzqc2bxEapOtMBAdf
HD0AE4D5gM6+GcVaASrclNTZdwEQ7o9vn+qXxzaPUSaNEsgOKPcO+0/SrbQWkY0N/d6avRPwn4oC
wsFvnsUjTYoCN+lVc4/ikPowaZRmbSO3FnOqD01wYFtssRrj5ndPwyiFMZO3nBna9+f7+uRNT6QX
+16TWgsQPOXC7X2PGZry/G+exWfhASERY6agSasffMC+6VGntXnJybgBKNFR8KjL4hhc7Zd3gC92
jmtz5pGQ5LaDs4zYOTrPy3kwtqcRkz5NewhRA22sOtn87g+aT+WD0mBBZeI2fX7bdPhYI5UT7JJO
ZE1k+7S6fTLiPjDXb59oHlCfDbhzYxt0wTzWCnqQB5Oigh9RNuYkFm2FvpwxfWzELrZzyDKmGOEL
NPBBKLFKQQ1Qo6vVLjyawcNv/16XxQfvvWNQ3LQO4YN8rxZiB4HkYeiG8JTytK9vTSuvyiO/99dn
SFocaWqIT+jxikP2lQaQKVTQwxbZUJI85cMim9qp3YVWZd6+fWt/+Y4Znwimc0BaGnMz8GD4dano
S5Vj1am7qfogQKXvypR4kd8+C9h6NhmwwBECuPMPfvKBjajjeor/HgKfIlyXqcV+v+2jI7fNfxQT
PH1RPPYwYGP5RTqTiThMoHPiJJk6QepVQvbjsM6Yv+q13kfyh/CaQH0mLYK0oQVNEoE/KK4CVyyk
CuxwG9ZpVNy4itbVhgReyfCpaRqgV3PQjJUZ0Kc6j9N8+iGczqKEmIyp+hkEWUl2UmDXObCtWlc3
NF46sUEfr6v1lMgBHBtROqk61VEnUnrH6UFF+7T2AYqQcItRFAVNTx677V8ySEOgOKE058PAZgtO
ZlrthS7EJtOU3RWwGsrECX9tr6eiaI0rIdDyUFFMWsrHVepDewfxIrajlajorAUx+8mJSn1L7Qmw
DHVymLOBDSX+c6T6MbvQ65wcOxuVgbPsOhckhz6WDT3o2DeK/QR1bDwZ6hGbqhbY5F8btTYM56y3
UWEuCoEFFHVpAr+rQ2Q6YF8zzIA5NXVKsW4GM3auy3qgwBbVDVh7cuw1+yoFUB2vSEGRV4kxGf4C
giNjIsiHHj9YzeJq0aYe7dPWQZR5b1Ic10/LxkmtjybhQzRrqgHY8VdqUm60rjw0mvjxyERDb+Vg
BsNzK6Gk2x1Y8rm/K+jI9eGXNOnxWcRqIHga3F/8UQdiPRGjAdNhZVPAIrDBhIqxh63gfvQiMxt3
oAkzqulKWA9T3aHxQno1+eEiE6XiqXUjHjWAgFG1HII2ugrbVJTLXES5sXLJSS5Yh3L0q0jDecLc
5fY02FHQTsQ7uET2uG1OtksaIWmHRG9m+1a2lns72l49nlAmKxCDa3be+/laQSWz6QXqkOzbFdiY
SPvmUb7GFzxh5awvVUK611kfw3deV1rSqR9xPk4nysIttER+Q92+QHTYwZXnjVhMZgwfdDPkXqNu
KhCc8bdROZVlLYtCh+ZKF6jCfrJLXV+jB1kHGNox4OcyRIcbyszvxcqUod79wGqp4+jyZEbOrkwU
0WroKf0p3NijZVzquVdEp3UVRsO6U64hd1xE/T3VvQJNny9iGK66fNBqt6ZiVNIVOAt7X9ASZIGd
l3tpaEZjs+WzrO77lAQJT7VVOO5P/GFyu296n5vFlrZL1qxMwDUmelQHR3VRJiCDfbSbYDIx7nkk
RbnacKJAVIol+ZQyvBoyS1CPb/zOvxgaegS4VPPyB8EATbeN6ALr3/PaikCyabI4ayZqr+fZQPt9
g/Kl806siE7beuTj6VdZ5HTUYfGbnSG0bbJrwhNd5K050QTrSJPSXBu00IfVFCEnJRAKpsvCCNKu
QrdIpOYa0nfubaMkyGEg21D6KShX3AYNWxBLEmJQPgxpb3waCWXstnTqpA3wQOO1r0H9pWvPHjoS
aszYIvTMokW7pB8kg6UH+QatcC3SnxNVYxbAUUaRsKJNY+yctie83UltWZ9E7Hj8XaypnFjHOg/t
fUu51L0ry7aNr3vdLyrMpjj1tibq2JBXKMycDY1I/45OR3xBIoEWAkRJyp8gfurwgibsyKfZ2Kgd
0qAqq3Uf2l52I5VH8Leml8b8gNr+q935DaLUtIxu8duCnCiU8JFv8vlfpkPRq2VrePG4I8beIl67
xnK0SFw2/Ls+jQyA53UE7AqLgbovBd5K7lmWX9WtKvRlOmTaZTqm8oaBXyDBsDwt3Fpmx6hRUEeH
GJhX6W2Vkkm0NGlYq21InjrpIYhLqg9jYOoRz6+BkIueC1ZBbGmQxSonISWjgYDjbWyjkqQcDIkK
7vEOIdInVzsyzi2fDJ5LA2vuCR0wATjQcAA1j8KMi89N2EbJumgn/7ObMXEuTc/r3Qcpx0ifG7tF
cyYIiIeVgBbKhEzh5dq5SxqeghSLNPR06ucmU9jrLSzCycDQpjeFbNe22TbjRu86Y1qh2kK5WtXE
Gy0MfyznLPaymU4jvhYD31cC5NDDitKcYprGGzu4lZOvvRED6InUdZq+YZYl5semmQ2yg7BDHxdh
SO936PE6YBthwl/gQCEFDgGT6ZKkV4lvDGtSv3BLgXET54tc8rFU+qYCu48lBnC7+NIlWecvBy3X
09ORKC1kCpExx1pE8OExsU78kp74eBRn9oi720EMM619ZYf3Y2BQShsHXC7LwOgQwEyVsICD9T0y
7XAwXegORsWiEC+E+lniBlM42McMCqxZuKzx6ZDshq6GZdCNEYKKsk+dcNMwB3yJR9XfJDQrG7i+
Lp9ilintQ6UFwqD8nlA8zzIRVgBdOz85zVJTU6vR16C5+fR6ko2I6OTTzR+Q/FBqTB7MHGYmXSV0
42A/8vGbV4EVWia21XvrFCckY7sbemjFdaP2ID4awEGI/zKznZ5Dm6R5juSXjnhdgC/oM9gPeucH
jMide+c1RVSc0ObQWlqVmD4WZdEH7lKgybmi6kd0J6YjHSOBCVViU9JiOmtoSHtLzEj2J0GwIeBc
ck8kIudMT1ZW1476MqddOK1EVTbkldMx5XrIZQaBmWD1k8LN6bYVqT/CVpvQssOKZMcJ7rm8N5n6
+OSLCQFMJ5UwqTpK60ck0AuCyrIoa5FdBT8FrSoGxjSnt7JUE5PBSqHlypbxnAA3Khv7PlQF47bz
/NnVl5lkHuqK9AtDS/psDSpXrEUITurSqg2SA6ktDB4LJBhbFEnCwMelAvZ1XUmBnMocwUrsIZdB
ihmhePvLJoSJaoF56br+TBbJRL4m43u8FHpRRhdpmg1o1jCLDjfmlHfOsgSfmFzaiT1129RukoGW
0izGIafONc6CJvXTMyJZtOa2SHyg3Ytw1oCfulaLzgAAQ20Lb1E6waBPm1xDSnBSyqlswnPTGmPn
u0LAj1khNyVuTR9jYuIuOkEVKF1WmmVXX1i2mAgipxpdTyJ79FO2lrc7PNgCk4wbus4uxmSSLKos
hwODZB1MOx4GhNgulncsruwE7yW0s/ZUZR5wDWipOHIJUhivvBaS1ipufZwPvhahmFWB246rCWlc
CbjDUhXJgGoOjZeJye2X3II1T8bBnoqob9vaTXalayWeL1c5011J069kDS5bieUTaIDK++7UqVMr
XsKRbM/DAMvyMhwRSy2tkIb9Iihr8pQA2frdfRuCgRvZ2/K6mX5rbHTkpwI6ep5ivY3HJlzz7yGo
E+Q+ooFwf1Drd91FOYx0f0fdkvsIrjt8Qq68YgBkaiT5tNAudaUL7ER1EXB55UiJvKOmEK6JyEzu
A7zoCG80wBCL1mKRuLDq2f0LzLb9qpjU+2UrNRT3nUnnd4mPrb+TOBYmhmGzLxaVUbm3iOeybI2a
gFa/maEfpaWZx/DUplB169H0VLcbc4N2Xgbm+hZfsEV7tNOcZsOyT+xdPXQxJ2fZEEKNiJJ704yh
jHtON1gLz8vQUBdVMHJ2mjMLCT/xGt2zBhc6h664QuMH9CeKZPeTVHWgOSFcQBCFMqnVqk1awZ9Y
ovmEUCT6XuLdwJfkGWTwsGfrHwpvrO4gBbg7OyB+B3uLwW6JvQDiqFBL6/NRKL5VR6EAZb5pBgR4
CUXQBXD0KidJJSu/9oTHnOHGHXJcbUnmrocMlMfASFd99GMl3eUQCQiGEb1fsSJHlbBHeq/aRiGU
dDd6OuVkfxVO3wJGLsxmiQmKWQ8A5HRFGC+sQlqd4Gy1LgxPIzKuP0o3FPrHyjNnY6JKuw+TtK39
gCbNWnqRrV3HiR9pa6yQ7gYUeXtOXIndLhpignHnp1X5zS7Cct+1bBlZYpPORA/VldPSbkF38vjJ
TZ6ngyDYmqSXDieJy0bjippH/zOURfGQVZ3jrHKtZvZEUmiSP2EMxdfBJtCBKdcmGQEqTDcawTIN
nYZtsBiLCXZnpQqGaV4fgJNngtHG/6yNU66uEEXOuKEmSttxg/JIT8GI5ATELipzDOmL+5Yymw9R
oWV8lVql16iVWQDxN0IPxKdcDdPHHt1es86ywuk2LTk/9QoRgHMfYu26tdkKYlVjF2oRlk2EGq9S
MjaQ62jxb0bN6M4gGmPswZ7KNoSvNeal01viigbEoU30U0mNEGyMXtNX0tbaH5AzI1K9/Blj4nlz
IDfkYLKmrBwqy4IhowC4QLjlJscQ3JBxlrsIdlXNCnjKTesTSh/9U5cwejPYZnq+9UXW7oieIp5T
ZoMO4dPKcp5DBWtVsFL/EbZB6W/h9aX3lUMqNioHFK9pZcfW0jUn/94ZWq3aEwjQY4NEHORU3xA+
dcNtltMk+8K9HbENQWUf1xHaRZSnQ+t+hKbop4jQNBMSoRQocwMrJx40JCbXPstF69xip2iRLLMU
RFFICmbjX2mUM5KzQmgejXNBOPXa7IhCpiArvxujYzO2uQmLFdGQE8dGGR3LmmITC/KyscNqqWTF
TqGrB2dHklXmLjCPQv9ELTndYghuEfv60MlKhD33HhiUi2LkIEsZN0wVMSCjTz2WJLBc+OlwqfL2
2yh0pcNcCwOEaAlBDW1BebgCdqWSMNtKKKvpgpS14ntOhBIjH13aYYHotzeWbQNsyyrKdliPkS+q
JQvQ3Fj0bdl+1Yhyis97hyhnyiDoYbe0P4NgwVKjvSZXB3UAlIDhEhlUPtvOkKsxyc9Jeg3qhu1U
dCn2v07T4i1lP6zGrG5FxWvYuzsheuSeXUfheeFouiEvSeSDx0XwlCvOyTUI7ws1iwRjt6qahXBy
81YrXZyNY8did1EDnWbtliXqLM5b8Adi0pJPLPlGFqARc+gchcXHL3uBahP3LzFLTmOgXEsJChLL
rrXVd1HCdYMtTMTmIhEkVYFULZtqxXvJcFgOfmistTD3Q5JTE2K+0jbOviABTvxFPdossyd9yj5q
0ps+BEk4/FS5BO0QDrECQ1513Q/eS7JX4dqJ+GEa00ISUIkU+TRAFgeFC77ZLMDBiLjz0L0WW5w/
zJzS8Fprw65X178AwsICWlhJKtcKN923QcaMOy1Qon0G+Kk8SbVJfbZsV7FoAiTr4QYjfUwLLrTR
G8z8Jhpbm+9LtmOy7SuWJC06Xm80V6mczDmWgZ3qdwoHSf4Fuilm0FBhL9kSyUGZCpgVe/XblGUc
KumqN13tnqyHOLqhqSjAcAXVlPKdRo6e1deE0zmgptyBhgsC7ri68AK3f+iHVBuXmCJTxmkzYLcs
UvYrsXDj83Tygp+O7PIHFrft5woSp3nXBVWbPSQDq+8NNg6U/SSZmQZ5gVVS3kRRCPzExI4f3boN
zWqqADK5a8LmGsYLmjunawwcgLwaVlGx2E00ANIAg1dB5Zg77vOXOjfOZaE+FKX9wH4XFmolfhSZ
OXwGoVuvcy/0ty6a1XpecmqVsUUoCR/H6E37e4g8NDr734pPKSABGu240oxiBe9P2yPFt+q1Yyag
cd3KpmaYaHXzmbKEw1YGRxPXXffOh//1SjKuFNs/NuhFiNcfSXRHoyhpP/itZdywM4Nw57URy9Ox
9+p9RUoGcwya449vV2wPS9CeEB4dEfJvDEO3IC48r9gWfufwZroaG5AEmQQlSgK+yKmudW34zeIw
G0P6LvSQaO+7Pn2z56dyBlSbU9UHC0OL04uQaZBoknH4zZY3Z6ElotPypi2COOagLwInyQYGlpDS
ZQt1yiaogD1mW0fO8iizeFaBxspDbJDB4pxGo2kc9IbrsFG22dQa8S1aFsCyZNYBF2kXci3qdLyM
G9u77IXOniINpfYRSWz4gACNpc/vP0BoGBTc54anLQ4upHMCGys7D5CFcrvsG+EvNR0OQCG1v9oV
/1Ve/cdB0fK68GpZ5qUq66eqq/k/+Et0Zf9B68bCFIAykybpTH3905VpW3+YtIZ5GdE70TyduxT/
iK6MP/ATIshCyoeewZpbkX+LrgzzD5gnfCA+XkWaYPRcf0N0dZDBhLwFp6iD50DYGG4E/sfnn52S
KMrJqLYWVdhC69I1Z0Q96U3X5Frr1xjFnU3Qt46xtg3ZfdfJHV8EaZXf4OrG651QVT0pi+Iz68sB
n2WoKOL4rJhnwEZUst9xcYP0HTVcFJh5tGSgFReFEbDzmjwXXKJTh+1t7zjBp8zosRATmpt9YUWc
n5cFbP5VgRxUI9hwIvjdHi4QIfnTCrpAdZGh8bgfMbHftFlqQ7KryxVl+I8UpMs7ygylwjBSOQAM
0RsztSbspcq53uL1ZHY4ZfF98JWrHRnGHtVOTz99bidmOlRsKON0/5dWWuQj/cjIw8ZWlBm3U9ky
zFDwTAAr9t5VOdbGDygCbJ8xe9d8kT0SEdxW8hqlZHo3pn7/MGEL2E1BUxmwUXKXjsoU3ygzJ+y9
LOzuNIkyx9qltNuPXPw8+h1cOyOjPQ+Rs+v30AyYUf3I5Agi1ioGCrW+E2wLk6W+y8JgLZNYXz35
UF5Qjj3q7N464cFwbLHZjkSPkw2HFToaHUojEwC8UKu1r0abEsRcwbAH71Rn0QPB8jybssssM09V
MN6ZQbeeUTCUxI8oiX7phzIP0Dz30OqReIFD+vlXYap66HnhqTAPLGkxsJSnWjoER9yXL56FHDYH
9i0TkjiYXSutRm4lKl4VNv7nzPiKBgAklrdvsjUf5uAmI2CbbdcshxCEHHzilpVOsZ347kIknob+
mUSsjjJFEJ6Bvwg+RW0ESCMG+3Kn46H5pByXJVHr6slXZU3oYnQ8lTFnsCjSAErHejZFYOvy9Kdh
ZuxG7Ckw1lM70Ihr6UissNcAqNT9bN0H1gX9g3ZvWEOerBOcmTddVhf3Ej8kFF8SyJYOLFoia6i5
4CNgwT1h0GKjbGQng96Z2cJIhunEKizWkY/35b/z1X9QOD15RVZfm6//87NoSGq+hCDwf/+5JPMt
+p+zUv38+nTSevyv/py14G39gWQJlQqmUezls3zkLySXaf+BfoW81LnDLnBm/zNrMaEhAhV4JmcR
CM57LuKvScsSf7jCRWDIJOMiOER49Ttz1rP3WQNsjmgFgfCBrgk2YFz14RBe+yJPdjIMjW3kTfqf
yPv/TyXav0c/+BgFfW8dNJJ2VSTOZ2KMoFlk0+bJfX5hvHv+wf977INhDqkjKkJKINdBkXzwczxi
NdF97zz4vIZ/oqogP7GROTqiqyJLvuDYMU+oY3Xr9135/IueHhyVtBMHXHnde4QzeeaZRlTbEUnU
813Gv7flYJT1cUlXjZaF16BfgnXbayV53cBPwi43j6zIX7vzLL+eXn/PGTRyaMJrY2yHM3o8G5Hp
vzeO/3v9vPBPD+5hUBxCxJ9XVGpC3Jf2p6HR+eb+WUu+8Mq8dm8OBm06O8k0UvS4El1JWULR53IM
nOBepB95b56LFP+5+sM9SlMOw1QQAnUVYgO+AFRV7ZRTG8sBAyJdZmQqhdF+03SRbt/+Sa88i8dw
pyfvUsY0OzRZ7l2BKCYfE09oFmCCft/BDz5fDE8I2x1XXFE5/6JlhPOVyrl7+9iPt+TfmfTfW3Xw
/aaeqlpRt91VLY01heh1TzceRqjZfPKmjyVhcxL8cvqB0Jq1VrgLK9xl7XdomaLZ8L+l/z3QgyM/
1JxP+tLFHHzvsqT3Pbl1dwVcEPAGvlUg0Pl1n1wQGbVyLLx25Nxr5ASbJ513L3oqRHyymZSngX4O
0mD11z9k58z/Do0NkNCChtS41soHi7bZkdv22pUeDB5ISIJ8iLruypp9U9a30YPOxR2xhjNVzO65
BYuIhaa81SQ3WlvRFaKYlw1LvfBP01QeWQg9yntfumMH4wxY1kRT5phf6fR0mt4nX4r46bzBVMsd
mugtnPTefQD5ONwADlhwf0r6muD2EqUwvgWLoWl2/MspyCTTWmBzf/sOPepkX7oy8/kIko8ijalO
x1cy77B2KXHCduDekzZA/mTmOupwuUqTjJ7qxtCymfzeFQCak094Ec9rNDNx5YP7zaEuxNfmqLHc
iu8xun9EAfFTIYQajeG0r82lisYzz9AuBHljiyGqT5rA+uj26ltK3A3t4ogl1/CFUts6ooEEu/Ks
pSwXB8GOnuwpHeBLdms3rAtOkQRs21acaVFIYIV+Ot+x2AhWYzRe1l27nWzjisLWl7iQF0WFC90y
5c7H9hjF2VXs+pRdIWE7WQwqN/vUa/0mG9K1cujrNgRQmBlRl3F1KsxyW3fyzMu6S8sornGZbMIu
LZZjG+xHeaxQ8tooeDCGG30eIlxJ5R69LPd5GKh9j220bTMzRxlX2B+iCZ0iyYxHnvlro+DhwD5M
TP1jwm9QFTRztUlk/r7J+tCRkPRmTGqFWe3tnhdioutoVtXnt1/VVy77kHKEPz/13IqeKiImMqPc
4NLz4uu3j/3KXHdYZey0msx34cg9zM26RtXhRFdJppIPiXT9Y0m2r/2AgzGcHcSIdGWs92Pvg+vO
TqnZ79++/tcOfTAiQy8lR0MKudfgls+Ex2siNOzV2wd/7ebMJ30yaxI6QuAh3I09XL8eg2qqsUFO
9W3aoGx4+xSvXf/B+DjAAauka6h9o437SdMICXFJsXrfwQ+GuJaWctGFk9r3gvnGd0K161UavW9N
oR98voM3JEBssnqfDdlnAXfXdcOf77vwgw8198HyoERSe4Ni/jIYp72tA0Z5z8Ghdz1/qsLTsoak
HEmbhhgNnytfFrl417cK/O35wRNLo3XhN7ApBv87+HJ/Ucb6kbXQy+8KGVjPj52Z4FRtuj77vPa2
heqrVW3IfPO+u/LLNzoSPedxcNMPNlVtTss+qMcjH9JrV37wlQbOoFoixBllpIp2HY3gVQLR68gD
nR/crzM5Mvfn9yXvcmAXMdh3n4bawplK6LPpDRinMyObHno7PgW12e2dpAg/vO9mHXy1teuOk57O
N6tKH3ifCDEOfs+s8veCFwLb81/jo9ojwrRRexPpDMFECPxK2969feGvrMfsw1YP8lQkRRVNeZq1
xVeYOWRIgTpbZF3grWkR6xvUEyPAXGle0vRUwIJHCsapY1yzZJAfCtoam0mM7UfUv9ZlBql5QZ9O
rDQXMVNLts25GtsfKfK2BT1L950v0MGA0KS5GAZNb/aV5/0McSkTB9QcOfbLyxAcjM9veNDmgfKb
nIeJamCHOB6XiyU+QX9eu32mzmnptusMhcfJ28/glY/BOxgiJnCufqHJZg+Vd2EoqvqA3f6qsP1m
KYWwxuc/Rph2UJAMzlQ7krekKQGDhWyPIxPKyxMi6pnnRzcsTU7Qn5q948FoCycnP7N7Ulrq1jDe
NaEDgHp+ChJya86bqn2kIUdtUBOshVtMR4aK1+79/OdPZvRAoqoHXVLvRUNubOjUP9wRbvHbD/bR
dvXCQOQdDAveoI15jMJqD84eultTGmdNH3/H2MxKXFYTFLZOOyHNMr0YaxMySGLJdRbRGHz7Al77
dQdDR4leJ7VcpfYAYq7LinC/wn9436EPJvsS1phSRPTtS2F/r3T7h153P94+tDtf3ku37eDj7oPB
askIUfukHFoAT6O7SHCXs1/VTBI6VNitqmRAz5uIOzeK7FUvAf2mDFanBMq0SzfKYO7R9CfKzG9v
BHJcojS8YINxo2R3QzCHFpCWXuUN03GQqu1kukgEK93fYhu4lV0AAHLq5UrLPSRAGqgxOPZzKyYg
m9Ro8l2T1fXKH3rwcTH2EVuX8goRUHVCnH0GbqSNLzWfOGwLvuoqNyfvPvU1pC4R3hvyBswb0tOb
+yDtx1NaG9Wqz/txPXr693ask6Xei2Q1puCjEJXnCw9z1bZ3/XvR5cO6x7W4mBQyyHjovg2xhsI2
h1v29s1/5ZURBx9ETY8cqn0p900+pCvoKxgDmvzISPfKxCwOvgc3qjy7w2Gxx6eYL8cYPx15Oj+F
K6g5oNyin1ER0Ggk7DymMjrGK3hllPql8a4icEK6W+0ZyqOTOgB3AohHngxm966lL8rh58OI2WYZ
lHC92gcqONdyA2WxqYwjj2QeTF/4HA5bU6nZw8HQ7WpPKb5dAtED5OWTITREGvizUUuPPJ3XHv3B
YD5Arqp0YdR7bCofWhV8QXl9+/Zb9doTOBjEB3x63ih7ue+j3PrsKSu/LvSpXNdueqyP+drVH4x1
GBTSQsRjtdcj/byvxh9J6h1ZZ7929QdjnapGM+lD1kgqi82zBvUexB5Xv3DYHB95xq+d4mDIay0z
FfrYuHsz1v1zoty7nSUUSmmkYb/V6fxnHenOH+WTqa7VWkH+gunu3cpwcYqMHxO/P3/7+b5y8w/t
sZNwJbpsjq2BhVy0ibqo6vdV9umbPr/udMTbBBPE3ZM3rxyi4Y7c8teu+eB1J1hKQwWauvusawCo
9l9Dy3/fmuXQXGsOgwsiTXf3Iva1pQjweyU9Jov33ez5Bz15kJCrp2D0fGePpwmZOHIz2KPREXDB
a3flYIi2+qGTTpa7e/ibCckwzWUwYrp9+8rnR/bCSPY44T+98kE2Zkvozh69d3XZBzRSQl/FO3wO
Cpya3S+k6LXV2yd75ZNyD75andQUVO2Ws/cGSRwC8khU0Eq7dLuh2Lx9itdu1sFXq/l+akJ+cPY9
3rPelZ800//5rkM7B18r2QajWamRhyzxYoR6bWwGx5BH7s0rF+4czFeofaI06VouHGLjAoT4TRcZ
75tGnMPvNfJ1acWu2hfYKpHloTmt7Pu378qBsuefQcw5+GgRbnhRAuVmPyTnRSO2upcus2FjFrdB
hAeruiBeaKXPeRs/TetbZt3p9nRmuSeixt7B/5OnGJo2U3Bk3Hvsl73wRjvzy/fkjbajoRzTJBd7
D6uDOwxLb06UIw169M0TPTinUWG3HwRpuGl3SdzfsgwYH6W9HSTF5rmJIdEUvX1zXnuo858/uZY+
SQjIcjOC74E/lsiSFiMy1Xce/GBcKGy8+Wwl0Y55zoUo5WmP0+7IsV9po9mH0PUowBCgx16+99qm
/+5ESXuSV+FXivPxpposaqDSwfceV9+iAKeEAcEXU/T1ME4ERDn/j7MzWY7bWBboFyEChRnbBtAz
yeZMaYOgJApzYSxMX/9O+27u5ZOsCK1syzbIRgNVmVmZ56h0UyWYW4siyaKRbvNNPYoshMww3Y3C
Su7hiZoBA+/uHofsF6gAI+BJ4yuHDTdmi8jv727/p/Vm5vDfVnD4L5qe/jSMFLWmx/jVv1/8+nz/
6jn7tNKsVe209AVXl3Yub+oFivRCYseIbfUOiv7v3tyrz+J/HiBOkLJxmsqLm8zvSkGynV7+/df/
zaP5GTy1un1tQgWDvjj7UYXOMI+bP933fzrifnFv/h+vaMAlnq4z0/qcWR7SeRWPjCrmN4a2IhIs
s+TgVz1TZ77XduGQaMxB0Nj4sCqzC/qpYXgc3VAInsT5lmb1ePZMqW+ZFmTah0yQXgjxZBuzsY2H
6YOZu6ENJ5RaqNrJWqrs707k/z9MqqTJUMmRm8/AQWekOzKK8O/u/qdFKltXQI9dUlx4i+iWly/2
UP5hQf7dF/tpzXFpl6+mciguhSfBOPtvwvnD0vq7K39acPRpFi5D8/kF7krCYL3TMfXd7/7ujhj/
+6TbDM1Z7jplFyxKVSSSVqAygA31h6tfX/lfPZGflgJTanazipnLu9txQaeJ/TdZ76VC6stsHT0k
OfK0+t28bu3Zh++KXQVxYDIO12OT4joojqN9YObEdF4QMG3tiskDIMjoTQLA9bynEBOeCubBveaV
xgZi5E1hGo/x2DJ3rBhjPwze28SfMsX4nx8rEjf4w8f7zaf7tBYBlTVyYZXlZV71b0XN0qprf3qZ
f/Otm5+WIE6jRW4WdXHpRqDq/bytM+PvvvPP0McM5y1jrbK4xG1yro3+rlF/t27+0/T5XxuvyYBE
ypDkdd2k5ONpTpTM5fNf3WzzU8CDmqxIGS6rLni2Y+vS/uV+bn5aE+qqlGJy5uKCCA1XBW1lh0Z1
7vbvfutPy0LBvE1FwsnV6/YmidUbdbnXv7v0p3VBQvorqs6qLshj7QDCS7PTykKGf3f1TwtDatee
M49GAWoHXnNfF7dWbPh/efFPy0JTG47mMNV5WcrkVThpH/Rozv606Pz6rfzcWRyvk2dO6ywvSyOL
LaoxALT1332dn7mbhaXT/0ZUexG530fj5BFx+bGx/6t7/rmXdKXqlDB3WV2s1nqtciTbDan+v1/7
H9bur9bizzitOGmKAidcdtENbcdCfOa1t50X1lq7Ra1XImquDv18uK7R8zpAe3/FVhIZixEsyRou
Fil2pd0nIzo4Ze46OEtT/8MsnrgCA+MMhttng6sgGWG1VntqvxurWg6mwFiNF8HkIa1htnAcztpu
FtgFYJx064UFvJH2vlaHUd9el+oebGuj5zv+ZOWx0Cb9wP7RmulBOl9nuElBN9zwL40CvhutT4MH
vCL+oXvPArGOZd2R7J7ZDMzV+9HNB9dJQ1Z/jS/Lqx04VOl1W6hVuxGpteOnt+7waCftZuaDZA0u
1wNOecgIHzEykcr/3itIPfwcLimoBWtMyY75Df+Zp1sRv4ctZjq3KOFW/7mNEI30ztwNFvHLfGj6
PqjGWz5bHn+osdlyQ9jNRr05xqUF0/zqj8YB3rXHQd8iPucft9c9jum7TTWWd7VQp25uX6Fg45d6
NexDMSVnRVojqixKDEA46pBQX0nKam+It643No60v0ChO8US92ELbANWzJqITT/cGM7Z5QApTVBc
U0FVfQm4Q0TzCqCoU/vrLRSMf5CUKX3L+A1TM9th+JIzgaFPy0nq6J9S2gcboOno6aGPqDfUkDcU
ATb6Vf33l0WFf5Kk/9pN0onjXghG+aUHbQeRyP6a9M4fXodrDv6LwOTzUEmCW6jSG9IId5ie3MGY
OIFSQwTYg76xLh2CDG3QH37Wb7ZynHX/k014deeACZzzS5Em59Gun63EOf37W/27S3/aA1rYQAUk
jeLiqNQ6MHzsMpfiTn/5i3/aAxo1+05yTXU5sXmrpvkGS/MfarDi+hv+6gv4tAW0HFrb9mRmF8mz
z4h7ILrpyAuWKjvi+b9GPH1xP/Hojek+XcWtGP6Qgv3uq/8UtZUzo/hoavOLZ5Y/OfPSLrHfN08M
+2DfyWz/1lPwPP/9+/ndx/zcz9wtseU0qwNLzPLbE8NL9r3sEQPJOKP8obT5Rnp5FiQMOwPrU/6V
UiL8Q2P2XoBrRB2QJ4s/bC+/+eCfW51dB3RHV1byoud1c8M8RHk79F75lukWqDtrSSKV45L790/+
myfzM8zcAzPgrEsuL/Y8vbel91Ytyfu/X9r79aMjPkeCgwmHgiaWi0gKhrR8wCF+AbMpH8zsoBfA
tzS/XEJgp/XfpWDiU4zozmLBylKUF0MycUyDC6eN5V8eNIrPywOsVMh7S3kppvqLlM17pRtf//1O
/e5L+LQ8mGnXa56lyktbLC/CGb9S7/zDw/S7S39aGxbM80OO4/UyuPoLXrbXtrP/VAb73bU/rQ0Q
R7oBBlt58Uf9NcZpUrbDHwK4f8D9v1h3/hmS/q9NRcRerUrfyi6da1THedEb+FCV9dQvYInT3MAv
rElm56NaA4xXTsv9dYA5p0ewwqapMrGr6xQA05Vroy3tGE1znUVZgj2PooLYd+DpNtaYONuCDxFO
hsDencbYY/7wlV5vwi8+wOd+2q5fxkkgQL8oqJaFXWwlK0nOWbksPEzq98QzCw0V/EUH/VmMnCcQ
akHLs10zyu3LNaJCo7ZhV+9XCCRPTXXMMUKXebHjz0iqB6eKCreKiNbSzoquocMIqvEabWXm16p4
UP2IWJ0z+d7aD+MPXb2Nf3JA/uar/9zR6+BDbWyYONczrmzZiT+9ZIBWr5nzr27cdVn8r2++Qwgz
UR3NL6Vo0scla9SW4un6bDmTt4e96ESMN3dRAXEjElOZ7KRmaHSTM4m5E54+BbRbx0Q4HYgbe4iN
gDYLVGlGSr0C3kyykb2owqyfutupyyh614BCAK2NO1OBRudgbbyda7s4m4LWsLaxh70cDVR/jQPy
bmim4jQNTBl2SWUc9a4hEulzOW5Teg75hiwG8mv/Qcdmac/iLh2g4pnIITYwjOzNsC4l0LOmgz/T
4HiPpVtDERybUGaZedZS3ySSX+qtrirz2ZqsdbvglY/MUst+AojJ3z1/cj5GcG4faZP3d6uJkCuD
HRb5UFG2tHDbwFCEeo27LIl4Q6DTzq6kuOwZQQZS/hzTxL91mrk8gK/wwto07z1hf0PgskR4bTQo
G2W3z4d0PtJn57aBNPIzw0TJrmjb9wz6FLSO0brxrOoDJkPykq7pF9xl5WtbWfbJMrD8TZbVb229
qQIdWCdYMnMa76ReDrtpmNV+cZAEgRBDRy0Aelh9b4b0VhCpTqsWVHX2UmZdc5trMDZAILQv5ESu
pDzdOO9WK6y7fOju2a6DQUutPbL7JOLaoDh0wIXFoqCjD5xKT3U/BXlTF1HpusldXPTZXdaMJkn4
AMQhy79Oc1NFS8EyslT+uh8r4CUwN8ag0Pv+Uctd3tPG+knjkLXzjETecVk6PTrtWZU0VBfJTJfg
mChuFVCxw7JmeAVV7mjf8sHH/i1VEyZ9NuxN0aIlWU21zSrXCPskHfd4MMUhtwTfztyBqzOGJTno
snR3DuiwL/qECh2jkX/I5azvBkb6N+VighysM6x7nWNfNNCL31KZmAIwoVNua9Xkx9jJkw393URl
7rI8lbJcU0bzAXptTH+xWmiLXr/pWFtpH2vQdg8+HUg92iogma5yNthcpjKwy3w9++yh9x10oY/B
ietoRJb+zUosuIdmEdffilHlW1+zu0goXd/VseFdWYYQd7zZDEgyzNfK7s0i6LV4eM+BpR7k1MBK
W0qMRMwGAzhTY/8T5AZPaA3J0WPe7h3UzBhYC9mlGmFyL0Irdqpd8Mw6SX7FZ6K5Ggpn49mNDzxJ
zcN+Lfvm0AEbeo/tzj42kysToH/NzBsxWMfJrYHwjiS8iCfpZMMwarzBFQx8Iz103YSIa3amfZu5
K6Myvn+/lKk8Sn81v/R6Zt6IVXlgmBc/OypeTELPMjks2gLesG/8KGE32enAVNooH9zqRYzSPEMq
7nZ1NlqcmJUL7Dm3ND+uJhd8wNBVtzSY9KcOYaZB4TQTt2nqF/F+FBI4ZqPPxWk17VWjSpqLg6cM
eee1egEMCTo8aEK7epmkne8qJmqeh360eqa32hohburN0RUHkG7qNmOCZkVldlhT1KNwqqv1ERos
ALV2Wn/09srEilc2ixMO9qwvW8RXDCHAfhc0v3oa249h1f296QB4oA98Hr7nmhtfL2SrF+UXFLWK
bvrZdBqLR64ElITRMNW9t/ZONBpGtUalDzVMWe2kcTohzc0cV3kwpSujg7FqblujGnfrUJuR3Sim
qyy3r8IVPtkxz4yVMws+jUyhCna92WzE5DHts6TmuVr74dT2QosAbFDExE84RKtVa6Cz5iTy5aTu
dQqE4Zw7etQPdLUV4+QHmTRjatgdXRmglj/yYVjfe3rjNvayogZDwqrgoMW1CRRUnpvJgMU0rTSV
SR74eTNhe93nvTJCV0umcHH8Oogze7IAtDiGRJimp9+8sWWSadLti5kIB9uGN1khswXM0jWDsTWh
GAagJ8toNswuUrayIs0x7KgU6QppKSF+7ScjaNKh3KAVSDt0lP2ACravjcDmb78O06BeJ7VOZxhS
ct+6CuTCEHvF49j68X06ZCNVk07XN3ZTeqEyoNeBg2Aqa2NJCF1VzpkNcDWbvjJ49yJzxLu52MO3
BfZ04EmgWQOeT0L1pDpa8ywhFc9UEIR0g7bmPertttlAE3PuHKjlM4rYmvBm4VxexgZQvW6UO/S6
VqT7lYRj1cl9ipzytllE9TNPUdLo83zn9TFxC46/Oz6VGaRAKgCiIwgbaXIOBkBI36rc8rbY87RX
axDaYYJC90UBP+TpUmg+4BtumCt3NlC0vkJg/K5X7l2aV1aQ98K8L2vQihb+NeZf1bTNyvhxAtwb
VFaJTgP/SjhiyQsdzwMUATI6RM3zvlo4KQy4zSCl5nJbSs4wvFRbQwY4qxva5Ia7HksoikrCynE0
Xd7RlZhLVFVUmobG2jj7G9SYQNRMYru20GCklrRoouaxA+W6gUbUiuyAP0/M90bmAZSSQDCaHkxs
GffEM9BSgDjmNlpftibthsn57lDRHRuCJfEIWmd6XYyt35aHBZbaruqunygZEiCIAqpUMjZfdKio
O88a3NtOi8etXzT6w+SUIuLgrogKVL109eqFucsmJfn5XcETKvXmSTYI47d1L0riLKVl+6vbKA1b
NeoHnLKSRs6l2yrlTAEoeWe7mN6XblTfa6Bku2UxoPLVBdsYsXtkVsgDYSYrHv65OhaIJ0ie3TmO
DGMetm6hUibkamigtWH721EmH6ivF9yJWWnBopNjFmSVVgLtBl385Cxew2JV4cMWfhzojVPser9e
dixG1PAsgHmd7Pn6r7OZmdDWoylG1wuaianRpkv8w1i25pnetQcrA9NoZTYKTEsDUMgAM50O7cc1
sr1lUFdtsJZP+iZ1AdlsPGipYW0kQwhUOQc+Xaggsxt7p5mxdWhkihG55p2uVC43FTvJsaqB5sUw
w0+l5r/htHIOMrO0c9VMzwl4ikCn2/eAQdz84vh5EqIV+Nkto7svhvrFbcxkYxHIUToF2LfrVlt7
trRce6cCqgddY8utJJx7rYAbb+3OR+a4bFPbU+gRU86JLSFvQYOIvVe38bOjpu68sn2G1/lOCIuP
LCZTOGjz+Nyuevrdy4risNjgMoCyw2L2WLV5Y+vN7HozL0fvZzuz7P2dzPoqYMheSzfabBpnOY31
tpVuEs3myKSw3w2gJcXjuioCRZ/Z2KZ3nXNducmpyZ2C+qM0jzmxidwMHbJiwof5w69Kww2wgUOW
jyXQgKuD40pzYZK8scrJJaLxyaE0bwnUZJe3oId6aNYz0W8iRnVZofc+1V2n1CaBYP49NXSxdRDN
nq5SCmJG4wlS78vY53Ew0fYfLsB6Q6zz1UNe1EQa9ItE+WT6d8Ce1YduFdMx8bOfjt/okdlkxvPq
1KBPGG2v91NiiH3qrA2d/bl7U9aCluZYp/Jeq3Q5xy0pRSDLtL3u2e2mVuOyYa2MuTGaDPWp1TVc
lK78Ukhc94FTFAXgk6xgLSyYp4YUt4Uyebu0CRzUpc6+Wk6d7xhydjZrVZWhm6XLfvaqn9TwyW9U
n54K1t2TYsJkOw+OHsax/ChtFxon9yjkhqW3C8Y3AnwivsYYO7pOxbKFbb8idTCBsqmigynplHth
miyLVmpxajupkurX+j2N12UBqpnPwaJlPjR2e2AZTX2j24KLhJeI4TVbr5hzeMbNW6XH3hnDJNEh
QQyjucX3uh3XbbPUbWSgreaJ0lc6uUZrZbJc6kQXnW+cJqCcCD6qJkqus72QhecIotuHpU/OvWl2
S4TuON/OEmDmRvVa9eQ3VsUIREVlnd/7h2qq8ZDF+EKRXLjbuWucHaSI6tCWLno5W8mtD4d+Yw5T
86VFhfu1yWwvMF2072yfzqaLsxkofNuH2jipXdXE/XnKRLLPx1XeqFnU+24Yi0DESw/8G3Zf7ij/
Vo2m9dxBeDzbQ4cdl1aAjT/wSCUMVGxAyA6RPrQlyUCaRnXNdpNrS8cqVSe3hTKv+3zsBZw6uAcH
N8iLN6GzKj1HP8PwZjntM4f2cyJiZ4HGOMsSLHyaDGSwnJ21Vj9E1lynoeyslJZEVTzmC78BlXP3
wAhNitnX0/zXftDIY+dRfqn6wTIjr068F0QmQ76ZF8GMt60PNx3o7ruS4CNAzWf9XK/GjI2RdnIm
j437p3HRjcDTZ+dHEhdiXxtuFxSOjuNgdlNaE9J5m9nOW60mLxh1+BPYQn5apq5vAcKYmFFiizXV
x57SMjX95CfsemmZVKfEUs5pqXURNrWfn6bSlHs+3rqdkup6SDQ4R10K2loaaXwDlv/aSUa+OjIG
0ptc3E1r72sb25LD3kZOTYvBu12AfQdzWKZRu/o/pjjNokogVysNofZ9z449NA03SvX6LZkwKFUI
MgFUdXu7FKxQnuqXO9DESbQ0cx1MebI8kEr5D4uhZQHW0zlS2pSFUucLYurBCWU5rJxCrQYEbJcJ
DMurb+Q1J7EN5UNVlfpB0z0nMrWsO9Ye8hQfuOtj6ZHSswqR5C3aKOHqTuqh6es0whax0PEzurwJ
jvkozXbUEdVy9GN2NRNrRqUFHk152wEU43aMeawM32xf8hnCMjOLZEhp9jNJQPOOQ4OqdfIEHGe7
3CJJlLtcqnFXj46IcB3rILvmfJOMc3M7Gl0GY6xvfqZI6t/KIktObJTuc90OxUGzjWu63lobAVZg
tyZxHFhaR/a4qvqQGt5yW/sl4pBytXYw6pbbmKvuwDKt2IHcNhQebZDxOixBo5YaO7SY7jmj5ebX
qbbvR2P9sbSmE2o6R2xV4yPjXTj+GWX1vSoz7R7qrBY1XY1pZa3ifUP4fWqp/mJJI5mYK7DL3rwS
dZhehp2eGSmGZe2nqimTm7W04vuxk1042sw/VIQnRPllmt2oWpgPwhjirUV/0yFpV+Ttiz0+M9NM
VkGmcRjR1sIvn94my2GsrpcUmzrX46DS7fcDGxT+kEydYo4UNtniurfOxAmraqV30+tKnocZYufg
+IsiyExAeQtaDmRl9TwXUu4EkujAScbszai4TdK13QvVDwu2gfoa40DfsA1UXxoHw4TsqodutO6M
cfF3M1z60Buy/LZnHG/j1pNxcdL2UqNHuZJwZ+uo16nqQxh3LoeorpZuh9Z7wbIggtXN3qD7Boae
DyEw2A8ysLcyjb8UfVn99KokCzrlhpmLwkbNyljAMcPzRELzVY9r++AxBh4V7ZIFplF56EM0+cRp
dIIhCVJBnzVFVKfzyFDQmJ0XW2MMSeNVTpyhjXjZ3xcDczA1C5t3yv+IXYDjw1pOEW7hlGHGPjtS
6LrHbN9QK1lllBUuqgJjcGaU8loOOwyURalK+6kzOuMIVXAm05n2C9TwB7HO2rbMvjU6+ahHSyX8
/eVCeuTuSbzHwL3iiVRZv+ZpcmdVI09y109kZ878OvS6+6PoqYHxzjXeQ8HJ88nINeMhtTLmK01V
vXRdYl3iodM3rtni+my6PEqTji73QjhHCifiNrNJkGuA8vQe+W+9Wm/N1DphfZoPHsjzsJiNZFvU
znKK0yILJzAtzxXlhhud0PRHrnLqSBrgqnHAkjqk/U1R58/csywsreYHLo6WcpKP8aICdYaA6WUZ
vEcCsgssAdJmYbxnfvk0VDI/0MzrwsCeJGYQ2yPNBbSLjYMqxGLekqtAZE7am4r1JcbMFq2gpA9d
z/u5cdHs3qhM688aMz3UG+R8GUpv+erCXyXI6EQw5NkSxHMXtrW9zXr/7Kvc2hRSc4/5GCv+nysu
Xi3OlvBJj5I0o9jtq/RF+Gmo5955KA0zGgbnDZfMM0bJ+cXkcd1nou7OTpU6T5T6s60m02HnDJmx
6arY4+u0w1ipXd171Q+VKAC3nTvVV4tNfUyd0tlOctD3Vm1C63e9FqS9MyebSdJ+srErWrKnxrzX
wOjrEjWLKbNupwFIOWpmD3GAfD6EwJ9sKWA1oZ761r7qGrgkXWVvLU82gdtWaVQSB4WOprmhHKwl
EO1cvbap7xwVSquNSu2QOnF+C6Nu2bhuTtKgJ0e96cO661P2UTFtJdN4Z5UX2v1qtPmzmXPX+ab9
k2dAf1X+QBSgGXeuJ8gUbZvXy6vggUkySKKB7/ZQU9murT4gwr9j3XLCls3zpoU6Dun87IpMnJsE
gH4rscKTi2t3sbm8j0uRBlVDkAJGHwL7XJU7zSpGIoD1u3OtQtHt9+h2iGKaIXc3rteZIedKGbiN
7rvo2jctvbYl6tktjquMYWsKJmsn7ueyOhlmDJ8gMV/WCuX80vgYGdxzOzEsZPQKciFugo7HZNP3
xrmvIT8X+JWjYhTfTba2dm4C8r2cgHHUyA3U15FqikkMKub43rJ9kva1WnCddNmr41K/zluZ3jUk
FIdpqY0TUDk7GLDMBiBTmURr0qO7Gken50zXELvWtHeCqqcr2ucUR/nFkyAka0P3jq0/JIEG+jab
NTI+QxvZlj09LBxHbeEQH7K0nqM0RYbkFjzNeOX7expM8+9CDRur0Z95ItgCtSwLYhtBkTD0/TRA
yYJZQ6y3d8byjG7hvTfjY1vWt23l5JtKm0/Zet+vTghMfZchmuJ4YqLbw9aS0LOdbosyfd9iFQlc
zd/ggLjGfW+0Bz+amfTDcWGlX6oHKNJHMPrF3k39hiqEoh5SrFAi/dPABjcMUPrpDU7kOkboVjI8
Rt1d3pjnTpPG0a3UM4enF9g6JxHP9z1K+0BaMdMChW3BR1+n/ThOl4RWqE2dZypc7ExeisKvt9O8
jo9o56iIZ+tbIo1mm2nvXZO/ryZ1fQvaQeDgcOOXmpgbXdxsCwPe+WZX67FexnGfpuD2M2DobUqY
1sKeL5sXpfKnkjOvbnCfS0uGbZ8Qt2ryi1u0H0lf0knNZhHLUlynMs8ZG73mZuJGk8kDRyzBWq33
RqdXB8PokLwZHKat7ZLQEpS+zJr6mY/m3nTofm38mQSoe6BcUOxyZ/JCb5Up9PXxTE53Lid9COUq
9jN9sEFRIOF0e7+4SWddu3VTfn0xrZGV66eWTmaWnqoIbJn6j+ugp/QRcc8E5w/Y/GiKHawyaMHt
gzZ6tBW6HZXFYKP8CocLlaQpbfZZkdAda1yVZAWyAFmq4bXF9BFZKXzRtk/PRavv3SvQVqR6NAnC
JGI8tZ+T3g/GMqb6tMw3TUPzrpi/ddawJ5DUNgaJ/Frm353OH4/rkCrqYN3em+VONtmXvM3O5Ocn
e2Hvj3GbPcXCPLXuD9s2Xmu9O5p6EnbzHaFBWGQUQxy/yE55PtAVTGmevGbSMSg5ss9epSO/9xPL
hS+gsprZ24RW6gSZdTx6AzU/I2nNm8qoH6jl2hta1p8KKuybblqP/dANdKgyBq2J6erqnL5kBqtL
aw43RcNxqD1crKU+9nXyhdpnvcn8d1/WFMCaIKVtvt10ojrrLSl1lwlxSJFeBJN5U8RdEo4Zwy2j
Mu6QGzVXOj0cUcPFXKWY1fDX18rX+401NbuFxhYJ1ypQnKXhjGlanjPDOq5I6pLkEajJSWgXMZHX
zt5Xlvub2PyY+rLZ0FZNtKfW4WZ2S6qv5fyRWL7apTVLxGJpPwtT2wvDaQ/MqBxIeeSBTq+coxZV
fpviutSOo1g8e8d4TE4he03cLqQvrOREu7QLAnlT4VQonxvNX9hXPORtHPjNPr1sbve1N6YfvcbR
FKecJkKn8Tm+vqqOX+JItF3SN9FYBCvaSGdP41OgHePso2CAHfPG7dKRolctEQTpfvFEff9DK7Vm
rzFV2jqpEZZFc6/PpL+GXW6KjDHNFKtwZI7OF0rjTmg04mdf+g8O7YNCAodL0nIIKGq2kRnX1a6N
v2XjTMaj6lCbkVVICcZYZF5gldWN9M/0j2OUHMeogABNSt4niE/sB40jrrFsPhTxn27AOHNRehHJ
4n9KFp2TH93aarSsI5JpNpggTqXSgzohuVqR1zGiU51GbtG4qMDVs1OhdNwp/KdM9477vNQfr9uZ
0c4npXfybnbmB0ZlotQcdq6lXl0/c3FXDv4PSJ873WHDi0mEOBP/nlTCDadp+cgxluiVTUHaqxH9
9AysLaDQtPLidcmD3pJyN6Z0OZScT7kTb0evzqMlzvf4HmNwPjK9seHm73xjeJn6zg0WR95wxlmy
DHFMYo6ATWICaqoz32qEZ5lib105tVBJ51GLzr9Q6qI25qQFZDwO2hQipV4zcTmNMnKQsLD2VI/a
XDxB/eX+9LemTYNE3HwdeD6Dvh2evD63oxTDHNOm69dW+N/KrPhq+P03zhjXSPOMJhByliEbjBNo
CBTUapxz/YewOpcyqZ3vLbqqz2oqSgSbgx1o0reeZ4L1yOzTo4COF0qPQ41cM9uHpUWB0wz1voJw
v2HfGzl6pi4e5xwbaaItf2RzZwdNqb82ozaEIJ+toMUjGtgrzWnQj/3ANWTzoFISp2SIXXLJpXsl
C3yIoUjtisakxdOdC1alxdp7sdahihibQMeDsnfU+GLXWn+rx1kcoTSiFdWWwzabi/mxtNriJR1z
CsNW2j96LqU4bBHTDSd/TqTNnvPoqtG9b2r1pU2thfjDEwAP0nq9zPUQ35DaWI9ou/QndgLzAREh
QZo738ccFkD8QQJoGIoQxUndN31F2OaimOJes5bH+mQ+tI2con9CVRSViRky6aPODVvgWWSIrax+
qZ/MpbYi284fak+BTgFIuyErkeEqlH8/Oat3MlqcmSUkqk1mZe+MssodEjMd/d8EykBwjEUHgrHj
ZGHh6NlO9mtbPS0YYli5zfG+7OyW6FAidFLw+tKa4ndSwlvQ+puR0ODkNG4WaMwt7GstLsJCqJgp
pAbV2VRvVyxImwV/QuR0ZvLGip1wHtt/nVbYm5t64EjFZ3Q3tO3aiHQnaU+iaKyDNmO1yRDfBYAY
TmVlAHjODf+2THyDSmCsGDphdO4pFZY8G8aawSeBSukWy72hXLoACp2BO1PkUBrtnI0yhplX5uYd
jQnzfdpCtS5G/ac58H0V0jafLFOWoa0h/wVEs4Zzpb22M2cD01B2ZBMc0k9+/Og6yIQ2IwtnE/B6
mC2vYL6E1Be0Z6gZFJZmZpx5gHKiw94u98pQ7V6M1AyoLjp2mHneeppTbiIG3+6QxBNPMm0yCTJZ
tvgQfev/MXdmva0jaZr+K4W5Z4KMIBkkMD3ASJQly7a8Hdvn+IbwGtx3Mkj++nmUldVdmT0zPXU3
QAGFk7ZkLWREfO+a/qjyfjnWntVEhfHMnVFnyME9NwHGRcVBykqfzUgy5rr04b0w5gfogr3poNFd
1vN4PKxTGp5matiuxTCUF/FcoCcwpttPabveB8KIloMbOVmNTGM6TOfskpIV+dam7hqtcSiu00wg
zh/OBcWNe94UvCTZExjtb3M4tj2sr+Q7a0r36txXBwwb0wRl/PIz7l2igSjc4YCIjkSgEF/t+N20
cX7ph564HNp+vTRidK+Jk149ggGz8sNwW93yy427TVp7ffangfSmYqhvFr+3H1RNxL+bC3mcTcV0
msTNixsY+Q5J5qOBicuLDCZvi7yLvQLE1I3SdUluQD71dtZanKqgCzcEnZcgyOdqmxQH7LWo5nkP
C0YdcKqwz+V9f9mNBXDeMgV7WGj50pW2czfxpVyKgW7NjtPNj5yT/ANd7N2nnsSicM6nMrJLeziT
bejxHSQu6YB0xjGtFdHBRI0ZoNm3ayXl3lmBW+n9rQ11RXEO8F3EYRXVWV4QF9NaIPk0PTHPscwg
r84ushFZwsYZa3Vcpzw7zY1aP+VaDdwjHWmeU0PJnN0yX9QVDcyLzcqYp/Ve69j94qofryftlhfo
F4OHdRpo7pRc8LBMVBCCR3veLy2S5KajoO0ip87JRE5N3O4GhtbFplUPc7JfVMJrMInfRwv1UtdG
zsndUGnnWvXaispU1bvMHS4yO4OyAwwN9i3vE22OVOjf2jl4G12/PDg9wHU6jue4gXJ1LABqIV59
f6aSKajq5Ssu0IbCFkKW6kq/TZYyl7Yt1Q/VFllPxIxrIiH6Gb6GhRdCGowPNICKNi6AEBiwDtrv
jCvXyar+lCm+TGRxbvDmwbXeQ4pWbyKlQqgOJzrFM7qDhAi8u6FTLPTtrL9nqhMf0qFUkRoltF8c
m2OYcOsVXQ2TQ5H7RUnL5Emz3V8Xbo8DZzFXhS+7y8J3kU7Mud++0OHwEIfFe6KV7s/ITXGwRGu2
pu2IZw3d+JCrfGdQue/iealBlSx8A1RN4HQPkhO82HPesHOGuctVYsePRZg1T2u3aGwaoBr1ruxL
/8PVBmjJ4tm1mYsjzSEpmcJDdyGc3LmuvMHeCgMdpApkPDFo95tthfrUqAmaKU+7LbSvuh2lS8RJ
S8n50LXdJmNCYU1MVu/LLYsJexs4S5ZNtHQEqbo3Dmc0bTT94Q2syV2NLO9i7EXy2PcNEoHUQiwQ
8tsMayz1Z+H2RT+X64WceDnWqOvLBr9qlASe2Fl5y6iuanlVBXHyltFsc2EnxYuuK2tTsRJYW0LB
vDRqnap9VdqvXwyfyU55M7sD/mKC1ZAALROyGioRqnzfJv2byTsNFdq9poGa93in+7u8NTQRklp3
ECRXnmjOlc8qH/oDBa8lLJwEmpobTvq9tzDfdFRH1vGwU1OB0sOjwLFcG9RqOoEPdzjMtvXyKrzF
3y+2iS9gcQJG54Bu0WyRUZU5OWp8+OI1NPNFGFjwxSYcbnq6rSBM4IZ0TASzY+SwoTF+/Gxi9HWm
aMPtiPBnkxZ4WtYwSPYyngG6bE29kfIoKx6k1HshXS7KtPIivw+fvZQ2vg37c/ErkV13W8/Bhz/Y
3bUwmkWhr2x2FlE8seZPu8QH8xx+2IRAPbq0mx6DrpaX8aiKjZuo/GoBI7uuBKz5UE3WFqDnuyz9
kiCqobw2Jms53tKMHRozPBr0mfDqnnmmYD6D4LThN4gIx5CcA9RQAtffrCJfIicWTIIxt75fEMMn
SKa69dzuF5e/ulybZY6Y2MrDXPb2rzyIp+OSGOhkhXapH7T9lHUWSs68eeA41mwXI+gXjhPr1nj9
HAlFcR4KNYfBr8ihGRHDpvGQ0uTtMlfrnrefIens3PV11PTT5pMvuS26aqeSut4NQce81jThCdF/
djEoTtMW7PY29ovPJGiC/RQCWiWJXR6kPaGK8Mf+ymcbqmHajLia6J6+bmZXPKRicS9nmrj20op/
xvEg9nOSW9dzMoq3uO34Zzss13SVeZdULJv9ufjsMu/qbt/Uk37IZ3CBzWQ865S2k9m6E93lQ5kt
tOJU7mM4C7pvk2lFX5OkzV7FKzR+N30EckREzLR/p4tsaWCWA+fa04rOaA9GqpWOe3QR+zRRSbn1
W17HM1/hyBxRhOFHPjrVVdG7/h05nQjzc4se1aW4HlpoSeGKctfGAE6WmoajjXlvD+q3nNbMGiNd
VtV2WIf1p9SJipLyXPjhLv1j2YXdj9aU3YXppHtJJKeIDHvDr9RUFyjeNlNXT0AnydZNUVlY9P8B
pAOD99LdjFbX3sazk+9S4Qu9gdDmuanC3g4lTZGTI24hgD41fN3OndKJfr4WJXB5CREemWBJqBfp
q2OzEoCUGHv6MRVLu7OmJf2RrojGlBbjRwBGBei2dsd2abydWmL+qVMYCM4Q9cab3Wce2h899twD
yc4fCSpKPk8a3v04Ld5WcvGejEuvLAtDfN2NU3JVIf8kcEKGNPVge1icfHhz0FW8Wm4fUJRU9nFU
TvbzyLva8+m6D7Guu8fQD1pKL7sx3bX12kbx3Ed6ttrdUpXxlTMRNSYGsTxilFzIkHNlpJaiuu+c
BilU3qCJF22Q3eow8A7EoXH27pzxiHCB4kSvraNsXoZoEm1400NKvTAqM2Emriw/rDnBchc3zEFN
poC2RzFcZ8603DJBPylZLnvCVD3ig/XYXmvHPDUrc61o13Y7yeBtSj1x1ZGHjQoGYBniMYeKRBWJ
2/CBDJ1XL6s/glhnQAEp+CphDcAWfmO+bbFC/eQlZcGproaIWbViwWfGIK3Pfhcqlvuy9rJLl3Jk
rG1QhvFGaC3bbdqLuSMGnv9cFLV1WDydHwLpqxNlP6+WWdCArmTUHfwwra/LdEEXFeB0VE2fwSw3
Ffyrd09vWnrnxDUMl0q7+6Vf5x+pIqSOLsoKyx2MeVLmZp9n1msxBxTphh0Nmw3USX7OjtyTmqiv
ioAWQEhRGUnN4kDo6NSe0C8/LZZX7zu3KS4rcjO3U7Vi5F69Xx7SFQomJ/nTC5CjZMmUXIRz/OwX
83tKeF+UU9C4QxCBGbDmkupiGT/UeXCwvZNZEVz4afNKwXh6aoOuevA6n40y6CLEK86aWvgGk5WM
elTvGu6Ckk7rdi2aFCRfvjfnNl529+8s8C8Gb6/be1v2w0kMdX/ycSeuo693sUKdGOgkvLGL5b2n
UjBymgmwt88C9q6xYrcFtytKxYhTlTL4CFuS2DaDQk2VrK6/W6TdX8xpSy4fOMVu8BCB9iFqPJxW
P6e+Lrac/gndoW/Wor578h99lsBb0efJXYsC4leW1uu3WOrqh7ARYqhhdB4QdlDnGo8VeLtFMbae
shfPokpIoftbOR5bS4ToHpWmJQ7xaDVHK2QC3FWeKO6HYkZLBGbbQvvFqn2nabvcINdpdg0irIMD
BYtOOyUsu3Y18uDC2aKDZfswtbtf8KZCcVnNXQI0dzmHIj0sdczlnDj9NbngHCkpJIh7U14VhREz
VBdV2tQMm8cR4d0esRc7liniXYgq8Udr10XEqX45NLR8bh2w9usktfUW2QSIz8SA48OnbH4PqY0t
YAkd5iEQrXwPhhigTTkWMGK+WuGtmTmIG52F+xCx3WcLx8o4viJ0ElO+66e0em59t0Z/2IGFbEc7
zCLPb8UeF4EdXCVBDn1XMFvc5EtPAQSGyxS1je/dp2pgryTjYWCa+O6B8U8jZb5ZpP0p+FZVgERt
RLcTw4ju43L1TzZOHM5TafVoSiHIvw9BJYdseQ9Rph5rCzthkwMfTh52nDibsqcJ4RSAFFXqQ9cg
hIjD2r8QHQFbDuVAvBEUwNYSdjc9ylWg+Ay5gS7Ug7JLJCXWRD/1jJqPk4q9b0T7E/Ax2YOe8qQa
CfmaTJ9kipTvoT0PJ2bw+KkE19qHNKgf6zWf2c9ShpKGC7RL/eXARCS2jiy7YzhWaUSdePK8piv1
Df00sA85hGkmvj76dd4fp85gBlAZWo5ZeNM+yEt9quIqfJsmUL3O7+OdKufukOScZuqpnimvgOE4
rmYSBywbE4dXn/NMyIiWLGgo51yvGfBw0P7qPHfdzayFGz9L52uVYlTkROQnB4/jA4UJsJvSSVEa
Jd7wNQhrTrduX9c/gavLh7k/NzKnVnzVEn+0UxKud3V0+jjQl3U9j4gpCRXFM1Myk8hhCuHACv9B
OcljYrfx3q4y+LjS+YWQZsy2OZthILv4gGK23lcmdi6HRqHgcrXMNrX23Uepg/Z6QTHHtd/RLsx9
BLZDeasRMFpJ7IPkW7O/MUQIv3CTZ6eYCt0tQ3L5PIQkDmyE8WmhV0Gf7GgsNbeijfWr5ufbLJiY
ijM2z7qJifFY0vHolEG264kI3jWhbiKyJ/W28EA1NMlsJFqx5oLXP3pI2yPyM+ERddq+91RmMA9k
5qARbm8daxmvJmfFvZ6a/LKiqvUiXcP5W3kx90LIDrpn+2m2FL7nkKuGNg2rn/CkUNaud9hxWJf7
tACq0ctLH2B9Bx/+WO1x3E0SZaUt9ZJsyW23Dq7fviaihbZEYLRDuEMlAqIUg0eE/g1wUiweqp0/
jbc2G51Df45qSiKan5N9yx14srMVt9FoDz+hjItdneMIXRlWL+0l8I9FE2QoCeLqNc+LX5NjA3Qm
rCEuVXno2pdfllWvWGNcD214b20b9LwPOQ4GLPQFt/LiKS9HPUJZja9Hbge3Df7uNf2XytN+1CX/
++/nx3zUzYIZKRl+r/X6j3/tv+pz51j/11/602P6//H7j/VXfa4q+9M/dhUo1HJPVcny8NWPxd+f
/4/f/H/94R/lZz+WhvIzBMzVcH42ndbVP9efnVOq/72Y6T91pu3f3v/zr/9RlkbFJ+HJDjJIKvwk
nWn/KEsLflO2EC44mE9CuifPQed/VHyK36QToia1fZt5VJ6jUP5R8Cl/C+lgVCGjzrmtVgbOv1KW
dvbL/ocFT0mb8ErflqBvQgmPZ/uzFc8tAtX2OMiSrs3uaaXuoyZlp5x7If+L4rQ//6XAVhIBIL1v
no19hTjpv3iFWUSWuFzkJnAIJlQtmqp5WsWuSeJu908f/d3fX/3fqrG8q9Nq6P/tv/3ZsfjHX5Is
kLw1uuDCvwT2BGnSljOZDOSdxZEAqiL7gbnz//5H/jdvh+ZtvrNACd9BtPfnD057AfgJglMv5Syt
w1rf9ks3XAQiqf+rKhigxj99S7wj1/d9B3DKDUQYKPUXw2Qsm2TUHh5B7FdsUPXQxjdhSw7PrmVP
bCJQbyR0esWSU+hJjlehGxD2Dzktp80Y03y+Xad5EFFT6Z5uI41QdSsN2Ad+7aFeH0OyL+Quxns2
bbO6EuJELgOFVUaKbj+wtH20ThxqqAdsKBurVvUL7Z8LMnEzV87Jag0/hOP1v9NqBTPo7aScLmQ9
ed8pR1W15Snc7H4pybbbOqnlfLrsYmRoSYG82zIoXbZ5U4TBMc4Uu9+Ibcac7Lzyn0a2LL2TROtg
R3FKnCkd8oAPFVaqwIoUQwTMeViE0PRq+TX39vQz6V3m4ZD6hmSDaSI7443VPHBsleVxSrzWXMTK
7r+q3JQob+15eZ/ieH6Zwee/kR56N21NA/nGksn4MM/BynKrhZ54425ibcM+9X4GZe0227Wqrfd+
bNVT7Jb5Uzx4HeEtbkzashgdjVSacqnxZ5BlhbAjJymHn2Vgxts1qPmkqyBvXmlRrB5Ep0maFgPo
Qmk5Z7USWWDpZujD4WfnFfk7HHv6zl0zviULfpZNtsL2stgLYDhbiv6N88paYLbkm7Et9r8NetsS
MQnJ3oYnbs2vs63M2wOeLT1iQPwcWlbyJCS0AvK2KePDlMN5vpzylxl1J2bCfL6lc5ui3nUc8sdq
7ARe0bx0sb/NFpPiuLTvaRgOL3NcmGeUZRADnK3SD0/m/SNzsCguxDLAoeWGE9E8+9QJ5Kuer4Nw
phPPmYqyJ4tztr9sAKePSdc04Z7lPIyBKPvvhf59G3Wrnm3KC6Z8T0Wic2xZvCXq69S6Bu2K7W2e
UiW1ncMhrskt96p7vATjuC3WTsbRSMQwypxao4eDNkEjMkOG3VWlM73mRiXvupu1egjYwX6Ofko6
aDskgB1dSww+aqzRgNyNNvqcdhD1upva3IecHrARbObMaT7oaZXxxqRq/Ok0ZY3qUxn5kddDZZDe
JwVumHhm7B9UrbKNnVn5CZ5kOp+afCblYl7JnpZBch3nbiK2YeiBSsigLyuU8vnyOmWpO9HQ5nDz
z9KDam3igrus4C8WOyfumk8n6W2wlXNN1qZCr4x5ph/rpw5N+1POsh9Gne0nnwwwUMtJn6hfpWx9
xDLgRdu6UIhxeDFnExxozr09xgz7S+xh3BlyOLpdMdtc/3hxKC46x18aapxLDyOKlX4EPVlgS8OY
Fy0cBAiZhCeYsSLTDbihea8UW5wR2PHWep5+rqWph43h/vuYuYAeZCZ+1iHavm0+jAZl67x8Bcg2
AgS1hNFv46RihMI4STUzUPEYBQ0O2rNmbrSiNua42rFkvnaxFZiNx2myjVhwuvIy9OPqLSXsgonU
lyQF2Zrw0QtoWV1vZfy7HAqDNVMNhxd30xdyuanLlswkFJnmlseVT9LK+AXHzmivZk2by0jrRH7j
adY/53DmRMwU07fRnMYQ71URJv0uJUHiXqxeUeywVpoHzRsAKqGOmswgf4p8uNc8cmPdqoved6m0
1ygDZkyDmI221RLkwJC9hxFjyoTED5BOPnmxjvnlVF4zb50y5TVRTsxpr2kGwWKGF+vOw9ntHoSN
FzpMGzsACJ41g7fXlcehKGx0M7XTNVGaJuOG+OEc9b9kfVZxHE2yvVxGJH+7Ca+y2fTUzIWYYVuP
0DvM2pt47dIPl6s13ShE7mhSk6AA0kBxhphQmxEEZQyTX0Wj0+U4V57+StG8uzvtZdMdSo9sinRW
QJhh4pyZlF3UKV7gtsuuBKFwD3kVwujIuQ7xgknA/m3uTP1HjEgm2Sb2KMtI4liwYEAG5xBWWoQb
8MW0jRrVuS8V/EOxoS15ipLUsr+QQiLXWBzXxkyt/IMEKfTxpIkSs8I6yIO1CqJu3QoTYguEcj11
WPdHfF5Xy+gVP+y8CN8xT3avDtwhCiGr131kukHfwND3Jxj1Ru5DR9OkWgcpNmMo0zSN8OilT5Zq
7HeDl/bBdUx3Hk4I+UO5OhC+SNpMvXUX0X00uXFeMIkv82YwVkxQwNQyibXZxEw1+gAXNmvbrhjJ
/sTeiRebmcTc150tI7fsnDu2BXXqG1jKLQQ6I7JSH4bnX/BUJZiGjD+M3YE68+B2MfCum1h3bDJt
5lUN91/V/4j7MnkgTmDGJiQkImicykxKTeE7kcLgwLarWL8wDTXd0Uqlp7baV4AXC/C/3HZiCOYt
w3pHW6Bjvbd8GkD5vlMDbOO3OSjoN+Ao3eGeCHvvdnaqtN4hULcPHiXvZHclYfuoJ6XeUogbtQXk
NjeN66N8sVwxIDMazhFgWvR7uCVRbe00W1+4Np23Gt886r7ZYQMBX8mHPS5ALie7KtFkBU02/FqX
nMbLZUlZAdJuQpOLNmW+Ve7gUh8PXM6eIqir2jZt2P7yuPiof13r4n4JgoBea9mcRjYKriPuPpCi
SaevAlbRbDJXEm/g2BrVjvJl9YJcN331sz5hYZ88JsBGI46WJZ5kq5PG3c5pQLqsHYKCbEwQ+k8a
qm3Y2pXC/lcskJWbspvH5oLaIiiPLFt4X4bTJFrwVXfXSyexuZTgKoCVvW87fKZwx0O+m4Y1TBwg
J3ui4ter83unxft6Re9Wm8vLVnvuvVCtMcioer47yRrVc5DTGPRZ4dv3Kdcbqt0t55xF7rBLr8WE
XB1Lybw1tgjyq2qSxr/sEtYtLhz8EzuQI4TnWlDCOAa9tK7mJQTjBXmzBqwqegXVUar70aScOzdo
nGWw8WA57wBIYeCRNHcHPD6IZOfSP3f6QX5XYEwu3zxKnfm9sozwoyUQ9jGz2jaDj85LYA+8pPJW
ZtxxbCSWuBe9wBBbT9nSbfpZZeJuEP6ZmmwX9i57FcF119hqukDNkPlRpm3fPSWqgXle5p6D3Tjj
iDuVrT+/dVkN54LH3i+i3JKKiRw44rOjr4gTZDLMeEkHOUA0uCXEHTJCXvO4gIZwYU1UZGrgrSMu
rf5zXGEgNh5yNUzo2kLL7WAsgQrssR2ghbanBvWO7/fbeWANtuvFvjRFYXVRaRQol5V4TXuPd7/v
b4ZJZuEuJKsqvMg91GvFVIIebxKrmfKomHzMVo7jy3dlnF7txNpBmsZFKHpcSh79PbcpkvsLeHiB
zGuZcm6MxGcHWtOhOsqQyJmzB9hGO0KfZ+qw5IjJPcQ++irq23RYIaGTGpyx5kzhvzkJx/8NjFeL
Uji0deW/942Sc4GNNmA7mLApuDctblpeV1w0Px2QT2e32H1mP8emnpu3FOEv9XNu3+J8QW51Ztc0
ezDnOj//+n1Q+5egiJv0o6v7+nv4K9DwJ2zitvmqHofu62u4eWv++pv/H0ISHjPp/xmS2H4BZLwV
f/uf32zNb9XfHr6aEfXexz+DGudn+DtKIdRvzJiC0nYuFeHw//9AKRz3N9dxA+jywJGOY5+xiD9Q
Csf5zbZtoehtJ+XexRzy7zCF+E0IBorzUZUm9gC727+CUggiUf40AivBC5BCIfb3bB+6xP9LEtXY
w1kNXbFn/cNSxZbpsewchqbqARs5QLid/eoTILG3m3B8dVeyEZEoDbdNENYvjppQkejzYY90h+pC
x074nLvpO3kaXRytzdRH2Jb8vfKVE5WxSatt2tnel5LZcvTQN3G38Ixzm86RNRbv1CURz9wPHGo7
FZDONJdDerm4VXNpj838TOzKcN0yBT24pvOufYdEfvQqDY/OrGy7trSX1sTbPMVJsjzPU6a2w9h/
usiJWMc8Iks4AKpDw71/Y/xE4nPnsfYyV7sQWdhNUfUR+rDhNknL/Db1xk9k2eqkinKOfBIKLrPG
tg+4uT9LHVsvaVUOtzVCl212HhCteVSnxNPVfkysiTUhVadxaPrv1Erfz77vy/MjLcMzkh3g/WAC
+my7eLmaSGO51gEvmUj24XYmOfC7tVLMO7i1DszJ70rzATJd5rdnhRoA7vltJBVHsCbhc/r9VQaL
yW9t0aqTWZpPk/KofIUGbaRDaBP2tXr2/ANN7w6OqMH7RmcP3MDesG4TYYbbkVyog9cn+a0Xxsml
cJI5GhTPMCvvm291Pgdj8CZsy+qplmsJS2CHzZ+kzceclTSkY6omKgIl00mfX/ggeL0LPUm7sV3y
W+OC2J45MHVafcE7sXj5Hoe6q5GjS45Ot8iJIU0K+zAlBRpChwdsnHNaq4wT8UmGg8JgzIix8T2L
Oe33L69dBmR7NXXp5w83SwL/sCI8lJuGXfg7U8V7SzDQaZXms+yyd/LiBOSrV1+eP1Zk7uoQurzl
auEDlm35jrm92p41U5FqtP8dBEv37YF8X8qaL6RYElJMJKmwc+yfXC9fTovVua8oqfkUg+mUQ9Xd
VShatlNvCsrM+mc7tu8c1EMs4W1N7neQWnozmrZ47HAQ7zKUUbcWVN+VM8TpXpG1kuCedYJnO3e6
CLm9fesNS7BrehlQJG5j/iI8ZdoQNlRfOMq3IovbFguMPe7sZo6vfM9Gpl/hhGCo6H6l+YxpBJf5
ZShxK4FWcppXwwxA1Cv9SdSgd8BSP8eRJ+r4oDgZf2L/wg89MHdiFBvPWqm48wgaWtk3NWg+GrHh
K8Mdv1XASDj8EP3j/SMcXAVBf2u44IHyIWLCGXFoSSAP+u/cv29R5L40Y2Ae0BpS0AY7BKQil+RN
47+9Wle/o3qa7AVtL+ZhQX9x4qofX7rEcnbV7EI+5mM7RXVr61OPHANHEhGazG4MdH0Nl6kdJPI1
6swT4XXxA52a6LiXIbwjBCOP2gyjpG+3Aq4uXE+6AaozMdyzm3PG7lLbRq8z0YndkUq+1UOIo8a2
zdm0oIN9Ktdsp0zmnwZ/lLd2FZtHNE7JRRugkqdhWkMilAWOp2D2bwyZI+8lf/ZimQvvcizrj1H5
/YPDUmk2yzR7x6L0PBJ3wpOfSiuqNJCL0/Y/nIrvdmfyqgOgiyX4ZNPyCqsOARi3hLRDLxKpQOEr
knhLAok5Tpb7XOPiuEtGxzllhMo85XbcHUVlue+oykhvy4U9bCxM6YTuYkQ+lj1Hul2oA3npNM4T
JUbpS1go72Vs/KNcPXdDX2XyQ6VVvfOtIeCCs1ok0VjG0tVANBm8hEcwpPjZExZy0HxYDvFQD3ej
j/moKwPJeab01o2RTMUma/KrwcmsG79T8YOdr+HWjhs47c7msO75hma/PrPIOhhXfF/IBIrPpom/
uoEkocSaDzLBIrCQrfw49ml4gKBe7C3iKwWRa2XxBQxlf/bb+y/YBcWlM8COAcbmh25O1K7HkXDi
88dR7OKs2DI839I1XF0EbdAyN9AJ4M+Od0xqW+PNmq0t+qIggkWcf81SpVfJSgbNhJlr1+eafKC5
tYFImSXhpIjB6CZ8uLXo1AbB4ts6Ct5Tl5SbVLQYg1frZ77G0KBzV1vcKgxFxzVYyxsADR2JTojL
sZr9qEM3uemqigop40zhDsg93NF7ctBuw+0dD9PH5I43XYZfux54vwjjroqZisSwL6ZL219CKHEi
YLlFvRrRdyl33bh0N3lb83UAsOBtJ8nNuUrmsLvCPczo7nSCC8rx2ofEbpIDhxLEesC38Kqxuezs
yX/pJrvcWbC1HxYnc84AzY9+qtLLrm7Kpx6T+TNsSHC1zNo+3xISO5cmULphJj8OCA+9ja+xnW58
Y8GLp/1yYE70Lmc0+NfxUq8HpuBpJwRnXz/wmcyt+HzmdopTXJU4zZK+JbFrwjFw7uMmHYEbImBD
7iZ1JE5IHv0pDm/JwRl2c8tg2px3Kva77FIkIOSW1g/FiPReeya8Soc1/xyNg1sxxlVboJKIkWme
ZVFm2+DD/tLOUt34JdhJvzRcxfiULpC013dlgTJL02eI9CFWF2Uemy9JoGGIZ37J0IbIvj+QsS+u
AvJr7m18iTFqrEYdCZJhnOyn9jZscvsTeEZd9W6QPGOW/mUtvXtlk8icb2L3HLXhpeV90fv19aJZ
1Py6bTctwe9cjmn9IG2BxKJzvIqq+TS+Her2fnbJuhFNcsMk1qI8qCseYHG1d4M4eDz/hWeVd6OF
6SSdqumxMsSFocwx+zgpb5vEe84XNd9ZdjxF5HQUG7oTJnJKcEiw4bqrLG+4V0kXarmIKf8+GtXh
CWma8lZRe9pLNoC0xEyQVZFfru+cYBdkWGlyUYfeaxg7XKZDIAkeQJAKJuwRf7DgilUF3kvlXHQd
dERNltqxRPiz4Xxjbe1w6BltEnXFSlPt0Ho6F/VI/B61w9M7I3D9mmcgQpuYCtHb1XPmS6uM3du+
siTw0Bw+pE0Y7vvajGTzJes3IOyxY6J/dLw+RiufWievCqad22Iin7TEhUBAW4RxUe6zNqh3Xtp2
B1EzyU1WIXeJkctFthDG0ZjR/ZBpUJ1LXJHGLRI9YDH05AUF5qbM5hYpxkLulivGhRjH2hKGu0Z4
26D0MQ4slf2EitX/WBySsioOvltPwdv3od9ECzrjPV277cVZfQvfQ9xTMAXQPSM25QnRRUJAJwEz
3NJH6Q03yWrkdkKovQPD8I4M0CUpruVN4aITbDt/2GMMrk7IB9woSHv/SQ7lS9ZhkVkd0e4G5VqX
fjk0ew9RMN6bpdwFSLG3BA922OG8eONb5n7+X+ydx3LkyLZlf+Xam6Mawh1i0JPQkhFBlSQnMDKZ
hIYDcOiv7xX3PrtW3WZv8HrY1pOyrBRkMARwfJ+9165VuiE/zKqdi+KSmhFQ8TWXuEhJ2BSlMW0A
xliEw1qYJijexyTukyNWJ6R/MXQ7kkH+tprShIx0bX5PceZuUx1MC1MT8udnCldR0s1H/EaEfxgK
yqyuf0cu8Q4IVh86wFcqxJTeZuaVrROMAr1JMA33/kMl4wvqf7m0RspUUiy7T5NpXVpaYxclK7Sl
6iZ/y42hxWXn2f26Dwz9Oxhn8Z5zd/sdsgDal1XPu0uZs7UvS5KgGxNAPtdxZItzm+EjWlhS+uAp
+244BnDP957InSuf2GpvzUKe/QpZalFbbfJmejo7STNWD6ithJmnSY7PfWtAAq1mY1XZKt4FM5eU
DoPY0kJrORf5MB99v4Cn17AvZmesZyxSvVU/StGUUD4M491yYgzwpnSBhTq6x5Q+O162FHY5Xfuo
Nh47PqLoxsoJv5Ctwh0zoX6VoYke5ep52huEEl7Y9MhLElBSE6ay3krXSymzTfMWWYmi7esQVAR+
DDMfuBu19a2PWQzSehACOdFlT29B4VVfDjjbb24U814mfQ8IwY3iqwuBZNsq3nmx5XfbvB6812FM
CWHF8YAk0SvrHAV5sSfWmF4Tp6yKhd1rk9WG76TnOJNny2hicIR6PsRFTXhUSw+XWgpJbeSo9GhY
7cpqGazcTvjsuYrPLMXIWWjdH0nhJriS22Y5usEAkCUJF1j+30YNX2EwrJfCdSCPewhQ/NY6Kkxm
RjVxkeY+fepYFa1Hg9MJZnW9rj3/s61I7GER7nZRE/cnEZk5aZD2M+sKNleY5jYjLpYFalTD9W6K
v/tWZMuo6B+9ucLRVHOGac1XstrgZYbsEHUuMJauCEDjEVXBuQQqrJdn3DnJWdjz8JW5TfaQx5P4
sYLKug1RlJwCO8VMVXoMZQiv65EUzo7x5+aV08dkpc3CSfroPPJ5Xc1pN6ynIXQPniWjQ1m3xjpz
hL1KMKBiEGdjw6F0BXpDbSsjnh+qpst2k9dbr6Gk6c31JkCbBnY+iZUVjug3106QymXs7wpwKqqJ
szV0wg1wttewKcjyTE8FpIENi4xsCcfiuVTAuhptYisbXsYCipxOUvHOznM+qiL1rs4Uli/GWGNI
9eAbdP079rfy2kkgipNrwWLmo0DwOuVu3n0nlVRrvFRfY4EGPnZBv+p8fK5m43bLoUjzTerMzYsJ
o+mU8rPtFfPupp7TJySGvRcDhIZKlr3lCdvYdJwvKAgOy6Xma0rMr/I+SyWG84ydQVNPQfqOyfaQ
Flm9HGX2QZNQihwvn8LB+BlL3oOzuihzfFeD6jfuOFwLqdjweRqAWegaB7elgHp2AQ46+MXnMObH
L6HqdJbxy+pZgDMBnobOxx/WZ8QOzDpFh8zss5NWPbgloQ5ZxDTZmpU8GJmPYIELlmB2+sBYSkbf
xIGdpoAAKcCd1pUbVfvZzqEqtd3Jkb36PcL/whrcYadNJf7DgJvcqg3G8dmIPP/oz33wEQSBXvU+
jVt9Hh1q0+a0Hzi/Te5chwGt1Jbmxs/VOZOFvARgL7YpszAR/+5nar0ORATJvdZIJxiEOORDjIe8
NCWZ3OBDif5pJi6/cAP7DAH5iMX8Z5DdbwdseFlnB5skBsGm4pxgcDupMjwmivsmSs5DHIRbIFMr
w0mPpJ64spnApkasYYjN02uZG0cjSF8g4wxnUU3GIw5QfwkK/8fN0J0b+1saM20hdyOwxUkO7+VD
11UDbPOqWU7scNatZf2qzeBXwny7bO1615fyWGXc5vwuIAPt60Me0tKSEy1LBsN9wvm9pvuRe2lk
EK/Aq9EQodlGIywjs1zdvQUUprgPkTs0CyLWHK07tQ2Fd1GGZPcPsHnhpEW3ylvWe749jMvaT1qO
9PMPb3CKt++ZA0uZuEDHV5YcxY2O1G4L8e/gszBBAMhfTCvaFjnIniIRK27br0YbUHGTjwfbhLtX
AWfj+XjPS8FWP9bOs22EvwrHmG9Var4r3XC5GvSbZdQ3Ja0/hQCyEgRfwxT9gAo99diVIiLxuRP8
RDnk3Iq5285xoUZFmy9HET9iV/iMVT0chxkCQ1wBZXZzvY9at3mrDPg3nmVlkJ4dh1mRSkyvwMSJ
ndZb5VGMx4AM1yrL3XsNSx3suOPdSagY5EUer/DeLsy6g5wijW0Psn3UzrZR4lDgrVnYhrtj/fEN
d4aEIpXsi6yej2lYv/NkYsmEAlMoAopQxeK838CF47ZKt0TUuMsiJgegsibfwXOuoZIq98Iuf5lz
TqOs13rCWxahM/UbM6nKxWyaFV1kARzN6jFjNo/YyaF5cmzKPag94VYFxQHL9b5JFO5wYn7BUJDs
cpvDGAPgxnxo3LckRRd9uqnDTcQEiFoMW8Sm8AV3cL4UUm7Cewan771qxxx/Y1F05vOw5as8unN6
wQ6t1/MsKaVK9+1Ijc3k57/SSD+SvSWco47SZJAOcEOqdCZTEE0khAGGRiQ8V1rEt4L7Fnzz6dUe
44OZhxfByjeMHJO6QSIg2KH3cZSFSz/pdri4o2enDNicud07RfZHzsPAU4BrLV1lxbuKS9kW0lK4
qLTHuzeOkYRVZYYLIHLeZ8POEm94CnrWM3xNkNmuHomyvSASWludG9YhjnJz2dIntM1KXedrDCf6
dTbKBuNVrBAwcLVy+PFTALAeV0WAiPOZaKO/7xSp0D7pPASH2sOnmpSstJGG1oEtrYObtcGf3O79
PdQ4hoBYj1+tKlnwJYU6iED3ZybV8nvKRP5rDqJmr7H5H2D3dRqNAO8MPraifPKaOP7N6tZ6R2IT
u7zs7KsN8Pul0Sn5y4a1pt2mFA0g0x1yQtKHSFFuFOh/PiT1ymTC1lJx/LHIpRw0gyq+jfbPbBk5
HNNUbnC98gQTD9uEvjte/Q4XLNcJ/aiN+C4aQQq/tLHVbHxy7GvLa+ZLNlfhebKFWNuYIK4x4RaW
oFbwlnVk3hPT7QO2vfUrPtfyWcd59hlNWb0dfUXRTM5dyRlaG9b+YNz6hNg/T2uXbG3rDnpy8K+/
pySuVy47OFIjtq8YpfEWsc41D2ZHuipvvP7EaR3BAfs6J8r6vSSrwCK4JxqOjzBZYa8g021XwSoY
SNBi1653QI7zTR97cldDFL750/xnwnl+5kcK96nS/QaGBZOGifuOYIyZwHcd2gN3FH0sc7/eKq9j
Kepho3lz06E/c+go1zE33810B+kMho1M4kTZI5Gi6YlgU7T3iLd+d13rPcZSv+EatTX5U+NccBik
I4AxHmvIfGA9emMRHi9L4HkrFtB8uGsUjYYH9Bkm/vRUSW1uqpZ0A1LXuGWM6d5ndIOjq/wJsELR
7ETdkKoEIcX4YsEij4z8hU0752GLK3ZV4nyIVW6eOu5/J+0aYiUCzzlgqN+nLAbhmkq9B3/VkVxr
/KUMhHGJzfRjuC9qJzd5mh2OLUVVX9rcjE4VEVM+O+VzIlr7sQ9SG625VPDd2iIiJcqBYWOakqQt
ecUFed5ynxe4Sapszk4NTnsuc22+8wrKL30hSVIUcdnv+bLq9wyK/hgqRV+W6ox1F91f2KZMm0NE
IIu9Cs8D78x1FLrWGabhvKS8+ykqnJYyHbPmbg5tlrW63JceBSIJ7dvrCEw9zv+G2hofiEtSdOVK
jH10SNLc+sRbAO7MBvUW3a8qdutWZxKPMQ8codryIw9uuZluIFa12ySwm4PvcLuJRikvOdmPrpqm
R5pwwLRH5rhXU9kzLav0HtG9tROMZznh9SimbD7U4NdWaaCKdZoMnELVxEh+F1dT1DY44QUxhzRO
Hnnntt/wj+gVc2v29ik7ExY2cPtscqxe3j2BXO+fWvaoa8j+zjKPh/JXFqQdRJDRO2DSAqc9DSz4
PcxADVlv3D92vUVrYW3iGvIBDEe/bMK0vhmZ4Z7JD4YbHs9ZaeDRJJ6dM7SO4oQx4EPA1d+0k8j3
He6VLYt2BBTOXLTokBhmb3jg82tfewvLY59BFrcrcD2xHLIdtpF8I6PuvXMrGJSZ659CXDygkLps
m0zjV9+YhACmvIFFjRXl2Bqj+dD2Wf8dpRqEWEGm/EADS0m8zWwO8IrqM6uolLIqe4PGte57umps
0VnM22DAbdolV1YBEsuIDLmmpUAt3TA0tyMqxBHRkq4R4i2bVGZ/+qRwjmAdxr0zVsM6MlPryxxL
UKS4RFZxBH26lPTDNy76bGXG/saf6/HQU3O4dIfZX8HMqzdjNeNpMGqu63Hnn9FgvBcgsjntkxUR
yRgbRsUuCE+NfmyqnCRF0ehneFntOmhrY1kC9oW75TeHaWJNz8eny/epzD9ZNubbOjeHc8/fXjpm
bqxTw7N3OjMlucfKX+D4CjfKlae4EIz2s+zmZZRRAg4fYFzgCOaT7hmaHxL/wCJoYAFyf8IQSLiu
WeSVjpig2yl56rNcb1UB0BK8brKN3cKiHkNV5c3LBJsox3FfCBFmF0tTr2HMQfvbbO/UfzkPf4yO
TaZl9PikR9xKu5CN4ZlOnHqr4cZtWjSV65zgi8AsYqD8JnwGrNLZu2p23qz5Lq/qvHj1SUOju4r8
1eXks8Kw6654mMF1SthywUDMD4XHtnAO+v6lr/vvJCGeU2hmGXR9GqOrnoblCu8QjRX6O8DZwhaX
L0IJo7ECIWImK+X2ANb4iF/NyQu53FnNm8iT4OoYAgMjUawOHA9XGUZzJzPJtUDxGGu3fy+GaSBK
qO4e5k4MEW+IlJYGG0bNLor9n5GhCL014ZH7RTmutFW1B4Jf42vatHqVMhB+jDBTflV9SxEN5uxD
5/r9O9Sl4ma1cCEWEd3MD/S7/FAIkWFDZhf/Dn1Gn70ANqhXWebByjoi1FXDk0kageubh8zRsIU8
N1GrfvUmzx7LuR+YY/2+maaQ4yYLTjHyDETUVbMCM9jqzHQcfwvJt0vdES+pjNKvmkKaW+2Uw76c
JuQvQ5jbGlvvRRH+WwWuGVypiAClCtCHaTJpuh+iIDpdYTYBTzgGjFeYnPNFXsLGzmcUjZi3ju2z
dZc4WMNlZXGwbiZ+4x6JG1djPJExLzT/Oi2jXRa39TWWgX3pwSnsLQ89teOavHfMRrzVdpOt+eTx
zM5ONXL04ecNevbcs9U1byXJJdhIoF81dSHaWI3+yIZ4QBAmsY4baYUTrMCx1uRfPQbsFTshTEhe
XMAh6r8lPr4VjIa75bRX1Z41e3VQg0Eto+iiXeQVzoWLanCFACzQ0kJ83XbTqK9JVk773blFXRk3
vk17tCWE5WWUmP6r5fDuUyytuwVIYq/d3p+Vkp/1GmquXauKshLkbwdlt82n+SoGn52c81XPGQYB
RT1St50yU8vlYCVih9bnLDD0VvFqHn1rre67ctPJv2AcWrC+awy73yHSLsGmvJzQcgKrfGfN3sjH
BOvNeG7y0qsY18XPVPRQlthWx/Upa9tkIHAf801Daxqah2Cs0j/wSIpxQ6FDlV9y2dyD2BBmjykx
a7GeOUnGj3bu2ZcqJHOKmcm0LGyZBV5JjUNNczeZc87LXBcoP4IiP75iH5/Dp2ZI+25l+NFjmvg2
Pmy2p67CEmVwR7Kn5tu2yO89wqThZR67Ym4eOmqOsWJp3byZBWbxu/Kdv86cerib6tn4VeBF88DT
iRQsCr4EGj1Unx1zyP0ZvQsVVkc7wBvG7SoN3gaZ2c2ZNc1LR+pjNWPMpAUuokbiQfSW9Lcj4KWD
n6g7EYN8pvWajMqwwMCWZr23MYSS2s7TZil5WV5mxWUXl/xMjBN79JsptfzsZd8+AB0wHChYEXyt
WWZ4Ve0wyukt7VWMDlGXNz+KwD9LzwpZwUZcSHdQ0aojRCSfHIFmFwdcqKUfFk1vQ8MHDEXjOJsu
PvScZizSY5yLWEFiKY0jlWynvPCviNtcI+QE6KcDu8C+mTnDPwhBV9SvQYdjthXAlAoiDnGargfW
H3m3RfooWYiSOjnZdd0gVqZuXoNEG23dsLmjeHsFOAsujo9rYVioIiaO3ECdPsc8jJb5V5QhTn3L
hwwXu+6fsM9pRk0GxUHublkkDutBUMllCVVV2Xb9HUt8lRc7w7S/dO24+pF0pl6M2hThAgBj+hhM
kI83uExnNmFlWj8S5R7NY1oQeDiyPa1clJ4quVSCNqN1NxgQEEseNcetsM6WpdkyuN7xJ8DLVXwT
vQ13QPB2XzjKi3zoQvcSIlAnKTY2jWNv2Xuzh72HbO+wL+qgMNiWZHS4LUvAfAHcE1YdPxiY6X9r
2Fd7Emg4n79lQN8JTbVWsXfmCWyQYboXFBG9NQgInCx1B1FgxlkiDlCBW7XPTMkOT1qb/uF4UurF
qMNuHXh0d3UVBbrc2l+Z0c4zukHjZMjGRC72wgLJa8BoXqrZxZNdj+WNZ/NuOZzeDDX5Ky+cbp7q
zWWSI6EzgrQQWpzf7CMZfxXASe7EJ8FCPJ5isUld46NTM2iS1rq1CBjfTcfFouLS2WL9B3ekMS5g
+XdRr48YFZ1VP7jhqXKdp6LB9ZwIfy8iqo8yyQlJ0jqyqMD4EdJZxjOqR0xYU3n+gtF4FdftckJK
azIO2QD0CUXWsBa64H3yYO/mlhksZ8HpmtfPeZ4lN1n8wM9zJGAT1CjqUO5RRrmMsZ9ae2MPiz8q
/V++A21xWWN7JzxsWsu0i3gQk73WTTZBgsdBuiwTVKBGzXRpJPBlK1YgyEmVzmGvlfWz7GVxjqfo
BUhigju3eg1QaEHxBHIg1yQynt9FlU6yePBDz4ecZEu3QiG6B5PYV0PX0UG0nDMl14JO2yuiASxO
xSqS8SfZtric4yiEEGflR68bbrIoYEPJq5irHYoxyHBTrWuBTVmbxhVxrFkOivmiKJpbGDpcBzIi
0oRhgNcn3TQALwoey5xtrvaHDQ2d8YKF6cn0cdYbsXXpTPTcoHSrTSbmaFnONnKbyL7mVHsbGFnl
k9ln9aKqRizk4WRvWfdBVjTmI0D6bEtauFgQXJz7hdsyOsKnA3MDCwCaa0DGiRAs1JkoSq91gOQZ
N+02Mqv0VuTuMaotTLL2tI9o9zFQB/cqSX8JUayGto52yIAoWmGVQzdKfRQ+OFiv7EoHMvcKEa2l
U8/2k19GFeNJdrIPB3/045jb79CwAIZoaayDQbE2G0xNNQ329QBgSD3be/CapI5h54Ene2ysYVyb
gGl3WvTztoKv+Sfwwm8ri1GkymJa1QWLwdypXjMWyPtBS/8BVyIi3Bznp7zMIBDzpytHR/vccMaN
MNla2JINY2BBtefKlCAE465wa2WdCtmYmxz5pUHkWUR14q7deHwLuVF1QDlOwshROqJPzlFvoW7T
ZQdMZCnF8CIltSN0RN0hF6CRten5FwG5YtmK6RP2fXZySpcDQCr+OHYBPsVR5cW3aNgjuURnC06m
dagxlvTjaC1mP/30CjO9r2PZedkdDh05tTynQJM9XzyxNvrGg8xQQegNkRFQvDfN59gu/X01eS8G
2DVu+NgI8eCwijAJkanM9rbCYYsxyR3qB5ivUXykPdjMpDE4PvxkpX1qyuC3D7KFa/k8Y54pGFei
snmGPYbXw0p2ATVfFq2F2JBRvY3DVLhXO+BV17ZP/5Fy7IcpDm+F3X+l6ZNy00tmMBzVxJGQ2Y6m
mT4Iwu2rKTWudlQZu6KFvk9s5MtrcpDU0VlrFb5VvfpFdfJ6ShoGxYF1e23CsWzC8Hef0twHPea5
kTb7yOmx8X1kLd87WE3zENuzWpddvjS87IODMCmk+MdsU4vSN2QbQqjroUF+8zMDF/VwmHJK1qnB
CbaOkEzorrqko0w3uFMmAu0kkPwkCtdwNt5GUb2ljUXRtZMJQTxMFCSQxtPYUONV98HGHXDJaM8G
wNDaEmhocC26kdS8m1xcmb/4kb+PU5GsjKrYzwhSHEN6zlr9FyAx9N4CQogy0gf6/hCoveZFtfGh
bbJVmFWfDsNfVhvkvDTcJgnAIqIuLIeEzL4HynbY2svcTl8jr946UYWLsL0FpiJeUF68ZNjNRMtQ
S3ZO0j6kqnKP2tTUk2IxYfLpiWulFp0oZXIQBUY9YnvL/h6j8hokjFKpl9gnuQF0+tbkAFnVZGxm
LQ60V/1Je/shU/WRIw6IdL9MV6nhEs4qedfnZJhyn0wTwakva4T/oJCz16Gj5AepRROtkUaUEE/D
AgdSvkxT8vp1QbqFfR29HQYBNsTW4THoImdPjSvaOMTmu7oObb3uPdoKa1uc3K61HrTgvmXzDgBI
IcNuAPzeShknq6GZMM2DrsruQYLaUupoF3zQgljghTGnQKz9pNxbcXhpMNlchjzjxINBJMh4YCTx
SFtziyEx8gjoF+wCumaMV3cH3JPuW4J5M8c5l6snHTqnphZLLFU8xsbOjaUVU8zqlSEaatzt2V/2
FwF/iaIbz7h2sJUdXQ5s9qBoeZ2sT2Xh+6c8rfUSRsWNjOp2ZhXOWSJrVjRdiS0Sjn/ogPZtBz0e
W6d5SCz5yq3taJbSW9gNs1ICAR8Tq+XuSDfyJhhEcWudwbnWfSGXPP3w07PwdPf7112y43DCahJl
KAurbVw3w2KsvhCn2TUA+YCBAgV49o1VAh2z9YYTUDpUoOhszs4eCuQrdyL8aiDDCvVS5QMOXyAt
CP3M2YspDP1v8BkScovb2t0aq4z8MwgnOadBmZ7YTgbniHXoAbw6Qb2emXAV9lJ8uw5zXFIXPxk4
vyXOk2JVlAmTu6f9m8V0vBymLFzhy6Vyq638h4GV2akgsvt/QUn4fzOaYJvkB/7rbMLj8Fl+f/49
ifDPf/CvKIJj/sX51URoZlpl7eKQhh/+6PZ//oft/0Vk2PF91wI+FviCb/KfUQSDKAIhBa6zgcO/
kPzq31kEw/6Lv+3JAF6CSzRKuvZ/J4wAa+F/yyJIcv+ukL7lSxOcPxU6PIy/9xfDagox6npPNJcA
jaV2g41gFAb7uhqaV9tuxd0dlT/Erq9uJXiq82DJ8cssgTz2aQjSC9rUKuoc/YCBbXynL2l4mmzT
fpbKqTbdoKc96dH0dZ6sZ8OK5hdriKiEinV0C3NsR6IFDARFhmu007OlcWv+vwQGuXc6mj+At+Un
ZGf/ULQhTUJtnnB/To2mM3HzyHBdx23/lvk1JYhpHFeIx3TQfMjCoh4xEjNXSRiX+mI3ymezLRuX
tI8u7sZAylib2iWsNlbV7G+wqBDCN/Pg3iw2oK1wUk12cC0oIQqkg1YvW1HdCqaUeN+CSnnFCp3Q
lygmcSuGzAPh2OozVjgJZTG0ruyFWSAQm0T5ldWdU4vFjgq1O7bdHPHTUaLXVtaBbHO5DZ3kQbgx
hz7UpMKsRuC5b4HTXWnI4QZkjAu3rn9q50PGmMKigd2d9r+Y/Jma9DosjrNKDkPfvjAUgVHtmvUw
egvTbJ7MOPw2Qk6MXLLeKhWCm6t6SHSC65VHA0Hj3JdpqYu+Mvon3dYHnqoLHWBPY1BXgOq6TVwP
E7TvOGJekZyPK/+3tBEGONiOn2bRfhP+ypYVQsz7KPV7Ugdwco1DQSEBB/YwfxysKd3KelTfpQk1
q2x+xGy9+JZ4CqW5m3przUpmo6k0W5YGv6ptzZYvcUiKi4QvPYeq2WCRqnZTEdrrxhCPblU8N4VV
n1J7+JTORDNCEu7qHppW1XXczrJ520MPs48ODSUL6tSfdYq6uXBsGbkLizTgOhwa8wetcwltaCFw
Y6HjwPZjHwHZnrYHtcW+iXTV7eH3p6+DCMkDe5CEkZDy/q3Pc7f7NpLuqYk85oL3WrYd5R1Qdxds
2JkQJl/ba5QsfzkaAncVwXGoS5IWJyKEhmOxDginjuZeajtIw9dFf7LqVH8apldedQ+rm6NDtJcx
XFTcaSRvFi1WK7omMJTGung1IpQRGwIV8zrB/gjecSL5Py+4emkdLIZJ7wahf9m2WDdO8egMuC0j
+ykl1FgTJKFXorohPyYbOeIckkGmj51DG3IukndzSjeuLRkEFacB0w0OGqlj3VXdqdQx++kuOUFw
LBY+PeGUlPqnzLX9he6HeiNKcxNrqR+KrDEPs5P5y8yOFBq7LRcK7hWNTjP/ETNe16zytoCyL7WV
IaVgUDrR+soZsci5i86AJ2iOWlKf1689kOzgGjsAwCp6KuLER8cd7WejkNHNJEKzrO7jiOP6CIMg
hJgY2+47T6JfSLl7I/9pKTl6ztlwrIlJGq9oaeyj8UXEVf2rKoW9yakkWo6OtctA6aJdd1sOELRD
k7tgwsUG0LuQhlE2Gf3BIkMBM6GQaJ/N8OwQ3RpDf2OVg7V1tPC+rDDyNshTLKGq2X6fcMdGWbkL
6c6CZ5SSJhq/oiK7qXigwpg+tpjJMFbtk+7x6U4FAvlk+qwXizDddviPgdz/DnnqVoBumLhC+Tvu
acKEWYewSfG4/i2mLvti3b9LG0GdBM28mF0gZjFTC4RKnv9LIrqH0pKPZIqgyRs9WFHR7UbffDMb
Po5moO6rq4WyeQ2SYSQ/CzSuxMtRlqEETpxXV34czH5qTh4K6XTr1ErDnSHwwCmflWs7RWs3HHZe
ZHk7gT/DdGckYtt+DxIboh2KdPjclnN0YPUfb4qEBPzo4uzoESxe8hDTRS1gtXCGddx30i0FDgCf
jVpFWWZISMMTv2Lun1dQ6s4LtmCu6n70xX6Oz67AzVZQCZHXab1QM9SxO6uTCphe/B56LOyzReKU
RLaxx9fIOXOMjaNj9mb3mXOeOgqra7/UyEnlzkeTv0ub8RXFSQzOykqohOJgZNarYq69bWIl/YNK
msw/U71svZCWYkgUqWFsC8iH0I+7h6IvYbew/nau4/1o1DbNXR2agk1EqeKeTF16RBrt/EUNjXSh
yBQ8NLT4bobyDrDN0EAXbMc5MaD9j32AiVsmyW7O5MS8LLxfVQR8pihwrbS7pou2VbEDTkE1pp2W
O4cENK0hXAJdHfV7oK9E6dwfI+A04owmIseYcxLRo8+RkRj6zmdvsKHcPNyw3F/CP5yPDTvsqwaD
gdWKp4CfoR/dV6pQUGDHpHqcNRT3UH/2c5pswr7idN1N4Wb0Cr1qzbZF0tLDLhWA5UK/dl8jM1Of
Bl17z5HvoS6EfXF26ix9NdgX79GfDU7hSXQYWPAeMjswHoy8mW5G4lfvyeSSNIgZRbh7Tj7bLVZa
3LBbFxKrUcLNNMtXBF6a5imzfkpGoCkc8PWKcxneusIPr4FvEngozRBTyjQTMmX4+/8R3f+wYDsw
vv7Xk/BFt9Bv/3Hsyk8dJ80//se/f5n8Y69zxuS/T8n/+eX+NSeTKvxLBuh2zLSuENIhEvuvOdkS
8i+HEZrrEhhwz/nbnCygkVmewyGQP/dsBuJ/j8nC+QucmGWxEfrn/Gz/t6ZkR/Bz/h0tFlBBed/9
OcL0PY9I8f+R2K0Vs7yB4/dFItdnrUEmHH/B2pXpl2JDvGbZHq+Krq6+2rQl2l56CmCecM+uXVWf
LLemNXXyM9GCXCI7QLRkfUjUntXZWdybGdx6fhUOcPAmKzsMlW23M+LGXxEQnrY9xeG72XGMtTTv
VA+EwZM1jckW+S7YzmiBNLWKOwuW6jgr+3QwKO8LnfBdZr4a8EBKH1wWaqoV9cozkDhof8lQJziG
Dg2IgazPCfFXnK8JfwGgVPGRMzHbGeqykc3yRRCVH7W+ByCJiT34GYdcBOIva3Juflmckib9Lubk
K8E9BKCqOAWh+Srimv2uLja+mt81y7KFzuqnjtgtlaIab+acbN2RKaA31Efsc8/oFcSaWVbVZkCK
WgNlzUiEotowGf7YfkjwbQwPXmvMu0RmX/HEdo9ej6fI689jxX3YS/BkJD0RopIQ/ZKk9ZcnQJTH
pIe2yIh0PDdm+lwD6NyTmY0vjC4tzc5qhuFM4HNLoRZN10JdSyeNVxHENcoOPToVAl6kBhjWaazc
hy6rp+2EnayqP0wsvrhWy4+8R95nuckBauBZuP+WcvOPYWqeyik6QgKu1nbJX5ay5H4Gu2Tp9MZv
rqdq5VsmCC2LUAmIq1VTEJ0D50zPLhWCED2/DdcECdPkH/U4wNXIp5FZrEl47UdTLqbWylaqG9t1
3xgTZRsMhWNiNmeTl8fGffc2miBjqqYPlk2W/oTCOGTT/TF2OZbkDCMoKvaiMNW1nnk9kjTusGzq
6qNKA0npEj4bEkgWZ42COmnQbg/T/a0zOvpMat5g5dJ3pxHu0clz2WPQnFGiamivsB/zKP9f1J1J
k9w4lq3/Slqvm2kgSHBY9MYnhsekKTRuaEpJyXme+evfR2VWVzjDy/2pzNqsuxZV3SaT4ARB4OLe
c79T/kErPu1Rc/epHJQno85B3mDcFBUml7pFKDwW70L0cI/lmH9p/PqdT4WTTHD+ruHXkub5lIvs
tQ5TfUNNPzw0tZbsY0k+tEu+TzFuTOaiZo1MQ9vYRjPeQlkyCUFLuFpYNC9i1NuwLt+5E0sBG0rq
TnnyXRbqSbf1N7Dfck9lAFOKqEEeTiYFVifkyoKq/a6Q9NtaWaI+dETd97Fvd2hOEq3YxlP6WtLG
2wJUBqOcv6snvjPYIX+qSX/Tpwjchy5l2UX5n6q0MP/CT4mWkYxFaIncizQTUSImO9smHhPq8sND
HIVfZqsUO0wkihuwWPiuYXqQb9EYGDdui9TJpxXw3poV6kxfWfs2mB8o9FI7VbxPEdnGAQBWwFy0
eCeO0fgqkk3uzU2DuiHxoSyphpYvt8bFKCCtS1iltiLhH1BGRbOUEy9V7AnftrD6RLsy+DoO3B2i
08ariiD8To8JLVgmEFUt+tN3TE+VIC90/JGJMC1aP+AsIfP4w5DCOFpoWXdpM+eeGzAB3WLTLgNG
rFxCKqHNH5hJaw+R8CFFYH9DAk/gZYczWKjkTIcSjR3R8DBmyZ+gi/oPaVzGG2lmzdbEPHcTRfy0
xiUKR2cEACCQ49FOUXoYsiYnEPxRS/HVEX2Krr2KPHzdxltQzMkBNwxIQEnDxkc+dOtgXbpFmMNO
m/dyX0QOhtxOQYZhUtVtJ+LuJqFj5pWDJu7GGf3qU1eE6d5xSuINors/ygLPXCxqjA2KsYef60a1
OO3wsdEI5fBJufUsieXq6UboLLKR/ehGcyCPwx12PUV36f9UGPIvk3b/CykhDif8v44/nsIfv3lf
sz+ik2zc8nf+CjI03fidUMFExW8IyR1Q54/+ijI03frd0QHL0MTp8mfmAg/9BxnE+N2RJgky4UhS
b+aC6/gbYMo/KECOSpCntkKXDIPkJxUWauvfbE+Ar3BZ/vn/P2d96j+TbX8xQI/f/+s/6KeyKa4J
8n02ECFyc/I0GVc2I8d6CnFtjIZF0B47X/KsVm+MzE6xn1Sxzyo0dTx6nuweig4uGZX7JGo1fJ/B
AFGQoyB6i2YOsViTOulHg9sj+jC28WPaFMZH7PKkgCQsaF0Oo/ltYc0JfX6lOYTkhzRbu6+WqtrN
MHURtEpRfaHA6MBtluPQHshbNNVDpNGdT39CSn9frRyn3eSif2MlfreIyCrnixs5NML2EXL2bWSX
1P/xau5poelnLjRmNPD9WmgbBjIXA7ZHSeibe6D3CLWdGsTUdur6Jevl4Mi9R3cIipR/cqbcXRnc
m+sK7i9fp/8NSqTNJisTNHlzbIbBPsj1wt9RBHUx53I4g2hXxBfdmkitHBqrZQP0g6EDZ8THX23p
D0Up1PY9zsFaMvZPpWjNx7azZ4rBFWwBRMO9udTrQYEDIEKisCHnhKhJR9QYHw0znPYEMxQejdbN
PiYoqrAWzszq41AmqbHVXZAie4tKND6ddQyQCHOHNCcN0qN4tZ3afoy0mdBC+mS3CBx8MdIVFtOZ
Og040m0Dp07GGy0twgmomiupmsw026DuDFCMI3WhebOeqK0ZBbk8hGIxMAW44FCx0kQOuIUKO9hW
SRfhtj1q81OLVwZSH8QgEfoEWnr5W6h22hugTmy5tdVTBxxQst2nQ0wLLCIwJC2dsEtsyLJqfNtD
fL/NSCeniBeX0holudlZ/JYkoLsYeSg12YH67f/UhvZ/DX0kxUUc87uvLPzfaI9vm9+4Qv32iGK3
eX6R+vn3/97hLPn7Aiki9QEG01qKCP+9w/FHwAfZ4yxy/qjUbDaXf+xwAJN0R5CV52/oxgI4+u8d
zv4dsAV/qHTdZO8T7q/scAsf+tk9Cunewv5dSNFULqCkGCvScFziahE5wZLMaOMHq8CzysgNQVIS
c5PXhEGpB1oHI7oi0pE8qKKHiIdkKGJJTsiHBnzugP8NOuzrMDoIzFY+RPR1F2wIasIRQkdiDbq9
Qm2vMg1IQ/nFCfrxD6ow9HgT1CRYaJr1D1M3u92zw+bv7fx0+375cLZp6soQps302svDf/v6NqJX
6r/+Q/9PsOvwxTAT3gXKir6Cytb/HLklkqGWNDi75HuJR3P9COLJeOc6pMuhe8zRp7nqj6bjqHb7
65/MxY/hlBjW/+BWWf/4DWBY89uho6jV0pD8f4AdxuX+SlSw+Rp+zb6efjX8pb8/Glv+DpNrOeLh
ObpwNP8ZFjiC5IOkMmZYugE0TP4TGAZljBgCjxsiiuXvLH/0d1ggxe/8M7oiLDBtvivb+JWPZqnA
PQsKlEBLKLB6M6QpdejqKwS4QnE9GboqPTcEj6OMQXG5RfL0bFLOrN5TJpn6exSqipQXadNxlz9/
tngD1XXkH2gwC/CqIA3rbnzajbeJhqnFSLsHVyYSq5fHPPtk4NGEyURSCl3tBmQZuGpgEOFlpiz2
U93UW03QJX15lOVFvJhA8kbCBkFP97W14sLj3NY2nd/QO6dnVbAzo9y0diJ0i10B7AIMLj2g5Qa9
ZHA/YXkwYWqgpbeo7SJ1qPVKHStRQWjoUkJPObjorfOiM97FVmt0nixtPu5warT7Kcw1+bqj/xtC
IbtSfEcs6TzQLm++KvUsvWmaVvsrzr8QM754OEmwSvsJXXwWMH3j9L0NxQwcGhSnh0DYfK1JSU+i
mYdymzmhfN/hHYKEjPaQpnX9QwxW5gaFbHyY9BzJlLZwvi7Ptr68tNPlSmecrlO8JifmKnt5G88W
EpQsqjJ2VXizhr+DqcvxczT2w2YGDPlh0tz0NQFP4uHhbOE+nRs7jVrP3eUf8XJhSdTEpjQI9S2S
g6udWBWm3/cLrsJGjP0xsprsobeByV4e5cW6MjhMDUE2kCOVg231pLjj5ihoAzh+ZT9tnaFIb4Wl
OZs0gn15eagXXyebj2UbOpsNA8EvPJ1UU7VSb5AweWaWV3fZ2I4fW0NSPyTSfi/oRPmuBzXY88uj
vphGRgVTiKqLj1TK9Wk9lUYFFxA/0ECF2FQLTGtuu6TJbi4P82IebZbKoo3Q2USxjF3NYyDtnk4w
nb4t13ZQuACCTR2+njb9h5fHv/xcXjzRz6FM0IeK9ekaq13OL+kgH5uh8jR6Op64d9w18LVfXX6e
ZXWdfAEMwnvSSWWzlfJfpy8LDFY6QBUovQgrzU1NFuVGtmP/ajGXe8Ah0f7VrZtLLZsAQ3GFtblF
no6HdJFjahpp4HSG19KIkAvFDTCnfp+N2jc1gki+/IBnZtG1iDJ5YS6yY3M9i+yCc2457NuOhXp5
ivHFNvCO/XdGcQ1+PnEnn/LpY9kdXZ+LvMnTc8qDs+yava77f+uWfmVFYBjiujo7qCuIyVajRDQl
2alZekNd+fspHv4Ydbu58ij68q+slgSRAuPoHHU2hYTTUfy26itWJc9iGjNJtyHfSp3Kdj3rHzId
60rHj5ObCnM5RH1dhAAiJ0s3UBD+9TmlfkHwzUKhZrK82Webs8yxvZQ+b24oKf1CZDMO2Fn7Vxak
fuaLprWWpYFfj0nhZvW4cBXp4dZ5XNd3y53T0qiOY9xeZmiDsv4prPBbQqoOVA+736g64uT3ZQyg
3AQ12dZC90kpB/WVX3Vu1dpsZMw/dSHxM0x49uwmdnu+0mXpTUb3pPlSO4BsvxZGnRuEdh42aVYt
95xlb3g2iKGayBIo5b2yJCOpaeRuuTMEV9bTufnlbueYKMjY5t1VRNM0DpYB1Vh6fp2Lmw4vxaeE
XQ18gx1f2ZyXf2q9cjnIBS1C5MWIgE8faOJl9F3dlR61GQ0iowOlSqAoLSXJ7m5MNLQJoMprAUvj
8lp9+dE4gmsi9UAbBR2n32pooM0g4Mqi9Kyh6T/Hncpvc9wYvLJD/Yjlgbrr7KH4QXpZPQxZkt6m
puHTB6uiKytneWknc+AInSojvYYEWAT7qx9Ck4tBNcwtPJBWf0KAiPfl1ENTaIG0JR3g6ssP/uKw
X64MisKHEOxLkIdPpxwZVID0Rcs91NNIkuq8CuSmZ/k+xpivIkwpfKwGSJO/vzzui7XLuC6xjLAc
k093uVY9X7stNMg6HrrcG7gtPWAwgHbaDdSV09F8sRcuwxCHc+OSJpviascdgaXZYzdlXtpp7Xt8
SaajO6XdDVQj7W4qoY067TQcaRPHuF2z00ekrMY+ywgGLPrkPjNxtAg5GQYTePhyqzdJVO2DqSAp
2pmfMjOd3sAOi+65u2B6KpEvJ0lVHV368Xcj5ORbQ+uWpCUKQU1T3RvDNnv8OOoE04te3OG0F975
om53YL+xA24NXBucfGlvYU9Kgs6HCDMmjyXegbsJr779L78GQ5BooU/Y5D/r4FVD/zFIsh1eCL0M
LSAhOkYKny8PsqS612uaUWzCLXAIOlfM05eNPk9Lp2TMvdpPvwU0l42WBSh6aXpw9T5C85O/Dg3t
HV7JqHssBbHV8nBuOsAXBq6Vl/fFiD8QAI5r0cWLHYfbLs0feKVz52YTXUUXnU/joFNRM4rlCPKM
joXdXBo0IcsYzJ0e8AVIdgEz0p0rH96LbXU18mpOVEWrTgdbyMuGbNh2PY3iOf1G2MR3xb/zkuGA
EyFafOIvYl7swgbR0fDv1CN6V6sKt7hTqM3lt3zmi4ZLizKKbdQhKF1NZYI6ysfvmC+66VCkZbxX
Y/Y//PogizLDMcXPoHe1bQhNVZEYtcyrdQdUbSfJmg+DfuXdnFsV5CUwThYCYcfa3M2C92n7Zcy7
IbiA5WImn0J/UIDLh+IhjgfrFmt36nloQ/N/YxbJWpJY5TASxjqv1ydR1KX5mHmYWUcfzBT4lFYP
6ubyNJ77IF3TRgq+lKiUWMVMc+NPQjlR5kmUiQBZ8uGRXRHNRhCZW7hx4dfL452ZUF4YyRcGVEv2
4HQDoKAzVhIrFU/rG81DxEebKzROL6YreNN2dLvInj7NLMeN4vLIS+C+Ok5Nwm22Hur+3MNWIyMx
T3sobqk3T1m9g31vbOdurndGUsfvkA2qPeigGklLVG2KstTvLw9/5qM4GX7ZBZ6FaB2LqNRgMXha
BVAzK0gJj1Y9XolezrxOSnmcpjwiWTUqgyejJKMvS79RjOKa6mYk8ryhk4RKOb1qB2XU7ZUN5eWk
slmyoZAoJl4y1h5+M5bYVUlV2iv4s10eF58GdoXPjhNbW7ezOAOL0HwFXaXYZmPvHC/P6cvFhE6A
b9OgMYGUjrNavIMRQJi0RAnANXnFHu3uzM7WXlVdXW/TEiQ0i0yA9A+u7ArGy2nWHdJeS0jBSYZ/
4ek064gWAprPCq+qItT3SVb7xbaAc46NS1oZPySvlxsI5JLmDbib5oFrgFqaYnw6UTMI6h/HdHa2
nT2ybVhTbX2uG71HEG+a2tchTsGp69MEsLyFXQLEsWvJgtr0PsPS1myA2V3HtQVGF6Y6I/p7/SAd
GFs5SvCjgccXbAc6y7YU90rsUYfGecU9ZycrzXI+4z2LEFUrhvBL4mT1j8uv5OUy1x1utBSTue+h
m1sWzLNljtX3GPsovzybLu3PtLiVwLnq4vPlUV7GqpiBUjVXBoGcxXZyOkrez0amVW3h0cDxyscM
Tx9cZ4Mh2RMM/xKYgeNe2T1eJhid5cZjcSHh9o/T6LIWnz1YJaImpJk/9wSyCQi6g387iWLc8X0E
t67E/Q2rtRwzHpDcm7qW8SvoadeCtJfPvfwIjm+ClOWOslrw2djQLNr4mde7S3Seuj1CkWp2jvoY
zPglo3y+E74zf7883ecengOQhW6zZRM6rIJnC++5YFb0rLeRndASUYhHjn4NAE4d76jRt49RiGrA
b+0GV9wmP8RVPHuXf8TLrYb6HXcyA1UkD7+OKlyEiZkIZ06O3CifUjDt4FLadm+jadt2QAep3cNv
u4vDdjiYWFleGf/8JDz7AasVgONA1le+zDxaFYo3VTvHb0ZsIfZRP2i7WC1oCUvYBy0xcNU0Cxyz
oA1eWYYvP6/TSVh9Xn47wUeZgAdWUfc1aHMHWvDcXDmjzw2iA6j5md3jf1cFkrYhvd1LsawyI6Qh
xAQbLzPj5vL7PD+Ks8Q2vFEW1ukHBZBwgNJJfIPGXexaPZOvMUhxrhxQL5NCjqTQSYoNlYtuvtgq
DAQrNB1VhFHx4t6M5OTd4ve9o4qgPbQKm5qqG/vXOJGrhzxPZ0K7MfnhmCDA51GzHvNSJTcB3Q24
MrTxLwcFpz9uNQeYJxSxqze8TsSqHhIN5OZI/XaXZ3o59E8jH0bBORnjIXvROa/eJyhmo+poy/Vy
2LLvDaPK7+cqifZoV67csl+ei4xEZ59NWz15uHXq3i/pvcIgM/OmOdKR1WAxGtpuuC9Berd02n64
/GDXhlttS5rkVONwYTigl1ujMKwdzAL/CPY5Prq+pl2ZyLPjUeFZJAlEkNaypJ+dAShBhyrqs8wT
ED/eZ0ahe1oT0j5TwR+iu9X/5WiO6bQdg7CVY4SayOl4A+QtJ5gYDz4ePq0DuLxkwjMX5/XJkz79
Pb88nwaSCwYjqqKIttpdsKIQIYxY1BB4EG8tq8NnThVfZ31u7uw5Kw6Xh/uZ5V4tTGQfMC1cJG7g
1Jf5fjafWlDIBKZS4nHWAcOIkz/pFcaKpT0ArXmliQiPWKjoepTcY2F3i6PpDs7srtaTg1YE9wW1
vl0C/CUCc5YW5cFIC49QbIevUHjl1Z85eUkrs3DcpXGW2tTpT+19ag99SQXRTG2xcUg/GMB1DIyW
kWG5O9wk3SsvY/n215OjI6bh3LUWStHyi55Njh0Eeti6FmZHogYoa2tLhipKtpjAPQRWbt0GtLKR
OrGaK1vmsopfDIyamvSKwChsfUXDQXjOtQKQ0TR0alHxVbumQIh2+eXrS6yyGobODiKp5WOy+T9O
n0+zxTxgqJN4bZI725SC1sHOw+bVSF/wzUCr/K307flr2kJFcvVOPIp+dOnqhbpQmrgARGmtrjz5
8hLXPwkLtkWIQFGQ+9PpT2rcOodNHieeXShxNPKWCEdEIPpS51qR8+xQ7CToPyyaPNZLH0CkQ3KX
p09aE40wYl8kym12bBP34+WJPvM62a8opxK8Lqmf1TrKJLJLp3Fi7io+BoRGVR/axImvTN2ZrVHp
EKUsLvUOt+z11InJBAVWxF7Ws3KcXnffdXEvdp3vz15e9eHT5ac6M38uHTvIYB1ih0UgdvJ1UFfv
uQ8aMRJv3bylADIebCSJt06XF1c+/bND8WTUPQR1nHXk34GaHyOQCx6G7DOnDG2484QfjdXF5pXz
84VSDbGva6HIQnkjTRsrhtPHyhpgVl0PJZKG7OHJrUIT09SlI7jsa7r3suamFjRLzvkUHqzKMh9m
zcqPBgXEO9yv/TdhBD94IiP23bADRUvEqH7UU9Dv8hG7U9Fn0DUT6gcGlOI7C0D3dsr9HkiLxBLM
H+lrmer0V2URPBMaY7r9yaySLVjm99lG1gkrqZqZZxopduysvrQwKwX6dXlBLDNz+u2Sc0RbjQjE
5NBcXw90jGKjtC8jr6jm/lDQ+rDvFX20tEUWnmVpEFhJtB0uD/pyaXAocDovT0VhzF4FIJiZtX0G
F9Ej25IcIttV+6pAr2Pb/ZX1fub2wa2HMO6v+r6zDspHLQ5FaBuh19WF5g2dYx50A+BzV1TGfghl
RPt/1b5SOCzvhgHJrhXU+ZUvwXw5x7pEEEYRxuBsW0tP0Pk2FXqkyKuRHB1UkbZ7NariypvUzw5j
ktxlRzG4Gqzi1a7T0EtgRIE3wCKm7vHb2NcxLFtthvIV0NKKOV/T3mMUnx9Dvw5eTW7+BSSsup+H
3thMLOI7Y4KRevlt/6w6rtYYWzYCDkORdiYuO13JOrUXw5JyeQeaj7nKwvYfg+ZGZbPcTPBIH3MJ
OA2r7myXytm+mcsC/FsdzTCkUEhd/jnnFh9JN4fDk72du83pr1HYUZhVYYVe0Fjqsz9N4tBzGdqF
Y6IeLw/1MhbhrfO8i4p2SXitPmHVcDwbuCt4guVNxrSBBtdRuZqCAkRibhqbNhjzDQmQa6m2c+ue
uwvaYvS7JNrWPZCya6MeWHjiydjV9uMo4w0bKK4IRj/ctHN5b07ag6/8bDOVoNac0KjfXX74M/PM
ncYRpDhp7kTwcjrP9tB1XSgDTA3yqsCgT9Q3cDm6be3o6soHdmYTo58UobTJMUD6bHUfNGiBs6af
p5qUza0G/uSWTp92w29L9o3qKzDg/2Do/P9rUdB48kWjJpVoFV8Ih2wrx6cp4SidpKFt68XchiLl
1Xjv3DTaS3mZPLFAELF+trxy8rkyY4+D73EeY+fVlDni6IYOvF9wbQVuRNA4ha8TyAstOloNJl1d
ZDabHJw7hU9Hu6d0cKeXevnh118xRBoqA5TaUf6sopfQCFILGFzszen0mDgmfA8HvAViTfP28khn
9jbJWbGUoB36eu3lz58dhmait6WFHyHdMBamDfhdORvb7AA2Xh5n+cWrrQronKLcoX6KXFeLlmBM
m3WQvp5jTDoYL2wvYJr8iKXAgBS30sujnVu3S6WPtmnYJsgfT5+qraUIFVoijxskfjjNgrUGwbqZ
zKw6hHYAIb1LzSvnxLkFhVCBKwpSVGBCy496NpVx6rrVMLqEnHkRHcrSCg6WS3Rr9Ma1uunPuvR6
OrkTYOpMnYHhVkeScCM9HAQ0DEze34WttYnq9pEA9N5Xct8vRrGqOgK1O8S+DlHIfiuWZtiiecSC
DbNPsu6Qf01/fG+X/c3luT93KkkXyz8SdotftFp9WLadaBPBXuzRg9hukwh+kTWWOg4tkIeXHtLD
ENfl44zl65FHDPadP/eerXW4jsngWg7hzL2OfB5O1qidCJZ/UqSev5aqISZKar6luJ/KPb4V+t2I
30JK189rgAxvh1iJHWpwCgPIVrcJHbi3aa/wP63a5hBCWL+yTpZz8MW7U2KRkyI+I3d5uk4gr41C
Dmw8cWmbR+QeLqaCotr6uZDHMjOoHoeu9bGQYX8zzeW/ETTxUkgcgLoyF1XR6fC9bReh6Hk9Ls1Z
nqHDoCsQcl2JTc4+pE2GYsF32eRTTkfxi5zol9Y9j80Xywgynh9oEMNaCfdpPA4k/VkOIKsY3Nxj
U2Ckd3kRroFeZPt561wzqaxadNisd/cxzgLgHj23zFTn8hK+6fp501XWETIAOHdnT6vYVvGCrc59
BQid3v4qfkVO8KkeSm/W/UMJRrJtMKzVkVpE+EY56S32ancNmhQzj7+1SXlvB/09wsVtJZI3ohxo
eS7v88XIU0Z7pYKnoBhfT9gFQ8DfopHZoppxwSrF3uiCc3Ll63FMPmYVrllErXZdHbgc3yLZPXCV
e4AdeNSn9phovifAsFQIcoChcENyjkkFHMBQNzFgYGw478bAvaWR8mFowSZk8ogt1OvSyo5YvnyD
nXIXDuZe60LwyxNoIVWwCWKT0RbbwSo+tYCre0d5/pgffR3HMmeojlpTvbv8Ts7uj1AqlrIz0kt3
te5tGE7wOfkQw5x6aGSM4pC1MBe71nWfLg917lTj8rUwMQjZKRmcrr4xcufOBeG4bI+Oh1EL0OQu
vSbyPz+KyTikGIgkVuF3hQcHKjQRe3ngVrcDK2ljabL4N05o10Em9rOTACnc6bNUo5HK1BpiD98L
mqp8nAC0bEyPl2fszMvhQ5ScKCQVSH6tZqzEbQ7boTH20EmZKI3KCb5P7h+S8lpFdvmXVtsfI1Gh
p6RDk/FaX6f62gRtys4wWc5832uJSed94WBynkB9Ssriyl3hzFsivjO4qiIjM8jwnc5fRqqv7SRP
lpKFv+uGLn6csJm6suGcH4V9kmz1Upld7XckEbpMEEV6WVdn+HoAJQh6ztzLb+nsKBa0vb8C//Va
sIlSh3SZu5xe3jsrwo2Q+152Jetzdi2Qd6TXCwUOzWCnM8aJPUsj7EBtxXpwMFvwyUOQl3tll8H+
8gP9TFa9WA3crB0KNBKl33reeoHL3cJJjye2B3ggUVZtwSFBSqr1MnzVaVkx7yNpJ/DwrBDeIkR8
NdzWZgb0Ggep+Q6rUGAbfCdFtONkTT7WuGI/4fH9XfnzvNfGVn0YIwvjr8QGq7fJJzd90CcEDpsK
rASONqqUCuR61b4LxNDBVdKHfvDGyYKum9v6FGxNbnbfbNSohyRyaT0TgYnbEl98pb/xZQ0Wtu+z
/pNVR3G3TetsaL1K9fiGRTRbDTBNesvDoICj0K8L+RkaKv4EXWFmx0zvJeVMQ31DkKJwF8uoKADO
yV7V1XSQudRhM49dBNucetprbLBBvdMLkH4pW1cuv28ab6wA1jcUd9UnWzxSrE9pKcTbls7SCCxd
W38MK735Y56p0G7DLsQwizM7+cQnc+Rv5t1GpcrE8D1VUHNLFbdbV/bWZyOJjbc11yAsuvshAUvY
W4uVUWInI062VvGmRv1502V6GWPV0YGFmaxuvq3LOHhfgaM8TqR7X8OSq/fdBCDDxq7xoRr07iDU
lAGXtiOBfYYc3YXrRzbThgD0EXaJQ3HBByy3u7zcztwLluIVuRJKvAhvVytbq3W/KoSKPGwzY690
nR8gO7H4ruPXoi672wI4+JVA6NwnS+Bts/WgcKRMd/ox1aGRc68kp263GU4ljTbvw8gKr+Q0z22q
fEVwmUj6cSCtNrkuaJlPqsfewF2PWEYqaAWlGg9S96eHedCrw+WZPLdHkEJ1UTrR5Eaz7+ljCTEI
IOo8ltGSDXMSlp9ZkJAZMuf95ZHOvTPafgWCraV90V1NYN5jntBQV/UiK25xejKctxq0w4OdTYNX
cdP7I7Vm/8q+dG4+aYZBVkMOmPB1+VHP7nJpJ2FElKid6WSWt6zP/mhkY+EBp/5GfU1cWSRnZpMk
sULTwhmFCnl1Zar9ztZzq+EWji8Y/oiq2JVl9H2m/ejKg527nTEURR4y04gd1jVjR851k2CE61kO
/rl+ymEiHFB8FVIaHB4qe6MjA9gbDeCnwQ+su1riRhzMBJ9BL651o5x5uSe/ZpmYZ/PsZHFlC59a
xoj/Wl8UQPIxB931QYISONGyo2uy3V1eUGcnG/AOSWNEwQSIp2O2LfukXfP9w31y96YKyx2+buow
24VxZb85s4xMKtcOsSEpJnad06HY9gOH042Qd04wwUPufQjwJtu2ldnsRUOO/vKjnWkWoVDzbMDV
cTo4cTcC0Yg9e0anF8Qj0iPMlvdG7Vc7lTc9ThO+dsQqMj/IEuf2Fg+wPW1zV4Ku5aNcHeskzBFc
kFIiv+asPtoByp2V6Fx0luaOXV+3JUnp/ItMR7GPXTvbt41ZeaJOtBuJT9uVz0kuu896eDL1iswr
SQi6OE7nHdnTmMe2ZM+ALU/RqYD15GBJV923VvdjtoEtTdHBSuoP/hAf0aPcE8BtWQ47rS0/j3rx
yZb+MbWyVzZEsjHtnmTnTld+5ZmTYYFUUFxbspDogU5/ZE9rVFAtFaLBatJtHefuPoEZcmW1nxkF
cgXzQIoTtOBaKpcgeRc5zEyvnpxh03Wy8BIn0a88y5mFt/QZsz07S6cx39Xpw4jUoGc94tpc4/JJ
GOdme9znkptsHv0j9WD73tXi8m2RA7MRdaj20qqFB53vz8tfwMsvbilUcumz2RupjKw+7sHvGsze
KpJ+oSzuE9UUN5VmSI8rYfG1qgz7Srbr2njLnz/bwEQng1qg8TjYEGV2ZoySCxOPACD3pEgD4GB4
+fl+No6fLm2TugPkEgJzmvis1ZYiXRYNBRXAblkcvi2NEEMfXyQ0QftOa9ibGaFt99iUffmETiMi
l92o4inyGwBERuF3xqHS7Tze2D8xcDb2DXdt2DjTYhYewNIFburssWNCSTJPsOu2jaEy4ISJr7/1
Sz6XTdpEY7x10yKW9049Vfj6NF0cbMKuxjyu6Ubja+eqooX+vCBfBVrk726eDF9pcM4+RTaInI2O
nqLY1GZcYw4+N/MR/zhZHbCYIOWeiwGDBzPh2rvRNW0+QIMSb10qMqCS06p1bp3cT7IbXxWVu42Y
qvs+alNI55aWcUvRFEYVqanKnTW6c79VVVDA/VG4zu5LbNiSHfTo9M2Y2F20n6boY6JAAO+F74/4
L0Al/jT5vflmdKKq3JQY6KR3lMxGZ0cpf7D7Rj+khiWyneXOFmqgPhsf+PXxfV9ntblNphxrYwzQ
jWtq2zPaQULWRXNqkdwCw7Xa3aWWwmObbReCgTwmRgfoD6A2PpJtYcRbgHH1Pimm6UDFwN/oTYKV
sSlLPvooeuVUfn8budoc7PKmq4A+XFOj/Uxwr5YmYgvqYjbNrkv25fRbiMdatlHlYJxl46BU4XaG
urHYGLnaFaGNpVrmvKW/EcSzMeBnQ71OlR1PYKJfeGtNKJZxfy7t/B2Awv3lz+bMZ0pTM9Uk8Bqc
SGrZJZ99pnZZTbrPWXSw2/B+mA17wsZTvMmjwvyoa3y+l4d7cfwRq5LkwsQKXCvJodXxF7QVFH7c
tzwzyIctK8rZzmHcPzgmicAxDtBO+M0+SiDFl3N7JehYpvnkNSyD84jUWWhffKGam8fM6PoQIyp6
+nHyNYLX1pB/0BMQ5WWH7ZrZv778tGcHpOxLqKyokovV3g+6y6mGsucg60sfi++8fWdNtK64YNf2
ZqUskIftLydcEPVTHOSUZ5KJ0Ff7YK7RGxf2PKXoLCKYAdvW3J+urekX62YZhRiGs8RAgLZOJLpQ
T10t4NGqQC+PgRKkbbU03IfN1O0HH/vcy1O5TNXq3ZHcoUhBAZRje930mo+YOqd4TXGPsx+rgq5f
kkrOg2/l04bCr73tZamWssW1qs2LMGF50GcDr7aWqg/qEVNwhD6gozfZHOCT3TfXlL9nppOTmbAb
7T7ir7XGbrTMppfRhGChyDtPmxP70M4jaDgx4Vmkrnb+vQxLaFaGdLhknBddwloGpgWBJnG6Cz3M
8eSN1aXGW7wxjdsyYKU2TlQeMZVKvalX/h3uQYBFIwMTQTfWni6/2DPzqyh/EvfSsUFdexWRlmNc
aWEehATE07dcGcFjpHRxvDyIPLN8TkZZfRRAi1StOXQMY7GAy7qJc6HUmh9kaejO4fjYUIc5utV4
gHq6nUjxYZ054V5NRXPj+jHGZE69p5aGBVci9r61tFBNId5aVBwiTvRRiDdDE79uM4omCB43UWXX
G+QPdyRVrH3Tts2VD+LcikF6sNQSUXrwDZ5u3FVX9r4tk9BrGs3cDFxh9okl3iNL63fSVNea8l5e
j1kw8FUsutZIb0DnPh0PWLsWz60deGFffbejVO7iyTReJ7Sc7zJfvVWYUe7RjIX3bMAgHekbPkwW
fVa9oX5Z47v8FmiaixKCLU6tciy54bQFnf6B55ZGvNeMIYAS1MxbrNZJf6SWeXDS+VqC4MwSWioA
MAcW8RrdNacTwI0xyPSWhRo17Zs8iOWTG3TZOx2NwBO8xWqbdySHN2mJpfKV1XvmHGFoUi58p1SI
1Gr1kvyZ9SmKQm+wi7tAn7E59P0KFU9KHdsmhdgm+MWk46fR7tin/DepbR8Nq/pGPuN7pQi6hqon
997/aYUJ5dyUcE/rv1L1uAmg3e+aunughSIG+FR9tVXR7Lssb/d4y20vP8mZjx0cKrffRWe41D9P
5xAHPEtNLnM45hJqp93aBxfPhCs5v7OjcHnkPSGqsNdpepKc2FsGfuANXCN3rGjQuv3kXPkAz74U
NG+UhGig4LNYPUuSJBQQoR8hhpm34AjELkxS/ZhZPFo7LzcJMmhXlsLZR6NvY6FMoH9ZV9YSEWXY
PRuB15jut6rV9b0KouxKTPgyS0AgzVeO/oWk8FIrPH20ogaw7SA5gPQQA5StLH3T6LMAnwr4Ow+M
dEc2Jdkj/9Pea2XVbqs6FXu0m9E7xGnDduhHk4w3boD93IKSjRMMQn28be7iEnPpMen4by29Cqk7
OzuoGQAWkMUm/Xr6u+M4ivxWE7ySzv1/nJ1Xj9xGF6b/0EeAOdyS3ZyepJFGWTeELNtMxVTM/PX7
UMACanZvc8c3hgFLrmaxeOqEN4w+kvwDESn59z+cYfqua598jbybj7HOq0i6DYuodoufX1ZYR1uW
9eHtq5Alw7hgYE8rbrOK4XTY3bsjL3pBoKKcHRn0a1Zwe5XLwok3vUJlVrEfKJPbDLXoc1zGnY5I
GqvZl2ZczHuhMl3CTRkJHno0B/BhUCdGUM1LPX1Ax8UBIQCUMl9lr8dpxlYvl6BZyrI57fy49Qrb
5Hw07VEdJS9wEana7AHelnYRwz4PuUv6n6DJDD+G+BWoeKs8YDCdUUhzt0AywITRFlANezvMsrrd
26V1oYsfAv1llWhikLntQi+YZ5U9tg7hXFTeS5xOT02suKdFLUyswY3ipazHIki86F+GUgX6+TEJ
wDJMH2qr0j7c3pUrZxw5PzJ7Jiar4OSaF/xRsMVeO8rWrZQQQefmgMCW5icR1Jq3rrLiJ8m2gVCt
oo+by66tEEqNFpSfbKFPPuaf8j4R+Z6gxmUIZRX2c42gfE9bZqGpznZeaksUAvjTD7Ke51OKMl+g
6+l00sGXBGqpTztfFi2+i9fJsowuuFOZK6Bnc76FbTob0pq6KBQ9YlIpQvhGUf9iFuSqR9XMx7sa
XLLn116F2HRftOLVijBa9mVh4Xg5qguXcO2orwDtsJmuB4VLWH2xM8/7GA9m/mOqQMJhfDlSNRiL
XnxKEkP/1Rj2vAS1g2B+sKCS/KMXWjEdGtOdFbpIXWHeT3JSUIJlYIsOdYRT1UEYS/Ypk7OIYDWm
3uynRYJns2OAGTy0WuZNGEpWcbS6PSpe4Cq6zMC+iPh5mLv0SRZ99H0alWRt+NQ/07hHuh8RZkzR
dbCyH4a+NnHcm4p/y04v/8rquEmRt1StkbGkNXCcvZS6QEn/ys3Oe5cicGRjG6yyFIajiGuniz2R
gTm4ThSdDeF9GfLkV+Y2fAFV3qY/ldHTCh/5gfRrrFf9F3uZYb5D/viiVUuNoLTBGbjL8N29G/Su
ByEErvXXhMnSi52WHsBLy5anGfHhD4XGnBfUka48adJMo6MBeOeU9KtlmK6o4keiuOPXsjbbD8LU
Fr+J1Bb3ERsXUKt4yvtCQVDN7ZEIb5BAf3XKMfpkD431SHRxPgl6ox+aLIuOBe2i9oCN7/xYMfb2
Tp2SpSbe1sJTDtJta/UvjK07F1chTIADaiJLIqeZUyqg14a9bIGf3hjC845/aOWCpVSvaf27bEjy
+U5atWIG/xNdhrhOo4MjSZ0ELnZteh+U3C7fDTiQfhaolGAd6IzR+6nxutcY/FWMU0AOelorFJcG
kZrHn11hKx/GtCi+3P7616/7PN7Ro4I8zjgMcZgL+kAsPWeK8iwK4xZp0ChBoKGvNP3Oae3Pb18J
5M7KQEUDg8r+/FMks2h0GRd0xxEbeazb5F/scJt3qtemO6nntWcCIKarSI8z49omhVUWx8kwJaxE
aRA2cSEfF/zRgrZXvt1+pkskPPBalMlQvCF2Mp3dpCG5W7uuwgEN6xhvjcRYik+Kw6Sf2GCcuEjm
A6a5TPoBGB+SeIAnmePEu/Mj1kU275AfwQ9QyYEZ9WyC3FgbQOnGyAuL2F5CMdmFb03eFFZm+Vmf
+0eI0tK3I3cMLKy5ysyludF71aNUun9i70emjI9dF31PXfvRTgz7375e4lObGfXOLX/lvdBIApFI
JbuaJWw2a2oQ01crzlqntMOdTNy/RVv0R/jRkX97S67cNiZzXWBaMEMYvW0qZjfGJag0RBRijFId
MPFl3Nc7zoFGNu45UhiTb4IEefu5Y/izqlWtelrg1c5PeByl2JT1a2vaidVvQ6fNPrZB44k/a/+H
rYTlRP+IDxfJ583H5GgdPgQlS2HZo/p9iuI/gKEGPclu2Xmqq2ecrJTz7cKxgXx6/lgeHqIjWh5e
OMgRmAy+oc7RU6z22C66dxTALO5HLt+jYmkDtjF1ed+QSewc8nXvtmccCR1qPLRvdVpn5z/CjnEy
plPhhQvO2yFNQwbkCXbu6cLAGk1c+amZqE6EVe691asrM1ZB7omAwtk9X9lSiyRTBG3zDnL3sSxl
42Nn5T4oA9KqeTrGn+cqk0c9t/Sdl3yZ/wGkc6CeWMzxmOdtVnZj5FRkDAe3B+V+nOtaY76BC9Pt
b+XaV6mRfPNyHU7TFiU84gihpuXkhaUSpYc2s6OfsL2eQNc5OwPxq89DFQJihqbKhUC1SRLUYEXh
hdgDNe+YGlac3HQPbLTuysVJAXtvcclotBrXX/FH1myBmPBIOFilRMppwNQ2NLRJPKt1Jp9LOq87
seZa9MWphcQW5B7F+uZTHGSWTKCMvFDBU+DFmxG9iWsMvqpqKIgyg34YOqPwjdZIXko57s35r4U6
oil1AmdFt7Yog9RaRKIWLB8ZznjvJJP3Xs8cHJZ0ZFmYd0EGU9Pp6+0zc+2b+GPRrcTUWGsRSDcW
bZlK/mrtKHs0nCIN4eEVH2bPlHCapXlQHPvT7YWvPi2dUHCZUIOoys9fbodJnASXxMtlfoZoiMQw
zRDipHaNDOYOAzgkuH7dXvNKR5kWjA5Ud50lUUlsvsMeb78IKSe+EC35WQnqF8pz/KhMWwl6Yx5C
hFIW6Q+raayTxeWDRLPXj1e/u6iziNFzgcddocwMT5yvliKb963V2e/0BYGCgiMSAuO3T43pgf9h
PhwyvtfvBc01YJloqyIHV/JXjf6XLIv49fbTXT2+yImjd8vpBfp8vqNmNlVJNbKjVqnkra+Ct3rs
W49EHqeEX6lARzXX4uQR8xjD17xI7smtXIk/dHe5XLBiIoHZ8usSuThUW1wvXSW7Z1VNxXOKBemz
dEw8dY2yelatoXhyO6x9WqTr/QYT6vcKddyh1DAJs3NH3Bf95J5GpMV8HIMi7GlgUedzgzO5CqKy
W9zxUVcw3xqR3IoQ7zyhsoWO5FLYz6nAXwR9C/Wz5Q7499WYYHuI/B3VuE0Oqg4aZeK3BPaia49I
DKKaphmMlidMFfP+2BsMUUwUvhigmknX3LnFUj6bqP5/07Q4v7/9tq6EUJQPkfsF9kDja5tEq71o
FFVypqyuGJ5rd/COapoYOyHtyue9Sr0zoULxmnnm5kwkhZVGutuQUFqKc4yLCbHTWssOsWxpFc25
OOhFV4QVl0l4+/l+5+ab6L3iVtD9JHpTmGyiN2YvwzhY3LZgcov7OjGa4RGiut4Hrj2pESqc9fxD
WJl2X8d8EFj4ocsmJucIE2yaA3Af5vcylf3HrsYFIUDySX1y1QQXqtRoWySY8em9TxZnfDOjaWVZ
rEwm4hJZ+HZQkc+5qwhl3bMSgz4lFl3g6FMNPLupDouOxww2pcjNUVCEitfvgQivfUUGiF7uu7XL
t8WiYtpoTrOsSNIKILazHpl+V7fiZGnRTgi+dgQBbNEqIgAB5jXOA0baug4yeDwohscxNqZo6MVq
rO4cwUvKGvtJ8r4mQBbQ4d9Dqj+u8QlPzqJdJBmexFw41NrUlT54WwT4JlI1EaRDNnxspYw/tJ61
PIyRSMUpVUTK+ANsJzVQNXerS7qXfrx9SH8jX7eHlIYZ2Co6SjSW1lvqj99W4UiK+6PwwrGzD43i
/ZgykIZqXxzL2DrVVf44VOKdF9Ejic3XYlT/yofluZ6Lh1jWH/pmPI51Glhq+XGgMV53RpA7WHtp
1VFHyljxoNXHHJjeGA5weKSvIy2zs79XLlKafitsALIm/bhN1pLiV59DcXBDCiSQrj34lKLucfk2
rSfNw6gZ3y/vuLNv69HY7hvzdfAK1Mok8pu4ImY175fFdsPZ6dtPUZpZLx6wiZKmN7aXPWRDz6d6
l39BXNe/gbgepd/23k9F0pLymyGdX7B4x/YcbKM8mNP0nNGdL/zESrPvqysvxDCUUr+KHM9FX1Zo
qAZzFOnf8gg3sp0dvHJxsoOMTlBVBOq0rQumHg37pJzdsPN+ClEsj0jfFvdljbGoO6DULNXc9pNG
5kcjhvlweyuvzGhXbSacCBkaEGa3BFMRaZFTwycJcaMvfSdrHjV8OZVMflJjl9G3VoZKLz6Wnvaa
2Mq/JlQZPW33pHivniKH0RH10e/r+/xD0JBDjnPAaOESe++0MVn79wv3ZZnGRy9qOt+J/rn94Nei
D2h7yqE1CwTOdL7i2Au0nqiLw1rDhN0rXCeoEkLQ7VV+I2e2J5UIhwcD9GKYzNsvPFVRcum53rp4
/gFp1w1xX4SYAkD8oOdF6tc5w/Cagcr9lJfyBOK4DzwtsT670QR5NXXMO1uLm7tlWQe3aTmeGGUn
TzOKjY+IEeLNigngabKT1eG9efvAchVVXzFBK8jkt0/lnwGqXQwFz17DDZtBzx8Z8emhqo8t5se6
vPOWTHmOFWXa+SCuvhpyZBjPMMxAuJy/GvrhGAOrixvSmcnoYDY2YMvG2skQrn12NCphSzGupMrT
z1exF1lLIxrdUGhuFcJasmmLjl7YLFX22bLS9ildUu+xKAf3oxSN2Fn+WjeEJsgqMIMywUoePl8/
kkPjCYX18zlDaoV0jFwyT+8rkBFBFyXeRww6R7KAEddaJ6d7bvf6zo+4utMr7AskH7fjdvip1CnQ
q4Huh5uYmj9HjnnqkNw43P4Ibq/iqZtPzQKvONE5d0PFkO1T35YoBnhK91+eBbycBsAM2L672U+6
NjMNlpajqvVYDfSac4hdRFz+w7OAZUHviJQWKNv5WxNWbhRmP3A2U7xBjdj+WKKGuBOUrx1NQHjw
BeE5rRro54vobtkhGUw0nJJSfxHukr5bPBIxZXazkyEcNEOmFuGHptKPHmiznWe8Vqcy6+IX4M8E
t3QrPhM5Rl6ZqC3zaSQOOlOZXOB55z3mBo3r/uhsL/tmGvlU+ZgqqYufqpaSM86NG/OBijP3fKx7
6hiXnTL6tx/ouWFVWA0uhuKDw6yjtFAe1WaeI24qDbU96cH0tTNTDEHeOPXLgk9cHBg9//SVvFkn
KY5XvK4+j6+GJ9oft1/qtTKFXJu5MTkYyP71v/+RhoHKSOqhEeQwFfRwIO4W2QO3AhTN8ZRRUx87
o7eCSXXmj7dXvnbvrSRhJorEIBgWm5V1vbEZqHMLLXHyXmIHcWjs/Jsm5Ue3d18TZ9kDRdr8H7cX
0p8rbg6wKVwALir3EFrKB8Yov4SjLyeYX8EyLsrON3kt+cZ7AwwYsr7w2raEvUb2aZ/33LJiVMpv
haymxq/R9T42LVoVCZnH09KiPlvOypfE7ryHEXVKTODdPOjd/m/Q9W82CIRczrW+svtASoAnPt9x
6SlurzAECWNU305laQ4P/x9Vx5X3erbK5gtehkTG8RpYZ0QJ7lATN0NUAW2mim37Psep+0VR/0M9
hQabC4KJphZlt3H+ZJzdUcEs1A2NahkpBJY5sNfmxu0TeyngxQaio7Nq3PzG+WwOkI0voVYBVaS5
pA8frN5LyFeK5jAlWnJsY839IrNuDuc2kofWnI2HyijNn8wfhxfNisRDkitKsPTALm7/sCtBk0Jg
RYVSPWM8u8m0UIs1uwEL5zBZbOkTJNvVc5JKqVetoMgLhmeGooWDZXx1VTl8vr36pYiMh6TTuidI
JMDIVzfbUlCILAwzopCScZCBl8XjcxJZQx2k8DeQ6MPf8JC7bfyqNat2ykrqT/xUUZzHpWssnB7B
DPtuSYFyUJgaHzFjEkmYValYvwW+Lj93hbnzs69EPsi01MYrKRRg5Cb+OJNuKdm4dpw8fXye+754
aJSm/+KJBHmRAb0Uh8ZXqLaRvcO9uZIUMI5gVgxVHcjIdraaqxqNsx5RBHpH/d9aNvUBZt7uDvv+
yiq/IZB86fh0Xch7eZnIBntxnVCb8Wr1Pbc2Wt8y68K//fovv3fopgAtV54eUW7bTlaFI42qHZww
aj1xUJU8eU0ymQWWOTl3E2WPX3hR/vrmRddhC+gioDArKOb8g+c41nWuYV1iRnrb+Ivrze8rT/sa
2bp8qnA5/yWdyd5JDq6EdNqGkDDXhgW6YtsxD55GKf2nxAkRz15du732dbboLbixZqCtSr+00ero
nfTAnEyT7b1DPqQOK5shZusyvTad+u0FA20yPn16mSvUdYsJSno3it3WsEPhReJk5E1/h8Nts9N1
uLw5WQWeK3p84Lqg2Z1vdy3MJMW7zA5xvBMnST5xQEnkgKLeRJFS7YnI7i1nnS/XGl7bcarsEBaQ
HbRqLY/eAIJXdfrooKfD27N0Pn+KPSZqBkKUv9/7H0lQKhSpLMpsh5NRy7upYwYramXcOT6XAYdV
1gSdGI3Z43bKJFvbwNKhtUM70vODEbXTh8GIDSB4CuthifzkgDgIlnTaIxeu+3We+NBoBIvNrU9T
mIH3+X6KuPYKMdd2CAJaCWbRIodniuY+zZ1hbxRxuRSPB5yDDYU4tO1s1gJ5HBJIK0xxrb+HkRfd
q1PeZDtB58oTrQJA2GQwvSen26Qy9AyKGNKVFYpEiR/zNNNPAzCisGqcaidaX1kKVi2DmhXJCAtr
c7mafYLYRJnA606VCum8pQlwHvEOdbXstYKuLrUK261eZcCzNu8paZO0laNnhqWVVqEyIoEbj/p4
p8Ej3DmMV6I2nmC2iuvFCgjYwrEZpMkuWUwzxAUbnm0eIf6YxNY7dUnzr5rU1DtadsvOW7symWAb
+QpMGNWQoLaUeVWjaMKd2kDHliK4GZG2m2r3EAnHfBhELtHBHMzXMdZ/ZZ6RfswNYIR4waThtHje
XZJb2sOClsjBFmYXxm4uwrqVqt8hZvTkROOXN18yv5tk5Mu4xyF0dv7ZUJFEFIELs4bCdAl2xIYw
MEGinWQRJafbi12JedSdjJ/ZmxUnvZ6NP2IQMzrPRf7JDHFFNx5JPaw7ZVYGdA4xQJmVYnwz6p80
C3gP1S7SnCAsz9cbRT3yCYPIjRZgm1KD5Vy4RbrzVFdO9G+2EobOqyzF9uNxsiFrapGyij2br7Yn
5mMslg65f8L57Q1cf/AmyFHIQlBneAQEfAtTxZFclEbm0BWcpfYSeW2MKEG6l2pfAfvjL0cUR4Sb
YTYj7fN9awpnspBs1UPMipUHxXOj1zaPa6ZS6Jjkfmoq1dFt6uke97Hpn6KSc1hO5nQv0Yd4YURj
PXo241ArbaoF0R0h0KfQcrxX0sTvnWRpA0CR9ntLJHP41g1iOEw7c+358vE5m0DWGU3V2bWrh7lF
k13U0S/XlfF/WWSVckEM1FgzwvPt0Zql6BFR1kP8vAcgclX7w46b8tPtR7n8WLBJpsxDW4omEXP3
81XMIs4zxAhoLaOw5zOHSYKl6ygTgFGgEp3uOf9dKXHOF9TPF1RGSN7ZZDuIXSjdwyxkRe8yKf4Z
qzx9SJ4SuH5aPwSUZw5SLz2VWDolIbJQ4/cCpyvY4I732rZVc3RSepzUkOVdWyOwd3tfLj83fiY4
9LV9zEBlO/Az0qUBtOc44ZzmTdD0JIL1qPY+WABj50VfoUSyFtoBNHGJV1wl51uCb5EHhgv77TRG
ChHqmTxoVaUFSpNNYVTWdMqR775X66o9oNQ0H4bcVAK7bMqdGHP54fNDMDdYO7kUdFtqn+lRocH4
cEIcyYbTGKEtb8zeXvPoStOaZWASMA6AMHOBUYrLRbQR42umDjF0f8hKpzhKer9xG6orq0b9ZUay
UeBC9liDhkYhUtN23u+1R11dNdd5Izi6LS6ryhLKHmb+YRI7Jp6rSRUYam++OZKS6K8gY+ALlBbb
EaNau1q1GjKFaTc6h2ge51NWOuXx9lldU7TzeM0qkHiREFoFP7bnR+3lBItGXyltDiBAV5tO2uL8
MyYORbeuwXga8+JBJwfYSX2ufSSrzPna4l21e9Yf9sdNi6RsF4nGZBOX2nnsWis6tpHAKlwr95a6
FqeITqTeQEwRJzHOl8JTwVDqmfc19lN5GDImWpqWZrgqd1zqlvn2QuZ3icaICATtSsA5X09D6bpV
ptEJbX2u7vU+Fb4YEncndbj6VMT39atfA/DmqQZtXoH7E52F0nEDpiY1ZXhantJi/GxMjXh/+6D8
pohdnJR1EEerhvRx+4Gn9P0S8IF8eYCajlXZTEHk9ToY5DkK9diI7xdjYIREJwLwajo96HhDQvqo
xamY0OMlUewOmtqZ92pmoBpRDOLQKenfMBH1ZyZ5GpBfqzppnVY/dPnwfRHQKzwNbMIQFf1LWTrG
EdJD7KMFEh80pNgPnQYOJc6iEqT/ktzdfuBr+0sXjeRspfqo27m00fRGPS90VBQp9FCIPAppO7Ae
nADGj4a2hyldX9h2gwlrq7cmcwCk/s+PTc4AUI0S1w7nrirR2e+9wGEfDwmeGkEcG7XfQo85oblr
n0byrxDmCcYAo0xeUnN0T00/GL4SL3NoLRjqiN4cg1mFSTK0heajpT8895j+PMXcj8xN3PbBi9zp
5NrDeOiXFew5xvO9s3gyAAKmVr6HmvCplhH+yDh7GC2qtXbl+qzi2tWE7VZm3emzkT1WE9oC/6s1
2cWplE6YFxAoa2VpH0TGvbcwZPx6++VcC1t/7tXm8Ndak3DGGBC1nt74siuML1ZnaS9NlBlBgyL9
HfJyVuABmgpur3wl+IPnQkjOo+SlibAemz/i1hRXntk6KWF5sJqnfkJbXRNte7q9ypXoCDqOKx09
0zVGblIrULJTbsNuDgfRYfsorPqUGtXTZE3tThi5LEGx4/pjpc2pKwoDqXMRE0bi2AoMvRyxxACk
rSxAjhwFy1ypKvK/bCLcCXLgNUndOpso8Dm6ps24daxyuiu9WmFmkO3hma9tIt14xmPrAMjaNgqT
Jolrs6ZRmMsehRpVKdFLG/WHTrH2MHNXlyJarAAasLxbo+NEkWlsacIh2cybQ+PpH2H7Zqe2AqVw
+2RcGX9Q8vyx1HpA/ziAVSF6MLu2HSq25Tx7TlKHbVTlTyYcrHDyovqHUol/M3fqfHtokofUJdfr
S+n4jVDlY1/avwSA/52c6P/xs5h/oBN3hbrTDaWXdkXBd2GUqnrnaJhmHma30vVjWqm278L9QpYi
HeeXulhM6UdW0z66o1m3hwYHjJM9V0DP0DlqvuWdOu01T6+UjHTf1yEn8GC8pLaiQQhc8fIHXpGZ
2EhPJGFdTY+L5/zQvOUlUUBVqRoFjAnzLcneG/10GvTkeVwRz32evp9r5d7Wyi+V1QWzob5rHSUY
FwRob7/ey/BCtkfjjosHNgziYOdvt2X82OmVtYQI6kf3qLz1gYoO4M4hurzb1lWo0FefYYrEdZT1
xxlyI9XqESNbQqtNGqoB8Rzl0TttaO3AUaF6vvWZuI1oWQNCgtdy0cGp+yi1ICrpYa8bTQiZUEBi
bZXPt1f5nXZv7s+1/IDhTkZE52HzUDSJnKUVtMddRYlABvTj/OhZ8XDs0g7lL/yowkJv61OM84lf
L9V4wt6uOZAXi+M8GeNRwTLgmBdzdlKEMN95fbY82aMN9p3r9ZjZi/b1f9AxNFDwFnbtNabXaumM
R3Atpg9jag/ZeAUax5Gl248+2Iog3srwzUszx05u2uGqsfdrrtvKR19nOGSqibZ7NHWBYgz6naIX
y/vEKwFdeinNj6KwTjn8mPD2Bl/9xEHqQeBGUmWlaZyfGvx3pznLPDtMVmxLKwtUjPTYvLMis/Az
sSD46yppUKz6hKqw/5FDOUA8F7lPZj/4o1T7UEJj3Tle63u9eO80U4CSU3dyYZ7/LE8B1SNIFsI2
iZ5IicqPdh43H7sBMeNaVf+xU6c+FVB+Q2NBofL2plx+rzDJVm4mVyhJ4rYHoo9DntlZZIeUivNB
S6cFs6J0zx/68ntlFZRA6ReRjaLKeP6IvRaNLc1vBm0V7rxW1I9P5Sw+m/A0jlnnvR3JxHK4xIHH
dKjPthCFlarRp9Kxwz6JnGM0Gemh0VHSvr11VwZ5LINnhUkvmspzK/pVtImhKSMDpjLPex8ZJRHQ
cv+66I13mPn3H+OM5IaU1oMRV+hOu8+uYh2Sfvpy+4dc7i4W88hMIoUEQw1h1/PdlXqr2bEY9XCa
xXeKVT2wFAjQsSdcIGllt3NeL3MFloMzxvuk7Y/C2vlyjTWYzFJLPTQXRel9Gki9P4giedTtynzz
IOh8rU0eSf0pUX3MaQRG6vRk28Pfjo6c5n/YPwyHUKvm68O87fyBRBXllrRBZs4zHFW399SjMdfV
0ZEdNakz73VGrm2gBfl63USA++aa0v5xe2HJO6+AYS2cnLrzK/TqXkgjy2NradPx9qNdW4oGnkqD
hJ4204fzpUq1QFECbS/gCaV67FMgZGrnYr3mRPnOUtdOob0+FkEEquR2/ImuLwRyXCEoNU3zxajq
+gGZ3/oYAwN8jOqy2TmG66k+D5vcxTRFYKis5Mwtxo9wPedJWvFoi0pLcKStd0yxfqXi64pjpDbF
QYGVeJiEt/cFXAZNltaZEcDEJf/Y+lACOE/1NhZaiNG9vKtwMPFLDG52NvT6KnzPyByhvrdt+yyd
Mjeam2q4+Wpm0PV0mNA+KHa28doJYQZKKYjsEOS2zQmpe1kjX8prW10BYHnNC9adNSYyZiN3Huja
CQGUw81L4QRiZfMxI6WtwSxrtFDNWuFn8WQfZNLrh5jK3+8gEe+UhlfyD+DBGrZqyHhZSE6tz/7H
h7ai9JZRQeZaaF36XnERDDLV2PJzPBmOBQco8Q30xA+2F+kntVGXe1NvmkCWThtEY13ubPXl8/Nz
qH2QkVlF3bajk6ilTGWorYZ0kuzjXLk9KL4cUzdoo0foVj/f+u2fL7e5Fkq10gZCEL6HrQsFSm3S
cOS+DGEZf7q90uVJJd/nw18VY8jLtgGtRUmhKEpWWvU+7rwmGo9CK5sd65nLk8ookZuHfisVJMy0
87fptiUSu5W3IDbXlvek5HFYAv+8p/W2N2L+jZA/Dy4g0bAvQD8WWBAjqPO1vLIpYqpNNez7NjKC
UZ2iH0upW8ahGVH+8QeljfLDKKKFrAxX9ccMoGkdxrJK+gf+yBgfq1ZPlDslyusBYUJFfpgn1/g+
mJnRBEvlLIcEz753TTL2JQYqC1jgzu4kKrVl6ravutL/srKh/oxXWKb5Ud0vX7MlkqPfyR5KZDIo
OhOKbBTiJXFH6oBCyxoN/V+Fbckl0NfJqT6rYtTguxmj+cNqe2LwtM5bDm99/Tb1PFAU+gYrc30T
QnB1YmZqD2o4tUV3J6dUpUZNku+3V7kim0XMXfuZTCxoimzVDxKSU6hoaMhHk8LcNx2Td2W5SAT0
UEXInqx6VjJ4DqWVHbAya6CYukP33st6g55rZMxPqWKNj3kfdS/dkkcwA8FZ7RWmaww7PzicG1pe
62AFu6ct+GKB9CRkrXV0lCe05e06CZh/uGgOj+4yHabKVBbfUnRXvWsGgV1nFHlAelthWyN9kNHs
Dh640EdaItFPq5VpsZpjdeK+tiOjODleR46QdY0BtiFtj1brIBNqNHX6k0Hx4N3FqcUCCSKyi98a
OEdCyXIhZlZgr0qfYqbUfCAIdROYbRWdjI4uIMxnXX8HzWd5Sp3WeVXNCQcytenK9hA5OIb5qJUl
ZYDaZH/UdMRKAi2yvMnPKnWA3TXo7dOc1SLI4KvCFC7y8mdrlZi7tqqifU9JUJ7TCseV01zMdG9Q
mNePLtrvFZARkOpBlKFH7LeJNKeDcK1+eDK8oqXiMhL0UhLGkXSCacvfPlCXCQRIHBIwUAsgmsyt
cseo5qk+lfkcGpNdPq6c1oMxJsU72SkAWgovgQzeli92Pu0Jz17GS1YGn0EHkcLhgmmBWypjYI/R
vLTU4aQDSz0YbjnsnMUrq1A1GrircPM5qFacxzCSTFMZM5okXZ+NSMkuWB+Yk/1mgCimFeu3v7Iv
Sfw2UVmzGgdhvm4J46pLH20wYkFqF+5/eJY/V9mkDnkDVdyQcoFc1PSHopmr0DPgc90+EZc3DM8C
6INcgQ1DQeJ8x0Y3HxWUr9ixvGz8SqaGb+blEsREuJ3i8bfl4CZQAKQDK0jMNKjbNkVHI6QxNLMO
rsPsaS4kUyG+Sqoq+SAUfSEiKKJ5aic1Lh+VXMKaTowRn5lYnSvFzwzFtY/dYnY/6zoZnjzXTKI7
M5qbzx597ySQtQL3rYYUiJZX4ym+J5ce076q1N91EZzZw9Bo2V4X+coXxWlbOwmr8QJ4t/P9y3MM
oma6o+Hs5u7DPHYxY5x2JdaqehmUbqsclWKmI58kzpvvoBVVx8JgrEhitkQsUY4ZjjgZry421YPI
oMfTQlb/yyorYnAFu7mUiucPGIPrddLZnUMKIfqsVjEeFCPaKy8u88SVGEC99n+RKeerSFUWkBhN
KACzkXxZrKG7A6co7ioEgILCQ3ju9rG/wrGkw8egZu1igBfcJqbjYgvZM4sNC5DPj6LThyrQ0uVr
bEQIb/Nx+1NNNuzNmvUFtpT3Hhf5+s4BK+kb7lC+ynJp79UqHrACw7tBGVTk39IKTNOoNydTNmTg
dfa32anJZ+hD5U4IutyvNfoQTemAAFvYTpLttnZ6tTGnUJraGI6yzJ+SObU/RtakY+zb2zuJ9RXQ
yjrZgnOIMCXKD+YmTpDcDBHKLhOaTx4I7iyNH9KkjR4mXf1sT0YWIlICgQTNwxM1RxFoldk/p7Xx
+fZ7u/Y7GNisSfc6qaereX5QmjnKbHXqRgCrZf0N2JaAHMT0731Vx/JfRaEpA0hgLMqj0Yzzh1Jz
pIMfnPOzNMdiT6riMnhS261ab6SBKxdykzJPIrU4Gr/VvJkpGtLpnyyE5g7FLPQ33wbAhWhpcGuv
iHJrc+c4WYJplGCpYRjjH8Os9IcW+M5OvXFte+le0w8iN1i55ZvtxQfLswdbjCEN7k+I6kSBGJjW
zguCMZN4WjrrYXJGM1D04d7qsr9oN+wB4a6UsJSKFFWUVeTWgKLPX7E+W84g5oRjnaOhZHGS8FjU
4xdhGo1Pb69iCOAZ4VT2RdCNc/sQZXg5VGncBUU6mDuRYj3Y55cWv4aOFdMdpi+U1ee/Jq9pfQyK
NYRFahuvdVsvh7Gv4h024ZWThMY7amrrzJNu/eYa0RoXekTLKkqjNwjxx+3HbrH7zFcVo915ooup
y0pZXJttqyQppeu2lzOOUMLJpxvobEWD16hXpF9Fbcz/2nqakDHHcql8GwnlnpS17lHLx39GL4re
PMJ9zqjlmio3Ae7FS+H3sTF+keWgKQ+4CWYSpQRRksHCZPlQuWr16qDw87cYKuydSgxxs0HlyOD8
Ze8VS9ureH0senCEp3XcATj3/E2pdamY6IZhYgPY7EjV6X6fkGb+1ZcGNnxd4n4QkSV+uEr+f6g7
k+W4kWxNv0pZ7ZEX89B2qxZATAzOpOYNjKIkxwyHY8bT9wdldpcipFZ0LnrRmzLLIkWHA+7Hj5/z
D+LKrkfv1paaDJFxpnmUInMt7UFdq9Iz5zDL9YBJGd4B+C0I6QRO+e8D2fmyWh+WMigVGuBGK2Dg
9GGVlJobT32zG+3Ki5Jl8chaxuVCdnd+TDAKawkRE4rWyEedN+1jT60CAVmzAzQGS7TnjlMksg7j
dP5UAST5/Zx+Anuuw1HfhVgGBn9FwZ1OimTM75IV1YR88asj3G63NKQmhqHJo6Wm4uAvTgumsrEe
7SmxD7qOqWlQZtqhdZrPmRo5TU3RboMankc7ld51OelXQa/Nl+LcL16/SVd5xfSi403///RJCwB2
yUA2uqsTN7nz5ia9sYokeDQ7V10ZWk1zqLNihRGFqp+gY85PmVevRf8ZiEpmZ9KMlra2HpfAvqSK
/qtHIwBTL+N2QRnmLOBUM3bojiyb3YRLOyw+K9nltbhk6/CLzUL6wyjwCqgvnRcwvEbHESaW+FDP
qrhDnb29xWZqiPq0cm5lXLm3yNDm2wRd3Qt30J/woKwSnARwUQJvDhj8nHkVlybie1id7AqnfFe6
dRAKS0eHReV6/zzhEHYXt/Bf7Tb+KHMXceZ8Gi98//Nwi44kNXvdp5AOpYgKy+nnx8PZMUfPGnbD
ggt5qtz22ChKVyhpXFIX/+VQa6NqVSxagdenQyGBqqWdj8zakvtf23y2ruY6fe+W8hIP4qf3uk7K
5TLA5YobAdKwpyMhFV6X0iuHXRPjQ6onuPJ4eW49u7MS2yZHqWVCNW8Tj4V6k+vVsrWtv80l4Bm4
FK+ZWUAqb50fLa7gbRtD0O8WH9CFlZYdh0V3KXj+4p2uV2/fpvqq45N89k4zZwngTcY9TNcqB0fZ
xhE3pP665PK/+X1M+9VQcLIc3iv1dDqspy81aUHjebXbAz0piGS2KI51PTfHabykhXe+I9dXBySU
fUGxHDOEszW5ONY0JoJ+e+LpVSQ02iy97+QHhWt2aC1W+4R5b7cDJHTJJPMn37B1aPSkqDRzVNA2
O5skfm2WGqXqdyKdezzDLCN0ZA+nPhAqNJKlolCbVM1zm6yXb33Zuz3As95Q8npOAnmITS63bDdn
Z1lljr2hvbxp4iq7cOn51bfgmkvhFYF8mnvrz3/sbdDCiBPwpDt9BJHgolC/V0IOW7DCzoXPfh6E
AQisGGtyCUIEbfyzWy+p/NzjLd/sgk7q0WyTEPVjfOnA/K788WNyyTAOdTHqpivcDV7u6YwoeIKP
EPVaRZ/yZFurQH6KAZYv8LYz40h/vamiPHcC8bGaTWWE1LKzFE1Na4yRwXWtTdLkc4lKnpVv9SIx
9+MojC50mh4miRygsIdlXQwQ1aixT8BDcV0JtdKrNLi3bfq+c2JuRRlC/w91RqGZ8nrngLXKVNpG
hVv5X/gb+lfH7ru30raE2GRDO1S0VeHAhawmAk2r6e96p+tIKzInAWxqT1q2NUvllLsgdhDv8Cuj
f3QGA2tdU58GI9SMtL5utEXt2qp0ooavcFP2LYaB9ApEFqXQ6mRYsh3uO3vA1OP3m/o8LeK1I5i6
nv0rs/Pn8B9k9mhnjtwV9TBtdCuX+zEI8WGSRupdGGuNRWefmPSL8j2XdYBU7tknRiNkBppdyh0Q
V7UpAzPeIOObA62hRS09Ld6g+XnpdP+u/3U6KhQ1F+/VtUJE3neWRPQSiifQ7pQZthrw0NQu8k3p
qtV4fFiCe6cpgp6m4JiB9Y35MQqHSn91vAQv6WWGl5K6c/wJEZ5l3M5uOt81fV47e7vu2mRnmyjc
xip2cxpTxSK3E5r585UbqPRphqg7hFoCi3ubNl1shhXeDts4SNBKs7ifT5GWWRM+Qlz+zA1tWjj2
XtkJWNFkjP3OG0WaIxRh6KjPs/7zEHOwadmOfmrNVyqf5lfdLgd6S259Za+2lrOOFRbD2P0bjU2N
k/wyBDXnggPL5Pcr53v/9OTFBiRm7BIE+DhiySBPd2zVdHqpyTan3sHnzLSMvmnZ98tDusi8hFRS
56GpK6tiD+VJd+g6aXVUzDrt01IgS3WlL0P91eqXFHwbpdKwL0t0muYk87wwbob+qQc6fK8bQ7MN
2qXttrYRu8YexSveUzlY+Qibe7VvGKu5Lh9+P72f7t6EIRbLagVjAQDkA5xOL0l6q8t7le46/LAh
Jw12v2xsS2se4jnQPLwi00BGuZZwThSw5tRmmGRQRHKCPLatfdugUh3Xf6aM//U6/Q/xlchSzKKu
2n//N//9WssZ4G3Snf3nv2/TV1W39bfuv9d/9r9/7fQf/ft++Kq6Xn39x+2LbP+x66svL11aV+f/
5uRPMNJfT7J56V5O/mNbATScH/uvan76yp20+z4cz7z+5v/tD//x9ftfeTPLr//652vdI8TEXxM8
1j//+tHVl3/9c+UO/NePf/6vn929lPyzTZZ+rvsuPf8XX1/a7l//tK0/gIPgdom8oYFa+tqCG79+
/4nxBx+UYjtlKurUOKr98x8VUrbJv/5pmH8gXgQYB580k1RtRa9Akf3+I/0PBDBZCCvOlJIHXYH/
9WQnH+s/H+8fFFsecKfpWp7mJAKCLTbWrNREuWPVLaPxdLqmAPSLPus8M2yMURw42rtN5pXB/of3
8deoF0chdVlBFqtt2tnGbDKaPSPkshCDjPlGIJ/7rjCUeWH/U/A8mw33W67UFMTZHGsD+CyewwpK
LXN05zDvO9skL1KzsZEy9h/8vvfb/Zx79qbJV3PVict/hBx3NmwCm76sDNzWAPXRV2+qecSur6RM
U98OsTCtY5Pr9hBaJAKoZOQe2Na0qgGOYo6AO4mqoC1sIND2V3ZmxOlhWaZ+b8CxToqN6Iy5l2E8
1R6PMrQosOg9VnlpUujNtcC8Lo4sXPUQDrRt8RjTL64OOrJaCG2mlWtsqURYr3awtP7BRsRh78WW
6uGbVGqm05xn93FtKyus3XG65trkPDle6qf3ej3p72bTjHPYJVn+dhhKcGTIZ9Z3tjl2BY2JpkcK
kjZFu+coKMvt2BP/QpqthEkVOBhi5zjK+Jts0Wsv4v/Q5VapxLBpdk+gyQ4TGd+7auwGPwJd7fh7
mfu13KaodmT7nhOtQOsxrYZrzUlJdjru07RdqllcKXNcupsRprb9YtdOgF1wC0vnXaVsea0yUOMH
VXvzQ5xiHx0aarTQbg2g64CQnSHCKlE1L5mMg5dWBtPbylfy21Ba+Fso0RWfxGAWn1K9d16HdLC+
cVVxqo+aF6NyIAtynK1RIShxCOAZOKGTYcoNS88Yx23njzI7SFNT2VPgdpISpwm6H1kzv22udUx8
fcxnJplzNqLe96lTmLRsanMyE6bX2YIToZjMvR40krOZdDnDSqcPgEDqUwZf2uU8360Cy15ELtVx
jObCGD+gDdbh4eTklTw00s3uHTxG/8Qu/r8I1PJr9dypr187IvX/D+GZePJ/Ds9bMcvuJDbz63/G
Zsv9Y23TUZpExB19ypVn8mdsNu0/gJMihmNz2sI8XLvxf8Vmy/gDgqADone9mfFb/4nNpvHHqrZv
rdIKrkO50/s7sfn00olmwlobRK0PKC0ofKrtp7HZ1xCnUbYrwBLaoT9ZB24LR9nAysZ52y7aXZO+
+eHFXI7Tf46Ishv3Kw4rjp3TEWWZ+KvqukBszL8mXdqXKBX/fogztYy/ZkWqzZWTs4daxOkYsCS6
IUYVIpKb7GohUzE37rf4mB7S8H4KvzLTsHdfVXiUUXB1Yez1NPtPgvh97JWwyjcDZEH85sv9eEmd
C0MWeJqJKFavSXsPCidMXHktXeiUQgOMd1eaqLjP3/7uuCvInEXEAbhKGp3DXtO+n5NcZ9yK+kAe
13tNGXe18K9da+tYYjtl8tEsnL3vXmhdrEvkZMJcbEgeuKhSYwbXcvayO1+rxTybeVTbdRxOg6pC
y5PbYhje1JY1bjyAMxc+8E+r9vtdyjd5xRzBP/NaOTFK0TNkK+fPLdInRy/zuzDptYdB994q0pCn
tswuMdl/MSw5FG4AWMKSZfzE8JsGRHLSLInqRQBQGw3zcx73LWj7/GoE1GgFR3v0tNfff9mzhGPV
22dUmtU2Pixrv/F0QYGH1bjjcynGrKvFJ87oivdz4ZfT7vfjnF6KWbiMQ+MEhh+VFT7lWSgATu+q
tqmyCNAmqAmg2mYe1np1Pc7iQha15kinS4bGO4ACSngIj/xUfHbFwC2tMbOoQs4zXe4mk2BzCdD4
83tbB1kVo8gK1zBw+t7kUhS1oWkUE7jOpJ0XR7BhL9na/3Imf/peYfVEX+l0kHIqMwWHN4tUUsc7
jctQOC3yxcr0S4jDX42EoRQnySpUQdPidCSB/ZvJHmcZJDr+e3PUYd7H5tv+fhX86q3R++WoQk2I
E+gsfHl1RptSIkwmzOSN56jnppAXhjgjJa0rDaQguwgkGJ/GOn9p2mj0UqdGBMvZgLgcW+YDrnj1
YVD1M16XG1GNQb6ZDRymLS2gAhrMKjKrXn8y1WCY0dQ53XaK5/rCg/3iFaPvwoIBVgAj8twivNQM
DEeFn0WLk4amSFZAUmhf5Av+fDytfrfw+FbsAOWE8yOw0wFLtmkHP3saP68eeDvRZW/0oHA2eu5o
W1OvvwYUnT86pWjCpHZTFZpokhxT3PiwBG3SA84pzlVjy6j3eutb11sqHAsr2Sx6r3/5/YpYF9bZ
ZkUxf1WaX5V92a6nC8/1hF1QOOatzM/F9MWL74rIfJwvIjvWv/PTOKtwBldZ+HPnqHwonUOQT1Ye
OYN77OVA/78ppzu/jjMtqlQ7gFJvaXyEszmNqHtPCJ9jXblVeMzvZy2vXSqgzYWg+HPIJ2cD1Lpm
Y1CrzkN+KVtTn/uWw00Tka9m8TAFw0veHXrnqitH7VA1xiXz6l8sQ27lK+oAOThe+1nAd7WS60tG
Ca6xvS0Y2iIEx3qM6+5CE+wXW50zhWiCgD8V9fOIMqWyXXS9QYR5qTwRdmWMcniNLNPv18/5MGj5
ckbDL16bKDr44NP1kxmaafQl60fOQrsPEive9KPZXpjM+el1Psr6FD/0Bhbckq2ySphMDQAnsQSo
n3pxr83BanDkobfx+1mdf6Tz8daf/zBeogepGAZm5ahb27hemnfGpRf3yyEgF8GFJ9unWXo6hFvT
tO8ChgiKG7dawtJPwTRfUiE9g/xAwoTEsPoVUmkFWsT5cjqMCZEPTSidfeeI8aa1NHdfxHL6OHjJ
cEeFr31p21bH664Jp3JCg5vguNT9cqlmfR5nvj/H2tZbt9tqsHX6HFMxG1Xrz3lE6WY/VA7qoHFP
+NOdbWfqA8jy+sKaOet7/TV1EhGCMU0lYHinQ/rOCDKjGqhzev20R+E1fsTLqQpj1yrCBY+XZ6RZ
nc2cx5R08ENxLQ3GYZ48YEolIz27WzCjtrxHKlLNm66JL8iL/GIB4PiHTBfhFRqIfrbGnMXmbmRj
FmTDJX2ltJ3v6qDlKIRHfIm4fGmsdX/9sJ4b36pRZyP6AoVAgsT64s7BbkrrC1NaP+KPQf77R/5h
SmdvXIc9lowLmfsoAv9GVPKYgzEbXft+DugdmAkVtbp/8VRdbH6/YX8RhqjBrDdnPErJ3c9GRp2x
c2Ads8xdGJyTcvNrZfqXYurPu4nTCzTw6g+yTvO8i8sZrEMmNklrygTb4rI8zFz7sAPSIwcdUZWJ
tzVV0CCujkOf7Asg97+f5xkMgEUNaARgF+xmdH9oKp5FQqHhFbL4toomIb54nX1XWMWzXusprYbk
HsGXNzoEtBagt6niq98P/tMqOhv7bMV29RDoeYuUtbJeEW7ALjkF7nPJYOSsS/HzFM8WqyHHuhkp
I0RAPLc0/g+elr50lFhC15RHzNy3+TBjBIoDtKfZeONVycbA9fX3k11XzMlaXidLRR1QNL1iOien
Wyb3mlZPWz51l2cPTTIcEebe4gP0jPfrNq4Rofj7461x4Lv86IrXPx3P9+IZTS88oFEXCgkZ+wlp
LERFlIuIyFBfGO2XL5kSN7OjH7TaC58Ol2jD0LaCb9lgTZ1I1Pqc4bEN0mNlN484gt9K2okhymM3
EsO2UM4+ykbqUow+T8DW1YwAiM7/Qk/4SVUH1+qxHzsDzGECa+BN15rEqEVrvXs8Hmz1rrL6UT4D
Da0BTBWDdC5kL+crmvYFfUjeOqMHZEtnp2OXDLOFBomKqvJeQ5yixYsvuaSSuK7XH1fSOgiREeAH
EWMtaZy+6sEuK64c6yUnvcLOBSgFss1W6E1/Tx+aHgwDBXxQvqhNYnsuByEL0y5h+KjIRqxF4FuR
wZu7y2HJPaVxdiEY/GJWDqF2lW9Ba5Iq5umsskkD8Fp0DAZPjhpYhMRoW2NhblmX1ur6Fc5eIIZU
q7Uzr3CVOzsdSveyWVAcU9HwIbhHH95Vb+NyK2n/Vuq6mNKd71y5xl9tyZOu5G9aTmukXemSHCaU
+thwZ5lt1U4oLnXcS/JlvGEHinBwk79ZXfs+Bkc/6jfgy+mfns4MUEZJ6Z+Zyan46Dg9/aTkwe+C
J1evP3TxHP0+xvx0Sq5T+mE483S4McdFPBHgDjMtBRmQA3Qa+uffj3G+Ls6ndPbaJog7FKIW1oXX
O6E7qs1YgdeNidScFxcmdD4YKx52IsuQRJqa8/kiTFUghB5TZijaBIW2ttHfTzFqk1Ve1Ju4zrQL
i/78Ba7jgWo0EV2Bs0liefoCYSyZqOuxlYNcZKG/6EgR2X+PJv99GzMItFBUOFjy5zoAuEJ7Lb5T
KvJw1Qg7sH0bK7EvaXH94tUF+BMAH+H9rXn56VR6vlELFIzQ59+Xw1M1frGTJ1W8+/1qOAMNf58M
w6wkZw42OhFnxxr+62Uus6mJTIzJAF29a9PxBSsOssLiaGXZAynjztKLVR4oDj3lH5BvuTE9LM9G
/y1mt7Bh8QxBOC548MZLZmwIR5wHFyQPON6RoWThUtE/f8DY0fwEWokWKrfRowmqqrFx4A6pb/3i
zgVacpqvbVpXy8FkdXH9XFPWcqA29/hvyCVGkhBKWOa4ke9n8h5/+D55nwjfKe7SDCXIo5yHLANi
NzvLs7l40x0MZu3DXOnetbXoS/6pbZs42bidXd+PNQWRMJVxnQBYyjKGb/3+kKtGPfjeXNJ281Pz
PtYHlb8NjEUYpCT9cjNOwZOXZf4WESzvrefr5eNoJqN/g6wDQoTzGGgfDei19b4d2/pR6bUVGQaq
wKG7DNM7fTQHrjuLP9/belleTa7lbPXGjL+lJO0fBEr5t2ZteHeZ54Cpzzt5sPP8m+O0i33V5lMw
hnIwjDkSySLwfandJOqUrefbuRDC3c8mVa6oolbQ7OPKosijgvyloI2+SyEDHSv6SuMWb9aExkqb
DB90GZgdIkXVTWy6wg8dXy7qOHSp9ZB32a4A7389OnF8bIx82BW53VJCU+57bDYWdXBAF93oRmU/
BlNpbeZsQYCo7u4aEA5X45K05ibH/bPtk13cZFV8ZbSBF8UmbpXjWAHr0eq4Hj+3TjHDQenrcTf0
0JhLK/Xu1dCZDx0c+H4LNZglzRfdGLO29M8irsy3Tje1I+XuVDqbCfxFeTX41XJt5FIP88YseXHl
tqtpGIeYNWP71+rJw1jORyBroGmrVThXb/alzL0Pbl2035TeWdt5ULdGK8zIg6CS6HPzUE44lrAy
i3Aqpm++i29gneRlHuoJZuthU+6lMx9NfdTCpbDdL7IEhISwmAjzbCk2Wjq6W2/xEOg2bWHdNaWZ
Pxiepj/yvbr7KU114zZols+OvmA2x0cTYSoK3rNduXWYc1u3guqbNWCMq2f+Q73WrGt41ALKdDjW
thlVjW6/z9vls2el7sessKobox3lNq7WB0xzeQVrRF6lKAcYkSu0K1Oa36RlIwudj0kTkiptpZhQ
/w5CrcjfZhOcVVfWV/6gzXSD7Kc4+RrMrV+Fupi1D4iW3M8135iDzQib2XqzWKpGEm6WR08CfueX
tEPpzeNRrZcJbYn9a9xSQgctAvM+haVO5aOecSJK6m016cYuM4Z7eJNm1LqzcRhLypPFSMbRbJdC
f1NYzdCG7DoROWItqQ9D2IB9+1S1XIxap+yjKW5eLV1l2yYt5C204+XItSy/L9hhX8YJuERkuYl9
jBX4seyaoj+A+KCrRPABaa9wjMv7olvels4HiVZKb4xva5ZH9Wj6yYSeOkoLu6pI+0OC6mbFxqzy
51GjGRzqENWee/0bPqyYz/goJiTBxi+Sj4tpvghEJEGL6wo5yVbf8Om7Nzl1xOsWGZO3bWynG6PJ
3C39tyQ/ghiN8EdFhl1rdr3mmq9tig5m2rTBVSmICmBCylDPjVslbWTsuxB2VxGKwPnqDel1WzjH
KhG7EYejpWvZQLm9RVR1KrdD4XQi1M0FhXCjLiO/q9+JoZCbVWk6NOYuNICqbjHrLamS+fz7cdnD
VTzYfrutluAqKe0Qr7xPDjaIc/ZdvTYqlnQ32FU0ZP37ycs3epYyXLYpjKL70peirSmAHFoDtrEt
t+7UH2R/ALIYonUbjvoYtgOgzWgKh7oeu8MgXet9MxoTuM72A3EMw4NCH45oRBwppEGF0pdvLnIk
dirB/BXeOzAfw13mEhYE7u5hs+ST3Bn0CT4b+ghY0zXvNdbF0Vb2cqujHdvs0ozEgnSCoswg+va1
zZpXXziPi46tjJ+5YCvB1zT30u7i7aBlhtoC3n22sNZindnJfdYvmHD447LsejSKnqa8gxzvI/Ub
1rOpP6AbXUT2bOefoSLFV8Mcf/FbgLelGNx3eiWKw2Ilt3YV33SJ9q5y7A9ZPUTSRwFU+P6DayHQ
4bXWQaCA9+DkQ/PUaB7ikcFEeK20MY0EbousJ5AqxpXTGKo8qnmyHyH3NqExxSrBIqSxw9njfFiK
+H1X1WYU+31WbMuqGadjTNFkHwxijxjGHMaL1n+zsQ3Wt9mczsmbqqvmB0vPp72mldqNcIvY3WMU
h1J1lSfYUvuLH6Vtad8Wtnlky4kb36+1DSbOEWbVUZdkUzh2PubzhvHa9tN7fZhceaRZaW/7YYxf
Aw/raWBWAOAXx3koMEqjGlgiipLLO7Re5z1X5o02TRtqERs/n4/cwkK0MbZdVXG3K+1omJOol+10
SHEW6aCoxw4djN6vIwDL+vusqGr7qEOgs59aYVlflYFGuivHfsv9eKsr99bSk1vKr/sWziNO4pg8
Axu9S4e7tKUrAcQsyoqkvkKRSmGtQE3XDDO3eVKz6o9FokasoqFlsG/87IMvkrk4tsk0G6HtNCJM
yikL1RxMmCsMbFEnbkyFA8NVJiz1Lphy5+h4uhX2emU2kV9VRXA9CWeJGqqfENgyPYu6FsRRNVMl
ptWDCXGyHNCGWd74Q18zQdl0bxeYXtSz4XxnUeu71TYQ3nKIRe9tSH1ehW5Vr229DG2E0+MHItUL
fTRJhwKqxyaYgvlRmNp4WNyyuSs01ME3LVppadTGs3WnWUVZh4bAkZwQk4/FRs25GU4ZuLFwNuKc
kpRW306ofGwASWdvV62BMSyHbDoAisbSlyIl4D3dUenBbLy+jZQIxF2GJsenRslxP2H5HXCkOJPY
mK0/tkABQLhvhjRoHIS06/cBguhZ5n5oPcyrrELzxtAcppvO1K4c2TxP6MR/Sj2n2xf20uykqxnf
6X+Aw9JxvCvdcn5IKq/EJDN4DyK/uQUofgBXNyZY5jnl3kPMPuK3xL0x1XWK0pEKNSB+aOHE5RKa
9SLRuSzftk5GJ7UZpb6ZmyC77cq0RoVKiA/CrElQ4tQnhpbNQXYVciSms3y05/mumlpMQ11hHRIf
S3ALDRXAQUP9gKxLdxPnU/ZazhYow4oUnHL09BjbMeT4+tpwuuapTkS6wW673cAGzA9lnyQ3lT9e
dYkOs6T0xXZZyo8q66/GqlAJ3KTHMvbfVLJq74PYe19qqQhFZSGoKlu6DpMDmIbGh2bnQ/lBLLyV
66Id8r3kfIiIafFdm9vewV6G+6BMnv0c8zxEF8gPh3zQQwnv9MkyBmgQOXsprEmBkYco7KesMZHL
dzX9aCO7d+2bSfuhmKcnhM4erXh6r83WfkSLRhyKgpBT4LmL3ww4ykq4L/mIevo2VnBeQqzpsgcr
5bDpkIBd7OEh7eo2DjMHcyXIHJX6jF93876LffUkSXzvmxaVwrFd5Jt+gUajDaVCMEc+wW0eNmbX
7a288zZ1LfNvS6Lv+1hNHyT0riJcsZcIA9vvEiebqBWZL16ffi3LZbpJzEnAqEyd+Kg8+PfZ6oE0
MQlEMKjB5Ok7y6rrjUK0ajNOWh7GQyFgthTXwqmde1Fk5t5xUHa0B9Lxdk7vhK7fdArL2MXgYOPa
+dwsSQNcGVJkqElvg9ngi6sg3Q/S+4YAJYXITor7svePbppvJeLoFDciF5yM3dfavsvIB4oGZezR
sKrDUAfDzvWT9oCLVMU57KsNQPNMhCNhYKPJZd2P2Gy7D/MUhEMOPdor3IJu9GqOhSFLtw9y6iOj
LDi4TWAlw7XlDHUSTSreu5NrRkihfZuymmaSPqumDYGtlvvc6mYReVxKXnvhxeHojGZko031SeGj
vHFS8dk1cVHqYyFInNunIKg/Vc2cbAcd3vNNoxCmIobMHRsgya9Ub/S3jSTJSrpuug9UJTa+I6d6
hyQSKuy9PuSbNNcFPX56EWEQJ8NWIn2LioM62CnxFF95hVzVElffTCvRrhTQ+i0+QBlMG+El3Taz
iKploCh6NynSsTm87Gnpsq2Rtp+rmat6F6fv8yAewgwuGWYmDUE8TwaYLqq3D6Yn8g1N0nQI63x6
V9lBHtq1diem/Ftt9uoxc7uq2FljUNynKcfkoSOMIufUj+ShRkeJd+OOTQ0LqDGrl2UMgubIrTkW
18NiyupmQgxlqUnsrao85E4aPAV4xTsgb3wxbXrDH4oojbsyPwQjNhbYvjRV42H0O03dLRL0Hp32
eAoQhJI5zzYbQe4+KSrDmBNxHhibdNaDq2myCvMopT3rD2BkqzjSkqodD9RR4UjgJKptEg9Yc1/M
1vw+VRRqIuGMPECmBS0Ya7rdEknIMO+qoAwFFLD4vVmXA2QmOxmbvZEYmQqt3pMvjRsrAR88r0iP
HL14O8M8LLbjNM9v6R3m1r6Rc/BVmPnQbQbbkzdDZiUPXlt0z4Er+o+96cTVViC8N93IbBgx5oAr
/2kUvij3WaL8d0m5DHM018VkfU5TGTxw7aiJyjKzrHsSEm98h2RgtY0RqTWhbuPo/A7Jsyq+x4G4
xQNATl56k/WtK+5qa9adDeFJEpJKCfEn6G5knRiHSY1PY1UvV1rVOMxFQaTIJ8xlwfSHsuSiFYKr
UdYRKasmeF9XQ99f0+oqqkiTVrBfWWj7lHysO0xLCoRf4x5lYueYI3e5xC6rMbib7W68Bd/zgjrZ
daUZ3SauGrMNDQ1SREhky19HJdTb1BiTG6lQjBV0fQmDvZ3QI+vs6S1gamcc9jJ+owXPaaqOqVtz
Ec+IKkuEIhjVqHHHwSeH5K5e7YPsr6lonhWidPGRUo55w9VcHCHTDxthc4vV94b+6ORciyehF9O2
VJZXHpJl4ziRSEcubFprbOLEVCQwvb5pzdS/iWckSndVZ2wHfMSqFVV/V6TxtZU6W6nP15Z6b3uf
5iWIFmWkO6TW6juMFKziUSnTjQ9ZGY19hLwyznBd4tSPsnI23vLAgPWH0TTkbhyyT3lGui8WaH3G
7RK/V/5Go0xuT9dzi19jkjlUeDPV7JLM/kzBA8XPYbZhTqnqRrbpTYII1W3Hrc71Q6nxltyx60Mj
VmmkTR3Q+lTfD9Oif23pSPZh6iwxkHDLV28K7gJOzsabaXajekB9znqyTKN5h3rNW3lNQVDdeH2N
11ko+eu4kmbct7XOvjGtThZ6BJ9nI0p9i6nOndtkoiKcu4G2k/GYoIeq5/F96sKSMNM+2XBjz8Ke
ZC/RPptuErrVqnTfLZFOkK2WPswqGc15FXaGsR2HClHOucAEd0gjiOHr2RN6VmGEEvjDlRMsTbGF
s43uoi3TgAAn0oYqpZs8znppaTtb1Ul3W+Iylpjmp2CZp1dPwH+rTU3mWGZYfhKxILnceJX7UuWI
cR+qmqKMotdX3fh52qmdhpPu1mTPbQaMxgFCFnN7J1DloqBjxYAJE50HJnErtn3j2W+6eUJoT8B/
9Cr5ccr1K0+hQ4OvWT+N21qw4u+0GUNTlPPfNABY5Xb0/id757EkN5Kt6Xe5e9CgxRZARGSkVmQm
uYFRJRxwSAfgEE8/H1jVXUX2vV1TM5sZszbrVVcyMwTgOOeX7vfBdU6guS8jwVjmRV2PIgCyEn4a
IIW4pQzdiRuezfS+Wc0zM2n+OEbd0at8fABYI7yzbQFBbbPp3IXrMKhjRcZfGDt9rZdnl3TiGOir
TworzOZ0CIaDmY/PhL91/pfJMrPrUoYBCEhBjwRP5sTedndRXA+cdw1O5CYzzpNn3Eg5WGQlqMu5
1bcaWwjIW3Q5GV13OxFC27Smla7YX2TqjZvu8nQyPCtHP0qe3cSF48lrkPNtTEeMzYCie8hAryao
TN19Jiq7XEi7Q+EWNLUNniBR8wImLEYidLXc6UZyKobFxh4WtG9VJaryoQFcf4oyOOfEwiiHK7Yy
XlpZiuvFwEF9JxtzZcobl+w8hb2ys1jZU2/EQaam7VJ7g3ntIN8MD1nWDg3TguAqq/ItlZoB9yhB
L+hT2WTzLGQ0nzeCIl6oJSqb60HYLeUUsurtQ+7bcr6jZjIvT5u9Buul1eXPjE+rgUEXBwpml8V9
M3HpzodBsh+SYlmmE4DpOWrs8Wvm+vPzwEP/G+Gb0jjp0KgfNvBvBlOdWamknYLtYXApOFVWjSB/
Qw4n8upEenn+Vc6jeRVZZX6RUXwzJpkcW8ePK8R8Z4gR67ASKOyFx3IIlr45gl13tffYjYHIFoam
LeJ5F7dTxzb6cS4IMGi+Gu4ykBFiDQFnfGxOOUJG6yiyjV+BJoQq7um0+RmKGUq1AAa8phD3zFDu
ezDxe2fYmgsJx3e1moN3hzN0Sq3JMVKeoXN5iXWmei41Vxa4hNVinjR16LKf1aV3sPHKBnh+KrOb
MRVJZW+98Zm8GiMxTDer6lgvs0c4PSfAevHveYj/hu34Icr00aYi/fw14hsj2CZIqlHJMKq0AP5a
OcP96Dlb/oJR3hmgX7hK4pXC3ZxLoha8x8+0ir30I24w6C9YBTJqS7tLyDF9kcJ/YWmdU4juEQ2k
+3fZSu4vaCm8KLBSe+79r8wUZpPcoOIx0XVdnUyVy9t6bbu/0FT9KorY/8pe0Q3vG2D4+/VjzEdj
FKLiYxSunziNleS13R+3IDw2ta/PozabvyB//5svDjobXSoUKVHw4S8MqRjrAbf71LMjWvVF1wCr
0ZXenBUqncRBZ/QXF8pOW//8/ZEFhSAUvyWCedi3n78/CwNca3dsHOFQnqJ83YvrbksVMS+uF/M6
Hlehvoyyev271yfNa4iGd7sDvPmv/R8Fd2gvAwV93tUnvt10GUXiDf5jNoaH/4M/5RJ6QYOdFWE9
+PkdLk0vbb1vEzXQDaY6E72JpRiF/+Ja+dc7AVkFylAuxj3s2/uFYGyApKOhQ43g9GUKlZKOUwcH
hNVb0UODWY2n2F9cLD/Upj99e9zcjvtDs0MKACzqz++N2GBHGQF330SSUbwu1mkUJMYypkBnme8H
S34c2uEiB3vsTWZKyWbtjI9lCd/w7z/lf3n3LsU7aM0RwO9hKb9+ytqwhlXuzL5X8G6dh3Y2E+D8
2FGMUtVF81emmX+5bve/58HjYiMhDOrXkA8PLNpUrQ2yd6jux6st7lPUfi/j6d+/rX85APgzO/+9
69upkw1+uR0bnyHf59meAFk1MTaPgA7P9bHzjGceFEUS2jr9v/uL9s9fadQ4YW0DtCd+9U1VuAoq
A4wToJCm5PIvM/9+1dchH3R32QeSXA5xGPhfriCkSv2Yh+hYuna6tPzs1hnqtGOOZIVp84s9GiGn
HEt0v3co/C1z5XNb879f/ZI/GeJP39vdMz78+kP73/mnbf7/Dc87B9mfvurdU/+T6f26+PJdFZ//
7Kv88S9+M1YawTvMj3twCkHG3Mj4fP7hrDQs6x2mqd08uUvGfhjY/2GtDN+R2Y7vgnQth6wkuP1/
2t7dd3vdFA//PRwKqReJqn/D9u78yID/46whxWfP8iGSCX21xUv9NSM+XCu6Idhy1OAE7TEwSKxJ
ZBX6RpL1BRsQsuapje250QQrBBnBnX0JycqJ3HmxK/qRXiRnVsfazzIajaaNYmCYP4fwkC2DlpNb
Jxa2SmleN7kIJFV/wfQo7Jrzem0GAKBoypkWDadQJ521hTgOXQGlX+GWIBk51MqPszw0vi8ZNbtJ
N+X1FUN+q+Kp2uZLc54Wk0M4oFZuqghxi4NBc5/VthFBrtvOS0WuxUs99uALbpeXzyEz2ne/aYNz
aDTBPvibh3q3O4PYLOshatww8cdxAx7usvJJkdn3PONDII3GCuePPDXtSy3RExI/OO3UVBboTzkr
VM5WvMrplBUYeA7Zygoc060UvWWDo98vJBh5V2hC3eM0K+QWKP8LPylae1CxYkxGJGMO4VMwkBIZ
iwYFUGrUjnpcpel85jnUnYfIL81Lb13bz5LUwC2pZWVcN3CSE/7NyH5ZKqLRTsVQwdWsrFPgQzhj
gngqHX2V9yrseXzZ08fSzklc7xVLLAVl4ZaOOujuN+DJJm7rbUcFgqk8lTQch/BOVuqU3vyYbWN4
lW/B+LG3nK5PSh1S5DqERQHiE45hHzP3+zgryTq98fBz3/akLTqJt0Yr3jl6le98lFteOpfOeOVQ
jP0a2I2qeKyOQXupeXNPo1vDGPejU8PUrh2UoSUq+EHbhZBK9TwsdxW/gt43b3C/+0v0uaEpkhpK
WY5NgpF4BghrKv9uJvG6SBFVDc9LGG3ftLnCAEyhO53q3Wh/VRB60J3sGSGuH+Z94nSqgGGqi8p5
JJus+d4Ma/tNGOMM04iWGbRHizodyVq8M/w2hxIj7UgkQ+ku9kUlK+cia6pScP1lMGAb2VRnyt2A
pdmjfB7js7e+RLQ7dnHYFWuTmFbdvKwhJEdi94ZNNL2w8/cDYQ3qmBPq8lyPS9geO2+hwr2DTvxo
7ZYG8AjZGSBnqrt17LaAKsAQ0yZmY7V3Xp3t6AE1CWTQiy38xH5DkDvXuZwPEnmivlktvRciFYGy
KaCz1iHW/dSHqa9kJY7BNjeXzTxP+hiW/GJA3GirEoEXf0moEwsJ3bG12IOItsxl8QqKiiQJStJj
BF/Z8+KY9ZtllrZzdAJn7WGgJuN1HKMaYGihZDDuhzEgYGLy7Pa4ktz3So4iBLhYm8mH8J8trsN+
eKRaHSq+iYKPmT3qJW6iKKsSUypjOmZYP95U3ptDWm8UzseeXRv3yOaQA2ZWNZGqk3tD0jXNDqRT
0+KnVIlvOeiwYXwuheOC/trjzK9D7YWTrvJvwj5cRJplaKgvOinpdFxFRUxP704XG3aAOsWCTggW
63L7HK27tGh1GQzJjLTKN39Q2V1Jv62bEC2D4hFOuTIfIwx6n8PM5vSJPWIl21iE5hakvgUkg9hI
FsOjJsuGKJs27Kb7UdjuLZoPP3gIfVkg0KOpb00CzpXwoImQoxLdbcuYGbs3CeavyiYhkUG91nWu
Lv1hXrl32oZdf+rN20I1Sh1CA/g0poe1+JJN3fhRL9HA/Trx9fOttXMq/cXjZvNn82uoVyPYceOo
fyxsWxIehDDgQ1Vp87UuKw5XTfhu+4ReqS9GbjREcXfzPDrrHbhbtR6rua+KNLeDekrHMrC241Bt
dYgbsoruVAZnAobT5h3ChzxsigcHXzYAxjowXrK6lxUSSF2u15uHjjxeBtXddEPjh0nOTfZpaPms
UmMsvfYSkU/3AWUH3Rl573X66BBCyyeDsoS+eEePVk4iMNsWdAtUe1oPTHjgBUsA6JXPk3tsVTWA
Nq2jPHeRbD+qSJgPWbUW5hUxZI2FELNAPB4SovS8ltqvL0rOrZt1HfLtvtlCsu+iFoIvX/ImjEmi
5Zln1lLlRwVx8egvyzLQ4q2huzjOZ2Q6WHDs5S4gLcU8k48E1JxMQ9MRcgHZfBQVVS3pFMrh3uCL
rGCrONLWriQVXhTDNJ0Mq9UXP4aVvzWv/W+mFv1/FoaxK53/TRjGSNA57Rt/ntv2f/F7VlHwjq0Z
TyVOQDS5WMD/MbU5NskWIVMXMm40yAhb/5mHYbmEaLBREMNsmjbjFCvp71lFzjuWjN3ZE/Afdr25
83eGtt8yu/8Y2lB4kqPAWIlK3trTlH61u5bQv+boL4LHntUGl9Cy3j00R486mWeIuoReyqc4RKhB
EgzjgzCDVMvN+DgopQaQctdWrz29HiDSEEC2gGOcbHVVBFX5EWZNi0uxOKJIYfsKPzUrFcqDxUMg
PI99WRWXamqzXYlRWu6pRIvzEUVldo8cgngxzHpWlxre2ut4s63629g18hMSFCtIBjmo/FRW1vZU
9CBpaaEI6kxQfHU418IOcLBaZs6F3hnvs7xC0Or5aBgAE1Te4leSHFUbWgGZlmOnruxozL3Lct04
TqvcVN6pb7zOej8U5dyde7DBNa7WqOp5+01O3k47RnQsuCrPj0vNk/TSMfvIvGvc1VCn2gv6/Ciz
BlfUltvhkPgBjyAUC4aqtR3Pi+NEd2U7brDpFJsxvg1Zv84dk6BfzghzRjUcOn8zRZc2QSDKg9eq
zoeDbSw6VPqFPD/Gmknm21NQEpj7rCHlvQ35oCeG8IttQllPV81ijOb0oANO+AyRiyHK6BZ6kwP+
0cZ5S3wPJYfthMRVL6hXt7iY3LrfHjfa8uSUaN4Ug6kcGqUTrZ2CfNyBPHArNhus3ET11sN0wGsA
u1L7vUPyh1fW41UxVfKTZfRtibAuEH14P6+CEW9biFKLTehi/ZTviWoHt4R4gdi2reax7XtH3jjD
SCBuUOmZfMaqVEaKtmvD0gTuNcahijIfvcvWogIv8DCfmSXb0QcKnjvULDOT4sW6J0cNP0Kkph+B
UuWPcClVkoN7cH+ETvlrTgAVmUCmc2mvwmxv2h8hVSg9m+eoqYmuWiw53mN7JZbKYsYM0FESdoVL
PhhOY76F92IYFisdZmAPdMPEC/ENlXfFj8yh6Ef+kHSK5TWgEwyRUBvO+3X7I6+IUH+yizQFPTbR
gxPKM9rO+/kwl3q1TwtN4eQelYUjULNC0qSzp3hq2Qbi9zQsMI7GraOn/ipaECrHK4iAn0OF5Z16
sCIVPEaYxoqLRYNJI7jLmCNirUxlvSeGCTWALYrZw+MaVN2Rwb+dznkFJXjOokpX8FPD5pU33or+
oYyLAsweVRKZdvkuziz3Qk83FK+ITYLxbq38sULmMFbup3HLza6IvcozDDIoEDYUybjgVb7bFj07
Nx43v74VNG9lMGqj1361ymZbkj5H72D2FDQnjtgyaA/pisT2a3XLeNDfGr1FCL+lrfBhb4epLqql
0wZc/mBciShALjm3DiNFIafOTfqlwPuCrsN8sHOvsg4m+X1eGuZygQ4xJWM6DG74NIWrd4G8iuyv
ySrmDW22Jx5yPPkn/mq9xANMHOOMK3QTu8zBkHiTq8XRrKfiHLj9zjZJ9FxpOU9I1Hzf774gfF1J
gsxmalY3M6KAxYCFvwwnwhbShmvkgaDJ4FGUhfAPnKaFH2uLXqTEbaX24jzwUIPWcMN1HLRh/h7Z
4fp5AOCWBxrY8i2ei8FaUFEwyxIhXVQk70UEeklo8i/LZhFw34LsffJHA46qt7Lw7AqanBKsDfIy
y8ywSPDwh06sV8Q9qPCXfto15qF9aCnJIxRM6hlNlS/Myy1XHReO6dRvoFvVlULD/l43VS/Idawz
0SK+6Ocn39vPEdQL+rsPGuddFg7AYpyXWfdciNW97SyzXw6+pssIiBp9frpY5Xrr45WUB3syEbAx
8A7hSXDQDXGhffWwqbrO4lCQUB4rRw2YmpxIbNeSM++exDjpHWCquaF2mXGTEtpgffSNkcnbcqf1
gQ7n3Disa565KJE7ewrvEB0Vuo+rKkOCaZsmMvrNH6KxTbrIXDygBenwFah68DuyFWqXJ13oz9FL
R5EheXMjh1cc2AaOaWsMBcoykqYXvRsGWUZcoQRKX8P3HwqKu0bn6PqVFDwzvS3cDRHmizIqY7xk
60OV5tujHSZzFNbkwDWu9Y0UTaM5kEg6NJckqrH9mbbD0w9xJPyvOwbETgqybL41g7mpk63Q7sUo
aYmHjFdcxePRWSrl023cZKi4sWrHcx1ORUp1rXODfkVIaMzObfXBQOXhsGErZ3o/R+70lG2gOzSU
Vf09twDvlYBahHKRMvSZUgzeNglX7QvSaanjfBFYv6yhnuSB7T+arvxpkwiBvKL35FsjiiA8c210
SB7JXZExVi69v8hVSQ+FrEAcStZX9SGQw74yTmLKn9ksjO7WLEaXYPzBLPl0KQ+rW6KdUFm6FCEp
GSYlzGZbpHW1leaxE2NuH4awW2o2585AylByTIPiW/RcVzN0Xmx2mRoP0ONYMdAOr/eSD0+SEbxL
7oxstDKop0jIgzRk9ZmfWz8EGrfZWhr4/21AnOfZ1MHtDA5ixtHc96+eNdtb3CxL4Fxusx1SeK3m
6M0Yyi1PCRdobiNzLp4itCH3Nl33IYR2tL3glHE/8VL1x9JQ203BvqRx9xTdQ+UL9ezoDmVr7ixy
OtYuj8d4KiLFXoTFFHmpXWhetWgjH39xMZOxFWFNjQfyIRllcGySqhfl7RBXS+1i2qiX7TobZuq3
rabOL3iisqJuvpZHv+gR4gjfHYlbtvAPkZmuHg1vAakpyCe7jqStWoRpXvsBrae61XmGogXRXvmI
nWf4Ng+D9yhlVrupZXZWDuNakqvuI53F4yIwWVauRx+rbubmtNXzHJw9cEjyFWfkX8QcenVzNJ2q
RU9UdJcG+hiFrHTuvo2gMU7si0W9MqFNGCZIz/jKAbvwKCbcVsY9Mu41NsNM3Ymga0RCiEq/JFwn
cKVWlBkExIhpvhibjBbV2Rrk9ep0NgNn2Jlf/V5IA4nQDHmlvMjI43BdSROse7953szcaa6WOi+D
uKxDZp6maUekv77yh1MkQsh1obT/0bQkyzcuWb+5FtygiGwj4hVj9NlouuvRQkS/If5vUqK985C1
cESiilFEo41yy9fSsXp+bS1WDr3NlzIxGWAGtLsTmy40ST6ScrMZ39QUFiZ6n7ogGJgQNHqmizXD
ddMMuYucZA3f738fmp3QyKqIcV+MZlKhYRiDuCM7MuKJ0U8OykJDgHZGTm9dtPm81EfUQf7dkjnC
Tkd7cTrqS5a9hq+tjZspaJV1ItqJrGs/2pjNSdH0Ub+IyUSTCy2etkMdHtpKZeGxJoP+cc7cgUwa
j2ERZFO4fGKAvduODZWT973lLZlP8zJMaUelT/Ohda2tiuLMJV33pImUGmJaQzbzcXerBc9qcKMi
9Vs5XGeEeRtJPY7dgzFaFM9Vwaxeor5qKudUEHk3HNfNUJzIRdAaXoS9siuWm362Owx0c5ORIgro
uSFA5Jm9eUcZ9tGDAsK4y1XDNVLQ1f2Y+bsAoHU6C3AIqteMTcZIKzXstiYZgwgllXH801mPYr/W
qVsPRP7nuls/hHlVdFdoaixxqAX63tivfXwzJf1Mn3FXgVayf6PELsCKTyT5SD+ViKcpsKzJ1fyN
Y/vPCv5fewzc/7yCn8Tn5qf9e//x3/Zv6x0bts8iYe9VfPATUDC/5VEazjvYLBZwsHaajqBV4O7+
ERbMP9v5LtZvk+/b8fhXvy/g7jvW75AL0drZDhd/+d9ZwImcga77YwHfuw/oZCMfkhpaXinpRD/T
eSj1NE0sn6mpofdAdCa+Vr9FxcuzrDDeq942rrnczIAs/KVDDjiYeAlA1TxAKfQM51ogIEzHHk94
ojrT+WhLoywvFFag/hLbMWKSUsBRsCz2EkFSVrTOPd4ZT18OxhYxrtflxAnrjEXZYHhC6Hy95sSi
xPDiUl9lBL8WEH7TmBaCct5kijp+m9OUpXmu/CDSl84OkS78P+OzgY7gQTCnjOkwmt9tH8nMtbGO
kwUJtAgUBMvYv8jSmcyYtotgvLKZFOTFxqPF+1yt22rebv1mdxdhpI0h9vOu7pgWnalNStvSb6Ey
A6LCy0KbZ9ziWHCmjA8mDVowmLgGf921ya44tZGodBpEyj11gdZ0O0E3tAjJyda6KHFH5wevqjqS
HKyp4FmP8ed64dE6xJ7OvO+N1RhXntf4Nl47Z0XcEZUIkwJz896HuGrseBus7rJFDBiBwhPAfuHJ
fjEPzDP9J/iY+jPQNfrfMOz9U54Z0RR7+Vo/Rni20IaShGLgC3PleziH8rub4xxLDXCmm84M64cg
6KYuNuk9r3BFeEJdL1uO3Sxv1uz71Ge9AbzpG++ZYQRGRKaTAX+wqbhubLDmk8D35yVmlKmT4VuS
7m/sRP3BH93xi1u6mQmdWwZPyPiBFM3Czow0I8nYx1Zs6/qwBSDwF3pFzxA7dTimnjs0qP1zF61H
7bB6bHwvSMEjQ35EAl1/gv4Wu9tv5BHQF6uTaETOM6ClYCoGUmagaxq076hk53O2lPOaOtiqJjTi
jXFnewrijtVbmBQMluXVjMgRr4IpCnGWnUt6i68nXmppDHx6ljAM8rWnlswVH7DASNCt1XiuAGzv
ty0qvzi6KIZzTnrNd03e0JaACIxffJi0V+Xs4nwjMqBgZlNk8rCIfr4iHaz9UhMI6GBfKtoHmsXL
IDEw9nyf/M6/RUeaVwdp4TNN7NpdtnTVoeJhoPL6m4HAbMXtFDAqFWT+k3XnzPiOM1cuLBx6EMAT
uPmuWOysl8oLqtuW2gu8A4A5DYabZgIfyCb51KnBo01aQBCcnCm78lHufXHIjxZJLt3s1Szz2U9D
uCMqG8uuIMp2VM6baQ5lE4emgIWUm4szA9cO3cMSYlGcZrNQ33Y5Mq8uUlAgw1plKKPkOAaJzgbk
02Qv52/KlAYaZW2X6BG3mi+0MIf+Osu8zTzlTrSJ80xXBUGkPflj3JyRXlMGxsg7tUqrJ9yiuFBw
N9jhMdMuGTyQuqM8uHIDgJBR8Q2aYU+UduXcHtXYhVUilTsfVN+CcM+EIlxa7ty8oUPNdIJ90/5G
ZUgpnwoRzG9BUMxvqICHIGaSg29Ay0Oa7tSE1isx6MGrN830WipphR9UobR3mM2g+uR6ZXvvt4o1
ZkOo/VYAYaBh3uzo84oBgJ2OJLUpBnaNbvw8y787g9sxFXQ2n4vPJVlBKXv1ZU19PJLMHBQhM/ha
zgBkHDY1O/KInyKi8sDwjIeObMH1Q1674SuKb1OnG7xzQnk6duMB5XiCuQFRbgKTJQoSkZYFOW7d
+epxdGx//VjpjBwK0vKCM6dGBpzSBtpPKEZ3QH3oFX+BOw+rWyeYzOBoVFn4Jgf23riZRm+NOyDF
G0sWhj6h7I2+WPYcNsfcFytbnJrVndVFEMQqKptjJihxiHl9hJ27TIMxQtU2IKKULmmeLsZ4HzIA
OkngbQP7vDfi/pDTsmKFQrO6XAxKd8hsl8B/9tqFHgQ99vldoanNI+wxU48NCjxgM9V726HsKWxK
iCl1H7qy2c0thWfbiRgxmmEcGpogLUIz6BKGO1aJbKaCLykbApzKMKAzAoBA4pccrPy28jIclnzv
7fXkh0ADaqz7bzwMgiYtLC+v+bRK1l0vVxI/NwfNdvQsl27rzudQQ1sfMHu1q0J4HOFt5452Covt
yRrK4NUmgZZTMnANKJoa6/U55/qczwyJEH9zW5dOInsG8nRoevdDnxl2d6CA2ZZXs7vql4CRGqmv
NqvwKC1I5xiBZ/nVnwvMwTHbVI5rgsnU+oCbsiTfs27JXx8r4WwPncpKfHo8YPq0KvT4spXrMp/q
qN2go9FeGAse5TnrYscEb0SgzbHsOLn4VNYCHLWyOvshpybybQllDaok2G6yWG99/SkvK/vCslQx
3ZI8AGW+8LKcZ5QOm+SqMD0nbbxlWlFvh873vlsoKpk9/1T4S/ngb4TvY6j1pgGrp3tdvxC87CKR
YJh9hvriUHG4JIprxZnbpeDkAq39GGIHa61tecsqh5fulqQN8GFnSwWuxrx2RlUIGWs1GWpjM6++
DPjyaPYxPiEIb+4BnALi28tKPWWi74xrg8oavoMsbF57VhnMN6vOUfOnVjZM8xtd2OtHFh3vW53X
bXOae9e/zr3IMeO6iXBwTIzy1m+ZK/+Zuv/LClF7/s9j9+3nSU1/pr1+/Pzvc7fvv6O/wIqIwKT6
LgyYe3+bu639v5gRfTI2ylLUZUy8v4/dhvnOA8r02Yx9ImnRM+2FM78P3vt/9Bw0kmifvF1lFHn+
3xm9bcb7P03eIcfwjxdBPhQxLHR27ArCP2UAwspVouBBds8m4Ka2KHU8DF/WXq0XnOEXjrSNGG0+
giYyTFL5XRn9s0GfQzoGa9qMNYiZsQQfrDDJRLFAvEzs8hlR75P+amz2l//Qq+O6V8EQU/TvrrLr
75Dxov3pOtv/xW/XmR29Q7rroxVm1WCB2qtkf7vO7ODdHoHEze2ZZDXAp/5xndnI4vbrLzLNkPhd
tM1/XGaOSRnB3jOOOI64Oxa2v6GK48d/FmyzXHrIQ11epEPHELluvwioORvD3lywXI6T1mlfSqrk
GlVgzAlTyR50CxLwaLnqwLOjuq5MeyQOZbpEd/kJV8s58/VFTzJdTBjMdCJq4GgrE+mlnU9JHywi
qYoonaLooRhHRqyXrP+8P9ByIij6vLxcQbKqyX/R4y4hc8dbWrKe16AY74yhPwYjWd5R8C3sna+6
ts1YzdUxq8d7VVRnPZafcmpSwGAZaxH3YaHEQRiTHoSGGYN8xiQqAlCvIotATvR85zTiCsWVmwq3
vSaI4+Qbw70v8e37wtJIZbZzE/Dite2mnStRybRQX2IavnvO9omHyEGWIUHUxXzsDf3WL/58ZElL
ID6+lLK68yVvy+iq6tLtWUqC8hOpUWR5OOoYiObN2Mo2YQZ9Vaq+n9aaQnMCqTIv+uoV166Xnwvx
YTF6/ak0Pfynu85s8rYy7maSZJhUZgYYYjOSHEXrc0PYUMNjjYUVPtYKHkOJSbgjiiLB0NMlXr+9
+hUbdbW4J5PJo8IZnTqLuIL9wHY5DXdNMT+42r6DhU82e0wG6m8kEbcA0M1HFCVVHHXLJdFZQTKa
zY3XZkDjShUHHPvdIZSYmHnW47QJ6gdRUjIgKwwzasFE94A/5MZR9a0ROZeDYn4NjO5JTeVjzliT
GLRjHhm9k9k1gq/Ea9wbgU+XdQge1vPDYeWg6BvX/mRUbo3ni/CaeKvh07hXoMNAuze/vRjq6rZC
roVIb7pvlPNkhIXxJEkZi+l8YFebo+ZkT9sHw82vXImcR209OG3/pagWIkAXx3ozGKQBH3wMq0TZ
JYOzZh+K0IINc5BstkXhnG0iaKay3A7VIrKkrvZMVvagpPQWVNu5C7U23CuVvaEWvPGn7qWh5jdV
rTvHiyfx7vb2teOKo62D4IgEaD0aNMPj4YtuCk7zFYYMo1ZwKVA3wHhNt5aHdcxAjLCrudz7KJw/
u8W4HfsKp7zVlryuXrxKlKGOHeasLoW7UPLmXcsJcLqK3ptGhS9brEfWEcLWCnu5dZv6XG3elFKl
+HGeLJlmqtcH0+k+sCdwN9rt7dzN7JQuYX3ghl+ccrpBdMFWG/jlAfT9gsyCyoWj2nNwz2OZg31O
IDG1O1s2zqr2yih72A7Sd4h9aWuGXQy9AfwKarDq62yRdNEUijFwpCJyLKcrpr33fpTzzJrri7oH
Q56FSIOcJSwol69RI6/1OA0x1joYlcFIbIJKsE7FhkFEmVXYXxptn+yhIJ57qpq0LtArQA5cRMWi
Ujmt8chWLPBP21XPdF0wzz/gojtG0afS6hcuhfIrOct6cqjiK9S9cEcKSkBGYtfF1znpFcXeVAb5
k2Prjoeu1V/7hj/AZ3T1QW3zcLTNXJwZo88q0/pTRaTBkVwL63WO1JM3rTtalaGXxe/u4h287cbI
S9bFa762E4vOhBgwnWunPLvGAg5AwR7xXBpsPGpQVrR3zrbcyC3HhshGg3lQXmqrOXAhdPekhF2t
nSayJ/q2Bfq5LOcPFQWOCiomrRfje+FryN7azPAZZnf57mbd7EtXr1dIbxEoe/TG+X6ZtGvo8Ida
mp9HacarN88n+pTrGxukJDBCuJe8SOp2vmgNfS/C6bZsJWcBE/HFNBM1lKOynbzwEqzDTruo8S+2
yLyeauO190c7tnttfi8R8cOjcn51dlh+YXmuL80GmskioiXc1HJN0kpDixS7zxA0c1oOCxWm/f9i
78ya60TSrf1fvns6IEkSuN3z1taWbMmafENYHphnkunXn4eqrj7Wtj873NcnosPh6iobAUkO77vW
s9zd1Bf31CRe6ASVk30oBqorYbIcJ2S27fpwQPmQTR+C7DiXDfO3tvrucVKiPRshsDJa57MurqJp
aE2cqzQz6CfRqXbksNOxIKAwoMs5WHP12UyZPqdUpedURbdGNYb4F3Bkm0AztlXWjTvTDW+H/JPA
z7hxSp3QoJpuskmqT72uvpB63+4bK7LXsnMOjW8dotLYYQrcYIOeVxWu1i5SVwBY1q4V3xhx/Ahq
VG2jPr+ix3eMcebmTlPRaOFEq4KIHlD3dXI9JDVhdlKBFxyFonc6hjN5HT3hf8R/FiZrTA1govMe
GjQ4w1KYSYcv5gJqDREdEf5LNyQ6V6H5tQEZZRGMtSVEzNlFDYOpdLJ8R2PLorBTUPLihL+bumDn
F5Rf2xZKCLAgoFWRH+9sAjbWnR7uZG++jPG8K92l0VU2n1ITnFhhMQEMdqp26FDSs++zAvXz8BK7
Aa0ot7Wsfd0iKjA7j4FOp2w3NfQ9COSatkWrzIMojPl5nOcnT+lsZQ8Ap5wKeC+s75EIQKc6wA3r
16jGk6usjJLXOAn7nZwNSGl0p7F1j/SE6iAtaUfH+tWM7Pw4T0N6MCKpn2IppsdFV/4yIaJ5T8DD
1p96d9M4tw6EBsdBvooaoerNe9uQT3mRth8Ss6c76T4VldMdy6CWu6hDmxMOmPHLkknWSF1QJBke
0XYIPvqt661ceAir0BzyDRCLHd7Vq9E0qTHWX4dW2dcB+voN5RjUWpPzKUnoMxWuc8wtw7yvw+5J
TIq1zL0LXL3vht5+IpY2XjuNcbZDWtmhqIurwUI0SdOs31Qtq2WWVt2RMwtS42YFFX2N7/62K5Kr
yDePJGkjnrbWpUD44IBJB09FsAXCoTgi+qm8zhF1JTSdZeY8uvFSU1O0dTM0vjTChtbfTYHV7oiu
tUEEVYcptT7kvqRqDw4SBQ9duGAcbqkQ7Wl78z2qkA4SAoCpXpu12iYJUpupvDa1sR3DCHc4H4Mf
3HoRGD5hfyT3Cm3syNraUMIDby/lQ5tBpLDIi5oTY+NPCdIzepI+7gztZ9ssshDfQJQNhrWT4WdV
OCGk+CrabF+K68L0NrE/rSbdY60PD9J5Fxbx50xUp7lVS78gX/cwiqqQD8HNN64REn2lDwE937IW
+wxJHNuunVbqyug6b49siVdeGOkunkJ3E8j5Li0ou5YQVtIcSkU4zg+lpUx+kgHpb6T1odbDI95M
YlUnFrRuUrea4IDKMV9DV50sk/WsneZvfT+cOeglOwdhS1C0h8wKj2jHbhnUbPniEnKBsVK1vxtI
1UD4cejb4Bzr5rVp7wxzuK8kXbs22FT2fVlmLxi+n4rS2ledt+v95jgb2XUOr4+U+ZvayTdkvQC3
odqyGQfqXBW5tGNL0zdvpm9l6j07GUsVc0Oq6pfSbb5KMzg5AyqkoLxu42w/CAS6sdxH+ISduNqn
zvClH/JtrIarXvYvc33wzXBf1iG7+WZn5/61nd7QWPiIeOy6Da9NeReq+X05+icNMkjKdudRV2lo
IygTb0WAmiCymMjKsTk1kr3NFOqzTkHbsNdNKUutG5QpG6cqXkUtDqo1NlV67mYaUCYa6Y3vpdwX
UQKryVTfipSBzW5aXk/KZUfln+u6vC3t5n1voDJLwrNCneam3jv4Ndu5ubM5OCNwRjsjstsspnxq
1OJsxlgiG2FvBoPFpDZLCCRudPSnF3Rsu0BlT0BazpKNqtNasDrcx1hGD1UBImIOY4QIFpJPi0Ur
1u9Ky3yJEX9t+tLWLAn6MGn71p0+96TGeAkRgoBNN4UH5XT0j7rwHzvF5qXu9NXUmLtR2MSR28b7
3rYe6gr2IM0h5X9mJCE/6dI7gRoOcl0UQLjLwi2U/9cimum4V+lOZFKei6my90WVH+ZR3NAqezeo
eZu3FGGbhTIaaJhbuftVxSBuGj09xoa/nCiitccyRiIQYkv/ZWSvlLCUmYVxnRXueh4fbBf7iIGu
yIFeulayvyuQJ+LNuK1H3MdCn1LWwMgYPaBGLAGa4JxgDqjvq5ceXlRW3Uxhc7YN794HupE29rMM
4Aoy7bFm4LfVonrQ82uqPgFz+jrbp9hw3plqq2rk9Ux77ydUc+2szyXagvdNmXwZy/hcms4jah9n
7chpm0pQT/x0UWDcOOTk0vm4ErLfTnH1zbfK92PYb8vqWSTu18huDzl9xzA2x5vQclbRENxWNeau
trdRI19xWkOM1iHqB3WwScdgF1v6aMVLlVp9KeoyXUdteTRKW6yHzBVrY2jPWWXsYzFvwzo6IFP+
mHrGE9LMdTol484x6Uh4jYAawtKQ5cPRGMIbp2FLOhtMNjbH9FXcDhZ9UzRHQTFsDezjMDh7uKtR
9c2gO1KJANxaYd6lhudtyXxD2eKCxHG7wT4Cm6PD55aoV70PQRW9VEDzkrbX16Elbqq6fuznLF86
psNVhdttHUzOo8znaa3Tft7YdvLaVfK+NOxyX3Tpp0iwl7S9st6zM33oaTOtRFAfjRz5lDaa5z6o
X8DYYANpie2Bb5ev3QFm2SI3bebRJEyndHez9oCieOo1HMo7swXQYmnvXZMkND/Bt66msr0Vpj7P
obpJJb71JEGvQ+2eLwo9KNwIQAtJC1EorcMXQzENACLOD64XDfuEkh1l63Hem/gAd3GPFmmocvJM
fFLWMZsVVxmyLh55HDxZVvghqkEicD4el79N3+KSGUIWMOOAEWrHy+lXjeEEaOAodXuonFe21Kcs
YAePYuh9Bhp2HMRd4aFdIXk7iNtqlTnD1i/rr7ZrvcuaeRcQiAZmI8gWQXda7ZohKM5uLDhM1IkN
caQ2NmOPg51mm79WZezexz3qKR4pou3xOAnCu5OQ3cpYjgvilpqN6oPrGM0zvuXKECepi2JHJ7Re
Jf5QrGO3sugKQfNy6jr7GHhjflRGjLxl/IwIZ+1hsZ4kYyN1n0vDux6QyWKhgd6Tf/NYa+0p/xgh
0TyUU5kyTyfgehD4fszj4TFIiqMhFUf3EOFZy9I2+5LOgn0teoY5KKoTW1P6ocxVm4ZmKMKCVWXI
a+Uww0HO/qCp8fuLyJUxPhjRkaUlN1xOHhb+w9qBtzmV3o6CfvyJxFVrO6Y91A3O1nsoFtV6RFlF
V6OKgmOcZG6+pRSaURvFNAU9eZk9glMSBuepte1VU89qHWZGw75OPNKif9WQ+azROvVucSMZiV4b
fQKte1O4xofYa92NVaXbIKH900BiKaBQDbOF8wyVazARtNixLCf5IrkNUkzkgd4SkLASOoSkNpzC
Rof0tKZdZRmAr0oMT6VTYJOxb8glx8JZXDVD/BUC2DaW/ZUf24c+j06oDTMVPMD/e9cP/Rr1xk57
4spFEtzrDKW7RP/ctx8DHzxclr826XBTZ9Epm15CV6Nhnt7bMrzFq/lsFNU17JKDw6ZNlc46JzqC
fN/3HuFyNt6BtjGiDWTQa1xX7+w8pZKkEZc/oeS/SypkhJLmIljnZ6oK8uiyJWbDWEL0gwNIiUDZ
4S4LO1hDyRRfAwC7GuBgapIo8K1N52DsbzPhv+ez3ESq/SDDALG98VWy75tt/QQ/GAVeW57iIr7D
8enf9GOiHmvdmFtdzhua34uMwCaBrqEDCUE4MBawonVtJGhPAtap1aD8U9ImDz2hcWucE+NVG8Xv
A7uKto4JTROQ1k3XC0CYer4H6eLDhCKgajRgm1q34QiNSZSC3eUMjRZV63OYos9dCesOTFnDjih7
FGW9oh9ICQLoLYo6f5dilsD/iekxjL61oCuPgTn458KvJko56Eh2IH0OTZy+U4KCIsZabA/kLniP
MpwfhM/M2af5dApm90ib7ExhCBNjHikWBlponBKTeA9rQhxElaR662DtiGZMF71078NivE/i7LlH
oP5/TSOi4/8u51No//83jXC5T2+0WiTj/qeY7/yLZgApltbS+3P57T/FfB/bEwnOJHkQWbhEu/9v
Md+2/8XmBZi+iSrLXur1/3SMLHoDtJI8D3v73//2T0r5b+v4rqDSZ5HTZZMuLynkqwtMSDvZOGUa
1MNjz7rmd+2Ipqgw4neuFTb3bqPGd989l3d/a8C+z9t4qwxzBc58ASoEGxgJC8BJln//XX+KjriT
qj7imDtmyaaxJNR9Ybz2RRPsfn2lyyYFfAxEjL6DpsDm5nz7MvwA6VxGpCxh4HM1CSD6Gei5yLxH
NGqwKHEKJlRoHbkLfWDLimgm+HG8HA9tZu3yRrESxNQ2ujRG57XQmRBW2B4f19B+QU2xSHSNmZka
cJZ7nSm7unENnC8BO69405ZOeq87zzF2mTeiHDO0yuxrf4yz+hhl/oDw3aq0vy2N3Co/j1ZTsIsr
BzfcK3dWvBFhjmV9KOKWEkORWG22yVEod5tMehTgUKvm8oaTft6+K9nli21nVFN6ToCpf9ZV3J6a
eK7cT3kylvLszaH7LnTi4FzRJvmcUVyF1O9Y+YA3GAD4uIEdMEP7YZlvOwc7LNEat1liBudyHlPb
Z+eXtt4KLCbPcgNP0VksXhZr67WTuxiwjdbOhg0aJhVxkB/ZWB+W4f05DHsreymMqLPXzWDkSX0a
J43hbERAiLXbD6bcOnlRPWLKcMbSo9omU2tGGRwK1ToTaG+OzfZ2Bi0qx31W5mkCRjhGB5Jsal2V
A069ZKjPTmgUxQdvwPFEFaJ0nN4nAdvszUd3GFHlU0C0RxjRbhyQ3AhWnYNzt/NNp6T0oUYDUcZq
Cgw7WhJusD/Y29RswcBeJbkRVe5t19Uqb9/HRl672aai0QbRwIT2QluBfPoJ5VgZOfAB3a62Cjih
TORufjtrJC13AaqK/GkJgJ3b7VThQtxUM7v6T1lhlFRL/A7Z9ntuAA/5pkpa7RS4+WQLS9SpohLP
dm3iePFZWDAO3rk0YvJ3eWzI26BzjHbXWnHPGV3OzVMdgt/e13075buqgXK24T3i57Fj7TuUa5oI
KyGrYrqZO5Xkhz7FRL0eqe6Bb3fz5vMiW5y3XaWTfj+blR0+6iYvaTLwt5kcIyaK6yF0cxPRQi+C
HIIez7rciCJBd1S77GzZrPgu+vliQJ0ojdDz94HvxAcbWG6+YV3t6bXklI9daGq8TRur9Kag8gYv
33KG6mposQvdWCrz7OusH+vsFE99ZLP5Awjnrk1AX6xidte2h6Cul/8U8ibwY74KcUOKB4oytKWD
crbScyBFUJxNzUNC3bsk4cBV1VezzOAaU4ydwlNLQOqwboXVvOIjdrAGOkvvm/OKeVUZVDaXfTgV
+/mqoWHQ6W2LBKex8D77MySAYOwMle9KZwSi38E37vdLGmSILjWqrD3JiyAaO10VyEmiqTqIqVWI
fhQ6pU0Qg7bAlRphJtCVgQiVLl6b7vJegxJqEqc40I1VJvGyBW3CCq+iubWNDphe6ld+C9c+Hz6Q
ZSjCMyklo7d3aqGt+3CUDN+tgTIpeSxLwgYPdjdWtFZtWTh18jIWBs4dFPSUvc/KKwIkKuNsYDNs
OSNvtMSqAjUqNlGJJpFRXS/a2OhoIDCo95w6oi+FLdW8jmYnxyiY4XhHORmFy0mcLddYmnhYrQxn
maMqeIG1V9SndB49AO3z4PTbPtcOlGQWhHyTWrEe7xmVg7uZIieSD1TrqTPhScpCdjty9JmsX0i5
4dS5bypfJjO1WDBbxENYs8ce1Bun8mNUUCwSL6BKQ59xCUiDs3i4yau4wM8vLRO0/xZ/qqeHL2EN
67/21r1c4IGvfe0EsY0ZcOoNOXwZwUjn9cNfS9L/iWr+H+Sv71bnHyhAN3H4AwVo+RP/ltVIxAku
+Wy2iaDBFSb6mH/LHRbVAv8vchvJrsdZAu7+UbPb/2IPBHMLNY66ZAAhSMB+zm4L4obLjuOPtkiL
2uI7TY0LaU9gS5eK67FdQ1nxds/iZi0eF3KLsj6Jq3E/YXOlySBKMMYkhEzeDcq7AiJ9H6fRWXcA
DDZ2lzUtxH0EawjYFRrkUajmg6tZz6k6DuFw6+Npxq+FwYzTRQiQwruqOnTC/koKIbKSP4E1fWO1
1cysmptGvEuF2yQHd5JgIiozKRVhDi3IsSmE4oGTxtQOZh0IpasSaXtErTqhLz/CRSg4a6HKxQ5X
YhvRLe45zEeLuDNWmGkxTxMU4LjTWbZ+CNM2RkJh52JC3qDyir8vJ790RY4pFPnUC9GvISSMcpbq
IZ/XSSCSGBNk4jebSaEtwHvjDsCR4qgGdNKj/d8qjFHl2qhTNR1kIbNn303FjURTYW1pt4a3zdzh
GEB58lyGnfelCoQPyHFyyNCJmuXIOGltqedAcMmn0KrZpiQS4895EpmfXw19SseYvInA3Wg8DlhE
s2Iq7+0ZIPZmrrC1bVN3Bt/kVq43b80+olGWONpjeqRbde+UkZ7PTtLoa5+W2cg7NLIKE04LajRD
nd7etkQUZEeBY49iGdDQk1D2iOYSU9pzEcJV3tU+hSP8f3iKHukz9XJHuzXKD20QoUcNEdbb2zpu
69dmotiOVd9zP2NkCKK1KSb5OORO94Jh0HC2VpZ2e6yBgISiqvA+t9S74I0QGUavcKZ6vgByqBwU
npObdEjD5pQ4DhOtpfTkEFKq3GmdSmBHENMV/Y9C57bLOs+PtYc5OFKMqnV7IKXI+BL1QJZXkAXi
E5rD6M7o4vYb55mHDgwQZfWWmXOddR7dOLbU8b0eyiLmAaU1ShZrZPs3Nw3dhhmelChH4nYotuXT
yqU3doe9OBGrPtGcTOMom6GkZGCGEY0OkFY6AomfEenbpLHUuvgsOoM6h2d3FiJe5czv60w5/GwW
OoCdsEuCgLKinxGj+2bzFVBW8BlEb3ELFcJ6jc05yXZtWKLS13DJ2enge0j5NR4+ekqImqasKZp9
YAJ7WcWTb9ONGov5kzSc6hZsNRWXum5o9KZ9iUXAJNwDcVBUU8CmYpmUVwJlOopzVhKk+U5rD1QV
hslciRiEznOWhsFSoyTZEx63KE6OpxFcT5oU8vsiFBKdAnWXeEXAVPrOwrp/F0xVeo1ctQNj0qTm
l7ruxbwLEajm1IsT7zlxQvUeyTkoINeFQNVXlhsfS7hd5ZEMnvy2zkqc+HkmIA51sUu5ie1kSFNr
MinaNfWyQc2GmYCj2pvylYO1kgSuccweAMzDKrJFNGtM2Vn4QlIL78fPEsT20Bs9c6MmGsMrji3C
WmVqLEkyt/GbsZiG9dn3kvwBcRdxEAFenUdapnZ02+dtA81AKZ3eNSPi1A0eOoV0hGPIQQqMCXsl
lNNtQ86X2dZJ4H2tNc7zkEpNlvNB1aoxKaRKDmB+QJrPKiUfCtOKr+1qIwsrh9bXw97ZxUDT9Cos
0+Xu/NjAboIZGMw1B5xza6DURKmrfNiXs1cFG6+xA7WbXKN/MUy3fEGRLPRqGAzKinRrQjxHY2zj
bMRGn/Br2EH9d1t1m7UFUWFe15zo7s9/5R4VKNOmCpcOmzn7jgFLdXEKcjyAoYRAv42nGjV17PjC
5LTQLuAv4MnDOpDahlujvGTY4oipolsOpdGxQU+D4RK8/12MRK5bjcGsd0S0MCfXkldACdrIcZ3U
bX4O4IiVpy7PEiQ4UwJsS7IGLS4JQBU7D7GbvyWTr/gYezWDQsfYYNZd7bt3bWAEM81xhUo861jv
GNZj/BLHwKGA3C0dUAKs4g9S4kFZzYFdXgW5sNptStgdpnNZ0VhhNjVNYpSyxQFdU9dYdUZOz30k
Rg+JN11nuFKJyB/jNgoK+gemgxqAX4gRQ5/9KOISEHqjUwZfH5tIAbIid16iLkpDIt+DeNMoDuPb
2qoiXByuK7+MfmzWK9b65IUNvTKLoxxaFCePgcr5oHHYNtaXocuLGz2TE805idqY06bsxYNYpN+S
UWQ3zqicB/Ip55dMi+ZzZDAXUp8v1Rer1cSVTaVpPo5lQgvYbpvyG5isaD/ObnmCyDJ/jC2hz4Qh
0DyIgpJDcVUnTbmhKo6SiF6sdTehvHoiQifENOuWtBNRc7vPQY3XBWeYoPsbG/O31Oj6KwTGkDSb
WHb7IUtoWEcoyW6lyCmrJibUk1XfiBrDfB2hduminsQlDXNjS5ONvvDMRxMvHbceuDhsgQ9paJD/
njbQ9lZZILt6J5Ow0hs5NhDMeyc1zxH69c8EnqbeaqwrKF94xSbvfWjPFmXhGDzvDZ7qKkRo5w0T
NaGkyH2YbykN/E+pb3aA0YmqsPRpECEx8iTAOPjqhRo0OeAcJNJrEt56JMdMoEHxQWVxR7CSl0jG
QIrE4qBToyF8y4c6bx0nw8nM981UexYIrybjYOgq9EsppZQzjSEvOxXoXsibmhPrs+uFw/DForha
X5dZQPOeGRiYwkjeDyjCIQ3s5U9OM5rHyH6lTJ9AWjGnnAQXS9EOpFgQB8FmHjszOLZQZqInNXeG
3LZGWySw3/ui3GQ4FRL6+UOoYmwyQITXuTPxYPxOoCOI5rYPPiLyb+0tVHtfHkpdem656mGMSJws
deZD6G4oPphf65RpjPQ+8LH7SSWQ0ZAkOrKj5kLtxruGpxBM3zoKT+lNywTR7MD6ec1fNvrmHKAq
IvvMpxbibInW0QtW2izMbBcNlXZPEP04rcg5LEOaJTILX8vGaPxN1I0mrylx8m4dS9CKWxHpYDiM
gZb2uMrH0JZfNE3Y7CokYTt9B52TYJCG7bSx50DU0VkjzBIFxsTYPWS1UZNvgtsY9lgykyhpzyq2
HkEOiHgf4tBE7xnHzvjg9Qmcr8KhOUrnSNS1++IPlvU8BsYo9lAbgm+mRvG8L8j+nJgl0ok6f2Bi
VhczgxnIYq67nVf3bncgUyidjjxzcD2T2S9d4Sapu9uEiSc74XXSX8kBGM4eBfiPbjFhGrI8iBE7
gIat2Nte70/boYgLQa/GCgigWThJG3LRYo+H1pc3ldca9nbS+P1Jp6FCfm1wY5SHDBvAPzJVd1w1
lVu/MifEeuf0KFiYVcyYHBKbrult55IUsLIQnZZbybajZremQ1pwgaihB1H9+lZDOGEHj0eD/Xc6
1/ZWaaQHqxJuRbCBvI1jhLoGqBk2CLTQarpamGl8GrLImpvgAc+4z29tWX8oJbvpnZ7cDqneMEio
64E1qm3lxskdMRzRt0IoyCxZj0pl5Y9yOnUVlthVy5a625SFK8nAaeAcrdpaDdAC/Fx5V1YU8ogb
14yeDKvCqKRVmJrrzm5ApxcO8olVX6ekV9q6CfURK1VMaB4lvPIkh4z0nikKJrQmg5EUBMKU0IrS
IsFVQ/RIWpzrsSErosy8WpyIk1zCQmA3k7+jSQ1cJ6U1GBvD5C2sXBLRqdaUM8EOmH0LAg11jXC2
k9RawMfBP1yHQzu54DGjAWBC6w+fe2MmUmIG9vQ1rLCfbmuySpLXKqvk1CB+g224BZ5HbsisLPBb
6xrbGcJEO4TAgjmRShayUEAhldXvOHb4iCtc4tZo0hajbQSwVuxOrEmOcd1bjzk/uJoJnWhu3Ibc
syfXGUaNfbnB7lqtGzb/8gNbzwR/PZCZHGzs/9UP/umv/NILf/705VP4qf38qXnrmPiPI94x/yVd
S1BGYGmk5r8UCv4uIUg6KR6bf1dafJ10ASg7/OPMATHMf0thAYS/Sb15adr8Y8wRzr8UOxLqES7A
dhA/f8SkW/oo/2uIp8dCl0csP4IivUaZPyDLK9CqVhSl6z7KxuPsUVuTVPT+iKLtWfz93Izkh1bC
X+75baGCLohpjS3Qy96pT5FZP/S6f9LOCAQpqzCoUgT/rorzk27O5W1xqcXXBGOPurNjuUt76btu
zmjnU0CRo153wHVuqW0Ge98ljPYPryKwTHFPpnB4u6a3eJ6+u0qShvkwAY1ZauBI/U0meBZg+ZvO
FO/6zSuSgi0XtR4YIsp1TMu+uArboowuDHjnfJTkdDSrLod2J+NrOvkfxiT5rGER/ebW3vbfeGNC
+HJxjbm04aUtL/pv0xzia2QDspZ0TDaWVt3OrYgdcQwxXdNXqn4zQhjsFzcJgo9aFg0/kivAVr29
SRc2TOCpusP86z67QeluuByatBCKwp++NJugberc0mJRN92LOwtg/IgkAdZTAF+6mmaZrkWls//i
KgSoc46D32xbfwWTfzc0euJIVEye1TqqI0TuyYRxlcFYA0P+9e0sn873H7AU8DL4hqk10o0VlyM9
kYSWzhEIoIxT4Zo9eLr3exQRHkXjXWWU4htb5/zw64v+5G3RKhW+opnEZHTZLDXdQIE0XoC9QhZb
JWkRImw0dkVd+b8ZiMvr+P7+aCXzgUEOgZlJc/Zy9Jv4EvVQ2/Y6GUjBKUvPPgZLksGvb+jiKQqb
iYLhzmTre2BDrYsvuXHSqPSW4k06BXeO08l9gOEXqt92LMyjn/rhb17bxfe1XBBrLl13kCS4L/2L
GRGLf1GNYwUZWRP4FeHp93vfvQKRUR7rNMp+88J+djkqF2Si8tpcdfk51+0gvVpzmhJKOeQ0ka7K
/imifdXD/LHWWoIy+s0zvXhz3KKA5rL01YkVsdEXvP2k7UIlLc3QFHmcMo6V9O/T2mn/+MYoZTL0
KYLb0PovX1xEsYcjCrpEdxxAUJi5PNIIS7ZRUKOpGuzmN+/tZze1TE9U9sHcsEC/vSnpLZN+biTY
qolm026FdtsPjf/irjDxgsmBpsPQvzDLFjYy3crykjU4xwwRtZFtykYQcd7l7drsUmv76+H/k7ti
HfubjoPV9/KuXGloWAkM/znIqa+TmbTF2z7+2aLMgOAVscngf8tu4LJd4ZNC2DuTwtxEUACnqnbx
NLXl7tf3cjE3LVehJ2MJGuSEM7iX4oqOIISYLGtYMA1tDMFvt4Cfifiz7eA3N/SzSxF7Iny2agup
6mIwdMIinZAIV2I1M7UmE368by2fMoKYElQ5/5HtvPudPMX76654cotFln8wLz9gPaOQq2aohIEK
P1Q6GE99TIWwogj6x2MBVbOF7oY1hbF3uVcLTKuLOUAuh6wQZTCntoUVU7r/xQ0xtzusIo693Nbb
DymySxoxqPzWFCDa84zV27oRug7CG4J/fxcc9eP4Zp+7LPYs91LyYb292JAUtde4CO1NdLErvq7+
bMJdOP76Hf3kKkvylo0HWhENal58teRRDM7EJ0p7vGq2YF3JO87c3wzvn15kyaPCy2/b0rlYqeLe
SqLA4iKGLkgqJMz7NsQze/71rfxkZP+devXvq1y8HVGFaVyQoU2g6hAdAPTZq7mjepCJwb3/00tJ
NhFCeLS+GHHywrHtDMYIcRqUJBm5qItYCtNNKpzkKfO08Zs39ONtoXJjghMmPhVIYxdvyE/TVAyS
ciQlY3lKXbe47hBFfeIsIX8zN/z4nqSSy9ok2KJwrYsnOATCQFfMpUrm1a3TQDQkzrL9zVWWgfvd
7ohpQSrHpkWK652TnH0xGgq6mZlHSMQ6CquwPwtdls8UsLzu1KNcxk8nDLgov35hP16TQ4jixOiw
/eMEefHCgGnnYihDjI8AzlcBgRYbI3WcDd1oNuw28pNfX+8vNMTbm3SWmYhYNOhxnEcuLljydiwQ
W5RotB/QJrVh6uyVX2HT73zyao2BRsoeqdlS9e+7dtpOSWW+oB9rn2kVgfMJEo3nvCpEAOTMj/St
1ARbUH5Nx2xPzmdr7LQ01GmWdvjx1z/9j0MOIAKb5eXoC53DvPjhm6QNEdSyHA1zTtM2m9EVcSiY
g1dgQtiF/vxqijM2mAWmOx7Z24mubbJqbCr2eUPidtMO7Lp4aHDvN0sd1fm3rJYsp/Br+ZNF6Scj
wTJJjoPVhLia3ezbq4kgTmKds/5Jm1LYKCOM1UVPq3E9jsXU0xAsm/e/vsHlr7wYCxaACdNhsnAZ
8/bbS5o4rSIjJaIbSt8u1urrNJv5mjrgJq5pCEs53P/6gj+7R75exJZsWACpXFxQmxL1f81yiHvC
WFFHfUIqeaazEhC3hJ3o11f7yWjhYVIpcqEkusyGb2/PznrbNRqZr0m8BOhldG31wQAleEygst3+
+bWW5RB13l9S24treZXTDNPi+nS8dtxiyzBOOUmjV1mOyu7Xl/rJW3M9sZyEhQcKRF7MuwX8P+Uh
NcRFUVX0pVL3AUq/iWmXEFGOkMk2o3/ymzXsxzdHrIOrKJzwAS7f3ttnWXqgEmgf8i2otj2j7wu2
jjlYRz8md2gRRe/+9CZh2y2b9uVgTNLDxZduCMJxI48tmh6ASHl9GZNLHKPayKLBvEqCdHxnCHw8
v77qjyMGNdGSToHMmN84F99gKydZulhIqb3P2X6uWcjo78Bu7ehR//pS3g/fHvMX6gXJFkcIgs/e
PlA78YkJwGUH9bDQ+Lcmmb+r/Qbzkl3MxWNGK+Y+bbHV0TvQICR/ffUfxxDlBsaryc0uVaKLG81i
1sK4wqfvNk13hkHsrGtJ5ZIY3SG5oWWXfAic3PndHv+HdRxskqk84GhLRCYzz9ubTvt6QhGz2Pz9
nHR4ELTXvk2/8dc397OrMIcCOEVcjJTrYpaZSbifzDrmfJ474DVTrIHgjPVvRugPY4XCFx/C8gSR
rLGWvr2Xrhub3nLYO1q0ZbbLhmxlTR2vi5yk/+ZS1FT+UrgvkaZvL5XNGkqcgy1Z5IM6CNWNG0nP
c2smxrj/42fHBouwFeYyphfnYh7LrdjDZ4YNb6wMcjHo2hfAQLLyD2vKlPJ4eoIiEcOfmtflNmQQ
BMWT4cHBCH42HE840B+Vh9X/N1/0DwP9r+soi3MeAg12WW8fXWiMDdJ6J1/7CPCqVesFPYHQFaKz
/2HvzHrjVrYs/Vcu6p0G5wHo6odM5qh5siy/ELIscSaDweD46+ujz3At2cdqF9BAN1AvFz5XtpjJ
Ibhj77W+lY+GdhhrzWy3TCDFOw/YT+5BtrJ0UhzfxQ/hvlmkcytzMrfCfyCdoDkS+pQ9OrmFc/O/
cbmoh5ZNnx1wI775enLOpOcO5ZoNSAfgQGBfJIG5Eu/cFt9aP69KBc6jBcLa40gMS374Pl4OnAgp
wJoBZuxPGzeJbwsCCBdu7aHWrT2DuU1RDVjxyJ7aeSRmv/MQ/OyMfvcJ3sKogmJsvc412BB2mtuv
/c6t7jt7dq5//4x+f5g367LbpuOElBsEgDWOZ2Xg31nlX4FT/1jr/fy7LMuHhwaK6v/1ZSP2AVtA
tNRaU5zLra/HAmeXFujvXLaf3f00H1zc5tz+9FVeHwdWV593jQlUMmvc1WCPxnVrmwNdKSo+RFNe
E50aSfXeJuOnXw8HEIsi1R4d59eHnTqnDvSaw9pzykA3mbP5vog76+rXl+pnKzBkMjZGtOoJATZf
H8btJ5DzYM3XEV6klagnG9GXos1iDxbQ1l8f7MfvtPi7eJCXDjqr15uXikm4UE+SJq0CgeZ1rhOB
FhZg0e8/0RyHIpJNPOHjvCdffykHlHtn1yxY1uznGdpAO94Rfpi+U8/9eO7YubuoqlkTsWq93Ul5
9WgL04577gRSjfCrTCFR74ggDUinvz5zy838eumgpDK5+5gg0kW035w5Yrp6zWUruU6GMtpmtdbs
hJzKi4TspT3w4/adsGpjOUWvDuixe8fotoDJlxbfm7WXeClnMrUOBzRBUNkFmAOnfizY/gMVtYim
uEocod9XngrqTS68wvyIqrHzDtQMgMh+/eV/OM8Lj492jKHTKmEY8uZyysrM4KP3IySVhmAhjwQj
nWbGVWJ571WU3CZvvjg0QN1m58j4m/eq/bZojvA6RFDSPdR1wKpLiFFaH1ygJLfbT5WFlrwIc39o
iJicbVBew5qd7zxfyD7x1c7m1ZGtEYDGtw0cjfQxm1oJlBa6d7vCZOucF+y0rh0mi86ROGyox1IM
xriZpGd9srNcuSdjA+511cCpJidTjk18B0/E+zYdSQeyafuZcg+tEowchIT2WJtwn0q30rk05EF1
w3lKVJi8BspnqwyWEHG3H0u9CPZtmdjjEsxDXswXO4ALWG54S/nDghpH7pPg+CUDFc8zDFfrS2RO
JcpoBFlldTWBXPaadR1rRtGi5ZElHTiiploydPOYm6BThpvJ1VDElnVGalqEzn5226TbNBZGpNOy
z4lh2wQBepAUNTmhQfHaR84HQcLRovEIG5+MsqyypvHJ8mNQY6sZASza9WrsU4JZ0Y4TZ0PyUHZv
jVZiQ2kiEcO99vo6CKCDycq5rLuBWLJmcq32oLjA5lpNdWBsXGQuKH9jG+pcONTA3HfwgN3gPMc+
jVO57UdxCni5mS7gsxeQ1ePSbKHfK9nfYoy3wCWkhn7s46RyVpDE5uq5MaPpOas7Dfpch7B67Sep
6x0bzyrmM9fOM3kwZTUQrhXXkdykGY3gT2DYIUCyDBJF6UGb/mpTVPkLwgQdOC48GGYn1jACNAlp
BibpvWYnuLxxquEP64GmTU/k1DLTX1lGlGSfedoQSEWNU0U3UUTc8tFwhO9t29wczYdyNNJsY1WV
dB9HCcp60USnJTCYSZlNvMmJEiPXL5Gjfh0nCu2srQEouahykzSycm50vg/qvRdpBuazrAvgIkgP
l0yZTk8KCkLhkTeTQzrfxrWuXbRsSIn8aYd0vEUHBWy3aG1sS/gjHPncpJH+YFkJBO/C5bMh4hVg
K+cmrZqtzKvhFAF+iUDbHPT5nvihRi0hOR2Gq2gg0c8oKV5WBrlXn0xpLqEvmEftVQsOoAk7mowd
mAJkfpvCrnTubQLbrDDRR+vJ6EtcTk4A8odEVWAMxMCO2QKerrOLVqGa1M02T0PitmZrN+TaeBtE
lS8PeBeHdpNgoxnXid3W9powPGAXZSEaZ1sJ3XyOcddl5IuZHi5ANuIOQrJ5HLbRkKsHj0x2+yye
/CUHdnZdYATcs6j/Ym2qNzKvjVsx2BgNa7sOhqMnHPZcMslFfvSjSZ+28NDjp6Fmm7IxS1jWIMBc
9Rmhp6PuUophJGmxNrDjxbgntzSAm5sWn+105uUxzMlmSEBS9mAasDTKHrTKuaj1qN3iLgYXXpR+
okND68voLBGRb63jiDiaY9Z0MfK9FED0nGtzcj+nLjJuL8uyaVWi0hu3mTLsOxb+5F4EY3TN2k3S
DowxN7sDhlCx3AA+nfcDayZkeVs9OKRLjic0DbKHoG/T8mTSIQSsIkR2Y0gNTgiBDinxGeiHcZdg
wHdXTLAWESgZX9qOJnoD+xnOuPu5rxFDX5ECbLT3pZj0a9Kz1IWBOrdaDxrA/xPWoeqin52uAJQi
lniGSMLypRfU3AiFA2bxJPsv/RQF9WFS4AN3QdaZ6alIDP1BS3Qn3glgoNoOZRBMePSZBC76SOkO
JekbhNJWhE5BH8HKvjXSJstOwfYExtEedOee9LTWXWlYAz9BN2smn3o/0RoedvKbjlOs+yfoc8v5
VHTkYYWtU+caPtvYqtcYr0FRYPZNADQN+G0uy0hLjDBHzd6vdOj+/qb0h6H7EjHOb87asvbUyuqS
3tqwlnjDKvJKUF+tls1XACnl8FnqrY6nI4rzOyRPuXFStJpr7yc7YclvYsciPILodnNtoDrOd6wl
vbkt/RYCPj5f9IBhTPyls24tApI+4WLJv4i+Me/dovajrW0QLr5GyWewNqS8A+Rm7Ia+oR9jxc11
pBVteVvklgzuwbCkMdGOPK6rsWYrAgnVMq8twn/stYl7OcNUA797xa4IermOZzgLvcaRSUh0ILyi
CuBQdRED5ivuXUKAzF0eFP586sXIxu4SJeoI7ozgLZknPTLpnDGhz42YSbUOEuCXK9Vnmr6TJCn5
D1rRJe46U313xHk7Dgd75uJtCDjGD4osJ4/IK6unHD4/qPEXybR/Ys/Ul49D4nnPTeD68mnMBwMB
VI+UYIOrAkMPduWGIgG0D6w3fVxQq11U6MEVqxUuXEKF4vEoeEatNeyrDDspImN9JIOETKV7s3Gb
FDhdpxvc7D76X9hIvtwtc/7+OidfKrkpsRbYB6OGmUJ0u09k58YHrFLekglN8Al5zn7HXTKTNHcm
k2HIj62QQbGPYwgo6372bZAqsBAbeV8RggwnNlBzGfS4Iiyj/6wCpvqPjopbHBY9dMAnCzMqj1Aa
Jc458Y3+s11HPS97PVDE/SHbIC4mM6b5gH9KSzcYsBwEKwBocxQDrs8ZXlf1mDYfqYywbACmqXpv
P7qFYd/a+aQbF7Kkl3iPD6aNb0bOdLdDWT0UF9KeG2PLeDHpd1k8WVB0rK64H8B9TNdTb1WLARev
/BemrSpeB/lkd6BtzIZgZM2fByAtHfpkYyKvzWnTqf0k8OFGa9PISoml359PMn0e/H1FojTORCMg
BxpYE54qFgm938uph0lm+KkhLtpJ4gcaxMA1X7e24sFcJXpXaZ/LMteGnZFApQcsyxFObTMdvC37
ysI4w7RbgRHCwOWump5gmO3iya+wqMzmeBm3Wm5+7F1LO2+Iw/VOMVe56kkEQGDO7Xiq6bZ4uW20
N4mJfmRVtgMZ70rzhHHp4TX2d7qyg0eSXvX2oxcNkIhsVwTkp4yd1jkbXk90RDUtq21tnUfuBChR
DeSHP4p4GkCI1jHgWGMqp7tvdfv/mHj/g/HEd1uYH0y8J93wmKpXAtzlH/zh4bX9D+wqaNyyCfYQ
3LLb+VN/637ApWuwaoN7cJi10Gn4U39r6R+WGCqXrSblFR0Bdi1/ym8XljldzaXbiCV46fP/joWX
ff+r/Q8tDkSPDiIVhmhsghgg8PPvdIJT7vE8SVOEwDsIVosprskB1l2HiGcdcFJNHmetiXkdORVs
L0ncO2xkoTfAtCPJotVTvNKSjHP6nWTeYKoiRCU6srXoIGkAK0NhEYxEqpVpgqLH6RJjXMvMgB3V
UcM0i9G9rfYcaXyScQYhV4uw9JLr0hkWTqx+PNY8Yf3K733jiql6fO2nPkEkc0EJtw5sATLO7wA5
EYcBLnglhIEhTq/J2rO8XljYpJrqoNyU8ZkhpA4UCF3zvmqL5FSmpU1wBda7GD+QnV6WpjdXB4QA
HsTPjMSTcKhqfwrBAKgNVNz0gvy+81nl/jlGfu3MDGLX4QtKO7vKoil9IC9mCfOV09DvNc8yx5XD
r03GIPqIAEpn2DXzx4p8SGfdNyWr2gyC4HLKG826iXhpd1+DLsPmSkFTwLCGzusc6TAAzyyWcMLN
NPdR2Ew1bqilDifWMJmkOF/qS2fl9Kis18Qbm8Z51yezv3ZJxlj3dDX2FXE48y7vEiu5qpKgg8kY
W2ovQGFHl0o2VrcZrFKR7+X51T6zasHelMCRL248pQsjQJkvFV63Fayn7JKXMfzjkrMcpm7q3kSG
UZy2krj7xeM08f/2DIRWwrfge82jeEpyNRMjTXv7EwXesCeSiP4aXeRzx5oebZdAmLnkNMIpd8jz
tY9RIYt7Ly+IBqIZgZc6XtwDuFQd4ldM6h5ckGpt60a6MabxQhUBQYTdQO5lGOkN6cUIrjGIQTgh
dzBb2JffPeM/GT5/m1b8u2eyPDroDxCF8gfyY5Fiv3507DoJuEVmcg7jNN1SM7mgpbBZrJB8w48h
yrIfVinmzVVj2T2plq0eEIsFzdmhSj6pstq7El5tr3BgJmcRGWR3JKLlbJ6S90S69uueyp+fFcmg
R+uKzsrb2YGtJmxTRd6Fsd5o7MczK8ov4ej5Plc6I7YqCzCrkdepF3IvzPYzW159PLGI0ww2VtP2
sCMLwmeCFpIKfuhkeHGVG78Eo2OthRZUey3I7Rszydmm8ao15JrNQ32SmJUbMhB5cTP/zBq8+rzm
QdxWSUkG49ACRIlpRj0Hk5NdCTGrz2UfuCAKe+YARGRhH4BwaNDQIGP6mXjf+qoBXnReukENp4wE
cuLFW34FHLkk5oNFUQzyOu9xb2oFg6Z3LvnrCeQfpxEVF39AfUKJsfz8u9UyM0avHxKzC+mpONd1
KftPXePe5Ulq7qe4UOwf4xzbSzJtsLhloIyV91joXXvpaUx+cVuruwgWUIglfwLuoyVbr1HgoTWz
D3/9WX/yUV0k5jgDMHlYP0ikg75KhKvBn56l2d0nXA3ixgWA6U43dyDFmy3yDUolHqX3JqU/ezJw
hiCX5o3HjuitqYOmT+KDq+RuA/xyqHLp740MC56aJ3Hra71xjoRHbXGvlSR6tgooHRDqOai3ZQ0X
T8+DZ8zN2qkNlBGtMIy+Mbfzd9q5bxJhlouJnhsGFhRnGo6oaV9fTJ9GU1m7SRcWOI45TUUbdnEb
3QgMWihRwb0AZx5huM5TZ4aQA7tN1FtYpbz8U0B7at+nrv3JJC4VqqWpnbOjbcme7cs9yvtpP3pF
t4sr07gyACrEf/TWf6vYuhDP1Y2Sz8/q7FH8r+WfPtVikimtm28hJv/+r7P0SdZt/aLe/q1X/6j9
399+jPZmKXFe/QcscIBvV92znK6fWxTMf6WkLH/z//SH/3r+9ltuJ/H8n//xVHeVWn5bnNbVq9rJ
oUb5W5r6Q7F19oiEUT3/8C/+rLacD5gREHQuQ0RmiTp12J/llkNAzDfpqsX/MiZguf7b7mR+QCjH
8BFZAdgjZiN/11uaYX6AyObSiEY1zE/130qI+aGxjxML8QJiEEQ25GEv06fvFhCi7dle5OB6cUkn
uwyb1WnnJvmWQecTe9T3fBI/TGCYJHEQbnGkyD5V2+vD2URc0izDE6FaAGw5ZCXyUaBIfHcBfvYm
/GF6sBzGQQtKLcuq+O3t8923Sgrys1lug5XBJnnjAVA85hEdNIuvdYILP99FLVXeSgP1upKD358z
SzHfWfDevOOWi8qC4yB8ZTjI1307BqJ3rnejwMBZCll/yQo9vprz3cyO+6Vmh/q17Xp7pdHUPJYu
1PfZSPptBt1MbiqZi0sX7MpnJ23pOJYsT7ssSvtn2ZfFVefQFe4cZoBzrfJT1HrwL/W6ME4MDaXi
2iNcwKcY8LfdKO1D3PeAP6TGaKBJdBInM51ucWNl6gmElpNs3NTj+KiCcFaaHWymavg8y+nSDkR0
7orCWJNVVW9hcg+3nmaSDKHJLCx7H6KMQSTy/9Apl8VqoVOai13nn9eSm/RZysd/nT7X1asF5ds/
+2NB0Qz9A+K7ZToGMunbyvHXiqIZ1ofFLYbaCpsEVdXiffpzSQlYNIg1w2TASvPHru/PDRxxaItY
JACZtGjC2X79zgbudV2HHGmxC+nsI9nFLZ9vWW++e/LkpKoymn08J4HxOJV2za5AdeqLQWDM4btT
85On/PVa8u1Qi4HUtwyPd9oPBUVrGFnTNONBOlisB9YBgGzq93RIfx0E9ccyiGLE+ub7mMJs1Axi
ThjuHDr0VDZk4Lw3l/7JSSM7DNE35Bv212+NQWNn+VBn6f8FvvrqwlrYM1Qbrka7ic5/75yh/GOu
yGuHZUC3WYJfXx6mdEMSDfUhI7KsXmnxIk0Ved2+t/Txa/69E+EQ3w7DCw+dN8XM0nz4/i5QuNah
nIhDGinrtksk3H69Uvtff5fll7w+CGog3lzsesCHImt5fZAMot84DfbewXO66wYFc9BqXUXrk091
mCzRvDOUfnvDcYFo8uMDNZi6L8bd1wc020DKzrP2LsCWtQJlgI5A+pvf/1Y82oy/8dE42AlfH4Qx
2wDPDj50uvgwnQYI+WAD9NL0FChO/t6V+tlJ/Pfhlu7NqytVlBKpnWbstTJwtnQGnbXCDn8BZsje
so4078g9vqmD31y0xW6wEGxZhZjvvz4eE1m3q8dqX0xD9blu9PSL6OY4W9u5AVQdgCud4bz088vR
7QkZgXMfMMgYO3mnx35M6rHt0PhdWhEPojQml+Rt0qj3VR7ATpmL2r0DBkiejGiTdt/Vud4/5kXq
aFdyNE0O27bY4H59xd4+veT0sdgt5j42YTzArPCvbvagjOx0yc+ZWgfR1CDPStNnvGFF6emvj/Tj
xUJrR1W4bBQ8HPRvHivmdlIvpnZfxUrfaPRF1h3t4We4OPRu1CzGP2r6f5Q4/eybLUZ91IqEXlpv
b/iimWDaxRK0rdeG89BPO98f6ZToY37762/246PFN0NIheoBL6Hzdh87AvZ2Ievt3Xme18wPQaHC
ynmnLPzJQZYVnJYnbwzeB28uFJQLd8qiem+NHuM8D4FAOpTG9tff5CfnDIGMi7ibTa5rv12VSPLV
jM4D1qpq3CajYMZLehaTdYz+/40jcQDMJ5jt2RG8vu+cGE2hxlgk82V6mhlK29Z1RUrfkLwnjP/Z
iUPzSyFLVQ1y981910y6idCy3KPIAQdNN4OogaR753X+sxMH49pbMNDYWt6qVlPy64nWzvdDBThu
cNyWqCGDV0jVvccP+OnXoTShFUF3j5716xM3lDHm86mgQ5ROu3qwgFjZpffOzfZatre8ApdvgmIV
2yCP+1srpMskzGYuv6+94NERMPKF14mzoTTd68rsp6+4ScU7zpqfHpL+IgUEEn92la+/V6LHjgl+
YQ+/JqE7mVRb1P1s/iEY7qdJCcEQhubrr+9CSi1+7eslfVGFubwbGbEvDv/Xh/W8TsVAoXata8T+
pncH/Yn4OWAyZCuTkh4tDP2M7G5zFXRCPVi6zL6AWnSq1WTVrdxQyZJCWlfDBWyoeYL2X8ujO7ry
E50WEBk+SxDtMz5/hvyxjbY9jC9/k+RtADdRBmwfG8F84qpNTPvcyT3ZXWbLhH7LOD5vr9208ouV
alB2hcUs0bEEkVkqksDyPnl0MoMcFTO1tWmdctPYaxdhzYUpl6h2dL/tMULN42xoptS32qgJse3N
Vif8MB/29N7xnBK6qZ/pZqd7m7bhZAAeL4cjU2XAyoZP4N2mLaN+YwT5mB76ovXPiR2NHlyiKImD
YwN+qMacdEnbae3dmKvpU9HZngqzIvd7Pk4WP2sQm0MypsEElg6E7y0eqp6edqJPp36tAFSaXkQe
Rl2N5A2C/GoIaRJNzqizkQil48RruSCEIJHS05DpTap1Pw1hPqMfXxe2N2VrYiBTc137zpDACJzt
T72eGPyVti9fknbKzyXLGX5bS0U3CJUiHX1GJLb4VPJmrVWj8RUtYqyR8+D2D3psiHkDVWM8awtF
F70KqumrNgnccFHZIvLqEoQFK/RszYmaDHyB01BHDj3USrn7GGxRFdaBYkpZaU5SMF2pJgCVbger
KldfAMvNLaKVWGekObMdziavvkZCsszYYY061r4ZiXsJlTmwr141qeOf9l6WZmCTy/xqtuvaOpuT
QUMGbRj1Tvoj+9wZM8tOiubWZV8e7f2Jd55olNC3jTMgiBB92+2SiK7ruuFZu6bNEZNGqyrrSOJd
/nFy/PlzEZcGvKsxvqfqH/ONrWV5u6HCR/AiO8bksas0a+XMjfepnPy6Cz3e6Om6mxQ7GeFJDX5m
RhgBN6QiEjqKvT4cE6MA5Jm56WOXZDQPVDoZ6DRiOGq2qEV5kpU5jzjxggtHbRiLl1i0LGttUZhe
mDHBfpxHIuAPvYCffCe0lrM9Oy7ikEGBzg/tQmY3DlmVMEfYSwJNVBYpQh1LSrtk3VU6CjPGOqvG
0eez2DMLBglIPQ4irhpST4BcjWFgS21HPRQzF+8T7SNg9dgIo87D5V6PTYGUTKpp3vrksn5O+iDl
QYL4sEtY09A5IY4sSIdNdeNqjmhmhInvynsXkF+9B2kJoHKaCv9j0ZTg7KoEWMkWtU1HC6PPg49T
p0N5tBowgqs61m1Scml/qzCxivIOkWhDSltgtBmJp1jTN02SlE/5OKU3RToDgQBHbxHg6XklbCm3
tF+KqSavc24rjHSYFSWwwchp6jDgWpCJUvrQYDHqspSk6N+e0J3H7npKMuKDdFUXxVa4rWmtCnOh
P3puQkKTXZvjE1GZRE0KIpvAuU3mxHAxiqVYNYlTDB/HXmBRI18PaokFJQyJxmk0WahVCCExGWcZ
hpGcuWar/ngD/1YL9x8bs6+aub9s9P4/2MLlNf/dW+2HFu7N45fH7/u33/76n+0W1/pg4vkHafBX
xMff7ZblR9j18UDisjEc6om/2y2G98FdqgusYVi4F3n73w3c5UcGDm9dR9FPxet6v9Nv+cbN+e7t
S1cZLy0K/cXvjKvjrf3dyAQpFJFvkhEQaDvG53urWVKyu+HFnOdVO9y6Im7RRw1PbYzXz0j1gzaL
cwuqf1jPkmS33jxDMLAtNJSCjnr4dib/b9xUdC9VJ5//xfCg/de2q74+Klrx/19MCKiJ/rmrd/ZY
PA7p9zcYNwv/+diq//wPy/lAnwyT5OLl8xCXc6f8MSCwGALQeOKaWpA7PC7v37eXRiANWwzqLh8a
FdrXxWn8Fw+NGwzYB3cFQg3K9QUB89dw5M+uGnOVf9wDstd7U5l/62HjrkWMztABu+qbHkEZobqc
zXmEVeh72RrFYjOftoygt1Ee1R8TmkrDiu8wbBLfltux8J1DgifgMg0oRirfLE9aUxa3Llkg2xGw
6LEx9DmsYmGctoFBIeYS6hDPLXJ04qfVkcSZ+oCMjvySgBjcoTmR7oByszSfTfIYy56Kb46u1VzB
2wSizLDOD90BxRHr/0db6ROfBFyg2djHgqOLzlirYbiw5OiEk6gIrwvIq2M+2q20XBC8OfUnuiQl
2zW0F80M7ukcbOOZ+Aikjwd2wWiZgIV3wibfVHPFUSCABJ2e1ps5ICsM5GQ4QXS9bZpHQIRkWKbO
vjOJ+4ttl+M3xDyU+RaG9blCtb/Fon2L+mwXiypMxnkvIiJbMxUGxIVDQc7XHSPHTT+0Le+E5ILc
LmLI2jmkwF13KTB5Lb+LtE1LEJwNx/iC0uA+oYRqrJEYwnRT53YYu+IzYisFZ55aPLPMZ71tEwoz
EkZ05Uz7yTE0AheMed01hXUgbAMaaRSsx4BIwSFmu1fm1iqFgHnNAPnErpnp6VYJHdLXNlrXEvPa
2MDqOv3JUuCylfOVCe8x0bUrUd465CU65Rbv0lmgiKsuhuFROkO3A/OHYsaQ503eHoUiTJ0Km3S2
rKUXiQgJyCgNykEZn7ijEC37/YkZKDZN1akYsARZvUl+a+deztX0LJF+hFZbHYJ+7MkIGYkXnPY5
uHPonvlx6BLesHP5NU27p9h2LmaXewktJ65IUjCyVCPvfRpe6Ehg4rWrA3ZZAk2BVkJNtba13WX7
sShCzXOyjcxGmtk9yguyR2V2kelxhf+9L8gWnE9NsJ27ahjSLcala+kCN8eTVWSoSaMozfe6aM+R
pXdE8DZPUWc8VbUddtN0sPLuSOmN6ifAoMzLXa4ienBE12aXzH2f29S5MuT8Yg5Rt/JiBSPQIEpO
WtsAMY8+Yx9wBBzkqk3vfFvd5Vl7Hgv9xtb4G6SsrDzK69A00YQSb7TxouRQz80Rlv2XtktnVOox
4da2/GL3/ac+sBg1jxmCSKJGq0DeBjWpbBgEDK1wVkZiEiGgvsZKrU2y6i3dvUnlWF02SLVXloUv
GGy7sc9i8ylPLPOYaJLIjzHIsHYJN8y04oj/4BEd4UaWM/cOGvzpEMwNdOnLOT5xyCH32jasUn81
GfsIMLMMjK/u5BxNlBSiO5LiMhsL2NSJQ6wPPg8/qYMpXOmyPFRyBy5gXc4E4BJTNY3ys7HYyAaf
qOySZ2EoqKQt/bQq7q32ph5Jhi4N0glKqPB8dh75dd48DvaOqpn4gfved78mRUH9V/fego7HdiMa
KHw67hO0kuLzoIaFcCTpWcHSj3AUAJCVWYyIuEZbRhgCSTLXPmE407GXM3RHy5pS58nJepixW5ip
ZZazx0l9+xBEo5581rPqmxt08vLqSndbG2S+QZjlQ411gsRxWMHpMZANoQLs6Erh7SNqSLjsCg3N
CX6S3OW1b8ZmSAkCR9/uEyi1qFOtL6BO/Qs9SFIZGprWX5FMiybTdGxxGLOassGay54WcIaNYeWr
zE92SWNb90VejOYKeL6QO6KE3adYj3WqVvix1qbN+p7VOZsbZa1cGTck3MnMJsq4KhpwwLGV9WGL
0a/cqE4rsu3MhMIhTAzFl2hEHCFCUnQFVrZV1Jczdc4maqW/Swo7fihb2NlTwQPvO+QoJDF1t91X
ZxGhHSTZhM6k8k/IzIvHFl5SlRUXEMm0s7qtrNs6gruMJJtMA9udbixD2IjfPPVQS78KF1uSFUD3
SgckbrYt9kqM5YWheh4dFNzSEWs/GPeVKY8k9gXHZt5OQ7tWY36inOEMrxU85XhdIjtzOxbRvt33
iFpgNXPi68uB8IE+CHa5xXWHKKfB+N2w0k570omMoVJrYpyInyzPeqwg6LXVbZqmC8U3emitdBNE
wjslKyNdde3zbBcknRIfMbjJvky9/SC7VUN1Go5ZCsyEjkCXpYuuq14X2qA2A0iso8a+OZLDzup6
5zNYbmtljhYiY+S925mn6EDP9aOb1GuJmXVtp8d2FuGQM3MYex5JoOY0T6IzGjBbItZusGjqKwFo
5TaekvJ0nJgqmzphEvF4VZCORo5HcVLKXK1Se4zWrhNBPBkiZu2kGdekOIipfSYP9QVTpLGCi5Pu
k35C6UmG2d6KJxgmnreRhTOuyBjbiJFnbx6KDdus8nIopy0umhfZIcOJFeruFgmYfu4nD5Y9tdh/
0pOyFZeqIp0bmXZusV9Ksx0BWFXhEmLkBx/JJT5F1HWNcYDkZKH6UMqSlw5WZCXyHTyxvafLF31S
l55VFhekfXyL6tq1BnMeY9ROe6eDKIytTeZIxFYdsa23gT0+RsNFlC+xyJkW7JamcoIGNZhPpVuG
HeEWPeUSr1K//1o76qOdEcIiQHweiCJINtqiPUpGa+sxed+IqblT3nick34+j+i6usT/ntIs2iIr
v1QOKOsqQMOujeSKOdAtezu7nZPHqlebEv51Pw8HVNgG+NVuFQlxjMbsoZzJniEST6srXi9NFxwM
lZ34NXHJbND5LOl1S0NOdmTasS6POkEofk0KiHCDE/KeXzxr3hS29qWQ9d6vuZGEsaHHEOLYXUPx
xCPfcAPAas93eTp9ZGy6neoYdZ+xj73yIY7kmaiTfRPxgJDoOWnVc9ajZS/LDQiNgjJmRpqY31uO
2rsOz2JUXeQFOgbJ3GfrO2N1sJxxZzU1/ZtxOyTBF5V7IVLWNjpNoAIIBMAaKPzBZzEOblv8dGQP
U9/cERu1iXR3p4b7hrxnfXKLj53QeQteBLMe7ErSOYCR7k1TI4EnIE2nxafj3uvNY19qT0Ge8Oo/
xXCgP6dlfWLm5pouJBF4JPxFwa5LtbvSgKUSZ54JMt0vP4ohuDcIXbjhmcR64/GWq+P+rHb0XVy4
SA9h0itKmiYYWH1TRPzoctdVIq/TpG2msHWSeuWIew1IG1mzxsZnWrZzajuihq7CWLIU+hPSfxwi
rXZeZiTeBp/deEPQTZtelSmi+96JV21KonedzvHlIOp7x0/Pu0zPQweaJ7eat6KdQI8p6k56xStD
rx8xFJ8I5Z/DstcOTSoQMGZyn8NdntcxUJmEfJQGRoBstyVK009D2tOlk59FQapc3BjxJhj6Teft
sG6k614/txW+M8It/T2s9eguG6J9kO7JV/s0l+5VYUB/1Wr7IWi+9CQNdmay7+tJkc7hXcFBGEL0
6KwMLf0UmwwglXftNnPJDcJUsiaPbW1n3D8TqWa1e476ahcHdAVTR1/C+Ep5V1cMCleMdecnMm6J
bueh60+tsc/CrhnpQtEdDA1Ty89IDSnCRti3UvKKMQRWTlpbD7PZzi8pSVBph7vIsJKzjHtoQ4c5
UMPdPBH7kAVHb24OhRMtMH24UgatzCYNsyk+taDd9cLdYsMMnUZtnEUhrJWedjUTUbkKcJX8F3tn
suu4kq3nVzHunBfsgxx4IlG9tPt+Ethdsu8ZDJJP709Vde06NSjDAwMeeFIHBezM1JaoiLX+9qVI
licIQ7KN5lM7YParZEe3L+5GmVqvhvRPnZB7pxwP3dAhDTQKGivCczAl5ywNiYcj66UKXlU5fTd9
dpNU96HyviQKYC6Xt3ayoqQMNlKpTUbz/EbLzn/yrMrY09mTrnoXgxoUnz/UJytbLnYWIwweNb8H
Aq1UVZvRMx9xut+Wut1OdIQsxMKsJhZXei9btLlowVck+YMxZyhoPXHXUE+QuG4UzsP3iKBxz/aQ
rPuhWbd+vO9RMTZuTcN8w5vXe36Nxj+f91YwPTumYpkrAxf4LH8KuWSTa4mcLQ+OVs8MgkdVl/VW
9uDJINDHlG5O03olrCJcU7po31a9++2lxlFzfsmq/Aor7KGqkLtlTjeDd8+18uTxhzpX6Q1RHrQ7
dy4aLG9c6VGqYzOp19wx1n6qbpbGytZeZ/3RXfobT+ZWxdmLCtVZJdhZqKl+c/vp4s4j3+1wP/Ox
+HI/FLRX1h9SbNOOncBlvK0zn/vV3AzYstd0mpMkWlSvba3CFxzrw5ms8z3007RuC4WZzbxdUm7k
VKAyaTJ2QjoMXv3G+agK14qoIrkpBuOzXdJNV5XPSTvN66wM17iDf9QQrgunFcd+vG0JR5Wi27dd
a65Nul50494FIukesfhus66g+xNxNF+I5r5og62+khVOqv/ECwFNFDvXHBGkD2LTbVdmyIkVqnHT
TvYnAjJ8c7PzIxNKM6hGo+VgKvdGPl3rNPLIkcOWzhvEGAHLB46H8kTUOVOi++mKinMEkcsx9ubH
YHG+4q5+Yr233BKPEQ57GW4HpbZl0eZRn4utW8cPWjVbmiEfdBZvRlts0L1tavonq77bB5oyQtm8
NQzuuC0YldiRqmLdBqewcLfdUDzL+lz15b0IPcyAnsAHgKnKpbUHm0ZDMTghUal+VUqKS0dB5WpY
/Owjz4Nu41pyQiSTtA+xPyo2hTu6jZLvOEnNkWO7SH5jhyKyzM3kVX5XWQeeKKPeDJniA2YgWSWw
i4dklPSep4H91Ft2c2dai3kmdnFY0VTmrgs6K17LiuhoEt7MQyFw3HUzy7NclktbMuK6jfDXWDTr
LfN8wkbNA5zSkhv5goaxZVE9d4W5pW7yS7oJ8mAT8uWQl1a4hnSe9q1Ii11HG4phJ9Uz0j2DhS62
v+iWbV97YYkdbsdxG8Yi3VUSwhpLaX9wc1XfscJaVGwbei+l71HgOSa89yVVcUkSOM8OZnS9xqza
UhMez/aDt8jM49+vWXMMgKYnyVWG15BQCpzPLtFUsc0xX4ySqR7/L5eGn9dnrpa83YlsKSJ9hTl6
JGPYgRPrtvKlPpZVQKOYqfP5B4GbADJH9cUJVB/iPpkPI6EAx2WguKMb3DWMYgxgkNrb2QzVxkzE
9JqHS3nwcKS/9Y2Y4hWtIlwAvMwHf5r0H8k8FaVYonaVM8q9SbDd7STL+Sf3QpZe6tE2EAF00PfY
TUJ8BGxBNb9ZfaaEN9lYdbPshiSeCOKKg53B8/AZq97fhd6cf3GQH3HyUZG0jOYesRTBT9xU0697
bVsfxtEL1zZ1OE/aH+b1pCr37DiT2WA2cOV+DOp0b7ZoU0tW9T7raBrzrtmgS9Ww/7ZYLrkPy1VC
4MFW8eZfSsxLazM26AexlAmIJEbPXl3xxYajxHceAWEksd6Ld+Pbg/ia7DJ7Msuc94skrmwXmo2x
bfCNPGEsqE911jjnkgiaqLTMU26kOS0clDrRbOry12izHu6F25gfsZeo94TKSM5UuofvBZ7kdBXo
sviK8WsL3CaoOmym2z0OAz9f4azaty6K9yuj6f3QlzPOq7R1NEYnOeSHFl3wCcFTfvRQrp5prO3e
hlzPh0w53slIU+wVNLT5xrq2bXl0+Fcxrgytuy2owGVcr1vnlf2pxu3JJSNNcUjTajPI5eCF/r2F
8x4/b/gwqfoTmdGu7eRR5128Syx7XPkoFahFpEq5PAySwPgV9gEQgFrUAeYOqLxTk+YcI3Lk9l+R
B5HRsFqFuyDVY8QiP0IhahvfsENsoWCvryJ/EB67RyW34WCYaxIhmh2yGzICMl/Ih1pXyc7kXZm9
eaR6clA7WqTjgmQBxbITa0PuKD3Otl3QWBFt4ARhBEJ/YnJ7HcfQujPMyWUOqE6Foy9Ef1UrOy+G
KA/D7J5WLHExXPFQuyXeagI1pn7cDfScqX1NkV2867QSl4lK5DLCeaBon28+8sq6flN1MhzKNOvd
tYM/SmC369JTSwlEsRlyjlQs0N2umdwvTw4zvYaAr5fYI+FgNRelf2ZCtjbVbIC2lo4No5aOQ3u0
mhrLXj3Ind/Bkq6dpmp+CnsB81yEH/OJTii2VdXda5NR27bZpRhG1PieNCU1vYsqFk4/6jpWNNC2
MkoJVlkvbdU9G31LR7Xg7z3Cq2X4okVxXoQ77jM7PgyI77Cdm+qi7SbY4Di2nxxIREaPJRgP2rXo
O3eEnI8keOC4zvKmv0zS7bcKXuds03fZcYRY4dbRbIh8txYLUGUYDoAym7RkDayUuRljhdFbjOrL
os8q6jXbcOYjeB/aehP649ZInJ1q9blWtn6wh5LtXjnm9C0oCVx5ONYNFubcW9ivadrJuMQPrFft
L5LwZLsEPX1Oywj7jLwtuUxlMp1Q1wGX2HZCKVSj6vjoz/UdSs+G4aeMu/sidOyPmB0sXLWKoBl2
SPdqKyTyw+LEzvJuvKXW7sVV7TOiUIDFIb63RotqCMP2o3ap1zQS8oEpaoOEn2kq++g2E87jYO+W
Tur3EJXEuXBA2gpRHG3OWlab9MOxjGSvi+7dL7M7axqeRmn94RhZa95KxlL2cONm7AT09VyD1rg6
Qgz0FsyCH5nl2yCtYkPFtMaln/Es1UFk1v7awCvpMbJ5RbzwlMry3Ip3u3YfQZKsHX4+/GGFc6cn
QQuRrnelBx2e18YeF8JL3xZJFC/ucA/OdIdBepuCrWbmEyVr4kwp/NfE+WcVHXiv4bntGZ91e29Q
m84RjMl8mfkgVwPDycg3KTAwcwrwumTW28SW9gdlS8mKy8An6HYUz2nnbyiyWufKfJrB51dTENxO
PZODF5bfhWvfmC6KMSZsFamA3GAvm7eNZ9bfHs9Kw6kcYTy/NfMRmryVm6B0Ii30Y+HTS3ctT3gY
lRmQHTqd29x+rRbnux/8zyF77iU13LLepMvo7ArxWhcwEKTygDnRS7gmFGGOLO+T6BDexFQ8azO8
zBOGQQMAAH3hGhRxWbUU+u0USoBm0FENNubF9d0Iykd8735qGnTR7tbjRJCwL+VgbtmbX6ZZcK+X
7riWbXYMdVWu0oy2TKJoHjDBSmDT7kkrdStDlRAMBOBF/Elqsi9QY2nSzFj8Jj2Cz2AQD6PZom1i
TjuDN+zrIE4xtjPkBQHNtUYl7xyLvcAKu1+ii8r9ghqOfNHggVaJeeUT/8Mj4j2icDvO9FhEbSrC
zWBabMl6D6fjvql6ZCtoXgo/2bIXtRH+l1+dZnpXJA1NwTrJzFt888Yzzg9MuSGNhjvHN95BDk4K
CSpqH/0S2Ioms2nam2N/jy/2B/tWSo+AZkSryz99nAFvmX+mynqlgSKLanqveeLp4ktjL0WHgvsG
ROVZp6DmZtzexyZhLMDPy8VIZbstddxv3aJs1khEVdT2zrmepw+/KA5hTHMR90q/0mX9BBpvrPqS
ljg/HXbUe7rrfu4hjyAzDh7peLXbt2JlS6++1Mp3ojD3o6XHzu9IMzKtlndOruvRTla8zx5YzvQ2
e3kcVWN4ztViX4yeSrjcCJCqK4s2F5MtNglnLHS1u2EzmEkAoFewJgaNO5e0kba4l00abKbYfhJ2
S9om8V4fykuQUmnTh5SOY4pEwzm7JQU/W41kOlOnmXeEF/wEXe8dFiPvH7Ec5+9c5NOprpOvxZDp
O/V6wY3s5Z4gVvTBhs960l7pkSxexyjB2YpIPpKbVAbp2lLIN5ycOjgKg+YzYdnGFn0vCpj6LFW1
U0uDby78nFoAO2APA0gKYix05svgWSvSbH9tzuW2yN8oC97W0EPYzvP9AorDiSZJ4KrNTZIo72L7
fE8bCkd7N/8hR2xbobexGPNWQstt4eTPbTf4B8ol1q4FUG3lzkYbBh8SGhaDPU46z6lhTMilhh48
eviT9e3bkofJORRZNMfCWpVIRwYmjJVDrcPOJqsKwdWxIoKitzxQbY7ohA03tZbxw2uNbjNKcpSI
F3petPM9ivRkZNnRysQexdkuzJmrSK/2635P2hsqOdmeU6J8b7RpkfEcxpA5Nkd1aEp6EjsUe6QZ
12szDTnUMn5JsKu6ObdqOdh9UDC1Km9vheeKIKa92xQ5XizDiFeoXNZ+kz9RxfpqONMfWCx+3eUW
LxT5l+51QkjesI1GShV0PJcdo742H4nYfp46A5dvlRzclsyPSZ4wK1+8zt9lkFgrWL9T6uojF2MP
Bmxl5pXX3A7k8kWZyyoiYDeynPbY1AwpDCVmxl68134ZeHK0DlbB5FlH6JAnIyRDUjX9mm7Fdwm7
HY1Y3C85v8m29htjTchKtgroHjWdlzp77/WfqzUZ1pg3xVoQry2p9zvE/kdHP20naKEsHQsCqwLw
JcfuGYVPefQavrB2fOOMy1Odpp+12b2b09XNLpuNogpMxzctokcmB39G5J642ywOqH9lwwwtY2U7
io5mxjPGhtjaEFGz8nrrfmxRHZW8D1lKGFSsVkBUFHOZJ+Sa5b6hTpp5Gaghr00WCJS9hFZtPGur
/XbdZ8s+LK/ZhaQ14d+nlJO1/6acSisqPAumK52OEwHEu6R0g2eRgy9rDGwE34v+Fi3Xt4LtGHtj
d6U4R4M+Nd+WSdQmFnFDzfLhZfU9mUU6nzYl2fTI+1wWmKJ+ankXzkuObnWx/Ccr5/WhP9skC6n6
uTVAp73UPHfUdv7xze9s7PTXAH+49UTOP35n+kTe9rUMb4QI7jsvXpPBdZv9LSasKV9yWzr0uy5M
3OMjCQX2fiGNJAzVJ4E/M0XCoX5xAGSzNgCkHvx70473yyBW/NgOTBVSI3FhyLnaJ85x03ow/XSN
QAOBWJc9t5R8Iip3/vjLligqmzyzts7xm8cEhmVbqglgFm1sgCVk4zRZxzZeHqiAvXfNBN4ZiiQu
/8SEuYNo02pKMMzOI7Nyz1Vzi2rzQzTVzgm8qFVUU4ZTvK4yeYp1eXIQxK3F4iMlzMs9IXaHsOGu
zs2++OZCiddj6Dbbyuh3dQq63l8bykMbPRzbCcMBrdx8tfJI1csDu9Aah0u4kvXiRkPn1hFSthGB
qX4CAQbuUs2eIJ6VZf0w+O/LxLhUDbt9JoqfuNcXv+heXXoJ+KhCWvTuYITWI09ybnEgEygVIb8+
VwyF5WtBOp0lIVKwRLO/q/SltIqts8xxlA6WfAjy5ls7xUOv+ZaZvnlwfRxeU3oKGwQDVvyWCxj8
xmr+lDVyhNmIdwNXyJryzytVNgP6e/GMez+9lIn1Rb5HTSUE2R9W757MWGG1dtAyjMkmrPT84Ztl
95ouw7jTBuCfABSKmBn3w2y8T1QAVUkLROfpCB0I0SMZ8iqRH93yp8jkzVARmzUn3I7TU0JBdmDq
x9oiY80e/oB1wmeaki+WnJ/p2U0/1FjdzSyrugOgbsZNPhqsQ0F7CobhRP/aXbW8x9S9NnhwzQYP
aCHuge12BA/ulEw3V2WMzbMonW43kSjCZjpzOvfB1in0gcLoZOfMPSbN9GYYCWgcR/5PMNz0DVcz
pYbIFW6hBw5NZm2n2vk2Ws59tJmXajTP5J6swpZ0//4esTNzJpKOKla3TtVGo/NS0r0eQ/yF7mMl
6uMwm8ckuY4CrpYIImkUJ9QtQNS8D4w3gzzJFUvWqRca9c+8s5yJSak/Z7XccstGwaj6g0VMiDHu
zaBkiOTZS4PdMCffcz+vMFKArl0bf6m65YwrYvHUg+XntSx2yvW29FWs4RAf7L59TWYqDvN4kxCu
N3pJG3FBJn+cmFP2mm42+fmBHX/Vlf4Gq8m0iof40PnzpbdSvlmkeLR5/Goa4zG3gFbKe8ZNvc1g
iSey2FYlCdAdoTSu8TSUtIaN8aYhY9BY2BuuyRCdBW1gnxSm24bK4mgxHFBcetJ7XmZpd2VU92ay
9saU9BOUAJO7CvplZ0kswBnKqsVfyaL89Ar3dRTzLZhbEU1g+351Grt2X4VcXl6b3NODjHYa8fe0
EeYMTp81868tWZ3k7P6ZkmpdLLxRXvNghvnj4h3Daojmwn5Mq/FGQ5pwsHdsVE2/oa572GSkpkxO
vYNqJPx8NNijA57smftxU7X5jVO0y3PPeMoBmQC4Aqe4sXv05moTqII91Fq+ewantMsfw2J5DAgj
SFUAT16Gl2wJ2nNrquwGSdJyW4/TabIXRh3580+qun9I1/5bpcq7Oq2G/r//x7+ExnpXoRpO2StO
erW0Y2n9qxOhCcdF5gjNObqEdzuTNUXMZqXyn0oQ3dJOGiA1rWZxRmI7MgEmmBI2uoDq3fxvXsnV
xvZPqkxMU1ejDKYpvAtXa/1VUvdPNtiUoC+/HKxqhXyv/wwLySdtgQkWq6Ks8oe2NIwfYPvgqVB1
/xgMjt5CXPZDRLVx/vu3F/N/Q4HZ/Jv8hv8HZb2Wh+zx3+ou/0V1yY//XXXp/qdNFsi12xCADePK
NYvj76pLg3wFEpuvoTQYon0Ssv6X7JKmWWS7OMgwu+DMJK/9f6oucWWjEiY4izpBdJkBn/i/iCz/
negSp+xfHiBgYOy59JBgCea/glKjvz5AgWUMMWF0Wzgm09vXWdZXUTGZ6fDmaF5Zt0pRVlWgTSGZ
Smk4YdQw8rhtT2FoqHDn+W0zPjgTg/qlzAaRHUyCNcc/SWvX/YnVY9yEpWjUoS/svD/YYKrVNm59
Km/dIG6SFSRFIsEfikq9iBxAbT055DXt8VrUVsQCk4RvEAs1+BcpU5V+DFrLy3/gY6hH5WCjJDoy
q7Lsf7IkT29Lp++aKKkLnf5MvX0VUPhdFx6y2dXuLXok8JQktyqEj5kr7lMSmpiwqgUkDgbBkk+m
0OHfVCRTlM6cvjr8Jq/0wjheRk6X30vXOHdOSqOdg8SoYSZ3h2BHTbllJxQEDkB4EMDBi2l2Hyps
rPgwudIx17YPXLeY4tlNk1e3HcLj0oY9KgxvWnhLObtKrlsVzOulcUagp1gQG5FQUvji1r1ETIEH
D8gZNUl80mHeHkUAif/iGpmx7Mgf7tfYx0f9suSIv2IAT9VVh5wb95a1UZ5VIASxCwS+HpDQMD1W
SL0Ove0XPaVInfXU94R2rpNkrCjpUjKQh6U2whpAxbUeHAz2V+5vqqlGtOpk+sqCiTijWqIk200z
7U13pEFKbARx2H/ZvSVvHJkt4p4srCSmVafj9C7pd3+3WzV/Mj4At5Iis8qK5KKl58PFOEawSoPW
fwiN8ZlSbfvATuX8Fr2VLLsMhQ6GCrQ6CbvtRGfEtzspxm436fNs57nzpC5NNrGKGEM4vqV+EHCd
48HZUerZFR9ZOrXzjnJKVoxs6JhO5kG38iEpM/CxwTIz0g/HOBe/KWEV1m8OODw95oBv+jB3WLJv
iomKC5tgYSLAEPNYoFrDzlmE0zqMm9aSO/tewGMsK2FnuXlozCm1v0HcBXmuBiGw2cZUQ0mO7OAt
4p0L1UwZWskp+WXzzpBGBE7SLauxG+tq3PVBSL6kzzIWMBrbhRNfwELgWrdmx5dyM1d2mG2AT/v6
K5RaxQdvnFrx2ExDlz4jZuhNUriytID+DpaaTXwgY6C/I4wrLW6GAOC0JTTYLJA/IjuyNoKJH7dQ
qqxwtIiQY/czmKudUtgHv9b1Kc/8YJfji97Zuq9ugpatFVjowtK/MCapbH4cllh8NHkbn2Rm2dtY
eCPgvk/waijyLwSvE9RLHtAfdqXgIQsIrux1uF3yhCStPC93GXnEsO3EFzDYww1W68xo7LXU03Ky
x6CYVmKu8qcAWk7A7Sge31wpLDmqO3HGZSgMFv9IxlgeyVD/yTI3vpka+VR0VvBQ50t8NAvB+17T
X8prDn0+Uc33oSP17LZsJucpwMcEfkjB387kJDzqwMsR4MpME1c1ztvYmvxn0+uW+xCh2bEwhuHc
zd24JgMdTxyq5d1QOMkEiuKMr25JUN9mbJ0QZCTkMIUC78xda+uUcBonOJlk+CUrwnOrXZYH436h
fvndxgq0Hu3U3QQjC5UAEhhXbopyqHFkEFnQH0jJ2KeJczYOdpEaFzX2d9bASJap3twS0ltDUiwA
RjL3/dXUEcRtg9o+QdCpKMwGdZq6KcTGm0PRW6W59scZPNaYvrwRItbz2u5h6Kd0TyJAsKb4kxiC
0Z62tptLYBPDOrnYxo5zopO3GD8Imi8tSKDzu62YlDykZfuIR1JufR/hqQ78eLd4E7N/wYSWlrCa
mdGhRDIazIqpj9y+Y/1fEQ9qPLVJ82V7YbdNJ63e4kCo+3boAKdiJGFWOxe8I3pn525yMqvMBqQ2
wzUatvHgZ8VnvIxpzRjEp8ojb13ipeRHAsBl3L5pNE2K2N8GvMPt6nxjkFWyx++kDwqu9zKBULzZ
me2f3GBsDmOXNsdBUtdrd3jTfcg/rixvU2Ow27t92EetN+qLQn16nEZPXuI6kTvH8GzA6rr7nMmP
3Vi90x78JpOIUUu1D5fhS/ARbhDa2Q+tHrdlSSZjHmfV3vJn5+RitHkvTEArSGFy3l34UAoy5FCv
r0PgXVPRuaSJhn2303Ri1gtaFlK8YQcykp07K6HA24glND9aTERhc6yrF7fw7msAOAJ6TPvBoEcr
Mvqk3fomuLxhE/czCvNx7NhDnTIDSSLHaV0CMmyJCUZqlDvBUZMr/xrOwotQIM2r2Ju+CRfmaEmd
jvRYY5AZeszQYDUrZtD4RmbOo5kDrtoEinX8r6keBr65m0R3HXKeOkDca5GdL2O8nXVjXAbal2gF
QBbPllgPN7Ck3OKu6VXJ2sjIRtxCOYj7Nvbbs51P2R+9xE5/JqY9w9rNQ+Co1BpXolbMxh1K2sYi
8H0Hpl446HL9gGsnflNB3FmwMZCRI364vpe+scF0mLXouEIvzTtCj0ZyiovlGjQphFQL4EGWOOb1
A+8S89EkGLE3p4NWBKStR5rw1E3gG33561rCl5+2r+YcVDn2ho+ht9D+ETPPw1uFOFdqMijK4QOn
4LwmyiHbZ72X3sHbJGAiSfGUe1UBxZ8ujrk1hYOYJxw7ZLyVzsq1Csr6gVxcL6pyaV1IMBw2Xec1
PivghHxz6Be82TSra+cqfRQN5QbkSSLQ7lWyHgKnO1ipGg8GvtXzknjlS6Um4ugLQhm/tS0ZrLwa
gJ/y2TqScOpbpy2eK88PEdwa4uik9H4gwckuhoizz6YtnWdDNVhch8FTBNzr4VhosOM1Ilhcn0E4
v/Y92eSkZpbbSS/ebzbPGKDt1NjFi/jUEs2+yQZ9H4xFeAxKf3gQqubY4C/kscmUUIcwSxNjRVcg
uHltk4af+48NOY6Rl2VjuPJmI/i2p7RfoZgTz61Xvkk5D49ItcJ4lSYZvm17dLbt9dAy6YPDZEtc
9bYYtDecGuQcYTTFnf2oXVkSjWwUVbZbnMq5KIrVPqYpfLTKJLhrmH63hOcBLeDAvGszg+qGaexl
EwGjFoibKsgWEkvLj2l0y0ua+YB/EFkXZ47VWnhtCs0jin2djLa9El2gnoLUn874Yqg9MdCl44Hw
xkOQKewsXutzYSxfRggSNowkvHqVW70NAjMnTuyQ5T6vJwy2dj3pVZVaGG6G/tpx0cLC3vtLYL4p
p0WD1FuNGq8+Ev9VB637vZRm/8zNOFZIzZeCN1DlqPoSzvDJsQ6Zn1lPyRzYF8/Q8UuJvP0r7+Z4
imKCVZ5HRHl7MZXXq7zEyA0mZl9IguwviT+Zl6tQ9ZjzV4Rrl9Dc81Iu/lNlDe3JnZ20IE4zR7ln
LcwxFLAkzyK04otLn9KyXRxjeBwtbYOpgauS1T1NwZpZQ/Yf6KPSltyd2tW/E3KdB14p/QngBIA8
Oid8rEkt+yto28FDZdV38y3+cQzSbc4+dpspawzA9fwARIYMYq2eMDekzcUwasonXDKg+ihBU1Nx
orHBgOEXdZ6Nx7Bsuc9VR8btxRpxhG/i0sEHRTsC4Koba1FtxRjmYEF2kMf7wBtBPZAYoU7C4DH1
qdx3VnkInJYLmb2A6O32ld+r2cR67HnZfKPwsJjElRdtcygd3Z4NjVJTo7HMaTC8zIsX3vct0fFl
jsW+LENweq0xXCiP8jXhTldhGjOFZcSR12SnxEMiIZICjTMi8YMvYv/geeU7IqF7ZY9tVLhc+uhU
36XNhN7wrY6mnCIAl8SPg49G9ocvqPMYc3Sv3UHb7/jdk2eS7nIYVkvukA76Fw5Tn5EbbcLWAOP9
7H2q7SfiIj/NBgsEXE49fU893tE9ju05YVWaNN7wmXUwIra4y26Y4v0PsH5zOerRQqDnZsXQYpBQ
WfFapvP0G1suVx8ZrUGxLy1/bA9JIXllVSPsfTtq8aHIYkYr5MqQoH7U6aSiO8WURHPoegfdxLwf
RorsYr2UFhXRJkY8+mvyzEALQQ5EuyfmonE2gahTxe6V8AiLksnsQOJu7iIw8HR/OwcIwj4BpKS9
ScBsv1O/cxD4tbXGyOVw9ayCRpQBDP4skk8xlK5xgc0R5b0hRt66II7J58+Vw3Hu+Qnae3L38TVY
5oR+ukkRHLtTg5PLc1Qs7guJHGGdabJxkBEVQl7csWtwtIwSu1m5oC7YGPxSv6PvVfVNwOrnrwNq
LLytGhc4yjyDCAAcNPi0DZG454QmCVBTUshYVnsbWW1rkc2/KhHU741MvaD5KI7Sdcm+nZXcpllo
3jZJnW7xQbp7W2bdN1kUCaiyk6wE5euv5OovmwamaSex2u+yquLCFDZJGK0tgMiSciq+5lGC9FaO
U+xds7BPwVSFm9b034rOG3nyTVEek643jrG2p42XI9LPYXiirOKP4fqvv0a7LLE6MRZ8oxK7JuXa
Rbgp57KoAWjJ7jW8bviZi6U+UgYuvxoQFM5Ar3HCKDex788Wup8VyEo7r6thSZZN7LIEZqbT7OhA
n7d4VHJyIkgu2OFpGu5LacnTbMXjThihfTeb1bLR9WJtRTy8iHqet6LwrQ0y1e401uhhsInaZ0hk
+xLnmbhSWl3wRvAAkQyo1b6c2lCnAuBzO9n0Rpd5YP8YzdCdiB6glWbGHb4y2wAKbRYwaxa3zUp5
qgASTkjVt12H/Z0v/Na7coHxgjqaAJF7Z+7YrCdHnrQ7uxHrdX4QiUO2rMzd8DwMcxZJT3qPNfkZ
z0Mc54cK06Eblcw0B8TkM0SLjfl0brOoQK5xSjRpKrZt5fuBynOovqHZNAT4XswiCCQKzbZ5xwx0
7TwwxkqFt5A/1XAcDIMuasP24uloQIGKW4TXobfLrQ4ibIXaKBz+XqT7/xHH/7A8gLp/gzjWXf39
Xf/V6s2f+EeWgHWFD/Hrh9TgUP7rXRP2/wt1xLSNiR8Lv+vxRAUugQX/Fb5/dYijuQ2JyDIp8AVL
/ofV2zb/k3QuXFcUkwZ2YBFA8H8AOlLH/hfQ0RMki5FQS306clAAbPMKSv4Tah0sYWxUc/zZ4Qpc
TiVfmfKmcbOZb0Wl2vaAkJPaZTgTdudomK4hz1fkJ+wNGyo58wpGqJSAbXOtnLhSM8orEB15zgmX
apHodw7FKy4k2x/m4SVnb0RQOzxl2mGMWjW1g8PlQJrqRJto6VSEdKz8tg/b19jmLHHcSFpeMnXR
/2DvTJrjxs4s+lc6vEcF8ICHYdGbnElxSE7isEGQFIl5fsAD8Ov7QCrbIl1Wde26Ixzh8EIsKZmZ
wMM33HsuMaAjO01i6MwR57Ugpbn3b8lQqejG4yA2VXmOK0uoYddjDexv2jjt8yN1Xi8fbEfmYltX
7DuOrpcgnsVpbwbPjFKL9NSRMZljTD1HlwnpWHnsj6Ms3xGhZpqnEV39Yo5TZrNluta+h7GxmNsc
MbQ3koiZ+jrotakua7fIH42GEd+JpwVCdbMYzAovvBs9p4XuGwYnouaAcEmsx9Xrj+zuZyKC+PMW
IYoymm4jO2Kp8HtM3kr2fjnsSiH86tIbKrPBiFynHvCTKTMOqi3s/KpK7bJd+0OD6T5ulaz3iWzk
oQMJGqwVs816RQ3lkrKSZ0bMXklmD52fTed2aJn0IzTy7zXFUf/qcOSWFzUzRIiySRfdGp3tsoj3
7fAV/l2X7u0xqfUd8rQkwElHSkKXbRPTn5Pnwoxt5xS1Ru6/ocKM04dgdOb20quZQH5BE2W7aBoq
EttipMn2acES9GrQee3vHL8dXwoeKNFWlSE2whQgwbVRSUwcjjU46PByJdDwzCUHdU01sLg0eV6v
k8ZiqTszKHuSZVLezEUX2Zt2jIZbxa2W4VYafPaTbeQdPfF9GQMlG1m3n432hh8BiY+qSrxTJmJt
zsxhuCEAIknQipTSXGex2V62nqaGXOGJ0Srd0rh1NR1HiTZsHRIvhOKjaapyXyYTiUxmQsPElIMu
KTMTgf8BveF8rkqf0npm/UD3PxqW3MZJGWQXVMB1thusfLqre7M+jz3ABqeFrMd5hYcsiS69Ds3/
JvJLOilVu9ZT7vfkFczYCd7Nofbtvdk53DBmQ5d/nju2cDaTMvPrgoA//0RrngL7AVEdI9LImaK9
6yTMcfIklWCkqvw697THkDPkobqKEmjBDIgcCCIjk9IZLUQWglcI4PEjLlEtCnjJXm9dyhqYXs9s
zD/0YW09Ji3bbL6oCi4PzuKwsU+6FqTOhniuga9NoI2Ga973aUi5NxgtHvk8ZuML7TQ50ajGSBFr
Z32H6D0uUNOL7CqOmUBsaA6aZk3pMDJy61GSrmJs8xHt3cjMLi9y44yASNb9vt8wz2qyBFiFRdGY
E30wdf4aISD9RVN51i3HbXTDahDefOj3mDtFGGrnNkN6q/cMmnV+kRhmj0A0XIqeGe+9WAsk8PjP
QJfFDwO8AYoMXWcJ16OR+ZsZbcwzn7LWx7FynatUKUKVtBaGcRM0mE5448a2L0v/2dJNVZ84unBc
PvACr0vqO0zqkpbgsm1EdrO9G0qWU0iZygRlRW1lM+Z1AlHaA8P+odslnkIpIRRzkQQ5FlAC0ip8
UT+Joiq/mI7j2EdR667adSTryJUzKuzdILGS57mV8qoYPE5yMbqY9aq51qhi8Ky/e0TLHgZO+fq+
6DXeVJ9sMX+fNI60zjJVksFma5hX+74XwcMUhtWtg+Yjv0i1UY9njsfoeOt6w+Cti6H00apToXPB
FzD/1smQMslZBQxg4gsN5Uics1T3JlSKtSu+9pCXnn2ny/r7jiGK2tl8NDVdb5xlNzIcAfwyIrOT
g3Zpp0+c0R2HHbnQRnVRjpXJUJNcCNpwOuTTGAiIuSMHW7wwKadbDTKyHrZE92X2pVnEmu/OqLtq
09pZEW+cCaw1x9I8Y5rvFWb6jvxM562ZYgeDAobeGebIYGXROFF4BT6KUjPOmukYpzAivDVIs6RH
4zTjpuT+nCcPv7xIQkq4VRv36AmY60dANLI5SdR6zvACnMm0MNoXmo8wsiF5tS0SrylvNYkzsojq
b0KNkComs6ucV2wy5h3bmQl13SSHNBzXgVGEHCwDQkrvso36CXWZzrFJe1mjzI1GCxcf0qnsImSC
HOjrdEiL/jiAypv2rMF5Pm6cdujTiKAagbOPygQo3FrYmbguXL9X61owLtqOKJWWDLZRzhcp6Rfs
CNPEmlaT5/TRvup5nq1Bvosrx0880niywm4iFo7GbO0lyAgmWEi4JL4WP+73cxT52UNWkfAOiCsC
liXW2EcRX6ziPib1bR2kRazekiVB5kuXmRJTeBXWY17uQmn46tmfi3LEV8sdVrIbShyAkdhmRfk1
zdMRHWcx+25MQiVfbn2Sp5Zt5ug0Jh2OW2T68XRejqEXbiX8r+GL0/Wdf9oZk3b3jigSvrg5bk2H
AWAx9uPW4SnXEdgVhr6zRY8qUDZVJkMb8HsB4Vv5yrOtUfYrRJ3WsIeROU5MR3p6ohMu3YizSUyB
F5/nhW24T0xApu58sMy6v9Rlq2mZbHS97X0t7FqeKdjNYtEoGe6XmOVTdvRVBgovaLTnYTFsq3k4
1m5pTLcNcUfDo4Jxi0/PaJsZJgfB18nJJKKGTQmtd9tey9BD5oHcJ7LfK+Jswi+EaBrl1pFtHj6G
gayaLfMz75YdeXDOB+fNm9lzypfa6xd/2tyM6fCkZZeDaYjBzS3aK9c5TagGstspbmMIu4MqXuD2
hfUhr4Z8OBtdbuOT0Ex1si3JjNLHrKhRz2HC91w03FUZf5ki2ylOQ9TD5QHSxaweGHzxTh0TZ8/9
WKTypi368tEVtiXu3MJK83XpT62zr2ezTg4R/rFhrcdyWAJuRG5uxAAV4QQNdmLc5nle6WsdkMJs
cP82CV5BBw7calAxAT0l68NrBFmh/qH8+E/r8zdriQD/Revz3LeJSvruQ/Oz/J0fzQ+wNPoUttlI
+WBSmUuw14/eR7q/4UERcNJs93tCxs9BGOZvZAQBw0ZSwf9/4FzR/UgI2WIBXcFTgwX/V7ofqFg/
S3YW1YbkKKGJcph/QMT/1PzMrBjKLMOHW2aedWo03njnNinRj8sQfj0r3e+o4WDYNIsbTFVz+qxN
7b03DR7Enz65PxAyLTqlf6qHvv8qiE+Wd4UCxUEi9LEPK4OpM3wv4Siuou4gBeh5z0j6g1fzEFkX
Tqyu2NWGrw2V9Z8gnz/CXH2mFS5NKJ0gjaAHSfYTzBXxhqE7e4ZxaMRffWVhCSnHt3T0d4Bd7D95
sY/95vcXk4Hki4MI7iDD+fRiRMe4ktKp3uBImTZT3D/bNQGgv/4w//hF6I8hqXGN+Z9eBOFEG+XS
qGkTE+sEK+HA+WbbN79+leXq+PkrQ48PI5vd5/JWyJf/dPXUHbxnFma47YbqShozlJWouQ28mSHp
/JjN9Qk5PMe8DX6cN/8Wz+YsUN9PL4zqCMMJ+SIWwP3l5z/17BVRb0akEP6SSQa8oifLeNplbBLu
Qz9z1C4E3AbkoTKf7cVRPBpVgDyVhoUkyArxTI8YkEFUw/DfbrR/N00sXtG1B+N9Yg+IJhxhYC0w
CsuYV0UjBoz9SBvXfsdKXiGGuOURkFCoDrjDWgL0wpOmnOaLaWTecCKwV1MIiU5Uq6o1hLcaejy0
JwE9AYu71unlOigS42uZ2l/p15roYBPpl62YMnvWVqaSPZ9dd9SukyvR0P/6W/uXa4MvmqlqEFim
JxhlL2fCzx+erCsjY3iwwTWbnRsmiUptEnh/8ir/ck95Npc5UR029zPDn09XoErGrrCUpTZMBppN
oFoqDJMCzhkHE1wLeSq/fleo2j5dEhAnl+mSXFIUKY8+viuXwGFJ6ILaEA3PN9eXNlroBiJcjROi
ySqyxCe8N79+0T94k8RXAPwS0kd9+Tm3gKkueEMXEY+X9UfEXkwp446exQ6O5USm9K9f7Q++OCR2
gPctyYnN+OjjW5y5OAaEI8jdmeysixbcTU+o45+8pyWc5eMnuSSp8N1xBjs8tNzP35xVk/jBwbXR
SE2eviPFmeHUOL2aKvFvESKcGX1LTsHMhKoA++EVuzJxYDMtES63LqnjlwliEv/H2/9PlfE3T/x0
IfwLqHWb/9fNcz48f6van8uM5S/9PmL1oasi56TfXTJoPHcBbf4+Yg2QaAq5UPlB/xOWtwxSfx+x
Ws5vNMS+w3aHn/ig+/8xYyVTB6y5DanZ9C2HQeBfKTLs74/ufx7X5Hk4PFqlxXUrzCWCdbmwfzpx
PGceJxvyyi4dwtveNd2bjCP5GXPzfFBYrfKdGUry54K6gO3TotNYD+SMnrGlbI8qqnLYJAihcHiR
SbrqhIFMAmPV9FhZ3fQFezHdbAmQ6xJxDnRis5No6wOYA6yggT8wogUKaZfXnWvzjIriyrqSbWSu
gKtkbNuL+OARV3CSSEYDrC+YbXktxGNCvr2XVgFbFDIhYbKcBjfdhm3ebvtEpSwBI9O+jxPDZlYp
s+mhTDvkK1nsmucx+1Yb83BhYGCYWOBYhfxWJ8AjN8Ecw8vruyYEr9ImJFNmA2K4Ve9gk9xa5Hkc
7FzIYg1tocNnDvo8OKQjDuJVA0m/xkmXNo9t5c1nI4uRXeMJ5ylRPKDXysgzDdncIfUqm2RwX+vI
ec4w7hPkWZh41gm5Ej3566u6syv+PQdTEGc/k6L6m1HmMysWe2ISndVMjDd8AfDr4khdMmRqeeuj
fW5huku3VI3mqa4H6I/qFBcoJkrXfwfGr24jUdgpcrKAIeOMq4UBDAbmten5xbmVG+lFWRdHBzz0
N3L/Rtrh1sVUYgbVoOg+O9a/0sjNu6iP3XCDXLd6rgjttOl0gvigyrF+gFX2MGYN5m0HpE8OApzp
IKB81el2A/nusXCUHW0UY5JVKo0LOugWKtswRO8h49J9ZuB6alLrjnXQRWcq87wNexvbT+A8Iad5
ymI9rxV+Z0R9BHJ/8YwG8xwKnLXXgDfo0QDvbaRYoEjKnS5KdZ4o43xy+4uoy9kuZcy4iAhn5De7
hDsgnDamVcFM+ypkz3ieldi1Ij/pbmevyF7xmycIHnSR7GWtMFBkse/fg6qzN7EFM27h98xxFe0E
U9eDgkRPTVL66OxtQX5nhy5ui4eFHWgaS7lr8/QGe2O2Z9a9RhkQr2DP5FtWC+8uJsG1MYphS/y1
8SatDpNghw2MQGsQlupBiwmonQ1pK7MSVLlDfxareFUttlQR909YjMmu411vSst+adwWIVjsLlbC
wNh5nbcFlKWJBJW+ga2yn04im+GxFdfdrqT62ejQO4wK6UCI+dQjhOA2a4I3DJvF2q9Imeyr9ljL
xT1bQ8hFahygWTCiedt6mLTANiCWLgyPhYeZG8a2dqzxoLMoeaoC03xosWzvIsH0ce0AvN1nLlMY
JxdXlYmjrvbTakNxn2zFaOpLBYVjB6jh6zR3+VqxGXkR6DzlakAg94ADHNSmCts+WTEvh+JUsn1e
lZMbrAthHdtecjdleEakMdmbSS4J8AYmNWXnJMWhylpjsCFN0zfEaYS9eZuFTs5Ms3fWNlrZa/ad
OE6bytq2k8OU0Ggp9pgqomK2cKDrzGXnEpdd8FWMnnVmMHzjADLnYTuGOWo5zCnhrRMUhtzMqIii
C1P7COcnOe8NFOEMmyfv2qnncoMKIFTHEVvQadA03T0jiPBmnAiROlYB+LzGchLkHslL5syMFsxp
UVTo8ZjnqXtT8Z7gQmhnPGZJ7KabyIJQCq6iuonqILxVOLQPTqZAgLQKNqGDgcY36w5VcxztXMhN
EEhH41oPrGghBBfzjiYsdVfTbA1412CHDHM6YsQbrbNqzFGHNfkYrPkx7Dc94oSqXQytiDXDUxZ4
43FKU7CxaVsNb7Jf7rCxq5+T0uGZEYxl+N4zp8yOYUQv0MLL5w52a/embLzOOss9RbbET8/i44+n
2Af/zdKXfny4UU1TlQVLN29RW398uImS3YdMBrkb4uACcQc9hguCR2WnRSJOXVaCq6zMDh5f0pbI
QVgCWV/usva2rJr7rASahgKoO/76txIfa8XlkUtCnEVwkuX6PMK/F3k/PXLt1DGhMiSILyBurEcj
hBeBHr/S6PLgzZwM1nxr4WJmlvcK9gOVY04gWhQbt1niXtChA3mpqDIRf6/qoAqYkxYIfJV/S6yA
Xs9dj/uwQsjVMXfm4vn1r299LKx//PpYS6g+l00vHd7HD9VtPXQmpHPv+h4pctDEp5oBYqSrZ38c
cKyioSZ8+AhqFZyqSPbkTDonMh1X9thsaaX2ESuGg2v5fxJX+7HL+P33wt8kqPZd6X02WzkGbZVi
pILcolbrsS4h2RX2SkmrB3nobm01HL5/FH+p6r2tCv73mQn/IZzgfxdhsH+rLp6Lt+7zP7X8Nq9/
T639PxJA6/Kd/9nk7blMnn+uiUHy/aModn7zbebvwWJLg1vkex90B/iZKDjoS8ksAn3zj6JYeL9B
zEBlTbkUmIsX6p9FsfMbsxT+WNDHLCMP8Veq4k83KONx2mIUDGCXaFyF+NTMCVdR8PTJU+JrpETe
GK76kZnFT5/JHxxOn86mHy9CqJ7PzhgNxuegO6covAjF4RM73PhQTiqA+2EYp2bNMfDrV/rDtxNg
SyARjggu/9NQIZJzkAdT8GhNOdWYpYPhWk0lvoe/+jLoRGzpOy5aEr65Ty8zB+WYug16hmaA71ia
RX9bTbDm/uRz+ziLxHrG3J84QsBqFvc8p9DH40ewfGafaj/MGHKoIEP7PvJTUCpok8hBMRgweV59
yIhH/5Pz5Y9eWNp0STZ+DIZbyxf607GdcQH2rWM+IHoPN7ZVqGRldgnmiazpt25WiE09uenFZCTN
D/nSv52pfZzl/XjLSFdQ3LDt8LhdPr5ylVSGaK35oRER+JwRhEK41m6HfI91nmFSd5YA2Vx2SPmu
kkDUtpVfo/j89ff7rxfsEsWwLDe4aJkdffot3Cmp87kWD30aO1vmsrdNbUAzgOv3l1+IBE2mRSb7
fJem+dM3DG0kRhZpPwC9bnZhL5stPM6IEiKK/mSuzSSZj+6nCgFFPMcPf8yO0XMZyH5Ktyxdw9Bm
E1/Mkx3l6wnTHWCJcOQ+8YkwgiWvM4uFaRY4a4E48dQLImSQJlE7NLuTi/kAcANAmk7pmJ52ET+z
yYOVwBTGfi4QZuDOtlRbAsiDL7Rx5zGrtgP3CNKGaRb+SrQJzYBhAuKFmlDCIva/y7XbmaXjCvyg
9YrUinSgdJiRJTh04GJls/lVK4N8q2JVNiDm9wYzhO5LaFvzuS/n/iyhvRt38Jh9AgCavn72Cybe
552BberKZ5h+j1lg9uBzjmZ1gLIaoIT6LpDPLHtAkuf2DboH7Y/g9QKg3walzI07lHAdsActUj+2
7WpdfNfvm3lRfWP8l8ptToLWcBI6or2dBm0GK7duYZHmGc3BoU6i7qQO69hcz0DwYIx+tyPIGapg
FEXOIjAIMZEPcpyGW8/MZvvLvKQk4glMhqfYKONvrVlKfxW2icA1Qd2JhQJbmhm99FAirudBGupi
+O61GMeWvevackeDD3ZvGimFdqOEjSsDKvvi0XB5zhhX0IY6tJLgNanq2TAwYpgpVH+3d9Ad5gF2
D0CiiKa3U123DDmcWpewjhHR4k56rOsqSe0rMTvf+QhaFt11arYWy3fkJEBzbzQSIzXuQbK1EKrt
PlPwwdn/N+aOqnsQzJUzGdfSB1T6QzhWTN5MUVfkTKFjML3MaC0MW17Cl79GqrMozwyAJIsQjUbP
Y8I+DDaSm8TxeuYEeVMhQSZei0hAJKKsrtRt/kPnZi+at/m7/C1lmIkWbvihjBt+6OQIFk5RzWV2
bbfp3k0nqQHvFKZRlndd3KYVoPswwPq+qpoaio1j81LJqkiiujkhow58Xq8as7iIAzMzvwwD8Wh7
IPLtu54qjb/Kbv3zIHaJ5K2swr+32yGq0YS5+VuaVyJ6r0c0fxcdOt141TaQ5y9FNBiXuBGTcI8v
i2XQ5MeiWVt+aYq919K+HMNKDlc8FmR0iWKP9QAmmvRxrFTq7YfW9CXWRme2+DCEHqv7WLA038cM
R+wz5UKPBcMWMIzQclljISm20i8WiI0HF71gsyrI3UqYARHJslZWUIq9oUevfonibIQwG9njvBlZ
DfKfOpACMQ4wyI8edJgO7U4FABLuJq0Gm9p+CMPLhI453/kTOTUPKBqlfTu5aNW+BSQBuq8djQCU
DNQTloWGpC9EdU9HGtDsj9zuwXlqNi65CqFKAwWwH3AagzlT6RC1b9cO6R3CjhaIa9LGcFIINiwl
mRHVEihhmDRNZ0YXgVCI48hZl1bqHie/zqEnuAb8wlIP+VUn3Qx2IvCzAHIFyjHsJoMDAy3tGHRN
fS3OUMkB9K6tNr+ymBcd+xZAMBbCLgo2Kq+TkdYkBNKdysR67xs+0F2XpLG/LrvBySEsLnBZ7GNY
OAs9xOTUCgLnJqvPkn2dkCi3SiD8ZHtmf+FVhFD/a4c511yP5bKGSTBjAJUoXB5D4L0B5JTQlm5J
p5N3lQF4ceNEBeCTgFQpvRtIqnN3wsBDvBJln5TrULYxNjwveewmFJ8c8+l4JBeckDPU9lkCvCQE
q5KU0YA9q5TFJaN3jnaL3u1rCSDpyVc9qCuZGeGjCWbqFY3FcDtKDUzHi0X6FjtY1Ndxl3RPrmGa
53UDRnFjqYTJS98rM95quOmPCJ4LRKQy9eo1imxDrjyrCp5kgNZqUzpt+YVRnXLXeDW7+04TmjP5
sniJha41z4+yeVFFZYxMYgmqqceySvZMfjQqJAvOLJMQs9/5WHCGTcqQ9UV6hQTGNOWwd3sb+acx
uighcMuu4WAmNxZKwqd4tJy73jT0KycUmG5scoG/4TFnEVPjtQK9I1kkOyI4ZjKL5th7H6PRR5nG
yyA9aQid2dRmixIH4WFpoNfrzetZOCjUB9R6aMSoFdkDyjnPoLKSrbfjTePeL+YgU8RrWEgga2/B
d6ZlAdG06AWyddZyjQVXLNMXuGs0hEnhTseJKfd7n2TqrDMGEIR8AxprVYIOp8x6kZ9z64QXFaFR
zcZ1/HBel8HMeNNmq15sfL+NeyR1DV6tCr/6q41fJFs7w4jecpyz6HVKPQzdKohtnDKTwVkooBzi
kGS4dJHDM2ToNev6pUWWAgbFGvheVDsVzwQkN9amcikzdvZUSqhFjVci9CcGEPwtOrdwz3/dAljy
uyHbZkXFWA/rNDPKpCvTXWOE2QO3TGntdViCDkDtg3quxY2WrT1Ry2v7uxnqe6n3lxrb/13X+v8u
eG+J8f33rSsdePLysW8Vy9/4scwBtyGoF22kHQ79Dc3b33c5lvUbpSQdAA8Ry3FMh0nT76scsNK/
oSgyFzW97zpo5mmMftfLQ3vkZyxgfWQjZK45zl+SjHys0IkoXgTu5LCR37Zsh7zPO386ZGsSikQa
dpFX3aieGN9W9Ca+2P30qfxB8+qKpTD+Z+HMa9GJIJWgD+CGET+k+z91Qx0oiKmNkoZpb+uz0wXG
zzY5gtNQjDwfyxCvIWMtSHVIYy/MAeB07Y76Bh1x+VzTsVygbGX/QOrqiU+ZehiYT5JXUEyrPBZv
geE6h7pm518F9imKOOOY9Is+kHnUMctD5xGXpH9T+RXGXwNX5yiDLSTqN/z16CPLyH4F8mut/TB6
CAOwHZSh9hLVU3D0qiSceEgb2CnX4eAOl12hjsue5y0ksahdUci+wNDr9kngdKukM4iBG9NTeND2
OqyQKcDTBHHf0g5uwaOW3yacqBjSTRuRaVszc56S5qZtCLHd1I4TgPwnQAKCYaGitznCqLixxygB
y4rgMyNhBKJrUtiR0aqbwgiMDMZCEbFouaFEsmPLh9IH2cTd2D2BDc2pGRhiVrthrCZPn3qjb+iH
SZCWuoph0pMCpBEAXLZ0scchs/rXfIw8Dum+YJqcm6X9zFPUYjFh9s6J6TspiM5KTS5DfWVAzJ1c
eHBh9W0Jk7m2+onlVR0m6CwYv7MHSvUkn9TcuMFJXhcyWAWx4DO3KHCjUxnb3gNw8oDoEgxfA6WE
OZ72BjvpndUSSDCHQ3fXVdrC6t/yRD51ZqStG4uHzLRywFpQWgSUeasJyfq9qLpUnRpdNpnwAPB0
rqKGsInTqjaRKjNEYnJNldNLfJYZBWjAC+NqaCUhAaqwZbWrqZ1PKYeNGbRGGmpsom35lZSHicih
xsXsQaobbRUSJwJxzN5990e/muD/EQCCswQgIDVmbMNwcgrdYeqn4Vg5mOLQc05mHK2rzLPvu3SA
XEiYJX4uiNfGG0hL2Ogt1NhvDL1BrwReF9wTYAtoMhNBzIYojQO4GWAgQNjFoKFnnSzPP89h5GsP
sCJJTlqu3MoW1WsKiO7SgdjWEkznj80OdTxGt1ZXjDdtntvf0PBa8CGImau2RonncqOzvG83onWa
YTe0xF9EVzzAJ84FDqWp7t6yFg0i4XuxfnRyQ/C0pBY4rUWezShLY1pCv4N+yQoit5ptiXIjPm0w
WlcHD83ZM7kx2cPUxm0Oto4dKN65gQ+nCGzsKH5GFUgvm5mAe91kDDdt6EVX5On5r1wTCUSyDsvt
2soHEO6ml+IQlrQnL21sMGBQxNrkO5aIkHiyHgDmisunQLhkGjciJTd6ozEtXc6WM1EldnYOeiId
Z7EPKq4ZosEijaY8QbKeJG6B6Q5ucsoax1Zf06rv77qyFN4JYlUlV5xg7DE6zyA7Y9QSFpqrASpW
o9m9la5FyTeR17cty6DHNF0srkJCYphL2OYg0qM5jPqbB1AILE41YBOJK9wiECwN4xhZTfJgjiGN
gJ0G9rfRkv2rlav8uiXLyd5U2pkB+xlDQviD6YWALIcicnaNtAmH6hZf7gwQf9tMbncMaw2Qrav7
uNmyl0vmQ9VH7bUVCLwkNcAHscqCOnrP7CJKttR1Tn06t029ZCGnVBekT9jx1sRF1F+azsS+HUcR
LMmhDFE4+XbSxzu0U221FbqhRY9hyYtTymdZnzSMHObtECe2dWDMTgO4oHIf+pxR0VqLYNhHIwD5
NZ32ciMJx4zOpgYwzwpswQTcrjRRS800UsYt++roFf+GJifH92N/5Y7B8CVLChVuq8jWD37SiPxg
gf/GhO3DUCNfwiAGh3Smzr/vENoWhGT57pnsK86BmF8WABXA/q+Ltk4QDWRN6jwPUK0/VSOL7ze/
tcrivRnKeXzBwp0WmMObRgqU5pZur4N0dPyrrkIoJ9cCpsKEe2bwiVmf8trUNwHW9uRiQrPAhkPj
P4m4VTpBsyPDuBwIZkPFSDvWkCkARB1VvEbVPxJaVPhGlRCB4Q7su2z+/ZDAPCPrv0QxO8VoNZJR
NrCWFVFov6eEfxaM81yXSJNODYaPSs2Tk7cjO8DQ7NYmVlqsWXtrhiSoDPa93DpNd0fYxtRBdc7M
wv9KkFdKGh02qOa6bhxtb/xJiJkpM5FNpJ/ZXr7VjKA4SlQoOPyarEhOo8Sq3QNeNMc7YtbNiR7R
ouIZyoO2fyisOKv2cI0cex/2aUZse5iAt0ZiBFLFZR9V0v8TjepcZx13x6HM2t47MXL85yQqTJmV
fsOp0QT3kOiUuSXpQIZLXFfbpK/zoIS6rfGCwQYgeqY4l5It84ZR5wT+Y9SVF5/VKL7lPhwQotyZ
mZhJNTBxFOxFKquC375r521mFPpS6wlPV8yoID7n/NX6Tc0mosIhi2h8dGbaZ2PM+fpFzzBVAEqB
hOcTcsfymmgCQ8GODN3X2nIieCdVkPZbzM6lt1FzF/fHfrLFi7R01L+T+xHGzxBviv7c6fMmOqtc
MrdOMkBjKNsqM1DxmmSwhqHeVE6Nu+dSQb2+rVuH1mENlXN2TvEUfxtlAat4hOMCvaK4oF2gXKBK
YajcTjXcbbBqBLjmddyv06LLnU1FlhzOCIJgiVOj4ghldJBQewDSlI9E5sHmCLFr4QUifjUK4/yC
mgGmcYX1YFIcWyuuTrbS7K25k300EMRmXraYT3aib0RNeycXwATWZ9IUG0CnxMOOJvjIMmzkhsYM
5s1QzV/LLI2tVc9IgQ1+Q4PSkVU4SZUsWEoJitUa/X0rRnCqSaA3gS8vfJ91PeaaA+MlfcaAg+68
874RLjAcYkWj64G8WmdRWO+IBYh2qRq/zb2h9qjqBT58QF0rXfX3TTqWR6IaNB1pbB1a10kfSh2H
j2MG4xU2iQn0bfDLgC85FwFstFnwkBMTRSbpoZq1oIdjLpUHJ4/EFvUWCb8djSYXdG3aiJD6yN2E
ToAIyptJXgvdFy6T7jg6zIBs5RGwhWL0nDmaXo/CYIE8+iiQYlJ4jlNFq8/JV582dLp7SyqDxFfn
zI8Jj2iMrMAVYhsgNWnq6qbJyFyd2pvBJSaBsKWePI7IZPbmd/E7GSyQmGxijlcm23TQUYm8UDCn
18LJv2b4JlZ6BIqmO21e16ExbDzH8U6aFrARrWNxg3NyOg8tvzlXKm1PyhwzExYotONTZO5iM9Ac
p5RPClvL6dRxxUDIagnPJAzozFLiBmFIRIBJTJh9FEvgOdjCGDPh+hzL6IGbt914Ua+YgpT09MhY
zkcGu+9lNYVX4dR5q9rGLYka9RgH5Z2oS5OwYgN9kArfEUYUAIWTYUVlvOFfTsDrt1W/9xJz+gqp
EphyjPpHUuKi1nXHk7K0o8W3SxOMCY+beqMM333ug9A72pjmT7ygk+cuD859bemv3tgWj4toZKVB
Kpzmo8c4u2iqb00ghjUO+OpUzNDqyzjHGEfARqz5xVGYxMRqFLrcpjZwpXUH04a8B+HeBUnDaMqB
d/BmVSW6Mzt123c0xclJ5YhwI3o0Jxs/0jCEO/jkHPJ2sglqAkc2WHuzjNsuVW+MStCNMETeNgPl
KaPDhzQjvYQpKP74LJMnUpHEuVK2NrdCTf172sSAev7T66vp5Nt//01IOu1/3+t/Td5U+Vz8vKP+
/jd+9PoYQn4DdImUHeslFgyLZvqHbpNGHrQmLfuiy/xhcv97ry/s/2HvTJYjN7Jt+y93jjJH53BM
gegj2DdJcgJLJpno+x5f/xYku1ZKlp7San5NMk0kZUSgcT9+zt5r/wvxgaW7SkcZgdzz3xNq9S8b
YxCTQwf7CL4RAJv/hTUe9co6Tv33AZyEQ5shGUd9izGoYehrl+Kv40inz6M2SFR1qDKinmDkkbKx
PJWVmVRX7UDD/qaf7KJ5HiuE8dc52LjM8owO5/BI3EML5s4jgtfRAThXkQsFpm8+KmUt+R1zpjQ6
BU3VzW9OEFfatcsgnIzDoEnI5HSZQhaXASE12PU5yMp3Af4DNNcMeGUz150gkcEWle4HFW35rUiW
IDwpVVS3TLbyGw5C2uppbRt900XZ9F5Tzj/YzBfRrsQg5ejkCeFsHZe0yy06+TC/Ae/EJCkMpRV4
gMrq9EUvK2d4AkYj4j0e5Lxtt2lm9OpkOBmiyRgNmkWfH69p+yj61d6KglBOni3z+rm2UC4dSjNe
CAPMYYFfZOtgEIsiWeb7jqCpB6zyBbMTkfDnO6OhqhOC+nrxp6xTwTkJhhTNmNZW5NIFEUbY914P
1zZgXi8zlli3dphwZYSmW3ZqaRCt0UdZgzGqi6aZClZI14iSNLBE2v5c4GImfTctyXKgoWrdD4Yk
z7SNRuebRddvOVukQ/WeyqyZBF0dzaJvl7ghNjlmh9Ani6HGaJZYTXSwC+WiDwxaSEFFMLpc5KGi
0K1GUg8vXZKDdCk0JhN+SV5C6mflrC2wC5pBK0+5zFDBydIZe2bIDgdjmvh4lOc4QAfIGZHVUVGL
gIkWqZl6IVHq3TfYMtWnsIMlJrW5patT9Abzp2VF+u8Tk7h6HOmmoX9AvxTJTtdTl0WSuhaN0lBa
dDmzcJyOC/8NJsgpproPEL0SyViEbBuZG9ajj98u+h4Ow6zT3zCW71NEcQgElaHZczkxDQQzM0XP
MQWpIpye895OyGDJz9FsN5d6sFL7taV38a53bpBCTgpbi3N3nkRvFgI4ntYEEM91r7drTBgxTiVe
YVk+RBR92VXn0lf/qK1Qbz+TgtDHY8XoZNnpWpmVpwIrl3VStSYo6hy7fhiihfksJ2+RrF5lrdu6
LA4/bLAzxdmg+UJARzMOSXoNy8kany1gYurM0DBrjwBplu8BqQPTriLxWKfqUoF5Noupi3bdPFAF
xJkV65dlIVv+ZmgaMXszY8X6lo5HxIgQdVQ7axuo3nh/BhAF6VOEqaXYwIkkyxzmqL4cTCNdT2rY
Lp3F9iQWVldx2AgTq+QAG8nsulyKZr6YLY5x2P8Dt9fLhkhbmwKMex+deVxPNi1fifEutDQdF1qK
dPNUNL17SuuyVY/oxMIYFGKMG32bTmEL4XcCOIJIUkPLXdRzOGzGuAnKswkm8iFNMHLDEKxpk+QL
p4OtNTW68dCbs/Ud/C5sRah1w7gxO9HbD3XVieJ5pkt2ZTjMEo75olUjmMilOrhOQBcoW9o+2DPI
yMj/DsJp9Ft3iJW5zfTebj5iG44658+ZqV0gGf9t0CwSQIxlotM3C+jW4EL5gMw1ttB4nGryTqnX
sogop8S0cwboXWk3/ByTSgrgeTkA+yJ2e48EcNZp9E8EAYQ0Sd19AihXPva1hMGw9FhU18LWzDYq
F+YjM0GmJ8Rl51CkAICPoBXQk+xsMVKYDavx76WBK7XeCUMQvm1EZXowY9eEaiHJOyTjpjsHglwm
LyFdOd7EcdC1e3oxIVzQfNQiDyNOaXmLhVbBy/W2W3ZDNrvRWWa6qQNp7HM6R/pifo9kzS2yaBll
dH0WLlppuNUb/H4kCfCNiu9uA7rKq51wSu7meinIC+DMS3usdrqnrKpxb1fW/KjDorJpPHm0kTBt
ibE79Apki08L7CmnP+WVVugi2Z/x0rdrlOhw30fVMczG8JRq8UmOGIO6ZgHBSlsCVRkO/rrYLnH9
rAuSt5VGFmuxNo0H+aGHc3jD6R2+FtyvK4UQ+aWm2gObHGssxFq8wbpfgSxtmk1Zxs+JlrubZJEQ
m8AXwjCSHC6ospKQOle+zcXyYqrugKUJrVE89NkD2Ba6rOY4nzSrzIiQoAtpyzsCBV/JCP2OMDe7
0mzigDa2Zn6kiSV/hsK5miPITZnsL1bfuZc1yRdecg2WosmvAE2grpjiF/TWeN76KfMhOoT7wrEf
0LQzjY2dvUVU1pSqgAZP+62WwzUd3W0PuwQVPvl30AgOjJjBjZWh4QOt3LCRc6QQ0b6lODgsYUxf
ruBIo+GNKCB1ezIcb40YC7cQ/cU0RlpfZFb+xArNf2A1e+J3OEQXhngrSy3+zOkjeBqPBUIW4HOz
8SMc9fOQNMbt0Netvmm1BThunjKdC+bjavnCVGZvF5iBWxCrASe/ljNJwK5RA6HObGJYQfpu7I6p
QZiZoLbbojwurp6fQ1T5gBbwEzCAbscc7Y11Jg96zeUeW9INa7tGq83NFoRbDRg3GiM8QQGqj7Zc
hn0W5CeTWIyG2oeZ5QweptXIElySwzAT5DrwaWFqnGniqWPea8s92ZCkOzVB6+tzuZ1A4+44+xFu
SS4H/pjpucqRlmE3Q7tAqodXQC8/qiCfNgkVF2fpAc6H3aQ/GSrHW8WCj9aIriqQh0sYDPZT4LbB
sdKdH/OQSpRjqVN8yiEnORMac/UyzbL4kMVkJ74r1bAF7/jg6ku3HwRCdotYaxgUzG6JqoFcsnAg
Rap+D9vDekTzS6ngNOecZAvm6BobsmZwzfq5PgJT3U0hguci7M5zTXpoCLv6KGgk0F0ZdILiS1RA
Nl8q9+pamJ8YRvAYlFgYchwD58VqDGqNBinEjOyrVC0zWxWRNqSTa6858a5Z6OUXC91kwRSERrHc
sQy5WPyQBSdFcA0YpvAAlgGCcG0SLub4CvLSa9zjHa4mYZAxpzskJ7Gi0TMxpjt6jdgIphhXTRGR
p0TTxGIhtziJoYjnnqB/a4Plewcs+i2bCaWeOIouymAjcqaq9uNUHjvhPqvBOpZh8r76rDcicIpN
3Uw3bSTKUw/sfYo6Ohdwl+iUW7ekFt40ZcFYtm5KDHWN+yR4LQ9jKEilEHXjA5Gio93Kn0MmQ7p5
UX03hZK8jqy+ceuJe05OJXDB+cKrvDXpl4aqecUO0nsCToAPCaXa2tQGdEamCeU3fCNln1gL0aOD
w6vjst+0+FNsxwb7Hj4MixkcAM0hSSqTfRA0p9Aarm1wgm/jolkf0azh+Z6XPaEZVyozD66Ml7Ut
xrieIU21ppKYRBbWUsJSN2hb4LkI5x2gd9szBnr6oC8MXxFJyXoByX3ukaqk3GNKYzDUGIm2gnQB
rzHNKxiyJsglhuRZgVMqF987erlk8mlHs6+/93moXuhHALBIFkZ0jXmBhXKHSI5CjOoUxp88jA6L
LO37di+wqvkVyWpbPaxUe2Xli33pe4egWxB5qZGHSNpBVt6V0qH+BKrBHoR5gY5Nzisde3WhlY9h
KUyYPwKkCM7JG3A6cIQIjz2wC6Sbrg4OelXt6CTZ+K+W+Vtuqqux0nBopkPzSNaK+SGCrN+kVbGc
2xrPhaf4ma9BZx/irn0ds/as5VrFtSdfisx3cxsEw7SFnC8+c2NQqe+uYXEaPLzYx48d0p0OnthP
7+PGmgGvZMBpqaYmSjyAgp0JIVyzU8KOaGeSXmmv5lcnOJZt/sL6pIgCzHt459PP0hYHve9NL6hl
+zCHmvmY6al+lPHAr1cxJvxdL9Qmmdr6qazr1U2RqBszmdwr+PDwwxBe3IRoGO40C9yw13Soqmnm
MZWYMOtdDxr9V+bIt0pvG1Y1S9zNYflCGIvy+Glb2SX4mhT13goZO8wBg6CmUWdKvHdLKhD+MEqM
Q5iYt/243KBUeEQm+ew22UMIhesbkQHjuHfHZvrB8nWNeGzttUXzeQ6shDh31p0rqpgMfFm8L2FP
PadxSH1D6fyoXBn8ZC1Ym7mZ+Jyr4YGIZtQmhrO3wzbhNewttyB7GgNxon8Ug3mQZvfm5I75Cu+B
PGGrJ0rQ7ocLYkOeKHRc9U3OmJ6KQ81b4sLIzayr/q1eqmzV+7gEMKvoiIiF2cRM+y2BPHfol/FH
QDzZuSZbMWZ3tolr0CmuhdU9RDmVXxGp3k+L4p5W3x0spgMnqR7iKiMCuzWPow6gqqjH69ppH4ua
ePVwuEmirqQOq9onwEHGTao72obBx0PekJ7Xt4R512zT/DixT934EUoeVUelq1NGqhH5dUVMNmyK
oHVPiEO8FxkUqD55pfglyy826r2sh4B1bH3Vp+69S+NHOYTaduicK9ugHlYYsT+bgakPKhPXX5o4
ephluoJg4wAO62xD3iaFgfN9YPEAjHH2ngIGfkmnllNZLiB+5+N72Cf2OTFs0/TDWmR7dG3OPpMz
u08whFwvMSU3PVQc4p4YvcayK686vP64AbtXohhd2LDmy7gUu5je/6ZklrAZCyhPzAh2xNO/EflW
bWpQRfs613Yc7T1q39cgwGrGUzoEyR1QLbJS8TIFbvJiZ8NVSoiGbRebpMkfZTf152ac0fVMHG6d
AmsheJbTjJATBlBa7LGfTadYnwjj5CT9MNaD2VGuq4ZxeVhhk3LD0j4DrLf9dFxR0O5yFoY200rE
ClVmxU1oE5Iu9aPNwKTbFFML7ob5XCDV+0DO+0Ncu3zt1MrvWFDOutZAe0i/NUm6rd3oOTLEz5bz
LYGAxZEySZykjcsSlQLXDBMeSOAi9x3d3dNDXGfvOWu1EztD4JW8zxa+73a+KsmSpjffvuYtc1Zt
rFBndreiZG2PrfRgzfV4r7V21nnlQs1dtFG81yKUpqouHL/uogXzZavvuH0nt0mkn9YZ2dfGLP0a
st7aB84uLRrQFyvv9nk3sqQa5s0stUMumdhnLRo9LuJudmGncnKiltAHyOAyFtPV3EzRdQ1KMLML
/RCihQaL+NrGS3MyM8bvWIaGE0CcclO5snI2Omo/YK1J/gOH4qmPoh+xoHobQvYlerkRgESU3Odg
DSEL2U9ihxjIRS8pJKa62wgnHTdpO9s3aVdXP5BTNLuwi8fvpZa3wPrlgDGyiQIohwAefdpreOTl
wGQFm0YPZZKdmJ3+eo5a8nQtlRHW3bjpnvZWcsyndjwWFhmwu6wMtxaTNg8xgu3X0Zie655JvWGR
WCBnjvY2AuMqNs4JON9NQNvqOg85NcUTAY5E4s3vSJ0zel69fIkpVUPfQc4BTH240IW+akhXe5Ms
O8zYiutQn5fd6GriB7T44sAa9DxA0f40rDnYarnofVerEw5Rcnoh73hf0uZm+Gi3aB3AyVvzKBhW
xK3fMcvExkqyxBr3LUHq3hkxhZOcSWfTVZpfVrHv9Tzyj8zAMSmYTntmZ7/xor8wVPxZJeVrwNaH
OI6Uv8eiSVmmhLVLlbh34mo+cbRlRQzfHRK+bsmVTbedyI/Rqu/Bs8xuwgizCX7G+Xhs9A5fYRFm
yw0RseWlGZzw0k0J+hxQVQsiDsMkbUhaj3Ty3A349IuVWMThAiH2NWQepxo4n5fJ6qlRYbknmtzd
6GYQPjQNKTpebaYE98DDxDxqBEQWjxr2ORGVuLcLNDVEqNlGeB47Y/GzqixXJbJxW9Ll2GbkPjLy
yJnYLO0JK3y6nemIbNGCl7tkCprrye6M69lqgq1TICpmnssal7YvUzM7J2ZLn73Ikl1fc0IzhnSf
KTJZwgAbrxrlAwRqNAwEgQBYu2qWLuQWJ4SMJJ2LNDahMY3rlMweHu+ZErwd2qqCbBlax6krmvtI
jdm9EZH+CefLbGwvnSuSX00t2VVz1WFvzeTUHVpiuLn5MTmnCUqHHPgf8Gke02OByflqIk6lJXSn
1HZWqDakdczJLiER4i1F6HRASUsdXiFI7WQKA1wl32Y5/ugWTTwW1kgoK30d96NnxmtvJfGc17ax
vEWpdl+ks/WSp2UEeDp8kkatbZHsxrchyQ/eZKh9IPuciepg+Wn11oVN5eOYaAmIR1xhuvF+gORv
kf3g97waRPXY49ag+Ax8MQOUBGssPbevf5oUEDfMSvpralrrFn9A86iq/DNerJjWmINupCmC/AiF
ZrlGdWQXvka2tW8v8qhao78vu7Eiz5TQk7XdQUVq/+zKjJiFiEPNVLzLwbp3yyS77rr0umwipk+T
HaJusVnkptL+DK1xObQhKlZm8GeAA9j0pbnLFk2nyC2OirsJhhODadEljz3I5gavMhKXzeA4p65I
bWDj7hTfOrJhozRroR3MFq2oZyOd+yDeJoBHt1g4a4lV9qXBI3l0mMDfDWoSn/QME43IdZ1QpjLR
iEBf5jK/1QJLVD5oUONnPPfmK5tFZm4sA4DapIg/sYvW7tmk1W5xSrwNsx6/5UZtb20TmUZpGPGm
t7UUMLoKJa+VmYXloSmRaXl1wLvgoe4ht8NABBOaVZRtCnIbJz+3++oPNWB1NxGaco4KOqgp4rJD
LNDUt4jCtW0zxWxMKB2oTCECkOmtp0D1y2a4HjqBXDx1IERu9bqXj7mRxKYfyRnmA/jTYfSG1CbA
IGTKPO1IiAlvh659rlRWn2NT+6HyybZ4E1OUVXCI1IaKSrs1h4mw6YjQnocQbu5zjdTl09B1Zo7o
acmLsSIocejf7ObFqARB9EB6GXNiWl+rd52nlEUveQRVI88pBwjKD7Hc4WFFtoMDlhIprHmYnMAI
XqSYmbVbHUlBcbXrlNZvmKuwJyElUPdp7BbkLLHGgo9HvuK1Y5sxnzYicazLklJSOO114eabIhDV
C/zXOd4EBmJnur5hirtfCzMFqzW5TwOCT+0BcVcRJWfLaKY3jhvuoVyNF+hSSBkJgAYPlXFuSp5E
nBiPea2uumwNWG5AsKNQC7T63nKCdssbTlh1YVlPC1oF/pF3B82ZzinwzY1jl+2uopscyp6gQFF+
S+zW3doazVfq5x9rqTQtA5OFSpzrCc2GY7TxmnYSroqmbpvHjGP9cJ6saAtyIDuk2I9qrxDVAXE/
g2y6NJ5TlepSm0ZyTEnOsrzIllwl1z1qAAJxZIXK/Ra77itcplNdkT/ZSXPkjZDZJsoQhzY9HUGi
0cw9SrXVecQxO6Uy0AnOUUOJwDy9hsRLumR8Mgpz2GAAjfy26+C3dtSfiTtfyYD5R1A9tAveYbqW
xU6qqjnMSf0QTeLFaumRYtCmO80sizfKiu/CfHysk7S5t3Qjfo0IofNKuYB1SEmeAk4I0TkogvBW
E5mrr67u5jHoFgQeSN3zyK8ThRqwShbt3hrsEVPFGB3NZuzurCadOA9kBBl4YTVrbHip3JmI8Jx8
gd4u2VkbW3RePLakeDsIbg61Qla3n3WScD2sNuNHKiQ4LJHPIEKnteWzah2dgkZNAYJBrwbT2bL+
tAP4TFu9GXPQfoPzSB6aBBxMkkC3DpJC2V60htGmNwo73tHy40Ochogat06IhFK2IIOIntAWJpyx
sUlh40hvFGfQCtje4CHyG2xavOgGJpZlX5KLCy01ZZpGJnWxrxQhELWu9Ld+LFB5TIzHniNUAy9V
0cVXxsBWuhG0Xw9t19PW6DCtbHW3iokBNXNFTsYkvtvt+KMnusjrXVQOiraaxlEwR977nmWCnUfi
4Fj2bH2q86FjpzcqUc6yrY14wddFErvBwk/RbSZtStxXo99mmECio9Gh0mtjKvNYlUeuXHvXiHH6
lqAUD6lr2/h7B5tplzQVNSNuA9A3BpYfHAZ28T6hUL3lW8YjjViWeuCXSIUXI00fyY4dYPhbC+6d
qdr0xEud55Ymp8dTYPpW7bqHihz2aBOR8UN7mJDfA14jUnj6ZIm3Ux29c4474auP0Qe1NlRsTgr9
Nqf7DWW3RMAnOZ3C2ydXmtgv4wDJorwZbSs5EgMiGz8iaEdgRhy0F5IM0ivUQfbPKXGcKzdFZ0pJ
aHz2bMdnHg8cYZF+qVSvlEcJdt01xB2h8OwfHVwmntLJ0gvh3pQ8O4tPZ7t9oqGcZ+yrhjizAPso
sRDNYbf61vcLI02yrLsHjUjAj1CkGSKrJtPW13lsSs/pBH9ev7izdkbypqU+daR6F9hsghPWbYK8
tgnFToXeNSMdZWLWupxQYw63zdSu8saGmhM/4rSN07G8s+hmvEdpcwxVzlWm9+WRH23fh0FhE0cT
H5F6kv6DYNHPxinZuoyKdLof6DXZwm2+y6QJC00YlGwN2ggarvmjQHNv77ohmwgQrsx9h29z9KMi
lk9ZkafvncXsZzXIgfOQ9lNGq4jrVD6ISIlT3y17/MokIS/AdNBgoRgc4sFs7xXccOrUSF7TMScj
wmi/V1ryrSVIekdi1prohm3kKuEd3wKTMDx3laQ7FAdbDtAvRTW515FjDkeAOYw9RI51LcuNCy88
GT5a3WRQYwv1lFbjPWZp463DL3OdFuKSJIKopMXcytY+Kh0NwABhRMOR5i2huoWW/U05ibhKmUv7
bWF9CEZ0Xt7OzudYGq9EdnRsSM13dx4fc1G/6ESrE4PCWEFv0TZVkPuq7RodwoZWI0echPCqnndF
sFVtM46/2wqwkm+NyRr4jApNA7lJyJTrPiQ8pdulThdOOmmXXhiFv+rAklex+XOZ0/ZfusUguL6I
Nk3dWo2HPIwSeda7Gr8Mre+E+sjSqm2zlGraa/h4afQl9c3gNq9kmtpHBB7D4qd2FdADrnpHIBVi
D/Lp/dL9K7FUndsuEcQJ4l1+0pbiXGK8xVgnrrVZI3acfm97z8GQsedY9OZT34wT3Kv4Z8EmCqOJ
Hiv6YSGIlMnNJHkra4P57TD3HhJoIPGLRbmdBIE8dfXM/J9X7ABopyjIcdIZq5eQFTja2uEHesrF
8RrC6cha55DCrsvbRnVJhdE040OiC8XYq0MygKTxgbhnTogE0pCWXKzY9NzpnnVFpqg3tIXJb6jK
o6b110GWZlfGCDUuHilt2EzMl85yOczOND2UTSAB8aYvja67z2ShsXYJel7SL+O8RdaOSmqeaWA2
0t6mYQQSZIzQ4dLirP0FgCgaisFbhiq5pemRUi8ZK/NoM7DG+zKB1kLx7vDes/cypL+x4yrYoM1r
NnEwoIc0J+jOcfym0oSQwT60dwG8gWR28aG0thV8Y5exb3I8Y74lg/AVRVjzYkp6544mPdtpbEK7
FnFloDC/H0MCoUMG9/QjneK+NVDGcR30I1Dy4KXHx3kqB91hZhA8QLf+CfHnLtCsQ+8MNJUCI//J
MK9Fete34yV2y/BOct5lOGWVPO/Zco0E40LkRACbWWVHknCQJbbhfSfSfuZC9P1u6eRyM6khiTc1
UnheJRGUT5Zhxv6opfJm6PtnRLnpg6hm+lLlNOT8Gw6USJQBZ1p3uLubS0DIKf0cFLZ4LkjkNHfY
fQdn05YSsUKsw2XfzhyuMgaGdU/mZCYjzhVpg+qmCZfuAcQFzrq4ntJrWyx1gHMDdaDXliXOjwZ9
Zn9u7c6ub+cKseQlKKzOeuSoh8p460wOhkAbDTCUF8fQ2AQKMwcITSyO32ddxwIoh5lgeOLt92VH
zAVmVYVqXWFhxCu3TPQESAIdCPDiDXvHE6M30MsF8+piQb5D56AdbV/H75ydmXsupF4UnTwT40XQ
3YLKl7nLYtc7d+L128aNzEBFT452jVt7yjZWjj3H500NU78O0/xpnqo425ilMq9RBhI3PwuaiaNy
AUiQrvqcqIIG8YhfaIN6v7/IsEEiQICT+VrJqsgvbhiIYwscBC1uE9Ouc9FVfGOs31p7FfTzJ0J2
84a8QjPzkVdTW1RWv9S3w4rDqRYbrwafmVXbRKqpugidNNbD6hHgtNtr9XuBAG3aRpPFy1zG5EKR
GYUqBPFLBj8TBHdbbhuhs8E1FPPvsYNsycu7HLWOmYvqWNF8QMEZ9gPKAwZhiHUYhbmYzPWoRncz
oZJSleO+6JgW1/QoZt9E2uflS9uk/aVTKT5tEeULWgE2iGCnGWU/esXg1K9pDbigndPxg29R059k
jVknaW5RIwvX8HIqDOjozLrSwihAUF4L6h6B+rZzcISj+ucMufZE9Q+i3ar61BA8i/6z5FZ7lT0N
xc4IR5nv51RN4ZmnmsO2QOGxYK6s1TVQwTo5NLpjsJAopcmTECiItnVOuvImTEbUqlVhzPZdkjUU
12A9op+L5k6PYW+6LwvVNZmT5VjXV7NRYjWo6jG+702zUIdF4e3xmHo2s8fgt/vBCtddQiNBC+AI
EIaYuJyK8XhO/oSlM+b1BrsOf9amMKzvwiXhicV4kuOuHjmc+ZmBRf6IBg7xcwZPXveQzGV+n0wy
hmnBAXbibP7iOiEYiWXIwb/g7MkEhtRuqrhIpPLhHIM36OOnxSTl6L3tXo8I7S5o6kr3wLVHPARq
LG6JP57L1jfCcImYAWJ9/U6vK0qZghKqdw9YrHO3HNShsqAPi6KHQJ/iYrcMTW7/KECEVfftGNMR
RckTVc13FLKxQQMy0CKmBNZS3GXtwAptYErTd+TJ94STNv3cYKYembjZmoUsnTxtEf+GgbLSRf4q
d6QihuQK3gd/oxK69QXUYUXkHoCbnI/2OT6x+Ad/0mv+z/L6P4YAevL/l8E+fM4/os8s+2x/UcKu
/9OfSlhw6IYLEhZHnSExeq6I0D+VsBb/hjktY0MTySsiWQhP/+t6Nf8FU12C9kOaqluAmaC4/K/r
lWx6Q1gMLSChobHl//5vtLBfXK+GztlS53HDkGr8wQj/VQhbUE8ZgWsAacoQWpL7QnRwgOelW4uV
v1yZv7G9rprafz+E6s+PAjSIgJe/pf5Fc0vLM885RATY2uYIBDqpmpVD9+y//RQsxo6Jg5ePAQD/
5VGvy5pxd52h41JmvpFNayHCCtX+v/4UW/GHuy76Ye7CF7Mww84A8W4T+lyn5ZBDjqET0sa/MQrr
vwJ21kvmMIdERw2J3EHg/+XHWHBxxyUjk1c580fdX2ran1NhcXrFyYKHkljXE4I7epsZbq5g04NC
tUOafTi6BLXMUhIbI66cJXr459//64KyfjEIUsinBV0ZsEqSZ/ev+mlg0DZnZLqPOCsDZmD5Q4lR
DCBnNG54kuYNOoT4N3f2jwfk1wfIhbdLSKlrAqb5w1r+1w8dIpCsRB8DMyoSdZxKrUSnYoC8mJBE
2CqvNqOsR7rLyXgcXOrhRpfXBfKBPYzc6AjlkU6QHartP1+LLxTgPy4GmCnHRoUKVOs/VtdmNDDd
gjchaEybZzqV885CdqltHMJlJe6egdQQRlD6/ZJND3KCnr5Q7X5TCUpkYeHigcHV7BcHFmugnPBT
i8MQPq5JdpDXV2X4Ru6ZdkYgsdxT50/0IzByeYlGcHlAWhsxwea60fzzz/rP19UFNg5pn5tsmLr4
8uyN0ulQZouIVONl8k3yZPc17frNP3/KiqP6ck+RD+H7EAIgt70aBf56T5fUhAQfm9BbqZu3WSkn
6Nu5xNqGNMUg4fE3i9B/rnew2wnkot3CXyvq7pfPo+PIQAlmqK+izPGZWGtrd09iOv8t8uvvLqAy
2XlXkz+LhfnrRzWMyEVV65HvyKXwEE+QC5wYxe+evvUKfbmC0oKmIA1HcKusL1dQ76suIl8zosJw
i+sYd/CNo7oGkYay9l3lEG2tx+YOdRAzZKZoN5wUjN0ikbGOV0OwBreNxyp96CJGRdHc5bdRzjgE
4759qI3kDT58jL5C63eWHixbQxnt2UZzv80SCuohrCvfyBQDIRfc9T8/HP+5/LmSfHWWcyl4QKwv
O4YYCF3uI1Jbsd7iYnUYYTNT4BDmYlPtAUYwc+uv0pSi8Z8/+G9unQR4KaVNjAmmzPWp/QufwWhM
2YY1Wv9oNqODW1PMaz2U3X/+lL9ZRNl2ST2Rli31/2DCwT/KmsKgKB6UAQpNzdN+IWJ0UwwuCbPj
HO0CFrTffOjfXVOHokMI3jadI86vP62ClzCwPVKJUxRyyEvSi+aq9CED4XBoYj3+hloctJJTxMd/
/rl/c1HZl5211NB5Hez1m/3loqa8I8uIF9yfycH1tUKbcI1D//vnT/mbFxyrNmDMdZOgiPrygis6
htiIBIuxLYh7NIzp4NRi3lSJFv7m8fwCc2XVovjiEXEd0+IZUc7Xx2SOKEA68u7TRn9bT8RRP22k
piX7scEqKcv2gbjxdgfkOL6dm+IxQpruOSRUkiuosn1Vm/1xMjK0MKpI/svL/eeXc5Rlm7DEWB1+
vdwu0iNl6ny5pbejO9LNEUu3OEP/+XIbX+/q14/5cleh8yi5dIJOQ7TKEeceZBOWGYBr8/KecuQ7
tnbQXkQ5kHGVhRzHezvfYJbv74i3wnzYBD8mlzS4OLbMI+D6fqfN+SsXX20dNYZ3g8tY1nCSfGuO
aUz2IyoIvXc/f/M71nv112WUmpo62FjXal590PC/Xi4WZsLaarw5nVJbTED1xyQzF/0HDK9N7PTv
XVDE1Dtw81ZbeWL7I1l8wkMnDEi4jbLXqtNCHfARgjN2eyfcQnd0ZuYZpv6QYVQUjJRsvfZ7F0S3
n8YjeCekujEC7gFPygZ6VwCsDImxD0Av+c12/sd28+UHGswJwMZKgzXbWV+cv7x+REvno4OwB2qM
btAUKcdXfla2neLIPVF1EBKEtcpH09hsORWN97ENGwLd6TYgLZwjtPWblehvrjgxLShgV+Yp1dOX
/ZFg7NBN1/ZzoMrpObPNn1oN1x5DRLiVVjb/5uO+eP7Wt9VyLH65RW8MCMDXRT3HXtMy2GQIR0t5
GkhAlLL3+4lpd9/nzT6loPQI9JZ+o+p0WwK7R0wx/ea1/Mr+4WvwSrDoU7+y+tJ3+fU+AF1v1hOF
8kzj/7F3HllyI1u2ncpb1QcXtOg6XIvwkAzRwYoIktCAwSAN06nWb/xRvInVdma+SjKyKrmy2q/F
RibpCmZ27d5z9ikFCLM8vu96twspt/tjn1Rw8IzZOZlFWx+0uSvCMUA9DaPMX4mpJQgOrcCrMEu2
D4FLIZUkLJC4FNwPOQHknWN/hR18/OvV8XFT5RpKKhGxKdDkWPAf6dBwkCwxRx0h6hJXDUSy9yI2
oMH8moP7P74SsFYutvCxCVf++dvpGkbTQzNqC02rvpWkkW+EU40hKcDaL56Hy/f803q4UJi4Kpoc
FzwYH2O5FA4bw5EBfvHGcLYvuwmu6roux3E5Ea7xi9X3p2edCGasBzx+l0paJ9zsp8VnzEnfBGBR
QvxX5gbBRBIGhb2pBap3BMl//Wv9+ZP53MkwtXKvJ3fM/LCwAtGQNDmyWUUursAFw3uJ/TxqoE05
kqyxYj7Ao8h+cRJ8v1n/9IWywFhi3Ic9i6uq9eEkmOxZ7zoNDt5UtUtf7++HcjrR/0Y5FxyydNzn
nk2LbTxS1/1iUf3pqbk0t4BpcS+loeFdcup+3NsK5QBaGqEpWslgraxIRIy0kZd7LtiPv/nl8lIu
haFDfubFWPwB1JxFoms8kyqmiCtzCRgIVs0kvFUlmMLkGRaNUTTd+q9f1DA/PqymZ7ME+YIx5RCw
dnm+fti8B6ZPTtR3FMFcyjYNPqol+laEHONIZieCoBkhspdZ4izizj42WDjPRtwHOxnnD794Lz97
p9lHL+/FdPn0ZMp51seF46dDM0/8huHUTRpO1BbSTtD0NKZ71GBFRH9XRAN+AncNy4nUGuYa+A1/
AZT+83kGQCZgO7INspwMfpGfvxJ9tOFIFaUINarra7YScXKJDVlLrltLK4i/5I6MNolkgGtmk3FG
l9JuutFQSzoHzvtUWpvvX8y/m6D/YV4q379ogtbla/GB+3f5G793QI1P/EQObnt2c5djhH3h9w6o
/gnoPDsjTUxW7Y8dUJCAxO7RJ+TQcWl8/UCr14xP1At0R/nxLzFvDkTvvwED+Ll+9diPSZNAW0OR
fAlw+nhfcOtgbNlUMEAnikHQaLWLrNfL5BfbxmWB/rE5/v4ylx2KypLOrX5Z4D8sYIjAbRTN+LHd
IkMM5LcYn0ZMsgMG01XiKe/uh1/g+rd/+cf0Dm7JP70iOz8xmx5IeRD8Fnvyx+04yjtyriXG1QYF
po6EulUsWwyopYVNpFQax7mnNz3y+bEUyH78VkB4BvpF1GDIqKOGR1OVbncj7ar097Yx2cHatgea
xJvcT+itIIeuIMKFAywlbQjTNBs78sf9AMU4V/PE0qPl5KmowvoUo9TF1oZ9aJCbjsEjBAA19zZp
KdLqPXKvPUEg1HiQzGbHdwOpBTJ9dPnBCCebcycYmHpaE0Ns8oXpSYWMG5lLPksMrOm4bNBIxl6I
HkLrKaPBHaGF9YBMSCM0gxTf/XaqChy3SKMrK3pywAnPn73GwGuFT4ADbcsMkf8vJO9Fjze63biX
tKdh9gIw4blVRziJR4KWabF62uSLEE2UG2MlqL18wtnoTGiGfH308l0xQ2df4tNzL67SiTB2wDlp
CWdxwXsJMI1ptoWiCil9by/zy0QQJIpfaPLGlzCD92U/wGUE+41rCjB0LctD6RjFo41P1t0xiSSo
PBPI9oEYgPmPX9pYL9sd1A0FnMiTEI+/qayT95D2K3Onge/F9AXhTcKYQIW0qIAwBTjISRm/t41W
4CysSHRZ4VtNya+KYbKErq55gL8t3EV4NG1froGPB8n7mHPB+FrVs11jNutmpKsmivzy0OE91JYz
9adF6QxP2H/LaSDna5Eq7Pc2fMqchHhzdhMUpjMxAFepjTtkgdIoig6TzXT+VswaLAXXqzQoRKU+
iMpYNIgMiqM1VX1/J5glu6cC0UtzqzLFC+agIvSrYtRHZBjIKvKwdcDocETn2PQXM0NSC0kXfl9U
fXh1bWtROnpar9MWKNEBkEfjnqc4Edxd25KpIALPOoCXwyyv63YGfTxkDwO2fXs1jb0r8NXH6VD2
0MlNcZFooA+o1/FFNvUcDNZlhC8ZPeq3Zd666K4ABeanpuRnu7YQrARXMu5wmms1hoE7LUVPe+X4
rmXc27JFCB6afqXtNPALW+XqPopoEYSJ0eXxqhrsFC6RO0YFvb7BL9PTkCo4S7OlLpy5CfRlcxro
05JfXkj9cnXwRuBuG5ovQu2a0rHcfeaSaX6lZht6XO8J11iObT/0wJjjeUaOPDfNmBmbFC0I1HnA
ZvIZLHk73sByjlBCzxjYhzv0lXaBLV1rLnQNOA/5S+1kZXfQhjz3H5BRuB67z2xEHZMJqIaCFe9y
ge7DpLdBfdyOw+S0M8rmforr4c4ubU2KO5rpOPOv2LNqGQF6MOOiRzZCQkZ/oHmrpP82dwRvzzvg
HpG8p0OO8v6uqSdbLIbUsujB1FK4sI/xQ0D/QwkBe6kO0DStPHx+I32nbKDfOyZuArzZEKNVogyi
O32msUSE+ULx8AEOw+HutSGp5fFEzJmFThciIK16r+08HRYLkvH9TCdLWwFCYqoKCjHSCAKLi2Yp
6c8rvh29FzuXjcN40HIuuJuquPjGewL97H3eCXmoYrxGJEzxcyw8zciiS86dqXywZHNH/TTPogpI
g7egkwZoGFuApEx2Yltmz7GGMCQ4DApcenETVL4coxO5BlGCzXosPHw5f32u/Hxccqr4SFA4xOHS
OQY+xQ+VtmumfUcmdHIx88VyVZZ9DT7AndPH/8Pr0CRkaKqbVLwfqjvOfb0rbGQedQ6EdCFwOd1l
tQz+1rH8+yHp0b2jNgmoQz7cWbws9RuEYahJGi1wd3M5HRq92bXSkUem5sOv0L+Xf++PMuDy9THn
IIKF0ErHY/b74fUiECHTDLTsIo5AvplWfUkEWA111TNIqUJej8NS6a85tMpf/HIf7kiXl6YmYBeh
o81P9/GOVOuEPEY5z1gHOnCVgY9Yd03NdADO+C+u1n9+SPiQAJxM5h4c0B8voJdLYjk4vJRBd++s
EhOtIViFX3ygP3+Xlw9i0tC59JSBQP9cUvVKFa1nobDBQwLWoJkEHwZs35NtdxWxe5JTTmXJdiDY
a/396fx3qf8f3KJ/WKh/imy9++d/1v+4r8t//r9/vFZf/nEt//n/q/dUfP1J/XD5J36r/b1PFNQU
ojxtTKg4erlL/lb7u/wXynpWHZWVifyRgvh39QP1fWCjiSByyWa6jgjiD/GD/omH+Pti5XrgMTeh
VfZ3qv/v88U/FiT9Hx4fwuR881LjM13+sJ/hZppU1fT0Q+2QSlPsALS0Uzja1lYvUnnKI/g9IUk0
GDW9oo92HrZAips5sfbgfIZiWeZe+UAWVXPtgOg1wi5W8wtNYQ3SoF/f227cmb/Yteyfr+C860uv
+jLc4M+LL+By2/jhNpHbDPyl9zw4Au9PNBjGdZLGKgu7vM2IeqB5jD+1uqHGZPyIWzA+M6FrvnG3
t07Aduy91ZrTZw1F1LmYGPRiQPaNAyxIZN8YFsfnoRQVpFneyAqvjsKCmLpHpACGhnm+0N4liqWv
ejqI27GaprXTW8NbRi/7pMWRB+h2ACwrSd88qtpcFwORFDD+pYYKd87bGTPK3H7DCAUbO62dIzgj
J+xpoNS/2CI+dMJo7n2fOHF8uIx9abv+/D11SJ8L7/I9ed3S0tF09w30HEkdZ3pYZgyD8O5/7wy/
AwEvedn/exPg5bX8yP6//IXf9gELQRNdd4cGKCte52z41z5gmp8uo0jUOjS32MQvfYN/qaD8T3Sa
Aov/zv/gGIzs/9gIDP8ToaUmzVTggh49AvdvbQPO94X+x0bgUMpcWnqXGALbYKz3McuqwyHUM01G
EJpHKG6TsqzSfWCWQLAwY8HOMRKioch8lW78rZXG9Nh0UYmHfEyNeNSW6eiNX7C+qA7BaBWTSVrq
+sR2AC/rq1P1dsqKgMuRXBGsiB1Uc726/gzqAR7YMsfYspsJADVeTDT3xXVJDpNcE5KLttpPlX4D
xtmKdwHt1WFBIyGpTjFuSbmEPjzjV+nHJ1tUlVrPWq/8tR8X1NcLVealCqWZGQTzVN0E8CgWzHcO
Jrkv9hK8ZzsBvYmV1tygMq2g+5Oihy9Eb1xkMj2OOnfrJV6Vb6ihAdpaDVL02UzxOLoB2cBDco9T
c4B/qLd3k8QXRMTL9NS0BSRUqlHeWNvfyXYW6zSqn22BfaUE+V944F1NZYyHkS930Sm7W/aa17x6
Ol+xhxRkFwVlsU2bUW6cqc5Out6f0bvgvDJ7VJwlfT+iiMAWovHdVsOIvrrF35fq1rPq0gF6ou4f
oEx71yaK8BWpoW8VeL5lRMdjW0GQW6nEegy8eThYjjvsE1uvviV4kvdRgw8ll8iHRIAQrmmJIq4J
TQSU7XVPyJ6ihegYo2V1hASWWr0T6CAITbG7c1eQdlSFWUcLuCT0C8T7w+SKQa1zCIlzv5BCr+WN
xqUneB4TKO+HIG/5KwsAWiaMVUxowRQs+PDS9kKTpAeUXgC/oV4MKdrmLD7QzDLHLazhprhyVH1d
NXqEpdbtRbSq3JxuTN3n9sIJHM4GHFbOTGJPY7qAYwHkt1N3z9wLP2CmA1z0weBOmq24eQCAzso8
IRsMWH0wMFXKCMCiuuIer618aOLBbZqahbt2taA/YZwdEHeb4w1oITgIaiBX8C5JJOLm3umHZ3hQ
vr21BHkR+5m4sOyEpKLGO9imuXc0Cu8t0RPU3JoV9fneEdzRFqMlX1owQHe1WzneGscj7e0i9k2x
jTD5bIn5JiUMB4hMBAhYp3N2OeqKz1yeaNsJZVxXjoWWUVXbwHKFQCkGEAuKuB+ausQpxCCrapbF
mCoIVRry75mmQvvectGBT5InbRYWE6kyoHaIPCADmOZYoWS+VFNOZAOqP2Feu4nwsQ0a6KdZB/PR
HuJbEquvmn4uNjZsWqsV5kWiby2QL1uPGv8cwnB/buqDaNE0ETym53u0YlH1FjdZIi/qSzEuPWUX
7nLKK6c5FJ5LrjRXRWQSAHXG7H0o8jwI9d670oCK5dyMBwcpWY/lL7SrIWlCgjJfVOYk6HWU957W
wLQxvh/ZoAwPv2TLb5r4Dd4rASqGJHkGcI82yEGbz0ned97rb4OqLLdfjINMNdalNX1hL8CCL2ev
8JfoinA1ZAUz9HVcTinTSKicJcAta2j3KVPzjGeinZdAgBP5hi2YpllkVQAB6OZl5jLQ5hxeoq07
9ZITIwq2WjOQui4lpJxB9EgaGcMd8ScaNyzeaQWsvj55rtdvRJxmmwvr4BlogEo3nTtqmJJafalb
8Rc7Q0XRW30fto2t7xINohLtuvkBl8BZqyUGYIv+v5kb81r1xVcI2upAcCxclEjzDn7WWYcOScze
blKM0H3qsHHG9LfaCwFiZ9jM+dfESNrWGmI8MblB/zWPc3AJeapemu5CGLuYb5j474mOq9dNG3gE
oMkLWpDPnTtdWFnOF1DTtGw6TMjzWDUAA0f7cdQlrC6Vzns3TeRqLAcsYQPofQzt9pAfUYjOMEn6
dltU+tcgrZNb9tvoGNDSCZtoAhEfK5fGJTrSjeeW7s5B7r3ohDu/ZMi+1xoA7hcb30ixxBqVHbOi
KnbUTDndRrvaZ1N55ib+DSAF+QueH/l7PAb1seyaeT9CmiG72zFv89nvnxq3HjfstP4uzQfAtIOI
HqypiFcO2yCXsMQeaZi14znliJErwbzFCivTec0HJ3i2yMUG5pmO1zAZsxtlNxsbDhze4sbaTkVa
bXO90Y4CJsFCJBXdjtHlSxxwgPFOPPc4Dd0BNJN35Y0AgRAmOEurCdD4Yl/55ifTLfAae5cJfdjI
LDomaiC9AS5VV9fbWpivwkBzQRiEVva4mTgvsafpeLsqEIbZTTk10PMsSCLttMY4OR7M1JrXmRA1
0WIdcCJiHR2SQBZVMXWhTgp1Z9YAT/jZ1tJWtyYd7QVGoaW0G7pcgGVsY25XfP+gnbimrmmQixAj
QbBJUi8+TZGvrzn12S1gLu5JoacUt7X4zTb6fj/PzIodledLNHr1ySiMrVeXTlgG6EkLR70jFRlv
/HHeQSC6l61ChKOZZ0fEW4U/476nk0UTU3NHFcYJXkmr/1ZjQ89hYUStDmfJemmBOYKB2bc1bgnk
S4ts8pfTnDxCjV0OvX5OpbH34AgAsfDXVprGp4y4kkUjs9vEa46Ic/aJP2crXWJWt/r6szk6W0jA
IWFeQAucJqOXmx+yJlA7kkFNwnraSm3Men7IUmGQFKrKNWqAa3f0+SzTOqgBvzhIMkGky2fXQvKQ
TYO7dEgzU/gPnWSVuknOvmTrt0keBYCzGiec6YM+FVoTfwbLkwKYt5l3rLH8mQG2m8xul2LypLXG
9NwluwsquQG8muAvoudavJrWfBYVyH83AUuI4Y3Yh6FFd9HPLMMKgOi7OcbFrumMWu9ORm6RLN4T
47egvUAAGZ3tdQrTmc2ayMYEsc2jP/oKnBxmK0UcKd0e4tJSd8MKEmt4LNbOV53Nkd6X53buExyl
tuj3JokhzDRMfe1IFRRLqDPe2q4D7UYD1OwtWmOccaGDInY3vu5Pr4MiQElbwJmlkJzRdjZhxpUW
gnCeWqfYMgfvcYhdmHpGN2TVKh3a+Fo3u+48t6a77eLUOvfSAQUE8cqga6gasjgSMWS7MSDeCOid
V+9aslGvg0zZVwyJJtIgrHxFGmsT4golsa7nRzdLA8o0eaPLNirIoKHtfJlG4xVM6LgXZSaXoz30
n2uq6ZtR5TdSmNo5j/U5VABqiTcx9M1gCnVwBkeemOnf0sV/bhDi3/iU4OQs5WdKwAkOKFQrPKW5
s4QoXa1JUrqDa8YDjY889DP5WXeJ97SC4Aj7IYH+hLG3rW19WY1eDCTP1HHaVVdjq48gqFQX1rW+
1VOLbz+av8au9lp4RrJP8LwynEu3Smo7Mk7HV8fPCO8ES49wZ+7QoDdI3elo64txGqsLZmd4LpOe
CV8cvKOIaNZDI/ItbIxHobXyiiuQtRsh3C80t7ojpIkjTHkqWeWiZapQs7uGmoAxsQDBUq5YtcnR
dzhPQu762baYButaNsV8NzpzvrcSi/AK0z8VuKg3jjvFu8HiLHFSpe7LKakeDaQQm9H1wE9nhlgO
IgU6QCApYAuNwzXovoy9dZPWk3gqcZCHXqm/WJ3hh+6olzcRUQUro5zi9yBDU1T7s/7kJN0moVu/
nNymfiIol6iFKvZv56m609OqfOrS/os2gfUiIzaEh6WedXhP9NvTbRGX9ludt/Xe0UR/2/WGJMok
it9E53lvNOD7s0xs+yHIJa5QI/IyKpXIuatGlhgkFXyW+lwctGmCN4rQrv8GTlStHa0cNrmhtxut
8zjTYCRtXLPxXhTd6nPRMHyLXX2kjE8h6Vh2ca8c3rZf1NOdPoy7gnC0jS5s473QUcChcNZIdJqq
lzZvMIIp3wC+3GfnQRDW0pp2STdF6c9pWZpr3S0IifKrx8GagE1bA1hav97UY0IyED2ZVVa4cgdu
rw+FZxZhGs1RWHvzvC90r97MrZFumiEFa6D3F0JbEUgGYZExbETXlzdB3y196fdIrGUpUZTq0CGJ
3wLS0qd7jSychzlPGL3GrrNhod4mIm/3SieRSYnoJlE6KUmAOpdTVpPs5iXOYaKQX9YDcUSp1uzg
fa2g3wkYWrpx08n6nnTb5jBZ8QkZPhIvtwe4wl1za2FqPBPQ46yEBEWgYekGGZGw3vz+2ben5Lo0
YjylM8Bpo7WSo83RAUmQeBg3ZVRQR+ohqkFbg+jYZnVi3WaUSOtYgzWSGbhM3QoB+oQkOsGlgeZc
VZG6H4aMPKscsDjq+UrZa8Pmwqc4aL5AEs9XlLbpdV02yS3XdG6XEekVV8BR3rN8QiOOIqZfQFyN
DyDpgyMxsvo+ZZS14ApTLgIogux3mmAHsefrFIzDQXPG9Ngbze1A3zJEL8LdJ3ZoA2ilcwXZLT75
WQ2DlEsW5yPtNXS29UIxsdo2ClS7P8p4mZqofrNcOLfVpf5JCcxd2KZ4J6OKFUqoZZqjeG0i3YBQ
yfLcjSNnqimIM7Zk+zkjp3XhJjH30G4EMwbKe6uglnMQpdiySNj92sTVE4Bi82FmhAwi0e4XuaGm
N34vZ6913y/K6VPLpf+Jx3kX1THGyrlI1llpuxttGETDx3fLHWgrYCs0CsgzClR8AatG2RLqAhJq
S29rIA9TsQqiydrbyJsoo2N/obvZMR58QFROdLJN/dYkAzvMdC29wqT5UKfD0tDrYCcC/2SpoQ+n
xlfhmOd8U1VwE0ROEBo95gN8l6/0SUpO/YKEGpXbB9B3277CVp81845g75ehBGawaLq2PQ9gabUi
Re5kJN5ZUcYeIIHBQDNmvxiL98Ss4m3idP0JXLK7NWkWvETeTAxtQbIdKccbTQUH0TNl1NwsfRsu
p3NnTatewwHRxupYuJ4AjKDl69j2MGF7+T2No/Zz2wdkQnAOLFU/WF+4H7z6ZDtA+n0HCFi9jlMr
jzg+aigj2ahvscG7oUHYNkLGvF1aJnRST8DacAPtMdEluQi+6b5mhus8TaOtbzSzOQKIn/CpgjBb
mLOFDDiy5JbUY2PLJfzFqkHh9nb35NrTFx6RiGVh1WfRmtpmikb9mFb1EUVIvILMl61xFdvfcLiP
9y5NHQzW2MP7gLSsWsUXhHrULuI0h3ytWe8DsgLAGmWLVqrRnWVlDOXDRBob+3Yir7NWdDuubO6S
g1dbij6TCyFA0NpGDFaTLspKCxQJfkAS1y5CBRDI6DUduwFjbQP5E4HRPDQDrRFtQmJdVON8Y9p2
sad/zQ1Y/4bZPFkHhh6vCbZ0vYtav70Tav6SRSaBNsoHXFzp8lRpJWelD6p5qrHSSA29HeKbFhQl
2X6+GqaDOQf6Jm7mK8aXxxEGBOURRbldtleCVPpdV0j7WPjACyFiX5idXeS9VCkX4EAk3ybFWY5L
poFz7VYkPkxi5UWBd6z5cKEvFKkTzuciQU3ZS2ZPooSmEfSoinExlZu8rabXojOmq7YBhOaQz71s
yvkJ7/pMhm3vES2flby0aX+lVa6FOjlzN0XfTKwerB9G3JWnOmlJq+T6uwfeY96llV6vW1PvaClc
7nXWjH6Z+fG8bIQmN03qAxTW2OM97hkr2/duGjEmy1rqiJpMHxFBNDdM/tEUkN5ghDI1v9GBIh/b
ye5aMwcACNAGvyAuUC+pppsBO8OS7uY3c8iCA3RYd1vSL9+aRgbATDbxqgzktQuJmE6LqYejmzqc
gW25H6mfrgK/M8eFajNzUbq0O3YjjUayrDVuTGOH/n2wnLBFy3GjuXm9JuOMNGnBaFeWRbssJp/q
iOiN6KJp8IAWTkPoOcUDB3QdapqaV1XUeQsbOR+0bxKTZKK9cOJpK1OM+uGiZN/F5mjhFHDOqirJ
mvDhb8eT2Mg6UXRPPWpH9gfu9p2fLZVNSJGfgzLJLiBs1OOkujSgz3OTFJEuQjRQOu1DHU+fFaqP
kPai+YKa6Q2z2tksIwl+xhk/g2loL89WuzONtN/QBD9Ps9SXuWt/RUiJCgQn+WqULmoYzevo+MCj
kxD692bUpcfIgvchqswD/pzReY2HDez5cTfHk0Jfpegg2skr1vPI2nNn76KDqUiuWQxNm9Qb+OP5
cDQ7d7prkspx1nmf90S6wxm1IaFGerX0BjOGyYXSW50hQGTH1NL5Zt3I0lWYZw3ytAXbQ/K58ZA9
IcfBjKiCLKuepjaH+tjpkzWRO136IGfhFhDj4BWPhTGKe8ZAmMmaSmjTrjcj1o4EhgKRJZi4E/qJ
oaMQba0W0XNUaDH3SsxNw9orBVteC2jhFI8quxOAqI2vWke77gbh7qjtM1mbGoeeZZXzgpfvzJtu
0LlwZxhnSF4LYLidLLw25r4xGhArFLRGchDKsYaVY8i8hlFhGPMe/ZNJUkbM1Gxvj6ylxZy45XQs
XR1G9KxF5pmYe/VtYJBJOtqgE38+tWRYLYDm9dd0/oOt16Zq61bxfTn32XpQLmUalpreA1hNJnZL
qkUYj4W8hUy3b2zjDeSzWuSF0a0GdEDQfL0vQ2fMn3kQxgf6t9nG1SeFIpAxxaPRKji3Ga0OMmyn
dYtUiyFVXjoLAYrrFGRo0kC/pnN1Kct9SK0aQRmfJyJNuxuz7SueBzl526CkkYwybahuUxpI2Soe
qqK8q+QoDjoNIWLZaVu2Mi4fCQaFMlGOoj+NYmYsQQqcqWFQgd44QF6YtRVHZ/15GobHoi6h33nR
q/Rz+7ZPNedWGKoKzUQdJ5MS0W1IzuvsjNqic+6mWHAtYJO8+LwJEmt6UV2XHdkUeaB5tDtpmX/G
auHtLBjua/ID5JM5J+qbFVXNBnk1pAZLuBXs/OipyDq1ijtIpNYQGzsaAA5g6Cj7FsgeAy0hSPC0
PMAwxsmfpGiJMx6NLxMKZraQWTjqtXTJAtyWgFrNFaV442yt3k7iDQ99kH2G/IDCL+3qqd2lSWkQ
3RaLRlqHycycdIU8NQKGk8K1p93L4IcrMomNEFBtk7e7wJ+0ClI2BIiXQ1uv4daRd1H3dV/d5wTE
TPTU8pRTVYGQKfuJbLRGzTN80KSsWsqi2BtxADfjK6MgaHcmv826m4MkTGf8lnM/P05JfU1reh8r
XS3MxPLIUa/l1pjp1JY6XuiKkRJXdjB/OOz0PTOKFAAgtLWFjXti41ZYG6yYNjagcsxUYz6Hfeyf
8EhnV8w7cMQk3nMs5bnwHDtshqncmKMdr8myd7c6ePGzdHoIwzQlwyG7yH/Y3YkwcI2h2UVC+C0W
qNI8kIcoXkB4eU/xEHmAeO10RSTK+JI0frKfaJHCd0voyuJ3p8tbzqjm+sDf+g1Qwj6xyn49ik4K
fp+UMXFvctqLJM414B8CEam0rXLlJbpJemOlG+SH5reYHV/mODLuGAwcS8PYYZwU/dqZkvHbLOW0
MSRlObo1RK1k560G00Vh1XatR0q8MkPOT3GGYjMW0FA0eyHoVK29obPox8N+pYdPy+dxbgMHMI9G
G3eivH12m/YrEJB4UcjOPQpLQMYhUWxJlULkIsFWJ6I7urdB+OcOoeoy69NuTYUe7DJ9mvZ+mqCG
i0vzJqmtKzeQ2kaStOEP6VWTt1vUa8HBcKNech7B1wr8IT7ZTAcwncFXQ5uGuKWAtBTWQH1XVUeM
r8YRfQ/H9YppB4cil+mbxuOp1GkC3lp2dnIb0IOzs08Z50n00CUjzeq50YhEIo7m1RH0qfFHYwIO
svjWIBdoSxcguSk8EGTBYJsbrOt0bxPedBDUK2UG+ZuYsx2gt9cKuC7nBR1K/NBgVCcO6fimFPr0
zn5bPkKTHVmNTbSG8Hm2tdZZYo1EbavRIQBLBYR2YenGuAXH5NwhHLGNBWKebGeOhgXZZxqXas7N
e7qyX0c3fkDAyfiLdXd0yIPZevE4Q1udQRCUwZWLEOM6FvyGxIBSKxTEs+2GpPQRSDJrki2HdtF0
BEMMhN/UnaWRXAWNHtFxeZg0GAKJzf7Mgva1u8Kvm7thyG/TkiI2gr699pltwtLJjaUmzJm8HYfY
cw9SVNV7j1VGUIyu0AdrUKBPpWZyCUQzCIWqfYtlx521j6+8y5cqDQk+MpGwGUtLLVOqOVGCBiML
bztEPeVbBsYxL1uSI4yMW/L4ii6TsEONyn2pkozwX7aQQ0WIzynuhLu0Y/e98hyGNIhI7iufs8DK
h5PrJNy1jHLeWTEsomakHe1m31tlV5We0zuu1MqdRu3FsyttIdi09tOAT9PoibZaNnmS3A/QnFr4
rcMgr4As6v4F0Y98FoLXGL1IOUTOqiumi0gzgn8+DIbNuWu1YYRHBVjcZB30EfEuUE+q3cYe3b0b
lWb6wOAjyUJSzUZ3i/S77pbcCJPmLfJ09yAjMKx0Ws1W7P+t1PhNqWHoiCj+d6XGtq6+9PK1/VGz
9f2v/KbV0Hzrk2HZXLYcnz9crpv/EmtofvDJcpBjuIaOGtaBwfHfag0DrZeBklK3DdSpPmKv/xZr
GCZmDogs/FvoHlFv2X9Lq3ERN/2g1EAShmUEjy4mbwvp1kcwBR67vkiYYa8nBgIrS4nLIeccOhBk
ltZyu4Qh0UeuTt8HWGjzyJje3QOVMHfDpOGEi+IlVRT3AyO9/eF7/J9MFz9LEoF/WM4ltxKdC57W
i/ToZ71R6rWj2TEO3swUKM8F4FqEHpc4glBYVr4RIzX9ynNaGNT1TCoAnMkqX7hOmuz0CA3znCqx
orZt77VkaB34ca29tDWjRoU9ztc07Y0jayhJr+lBdYI6LoIjPdel+Za6CKaXfR1FX1HMBHLFWLmM
mEZExlGzbfkLx913TsBPvwKyCPRnjNEBCCH0/CCtahNplVxAojXOTPee2xy5BlEEqyFqDG/rpn16
lxravPNRPW+k1qfPpSNg4beKyA/StDy0Yp2ZnclGNEC+Bf4XTLMGZYlY/fWPYlzeyYd3CjvH4On8
/ge8pJ/Ecky8TfpGabLJxnm6JsKxfKCeX8mExwLY+HgepPIfpmSSqLsH+zwHwgc55tVL2NsxnO/e
nHZdVKcHd1bj+hfv7mebDo8MUkc2y0D3dHAkmF5/fndujc3cnzJnLUTb3dUdwxWXuU44Ahz9L/bO
bDdupNvSr/LjXDcLjOAMnO6LZA5KzbJG64aQbInzGJyfvj/K9Z+S0m7r+PIADRQKMGyJyUgOO/Ze
61uUrGl/p0/phZnVwbFCE3hqqUF84u6lsXS4RKaxRK8ihuRzOOi3P34IOHSYtJuQ2bayteysGMPQ
OA5zF76emT6QalitJyOb2OQwxIksZfoumnUyIG7nronXaVOIk7SeJUla9KE0q9vpOBN9oyfVTIV9
+WVQRWWtSo0dFMnOW9Qd8tKIrYHRjIDtlzxOSKqgSOqASC12Qqoq0js1NWQdOCSSDdL0G224Qa9f
ndUDxa45STKWbNHFNwTKRTiTQ9kXu750nhIrFNEa70e2DTQJ09fu+2JNMRXdQlTNdnpDq4y2B9zJ
3pxxM5vYfQ2iFPfoy1ONWXpLfo2y3PsuQAQxJUFr8DEsguayvvK2VM0bTyQ3DrYfgtuI5lylmvlt
sPPs0QVfiWoJ1YMSLU0cO9QRq9Dd4l6us2EzQDsuGW0P+YumZcKvRWrRnGR9B6TSWKAS0iJ7r47v
dHY9qyC0oR6Pef3o2Y15ruXZdBJW7rRryaHZVEET7yPkUUeaWatl+wCOKS5OsXq0WzBY+XGXIhDh
Hcx+xMqafa7K87EgPFuRAXdaMA7clXZmfwEym1PcM+yZiPLYRZMoaCTK6MVrsxTiS93vyTK/hiuJ
3LXpHwppNBBCgmGnd9P84GT4mPPS9pi1kAEZDz3JlhTM3mM7BF9dd7icJx2YX99Zxk05pCEjg/6G
pngFMYNa6iYZNPc1zKokovry7HP2+6PvKSHoX8H+7zWKEMbqrD0UxPEc1h/MRa2R+bVNuBGDAmHv
rKaMd+PYXk85JtDUgcEpEBxhnjFJbgm97iaKEm8dMirr/MntRyaSpcbOjS8RIlO0JVdU7INBxS/s
xS3f04tsUw7uV/QbOHygJWSRp71okSJNdVTRpWWUj2NEyIxNbiXDVn3Y2Ikd7CD0wMOEVxyMhKSB
Yr4IpvZZ1NjlRg8whusYGmW7JHAgpEuhRdYms9t6MyfYpmMuJGJo5Ek/a1dgGq+ywFKXqXLXZmN3
+ywFF8vdGGzNLmi/p5l1ye503g11dJ7DjNxGRIm+aLPzTetbKKEDs2vwhtY2ibEVdV7MNybjxpcl
pvMgWowPUklGQkH0aoCYPOdZwzhG6yL5dSBVY1UKmOkiKPujeM5i5qQzrcHIDCfci4210SrvhVc1
3R0rbMnMC4aLakrnbZrE7Q3NFubBZW1e1gyNimkWGy+B1k+Bn5fIpyYyzgi2ydFhxPqGt8b4mBej
92yQlrin72w/aCjEH6uCHtbkmfTIcgX5G59RTlJI6JHWq+YvZGvO56Nw8x0ECfuC4f83YO33oVKY
bwzPOlWVCI/gT1D3YhS6a4xZIVNDkxZk83GZ58FVSnYYm9HB8EvPZlfdx34STHa2aoRMjvABaaCu
Ezcmz7eMuteUe/RR6jZxUUEmGQaGY3gEdcLZEqke+saU7OFKZ/Ry52TXNoYXsFseq3uGGsY+yQdu
t8w8pv/XverWPJyXZtOQ79GQo1lSOScMK9Pk0lOK2bAtH5C1nTbB4OwjxWPMNRYfv+XUxzSweij5
RgqMW0vP3Tm072MLbo9fDyNcZdR3W9eMvyqP4hof6BetcutzMwyzo7mHpUnnpzgWDvGPYFa8m6GY
oYqyWF+UbMs1XDW1te2IEkofA9JUxIiHijjaizDqiEpx4vsShX+8FhoSs3Xed/MVIgvQl2GvQQAt
BBEJc23vSqdtjklXitd67BZ40jyIp96imiGKwSawJbtCi0aX3MmjPTus5IEtTnyrA9N+rcJ5OEOD
+5zOXgxB3av2ZqBZN6TOkpkRenIvBtpAdn3dZR5hl173QKIKFVUUVsUWCW99hiq+2KeFzdjDqJyz
Gv7nqmCvcpHY+VU+t3eJWborMD/XvKaiY8xjgiZtN+4zz9vqsqyO7WYgkUhdOHQVNxBsz5mhi5Wm
SkKt4qbZO1VOGqRZi6M0np0TM5yPcb9fFV0GARpCL3EGA6kgTdNqV72VuoxUp8AnGGrEIBrDeEqC
ZwixJIQrUvDy2s6OSGKF/NtX9/TayycBE+M2lozpYhP6tGf0zTrtTIv4L1p5c2YmJwUjIRQvETlu
qRdyg5pyM9LM3ZuIVq/M1oWAP9fZNs9oScqc0WeG8uuiy5OafBWT65s3X3+kFX0KkNu2btngXidR
7tBG086aNr7tGNH6Ygoua0aHm4Ym9Ssjle6sMO38LAnQSLgEpvsMU0iw7sfYeilUnL06YUd4W1+H
66Zq2VCzV1/1otAvx4QMv02K2LhcRk6EFTlalTh71QcjSUdhy+NLGK4ktjtkYn3aM3BttiRTsN1t
SMTTNgXZKiRj9hMehTToCYxp+7EE7d4pQMnXU+wQ7s3+nwSFHYbGaD1ocSFXVtc2dG3w+mU7ekr5
t4KXU3ZW98ngnNi5UUtfuHhAvueGk1Tr2Kp1HYQBau2jwqsac1ch0kqvq8LJTwXphzyfltiu3sYq
et46RmkfhTXZfqtcSD3cowEn0pNxRDNcMb+m16bFI+dWOco4Ia5VnAlzCF87tD4AbaNouJYl9dU5
l/kyuG6qnULHcWp5ajx3clqtKwkenMDiLqDNgr2xP3VcW+brWU7q3kQjdst0M92ZfZ+d0zrmoTtZ
kAjj3HvS09Y4apzS2MBPJEEj6mflcMNWDCYKq+v44vQQASARq77RMXbvZjKoVuiFpoqGkjPuAsQg
9DX0fgS1joQLND1JAEwTyTzP/bZtk1uHaHftMjeRcs6dHV52UZzSLUckylNGP5k7HQsKLrXTbCiD
r07csFVppUNSXe/05bSJIthQZA8k6oyRDZPQoK2CYzK6AqI+IXmtbSg++6qwh2ujN5medIiXVlJn
sBkhyT1qzG56ZgWo08DiV9Sgif2lrMvgOIp7arM5H6ieRuLa5qJ/rpSMj7tZg5fdBHF8KWVg3JeV
bjxSaxsb/sn8rBnMN+koIUeEEOS8GEUbOUDUlXlNMvR1Qzgt+67iLqdDvA68+D5m3fzAHVeMyM5T
zbpXc0RMkYlMnFIUIIYlR3r76ktf98ZpWUzt6TxgaO+QuxPNoWPfkXZdfMEtGCdHCaPjik2sKIsj
uBqBL+oQHSft/8YvrCAmnBPb7XEewcbcmE7X56dVRiPMYoTTHgmkE9pZRJi1vIppKkPwj5v0O8ou
YlUpL783oVafIHvpGPrKfI8mK3uImMiVttIINYY1HuM/JqnU1pYMnfq46tHCm/hDLzSo63vqVgfB
WQUiLyEBdVyJZux3tlFbRKZVZtTiv55AlkrJkHwY1LPrqekhQui8N51anaq0mb5nSfJ1RKt8TFqr
JLysRHAZqyZ6tOOSDfDcpOEavZV8SoIsJyKwDs9aVJNHMO1vw7qxbg3VEPDWhWfMX6sH0VMcECaI
+MUmGeJJayMbCr6W6be0xKLcV3YEVQDOOTIDSOVAAQyZJd/zKr/UM5I5uH/zs4r+f+J3fHz8p/Q1
UG0TOUCMg0VtY7uveerZ63xoj/uq3+WkvR7ro46W2WtGg3wHo9lEVt1e1AJgGSthwVGnWQHis8gY
HI/Krb7H0CIYIQNBVwYBFgYalVXqFsOjl0Fy1d32ijA2fqRI3Z78liK4T02zTIDnue3OMrlpnBH5
4FRWR4WknclIDumeAwaf0C1Au32v+cSJksKGD3z0mN3XBhY10Xjayqy0F5xZ4wWesT3vXZ5yQdG+
xqMYW8C8qISOOttsnXWjtYiLAcaXR62pMFRn2cAY2SFnfheKdlb7yqzUGWv+WugxQyFvYsBSKh3B
M3lVRH2jLFg610a015jQXXlIy4YWMTI2cXSm9eybivAs7CxPoWIkpSXcXxbK4ptgzK7SJBVnI/GT
t66cGfwTUzI9LOYX+roedATASvnWzrLxmSfKvOtVuu6WvD72ixwvQxCYVIO1YlQsTlS3hJTyACbT
gfprjZaFxhG6Fi5+g3RnGwKY50X0kKh2/DhxkjviFxLfqik5Kb770xLw9xElXXpiNph163ZEX2GZ
e/TApw05AQSBErKMv2baBJXNZo4ZZnFbzeW4jkYHdVgCOpegZ1Mzrtsxje+HnCnHqjB15F1jI5uT
yCTMQqIluvcAVJ2PCYFrYTYaGyWN8CtvnGiNlkPuEGEhzI57fY1s0HnSu+auQr2C+ClIntHzqJN8
8IaNRfOWklXRpU6uTc1NvwZRjw2dRCD8RI2RfGuple+j0R22sT2EdxS22knpdeK0yvvhqSMZ42Ke
aoXMPuaFyydLoz2uDsPcqAL5bI2+/Zs+hD1236lyt3ljOwi2eRnsEaSJUxsdFcROUZ7EiUxe3ton
f2TExY7Kf/+5/Mw3FPvEBUTtGxDmnz+dxd+aUpWv7W//1e6lPH/KX9ThP/rwm9X/efvr8KVczLEf
/sCcJW6nq+6lmb68qC778Sn+/pf/3b/818vbb7mZqpf//R/fGBK2y28L47J436+14KL9vzu8/lQ1
3Yf+7vLv/7bimX8hmF2YkGBh3pq4/+7uGvIvSVeVWBPQYRJaGd3Nv614hrV4cj06fbpBmc2W7r+a
uwa/jz6gzk85dH2XbvEf0HjkgbNVWjrHpRHlmnBrdNzBHztR9KF6QR08+3nP8I47fKgFIURpSRya
m3XXjdX3V4SSilOvMoPnIcobGAGmaJ5HNt8QbRolj5zcrG4pWIea4Gq3fSJ4rnpg2owOqO6Ew94c
hxZgDPoUxZYgr9n8pKv3sQ8MlYhu3oJ9Z72wFmO6/3gWTeUMILg14VsoghHcNDYbBpCRyUyiQwka
UuWJHybd13ff8i/6z786LHbJBWun07p3DhbPG2HlGcSk+VNIxq4ZrDk1SqP8Yh5n3tv9GfIT9YkX
+WN39cepvj+m/HiqI0MjPF7LMfVxj9zYQrsD2aau5ePvT04uv+mfPu6PI7GaYKIwkjJ8OGhSslly
YvYIpPLyrEYnUcq8X8d9SiAHugntpqVJcJJHyKmZvteowTXC3cYZ0R6MS5SpYGWsI3D4A9TiVAK3
rCLDQxQbd+me/FvxpFv4SdCZzF3Hq9QrLyts0tmqEj3M4d+fjLA+WpPfzkbYhoGxDNMrM42lJfvO
wi065ANFicuMxKgZA0FF094fAr0Dw4mNYGNaEeCbgIkiE4PcoMuqYel88ObKiXfDYGUn89CLM9Kc
52HbiA4jJxyb/oXXB3cM/WL32sVFxYXnaEHF/NxEkSNIkGSf/HaecjllE0LOvk0rIoPnjtwoQk2I
yCHXkKWCIGifeAxWm03ASpoFnBocE8v6qmWp42XR63SiyZa9fReDNtQbet2BoEh3eTsalZFFawav
5suULDlLM88PxN+GW/Y+aOexXrtdqa3FTGS7OdLAwmYTd2ITDZhlSDfzjNe0imfcDblo3VUrNbAm
vURyy0CFneJ6tAYzOWUYMfLLc2oUQKVLYo1REyK8oveuQpYFZ8EGCljElzsZwGhSSfTx9eR1x3WY
jER6FLI/HgrIK8KeR3pVupTVKq/z8R4bYollXMq83Xph9yUqc/NmSo0eX0Kl66cRHRR1qYfeINYt
xemXPGvLfTQiJd5asxrm79ZMmtKGRLTYpazyxvF8xLvJ8JT9aL1xezV9Kd1yDpecTshQMbKjcGdn
KfUIW3uCn3GJ4PtwW6hTgEob0a/dUGX7zsopq3MmwWqV6nLe0hqd5BbJr9xYEZ4fjDZsqJC6OVZK
GJI13Mhgao6ljnB9x09xmeCrC5kQex699Gm21LVta0iAFcKx14j+5bDieWy8lICQUAQm0qiJNum7
J9Nyh7tKlIPJpoUvmn0BieIqKXFRjrgKqVARGKxRDtXNyRKbS3cip3m9CaJqCHZpjbiYza1d++hk
6ge1PKRJbRixMC6Pbnt5iA9vz3Oa881zqSRPeXd54AfLo18tLwGHdvT1/8onCpy2JuN39jRvUyG7
3YyhHnNuXgT8zNRHzV3bSidi2KA5chMnOQrUz+7mw0eT7eigniE326bJbX0w9xtMV6KgYSln6VxA
wvrukrW2zt2WLWMXn45dw5tJyteKjIbAa9V6buxTtEGeH4T9l2mejursMzA8b/iPj0s+k6tL3qQL
0RgQy8cHzD8Lg4GIM5ZvJ++maNqstzWx3tYngzC08LVYtmlZwLeF+aPy7L9Xe11UL8V127y8tGdP
1f+AAgzszLtr5CdOys1TMT8VB0zE5Ud+FGGm/pcJbIBiBxLQD3rB31wUyYSd99uSCLNALT2Pt+C/
eQgLLtEWCzOFe9YxKdT4hf8VCyP+IrKUgSy1m6SBIt0/qcN+IvhQ4sHOsFEBMLcHPfrx4unJGA5b
LSMLNAyWJ2SQ64y1mAvu3q3KLyqWj9WDC5DIERSdlJQ6UgNIdR+PM3lkE+dBl6zipEro+xlD982c
5/KeouqPqUQcC3jVwr8mMOEn3nQqG5CGJVYCfYRx1uWdu56DLvtkmPpxlPrjjCj+LIJKLJAi4qAe
ihTCKt0DwhdPmryyVF10Kxyv0UXqzjjcXaXnn9QSP60hNTuZKO5ysZh4tg+OmKIrYntfsXqmot2S
xXSWsdszroyTcDz6wy/s4GAHlS0kfRSGBvmutVjyCsjnMm7TEPf8Gglf/UkZ/dNVCEMSJI9ngb5l
+m8vj7h3NVLU6nrRWX1KIVFrV0nlFOtwsJpPjvKL9ZMMaV2yTtiLkgry8SiC+I9WRpA/UPcnJ5gm
212T0o5TwIf836/er04I/JZw4VXhrz5ksIs4MzqYBgwoWlIS0RxiofCYgv/5UUxwXzwsDJ4whyiT
LO+sbJommvqVKXbIfDNfBLQIf38UY/mq/6nHudL5duDqSNsFaYrc5eDbkZqTOzqmwRUxlW61hkuH
koFFrHAI5lbf0Ume216dVb1VP4Xk7E2nKdBGXHL1Ak3M57xpbuTI3e4XysN/QQpj4KK4LrIzRrpu
vxJt0Amc8C7jkHZssbjZNk4836tLlProw0pt1QwifGVqi3miNWay4SxMC0925mChmilZZ5qkufri
JXpd72P8iu666ErUrqbFKOj3S7Kc8eGKcKHqC4aaZ+cCrX1/vfI0CFW0pJh6RO/BbZwQIXkkxF+V
yP6+2L2jrTJMj6i79aW7r8XeJzlvv7i+IPMtghLQWcsF9vEDtHhWXDEwxxt1ppNyIJxdN8Ak/P40
f3HDgFxeQHbscYU8fMTBiISMgaWB1hsxnLKX1onR6jQoMQ5/+/2hfnqaLqoU2g4Op0VLwlyuwXdP
gISpCrVnRFYgGpPvzmJJAl1qAOPCoR1f0/+W1vnvD/mLNWSPwtuZUA9YeW8bt3eH1KoxLmPSgaBD
8UbqYJJuwcJOn7wmDo8isfwzhXMQTlFeMxz+eGKxUTSxQWA09yipnOvOihUzQmfo3fWfnQ5RDXxF
1Ny8kORyWXw8UJPaqoy0BBO9sKNjkgUQVZhqvP7zo/woGFxDcukt3+O7RSvHoo4ije6s640GSJIq
WRMm8YexPAzM4LQBn6SiNaTBFfjxKPkgIPtJppcTYpuTsrQxufdMm35/LsvSv7+L6YCRcEA+g1ga
ZezNPx4l8eKuDmOHTFK4RVcx7fu11snpu8i/y06RvxbJze+PiObk8JjUbEu3yHs7rE3x9mH9itEO
rcFWC4q50Wxf6QXkEPwBWrdxKxEXe7fz7HuGemThyqDOaQnzrkd7Ysl6N+cV0zahZ2RxRry+uk2v
CyQjC8SJHLym7nJGx8bgbtSQtPCWu3x6Vh5UGl/kssn9tGzS17keCCHp7baRaxdNQrK1sQmNzJtb
QDS2Dnrl2MKEVK2NCjc3MKjZhQuc4OGX2VxUfjE7ZouV3xiuCV81H0lKt8NtB/6RBkEYNHj2PANy
kSxsA9F1kw8+jN+g2WQDYvpJMEJCMi1tZmfDUAJOqRzay95behptJphZ+KKZkFVBFj1kbm3PG+EB
rvZNt67KdVaLptsoF34DTXaxeKQhNiyjREOkx3MXwjvOCt5jj9kooPKWvQswEtaKxa5zjqJtFweN
fuYSn/xsAoapbz29cx0UCjghsOmWBcAuvxEF5Oo1mINuPtYxPWJosPTSuZekjUd8wpFnrjMXMeMD
2vfVLipqnOc08IebmRcRRnxs1TGatAmG70oNhavWsiOGdY0HTk/A1PbYeEKGJQxS0L58g57TZWvN
7e3nNiId/U4jqvvJwcGNKUvj1l4Zljt98TJb+z6mqGhWHcKHm75LTO25svX5BvGfjP1W1XgBS1sM
10w9+nBfJUPJOIV52MyUxqu129otRhDWWiweWltFj9oErsqvPFl9xW/MsA3HnKPCdTIMTgrOOa0i
vy4cxVBb5vQCkFCF7tZOIrxEvqy72jhOaYQkqJW0/rEter16dNK8NTdaD1pqm2RsDXbdXBnTViNz
GBOZ6g1tq6kQJFau5mBiGDQkS2IG7tGVB5D6USuFQsPB6K5fjVHIde6lhvEl06PY9ovErtvvZqzJ
6UQRy6jtXauO+1WtZwiUNA+o7DYFmXbJuovkHj2m0L81WZC1txMTBHXUAQTHXFJphYC/O2FkwckA
No3A7etcww6yL0gO0Z4LL0MVl08QVUlX7kNwHfqQGj7TEdjxiYor59XOdWx5ON/M5JtyslE77xE4
OpDASyM+dr26TU5rxu6EBkV2Xz0rjbYwwz4yy2sPRUE0H9HoCKrvtV7h/aZcbAiq62jmhigf4+qK
zItoIdfkzJkGe5IWYbqR1a1TkdnMlDoTl0hUd7BP6imvb4UMaT9b0DKKEw9RBSAzb6YZbRmx6a6a
PqQGhkES52d0OKQ6i+I4zYuNZzpDaO6UQbqutVZsaGnnkB+kc417fTZOGxiOJtIkOjHpMWOEPFmH
bPWUH7Zz+Tj1odznCYPKSx45kdrKvhH4MIuostoaDllgNV8BuXZt+9LEi3gBJ7yVWKWzGW0vdNOj
qCniOb1L3JRA7HEY4wvEDUm5ElVizqVOpm8Sht5mnlNEp7QHG1jZJ3jbsUeO2Zw9BSwrDjFmJuMG
27J344W8aXA/dyNhQFNb340uEhWevWOIYbk0smKLgKsX9NBtGnDNwqX2TbYJ3oq5HWpRWjdUql7U
OMCrYfQNPig3Sx5prYeNpMsyu/tO33TCaNrXnTpp0xjmL4oYQ99NYx9img+pUzcV8CjLr2o9IhJr
hmLAyDbRzaPR1vR4o/cqOddGQqNWljFYwwaYk1XtY1ctIq/SrXIfYYl3maE5qjDsCj59QtWCTVMl
OeNFunRfdISx3JnEv4w728LNuuqk2fKcrlJsGDDS9Cvm4nNwXBVDUHGjVOFlYmf5BTtyeJ0WBK9r
fodNrkk36jNa31ghEsJAza5iUiVTZgN0jz8kGD33s9LHYiuq0mXWSMDRytCG/AHHuUNvFa3pS1vX
GG+LQZIWmhHrHPs8dCAtkiUePGuuw1C2Yidh4KJ3bM1fRKnPmuwcSPxJhBdfJG23HVFy6PtWCMgL
gaX1Z9oQFHJHAGvYsxtxceVZRNNnWzLrs7vWafWK6Xkjb8axYA9JQz/qV2ir2EooQIhiQ1aZ/VTx
6qTri0BS9yPyuh8xW4PWAlNf71HkYpOSACs8hEodT2sMEPOd5lCNb2WLbseP7XY44eawGEfoRXVm
Jg7M/abTO30zy0BZ8KDq0F6VlUuY4djkipNsrRBplbKAOhVDU/v6WJrRC+S2vrnlY1rlvsl7J+MC
0hLrAYekXYEp04mTp08MAzGn/ZxtuqYrCr9bcOiPJj/WrYWqnWovgAWFfkM++LD2bCRjfh+1EWOo
mujW625kxrAx8hBZntPIAWQTJjn9TKUapLy4tw2XXDrkfVyg6IiP3awoHZ9Iy45wLFlrmJzpqOjb
OQJqsp8Sz+tPixRMOUmljYg3o8T6j6QROcCjJePU1FcpArhhn6P5QWru1VN81+kmIIO6lfx/gE4f
EE8+toQIGWmBTttTTo3xE/a7cq8ssiab5yAq7eZ1SIjD2RVGauVHIW+HcYWOpoqPAKpMCLvfQFPw
FwNx5Hl1hN02xMQZaQsKa1bAzTZZnGD2swJPA8oSTjGP1IH0SwBTLUKoGllbhlSrsdRxklW8jRxg
sownaHeTLlHYpL221E7GDcTJzvDlWGCKLDL2/kcFCmBwWRoBB34urU7uAUK4rK6GeWqN/XHYuaXB
M5SYYmo1mI28w9gkQwHPYozfx5YHImkVjxRlU6RZsw8JbSC3jf7feRNbyHz6N0TciIS13XVpmSBY
HR0SH3jMuvBCo/DWEVrDNcmTIjhxDaext9z7CIs0ndBz5CbKAxNvE+Bb0yiqcRvkgbkW4PlvI1x4
IP4NZakV8u883lQTfIJVmdXaHaMM7hE3y1AOJ1amzVveDSSAZDiCd2bT1qdGqAX5xoO8ZiCfHg3m
tpYx3XWq1y5UXZPZKb3GfnX50nDo1HNWblrbDvRNH8ggxrBC02B8JffH+gqsxe5vMGaM2g5tSojm
G7k41rLQQjE7UPrdG2lgfYstvSpOU7AUUPX0wuWxho5zOjaGopOgEbUUmfvA+Cu34gJogCUIOLGy
yBp8oMPebdJkxNxnXoTaX42x/pB0pFOTQ2911J+IMvKtxhyOjkNQGtdmzjRuH5qG0+G/ETlBvY3D
pp7YeSNcKRyW1gpzqeeiFuu4060ysm4yOymfTRTzCSG6YP13DU9U3S/TGQSYawGD3cAqHt0rp6Cv
s7XDXjnnFjiAzShS+Cv4YVPSWDJZH8/xGMGrxth+Y7cl4qBoTounvnUK1qdF/rq8iMF6ppKpCOdj
0qxrGsIa0MO7Be4Cq4ZfUjeOhCaTAYoReJ4hA3Rl9dAMS5KJnc05zcMi9SY/dhv0tIzFmA0K0BdE
G/KeJe6KMNarzuAiX8u+I1bSLSIBN0YJD5Aj1yRKS1uZd1XHbMynWstOevY27tZSFRZ7TFLjopyP
p6vfb6WMw44BGymUDWwOCenScWId7BGZPQ2DmBf6KjZr0JbcHCju2iCYTssQN+E2jlrN20FHMmdk
kUMdr7p0ni5n0QLpqYFDp9sJNca0jtBpWTt3zM1wZdpVW15mUIqLL2avQKlE7NhmQLtaIvdhn8iv
bYl8FiYaT8MrttrwdvKpiMF1EJH5lRiPyLkRs2PsrRYxKXPPKrwzZTLeJbMReLBsYuhnScp1sdPg
bnkrGkk2ASjN0PVff79GPy+RRWg3iQfEK+E60g+aKlEdVUFYWMVqGRDfaoTEHeGDl4jc80S/Jb27
u/n9AQ8bRvQJJZmLNPtdHe/qIa68nxJHTyfEQ2OmZ99mrcnXbDqokzGxCf+Pj0VOIQISh1gApiSH
3XDbgK5pxnCLGoTBdV2422yew/1sp59N2H7etJOnAzPdAgFAu/UwydErgpgY9BCYols9YCSZziY3
bj5Zu58PYsPHf5sTLVMfZ/n7d50VuIlIwvuRwiTqktc8kdFlk1fD/ver9qujAEtnIMU9YzuH/Zvc
hahqsMnB+531RyJOUV+TFLX7/VEOrHg0osj5xoRnEW+JfROA98eTQdORepYC87V8SSUqGEcfKREF
uEhot5bmu52u6ssgRgZ6m46aRugHWzmCwUfRlov02ZSnvJnIQJo6MeGJEGHq+Ch7Rm/9+8/6qxVx
hY0OCZMI/ztYd8OrNByFy7o77RejEgAAEf9+Mk355UEk0gP6qHTSD7uAgpR6CXmcbqZiG0JdWzXE
vlQ4vD7pTP90BxI9xnuNA9kM3LzD/lJaOEzi0YeAHWzbLcrINl3FsJxQJQ/1Z9T9nw/GcHMZtS0j
iCWw8OO3HM0djSsMLSsaSM1mzjTlZ517h2Bc/+RL+qlVx/PLREsjdFgbOg3vj0eSZuNA1kAvycXb
rUxsN3veZphKozI8C2wcO23n6Z9063760paHJv4euuzLCOcwxzp0G9zoLsODOK9QFcd5uZUmV/Pb
9ff/R+f/gVn43a340+j8+iku2n/dxcU3lJBvKSNt9PKvXfNSPH2Pixf1Xgb59qv+tq3b4i+xPFnQ
v8Hy583GZfkja0Tjr0wuROIEbSZ8mHv5Sv8dNmL8hYvE5b7wiCXDUP5fE3Vc6xjMl6mqwTyA1rn4
k4H6QU62hbfXZPQMzs1cFBnWoUSEfUbjajPiZNEXiPCGvLDjle1BjKHBhjeUnlEqb01aWXcJ7huM
eeQSXvKYVLc6bRJ9kMBGzFJi/bOaOtlJJnoPmJl1KBVjeVotCWu+0GR440KARpdudNdTW6JD7rhR
jxIlP5lgHAQZv52RIRfPMjGcjLb05T5592aKIfk4ZlKk6yFWZBeBWbs0K3qdSWJEvjUBWQyUcm6U
1xKFN5XZmdEo86pzcafMWdXQF6MXPSbiEp74cExDB15jJG5TCqtNMKvpqC0a9ckD9+MD4+0zY81f
EmmYzpvoFj9+ZrdBsKktROUJPdK2xRC+CYf8bsDo4cc57YQ2wN/57vK9/DE5eB/FKJZf+s9A4cdB
LS5KJqamYaPq+HhQviSP9oZM1h514m2aTHfVQIEqOknwu2NeSJvtWcIo118Y3duqK7yTTz7Cx5Lv
x0dgvi3FchGiLTn4rpy6goTX8xGqAuSIbUQxRDwB20uwQcusyDnTlYu1e7TnndASbZNOEgvu1Gob
256iE6w1dCuq9FuVD4wUDGIpfv8J395AB4u0+NqBClAp8vUs39y7q2km749kCIdFMu7i/qzr6bVr
mMVaBsBIKPDW+FlyYavYn/XxWOb2aWZ8J85jlWgMMAJrPcmdFuIC5Y8z0g6DRo/hfZ1c9rzmPexn
essaiOZrEhc/ebn+YnFtV5IfKimhKAMPPnodJUWRSxv4D71p0DeUtwwLgN+mM+1Iba4+KdbE8m19
XCt7AU2QgAQSgdJ6mUO/Wyu69/BksaCvTQn+dnCzE32q8HKzw9pkeRqcyc547iCakfhcDsDtlvCi
gUmBEh0BPsq2d23QZ598rJ+XgU9FuClaQJdC43BuBsepyfSOT4UBBiiFGWFxrtrmiGdsuSZdRa3f
Lpk/ekP+Vjb2wRBw0b80bde8/At9mfrXlpCRp5Zt3P8AqRm5tO/upZ/el5dPzdO3l+xfe5URyfXh
9fj2kz9ej4LXmQd+BTkNkeBikYf9/XYUZO0uMSBsLpba3LOMf16Ozl/MXOFB8GJ88wRwZf+tNxOL
I4CtIxGznjAR6PyR3OyAJqLxXGK7xobt/1J3JstxI1mbfZV6AaQ5AMe0abOOAGLkPIgUNzCKkjAP
jhl4+j5QZVVKrFSq0/5N/ZuyspTECEYAcPd773fOu/kvLST4QHizPVlNepVmFLTDAiuiuMrIfYFN
gJarPWeguieLUExjUgo0wOua0UEPV02FWb+VUwgy2/zFQvFtF/fHPfbHO3q3QmCAMarRmSn71eLk
wpP3SaMxRAxY7+zG/a6vGnLfDc4Lk9yeSy6cYmErGGfpPzMh+0G5HUF/uZz0gfFqh7aCTlnbd1pw
qfDbi51e5g+O161pcZCp05Jm1EHSOwNu5Z0u63TDrN0ph5cizQUFQPWwFOkV7/zDvDDMbEzNeCjz
NjrQKLaCxa26IFW8wV4uXyw3PEYEatMluhFV9RCL/EEVPcHRjHRkG1PDZ9NgjtjLlaa/jY34wOC4
jZJS3M8WkWzsAPykzr5elt/vVu4xAi5/sgq+K8z8+wMV7x5WOlgqSjHTcCL8r20GBYWWwQrogG4S
MDW9Rut8mzHxnpndJKwveJJ95PF5rCJaa3KK/KEF72qNxj4Pq0MR2V8aalHF8NI7CP606aZLCbi6
WR7tSM4VxzGqM78zsKFR0xiCZmbfNC7UxDM55dtFQRfJpf3g6IzXEzm9pSHxiwfhNwP6n1w7722S
9sQUTKZ5w2kOx5s8j88Y0G4ZVLnkQz50Qyk2gxyY9UcU9wTwEyqtM36UCcDPYYlIbHbqMNrpLqmj
+3TM9+y93nq3I77cGgC9ovzZpDGw4WIvIXtHN6ibl18sZd/UjH/21t+tYRlt5znVhDqBYz8w48cE
1ykhuEVR0ndM8OgyvEMAnOGK2Dhe/nGwxQc767ZeEdMSGn3yzDm+XS5fXancH7loN4VHSgcAGCNQ
d7BM7797yv3JBbWawb5bBf+4oNb//t3qF5d1bGVO3Jx6bC/MRqwkgCAbQh/QtO130Oobi8sH915u
pvdL02KDiiNxkIMNYaa+KLhViNo5v5iH+/HU+8fbWf/7d2/HTrnRLatoTnCpMIFQReu5s6ZffTHr
ofnPvph3O7cyBtQWiaY5ybm+ULm6aPFgbBh+6HxrYAM5OIQeYkGpsGHYD58oBWFKkBvIFPcR8wY0
o+LrMOrOfds2zCFke9Ni+s7Jk48iz+51oz0As/zy19/NerX82ZtlKfn+s3CyrJkYiWhOqLZh0X1B
Y7VCTXFjR1tEfP/cAPz0kfJuY/3HR75+Vt995BbPv6RgSudEAuFo2PiQFZXeOdoPyKekjlqoqa96
CQwQi89f/2bvAmp/vOa7lYr2A9HivFSn0Vvu5eye04wJRU8yKNaO9tcsKdH/zpPGNGzP6Ae5bZib
0BMWX2s6cL8J+AOQenQ9IxoMipHnthk+eRUql8Kdmy0ls+JX7/VnX8O7NczGimCHEAhP3Th85GRo
MHLg0duVPepFuaBgAYNkR96jYbS72FqmrSuLp8YgCQDrvoaOGQWz6J6LnqmUKLrq4DcXAJlHOohZ
bJ9pwb+pxLgb55puASdEWqoa1Txx+YsPe71e/vM64gj+4xe8uK0akYaszQ7YRRnDBW1pbxh7fxCL
8WSNna+Mfl/IDP0IRvPa3vXMa/WWds1Z+pJa+pZ62K0Gdngx+juyeGdo2m88aNGI0ekzIyV+cX++
m4b913Vhvzf6lqWWz0XoqVOK72bLoJh7QYsMAmaWDFfeuNgBFrNwG09o64aRemKkZ3eVXYtrC13C
pshd0BcDeZgsksAryR1ZYUcrMSzMAJ0nzicjfNTG9AMuz8e5Ml88HQgI9t593yavotVjdiIJjoFJ
VL6O1MotnN6nDPFgcmz66+9D/9n38W51oHPYMRKm1ycDpwe9zzMdu1Nhe18GSwc32F9lzTNf19la
zB1dwDO8jF2Zl9ovbnh7vcn+7Hp498gn7U7NjSvzBF9fbPOFUOUA74gpGEBMNVsKT2ajr5eFDpxi
/JSZ8q3WFAn/3qlYrsxmb0trI9w58vPZ4rbtP0/InsgqUcbrWtwFsoDKua2prGziSUHDWrrbus4Y
xYi2DvUUsybIlA9nqZWUYcp49MvYRaPiKm9Hl/HCrcds72nRIQ+N18XQXLZmHGExasGhou7jC7E8
Iik4mi0YbRYlwBZK3FX03Xcg9l/o6iKEsMIbayZ+Dgjgaii7xyx3nmIz+8hQyOrhQckVmQeAuGjo
7WanYvnxr7/gdzWdP67id4uYI9rRtQejB2HAhhZu1kMLXIOutKw3vSnwcsRGtzMbKAVaD1Y1H0sj
sHko+qzE2c5lK4J8Vr56cc32vJbFLg6jOAi77tSM8ASaiY3wX7/XtWr4pxfDuxVxAMoHN6MfTqGM
r5rh0hmuTPDS0szPcK2TjcSAYY2O4U+OHoD68V04t4wBDltv1cNF+X4qGECMl69p2Vxn08clyi8d
zd2retjCSDpQLNiO6DpbRx6axdwzX8PvGp5Cj0b3KvdSfZBVLyGEhIKG/3Z2mrvMdiDnAL4Yiu0c
6gHZjxwuMAZ4TbsoBjg6qE5s4n1xHvz15/DT72y9Wb9bBUPgLEk8Dg0yHU/uuz7JH7Iyc/xOBwun
u2A5QpfMYSWmBZqHu+XKFL62ePtet5ZXYLPRQYJooowN6awVyvFNJgQD3RgY20F+fmjnafnVm12X
5j+7g9f//t2b1ZDoiCgquhOOSYvCAKqRI8jK+TIs45C9snsdIepBWsANyESFg+wpxYXmVReU86K7
FvcVwBrUhjdukvb3I5D47bLIBoZ1adB8rtDrLYKBoTpLA7v9xX7G/tmD792qP08oAGFWVKfWgq65
yD7ZZF0Gp7ZN9N3g1UtgxnUXgFGATywr0PZFCZS3ZwS/iNRFuiR3kOiu634+WDrTkrXFnrnO0ziY
gGsgdAgxqjAvsjWLtAOs4eQ72wFPj0/FJi1aQJjIHAKZevKx96Ib6rnR1mCg68BQQ3YwDWVslAZL
DqcsoxxM824SwYRE3VFfbOb0zgrZ9K27xrDNKz8GLT3M+Ue3iW+SUd+D14FgL+OjCiOw0SU5L2c1
QPdxHZDpKbemLdtjSL2U+2jd1Yty2pMxeOoySrehU8Hmw5yInAi0oTO65u4Xl/bPrpZ3GxidIEHP
4bU+hRqjanXNYaJtR0SsYxFCIO9ACEaRyrZO1X+ZJIaQTquXrT61deCV/YgApbUCVelg9a0TzLzb
ITUvcHYrTiemdT0ZwwXS0i2uS/0XS9RPTiVkYn68wKuxLiXAqPy0Qk3ioXshsALaDjCGX9GzpSL9
RIPiqTDi6wn6+D6vVk+Qjd5gKRmmUUZy0xb665z+Ckr703e0Pj+/u+VMHrkgR0oqGUpPrvU5xWeE
EbC7R8h5WEehPpAZUL6BLiGIwaf6SVqOB6Z8EExUsbPnAWMBlKdmdMnISrJv+jD6xX31k7qP7b7b
UBjD7HQtY3knDGcjNzzzrhZZ7b2Zo8FgEzXBbDOZtLOvu4hj8+J1YmNDoiUKr9M0yCd5HffMnmkj
Ez49riEe3Gn3ixXmJ+cLQr0/fnI649tu3evDqZTZ0Vj0/VjBH9LcS8etjmjgmN5YdjQGGb+Lb//6
kv/pt2X9+JqFUQjdwEdzovm977JwLwoL/UTinuPQ9UMp9gA1fWU5fjYR0E/Dx7YN90YyKyookc3A
1nLjxt2vGgc/WWTdd4vs2sSHvKFPJ5g1jyaD2lu6NYAVsumGQCinutVXYWXllwJ7aslTwoyre8mp
f8tMrhWYnZYG2ATfKph1Gxjvr7ar/SKo866l9u/NivufC5+oe23qMQbY8VrDiV5C9sxf9Vn3Ts1Q
tQcjUoSa2YwmyXDOqIblbfuCwOiC4dVhOxCbOwzuUO+oGCQndpfjbRfZiW/q+Z3F3Npipx8dJuf8
UsxBCcPpr7/jn63Y7rtFEPkJ9fPO7U+6Gh6tziOQwbDuBKNkUzfFRz3rXsaIBQLS/0nK7tXh+YyL
Yo1s9wA+be2SCVecDr1j7oBLdhs+BGMbq+QL4zzDr67+9Yn1J0u1+27Ns2ttibXRQkWpjzjSRHqp
qynbJqL8bCpmI80quoYWE8O1VReurC70iuWOMDrvrODt8YR9WFwWLBU+OQ2bs35cOfnd/tun+LfK
//8T9M/6Qv8mBP13UH2YjvnuSvqPSj/xHHoWZfJDB3z9J7+TfYxv3HZicqQyv3FS/lXiN8VvAJZI
GJE6dTzYMHzV/wqVG9ZvDp0rj/ywBYKAf/vvGj/GiN8Y2mLWgae/LVbe+99pgTMB8sMVxZiUELCD
IKTDNVxzve+WdQaMTKOeoPREAvlKXT/ISRvmbQnOcd431kJ1gjZF4EWALfo+LXGbcdYcU5U950wO
vUyGO79pcbPGj4lYAy7NlHGsagIBvWZv5irBlFB2GsPo8ZPLDV0PySfoiObOSiUyrdXxHSKlB6CZ
dtYDr2XtqxLHxNzsegDR/tp5TY3+uW8U1VXTBhQcx76cVl7fUDyYPTx3c2rkh0KzVRCLdCYKxF5L
BNDbh57ly+3ih7Qwws9NwnZkm0jmnO4hOObcpzonLIKMuXtfFXkcWDnqMKFZ0bwtRqGuIpCS2ylp
uhvNKgg9G/NUGKDRx4HQGVOb0QfC1mX/oGvtyMyyYmQr6MZYHz5LRcgAwtAwdP6Kx2Ljpnk43wYC
U9yata7HrT93o45aTFcXHaAkfldc9cNTD5POA1zs2CBBjAHaTR2JMjCayUh49PTRbSyt8TJuMwpd
tlthAq/NkRCaSb8/qGngPCyMfPZXJgh4hhIcJk8r3BCXbIanD0Y4eAFQ3eJyzPU9r32L+pR6R0Uj
J8JNuRmFxtOa5fWCSycYM1wP1P8ZUwLFfdQEkMuN0YYH5SbbcQzx8CZ+1McHmWCCjB0K/aNy5Nlj
jr0miKxEeu6a7EHRdmEqr7lHi1bvkmFZbh09y7b4CZ8WuBcYaeN03ySep23TwjZKv5ulwKU9x43+
5BKGKhiDLgyXjWXBKJHvRF43+1pJjSPb/v3H2P9/F/OnMI3/wqeZbrKH+QtIWcxi2xWv7e+dy++f
at/+6e+NS8EDSjAvw6wVwFdOP/96qjGq8RspXY8JVibafuCVaTqADR54PLQ8RvfWLvkfTzX+bP1Z
dDppa5L55yf+HWLZuhn8Y5kErWKw0+P92cKSuB++zTx+t832zCXKsljqB1W3CIRzuiGcyQon9uva
8qvEo0lDNS9pdnpqqp30SBY3InstBnO8IALPsqm34hOswfrIUPHNFJkzuSqDRJ/UUg47aXOlYlJL
xIaWt0FNUMVqHeFPKecSHnJ7Sd8/++fe6m8trv+3b7vmNU9ey3/gMvzy2v+j+vqP+44lqO2St/8N
lDx9rd7//Ao8Nq/qh6tu/ev/vOqk+9s6qAxVgwa3TeSYffE/h8lMl7WUc68g4c/CuU6Z/b6UmqyW
zDevDKB//iGr7O/dcqguK1iCUyHXCLMtjvl3Ljm0KT9ccww8slgDGWCSmv48/2fdun13zTkdhAcg
05h5Yg3CQdOg6WILWJnbpeyOcZjkh7AKW3D38L0pJNA0hpa+0Lx7dLwR9j0IFCvmoUh98oEIpNv5
lYt+d0/uwlyzxRUcN9G2XX1VdMJLd04JknovxnaKdmShYvuEZrBwTvZCUNXmNNCY6qVXhZyh1tZ1
T9gl9fIT02Ga/CBntt/5BmAzYQdYorq7JyGqfxRTEZLDzZA677qGsMcmtMc8vOyjXo5B4xmj8qMG
9OWm7nMhmNNv0xuX0imxKmA0eDe7XMuDiGDf/BgX/KVNCE7C3givqPg7c95FAZHj8GvKXKBi7Mnu
q/0g5m4tvQxZrS6t3pHZrerqST6CFSMoPSvVdTZSvqTShO8YchxPVhQSWCxqBqe3qVFaYHH6eZD+
2DuRs/fmWX9IzFwLN0PslChUkVldaUtZqiDEwwh4akJ6wnuOUS/m82OeoVLdNFmZ4pCdhms9TYcZ
KkVmllSXGpM0oaNVn2U4aue8lakLN7BmRFo3B8vyQx6H0FbKaih8Hm4DaGYr0eNdq2zL4sMgt1dv
9IUg5z6KJRI/wlDqUZJrhQU4VN7lkBdGewSrmnVB7Wp99DWnZWA8dLVw2x2a59rdzn0eTgHlwDX1
MrQJKR7lUPlGhQpFMDJltrM62cybKcq4nKKox5CceQUvLcvIjIO8bYTaTlFbp2viIXpsoklbGHXU
MbhF6HAXctyD62D0bMO7mIhev1UONejA9XL3c5gxaBWYKUZMv63MLr5Qs1HexWkHK89RZvhlIgn0
gfxtA82x17rlQP5sVmQ1J5SrMtOqFoQe1Rb+1P0YCYHAOm9EsQ9L125OzC5ODi0wm0vM6AePbccw
ZekO0C4vQMBnhaFO8eKXDg7LoztpkKfNsF5QC+kLkF2hBq/ZjWXu3gEjcC7Nqa6V78HBg7gWwT3e
9CDvyCmPbcssZxHn16DzKOotoVIf+6ZwCemV8xqTAW1BlxbFdLefUKIt20hGgmzRGBrO5czmfPaB
+TeITIuhfmVeB7yaiSj2q5v0aeRbVgaTu8Cm+GR3s0MeczJrtNBWj3qLlULb5kM3XqVpg4ig1vMM
ed8sSaDi7rVukyYkWKTFnWVsKKHM4WZWkWtuCgYo5Aa1uPsK1QTmbGhOIxD9oaIwnrV2ey+0vEmD
MWyk5yM+yOodtSXA1+hGqvpy7MeWLGYVIiorao2MfWpX8tFLCRYHphs20bZtPEDFfWviYmpAwEHB
GOfpjSp1zNBNY43tRk2yuymTvvuU6YX3uZbKmbdCDOMlQ3d0VcsRVvmm1iJymtZAazADGmdsogw5
6rZ16vmjnSgHsK+WUACfY9smwxMPlT+uijiA1XitN8KqWxB6eTr2oILNXj+W/Gb11m5Sfc3EcL7e
5doo5C4F44w2W9aFR0OkW66SfsSukPQr0UBrMyiJpkdg3LeMGFDhTHoYhw/mWEleS7pvUBm7gjIt
NkxE8GSYIdlEa4GwJqu+mSNql8SXs+wqlxWwP9KETbhLtKTYRbFtfFJ4M5YN8jbz2WFTTbN26Y3z
PFoNDtNStXcydNZdPw8d2IfpzCSQWfAo3NbMRhtoc139LjcS2084pty1oh2mbWQmI6YGJJX8qoYD
koA+33Low5SkK2B8RddEuC57DviQWHVkET5bRkTst+RTY3eemTjQJbhnOvyd5Jozx0w7Gi7hR5Us
Q0DH8LpkpUoIA9t6yOCpmcSP9Zqkd3LyJguMdDNxhgu+LrrOnbjNCLpfx0yCRhmOxDqPsrvJluc8
VeoGOPZdLtvkeiZ3V7qAipv4Puy4CLAan7u5vsH2tWyStRdru8ONSW2zZKrFziyo/4wGiWLL8585
otissULauj/WSt2GVnWSjTjG0ZL4XvutSdx+YI3j9JSHd6Ty0kfcdB/qaCKXzZuwRYxVo+8/RwLD
ZGF8EJZ1DJPY2WBP5YVC+1oPIR161qdxGR+cDqpHM8x8I6FRHwaU7hQPs8tFpeEua7U9WuhPlZ09
tkBq6SJ3J2W08kutTztwA/Fl57jaaTLbbvF7UaTPEog1hngOzx14/iPR1QfFT9AZhIWJwqk12oYI
pXN061zvm7DvFTF68yobsRU1HGwLIc8sezzlsD4ORWRcG/Pg7syksGlYzlkUSJyYfmiQSfRK2ziQ
+rNZV2JtC+Dx1XEWwJRORaK0rdQuShCxj9WpG4qCyDs9uHa+zpPiNu+yC474HQTPxso+9411mWlF
ekbHNpF1ZEWxqS35/KCbUZuusGT2D8WAaBwql3YgP/w4Nkl5ydc+bFynsi9C/LVAQicytCXGSY30
+HUm5C0R2WQ/WPZs7b2s2Rul5mBFyh5VgSokdFh5kzzGVJX2Z0OGD41ReAcls0v08fKeg7Nywa3o
t8xkE2W3zNupoSRduGNJdLnhtQvl3mCTiqkNCioWHUs18d+rzvWaHHdhYra+VZbd/UAf4KuFnvVC
uhXwrSGedyjF7cuOIP+1aNrPRhqZR6WVfjWXPHdmLSNpbBmtx4yA+tJW+nVrAMoOiBEXBzFH1b1d
4ybNJmKTRVsiQvJ6/G9YMegfGPlwVakYYToGWFbXjqa4m4w3We1lvom1sZniJ1GjHtHZqm4922iC
JEEn0A8DTdzoLc+7F8rvbGkor8t7LRLVg61Z5o6ev/nZ0cPHVBTLY17gCBFCsn9hfIQy9QAbIRkC
HZuCia9qq+I8O0S1+ZKzldhMvfzcaww2Ek9QRGmCxIu0eyfNWfWG3PatGQecnoYXtSGy48TZuo4d
9qxJdQHDwbqCJ8MoqDldtnrD3RxbXrp3iEYcO0lZAKTRBoDPbVWW5M6x+hA7BRAwIvyC0ZnfoJ0w
PltmfheOy/NsxF+TXgMarY3zg2Fl6UvUKT3sj7GV6nREyCATxLDL2tiranVLQDFFdkvdtzV0xe1c
Qh1lvlrcQMIasktD7wcXhVWXTdZX/CzouXgKwtfxx1B1fEe9bNu7pqPYx5h6Mw4meI/By7+GSjNy
B7V2M3aBw1YBaAPCEobHr1TjxlDs89EZHJbXDLvM2+A2XZ0EVTfrU+GzJzDL7MpayBSHm0zBcD0B
Q++xETPppVuANNyxyG7T2OzUvZlM2vTRKorIwTmGtaA2T/aM2Cjdg5CpdPnQFJpu1DdkRcSUXdDl
hDh0Q1Amd9ubIfOMLH0NVQPW1W9xTnwFn4pCZFM5FNuCtrbHFwk5F5cv3gXC77YOyXeQ9rTvzdq+
Sz3os4XAErOzaxfpw8YeSOpeNSQLzMcUofUzSJpaBBALdPFUJzFjFcHfr6v8tFryfen3//xl9eW/
sK4CvfKvTrUvSfHp9dP45fuT7bd/8nuV2PxtDUhRg4VO+S3X9K+TLZVgw3QkDCpP5yTjij+Otto6
7o2/cyVMAvxzGEb799lWM4zfSNxySFwhY9ITxt863FKC+eFwS2nG0cGBejoZUUJbrr7++XeHW57o
OOGGUWwAhlj9Ya5QnZX3GJ1QHV9yvku1PaWlVEc71No7pZsV2A29wUFZeZs2ZICAYo2+S1RabYsw
GaujN4nmnNS95Zec9BjPE/rd7LhPlmedGcymp11jRlMulggnBC/muirdFlqznMs4Gg7Y0TdR71lv
spTMFtbtg4MYbtf30wchgGg1oYi1WzeNKuAq8CqGTU1p5s0UfX6krqgfGruveQgsPFt4+4eav3Jf
Q8jug5Fg0NmoNJvSKcbjMiQEhT+eicZIYJwQiAw5yD1LvfvUW/HZRFpFVI054p7aZA7Nd1P1dXFw
ZTicedEbNE07by5vnca9UiZsLDZb/dmZI3zlECGRqy8xmIWv5iRmVrAItzYLeKjvZTWJYyWWloEd
kdkXULitVzVw66YT7IpJyHvQjdpxnDP8ORao42h0vaBkdgTpHHBYJ9VRL3GeBkY+l7tmhCEymqwy
mpEku2kZ3sAhj7e1MdfXaiatyTYGUzMaYGa3l37dVMUcLMJHjAjzyqVJ6w1iG/jlVYyvO25vaALX
x04zwcyLuL3W0YZhURkqwO6Wve2nTHFC7qJjqnU95+NIfwBxVGJbZJLqDUwkgpik1Z+XYpDn2Y5Z
qtCg7IuUPXrM53d0u54ZEwY1RWAnBhXquitrv5PUpNkkGD4Hrwssp+xZs2JhlD5kHFqPE0U2b5wP
tSfqGEhNLRv2A6KjSDcsD2NSNCwVVXsiA2/dFm6sHZwamDtgDAu1eZ2d3Zn0gOgsuY/yns/QNugb
WG3uvFXuVD27aVEcMpeJtwUhzVFOZvqQDs60Q57Okdse8MUVWXWKI9whXmjrRwC0NOH4ra8Y/4Gn
mUqQJWNNgmGFSWg7QnbygplI7Wynnt76RcQAK2s6HtawyavXeRyHPdIosVf9gvTeWBAzMxokhq2Z
YtMevUZucy+MLsymW45GrEauaxcoUDtbcAsSRDQSGwhwCPMtHrRP+uztKSCFIRnHUfvg5Tqbn85D
J9VX3mtVtupRY97ongtn4UpxMr/lTHvLIC8TtC2AJ8oD7Vu0SO0kcCbeNdmiba0meSoL6exx/4LD
oHSxFfGUr6P+8QWt65VizsGSZibaQQ9fpRUJLZisSu/YyLRxscnM2PmqRqX2Hg7Qs5POt1HBntKA
R3RbWtMeXfB108fevimqQ0tT5mpq7FPdFc2FJ8WhG1V57yxGvecyuKJ+fZ965WtlNC3ztQ2T/F3q
N2W9fmDDC7J07XKpojs5yE+LFVkb+GzNPiaOUG09M7vXNcbkORvpV4QUn51J2h+wY6Q7sxT9wWjk
YXCK14zD8Q5tgH415TkmSG15Mxtt+DQO+XUWeg9VVe3rmQIINUrfDaPreFkeC6/dh212W/Tz62hE
z/PgPIZFw0itVuzcrrToxzQBR/qA7dreAq5DfjU6swt61vPhzTFCmGRqDIMpjz6Fhrp2xRK/JBY7
lWphQ7MYU/wltOs79ghXbVWoM6izp4oBKWhQsF05NrZ2ci6m5GjH2rM2jM6NITWwYYl6GiJ3aydy
U5ttvK3q+CZGbWjWjrYrS3HC91bDmUMi41p7sBsQacx6pyVIiNRs8rhwnK1qa3lvd0a7z9OZR6Oj
L8kDflPrK4f1fKc50b0p8RsASDu7OZ9fDCxqg7XtinIketcSEImzWMsaxrACqU/2pjS9KSBEGLjF
Z2lS2TAV0kyeGZfuzPAtdI78NHNwOhXSuPIiDn21Bk0NOexyaHLrAkDasqFS9ZZ60xf0BXsLiMHG
5hznpeqUpEzET1Ijk2fFb1GXnhZFancoD7bgJB/LKUjc8NKsFIHMkTWla5wvYWgzOl7at+CDHorc
O0/cGQwOG8Zzr3E/9Ul6DSmqPaAkNUDXGLejYQbCI4cCeeAriF4gYlln7+LOg/LWaFdpwuqZ2oxS
OfyAHWqllZtT7Z3EE0BeOj3oJLlBaa34PLIrvrE45xSk/7aJl0dROPWGKglz7MjnWbQ6rJqqQa1q
Li99qw9BmLr5Fzdv8zsPQwizo/zbrVGVE56ArtsjG1NvbuNNm6ShPgJ5qvm8QM+h1mV3e8/Q1J4a
CMmpaMDAdB4d1Xm3vWNzgS8Lgt5Ydt64MxwvvKpmqCuUKRMLoW4+5kQfh+S+Vvyv36Bx7bcEt4bx
0M9VuoOidNvHAKC0npH4aMVh9Z6yKESIku5NGyKeVYg1B+o6EA4vii5xNnIJNT/DQQpwE1AxX7Z1
lbpqb2jccFqJwUo3FFrjmXAtHJnpVYmC9nPamSIgu7E6PVtVlxt0tcZ0ajsQev7AKMr0UNgsgyew
T5kKCLXicNvYU6/VCBIT1HvZEhS1qml+6sUuLc0+SMLkENEdTvCaMRUSsEmHqFT5rCxbGqIfhWoT
zH4i2s6ZfJrSvjvywdwI+GOOQi5SUWiNLRWMSUZ1OroKZeZ7aJ15brMCbKlHi61M9LPI50/1MF/A
kcGWNYnbOiWuFtf2ja4nIz1eVlZMFeN2GRS/IxidKsyKr66YUYNVxGBsvZx8vkJBOWTxqJvO4+Sr
PH9N7Zn2fkhBTlbUdxR4+amBwlMaDw0MOj4lU+OpUuU7FBmf5moi9lu1zb7wzGf0Wzw5W48pSKuM
tprJhMpc2Y+Jmi/jPOwOnmJEGcMO1SgN/WwoijrAmZXSd488xubnhQL6PBwzNzHRa4sBopkVzoTD
opHSRBSfdXfMDrnXZPthnvnTtvxIQDJcts5oawIOaAIRa+zCi0q64ZVsqC8AcEo/jKpYzsPgUQNw
rBcnVmoHfEa7mIfuK22WnVK8FcElqRXjcGQbZr+krc60Qyo7cgrNSMot9nZ6U+0RNnAZ4fy1p6ds
DhUHQwoynMZikiXd2dPsZ0sWbSCwmz4UBTd8UwnmnOMK6DS+480I9PIT8zfJCe7jvJ7DW7rbWTO8
KgTeHZB8NjcdU51FVZdzYMcGhezNkBg1c3gOXyoF9YIPoKp6Zl0jvo8g1XB1BsY4ZRnLQQQf9VZf
+ybMCucw9Hwp66U5V91kMizPkZWiCbNpOMOzbk4oyZlZNbm7cYqLeWdE/TPItbkP4JeajV/ErlZc
MoAKLXMAxBAdnWQWtyLVyZkXEjTMrhBLkt9o0WzqL62JakiBgGhzxh0oc36I0xZ/ndkVWXyl10JQ
o57k7Hypy2ikX2rGlO5PXu6M3V5l7fiZEXJn0Hwb6Z8naReV05No7OjrpEe0czcMYaDa5i5iEiGP
jBw8Yb920wghtPWpDW22hJoj7HMpRKw+1Yx0jf5E1UQ/LMmCL05V2pI81mxuT7XdT9tM43mGWUjF
yYFB/5YMeyuJ2uXzps+nqT+3zKmvjmSK/i82L3BOBDQwzvbjMDRXoyyy9txk1HMAi7a+RCEWtBK8
2Xmeh2Q6Mfutb+bGdJsDlWeogdAPC37jXiYs+1WJCGXhJV7hK2ZUdIsZwjGVNzsbL/SlTlv2yEVo
XFE+GziZGFozHE0RFg9eZlmfvLSIBKufDuS9ZjSuD8wZqRz4xrmlYE2aDlG0jbXBuEmHNIqPw0Cz
wSfr4rJ2xWX7UpJHohVuuwnzFlOty8PcJ7XxPEat5pzKxmaYhkBBgpCPpDI+m7FNm/oQTc2k3WVx
s6zK7f/H3Zktx41k2fZX7g94GmbAHzsARASDERxFUuILjJJSmOcZX38XKGW1FKkiO/utuszSamCR
iAFw93PO3mvXTntXxFYtn1S7ZcHW7TlWtkqGxmPHM6aQaG31I8Q2UI20YRK2NnIMNZICvWJoarEr
ShpGHAGQ+p1sNY/1w6RqyPFDNSbXXKOtxCmYlaP5Cp1oZPdBBWezMU3mMdWDhX0vkOEjBGr1pWP0
wjJTBM2DE+P/8dga8nEfNMGd0qkKaszZjqfTSALQPp7KRf3q6IPT7pRpVgZY9qpKybKp536+XIak
vBIdm+COR8waD2UX4NufHJFAvW2c4VGsQlkvSYBX3ij1WLHZ5jPlsU7INjz5qkUsjyRoM7eq6fdD
8LHMHesuVtL8Is5y4kHXPafBMUc1C5K7YdDlWUUi/SSZp31LGJM7aVp/QcteubFrJb3RFMwShDzy
vTZVQPhQp2j1JzkG6g1gZ4MEweiBuon7U+3Jtxe0yOD98vAhxZX5x3Gwkms1HvoVvCbWHnTTEVqk
WkG3ieZJeYFVbMwe6TVg5yq7oxPLWfyJiq8TmCsmuz1UmWMrZBbP/WU9Yf0KtbbeMqzBW23RvCsh
PjSdPAzSwWhYWUP6wZrCly7VrFNcMpirA1W6vWNcLdrQ+xlfQBH2Jy2xR9jQyW0bGm7kEDlyYPKJ
Kzgc1ey6Cck0rpMWtU9JfOyMz8Yd4XkAETMAUUDPIMhSd/oXYRj9/0IF9H+0W2Ui2Pn3GoyHe1A/
uHKKHyqg9pe21fq739tWwlpzBg10Ngrwd/jsBk2wv/A+5h80n+ho2a+5N+rqx/6hyVAddEBkHUoD
Woapwdr/V99Ktf+gy6Wt7S6DDe8fihtXPfR/q4BWBRCoK6mboO9fI93OBO0CTNwYFloAjHrYosre
zU7wvaP5b+2uvIs3L3HWF0OHpCJm4BJTZJzQUe7iCjrLIO9/+vxvvr/mn3E1v2pL/nontPoUPhMi
Ps7kv3BL07BTOE4E2bgtjZzIU45HpoQ73l+8fakzsfv3a1F+qHh4FEASxpmORZr4fZRl5ugyDJcr
tRkVyiZVFa8O5l0NBTbWh0vowayE6SHO5yt0evsZD9z66dJk3inCeuftn3UfX79IFTGXSv/T5LXp
v3Yf1YQMbXr6gUdqwh35dftoDP1U7S8ROmy1xnkIs+kdIft7lzzT2htaOFs0EgMvV8In9so70lVd
5JRu0ROkBhHcnOQ78Kbf3a4/v8v1Xvupx9o5qWWy0gYeXiQXc+EhMtL9O1/ueqOcPxKrEJkHw4YB
fX4jJfa8JrcQtwdu94bq6rlwjL3gWqamn8h5Ow0WB5+OIThoTcUw3rs+a8Xfro9yUGWywKwFNM2v
77ExzJ5ZehN41vBMV+4aKKg3t9k+LeTRWY/GYXxITHk3ymxf585D1L4r9F9vlvOPAP0Y9QHUPcVe
tYs/f8wSE3aoc7TygFBsrSX5pDWkc6M8oJv+UFQUu7iRFQxLeqgfEDS2G4c8csJHUJkETKB6N0Ts
gY7kglvhmMn+MpUFR+R0P2AxZkp18/Z3tj5vf3+9fGdI1ZgCGGfPft2Qq25EJV/ZzMSyTSiiGARr
PUN9eS/a9hKOzKlQ2s9vX/Z3KxvpFzqiNmBrcFt//ZhyXGdTMOK3gEH+WTb5TVUC7rCiu7cv88ps
PH97MKY0HdkWDBx5dkeQ9qxybEgIgFQ+lGl1UxicUPNF94G7bpXEPCSDQSRkuFVS6jaWmKSMfDmL
ozbLI1qf26pYdstiAoZecJeGtxyg/byD9ytWldfMekQmFoOArSizvazq6ypcPGuZvZF7T5n0g0Jj
hIvPZrR7+70Rzvab745DEdE1gHxWVeCvHyIR804qOlt6hSo/RHZ+o03DZWjKE/WEl5FhQMGCqFwf
tkvcXUwWk+Iufemx+ss8OSS6Qac9/kTQBniUwK/Mzh2nawbD7oSWoiLO0gjgh4uZTkuC24+ueWEP
26zRWSEt5AHJ3dxwX9IwXlLh2ylWW3XeaYx1JzAspKp6hHvvCup30xn89ZNU4sQNNFZWuDZqO362
29Gncbdv+ERD/vdIjldmXV8H+XNtT1eR3l4kU36cNXrYU4Tuymg3pqSgLwn2TWnYpGF+lDatJ5od
siZS3gmZUJjYUsobnvJjP9Psao2rkITQzso+1RTTue18HcmcaNtpV5MgMUf04ybtIGhEBMviKbq2
L+Z+ayrNi2bEdO+KmyEOczRTDRZ+7eSE846shp05EknTZjs7DO4XWb+AadExlE9X2shjaziPuYoZ
NO2ugS+YFFLph2HG0dgU2Q1F6F5iMqb94Pdhd00ayEWfxl853BKtuuzKMPazavBjW3uKE75Ry3lM
1n3BBBmAfL+zXatPfHNnEjwPnmhg8VgXktL6FvHZruvu+lkDGqWd7Bv1M6pm8kkK/ifd/DqF2Enr
gOnuMu1t+rhqkh+pTb18se/FOF4C9942hTiuf4vYkV24tNcyjQ52FPhtlx1RIhzyET6rbc67Xhgf
sCD4QxgdWtJa0gAQslgeAt08WSY3nlgudABvHZgMYWTHijlAocljUlj7WsjbddURsUKyvH5ysmin
WSFxzeY+pO1g9NHdWAy0yStZuBjLP8+52CbOsP5DDxYo+9T2F0km703TemgxWUwdKJZB4Qahg3ZM
amXHGBCmK8+t2l6gmST1nmlGEh1ENyL/Sw6WGfrM4S91MmrVFmVC0F1kg0nQ2OKRzeo7tnURh/1d
YCQuuXvXDl9cSTmjr14Q5uXFyO+E3IR0G1ycMF/aIqfjyjgv1pqLnrp//aqjjP9ucbByxKMYugsC
b31sr3slpPKqw11biq0RTrABbPz4kvt46C+6MbzjcHxYu1hyCV7vAbRPh9kIv83psqu1wM8QLdrQ
/a0o8o2M3YWN1dI+OGrvlmpyMNXRD/lYm/WrCVMXrzjhGyRa5CNyF6YMTJtMVB85U9G3V6jfLfLo
S1BBK8SHyPPteGlq4uGA6Ht0Ka5tB3M3ZuKe0Iy3L3Nmrvt+plxBnkyRGXQD3Px1HUwCI6tqB6/k
KFNCbIsNjR24N9C7zdlrVeNAx2iPYg8CYtn7CHFu0iL8uO6pNAJx7nIntVN+Zzndkz1lx0AhL2Ga
vbdf5RlJ469XaUmORmjGsTH8+io7PYmKHIKAJ9TZRJaJuGeWy5fRNPbE7B4m/l1I9aBa/edF104G
4ygbNfUmLBP3nZfyu3MSLHA8EhyUVOucmK2ZtMzx3UpvHqO7uHM+GMXyGQnhriP5yiItXdO7y2Ks
X2K7Q6PLYmEI/+3X8Nt746eXcPZpTEMuALTwEkx9usK8A4SjrF4S6KFvX+d3N4eNmw2k8+omYaf8
9WMfsppooI5o4mXMPlWKcbJsgUTc3HeLfH1GiiHwbXv2epahWo8+zs21IcVWZxWSQYMladg2Uh7L
Jj7ktNZHputvv8RX5N3ZIYX9m1RURAqIKV7vnJ+O5lY4N5ndqNLrYbHhKvPpf3mtEH6SjqD5BzrE
gd8L+SDQWW9ytre3X8Bv6j9CS1QTsjGAY/3Vsv3T9UVi68RpKNLL1eepjXwn0L7EnIOy4r3y7zd1
D65QsKimitqEFIpfvwxRGej+slp6WnKR9zouNM1LMDujEdjplcGK/F6E/Frunx9wuSRmRwQmvMPX
Q9RPby6zmomBDpesDA5ibBw90StOEyLwpcFOO3Bj18Jff7hWnfFCfpnuYCVjJLDeETNFmVGbh1kf
/dkYmMFre3PO9paVHRdpHtqluWi78CMZDduqVHZ9Pvj1OPiJlXsTv5NPg29zCmrC8IT06pjH4rHK
xf2URn5So2mAWjc48hinbH6Reejow8UhCIM2PrS58Ellu82Tkbmfua+t5Hmmqpon+xGd7rHhRa+/
3xFYOAOY6GAiduw2Tkmv1EFqYrDHTdHH9TTWc72i7S/NGuNcxoSoCE8TahG1766NOfAHToHzYhxU
Zdk5lNnrU9JLft421worJtak/XpYGpFM92n4MTSEJ0oqFoaZYZR+G0ht0qmVjX66q+Vy0xcT4S/J
gByMI2LcXqicg9eTls1m2w0Duxvqv0hgqRR3ThruYCPt2O2Aek1fDI00p3C6WtfvuTEOgfYc18Hd
UmWQTcVli9KxCirGihxFsBQc9SS8yKaTFRXPMH12gYB2WAaPSssR3HKOtCHceTAxufCzpXPbirtA
xreoIPyaU+9KtWBCd5xtY5M10WHUO3f9DIeuvlby8E7OE9M+uVt/L144GLKjKpO5Hyb9JCT/jOKe
VIlvE59fidw0dz4g/KXSM8l67beYUKEwdBdaOhM/nN5CNCKbR94ttvSbjvMT86RRmXfrQcZI5CNk
Lm1jBfqpFZMnQ0b31CNkiF+jqLgasLcbKRt+wnfKvRbKYUPf92ha05WZXy92cpc0HLrbZ0s13XrM
b9aekRNwrDLHnYoqcMyHi2qODgilN8x7vShOb5c5dsNyvCwoTrF23xarVF5CphcNHxu/zGCEQ3IV
3a+9kPUesaZ5F7JMDSPLE/fgusUiO7iY7fQ4t8vOUHLu15Eose7CYnXtAu5Ph1DyZtk1TGDX76Yh
6xByNbNrlKIlH5Cg7MTIZE7pXm04yY0feKQf3l7sXrNKf1ltse2RBgMunEQCsMNnpSdY66TnvUs+
WnG/1gOa0V8unCrX24Cov32chveonXexMe/agGOgLt8pS/+24PISHNZ7ephkZzrnHO1SqZVG0Qkw
aDN4KtD8Mo15uJnt57x7Z6+n0j1fANdmjAWxEdE+pOXz96sWUoAsC5ktEggMDGimI981COajO5t0
L33hGN9iiRJYamvW4aRWH+toeq7r6K6a657hrHYIKnEconFLIQOCYPxsMRh3phB+dUnJydqA0zHC
UcNJXVjimKTxYVgySFvOesxZP1yKNIzGuz429+pMUUBeh6ONu9HCOUaza0G7v5kWEsuqeTeOBjK3
PN0HQX8pOf6Wtn4qU/1g6vSP7PiO+uOu5dFBbHslAVg3RCuSsAyDzSG3aJiNU5mFOBAwqpE4sUAZ
D58S0rg3lrVcFep8NXZrBZqxRulaB5ChYBVc8qPRWKexiz6SInwr0vKGyEoyU6bAb0yKijV5ss9t
1lju1YLCUQvuGjW4Rz23KUbhsw6/vvsV1wgK7V6w2TIkie4gmWmrtWIP4uGzaKI/58lCy+Loe0TI
KHL7i4HHl4TEQxsy/kogTokhuEcMib6NbyCsIUql4VOnUxFSOWKfZ8aNZoGV4BDG+W6Mk0PgFDed
SVFnsl1FFGuohm7GctjCzkIaFYZ3dadsWZH1lL2uc45Ck/cp16RldqsG3VZZsmOtYGiVysmhns4E
CXt8da0ufL2Ai4YtidvsMFPs6xaPKHVGbw7brooOJEtuSbK5W5dZu7If1HHNz8JDRg7RxqiE9/rH
ZcJsLEs3sG5dm1GTWWf7TmNTXJq91fKDvk1dcLr3WmWuW3Di0t7/altd6PWOSdBDKxgv1vrewC+5
KUqYss63PkOX0lZ8uQRMHjKRgmqarnRn9szOXHNVX+Dz3McNhvUsu7VYW+yuPK6Fd8KivFBIVUr3
OWoYhwsUoJtULPOhmrPbrrPh5UR3rebc1SzOviRB3reA3oeIFtcSO0oyct3s2BVNv1VZ0TTYccJK
fdJ2fAsVSl+iNRnhcVfU1qXw0YZdMA6Eadw/k1Xhr+ftTCU7zGLN3JDJd1mqOilW2iGzrQ9ty+mk
XqYrgFAmEgcyAJMah4fuJJ9kMURbPck9yCDgGdnpmyJ85+z8m5XDUexX4bDK6em8V9/R3sqRKhJd
JAEsEVu4brzW+ggaa/jW8E5J8PfLkXpDi5oHmsYnMQy/Hg4Z4UeT3hUUSFl/uZ5PIqpmogKRpbN2
TOM7l/vNRoBNnDgfLL+WwT9n7bMZBraFGtX2Shb9jAK7wZS0SRcF4wEgQTV9VubofnTSYxzl+7jt
3Ukmt6+70T9yXf/PpoD/x8Anps6m+O+HhEjA/t+HlzHOfh4Ovv7OD0278YdCqgGNBcd+deNzs/xw
a+t/kLdAqK8k5YPdVaP4/TEaRLau8C9qLG5qh22L8uQvu7b6B3+HH+oOoynqUvuf2LXPKjobHzkM
FQO0D0MI/uJ50Wk4ZoofDr1iRtyH+jng/4Ouekll8y2oKLbQWEeysUMXLnanVq4ZGhM6VJQBliXd
dh3IbZO8Mc3vB49/dLv9p5kfQNQ44Jmk4UBMw99PMffWnfNfn+c/45/vmt/+/ve7SPvXXQP3xiEN
xoZcC5MNvgS3xl8DZeX7DcUAmiYOCApaGT/uGvkHiSKcqPDIS0Y+/5ArcTYbtVn2mFEoBKwQYgdO
6fykRhQt/u+qe0agWlm48TKrbvDMhooOvTrFRMFpiwPDRdQirG70uTnotWqAvk3zqnHuWmyUWbDR
m4GsleeyLRs8m4j+Gtujv4CvzCN11rC//PMV7D/tluJJf+sWwjkK8SJ6U6bAH/hvmQJ3jKGwoCi6
rXKj/rUUrQoGhqG0Hrhtze+BQv+6q4BKkJiB4IX2rcIJnd3nx12FgkFXbPI01sP6mlP0j2KI/lZr
cC9ZICgoeiQD7tel6qf+x7w0TTW1NNpao8GSMmI1KFprQ1O/z+ZvP31MN9+LqJ+FBDwJ570W1mPD
URFYEAd2Hm6mYBXMhpZpGxLzfrOEiLatWoHQGLWPb19pXcX/fikEHhBdDIUB4vrzn97WtBRSBjFv
axlJydTl5eA8FvkEEniGVABkJYagNFxYKTLeYKw+zvZE8a3cRODUnnP9GwWEUA0mKCJXPELH22CW
G11PNXcw4BVEyTvt378dbtZH2jJofGkWwpRXtO1PrzfBzW8i6aXHN+sx0rwa8eJYriEtC1pyFT0q
ghLjnSPOayP311qXkLQ1fUoxbZqL5z3nLIvNrJ9zml+JQ9erLm8pBr5lmlwPws1pDMDk5mIsCf4m
nXbSVZ/Ma3gRRrkpFMP06irxABJChOpSl3vZ1XHfUI6cquFxItx2G6sq1h3TMmkekfJs5kXtOqF8
nhG7kQ1Q3hNgfjsN7YS0XOibOVoMt7ecyDfteJeaCpSBHICBWgUzTBO5WlMqH5pA9tSCldKnIX5H
BvGbUx9nAg6Y3zVAHBR+vXEYIYWsiZ30IqefvMZGLqfP6dciWwNQCS2hDxx+zAGC0PoKjkogD1kD
nZva1dq9fQ//fSJg8VJ4TuhF8JI4+P76UuYytQ0AD9JTJNUwUT4gu6ppJl0eMDw+cbR+GYysWPPS
SDUYmK4h3piN0Po+obhr3ulD/22l+PXlnG8/0uhLOx3ICpaiYuygE4Qy6A2g2v6RSdh7QwhWxV8f
YK7GfUm3mZY3tr/15z89EPEU5oaOms+raxAEcuzoZSHre+cJeD3Enz0BhontUSfThn16dTj+fJnc
oJJDmLgWFQjth6l71ifkf3bcn3JBvR4mizdPjn6oIl1sgKcdZiASHpB7woD3rQV8PCrtln5XjjZI
owIjLbMo7K9w2drNIE99pganZUR9L/R+Syg5tUoZ74QBni6aKVglPMQlHvBLy4fGVK/RFRuXlZXV
HtlwIPpDshlkXJVIzJPNbOXdFXW2o8b9RR1SHhJ+jVxa2LvCiXLfmNrGtbPgRSjJ17QYP4WhApIR
aKSQCA8cbI/rgBzPcfwwxLAjHMSToG1aGCMRLeK0wDUFQPlHduG/Var99l42DW5lMFtsW+edfXxY
9WilmfTsLJt9GqZlEiIBh1C070zxIRqi8hITn4VjIhIkm3jka01eBlF14Nc2bz9ZfxszcG+x4Nmr
poVjPjl+v3zptqz6zgmYK2CKRKXRYnbLFVxlyhc5bqqWo3gVYSj5X1zUATKmIQdEd3h2UWUZYeGE
XLQICfHr5Da0hm5jNPVpiRt74wAi4G779PZFf7ucoQOkEsKHy5J8tpwVIyq7oU7Y3s3+oiV01Hfm
CR0/n2k5EGkt2v7ZLhcYIaXN8CDFlcUkwWlF9M7bf6WenT9plkEmJzWPBBxytpoFnbmU0AMhUDUj
/fYc82Cg0BSM7BECBwnE7kJP1q3ReB8CrEFe3XaOr9niCtX8dCAmHLlhuZmmJtm//SG9DprPXxr3
pb3i31hqXlVCP601aZyF4doK8GT+SbdrwDzz1YxW3BytLeWGysOjVLvS0C8QcCwEaZyMHs7FYMa9
n+Rm55Elv+HoPmxmjX5WWclPba7TIcNUCP3mjjF/60ZtIneTXPhrdH5dmwYhQxhMSsmpdkbHZ+rz
aYpnL5QN6a/pi6UMkmkfdwcz53RM9qitOb2LsKBtFCcojOoKC1v0gmYRQ+QybyFFLEc7vIbLNLki
Z0pARMmlUDD5jDnguIwPOgynxLNm0O6Mshj219ltnBrv4Gx/t1OsZfe6qq6l2dmiakY4m/rAdrwx
kYOn94I+HEPjLn6INXATr9/eP6pZ/2ctkv/cwDdz5b39+27IfxXdS/MFBN/Lz4Xt6y99L0KQrv6r
6Hj9zz9qV2FBPlw7d2j7mC2TX8t1fpQZwkFETT2wLpWaTSOVn/0DKqKqULb8sqczUEKBQaUBLI9O
nuOc014r1heNkyaCxaiHAAdyBTY67U1HzQ+h3gSaOjktzs8xz3M8UpXdYr2+CaglxK0l6iSFPVbm
DV19FxgJVku/xIrUipMehRyM3MyRPXZKe04WI7hS4skgaGJFtZlki85lp++abFiM6b41TCMR/iLq
nhiyQreKPLoKcaqFI7SyZgbNZvR4q5pRdMY1FiZ1OlVBwiFrkUqk7pOomZuvSgvdxp9zQ85fiK8n
tiUMuzmnb7w0FdO3sNF21ZQteYmjpQsBSJElKoJ0E1RIQPazScTItIG8JVN0V1DEsfVNkd4p3jCD
AmIGaS7HLBzq9KrqyHY5tHFWIYcWIKzKL+2k593TUk7BHV+e9Mox60FMJuqoRaegLeX4lLbm7KtO
GHpGhNptM4SzBFJri6q6lYNZPXCF4kXKurqaRAQ/oGFKk7uWFljlnkiy+dCqi45cDBVPhBW8G75m
Uq+7yzmPrJt2gZGE2Q5aQHIEK8eBXWdK87GTWX2BHVr1l9YyXtIOstcY45VlxqEzIqaiKlkJQ5xc
RFaqjwOGJqy/tqFgrmvSMSTnNSRDIJ2w9rqFklHBpUPD6WscjPbQRU35NOYRM8MeVI4XLLl9Ocl+
Ml2x2Eu7HUFneVVaFtugbAPFV+mbzPvEBJW0mwS8C+2+ibh/HttlEcm3tneg4kOdE7TOpzC2r0UW
ETJXK8KGHodyVLuw4gQ13ZzrobxsHIydn5XeyHdOpwIBALyynzP80YNm1G44WfJ+6HEh0cObQXlG
RWx7GKvEdT+asce0IHfb2WbHnwXeeDmmN8s8gghV0ih/dmr69lOpJYarhhGce6MMoVIJSiF6PBoI
BWjDyyYLBJQoe9YvpqxvnvDClAU709x0a4gMXhynHW/oSSXUXBXu56WZBtR1VdNN3wq1IqDC1Mtx
wNRup+5CvmELgkHn6ySmZGY2zkCH4s8vIkJ32znUHK/Tp9zNwCmoR7VBeBAteROfhjyzuGFoSyqX
RcqfuOQs01j4B0VIVmsQtZK5SSrQeVU+AV28yiYeykerzIvhJVczfatEyrIPRgSwh15E6uIWGpy7
P3mCwQIS5XjI+eqQGgagePYGyBqDe6INnM2kJc0j+YlWdDNFKeeFJtD91tbbbZt1S+XXiDb+HEFg
Psklzvea2YmPQ9+nAZGSC60vhpHZqdOW7F5WxuIGZV+oXiD7aFtixuPm7DWctLZE25hGmsE3HxXG
6Gp9YBTQPyrmgqIGvecxjjQl05+xrz2bBJzFhatZDpsibnW/7xdnv4xj5Q9TjNw26PXUORmVGmJn
ROgdbzoTj9kXRtLNE/F0WXXplLUz7UMxtOl2FrZI/T6K9QjzU7Tsx9Xs74LM1oLjRFLgaXCc+E4d
p/KpHsLyoZu18WlOZ+mlnORAFOZd6OqNllpgRIA9I1nBppr7RWk2vpoqwWEZJmO3YPu+GTI0Ybuw
b63QTZwQL66oRuH2iXCOZTUlJ4bVVucOjP5P7SCHJ2eEL4CRviL+w7OjAW4X7L6FG2K2r2woE8Om
CaxpW/aDfWqj1qk9IyeaZTdo69yyB07oDiAlYBX1jeMWQUbqCHKFzCPtU2NyKArtuTEWmNHmXIvK
V0vWDndoRXU9DEtnuG2BM1bk0wIkKRzXMxvboifjIbFPYz2YjwF5mBMEh2VovWSegZ1NtdaeCqGi
jJimYDI/aU2Z3CxVKHsvSC0aFmY5qUhksm4IjiKYciatc3tMmmC6L22ZbjOUF7qnZKZ6FxG5dM34
PHiE6FuLb0uOk8IDPIM5f67JpixYb+fFj7Q5CzwzgNcAmXE28SOWeTz1IVbEEuEm58W4BvMvlfqm
pvapN/hy23I7jhqMFNtUE2uvFWA42jg2nxesiBURPt2ouAqwD7nFNF7vi2iqYEiGfH06ESK4kAdh
FG5Ka0WiNR0amgc88fGd1U3iciEjKcW5V8RIm3PSlGVQkixTKUF5a5kVfBH6Ep0HHVW5LVftgJv1
pnGLU52V3Knm8JNtFuNDHegarZ2izpY/WwyHHyPWJShZ2qTwNWfZTlkfpjCVTo6k2tZTP3EiUvnM
jptkk6Duva7MDPRTMCXRKeyNfp2SD6P0B83uKg/LZKHj4s5KZd+WNkN8J24g6vGbXfm5Zi7MJbqc
3RdEVbjX0qZS9+2gTPjP9V6jd8DPKk7dhQlytdbUhO29NY0WgyzMtDiXH6CV0z4B7IO7sSFiAcJJ
ZzX0QR0Kel5aEzBC15VyOVBTjtdOjCkJM5QARTFZJkZLp2eNp/XeRSR4FgrK2SCCteapUadvOSct
275jidAwPm3t3Kgh+tlKUqpbIyVTxEFprvFZCSu8CHslwkavQZD/PJaqktZekbNBu0EWBSQ7A4S5
mXJIm+y7oT1ec2aaWf6SbDcuHZ9WmMWceRJTN1/IQzPg6pb9TGYLsExB8VQk6l4vAOi5g0z5bFI2
QsiTxSSyB5nlQC5qGOut241B4hoJ7u8tkrn0SozE0rXoxWtAfOhUG6yvcVowcieKcsPxsR13bLnj
hcBtn7sqhkifPYmvSVJbBRuqP0ylqQYd7FBbiJUuKnNRiSoyJ+NLoS4kT4U2hU/pJnM33PVpPmYn
RZHpTSFZ9lBhFNW0LxQd2VUJs+NWi2Bpu2YvWbnVwkieNJ5z1W0NdtqHIJ2VD0q18NJgqsgHpUE+
Qlskgxcbxc4zcBTxKdFJQDwFw2A210ySIQoZ3Uj5nyfknXXADWMfRuZwU5NcymacjhSnjp3a8RPo
jPBzHgeG5QZdX8ABSYPQOPZC63ETL0LtNugaTPapWiHSFR2R/pW/JDeLOcXFHdKxegLsGnIq0ejN
fiyJ3aV2TJWuJo5dwVbik8AAWNZhxA7fSDELP24XXPsRsmFrE8uVPyXkQkCczi73XPV2guO/Bai7
HRVBK2oAewSdP3em8X7RmvHrEsfzx1ktWCELulw9oKIaX7u9umo3TSWt20HA2du1kVpND3PSBfRZ
TSryrV4tidwGemhl22Rs5JGvuEM8jzt63/BQ3S5EebzgHqkCPx6Yz7lpXzZElhDFwOsTfZp55gj3
YNP0Ro2wQwFVCknDGCzfiZjRcs5N7OrQ0EIr/DR3ZHnZKLUO7kNfYDcDhKXyLXdZpY04cRNr/DD3
Rvq1tdsWwMWUCa9t2wE4Kvl7C7mVWsURfOyc+0HrhHooJiON8fcoRbkdiqSi6NU0Rb+al4CjCSU6
oArZOs0qCWK+X8gBgHqnGuVL36QWZxDefuTOqhZ+HpCwdDdmEUXBoTMrZQdPGokPdw+pEcCvqxdo
rtTVXt47hS/Qetd3k9Uv9W22WGv/e5lSobqD5tQStHWqmw/1MsJJ1cwmumzN0F7bXbjHd+Bm0B4F
TQ5MCr3/+DkohKkeJqnphVvVBbD3vhzkQxeRWLAd1EI7mhy5oL4mIUBIaxFl4qvjQMqDSGqrdke0
k8SQsSWlW5odRkoPTon385DJ6ZBBrd1hx6gQONpBnhYuPLLlrpvaKSFQeXEu6kJVJji3CqRt5PzY
7GuDFX+VGZrHIEtUk9tCG2FaDHH1Lc5SeB3jbJkfQICApZWyCkF59nr8yQK/BCTWKEjQcMwq0iBT
LraxDZ2xxkBSaM7nnISMNYmRgD07y4EO13APQ59d2YoxtifRs16gp7pk29Urtv3GbsmAU/Q/iYpL
iw2H5/5UT9QJFyBi7P5SWUT4MoESulwGxg05rvp4W5QwGOG6jTH8xql2K/56tynLVuOxADESxhfZ
gpjqqI1OoV7OSV7p9P5L8bXSol4/EHCopJ+NrCmGr0oY5P0mqRodr1MZj5w4Ryv/PCcIZaN6yC6H
Ro8PRFpHHNTC8LOdYmIiZTI3n/TJ6Qw/UUT0KOzFGvgrZX5rDbH9yHumWwvqE89PXMmaELe8HWqM
GalNllFQdg+D0mnBKSM4yPZZlYByh6LJ9ZMqhTlvAQ5k9SOG9Tb+kPb6EIG3cNT0DtIb4cS5YsWl
V5UhNR9JecRlXzD6UJTTOHE/IKhpQbLlQc35DjRa9FFPIPruDHz6qx1AUXxA0mO3sRonGa60yQqe
CekqOeYOkUaybd4v6KWXWDMnGnd2Mv05Kl1lPkxWCpgJXJq6Jq4MO5Ag4V2/2Moj2fXaQ44F9CJX
4qV6NGqichtL6z7p7E/ObdIUCzRkxyQ8KLEcxeuTdOFAra5sPohqcbMrRxDWF6Gt1wKPU2W40Avz
68kKEXU1hbOLTYENxyDKrCFQ66ROWJGUIFUfhZKTAEmwCLoyG84ni04PWyoZOMJ55v/n6EyW48a1
IPpFjCBBcMC25iqVZsmWvGHIapngPIETvv6depuO6A67LddA4ObNPBlVCpsj49tTaIHY7PvM+oZm
GvrYSYhlIHmK8AZjhSTiYuzKI0U9Sjx+cg3VtKeHZXNyu3W9AlhR+NIIoIGrIYsaHbg9ZyCK4j6k
m3HEu7blEOQbXROELn9rPgv1fYv12RJjYuQ9qcpyuaALAMpLUg3roWzh0JlxDkGxSZkDMx+WcwU6
+5siUYbjJK1eF7dO3Id8gecFyil8XGavA/ZtagaIpYoYyG/FKzhhq+QrJus8cV1Oh8cmnL2tHuOs
vgSNXB5mr1nGz8Zf00sA6gg00hrpuzgepruxHOx/1qfQeQ+ctHooUzmhdaYtoiMEkIE6RnSfHSA3
+0K0i2w3cCHFZlAt5rVYciAzAvYCeKPawjs0Wg//2UD3ZMSiKbwMfaNJHBZuNzM+RuodpHf6Omof
tDCweVQZK90UClePu3uU9foVOKtHUk16v7LVoRqwt47dl402xyYW0IiXWVMZPHWCS5nI7cOw1Lyj
NgY0OAiYg9wuQ8l9rSTWp/pwHjeiW/IJspOeH2mujI9qoi1mF2WGVBaUlvhscKftlUU7uI5iDJJt
1ktgKDAIoGAwRHjbLO9Bv45eVm5dUNkuJNnEKT6C3OGNc2M8GrsCKrkAo8Mt9omhOk5+agAqHykp
IAhhfEovLJGbl1wk8GUMh39NgDk19WPjpSue7KVUAqHVdS+28t3+yF2g/SbhI6MPYvxhuMtHzG64
G8v2NqqK+4KpdXnhRAv+QId0z/E6sX+WJqs+atXE66UnD7YVWaCe2T/3aM9FX7zGVnThvliXhhje
ABRla7OZ8MBKrTrojCaU5ySqmw8rIzi00A2Tp9SOS7TJKJLesZqXHG6aE/9k1RS/L4ov136Y5Vre
FToy07leIyfa5cKZvoKFDKMfOsnRazr/QWbz9G2lbMtjg6a0T41KIZRN6W9q0VyAk2JexY2Gv1zT
ySPG0zeN3ZbLGrxWs+h3WZQuwIKhzQwPXImjA+e98o5NyDqKB2taHbKkgm/XBXLpn10woCzixt7J
Xsu85pPjGZrQyEJ0euZspmEBbPCAPZjywfJ+DMGWvGaeaqmenLX/lWoDZ3TKYqj+OSupC4T/+NV3
ufvwbcmPIkiLs0yj5Dlw4vgJQT2FG9SMVXgCk1XsDISHiwryGrvrKJoDXerFO21smOmrEbokHgoO
3XGO/JVzOer+kCArvV8mjGZx1w7IwDwsJNUXqT+bM130ttpm5U2O2LY5C4+FVqXkyFmpXnVucbe6
edmQAxxL+0yBXv7HSQKetze54Z4AKMO/AtFlDo5ROb84dKaTAyefl2uOnU+uVHV1xqJW/9dymO0I
CJEpnkTPtO44PUgBsTjrZkWF5OagmuTS1W4kWAZp717nyURFZ9Dc2NYgF+r+PTJlOz7Cdlzsv4b2
qCfKMYb1IbcralhYI89BMq4fQLHp6Xeeu+26bfUsd2vkOt2+D8qsyHe2CueeyBTPqIco9wH7wEMr
71uDGeHd15nscLAvY51teEiFK1fiYY23beaEaL4i7EFGVe4f7HixPrT0RSwHLQePKoOyKIR6toPH
4thJ8Gs9Na00ZkcFhTmkBUMulDgd/FqzMHrwcQD5mz6YXJY7GY77LZTP+hpWbay33jwmWx+V8r8c
laXYESid5sM8WjffNLRYXLnkt2Q203o9ZKjUj3yV1/cqSeYXgGsoAX1GOTozeTTtMlev5cFrG3lc
WQlLpLgCTnPiTOk+r335sURhcS2y8fYUDAdQVDhimmw/K13Ep7ad6fNb0KGWM5TWmf+fnsuPLoXl
s5mc2Dz5YjXvZFXdYqtsTBtm7K+t2nYyyd4qPfUQWNeRfXpvvRX/RF+FE/7YGvDS5Lp/ygEu9t7U
dQ7Gd1in+X314vHP1MZAghoYqVD4cd7L0uWyioXt4hCkQU/q5vGdWALPTPBCVDD6XRyfslAWcEPh
cBHEwMjdPCeFowZ6xHRUPMtSIb85qeLhvagu/sppXCe+kpoMTHpUto+iaOdjFbb1Hwsc9uqE1brL
NaETsLL+tgg1uaBhCmefuPAanDLtYd9e0cILJqYIdn1XCXgosYYzCU0qpuLyWo9mOU31GJzD3gse
sUu4f4p+nq78vdpH7QvnNGkb3OVNLdjZa88Zj+HqBD913JT1hmKO9TSuYXtcfbpVsyGW70Vna31f
Lw12hGFek995VdbPae3QXW9MzXCt+uHiDT7VOanArQO+zErC28Mc9VzfMwQFvxQg5UC/x99+aeXf
DqD42UeePXdhxGU7WzPAosWa/8o6aelPphPI5AcvtM0fgRjP1yhqvOc+oW/5gqTZEJr1YxjxRT1G
CxW7mRfvKpMPJxNPoL9VvBbuVmhF46YRrSipzJ4AVyZGDP6udLTk8Acjw93ek1rdJasf/q5poZPb
RdoZ6U/kznWkHiv6QWisKC5ZYoWRXrgJIbtiRHrueZqRCp3Vcaa++953lvYhJYAiN8ixKVmUNTTo
CY7PdptZneDH6nR85YDB0/47GgGjrJ7mvbUt0V8QNwK5PRblU7OO40eyivQt6zRhai01i4ign9lB
B94qxiepxxxCDZe+ZWtbSfnHrUsge5q8OXoONOfFA5UgBDH7YdXuP557yYcNxrC5hFEe30ORE08o
7LwFfuWc+rShWZ3cJ92lDVzhS5BBvvqMdBl/jUFU3idlE+2Doug+VNsWsOJUzA3VOlN88vxqBirL
xbM6TJDtbiVN81yfeNAArCgG8ikeFEQMbEYXj6GNy+dy0Wt9oSehkgTO2/gLJ4/w9mUAEo/VlLtQ
157Q5iNR/Vk0WQ5wyjOi7ZTVHiZl04ULQPoi5myBfh1vm3WmfnHgly+vJkqLYyXi4ALpb/iyduXL
Kwsfa4MIHRbs2vFPgXJYC8ehk8GFBdWwY4cx/NHgDZtu3sNYTA/TIHoPBKPJz7GyK3m3uV8Pbew7
P4SzkFPAj6JqZT2iDGP22G3qygA55r6//o255Fwzd3DQep12efSmUn6Dj2hOtnPGF54ry26mSDU5
JJOTXAPh5OU+Ynmjj0PeAUu0BGiw/oEy3RYl7YMvdq7zaE892yAOXe8iE9hygYNBeum9x7CzqwZf
/XNz476kTdD8LlOrD3Q4qfZ3ZrwJzYo4c0EosAqeh9gRQB4IeP/rZbjeI537zcWfBPfusF7NwtOQ
tpdTp9IC90CIeLlVK8obrGi1YN/JdfoUtTR335WrGpY7PUxan7nLmEdfOSJ+q4Xvd0+0i5uEcx82
5BOOQ3VE7vDj45pFHaN9E8x3hvwDDqeY4ptjnE54lyQd8FQ1AFDe9axdwKSaPiF3SUo/5SGcsO6i
NyU4uNDG/U+tli7a38oGMopzxNTuGs/x6QgqvdzboXia0d8iVYR3fUZlxBaFDwDDBiETMp9c20De
z9yRvxNSWdlD2U+A2WUb+e6OeTiGq17zQeSRV+jfSnYDCxhnGl/9Np/gopdOuGOgZOrKpNPw+aZ+
awv2LX8l2zR7u84pPO68YCCIpPSEbNlbgqAO0OTwQVVNgCbt+DklRwPNVhL+drjmahM4asaMtZao
u9sQkPWR7Iz/akHTgarjz8fjMdU9JivjpHySC/FXgWjON73uog9+7/iiC789L1g8j+yWxi8rjPjt
qmF9i/PbmkomnTCgplPiT6L1CRhhO1vqSx52tvwFY292rnFU6+45kClbTyCIImRRFzZvTtGGz2Hf
TPWlyGVV76wdInCinWTwj6hZe65VTM1JmwgKZJKqnW4G7zYaP5MhEc0fmQ62+rHDQoIpjCLGf+lB
Lzl0BV2Zz76aY+CtWnkZp35h5v/6WrXT1iajjPfzMubhdmGDxzaTaipnu9KU8o1OhVzGhWX+aknR
R6eGl3ODT3K+T6AL6we6sGhf5ahBlRr1yAnvDzUuJCAH5WcIbuNLmJXhTEEiPzVO0v9tSDnGG5mP
7XADvhc2P/fI5OmZOdy/jLSxZtsgFCw5atHnO4qKovsyrBd9o1gGA9P01Dyyb3A9MuOoIm8cNFGP
yhNG5ZYf8gaJR9UY33EeJPbiTk11BAC7hOCfW8WaMseUCcTUmna6F7QjqbOHwjgcYoJjaOvoHu80
o/Iptek0/ltaYcVlwDOnL7yp8o5lgwcguSK+uhsKYyU03aDy3pZwapbL3HR0XFFv23wmbObRSf8v
uN9+UsrQQjGaw0KIen6tm0rs8WysH21VMBjRjzSQX+NpMZ2XLpu9M8A2fQ47Zw3Z1qFT+HE1F38R
12/R7Bb7nGpaIY9U3FErFNAAwnDUzrtihA7Du8As3yPa3jml8l7WsHS2caH5VsdRMJ1E2cn96IJV
zbh1kgBdGBGStouGtyACYrUfyzpz7nvHm8uzF+IODpbJ21Pq6t6xkW1/r6aI+PYu06rWnVd03r03
995LQcRrurHec+7BKzbgnaOXYef2cqaNdanLd7O4jmuh/SYBLWJDXnDYBOnH0hTdHVdxFmcLoXe6
xmNMku8iXu2XO2rL9wfHwi/OPcqxFRuKKrsujXStd+Jy4860xUu06I+0rHR2qEq/Cx8t0xWTfTQ0
6yFv+jF7ZVKNqD2LuPqdkhRNB/q+qib7ZxisT9qcdVGbXdNxIenHPSJX4X5INFPctRpFPOd7TPST
MxysB8NUHfMmVMlnFE0zDWBOMRj5d+kbjM5cWNBgDGrn9EwdkwL8lY5DlZ6Xosl0hFppWnuRvScH
nv4p4LI7PZUmbvZN6klRnzXfzPmjCLJUPDXNFGUfYZasJSaAgRGUqpw+D+ttY4XrPAAilCvE9W6C
i9rQLrypsrxwj9ajs24DbL9Rn2IYVWMArzNFZSRX3Xa+8bAHHCzZQPFXnyBMH2Y5tlhwoDMPrx0L
GOi8fDV1/ub5WOASBugBzf7S6NYpsHgGgTTrDjBZAy6WvG/m6J3oue8B2EeUJhDckJWHl+Bww3uo
cz9q/tZ8arjlr4tt9hlXBMOlOBJoSXxcZDBfaSEkOOkBRr3p2WjY3VO1BHqho0bnFbVDXZlQFjdj
y4l2C9mAacThWaZ5vllaZLaTw+xKwSpx27E4UlPlcUmmYgAZLq5WM56AnfGzj3LCC1kIqpQeeXIY
7tOsdlkHVqbIvZZIzdDMcGAKMNqUyXldIzZinsuhPajazE1xARPbNs42y8wU/TQy6qN3L8789Mog
21XQbUNK7Yo8iiRAhz6yd11C0l9vXErZDN8/9OVfjZNXZh8PflnvWfbzcKsDrCPntku94gEhzV8O
yvTzDD06NsmxKROlfnpMO3jFcTAFTXNSKmz8nVyDVQUUSgU3O1CTasb6PcurObqES1EFHu4aB02Q
NTHNxo++Bje7MsqVeQ7OK8r0cIeBzIibIC2YRDf4R7L/+pzd2O2yTm8VlK84qURwJDWtg5m4UZt6
9lW5vR8csdKwi+emZKRL1eey+tzGsZj0mxQ+d0AY2OJ22TZRnU9bOABmvKNgUed7nWDfim6cIyra
IpUuQGjCxvX3VAlNhIF7qnZfWf2Va3x0+yzskyPPhtkdTr3LlwhMSsc6uCxWZ/5hBVMC9sB16aQH
/n5Bf6aBxR2e5zlb3H95TGX3m+Rb0f7tUofFyr8g6wwbYFnXkiUWl2Wr6McTWZNXm6h1U04iN+AE
pQINfcP56ZduaHbxTDHTscRf0h8cvbozkjBSMEs5dL1Nm67lLWtM49VRi14vlwm2HvT9YS3g7lqv
UE/KVzXHKGUgTtBuB5zfzWsX5Y365wxhtlLc1rrNlTo1bqhBYugeMSLTApB6hYV3F6JmeeApB0ew
Sg366B8p97XY8BysIXYjLg/FrrAgfjdduRTj/dTI+s0VDMtwwz1V/s0XFwDealaSisMG3b1ES9pg
s6FX8QwMrZ7fRt9UidkX0KXzhwKxXhymjkXBfoygqB/h4LeKqAZE+Y+GijBzltpZnD+3HUF4Hjiw
o08ejy0ojblsi1+JE639w9BR9FDRauZBvYpLYHl3qloG0uKiFk17GDOedZwWI9UBt2EiFofYpjd3
fCJibQ9qSF25K/tydTgqrV6+4nBIxSfY/T64IkRxed4olyPgtZShUx5rhgeHvj6vHWywDe2Q25In
Fkw4ah0HpdiiggOjMQBNzG1DxPyqKnvMBDTk1ofIemnZ7UeuveqClgOkwnI/th8UTcCV6pxkdFy8
VP2NLwPcbTnj0xHd/TTKIP7HP1cGLVfOjXkgJMZj4Yw0wnC2AOaCDSNWPpGMPkmcn+e8qh3wIs6S
HDAnFuULjvV0W401UwLPRCcEmMA5PDFV+OUcM8QkvDQPNesr9Tusm26FfxxO63CZo9SvLgPWheQo
PJ7VT0vIv5xACfoy3+TusAIAl10Tc8dSGgfBk+k4MLdW9mmPqIPLOTmHc9rcCsq8snpt67b2X3h+
YKo4sme31Ute0HC6g0VueJwPZVWt19SJJ5e79wS3detVUT3+kqVxmp+p0m76E7bdWLzwRG7YRLUS
RmHPs0Zce8d08oBQWZhfjGBxerIpCtNX1CdcVQ6FQJt65EM+d+92aVV5SOEA9svLqLWR19Kbjdlz
xWR/toaW2PaGkPlafaxZwxZ1bfI1tRc7tllwkEYU3j8ZLVTlbFwTPwdsAsKWHctjlE6CCL7IA37I
R5o0E0lQYvFgUZ+raBqXQ2iM29d75MBu+ppaz2Ax4w4zgs2bRq8tWJyuAG7ukEH0RBFuQo/C42pj
3ifyXsD59DcVBHaaHqexWcpvkUQMhchQWUPYqCTP0/hXLy4Cin7g60Pr67qx34rCBf/jjVHo7Isp
HdlFCa/wnH2ZV9K8SF1aeuzm23r+VRRN3J70yEmKF4fCGPgBterr/DOcbNK2e4oCcWtu8GlMdjkU
Lnue5Ybx7vz7NPBG+cAUVZUdXhmMG08Nvj4P2wfWreKE/aSl6o4zPP1IhFhnKAemWlNW+tNAB5Ga
piheDoMc+UNhBYrnfBrhb0SZoIGTrca8XShEeA+kt1JIaQf/Pz3r/hM2kHyuHB3OG1875jp2Ld0C
QJeHelv3Lo1RDjB/DLvEhbDTO8pYKn2BM9t9H1c+o3aFAmj2NKm4Tcf6YtIvifB7WrESU1Q/ZkL2
e8TLJeZPMc5Ccf50qQRwAwQPMz9UvbA6Ypkc+dDagqoLRlpXrldv6eXDQq30oU86iB65cTB1ZgWG
OddLJuZKJ3NQhj3ZP9VDok5J3LFD702nT7a2/cOCL6za1B6pLeTDZkdjLhlvSmfti8xT+QhcEaen
xBTy2dNie8wmP4RwcuvGWVTvn73AcT7DUPLbEweFJ7RJ+qsdFdb+ULtfXDflkcyvd+fxbmzdqQ3W
7cJJdBgbln5hHdA34AblzrG5Za8zZP5TPVXTo9aOQ6OjHV3yB0VCTIHLA4TMvt4J3/r3aqUSctei
QZ+beKpe3WWBwb7U0YugaoDkqGrKLVKt6Bi6Vwx+PCF+1UzG+yi340eEjXhLZUZ9jKo23UHmy7Zz
Mg8X6HbAlty0b18ZmighYrjQLGVVnVwrDxLkthVtBAI5Kj8ozGGtTM7hnxul4frIaiflhtZDmtFF
ov8bhrmkcIvP+O1pqcV3KW2/blUMRaoL4dsc+PWYO2nq4VsRZA/x6Od/qnTE2eL1Q/COYRZfBmlH
bgfT6J/7sI7pjtPJVYQ+EqOTYkwRlHnxDvfS2/J8bTFbNiMWmsSkPabJftjpNq/2NLOLU/5/by6y
ukL4X0pB9Kl3HwgwUi40F0n0pEXGGq0p5v7NNQG+XX5gfe8XyyyIf/FBpPe8uodeXOVnDzfJNvaT
GpxoEdl2Q1+coCO8B7iknHV9CCm62bJ7q44idfXeqw1WHA4VwUejW2gUSiB9YvSBUQLGLzwWUInZ
tkXYudWAnshWGKk7L9nLb7VPPuYzXLDDB3qS+G4RTY6weOUnUlZx8Id8Ofqxpf6udxALR+mhE8x5
BsPH9R9XOl0vq9Lc1nNKbtEncbGaK3XfFWpbUb1SpOzB2pGxDXZRF5R3tIMw7dKUstGakXE7s9xF
qNQVHq+wGKFWUjwr2ejYBSMBHSH2kAh0IygJtyZpukrrBxRJ/24Wki1FsXZwqkQbOzuG+XKHm9A/
Z34xnCA89prNhUjOCc+e82iomKDG1px1hypZ1tV4l/EfPzDP1q90OpfvsaXVczKowswMsT5llT8/
dnORXZNYq3sILWSb2G8WD940o0G7YRi96EphKfMDR55oy3YuSbTIvy4KT8HjJYxaeV5Fk7sUItX2
vUmc8s0tTPMu6lVdxNKLfTl4LEbpQktP3FrZaiSTDvTVjPGvqJy5ZFrabFJD+qdFOrmOcz40rG88
7zpnur3PsLN8xF0XiX1fFT4AXCiZ21vAIT5Jo/pio8uguBAf4FvojVX12JcGQ1HMIaMlH/dNtXj6
2mNnyQ6mpCBumeJxvEgcL1sufhkMpH4xDwUbPdBImPmXiFwfgzGtfyuldDurREdy2tSffJ6LuywZ
UmrBuW3se0cV9xQqR86G9UH4YDic8Hay5+SUYCd1CmOyGgijJnlDirbXkQn9w7iyvLDV7vcNZtJ0
4zeogyll1VudlNOTamO7K3MSWAMy7SHw8+hBckW9qtKanbQladXM4+L8NMyGTq2EMO1rE8XzU8T7
sOXUFunB45nzs+JlbffCMlt1WOW+uH+p9VQLyq8IMDovNcGOEzl9httNFcIDtN2S/c45Zz9pAcmo
vygcgm2Slh+aJBWoH6cMlwwsmplY5YfBd9snyatue4hWCxcXlJahU+JE9HUqt2s7TPSOsRSodxG7
rScGp5l5IKjeB7zCd37rq7cxFiY4D2hZxzGyc/Nosbl4m1nJ5T1NavchJebCgqJVzx4a0tld+vnc
sEhoNyj3sXdYE5eqQfTmHwyYQfBEkZh5RYEcHGqcu5FMOnfXme9oinxpaYGnBXooJ4o5qvon8Ox0
1mHgXDj/8/6tzytgmlPmds05HzDq7tuojd8ifJhi05QLvexLpjV/6hQIcVvnhQ/gzSgOb4Q3/J2k
8t5vjoiYYIzV5yYh1ZqlRV0d3U7p9ZiKxLUEsNuIqvll4fefeOFLnwyelZRvL1qwVisz9oBs9nH7
uIsgGZJHbnY2K17pvSNVCdmvxNTCZVCrIa8fadmaYGniRCyeE5fdw23C95IwAqm+MkYmbqp8ugim
Gb5yFlUYDZJ1nLkcOfhVBszdZbZzZQvVBXw4MGCxbRT2d26Mi0EzAyiXXWN+OKwI7AlnFsb86t8Y
yStuK8XYQTSy6Kmbdgz9p2ChB/GZTjnp0lYX9/GZji4tGSB5Fl44BcniByMOkCQiRrDr0lhxe3Lm
Bf/ymKJsO2nQl7+0Q7s6xjrs8wcqZGigK8w4ZhtQvDSCWaWGT5lFDIpx4wcHJ89a8x/1cSNVjnVn
Ljy7nC+Xq0a3W4ORv73TcPmhrxG8YNnxENnQHFSMmDjTNTrIXEb6lCyzvSD2A0+sboERm7tGfram
67rfMSTBAh6Do6qt7h2BOOrELGQ5p7gCR4i02d2IPzMHJy5vzsNFJF13l6Uz1FcteRmOgYCj/a+a
psLBOsDrz12147F/Umbooj9otWDGqgDTaxVFSnOUtGXxa1hLDLdqZku7M2kdHFI8vt03mZrWcFqv
offS9oiEV5YvY43KsAyRt6sWuo3Pq9GEmvbuaEivb4O1p9QdFbJ/Yyil+1uNRX3xVFhovOmuNzxp
UHEERlu6z7FUwUeofpm8ivxdu5JU+A5or/5yi6jiDaEvXa0oaKk0FOeJTJ24gzgtN6iBJ9TOnRtK
IzeULcqWbin0yJp8RULerd0XoEOTR7ajziEwffHd+2mJXd11q6/UTsysNkNDoZY0SOgeXeqXaCIS
upq8hNBZ1IM6aS9rDuPoFsvVQXyFF6OLMtsTNhvmbxUEZOCTPKnu2kXm0XOC/eYHA/Kcn0NTdQsb
Ow7oWzyO8EWTpt/VIAf+crZAxlvc8EQQOf/J6SC6sFwLw5NR7nrF/fvjDlHMgyqPMr/+tEtPhu7G
M63mQ4hPtd2m0kb8zBFbLx58naPdByxWjd5qXsD0u7MyGI6jEw0+odaczSwuwrUaTv6qk5CmpyZw
8J8z0in3NEpG2W1ItsE9VJUE+8kWclqYg4lQYc0qYlVmT/XMvvlYKWuqD8eAtedt65UtDhPktvVP
RqqauDzX9nZLpHYirSU6urKKqDE/NlKwmkRV09DIAwRDDtq5xbCj11uw3x/RYpZgGJj2+r7+bmnv
Xe7wRUfkO1RK8P2drIcS8ESwCKj/WpaP9r4taJnd9HOGh2XFAlbc61pn9Q4wHOg/WOtmaI6uRIXZ
g7+6FY+lQ6nYQ+O8X05ZXykFB2II6r+dNYh5lxnSiU52cyiq4RI41a26bsjdJnIxBthCVsFrma7j
ut5BdaXKkT7MfrSCyhWUb8wpc1nD2h9IazVbFoSyi7DwGCkJ8KCDA8ANPNzAKJ1uuQszu/4Oh6Ed
Xv0xLQG8wEziY8ztJcxa9h5TX56LwshvyytFUzCO03TZB13s9J91j+1gE1hW9D2Wfx9TUx/FK8Yl
HfltfxjmtjZ7PdGXx1eiolL50WvkzB87iiD37s3YLs6z2+g8lO+IVXm4d+NeK1CdiOtMSNL0uKPX
W8kMDZAEyq4pLmUKSUoSpNU/A0dDfHtKs8ekawPDrzsF7FXwsz93ZUUjB4Mv2FRC6cn4LIAK0jMr
fHe+WzJentceMXzZS5yv5LqTQp6DAgvUxm1u+lQ3L+7B6xFIccdTksdTqW3ODpmrO55J1MdP7KYu
+PRxEUKL/y7YKu4KvEj+TnBhItM05xcA+7MLb7qWNJBG3rXB1j599a3hGbQf/Dyh1VaPs6cOi5QD
hyiptOAmfKx6PretDpyt4OeDpJg74X82b4jj2KDP/0QODZzTDOj1KPwqAksYImTwIV3ZrQO9DW9J
Vcfztuka0+OXz+MBTDAVZVHJG7AP5Gju+5LYIw+Fpn7GAptcoDQ2ryvW2IRpktoDyH7dhxlYDewa
0cjNNIIC2LKobedH36Fo+LT2oYf9CQfseMZvYe8K3ydUghe31ATFOCaRiFEIKAWsVJMfO7fv+U+F
Nee+1PljoQaGMLOI7Al1P2zuZENX/W525+wZVJBuNwGgq3vR4UlhiGZt6rMSnbaIf4P7WI8sUm+r
TxzrNOs5L603xYRdabTYWjx5Amh8TFMrzLbCPfu6EfG+IhjTHWqopN02SjR9eJHIfvteXm5nNcYe
M0zBJq3EbO48hLakk3bExbaXWdK4O7XggMcCo8ptFqO1bIZ4SNtDLT093ttBMsURdRssdoWCVRRB
IrrKEVZb9blop32LdBWn25F0Ds/BLhnsGezA5B05TOavtSFrQAYHl05bTvpdqJXyXfrXalxlZJD6
uwkHF0FQq3ZdATh415aLPCP2+vqQDGu99R19681jDf4rnOkfJFw8rj86ILF710Vqeqn0HAznKLDT
mzeHESKLM+bHoAVKcnAV8+Shiow8DVkuFsZnr5KPA0rKU11k3aWTcxc8dJHpL3lJUjDQ3KqpUl7O
wEDVeTZDeA7CMvim5mtGn9DI41JS0sJ0zNu1zZKx6vchyY7vaEzzU0Ua88RXBTCwp2cuYAOiG2x/
ZruzRyyEoGbRW3Xf9pgETx0levrg+iv3t0o77EkdnK3YZZKZxXqldHCMOt3v3Yx7Kofm1P2YdGG0
ZYYPUf4s5Q8Ujrd3Obo832aa6j6VZm3z6lV4nXbJBBE0kkTayG9o1sac04KhoTbH1kTZvJungVWv
SVtuTVMh8r2AmxChFqjx3IxeQAkr14HXXuWoOn6XoH9RTcf1sq0AP7ChU4/NPNDLwgYJC0Hmh8+r
lxPjW5a1hs2euitV8M74lDh5/j+Szqu7VaVbor+IMcjdvCpLlmzL2X5hOJxNDk0DDfz6b+re1xP2
tiXC6lVVs3Y0sFSneYw7qN8jvqOhn68V4ce1BT+OkMfY9fdzWZBr4bZTnDipxtw4I62NgWLwQC8W
ajcHbvWguObWHgvODUSzrDh1JQVkDr7eG/DbwrsZsjRPEYx773XgwaTZpAp/n0oLe1OWjeFNfk8G
NsBeiauIRU9jHzvZ57RvWirCVjDE7X5B/jpZWHOYvQcCwDvcMBicFzq5L25WNM26IpJIdCl3MQWm
NjXrK3cIg/mQYRAnb20GyZTh+tGGAsLp0NvG2RVewZ4sdWLrj6B4uqd1MP0KOjy5K9hf3tEdNIaY
WotGrFy2iexYvPjLJ1f05hcVGIsO19SJhFmzS4OBklu/jvLPnh6j58ANsgWHACrFm7KciSIR3/F2
NWoRJ8PMjfoVVwdYgCBLyz9rGMJHFS9WeaiIANsQyih3dNvC/FaK3KBP6PFaz22xqXAz17BDwLKp
1qrobEWhPSrE3Me8mLvHvvfK+ClDFX1oB/QX7AwhZ6kCwxGL/Bq+ijvqhCJRjn/NKnOwz1LBzQHQ
1JX3GxpK2L/ruoFk1djcZXUN0oNDSBISxmbFdehzXGvVqsd2+jBUTZ8TescKYc0TkiFPg/wlVXad
H4bYDrcOmhDDz+BuEJMn1mWYo3NbxM9+4HAA7olmYQSj9vuf6XRvUxPJrn9VegkPVcIr1kYOhAwB
+M50muMbeJ7jGXMtCzV732naJXlsNhWHHIIWv9JaiIPZo1wrB1A+1bBZuAVS3vNJ5VbNFoSR40LC
uO02bDDj+4nZ5c0o4J+rsA9SPqCY0l5ZsuFya+aNri+DNZCi8YlDbyovou+TY9V03lm63ZSf6Lev
op1q0O5X4diSTrIhsat3ZBJaoW4qXXecvG6qdwSHKmy8yKsy32BbxaxAIsC+xFwf6oDzYPjGR1CC
qp5vnGKKXMh2gzLfuPEIkDlUmWBPkPv3eD0obEl9xTYtmRp9MH1OobxXUfzA2nw+8q+9e6+p8czy
LVruSbCAdi40vrv3JnLg+3u6OlAC1X5wdq3786yiaT6adqTUF0suu/EVxD5aTQ0lG2zJ4Tuc+tth
tWoUWa9G22N+1JPp2Tzbxb9M15wu2ino/oEvjf0VThlF6JU2kRtjqhzdU+wwVrwY0dsMCn6UNCGF
1XFGLqBA2apGhRcC62R+KGVXPFp+4yf7qrqlLY1jiFE5JOvUq07nJbNXc1+FuMuq2QnaP0JT6g7C
h6ZCWODb3mhth7AQsKyWWzzcTCO2C5R/T4KtFSuQAwXDYDXoA/pdRKYGWMiGt7Z5YHjtug8yIyTP
Mah5zVEyO8nD4lNctMzW9BVq1sVza1e4hKL4A/yv119vS2TzoUQ4k0ZD5W3WQ+wWn/nM/gL+cra8
OjhquKLReHEvxpzH7t20or2wIM6ASS70skNXCVfu/KYf7/gVoS9wQuj+SSnjV3dxNPtkheMvLzPX
R+hxYBJgwiyWtV+4vdgLNBF4aDjjEnIaWGcSYoj4i8b4ZldLzfLJw5F6zRWnci9BmiA9i+CO4nlI
JhLT+wiIaLrx6hHznVxsaBO69D3tbxRFsdF+cbPuxw2H9krH/LKs5tJn6cilgPJfYjK9FtIJn+pb
KzpBwQGS4+xsrXZstzxf8s3sSry69LDL6SUYsWMES97v8dJF6knWdpLepSJN273HCyBn60pv0dEE
IDy2yUzmd4O85J51hUplkY05Nl5qE3gTzczS16DeRKx/Pc0vBl1ieIix2p2o5y1/LRAyH10KiICX
1hgTVJa4bCqyRjubricemyksBw4cfoPiQ3tVqAMdHqbcp9id5IVeG8vtaAOcF+IkIGDIx2g7G/D9
Dnx2DXEJ4PWIgWPAL90gL2yGZJBUQsdyEhWrChg7Ftl5JqY9fo35W8TaHDo1AhVgnIVv499yUA2m
h/+4EeuU9H7S33OsdL3VIP3yKcIX+WecKeB6YtF6qwEb90sz9hccLYi7FEEvWxIB7cPCDuYYzO64
V9NSYswdGhZ8iYt4ueVzsZ57WFuAtRbcqrlE8We10zfbsQ/5XEtOAlubdMKHnXBv/pvtVttf1oxl
0u0XjN7OnDGVk0uuNqMY1QOhI3nUwK2iXTH21AOECTTJVZZEGnfsMrGzqc26x8v93HGmOWiVjpxm
0jrfZ2yEMfMHM6bQtuss61AKh7mCUo1K7ixicP1mUezEiVeHfLOBlgHjU7FwlfGPSbdow8dXRtV9
N9b6EvOFn/ENETArQfFx3dEyv07ninCaSoiaCNlXJ46b/pZIiPzTQ0AitdO+t8aFQ0mO0TYqKcCN
iBSgNhg4SRq8BFXgtW95m/pISpJC4ILNCjUToiWIW6S65LkgCcojFtdhl6+ElyW71vEBCHCsMcVK
IACUL07XB+Dkar49pHhUhsPoCS23jqidcj30XhodKlbJzbYEz4L1RaCqk4Udw0g52LlNSj7IhaSC
2ByUyb61lO08kjMdxstAnuShSgvOvdKw5H+0hcbBj0nSx9WArrZ3rCRj2cc3b60k8VUF/6Of1nme
Lw/JZDR/REiQh0D1+4RY9sKciZnR99OwusPWnJmzPcwFBj0zuPm+anspd40MLH3OnDZyzt1ihz5q
pYvpPu4bRQtHZ79jVs2/pqgYW7yFEnMs76L2tbM4R9m8uzN8fPjy9N5QOA75wAn2ZGRZPlIoNpJ9
bSeMiW5+Vwxx8ZmZEmyi9MNrmQCQuyxOZcDRdRNGRt7uU7VJ2SWweGX3fF/DmvmVXpk9aL7OKxb2
npC3KHOJJuZO87gOB9+Jj6BfXO8q8CJ7W8/tO/gM7MR7KDOEGNahwfOCeEHDymJzIlNg8AbHFSvk
hhGHYcJoOnUgYtnOTLuYP/A/OKAgTinNoIFNJNnAWaBziDLmaR/J3Zwx8ZF6wWLyJsBGkgqJMbxs
wedHx3nI5d7z0/ahGVQGADcHLrLhp+mJFGHOO2qa4sB3zsvwboql/RfSVtFsyjkkylyHTGgrShTn
h6TBVLCe7AVcQoMD6ixC1k73U7IYPh2vwXEqmg5FWaaCRXYcY2G/LDIpr5ZoS3GxFg8nS8BFK/aW
SfXJXawZgL8TnkpPxr/2hNmBp3CoxV3QYFm7wLyq4GDaNtw47Ltlc0rL3n4os7rbIFnG16aZ9EuB
pZj+xRjL113DfCEhJi0+El2B1S9cOvJS66iyhhrSecXeLGGnbb6GgQ+ovAU5YyzugaIYBhXePCQ5
7R4kgapmOydFewiGOr80k2sfoC7N7gdivcRXXTA5pDm+ZIa6XvVPFid6f82pX8rjnAfLAVVrJgWn
Rv959oc4esAcwYmubYj5XiLyFwurfsvbVCN5BA2gr167VAJ4J2PZ/i63XExVayuWbvhZOpOXv3S1
rid00RoAEXGsyGU+bvh9UcvpGSPIpVLnhTQPDwYsDq575wyRvC/icdpoWgIqdvQhKgixvPAZi380
XHHnCw7pTspjQLLFQ6mAf6auUJQXdUdetBh9zjiEA/hWuuKfzWjnv3pVa0X48cLARKt+tOWdMQl8
nyZtcFQQye81T1o4l1u8Lab+c/xR74Qs7eBiqR6XClkoHZARGKoFGWvFjohCmhUkKRe7VeTZ2UqJ
Yb5wo6htEGgYRSWdNNCBsb9n9jDsF4uN4qpSPhQhGMtFvMOtQWfqzDzuRm54rgh2EKqYveRKbrfF
X+AwJIScOy9l7IbfRuaq9pkXyKk8uhahkgPAKBIDoA8IAjerAVt/SZiyasrxUoiodreCHFS3Gdmz
g3xwZpOdB04Q6b7yelbe+cj6a0UXTDbuvcYiD5z3SpyLjrrFL2IygfeqyF99q4AfNO2qOt+1Aw9B
QtAawpoyzu2FI8ItbvdB7Njj2svRZ1+0mp2+7E+wFkk7Gph058FLsFcC2vHROeppDr6GyYTOIekF
B268TigcqQ55b9h5Pcx/syza5w6BawYfZTRmwnVdFizu57ooxL+yr5v8HQHCTg44G/Lq/4RvvCIq
nHyM+kHe7WTrcdotgtb36QYaKom8LtTRZ6JAkXZbXS27DkMXt75PskXaporuOAQvI7+rXL5DjrLn
Zsi69xhVKnsUJhD3LIeWYtONnQRDmqN+tZCgM+u/ynSdgz9HdCdETJ5kaIPWuaSZd4vFsyQwKnA4
O3l/6DSNNMCEGtgfGNgBE2eN775aQ4X3a/Qr8Q2g4HZwM3SU5p86ciZEyRlv20C77IcKuTWSuEHH
gS/DI8R1yTG/4anF+QWmi0fzDu4TLlHF+lZsI9ssw2EKXDhSJYvld6+oWauwWCxYEAUmxuJULeeC
zQ9YL4WLasMv35DDjSP2MkOO+N113HxELp6KKM/2ekyqFgCbYS3ROsZqjqPm96SAJhkjODhEUh+G
enb7q+WIGJNkGGa4RjX/SZg5N+NLr6/cytMVFpNDaXBVPgbGiGXV2HHwy4ZfXvCK95tykgt9uYBD
MSFM2LtvKC8dfrhquG1EspsOmi5E1k7shbNPr40ELVyz4923AXo5q5OpKoIfBH5MUjHa2ipv/OLB
qxpBaMX1py8oJNElKfBPbhfiJjYpTXveTz5Tw36qrNgH0tKqYFvOuf1GESkplMb3IfYl+ID7Azca
/Y5sJbMKbxKmieq0BEafFVzjl05iHyZRkphyDwPHFJsgr6puBbmppq4MI1Ng0vK+Q/ieVpEDUpxm
iwVcBN40gWlw32PW2Voc9f/j9icVZWmX6cshDQqwapDxsZ2GSR6GQqGyE/xaXttlNJQ+Vb7lPxVd
jnaXYF4t1/TUwyzAzRWyjpdgFD6Jly/csDoJo6vO2WKtOZi375IffAJ2YfOEqxgpTmGYxmRjU4sF
qD9pZ1yPUi+fmOr7bw4JxcpW/QwdLp4gSImAFWKCXW23cAB8dtJiYV+AsGDvegJm+bZCRr2RjbCT
xzuP0k61yqnUojdqSfGM8+IMdj0PqPbaJiLDeWaH+a6WtbpMDq+/KxGm0b1ETumf/MqvbE7jaGVH
rO6dd2c5IbylW5HJVw6lQjrkteuWSIIVVO0uFUqm9yU+6fwj8prwqAKMnxCsBi0gMGSOeRp7p3qV
DTNfGSXDFl2naO+KulnyjQjh2MzApXz73aTN9BNXjXWYdOOm68XM81NpBaJHbNbNv+Bmu12bsuvc
R4IFXrljKLXwBJYCwpOfZum8TWKrPZfMMhfICWgGkedrxZ4Qi+RRVgMdmjELq3LHGZSRq5emavdd
z2ESQ/7is62FsXstneWWzp29ssVHZSZ6w4h6nipc9hv4ZW3G4WNajmMcht4uxpGITariWsejGw3N
Mamn6OA1UfYYBHiPwHI59UuDJfs38mK5dvE+nbNWd/9NQeE5eG1HGBuJbV94kY7Ilyp6t4laTqtU
YUfi6vLNZcS4fmrYWK5BjmgCnA0b50e0GhKCjkGTO0Up+8mX2a8z3E0u3JPqa14sexdPJCIZ0WOb
v9oGqbRN3RZ5g/MQhk6G9qY9T4kNtzQz5HsUOw53K8NoeS+LoforZmOd7NpG4FDKD3CYUdyxiqyE
2hjc7NFzhjhxbpu2eM3GAQMxHz6Us4AbYgxjGyg4LCbxkmsLEbQ1oUdeMcDKeMtfYBzoe3GsUaPV
VeGWxycruvIPNgJxidSfWIZS33B7UM6oY9Dq2p8l6prrks3LTzoK/9WKLEucYTXW1oW1ScbNghro
sfaoPbMNbDw2rybzJS8ndis3LNo43SHcC9jxBS/FY0Wb0jFhAxju5lwt1qYkkbHnxZomPOHz4YFX
sULJTqJqB8DcmVdF6+R7MZRDvstVbp+DseD9YDEHgXTkirJALEb1DytiiKMRwQuMEPq2A0t7TR15
xCrRHqFHkLcsj9yYPb4xTx073J4UO0Zz7G7jGkMS6KqOVyF8M6IySdk34UZD2kjRZbz817YNVYXL
JO48fADM0X6Et7dzE/xwXR9umkoRjuNioI8liSNC3RJQ6qmtIwHOBthRTeCWUA2DG1oaMpFDUmpH
WmRa0z7P9tJM2fic1yolxdaSzrmWac9oHs9zvrMHUu7hYA/uAxiGxd07XaXT4+IQzoCjFaYvLdto
0DhOp1J6GqLkMqaEWsCRMkTwuF/sld9GUf2IZLx0D/AVcV5BxNPyPHUCfa+eK0WhHqo61y7oRSxc
VqLmrd+PjbpbqPzK8ONYNdk2LyIwH6N1zesk9EhS9wrwLXkqnIUbvMO9twaZgUMyshO3/qcWWd+H
vL6+vFzLJ0rkx4NvGZ5LRYqR2bHdqUb8bZDpfYz993lTKurJeyMf+sCp35aAvtttOyrzzD5RpE/U
p/BMXVd1Zo+fyeJEDXAxGaE9hI5is9EPRNZHn73DP0k/u//lc9T4Z8qZWCqAcfEpGpdeSwwkkkh6
J5CXysG7enXQBfzWZlpemJO92xuLjQ1d3qFexKHkgNW+hmPcdH/lKJPshxNGRrxBA9Q+yaUjdI4w
xJtXoPctGGVL6e9KmdTgQkQl/7UmiN4CcPuc+dl6gJvkKI0Zq+z0+MIykDtz25OCuA8satsfsBxi
RARQPyMaz5kM3kNZ+tfJcormMKpyPnp+jQHCnZtnPxsxVoGCJ76oDfQoFcVtv7Kzbj7lbSC/WgWA
6rcmifFTdzxGETPDuvs1QRW19zE+C+8IyzCocZZRrgKghjcTYVs85u0Xxzo1/xGhaooNsWT3P+W4
QfUobpQPGy3Aww9Zx32973ALERGXHChXnojlKefJewnMrEM4IML9Ht0xPHiRdytaaGu59eKQq1wP
bb22hTAOzg2v2wIY4ADWTBGhGSAYyzHHFTV9qMEP1Se8DTdnzpmT8Uu7yhjeyln4jtfA6CeuFKd7
AyKoYEdMUd/L9cQWkAB3UzzyjAAA05kU64dmZa/CjnpXEUV3ijm8B4DmAMQi7jb4h6qYqvSY5m7y
D0u7oDESOeaRwXU4Rc0ibnvvqP8pVNV+tPlE6CJPEnUg4dE/aUAB+1Z27fcI9Ole4ZvQz9JOMtwr
NCtewt6d1IqfwkZsxg8JrIqpJ/9hF2+ceDfkGFUI0nqy5o/J5mCLOhrQp9tg+eNb86rA/MVL5gEt
brAJDpsoB6/9yZObv3JhYIrZ/cT+vUo5Oc1MTu6p8xFVMD8tNqqLsZ3M3gTwpt8KGB8Fy7ccdAVh
EyHWfIzOJ8OegMSSliqHJUakmCt6soZ0I0AKm12e4FP5IMSQYwK0Rn+82lXH1b9ySda054EQYLup
9QyTJuhTvY9yMbIwa/AMbYgfZhm0Lk0Qy5dj7TwG2VgykPdsBJsu4NiwZKW0yNjqLgDcqlu3OdJz
VQd4X9vpr68Zx895KlkAj12enCdyEN9ZhNaebBOkOzxqtouG6oEznYBPxIDTqB9Kr5zTcULprkAN
09N0jT3g2WZNrsk+sEBFQamJAnw3skuW56z2K7iv+Dr2nkJ6QsPjwQPJLbY3xlWzOqS8dDEuc0VX
/Vdd1OElJ4pSIxpS7/sfzQuVzQs1Lji2YSrlmrlBIVV8JYTVlK+0PUfkFJjS8t3sFsm2dOET75K4
nfNt3eVRDYKiiKtfm/Ce8+6Fi4OFwYdQ+DqQWyjeJR4EZFE8s3Rbwqx0nxH9crYtGfzGwqbpYtXw
6Nr6fowu4bRps689HrYtZ/rqLGh7ahEFK+daOVrotTBW8Mj2O862hQPD9rd304ELBJJo2O8Zbcib
QFzk0Du6x5jBxt0gO+HYk1OXWhsvGogp4DYieBlkYmWT8tzXJZVkTJXWclhcaVkvdQ/Gey/pXM1u
mr2TnBfPArHnVZOv7rRhv3/puXrUvtA6Yg70Wc9ukiTrz1y/yxugLV3yDmoxI1NZWrJJtx0kESdT
P+nUDcVKeXVeEONIc24L6Xvj3g6AV23nwTEw0PKZcIXHSR1yUT0fm8nOJzhlbkkRlWpYnhHqODpe
ADFdyAEtpXKJUK4ocmm2ndckZ0SR/LkKWhwhuedXb1EJxIQTTpN+o2YlP1A9bSgkZsSajYeT7xYW
yRpXpAdkygqSqsLDtgSl/iraORwP+cRpv6BBzt8KcDu7BM2CDCylbAx8AXi/txvmLGd25m7edsw6
ty4qtFCuqYZCBWyh44bMFxQychZwl1gw3cR4iJFAvpp6WTljKOsHFvEE/LOyZh0tcX7hCwoony4d
l3RWza4gIPgJW3PlFYsi46BHNipxONt6u7jsLbmuutmJNzJfjPxseSCBbW3ZZTxDFLSypzBjefGM
kMhEEDng2Q9MHXP6uvAcTLZukhKM4tB0pIerhz4Tj/sgbdDSC38+YcUH/AZl9DCT+aX3xs8RNUpn
FARnbneybUOr3/MyzAJ7leA/UCzeO5gsGEcm8yP5DOczS9gFZJvjkGjDbV9rVNaeq+F54bItjj1+
BFJwPWlZ/LKhfJVlZr7ho3jtu0WggjBDzY+RsNQ51aEQ55wNzT9OljEuxY4GWhg3tfeWx27sHdhu
5+eUozLn08LrkkfMKS5OidkgTicmubAvQi/LE4TdgBzYivW1z4Jv9P1rX1ugIgNnIm3ksxff8sQK
PnDMWE9N4eIM9bUPaRfsyGUaIJ+k4FzRyE3bfDcguu503ekdxy7SSr5duYcRf8NLmoLGv0jyzRvQ
EZYNnczP/DUel/IhVZ27kMEmP7wuHIP0j/blbVF552bLLzg+zxxuXzDCh/Y+JPLIx2SKlrU4TfT7
OBDFSQdKWLumjcVDOPYCUXNO8CBiL3D7tzSqml/jsIEmY9xRXGbZYXyXiRmcCvKD++ohpNfHqVpM
d6P46OwA8SC+JJqXH2m42/5s1UekiG53m3Y+GgHZ8Jsp1I8eKOtZuucpGQpxJ+FVLi8y6jL92YEM
3dVtBJQ2cprC37gLc9XDwsaXhqRu/nBdsp038esfjEOMSbYCTFuHWKzioWu//GpmzqCrhDbjrM2L
M5TkcLh6k8fGpGG4AXkV2Hgq7aA7EKxN3GPXMWoMMkA3Vw3/4aq05u6rtZbpw7IInoO0UqSR+nEP
VCQIuRpUfRwtt2adF/AjosLNUt0LOeK3WVSZXxwJheYJEoYb4wQL3QPvjKVKMLziYdmycAg/bZAW
V/KalPZkTcQqadEu50Us1puKeQFujpUNe3AFnOvBPRf/pZE1ISlTE0qTNbV33yqXmOymMJwFpJtB
731nKMfdWIIEXg+Y8r018271qUIXxmrbkBg3lC95K3Z1/gNvCPFccnrFeOKlZD5qWfwAqFUXgN6T
Jr2tvUcoxvmmynhOb5kklmdf0AY8d8Kq9x5p/m3tx4RKY2cuyJhAYuHBZO9thu3X1BBXXyXh6H/2
M/lvDsJ8TRPn+o1jcd7j7GhlbzbNBM8kG9pH0jDfeFLNDzT79DBBm2F5X5SnEqvMwQMmyAreb3OW
xyY4CiEA/WS3CPNK2r3dreGtmztHZ5G37a2CdrmxSuyr78vwWyse1jh/0u5QVrUAfjG47y7LBJZE
g3J5PPRxeKBvCWHbv2F8sCnwU7IqTv8tmV+8kFKdf8BMWtAtgthD4yO84trYqfFMZtHDZOz6WfNj
f8Ku7R6ZUBnFfHBBpNLs7FqOJvjOc7clICDG6BLZYzjfJV4aij1BW2IrkzWFe3pxe5IFHpwsQSrn
3ndqDl9MCls/xUtPmxL4XZirOEfHebm4WO6ZNCE+I6VjMRujtEK2sikE821vDDd4irL3JlXpW8mp
n4e8ju7TttTPbZuBzWKeKd4H0X9kXRnwcRUYGrT26osTx/4nxc/la+pNJCBFn2eHcELTX/z5r02l
2dPyFVzpG82Lg+TG23q89fpVF7jiQdUdtpuQ0N15sDmIb00fDiS3QnWclcenKtr+g/lj3nYkY3Zu
k0TTT9BVdrizYK7sGpgBOWWDGfIotm9cshYmOc23RZFJNMYHa6ojd2P19rOMfHNv3w5Z+Ea4flMD
hhKDcXTnVnn8ZLNJWPGSKjc+qhfaBg0mJ9162ZEt/ZbCSLOrUsGcRcS8y5H6WnkaRzWANPGv45QC
gPPn5mQNWfI2j+EzUStr58Lnu9i4nqmDc+SjIEy+X8pmHo8O3asbnkUt5wWs0vWGCkD3lPH9QDBC
PXBWvmd8lJjBYczwy/pt5jF8AnfHd4vSlKLxdJl8b9Axl4OPTePq87I65Glsv2N/oLoC0zOiqgD7
EXbLUGyM50uf02P/jTVTv0R5gxWoDPN3jJjusQ5gEJeDO3q48EFDYvFOf1GK0m1W990qA5O5CjU/
Vz3BssoHB980h6pN43lQsAphQgC8hnUwxarFA8GGYTOmMnpKEZs40o9Zgi3MClHsc79M6emB3oWh
orIPeLLM3zi107eXOxXjbP+F33DauqWZ8KpWcfRmyRi3WmJdl9tvigmymanC4B65EWCIXVQiRFgA
wQ2olxPsgB+g78ZDQcXOGlyde4edgoOoFNNw0zxze1VOTXYSBG34URdouVWGjcN2GXXAnq71yEbb
B0y9cmjQeESgAhbN3iefGJg6t/B4HCYdjQi6PYI+0PS8DL1+pF7vwGcdbVu1YAcUFvIfkdpvF2vA
pnNG6zRl5kSkmm1lG/b5P0ld/crqXV5+mk91ga5cPC8zra+bITT0nkA80ESZ1JrjZ8kLDSDXR8J5
9zawDV13k4QYD3FJPdKjIT8tHVzSQI134AIS9xQlDg9VB4T1vT1g4++hPq1Jx0MwxVVzYVgqLwE1
qXhasFr8xK3D5x3QD9xGhQx3NIV0DvQNrmjLsf7LFXgwN5sBLZIz2LF3GZEcsYKVyqN2HoAoL2Ip
queCjkg4l0XpHiXb5k8pVHM3iYEIOuPwD5N7/VtVzUN5S1hy68aC/5myo5XtWM6XacuHRqvkQ8Ix
X/Uoog+xDKsdZHQnXZkErOs6D6LRJmDT8FLP/J/acsorL6zpFDBp0YgGlmc1dHT7HJTH/MxwC0nO
E+BCqN25vUJL3lhvXmID0GWXyycY9Qe2FDYLSH7MRbG7UHM2n3D24LZOc9ILmELUJi0F2wNm2xUj
ffSupoQowdCIAzYgABx5ScQ2L9WLLjWHTQqBNOaj4IZMXUy2bcIg4yHz/3dENZZ/iFNRvfXnxLlX
45K4BBrYGfVJD21eebC5TFb/QFzpvRWX383wqvr0tYhj954el/zJRzbflHqSkMeZ/6e1wh0itp5e
KKctqyHlyJq0yLMwG1Yo/N1tskh/p9jtnznrf7axF+91DvaYRD0TAhIpFQSV+kKINxmDX6vuKOuV
/jpFxYYNwILua4ayk67DoK3HO1tz5FdD98d2ON5o6RlgVtPQPmWhLaFORZTUtcj32HLyG1p0APlO
Otx9CTxDyU7QteWXyp10v+C+X+edz2IbtlmznyGZPSbd2D5xSuFZEo7t+Eejx7hqhwUrwVhXrFra
IEjXPBcEdTsAfrZ6CdN+d7MrrDlVmvVoAQtqZhVvrMrC3zElRBHdgrMPXtYaNSO0T27MbrcjrLXB
TKy3zZgpAg0VUVU7H7t1OA00QuSNVP02W1pG2QZ3FY1c7WYAWMnjZH4DNof/0TNWv9YmItpq3ts0
CdDxb6AO3E6wb5KP0ZArhaIXEfLFqZxO0wjPHJ095HFGpsKxXtwZ2cbzxuJsC8/9YEeTfo7Cbo9R
H4Xj3imLPYTIm/2o4PshHu6mj3HNMmwnXPiLnSK5s6ZtDGtM3NHDYwhg55k6gnWzjhnCY7O3etaD
/ijC55JU9rPwgnQTkX+jlyuCgSa0+14qbX9Y4NqsfZnZ+c8w+lhueGtVv0WgzSXDjRUBd6ema+2y
77/lxRn2aeCoeHIM2X3dh+Wdb2S3VqNk1Q/3gUAH8J24DzkuN8SFMrzx/s3HDqk0G9pDlkuCAhlS
VyUSH6ff9F8yYYwiLXnKbYLlDdMxjqr8g8ULf9kQXase5TQqqhMhgWjVSqPfc2j0ZFSmmdX6UiT6
dSzmlyS+zQg5d9re4OXGCExr8QxTaBv2sjwSPEseFZLDZx57t9aNSrDWvmkN7pTy+CTjxMgFdH2P
yMBWQ9oV/Tp2e99JyJ/5XKgXA59iXRSj160xJjg3n2L6cvP6vRF5mKtTzNKDaSpJGwqBQLyeFzDq
W4pQ9A8B7GhEzEpqHnBRhhMsEN7M2c21vG3bT9Nvo3K0y4Hf4jcwGVdWVsVrq6X8lVjWMn+1Y2Hu
KrYz3p4RSILnRgkni8YFjuE2qyw2uvhK4HL/Qp+Y3tmf2HtZRoGi6Ep710E2XXosHOTsnV58nyAP
Qbhx5RDT+uc6Pq+iCTPpZkjt/o/L16n3FYr9q5tnpv6yx7F+WLqlfRQwHx4NthPOdipySPZLU9ww
/SBsjrjZfFqlIhtYbw6L02w0NHaiPKHbhdUTB0e/Y9vR8gbH5Jq7B+HVN4peXJm7cTJT9DVwzhMY
pTTpDVxL1vOC7Xb+Uxm3wCIEpFm2TdhEhiUFbLiMeX2XzZI3L19gnldXYYYRCMfSFqfM/R9H57Xc
LLJG0SeiiiY0cCshFJ3k7BvK9vwm56YJT3+Wzu3UOTOyBN1f2HttL4WZ12Q/i5XegnTRVrsRQBq3
fMQDYE27CZzYO2l01FoaA1yUyro+0B2ikc7H2nsQE+g9Xzk5jW25+s9pUrgA5TRiv2eT0W/GsQHP
hmpitPW4Q/ZQ72IljOCCAsaSW1VW7i7LXXM3dfTd6AXhFxYZkX8RjWvKqA6JjB20UDZdSYSaw3WI
Cr8JLmta1+Ze6dn5x960ORW2yugACfYQKKit6cJbeEMeE0IQQS0ZfjPkmg9MccjyqQLHQS8c22gz
ITqwgPQxFulQ95oJkAmrgLEONv/t6DBUj1zfWz/R3Lh64zmrfNVDudRhYtaye5gU5lFC6nrUuERQ
KxdcoNtn+Y0MZ9HppSFW1460wgUP6p0NGK9+YZFlLKhzbu7fL5MmtvlIHdQFSAxalin4Kuj7+Z+3
FrZTdzYqSi4SnIatNTCV6lDyJsNypFfgY2KOyp+hmTCP2rLrEHw69qG4vFKnkHCkQK1u8fvU8ZOd
FGmSh4ir0rmjtGUAnR04GoyEzGMuCvsaoKnAMow+Mn2Fo5jHb3E16uBzwiSvTnpCzo9/pTE0Qm0N
ja6ZuI3IKbT2qAPUdEh5V/OKHU+qDeAcTWxmd1Yc2yZwarhO0Nx8MiCKY5Fk3kyi1bqaioylrp+J
E69VVlLC8Y9yVOdSYGen3EhibGC0ITr7Yxtpyn9TCQdlArSQ5U6LnqOUU3dNy7iL0VfQHxcuODzY
L33EaBkMOBfPekUWEtz8KyRhXoPcNIZDF4MOIkSF62RDEyaw3LVmEFayIxUpQeewwSjLXCydEwbI
iKSHzyKZb3up0tJ3dLgxSHXIF1RgOEycjerdrjiM1bSqSAdO9UmYhlkdjYKkAoEfaAyt3CzyA900
2YlyISL8Hs5d7u1Jn7X94wxnLUbSWVNzApSxTtoe6VGg9LB4culen0HzQH7cGE6r1LlSMRMctPlN
DWPLz+YrviaUw7WWtNAWN/t4X6jZcw9VXwdT5BvZ2mGwa/SnZY3weTcUTLNzoXuZDgPuSOT4Ze/1
z/2N1tGIW1QjmldB43xTAhO8GGeY5FE1DFt8HomKBCyvryYbEYc44K25ayrXeiQGfLkxsxTypkGS
nHJEHOYvx761ZRoJayqrC/9J2REp2iHI5TiQRJoa6q03Fu8JAZSeXsgoGh6kpx3+KGJoAJXYdrev
h8oGahcwkRFWR8PvIi+joC3NibM9bV4pFurxd4T580tAHW4oi+W4j50MA/8dEoX+vS3TFrQtw/an
2hjVX+DgDzngeUXSWiIpvWeOaOcPTmdR+Nj+vOOxS79xV3jD0WC6upFtkj/kHAflXk9lWkQ10Xc/
UpKTE2Z4EIm5YHSZHAq4bik20IzPCX+4OgMMk0RVGVbmhGvRWssf8/jx2iddM+6Dpfd/IMaZeKpJ
UGTMaCtqaAlcwwzTRDbHxsmb/wbgIsyVTINsumGdzLPJlu0LP+l8XebWeOO1Jf0JtRAJZ/6Yj95x
cGNxP9G1OFEtdHFOFexfqrOWo55fPncipyvYEPcMDLBsYPtngUE89l0Jic0IE2wZtIqcQOI8lWvz
hkNHMvSnUUJVLawMR8vsCfo2S9o0SSS09fckIeQeEU4twpFSWt13TAjHxXVlfBpdrORc2FMB90Y0
2AnlwN4y9GpDvqwJtg7+HbhAiApNGvBKo/Au5CnglZIG5MCbQyfVjPBKWYWo29zirYKLPh2qcax+
jHJGnDYym+WZzWaBfQhA0Y+T41HFRy9i7wWGefHML1qzE+jL4UTsh/chXHq4A0NACw3SoBEfZ7U/
Rn3dukbk0wM3+9VmyB7iTKH7tE3HmaMeCZzG52pi8BvwfH9m6xS359KFDnxCBJsm//V9WuU7Q00q
2RlT15XHGDhjBimWEDasFrN4BnQOe1uy67vleVKojZgAn7x+7BiIiFgU27KkJNxMfJmgQlsw49xy
k3rK0W+dTYib2V5wK34ToUjPzP5WXqlKAJrq8vaJ1Wgyr6iNmjgcNy9xxU9jwPbCN6kc7DKf0RZX
gnNbr63l7fG5QG7mpMRdPHDyPuEkqD5E45J5y9OLoSDRMJJCksIgsXElEg/RcRAddZJlyUu/MHre
jeCzxi3jA/sxAxzWhB1/w0uioXOFs+0kW9Cx4s5QmYk3JVmLS6NqSq+BoWv12btG378yTq0vhlqn
BP/W1GYn2j5n1+HUUHsmazx7rMPqGQQonEgHOf6FiZx5Egmnhkhj/S0qv8RIU67MPgUeOrZBC/zL
2zOX1MeOfSHqGeLNBBJK3L15WE9W/wowTC7/WXFFIMimEozwvnNbI1Og9LTlgYJQy83QmwLNNCzm
9KqKmm+jWMRE+pEj5wAaT8AkaZ6bYNgtE47+jYB6Om1Lo9LL3pyMON/rzPftvTIYh1kdz86mnTr1
4wv225Es2+kiEOW03y3z5AJBQ9KrI9NxI7m0BIrKva1zKamgSiAyE8OFaznbPuqmnpIba2kOlU/i
GiLYhK0brBNmsoKvWupkMg+sBVT2xYZ37O4cid/8YFlO415zhs3mxuzHdj2UzUDGmN1MtXtYzD73
j9wWEwPx7AY1VQn9MCwai32pbYJU35pt673U2CLJmwIKlXwrPdbtKeH2/yOohT0NP3b/bPSoN8MB
Ssh67yS1+YcyeX4YkwmodJtBdsH4IMzHpYNmEM4T1JhT31jeHzoGtnTSMTNv6yF79E+kjazeVwc9
NBx9JFAKiiHVQ1Vm917vaHOnuYkN+iLMcAJZ73YpU++0+gFZyJRWTODyPgXqB/M9rIiX5DAgIllE
ucm+89kGuHYsQeJQPkz17+whit7oXqEh0S48551IakYDyhkBJNZlpx56uCFUlJWmJM66zH3hb4qf
Z9cEC8edHZhg5mLCnHLfb8anDKngMV/Z8t8gauY99vf00nTiw+xY9YYKfuPDOs1wV8jC6zYuEJdd
15grdnzDPvlABhMOaonSvfZj8Y4fVeVPy2i6AKqYg28tzl3WIIb14EEXMnE+V5JBWGM8CjTol5x5
arGtGPRFrZETSHjLfehrRFu7kjH5EblECmlkroI9sjH2+naQVx9rpfG3VjaRUftJz0Zx6RcboZIW
EMNUF/Bd6DhexQ5aWtey54rXskAZu2JHanLrX9HhiUqrmRupaepbNeV/3lgx93yG7h5EG7tUm01r
i9SpLKxNNjWwzOpq+ZJ21QPeXXGqmJhTTo5lvySMundx5d+oVVqcUE5BbWiq4AN+zH+wjhwwrHp6
RG/I+5+PKy8Bc1v3YaaJuoINnjnwmKhGiB6TN2UoZ1/4PIbFtKTkXFSZgKGf0ga4rV3eQTFA67QE
6l/rquJUt6Zk7Vog1dwFWVFdAisuDkOZy7fGL7kDWWTjO+ohBW+mDsc4akE/zTfcCd4uc5ElAx6K
g02nAgtoGgaifTqSSI0SHN+cWntiwIup8e4ygccZpAbiNY1Zhk0KlBLbWXdu7HCTAjO4z4pUPqQI
3y6+IGqI6TT0Io+RKVrLtvsZqTbGkLptedGrDQaJSjxwvhvGqzYlL3/YdrYtRlMNlwWDsnZf8giY
Ecr1uOHb67g7lqGDwFO3xdzvlDVm85F1rhmHuqwU4FkqC3wwvBvPvNbELTJaLtpIe+lohp7TtcV3
sWj2CK4xc+TmgLcAClREFL5kKKPQ27QaNhnaaJkC7yDwDQQB6rEjkF6XIfVsNk4XCcHrF9J8VMvH
YLZpvRXr4PcPs5Go6cKsBWOHxLHn8OwHKBs2SYwldZ8YN84lJwHUqpZBir0trQlFAEOfABml6QR7
p9XljWFLyg/XS+LeQ6e4rdFU+i9IcJTBDmiXWwAQJwgpiIjmwX5YMWkkEetzgm7RS1SAygJy0Oi5
R45kuzY1aXkMzUizGyo0MnqRHn+8oPu8zZGRK22ztOoWbqNKjIyvIJ6hMEcwHdZW4j1D02KTxn8+
f+/qhuNs8YP2y45Z823hHgXcIHh42+uAz5afdyaaczej3cXvhR0ZWyp+WdAhvjeMEXJL5xkaWcBq
DuVGgs4vb7N9WlDy7DizWVHmKg18iLkxynqP+4jXnDxmqJ6pnmAxpqCDQqe2nOWAN2jS276elb3H
o2oFexvE0bEJALwg7Ei1ZnTSdfkFd0TX7VXBjmUnhpY0ikAOLZgU3xgenPGWj+GTPv9WGS1KPoVt
5No5BWxZkILIgnPtZwsnSWuae2JkmCTyJJE5m5FIbJ97shUtrFx1n/6C6gDDXPtL/GWCMUNuorqs
C/OgLNk+2XH/YhJK+LsuAwBtcp247xHsNjT4niNun0373tuaKLw/VJ0ljroeCu6pW4aMFEEC+Oyo
WVbygmhFHDomi8qN15U8ugjQpFpDFLG0iMiTKQNJ99VrCLfbgs9n59N8aAFb/Fn8sF81Y1//rl5y
Yz5zaGKPJhXOwXBHg/XE642f1Zt7n51VQNwLFUGQGQTVyBsfAOXCU4DWGfpczF6H58ksjlMHDmur
hyX4NGLLsLZefvMMoWStXdimS2+xahjaT+SlgNqoEMxopKUgCMdCjUC0dR+oyEHjhODT9pcGBcY4
+Myb6Gd2qnHgNVklqKjN6JcwNHRnpcV5YDjiMvhu3OzAxs0wj64lUfDpuK2AGmrt+7u5VTxC8Ejk
uGXF1djsbarh6uZI5G/u0ckElsfhx5liIyqu85r2VlDj+yHrLE6cUghCdBJ8jhL+NHm4O76HpoBM
E7fOEfGKnTw7PtK6B1btAwEbbuPOn66wmy4C9mmN+6L0rWCLeES67GWRYxG+5Q/fKRfJEIIK8G4j
V4L2tim64+c5KwmGxMOn3H0ijcndUYT39msGnt98EbRcBoRoLwswL/B8hghRyuIyIgMEh0QhfCqk
0f/OtrqhzKu53lMIJs+jh2Fk1zYCXzlkmtm/mFJkfgWTWpdwGlxdLzs5N/BmPfSALOfVTaVKRSr/
YA6zzKNycP3TUlnx3+yOOZlUpZ39LqloLxXh1YxSoLzwu69OGZMfipwSSVCAFqhnq8qSBc7YJzK8
ZmCMa8E8wuqKXC1NDANShpd9MzPQmklti04p7uSpSpBmYahol2f+mfcUILxtd6uNki5KGURbW0z1
ww+L2NkIKVU6NxyNdBgfGNsWKZt0VQNhFZNLNzmgSrqzEr9yP4wYE89xKXIGPE6vCXiHBjkW2znO
x4uecPiHC7KTeseIqe22CU6/K5oIut+8h9BnpK7zVi7ucu7R6A9gZFvvEVIz0TRkb3TquFCbctD2
LFtAaSErhDo5pgfSCoY/c2zyH2PIqIWnARnl0cJgLA4ut/XLArryD0xR3D3WFkbZTWtV6/1IEfPQ
D7l7Xyct64iYwxSYzdQYT8nSNsalGrryOyUZ/p+jEgLAuhZxLIOBllgG8j+dEH6/RJKnBwIlg96A
qqZN++cmHuR1NbL8XrJQ/A+ukfhFo14/+smCOC3H7LdH7QS11kxsEsRYWEGC68kawfuX3cBagSdH
1mh2Qb3mCEExiwvUfie4ReVbSmfnqewAnO+KWqJYaw2H1Wbfgvh6hp1ptWGP2PCnNenLCaIw2zdB
6Ji3JRwjG6LeH1jm5D1ToJvmLLjiwyatyxV5glUcvyoUkgxtHWZhbXqht6Qpa1XcCKqtgu+4y3pm
KHCVVnuhpOv4hB2rmihrpbyXxuC8wsi8Fs3yAojxsczy+dGYF8Ib+llc0JbB+unT5AG/7HLf80hl
oK3n4lgixD1KSyO5QK2cHgc9yIhbpjggxu6eSfhZrmzz1x0dHjGVs2d8IWA0z4T0cj5bo9y1A5ld
OeCpSPjD8p5I9TLVzoRuIc+3dmp75xnr0J2sB3TPhW+can82Q3NwP1celF3squcOYE1YA95Dm0Cy
HUqemuUsk0f2sR0mmsBL9QdGhXcW9v5vidXpyVCQCqjvs0OKkpLc5zL4aiWopERoFmctw9tN3JQl
p+o4REvgyC8XqNK7kdY3etVoVY+18Mw7e0rjLXKur9gnnAZcpNciWW0hQDAK6S7YnV5WbvyNwh0A
XcvoQ8waOamGc/bbmNDllmU0TgVxKU9VDqHBLPvlEfEg6Ri9QaKQ7/dndNjVuSjG/KdtE+AfeZUf
ejIBHww9ru+SlzKkjfVwCLnrFy37cuT+xNqQgh19nzOci8z13X9ea6ozTKUb7LKPf3Mq+TDx1/4c
dH53sXAjYZgf6gMirvFtRCLGYnfoHoLOo7vuoUUapqdeeqLiwGjgOAGts/B31T956gVb1VfWq4lo
cuu70jrC4LYPjlb2W5wn8t+Ix23fW6QDIUEQj5YYilfXzbsP2/Xp760G97HFErvtjfKZnLBuv3Ym
hgZc0jsDJIpsu3wvqvYf4Sv1DowEQ7ySkcRZa7jgcYMy2tW2w7QXCdc+hpuA/cUZiOch3mi/lIhj
KVXQhtnI0EJdFOKu7HT2BhOoRCxN4YimZIxGIdXBlfV0B9IVpu8oGQCQRcQgMWC6iLuP3QVjkyP0
gwXhSz75rHhmf0O5HDxys8gKrvXi3U+O/zziLLkr0rWTnMrDdLRMo/xGj3vFP9J+2iM+nCAdkck2
85F8pvitKYLIYIj26dIOnZehsvYNgggMpkxr8c8NBx6gR9zCH9nA5SxKY/zDBohnlZ6xdObhkTPu
06vX7L1wnSkETssoyoIBVROxCKV5YLrOjOttziDXpzXuH6p/d285HecChEHcqvbg2duY9KRrCUZK
A9KodqIJygPo4O6R7DGcoNXkHVe8QVEp1BGznYlqpA3ykNRvmjY1uK8LmpBPfoqJxAXjucWa92kU
tAyIJ+oLwXCk1DhoaoD4jZiJaqKeD62VOgcXFBvx3pAKWTLXjG2Saf2tRLog/Vc6WkWHjWoa34Vh
ohonTVayjU0gI8TTyJySRoDrbcqWZ0k0OBG4RvIu+y7eLkT2vRQ6JRB0dTvvBwrK9FDYbCE3db9i
UcATx0Qenaj1kwyDG0p4TmLjtiqH9p/Y7dfaVk9p64IVGOSlAzaK1KYiIYN/R4FnrDO3BLSq9zyt
9TO/idxwX3t7geudAbOr/zMdM/jwJoSQ6QztvuvcytmtCWL+BIoY3F9EM2G9JuLFXjpMHK6FydOq
iT0lCPsq8gYVdg5DbkXI6eWv9CDt3reqOSzXEjYeQvP2KBOA5WWLWsFpmMBKVAwdcMyH0jVZhw7N
+mnO5IDMMYJ8loXWmfWs2jkTqYTCQnDhQVs/dnHwMblA/RXd0zVL/OyPoSf6iTaj/zeLJo+8THoh
DgO8HtSEMTPXVv1YHkNrKl7ybZjMk+DTeaD+Ghup0UChijlAYBQlXwgRRLvC7+26k5+iuylkQO/H
5Hvbx0F3SKbq/w0pngx6ovdsNPUHNj9qdxZWzYnTOP0qE2md+17/MzXqBPhoX5kj7HNnEY09EQwQ
xUDntkJZGsJHndyzwsIKarMzD1Fr4esvzSUylarv8aqAnyh6FilDil+0yWXdYZVmNQder/tWee7c
5b6OH4Q750gEjXRrju4bKNjkjQEMK2gUbw+GUWafE6OFp1n0OAkrGPEdLMo7YgceSC2wH0vtiX2/
zNmjbQj9bpWIcVUh1A1LekO9Gq1/7vy83wcB0F4KQRu/F0iJe4wlOH/lqLfMeJqXxjFRwxZTt2uC
2NrCddIR8zb5mPFOUC2nxCAi2cY9t3rDXxEDAUPmM9lXtjMxRnItDh2DwdAqVXxdSx9UQ0I6HjrF
+E57xAvTTpOOhNDL/sYDhq1mngfKRGfktMKdeYayAvUGlcb8BkqtSUIZ0HFuXJNVm0ps57IsWXuH
e5FdvkiscGXofm8krbhAmRzO8+x3J7wU3bvX00BK4XU7JsHLV5+kT0AiUdIm/iN43C/TcVt0qAzr
NpWFRUemtXWNwV5Eyl2Gs2213D5cg5GUo30US3m9mYN3BFlBqC8sg92JmvZLwBcyeeXYbdspoTPz
3SHYaBRgDxl2ypNG3/DsuUq8KtVLqPEmiMNdjNtTbWpJA3yWuSsP/lCbR0p3cZiXviMng/b+SM9k
UnY01qdc7fhY4PQ/dSutT8CaIexjqXcjgg6BTLnvn5amUoc6m+d3HPv1wVc1UDe+WA/CIAvR57lr
17ugZ6VuzkZ67oPGfsktn0/rD3nAWIkf+AbUGB+MvjC2hZG+zBmsQ2IDAINKeEnOdjIJiNAaxuyM
YQvZq5+w1HcYRYJmddLvboibUExx/KFNdQ8+zH2yshvHrPLi+GwPMn0om7F6xbWGDLYEZhqM5M+y
sh2brzpnSMO20fwtLMJVatWMYe91JUTohpwLY4yvRHqwUYR6/EPstvMN0WU/0bji4oG3cRGiWvY1
nBIaRSTSNbPH0Q6HhRi3Uz6wp7oh98Mszuw0ZH9EdCNSTQSMRrMgw44tJ2MLXa07s1TJPp4ZhPLk
5Ns6F/aC7pJbJe6oC+xVNr9pqtXenZX3pmad/SIPRl8B0it0MZL/LbVABsCZ0W8UccH7zLPf1YS5
dRMs7jSFuM3LK2OSAl64axrPFk6Uz7HWGoWEa8SRbNz4Pptkis6bNmFHuPFbqjpFZIZ0HtE3QR7j
BC+o+OaalAAHL0ZOxAa2HDY0HzFBCi+0pGjhbJWEqBP9qK9cY59UQvwF+QTm4wZcJwkgpTaP3ReH
eHdMQFb3jHy5hy4YLwAtSOTOqlmRBkxGD2vDcqRynforZpn1CZiaQXe/eEz2ylIfM8hDVHSLR5ZD
64ckC8YoOJPx27UrM2rstr42mQwybhAzDRMhWPwmPnEHTdxQHvRZCpU5kEdiroP7Llf9t+Iqukyl
571iwRrDJVEsBWi8XRKebB6Erl+LYMMwudnGTK+/i5b0eFZR80UwTD5k+EuueUpGYmjbZv2Zs1b9
xVWZRgRgsmYrTPU4tGAYrCLNflvLRgVljLfwrNg5I9fL79dgJrRyMZy3Gu1r2KhqjJJAeDf5X+u/
I+joX1lNxkfbruK3pRvvm2ZVJ5UD8a8JvflJaJx3OD04NpbB2qRAM26gFAFqxycFWhSGOiGNHP55
gx4j/n/xi+GbtMOdS+zcCFv/BGPZjSx6fdxd3nKRsZiPdcK9PVWsbRhBWuo+oy5qCY+90bh09d+0
1ON9DcHvznVxjyH2hKpuzlgMyyr/ZePP6Z6lxo2jq7vvcSZEloHeaQaWtQH5nPxjklU80Aa0n8us
SabptKhfV229YaZjejGQPbhtFcV20HrjQwDtuLg5w2uGQ477rg10dpjyvYmoBVee+pXZpo65Z+ux
Sq5Wq7v7vFMaQP3cVRvy16YnEIo64hU1CV4w/BOT9UDtPSZNiBn+72frrHW4zn6iTwrkyHAiJXE8
kC9T3fVwQDdyos3aAMZVUMjK2uDczZLPwh0JRMaIJjdlMpdRNiV0mIyE39yhrzHQ5uxpobReC9Cd
eyLHfMhQJvmjmEJmxKdwjzR2CzwjGwv03P+zJ3By2JocXKSt+MmoHGjK0Q9VaRwfUBkG85W8k1Fe
kBAVIakS8TOUDUGlDzGpAcN/yyXrtyVQ6aiXdk8shH8LZPFz8qCFNfwHhDN7ICfLzb704vO4zfQJ
vP+vg5XxkXpbfbAOKcKSL6vcOqsvd7nLtZgwZn73AZsSEDonzWYyJKWuQtbNWGlyWmYKwj7Msm73
cyCGn5RL/f+7E/8LjaBDgDrwSI6QcbdicqmOq9H1GdPagKUV+xniH6lv2mLXs298inEa/cY9LNSi
iyVMvMr5S9yxZyDDSPzCqRMYG5c3B8fK0B09PPYy6mfvC2wppPlmsQkbAilzsInX44lKKdvYNWCO
axfTWEGrQpqUwJD/AU9pxV3eYp7YAgDqzytZOc+TAguB3yw9B9nc/Uv7frjGQV1gye36z4xT6YSb
VocJQa3PxH/kxwBT74UVqtobknooq1yEmItj1DvfUtmhNPu+2gVO21+FIdc3o0rkeSkM10eYh3IQ
cUOFOo9RiuQnGcwITnwaqtnNTrZVoS+bZ3VFFWoeAybRH0WXWzvMdAWT7Xpw78vcUAg7qczkY2sb
3UfGopJDixFKGzsLdpK1zQ4z0svPIUmWH2mV62Pnq+JhaVeXM4FcC78zxYMYJDnRuqrfHeJUQxU7
/8G3GsilAGk6VIPxbUyE38y2zg4eLLGbaL/+HGaL+f0toyKuUsnoyk1/CoQfbAJq6ywJdNxM2s7w
4uM4g9eReCDNwFc8ximKqQ3YSHlMtLTB+dT50w3AtdEpsVJy4snORQteA5vVQK1plf4j/mn1gl25
v6vp8cjzLKJ2QsY72gewMPZ+RevA0MhZ7kig1N/rkBuwI1am/XmgsVygN63rgVKKIWOC0Xz266PJ
ZYbfP4hT+25skUSZDP+RcZbyTdM1BRtwau+YInBTG7hNPuO41ff4laenNU3UseZqq3HDEhriSFzl
NiwNFL5gHVi6TP6OfIY1GitZ7rMgnl6BqKgzodfVVdzyR0BxOEheWe6ySQQkxUxtEMHVcFF3wG1G
mpjjEri6FW5lImbovLFb61xFRJ66XxRS0xzVoyIrED2yOEv03iKyDNbt8A0opXsWefuxhZLMne18
MKrNMUBnegIJ6i+ETjiWf1mm2QOkMWcu0/chG38BaAgLaZhM+d7R4u36JkPFE8ySAIybhyRyUEm9
1zfa/RMDZyF34OGsE3ozdkCMoSuX2D/XNYNdRon0wq6RyZOqPLZ/WU5Y2w+mxemJCXgiorSZunY7
oT6Zz3Y6oOklsi7JH1HeWCQo0d/82lKY9rYqWaTcofkfGsDDaf7JJBLNE2Gk6brB7oOgWRSzW22r
li+DgZssH3XWY7lY8srGtFZM8BAZjCPB5z1Gl0zEEDrlgOZQrbNxp8sbXgaVLAKznpuNHCaveC4C
RzHNElnFbqbQeUomT4qOoQr65GlCjXSFoYRAIi0MrNDwWXaQAyn6PduuDy3SDiqUsvYH9HmiZ70X
gEk6Voa48TO9YP2HcQHfkL+q6dTrVawnWJbtCyBmgHA9y2rgCc2tEss9EfuPQF7Z/OKi4rZ0UlhD
QMoKg1/bnfBPBnRXzL5qvIxnC6MrL0OmKiKM/ESVBw0UDPz9DBQMB2gL9g1Cu7mf5IBBJa+LjwmR
KmUhpjl50ySTCaebNjivWc+vkpnWCqQP7u8WEp/F6IztPQpaWmCvCth5aieF9NEZsC128+Kb/4rB
IAoFr5R5zkAC0Gs2LXBK/kicNkO2CPh4leuepmn0vHucOi3vfSsIUjYNzzgvQlfxzpKirsIeNEp7
rkTgHYhkM7vjVJRQ8Lw5E983uinVr+6bP9udvKiSRGFscvYLL6xeh5UoGqgJUUeE2nTOhOn8mXqk
dSlTv70DAuE8kNHivScc5rSwzEFfhpgmaSeQHhPrC6xs71YNMJuA2xVyp/EJ7NQ8wqfVDFqtqvEj
RJfC33kVC9WQsReKDHKO9lNXTs8W89ZfQxWvxASDb0kCZql42XE0OJBT9PINWviE6BZNdlxYC7La
bn6GtOKfaWkoPBJa83fE8wQ4EI/KVA3MfFzoXQCMc1Na9judIwMGXRl7Ku3gLevnv8XOs4jsFJo9
OTJbd6rg0CGzp5TA5sD0W6VP6C6IXkWBkP6zR3QdvAyAq+XPwnH9DtTp5GIj3cxEbTf29Eiiw7Z2
cYgDh3vEJHn1b3bFgCIS3+27HFy0i/PUk2kOF3dXobMKxSix7cE8JG4xsSIUVJhcZZsfrGEokYT4
494iFBEspezu8bR4j61iBL+NSeUCXbBMET6TDwSO0x1za/OcJ613NF1ffDhKxSc4eSRc+UbQfK5t
F9wV+qaVip2XckTYPppB9t9CY7838VjjqwU10iCwKQMW0o7eWIV/8WdrvhMQB7dlY0rIoTjY0DSk
Lx0LM3fjKPShMBCvjJfFGwNB/455XfObxEI/+s2tSInvwA4BsETB4Z+9UrQPVAB+fyul1oO6KfUL
qtLZEv5TCv0VTBTchEp4SFf6tsJWvzrQKkpgV0Ci3yu//wvYq0eAbeKvBYzSv5gsbjpj7Ty6QA2j
Im7nje0bB7ZhjL0rnwvbxJxzGaXAciYHLp6sbl4Tw30aKTGPArZK1JMTeQ/UoWCdyhHFnuuQFLhK
hiA2otpK203OwLoPZ6Dyd7V2qzPNLDM4/8qOMENb0ckzlOAYM2xqptSF07NYy8XZ+D384nIiyLTm
xNkxUWbngFJvj8CEdpHdFfOOEUXi4n72uCI2arTffHZLO9Y61Qb7+oPXBvG9MVt3Oaa5zYjnOgKU
xFc1lCpcVk9Hyxy0IZPgercacERHd2h/QPipCDmrigbHeU8X7JCEsm+p4wFLgi+mgmWxEJief0Fb
Kk+uRn7cCyK0+hi9ne5xPVs6eCkTmHHECEOEkT8r9kegjrq2zx5C6mOdpvKdlfjZXRGKiz7LSEh2
mamO4nNZ9H9WV9wNMBCGTls2I1SzO9txle9tTx5Rqzqh9N2GmU6cHpAml7ukT5kiNu4SNaq3Hhn5
+2c3W85A9Zg1x9MLQB2HWmjd6dRZzugsv1IxethueuDYqJUjNE/fQCBZsCXkSSLjBBdByNdNXphg
DF2tZHocTWYpJZHvnBLmiTQOVD1z64X97Ag8dvbidBsvrbtPgeY4mroGOnA3oRo+E9Ppya32uBt4
M4CyCrGZfSS8LHjcPUwk66m7aRsoXylnl9LZDRrwxP8oOrPlNpEGCj8RVWxNw60ktMuy5SWOb6ix
k7BDszXL08/HzT9/1dRkMo4E3Wf5zrhy8ng8kaJua++pIftJHt1KdiZ7uMhq7JRzWt1ZtKBJw9v9
kbIY0bTR0ptEF39Lh49P7y/Go+UUePbNtjsCcxm3rZ/W18jp3wO8x9e4dZCaMiKOmt3RLnIOSjrT
t2UKrhOuf5UoYNzBQAaBuGj3MNeAalHWO0I9yp86qDEH1RvfGnjxhlmtnpAwXQvf8zqWMngUHWXa
ym/mBUmJ5MVYM0VP7dXU+E9FYOknAmQ3CsvsjAsTF8efqzp03Dk6FdLgtsvJOT0n1YC8ASDgMErT
wsKgxFAyAgA5MmvYr2WpwKVny3R2ZjF3aHi/aXX3PcG0QsDTkNbAZZw45ga2V0+B1EqfGohDe8BS
za4JVPqeWMY3sPZhPPupATqTdvQ/4sYmOBm41Qcy/zW56ZSRb6OaxH5pGa9FOB2nE+dq3oO1M1yg
2RjHTA7qmS2W7DcXevJRaePys0RvS9VcPzMFIa+2o/fB/OPWqYtG1NKPXQFjgCgWuoc1NUXPs72T
DtAtMnPIn/3CEZvAt40HrxuCK+N/DcGb7DAhEP52nd77owef7IwVz/NWZ3Fnn7B/udanv4fOje4e
b6ULuuKeMIF/o+VwFY5kazWr3HjY4Rn8qjRBfN6w4Kl6rgkpmz/lVBDDrgcqpHz2Mcn+pJ0kUR40
+Y7/E5zNZFHzxVqq+FdqsFvtR7bcItD57AJ5/83O/LcZtX5pEmbMXWAkSAbFt+lH5D6S5eqzYHBv
FFkvMy6vTdm0uKJ2Tng5N8OSuZ7tQvKj2Ajhq/08Dv47tjBtjmLgSjmwYHLI7Ja3UiODq7+a7EOK
+si6ElCOODati5paXoBKlG/4K2zO8rWeXLOG25Hk71yveCDhuFFl4/Hv1sgBmcBjAjvqlfKOh3+P
12MjeLjili9Dc3aq3t4Tyq9fmeaOGLpmlmlnm4y3ezEFy5Lj2hd5KtbKh/69NQjFlZXvse1Xw0tS
krOUicvcBCttBPf5MVn6bA7TL7+J90FPxKqiXLNMzgR3vVK40Hb5J3Zmpdj2MCCuSI6EqNi3Ps3k
R74w3DLN2d0UHq+sphXnaoz2RZt/d0YB4gbKfwBK0Jv5w6RlRrEp/tMZy3Ch0QN3aeR5DddFP7lB
4CDTp+1hTvr199DFd89O1pef54ir4cfdIbbS7o1X6RyaYw0IxC374lN6nvdjTlb2Q74MokqS1iEb
dfW/SEbPaUoZJhyG/rNzlrv2MsSFCRdr2zMMkCxe9/BsdRh6uCWy/Y7JIm+xqjIKU5N5HEWlr5hj
64D0CnTJsWvGRIeCKOOWV8g3J7gzSNLpVC88aFxq2Se7nemMTH2cbrqWEbZBqzJEgq0OYjB9emTD
6neod1ygV6/NIxohcXfJzSp/7xZ8mEFqBjxRSTXOYZ2/1w7PVWnEVF0h/x4HPziAY/+L1r2Asu7C
AubYJc3JV6bAvU98TdxbbSSHaab9NTpVlO06RPBdW9kQrdNhNLCB8TWEem/J4mzwzcGqWBx6J7ME
0inY7cnddUu9WMQTDbvR5NoMFTrqfgdKH8FwlLgrZQ1qJnjOM+pYMiKBQZmHXS45pyeW87ILx6/4
MBGauOrqkygPMezhzWCqzIMuomgdEVFARV9gmxxiWfscvKtOs9QGYdSAuHcYRuKG1Zgfza6x9o10
yxdNXzCs01UrzEoWoLqCw3Dp3WM3O1oU+KiWTt1/5Pebg+Ma8561Pw7ftoTVNwzqppfk4UOn4UgC
0bmE56xWGdy2RP1NRzn96fLulS+QxWpnMb1VLoF3XFbxwzWdhQaHWvUjV0V7s+kisjKKdGz7w1cr
BGWXjbbSRzLapKi9IF7VTQ5ROcBN6NoINV6qrkGv72QIX5RF6HlmtXADs+Q70FV9AUNTh/2ccFrU
6+p4jnF8aQ3VnHovDXZTTANRVpzb0vh7Llteju7k7glqvCVWdVeq5VWKNDoB4YjlceQ49BhwM+kJ
TaSQ8aGKMfUPnZbGK3XHVbzFp7YJ6K7ffevDWfF0WcAxh4hmcTRE8rJg75DEyetdTHb6xYj65yKH
ssuhwgzRasxQ+U32xyRHwGOGL24vgvwwIWCFPEFaiE1ElEJmLgUL9Mbwkg6DZuaH1saG0G8WkyRa
R/tSL/1Ugs4KE17rqHdziWesTDAAe83vUylX7imUcNOLwfByAQa+vWtTtzq2WQLBKYIx4/n/oi65
umSpIZ/iz+T+f1wHvNMCfeRgj464SR7tByOjATzxuagiXo4QTKyQzC5XWsTSftyryB/ffBHXu1T4
2RvbB+cGN+fmyMb5S68Gq27Iok+Hqu6K2oMBpwY/xFP7iH1zoGXLpcinezNPpHXqBUU9GOcR+4s0
8M5cDx07I+LUSjGfKe04iM8giJ8Cwx1R2WHB5A5TCeeFXvStgJ9/lgvoRD65Sn4FpewereE8KWgG
WFxI8ycS/+QTk6BPL4kPkd/mwLEh057dlxzfZBhYFcj4drxHbZluJ2V1nwsWHfIHA9xQadJzOsSx
dyoFKdUaPYSzPJoY+GhAfbB7uG7aReIcaFYVO75r9QHQQUujBa6fy9QceGZJWJlzJ4tJQEj5oUyT
cYdhx09GFMYnp1Bg+FTHtsQkn1ZqJE6sXZ4VmUjaJTOvxostp/LVneL+XTeiearz2Nx3yTK+WawB
oN8hF507D51ClPOl0Azq1HbJ2ZB94H9ArAOOk+PaqZIMO+2IBQLAKuN0KPbsLKmnRnXOfuis//Kg
Ogu/H380d7gLBUCLZy/llwm3y+n+Jfygi0Neuh65wqaBC5BmS9QfWHcYcVej6Jn49nCJdexljwKx
xt2PAjXo5Fkdj33FlZmCJyrEJlFdZ2HN1PKjoT0RusxFP8sUQdpYepLeBB4rl3dA3r1I6f9YQ5qg
VbXOoYCnFU7eTCY5twMBl9mbQper137hIHGofb435SAhKE2UiGK2f8ivN6tfZ07AcGjdElh38+WP
7tPmv7mUf+aq8w6FbvMQ/zvJyRGWfJdR244L6JiXTJTGl6/qiAmptb9OfJiKqW+zxwvtuOFiWgwb
4LJ/YPfSr7R526x0tW3OAueBi1O/bXrGZPjNQ8NI1ns9d/n63NWxoltPsdyN2WgjQt3b2yXITqJK
Ccs1rSYSOzdXHpmwCEiLE8U2h/lXN9g1gCFaVDwsmbks3gYHq/IsxzEjttFWfEyhWxFW7BM8QQQG
9mFSfiJ7AjuePEAO6E5FRURo6xEgO5Bca7E107L9YBWGai9MGVecS8gH9fgkiWfh+RqDTtbzGMEJ
TeW1TgnimcN1Ib4MeMWTIlzK6Den7eXh0qM2N5TU7SMSlT4N4BXeKC1L4CKEAj8aqeH0E0UsH6Ye
x0OeBEQue/5x0+zif/AnhzBgCvNMJf6L5kZ1XAiwr2E6FmHLdZfdmKGJ7iGoNFXoyNp9cHrvL/kE
eYzwFQJeoK34HnmtF6YBn0ui7gQ01IhWa2ef7MR050Rj4HPBbcGWSuwwSvbD2YQ3ipmODonxj72A
U54QQ2SOj7UMLOxvOmR0ZZ3EtzegppjLYrvRp8WCuIZiskFzyA8YD04WFhbBDcL8ifVu5/ojmytk
yHmGcUPt3yG0J5p/XVKC+QRSiupuh6Oc7zk7u5shIWbE92c3VYP/RNbGu7UkdYEYA2lsXIzfWbCp
xPvgT+oM1j4q5wQHbPyIbQeUK5w5SDLc4U7NsgxEQFQeocppOZ7Zpl826aKLlfZjWZfBTOSt4yB8
pBrisM0DmRRcPVM6DQAwwmvjebJSelqYQWHBMPvi1AsqwtFscAGqIEmOvd/Qtk4hfLtFF+xadBhi
pjx5vzhdEWaPevc9Suxf/FRXBZxs7iY2susSyeVX5cIvrLuRSFtrM6e5pNWzlZs69PVMnjprHuyQ
YtpHYJ3XxQvrX4z+AQtwtXPQ9yyK8ZAo+JesBgOiOW8qoJ4wWSRPXz49c7vzWyI8yqw5KWXslbH4
FrDO11QXVkgGRikjH2Opy8NsPYlG0AqZxph8lBZi9juasZvayThFBiOrUZDC7yqT/+bF/9tT5KdQ
A5mkN9i8IqFUkLbsXUKgC/PsYS+kzd1JkP2ETwiLM83qve1Xa3JmqfgFF/FOB40Zd0966W9eJC+U
PNlXsCixAyvnwM+o14KPwfp09JhhgtBYmPvpifdv8zLRzJxPVM4dqlT8ZSZjMPPUQAPsmYxxnzPb
OvckX4+IquUxy3omQmxG+nDwgh3+QI3NaRHVtePsMhHPePjBtEvgCh+k6WB/F+b3EhsH3bSsWBZQ
FpuxQN9K7OBlHtlVkBOjI8WsTr5ii4oQmPEZM+YL8rE1I75N3gI5sLG+qm5I1J51UbAhI6TQyhP9
gUNoey4Xol5MY6q73872sU3HleLAWFxga2oEToDHk2UX3KngOQuMx+jY9c6Fgks+1kDDLUZ7YgCo
Iebejh34mJ5FTX/Frc5fit01kPsM2F/6EtrKWonwv2pHizmcsnkpLybM81eJVFufCQugV+i2O+my
HoGZtn70pHu+tncM3boIpzqH9JDM5TDuhbdQi93h+1UdtZvSvkzt+vBudPM65dMjs02xsxv9Talo
UttZk7ZEH+LkpxZ2IIGeU4ptY5g7ZKRigmwC9MBu4mZ4LNOAP8DJFH+mPlDnCJ2OWCPSX+sX74ZB
8zCe0dFN4mAJ6PRNS+E9ppI74WhPU4w2WRDuyc2cuIVZwCaKqAOj1rRWcfEX9l3FXIzX3C2gvlky
braF8kvettlo2lvCCoxxz6P9wWO9/sspYPmluFxOYbvI6RWtVb+6C/TxjBr20UKRPBeG+bESskPm
JbowNu3gjfhzT9UnGQmHO32HRWmqs2c2/onDBMiLfJIhcXMEO5uRlmeICnNBJ7nJ6EPH0VXwVsrv
hqOt8YIHPJ8hq3hEt3zVH4lZjAFWBwGmjHvqUeoxulnWAlW6l/nnXBbef4oxoYe7FM4Hy664Ak2p
/Y0NGppvkWY6aItZFdMRidjBLpEEAgAHwCaV275n/MK/mqJW+0G7IWoFa4kLRd09v0WbY5kWlKB5
ikfL2ZNR+kiBsd1GH4gZmhgkLRCR2bRP54nCSjmKfDtL3f3xa1z5TjbITzyp9r7HJbvms2uU6ZyE
4CYAvzf00Y4g7Bo+g1zx2K0l0cysbJbugEcRhU79eWdSEzmmZSCf6iX/DV08DhfqxFTjZHNOvPap
7Ja3GlSVrbGMgDIxT2Ms7d8+Rj0MZE0W2xuhfXuuxF8sC2PjeWUDEiIRw/rveouqtPgpiYKEQTM0
5LDSYKHEauT7oY3cownfmcxmUf9avOzgpuWzl6T/co+HAAV82th9RjkBG4L3lxqbdRZDSCbCUyPb
xgnMpGwAuxvDAw2rDgGNgl9Xfujey/HKwG+jw/KAbcky7Q2u/SdTO/lt0bTtO9RnlBuMIhUFx44I
2THnliBpuM2vA2vvz8wm13xoZlTgodH7NOjFBfmGq7Msh0NNm/kaAxj6m8IUACYM9Ak5OeD6Udj1
Xc5zcMSVtklgUUJfpkbuO+n/lQx+XxgB4sgBYf3AIwdCq8j4IfA13suJMwKJ1oUWmFd/KpwEnxnS
hfmZXoutaAfrWPv2uxVMRU2npWh+T8Rz6O9Ckkr2RSrtF5LlL4w4OOduxSVEtv/kK0M8kRHEzcRY
ZqfWyoHWJ9FLgku5Y9jSljuS9D1LIIMThLAg5/dm6K3v2CMEbPv0o4astu5qsDjfNFCdzWMVtN5O
tHV5L4Ns2jk0mx4ADUWwn/nb1aZzHA0nm5DTBZNTfThCNu1e62R8zXVhPy1ZxMfVSbMjzcjizFkQ
h8SzKYgDr1x9dQ63WEfsO48GmQSvKXr9GKVQ//Vt7P7mHNOf83g2Dkpb2SVI+t5D7zDcA5At6wcR
P/lrzhaBd0TyYu6qm5yK2+jqe42RRJU+oDI+FmnxWKoh37PnsW6tUHraBqPnwOI1GK9mrOpUcuPl
f9wK7DRL0rgKDHPUzd80BQdktzzWEWJ54VGXxyWskHM2S1UBiR2tR9tM/CJ8Z1lvLz6trGv2I7eV
bGuabN0LV0b7caqYEWPBAzZHwLIhzucpaWCBol7VywzLCEP6WE1WHFHp6B3jZPA0pwNWN+Ojsxtj
QoOxomvTVPZwzHr+LF4XwEVgOXOPm7ELcJrBHkYzNayNHdujJFQiiePuQpM5COCRB6uLiO0ugudC
M8IvE4ySoYprmqGsBnvWT4JreQeQwNi34kfxL5FLcRqKURp4OzzuKpN9kHCkCXf3SZFdoFUFez6B
xfNcij+a1l8YWbCQEwHGkFZBuxn5tmUj5enZ0yyqg58o/gaCMhmdEWz4Hg3pX6ZiBPHeKsZDJ4yj
LcqC+l714nC3IAlPpQFBh8GGWCVkXkCFYQlYmCCWZ9gHRzX8UGhOvYJap7PLZhDqqJpAUWFs7ons
AdKYKhLenvam20JfFy2oERECLpIfoUQUU8cPIGVVXn2Ma+wDctNOsLyJvku8sG1l96WVWRZsNZRz
uosmQrBbGnF86QhHDPoDmBJhG7cezKtkRfscZLkRvLLG5oXSasCxVuBTQvai7X8WZeAXz40jvZmI
Lu00wYLPpIO5t8kT17k10dyzvEboe58F6RIdSLhXLRpQqdfNQVz6fOrRTya769NXLoCTE4LFRM6u
Gr/cdcaUfYrEzvcOtwjvi/v4OJwMrcZs75odU6TwtEioeTy1L/acNi91C54K+nEkv+Dfy/I5QcB0
Xzvh4isBeaiTF83LoA6DKFDVHdi24NrHjvSgzpry57TXIjPEKqIl1y5lylGNaea84mtSbXHM2O82
kFDYINxyD4n3aURhGZmGIWmEMZuBaLUUV3qiDmPWleFzxp/ErEfEDAZ+caoQME6lK3MUD1KRxHtr
DUUrZZPZV66mkl1wB9tItUztZfZsq3idQLcYhz6VoxltLN3U6CGktNjJWv5rS9bpLi7wov+oqNr7
ohLxcid3mbVhG3Xx/M5RjQI/Onta/fhuJ1449JXyULh+RLVxQEDqStE9GYWZWyy956P3Sa+5VndH
WWI5YAeQbtksFtrgdk5gragNYtMA+TAH/RkZEWWw1HZ549WsgKmtMbnFxNevR6rmumVy9iKwG7Bu
XjsnqoriP9fNmDUnxiZ2vCLYfY0ya3hKMRKLawyuliQNwbDTkrWl+2TV4HhvbCVUDy5/uThyARp5
7OYTveHIAjO6SRJ+75vch1sFOWaA/TjyupiRE3hbBkFZ8G11bWYGBlkra8dTJ/3keOgwqWiq8n1u
86H5BeBOZvwJEo8HS6APbZRhvDeMz0ZnNsRM61QmfTxdMdpnwd4v160tcP3kV122tdyN0UCFRfOD
v5apcMczmbOqgyTn+EciYJ39Qb2XTVOX6dCDx9n4J2Oh4wMzpBE/6eSm11H0nFAFHmoIvCU/w7Dp
78VoVUdzLZPUJmtUG0MhsSNoeGu0H0jOB4pazhBlJePoq+bEOr54pI95hrEu7ZSGy5RL3VXrdbcc
6DB5XZSO/yYKz/WuEols9gRwpv67MHQQf2esnI9n0x7t/Fr0cjhpD8WUJaG2WLvoY0sm2YijsyJx
ZD6IZk8PConAANtOs4/tlQtQe4ZwEm4/T4SXbOJvKY+LyUmJfy3CHdJrRQcuezJLm/3GeLazs0Nk
XEGnSVxcMu7KukBAZMPhWJkZQV+riXNSMk78iHXAMoEoWvr2Q1mwEtln89UgxN1jOIv0l7FUKO1u
xTryvXEigwCsA0TLY+1b3rJp8X8NA9nhjTExGh8hwX80SoldNUXmw69VdRKp1/8X24En4ZvYwiJc
SS/sEixQZtMUvi3Uu1lXA4uuKB7oxVmdHhDFmOcbdWwmB9uh4MCDnboBTxyWXfo2IrNNnrn+crx4
cDgpZJrS34RXf1KxOf4wEDV8LjmKZkLlrRimEHI4emgbw71ZYxdWpE5R19hEuopuIRFuNmZ9zsBy
AFjN4wGxjaGXcsJ2gSkNMoiqvLPYy7c1iH78YH0i7vbZVGdrzCNJ2fBoptTPDu1oureWq/jycCxi
cDmEI1lt6N0Iev/s8jBtpFXznMxsMZAjY7RvYw0Gyz9VhQgUarxaNFi0/f7SGf3gImjG0n8yofJH
gCVS+3fNZQbSIjw765CwrHVu0LQnMqa28Q5UDRYBYx2DD+915Skn29bCruYa19lAZM9+Tki/QULK
GNQusphYgRnV67i1VcHBc2AGE1Pg1T31bfOWN/AVxBrw/VBD6wT/NOXg4U7ftIYnLzRlFwNzkyjM
kzV3JnJmbcpCnH22XPd1RGpy2w7Qq67pONiaTQWnSk7K54RwHPD5QxKL/bvTpoDRVFxzeV2DNifp
QmwgsQvghyEr+cPxvwvZfiNUFAPXfA5srMuLsojuPXpvTRj2c23DJW2xNsn2sQT0NFiFT+c6pQHO
WhZTU2wITKXt1LTvdEB6uaiak7bWYKC5Jmn2mQqSfyxkWP4TcqVXPhG3dEmBBpbfUAa2UN6RIjMh
KXNlI68emZi9tXfwPOXdCeIEZwW7YucssFZ3HFLz+Tr1vGCfzbpF9SJo1FxkOdYf9DsmjkqV0f0q
TLsJ87RU1ifntvKUcjrBeRaxB/SFsHb3rqiWJxgvjrczWxzJgx1HULi8xD9lZRv9kaD60dAHdQGT
HZ0ZbR6vMrVKSDn8DlwWjTunJd7ZU/vI8PcghQriBB0XMcwu/gIUz0kKeAFSE4/n6pjsCdN3085N
BGBAMlQu8THHxYClrZiEsUVR+FKVQbIuXvTD4l8814bBNQ50V3o+C5TfajEUhw76ACZRJc13v1rB
zUCwkBbtJS3DHJey3AbNDC6fxiX3uIKnyjbTjSxYq2udbcLZ+SMdZHDnPxNfj+TusMZM5+QuMbfs
jT04fXLg4N0RImZ0Q9xbcronw8eYpWg+kTkEeUrWLW6EiWXhzB+O5XofdqKtl3zIsc3HdZHg5rdO
299Mtk6qW48EE/2UOHw8OWzJ8xQeHcNWR66YKI5oTaw0xTItjHQXUKOMC14TfH6Pxpg6vHIIpbzF
UymvUvajkW0YrzGK22xy54FOlQCGn3juq01XGvKTk6llvJgmNumnCVH0QNSp+Bgo1I0/hHIhn/E+
d5JP2XM8OZBjV+OjyuaE+ZdJkuXxZjXvWsUYCKu30qWjI+sXB1DtTLOau+vOY0GHP7aaesVlKTNN
/mtltv4ajDYLuRSrB5+JSF9p6tlvbI+wQG5yaTiluKsST1vEn9Sm+nlHQi7gq8UfeXSJ4EjS5FRN
CAZkYBhpNOTW6abKxWWyReI9Cc0F6QyGsRTLBpzKTB6qidMVIOHQ/X9H2IiJazvo8XMUUIA1k/KP
Z/n8sjYhyBA/a3TIfHGEPkazHZxA3/dY/HxNQnMemvjiTNyntzk5+/KeNR7sB6Qszr7F2HjgDnsb
G882czgftfQ6g4SXEJJOnW/TwZUdmVzol4EXsuPgTV8BeNInw+JPz96hHI8fQ9UbTrVj+ar7hJXN
ZnijOIg4dCq6S9w38oxAkGRbkhCrWOC5fODczG1pJFowJ/2N5bt2ehKuZwWnKktlvrUN3hgbNFji
iIn0xpB613JFAl4+484y28MwNx7SSzszBjQsTFnRTRu3hPfcawUwD86fSKpsl7MbulDgjTrjg7Rn
dPJlK3kYgq1yHrVdNdNLSt+zzrYFdCJ6YnkT+2Jv9ZZqX8pkHrEuIKFSIhBEUPkQNBoMiaNP6LH6
SiDLZjJ5hi1iCHGV8F+CHVFlAaEiqzvrqwEt7+2GllPzNoNNMhNXsdKgAEElq/FsBatHVSe2UM2u
hi4ScI2Wo5iHXTbymcT9Yne6YIWbrwP3rz2lwHgXT4P4zmjd33w+pUeGuWXPsN9STw/XMNGDmzEC
hN7TQAEoXGQu9foWQd5zgqndiRmuXNE2ZGpJVY/fmERJ8uMr9oZvtKQLiqc264B7GyEzIoWZdXn/
krgDZrrT+1VxgP1jiQcaOfT6UTrVIWkiA02giUqqcUzYKU1Z/uiZtEvDrM7qCwGCItSNKY/xROx0
V9boT8MkYE7JKpErczLmx7y0N4aIOUvHYuy6kGCds0dKH8lc4QQ2cHGyoXzrJz/Pr7npjzUB98X8
EySN9QehBqJvbTiBxT8OfPCr4QsjdksLyCaeenDhm9QrsZb7wn2nyenuqEwM4MQq42JSeOZQhzZY
GztV+FYFE64oIIFEIBfI8dhV9N8ydWOooXQMLjiyeIHc2VeGfW5i11x7ivjbA3W0d68wlPef2SXt
jUD4AnRJ1QfiCayfYCNlDrmfedhDGZsw++sB3QZaoJvw88jsIQQx2HKrUV2/Fw0RdVRLf3xwgsvq
d9htpA54y2pJd7DnVKPEzFug0b7nbyuX7OZcT+TKIf7H25r1TDLMypjzF4ajF/+gB45qp653I3H0
69hSb8XaLEJ6ByHz36TnCSZgBWkqW5PTSp0XEGXUwaVpD9wJljh9IRXeui8AtEb6YK72uYwHiQGr
hkFrNY5nuIpJyzpfxbHnDXYc96id7a0gzDowRCi8dMBrXXg7dlxrVJY8+z0jhJtBkyXMiVjnNb05
EwuKqRAmKbtQybH/6xarD54hz5xb6cO54UrK7JXdN+91GgeHVFhOs49tK/EJcgn3rZy64LUf8v7N
aoPk7wRUwfwSwBlW1Ltv/SF2OJIyz4V+5tCegCRJJgIJuWhGXuQJeJ+WX6ULaoRTo4+TN2OYjd+I
RPMjiDM3YmjCh28Ltg/y1zWCJ/cScVn/25gBYhHPAu8NHDZrSEU+DvO9AIx+U0HPfzzQBIfFVVeX
ceiqxrXZQm3Yfxq8pG7D0qIYunWtYr4YGfYiK6SWfpuSNvkvIIFl7cm4J+Wzr0wKJVFAKytEO+ap
Zk6cI2LSx2/gKQ1xnl1/mDj3FIC54VqJugL1nTOQgvOBV2cOQXCj66IUw64No0Glh1R2KYngFkyr
MrNJ6yRxrXBgt+NiKwxoAG5sbOPl8d4LiQNG0zOloOCTJkjxjiU96rDFvT7J0oPxDxDosdhYL2eu
pF55jnE+vxOz1R++qf0bjQZjRsLwZ7awbSChQWyN/Rerls2oLkuDJlQTouJd9ZRqnD/Wgg2lfzNy
Q0CFEM+CZQZmMKJyGZiEx8DcLghkPNYhnPsEYtzaaC4T67n1FmMeKygZuhFfkKEq5nyF77XQhsnn
TU/aCvRdN718stO6fPVgGUZ3Y8rZp7UjPbGarGQfWLvKUh3nvkgFdWhDvUxA7TfpMR2U+EhctupO
mPSye+s4vVA6L+zE2gVsyEiu0gp67oYe5AhixgDVbzEteIxaN/0WidW8C7cFcJNp86fIiuBMDKb5
16dmf81S372oIo6Lgx1oBpICyhHIdWOZ/innbsW2OkusGdwxvCcZYW49dUmUBNwNORJfZmG29pXM
c9ccHc1/MYktyEZBUlHSqic/baAh257z5ereOFGy78YPOmmBiezOhRSIe0vr+G/t8/K/l26J1osr
sdTBH+F2bnYrxiFDYbLBezEkwCuFoF3kTLxfLN79u4r5YGsTAB47ar2k+sa1gzQ1/XiuCFOWgTBk
yFQtDAcvnDRPnpeRiR1nFbBzPuv40VI0G8JhtnJQ4kviOHfCLsZAJJUj/3liMoN/x5xRlokcf3zS
vB5ebLnMd+aDPfXM3lDxu6piJNUxiD2ID6lKKaCtf3YAakkqVTSZdx31F+Ph2gAvqqMVMxwC2n1u
A/ViuAEYZCMTgPM2mmeOXa+zwBn4eZEEID1kJGpSqXLklrDBOB0N6B1KTLC9+P2eI0inzDcINZT6
l4EjmDhb0SvqYchR6RQf0ZrBRdvOsjq/LiOnV7Ph6UOEEUEOGWlOPmKgcop2eb20O3x1OuBIKZN8
d5lEgwhOdCS7ukEn+xReINAZteGVFbRXgeX0y4smUB49jIgCpaSOueSXMzOpGUwHsBGTW9NxBgDP
zVKInLWQnjqm9ass2x5sy6yT2LxxjeyJ7hW0NTHRndrN6UhQHCEq57uLgRpPMxbfCm3oxHl34ofX
1d6xtCqaGnE7GQzi+eLkeDLvwIdwKoEGC/jEe11rx+ovqNzyEI9CHZyGK/dfKdYPycBAx0kGNs6k
Vmn5M2WOnXG5t5adZupc7tjx5tM4Dg1CazIwv/a9jDRYj0XN9eMpNaSq77ZtDM2+JRoWby1ducXJ
6CbTo37tVuKWxzmBSdb4KJ6w2XOc+PyDxXRGz/zrEskvDjTZeGxmXO0v3hhD0U3zormDreZVHuVq
utU4Bmawafu48d4KCpfuK+2Fsog3hJ+MkGgbMUIFyYrAXzD+wgmExZAGJjF5FKOYLIcy7FvB0fvd
4gxSvixZlb56KLbc3dCNfxjq4Gjnu3H7YnVtVu/YVvAvFd/r39QdF5jJ9HdDLmSIRXiZ1pRvBFeP
CZJ6XXqXtI75G1DuYQuyuuAD6uyMVj1hr6WwT5PFabwPz5LzETSBS1u2YqQQMc/ZDDKD8Fvlzalz
VG7cO+5ARDgsR0z3mucpjiiWQrnspk7GHqmXwHlLQQGSiEqDqjineOfbgGDyoHZjmdntjTRtWv6u
EtKzX+7/nJ3ZktzIlaZfRabrgY1jdaCtNRexBzKTmcyFSfIGxiJZ2PcdTz8fqm8YiLAIy5bKSjJV
lTwAuB8/y79YVtdiYgjofW15ddOv41Ao3lOgQBBism6QIcCHzTXra46kh1RWPvpj2jskIIZkgLqc
+Aj4qHjQBgNRG2YN5g8HhzgPShLOx5j8EI2svTLRvEipcmjePyiqF3u/nZy+FVplBGVkdb8XfFHr
wLGqGpwLUqGWD3qNE/KXzqQBvotarVAhYQopt4yjYM75TT9tYSHgPSyZQyH30hiTvLdHlA+Qp5jk
Q4bHimQMNNL6cLYJ/RzmNwhbvtLvCsCvMQclCbGh5MOE0imickgQMm7dyAYydCSgTdYzdt6ljziK
4tXkzAVzxATbPv0xmfRsXXgqkEYSxiCz32q6VFTqRSqHX7TPgbFSeY6gFmg3FjFtSCyxhu637vCE
a9UI6VE4Q1u/xkmQGeuUbtDXkVjMOFSxgpQMbBxea5Lrp2TqFE5WUL6jo2McykJtp/vS7ChLQ+Re
dxayC/6boYqBZsakxtYvagwD8hrjLe0lCUr7fcIiwvd3mjYh4jEQ/ZH9kGqMLpbhRa9ZnvveYwtH
f4dlBoLpdTy9tCrqe7NHc+e3b8aQqMHW6Ua0U7EsK7PmM9dOBOA5TbP8XSt9jicsmOAbIcb+Wo+9
pOGSTFjR4kNuPKmK6QjICGXX0VFLJgATqWF8HqkPxLHBGuN7brd2+A7ACAWzwaxiHKRtT3/uck+D
J1TGlERBb3zVMKp34SHDqSVfNf3XBr0u+zPmpFRbnBznx9gN3d7RVUjKQ5HeVeoMuadJmryTwI4H
2r+wKG3daraYNSOViLB/gxIYsIHxITXH6h2iRDi8xHbSj9Uq7zT+zrlDStOR1PZnwyx7Ru5buF6h
UYNyUltArMvSSm4nKmYILz614HpqHD387SE4eT+MODW6auTkzOrixir2WjuRgKLKV+yDsI0YylQl
+i4aSSs0WqZe+PgOlrHO+tr+hD00KTcMECa7cZ7a3xg5F59bQ+tQ2DDTru62vH5F3GeO7KtvKvo+
ylsPSVxZTzC+1gVB2jiqUq3Q/8ql0uHHoHfBL0l+mhyrDr0IDT8MeU8zu6sOOgTlboPIXAo2yqnj
4tF27B42HJWWYv5N/8mE2K2gtFA8J2Cm860qJXxEZDFRyIZe3DNeNZXEf9IV1N1EOOD1sFWmurSf
/aiCUkoO460ZcSL8gXQXslUhnDlly++TxUPRixz8sU1kxk8BdcLco6zfeJNp/5wYKWHVzCl485Hd
AGcRo7sMn0LBOJOsUEvW9ZT2zoaaSNP/cjIIvGu0k5kSo/sjRpJhsPnMmlAwQFwIJiDtAkZkL3qj
YFNRMgVF99FiTNlr6dZEpqtlpiSpAxDjAnOiBbNGrRQNVBQ6u/6u1yFpdwiY6mudadwrGHkR7yKy
k3lCLkb7R4bgLLJWgVZmO4bSHgRWrGDdoc+zt7SpKgYeUTv6ICtn2U6qWxB9u4AEFYZvi6gKknp+
8r0lgg2Pduxo8Z0atWFT78RYSOW9QHZLfitaB13GxufecVHdAp1Xqvx3mni0T19ROEhIjEmeH7Wh
FfG0MnRgXL+FsCLeG4HFQZAYXbbpAJy/sRFi4RN/LRDAnt5hC1g+SjpRGrQvOa6BL8xuBx8LBdv/
G4HtNv5clraBvDdIhX2i8A7JiiV4J8w8Tec7fk8qHgR6OP4YG/yNg8RnygotVF/Zow8GWwqfEoIB
xayb5PvRQ9H6+e/Esx0aAKrJn6EbWDvL7ug1zePv0QXebVbvVTh4vxnh2fmPnosC00hw3aRHildV
rxnSDCjH0wN89syS1kCMQBD3h2ZPP2IlKCDFkdhB7MOTHM+agqBjtsBSH6xB9IdkEsVdFfRe8wrY
Z9CfZ5GAat9oDZIFm6ItR9xEWo84YgQw5l+wK0qDF0ZMGmuKGM6pruBWs8eswvqNMxGFaGQ3AaOl
qN2Vji0fS6OLj5qMy22pRuIvCa0PLj3IfOBo+NqU99ak4VNFWwyA1sSR3MFTEAIQVTjt1TyjCGo5
G/agK7R3DI+WCg0nBDWEOX2uFGBWGyM1+6+Znw7OPsa4ckS7yXPwTNAjuhFrJNkzrAgJHsgzoOLv
acP0NWMIBlBUzaZohAbB3b5mJmXN4pdkGKtOM+3ilQGdPR19CKAxRc9oI7lGXCwPgdlVjI7G4oFx
ZFZByTEz/WcbWMWbrbSqgXDP2JsTwBuFf7DJxu7Jyqr2HhCPPOCYo8DdiTUAF1mPFMHoSGdu+WdI
vDpZN73rTREiYiWG/l3AhzbpMEEPFV3KFg55r8aBZMnHlDBzXhgw8Y5TxY4UApljQu/El8uEk5tG
av7iO0WK4R4hDqhkm5Nfe2ijuCBQ6S76KGQnW9KtCRyGYxT6OgaFm+3zlimoDwbZQB8dfOEhtQYz
5tx3lfkNdGUeNXQbopK+wDQBnNQPBnQDVohGEdifQcCGD1OdJjnCBnanPHWT3WNoVjqWeBxKtREu
sQwSIVVY9b3C++YpFkrhfZFFq5iz5IRWHQNP03YlRAwXi93xk2GMzGSV0HoYKa3qr53FDHZNJ077
RZclD99wY5jeSkWStVELynVu81o/444YvtVMcdbgYAvzF7OHqXDxznTu0hZfnTWapw5zqAgjIqjE
OBvcIbkfP3EvQE2iJNCVbShLh+l1lMJr3NWpnKCw9CFHdHBLJPMQATbo/OJ8hycqTtKqhbkDUqhO
H63VhOxBA+jSwaA8xI2wZLTxOZ+kuqnZypeop7Lc1O3UU93ro/JU2KMCzzidG9r3E3Byf99HMHWw
UXLM7ruK7GL8OtZD7CNBJ2raEmbvQJOBaEU32UdratgpHV6bYq1jZ5Aqq9YomMOUNl4giNkXmjd2
z5AB/Kn8W4qq7aAtdsUIjRJaVDPQt8zBrWXjpiuDrBEv6OVG+H97CqP9+jXUkcr70th5NzwA1FEK
/5dDsh15O+ZnHDAw3wNw+b3dgjfGYS2F0vuJWm/ChsOQwvEThCwQgjjgJwL1wRypPj/R07enTZtr
+fewUvNuHxlKyQBJLXWj3UdcZC10vQGCULaWKRBO/cC4KAi+BZ1BxDqMeIeOxU7NwMeZzd///tf/
/X///XP4L/93/pQnI1ZG/0L+6gkQSFP/59+q+u9/Edbn//n46z//pgxBpdKUKLqQtTkmHS7++s8f
zyEeb/zd/0eP/bSBfVX88KymLDdUPv0+EYn6bmnUE7D94GlDnMeUuxbOSPVS2Uzuh5i5Vgg86fqv
kac/RpM0ufGKcOB0Ws48QT39MUzvRqvn3v8Wq8A9NqpROF9VOC3NVuvSMd1jpAIduIwDUooPrgwp
3zQ1IXVLR7VfN05X1gxmQEqg9O/kivG+SkdsWSzAcVJa/j3kyJ+qh8DV9TVV5/RxdQTndFs16Jmj
AScxdz9dFNgUrSQJ3hsDkL5+sPXWQjiyMcx0xTyW0dOq59gQmovaVJ9MDd4pQvimk3A765K2UME0
dYPray4OFm3aiCZW1ZIUYLA54xMV7K7jISq6l15tPdv1Uwqb++sPsfhkunB0JIVt0zE0A6SVY58+
g8YLmky/E8+jVDvgScXwHfW8bltrAqkunaTm66hp/vH6qvP/6x+7Vlc1oWKwQheTjWKqxryr/9i1
+VTHgelZ+QtSj5hYFJmd3ncxzEJoxFOzph0smS/jOHsMbNw5bmxT88LquiENdqvGfwjtdPUWrGxV
1yJ/8fK+eY5T3Xzx6xmmiz7ijaXmHb98UN02NR1gnuUYxryF/njQWtMVBgJG/lI3VJYZwI81ZKJq
18bOsKuksN+uv9jl51Q1gw0J3tA22ZeaWHxOE8GecoD+8IzrJLyFwJnHLPQxEJYLswMNf+ZGFunx
9VXPXyirmjTwDVUjCTfF6VPS4+BBGb495zEp+mpSrL+Cmg42UzNl+vnhtdimdMZsU0X3dBlj2Jul
oMXmPTM6199IFNEtgY4Wzt0o2HTXF7vwOg3dUKWtqQaDVrnYKQYkcIvW9WwMNNP5Ua/7Mc5sHKSA
NPhrFOvYSiahOm6vr6ue7xuDhW2Lr0gcdfT5h/2xb0wF8KjmJN4z6Cu3UPQq2VU6Wrw+vRYstmsk
6sN+qn6klvpuzB4967hu8BnwUKyoiLYWxIeees5B/+UJyZJXx+mMG4f4wm+0KDjpQls0HYVY/MYy
KPy+RrzieTRwJlkFqUVbDr60cZfV+D6GSV6+X38ty4DL7pYacYp9xishhJy+lYBqebIDxXjWONsA
A+EPNDQFwEdbKDjrqEgdDEtheg/9pNmFGOSur/+ACxudeKnyO+huqZa+2Ohxp0ITaX35bLWDdkyM
mk5SkXiAcbv2xlLLm50YacyQIOIsgDbkMvTTh/WjwWvttLCeEbRzNgW82h3we2pCxvn7LCruCjK/
FfxXfaOqHiobeQ44oJrSw/VnPo/VpqM6Jj9G8OTCXNxyDWYu4PgH81npHQ2928FWj0WSfIVNT6af
I8XaJWLcwJENb6x8/rm5lmwWtW2udF7D6Rtwpr5yzMIwnoF8MAFVzEFuBvpPO3uKzXuGUo8JWKOd
11ozOMQu7q4/+PnHNrmeuBpVlZQCtMXp8txQNpyBWn3WIjJZNerzAdGnYNroYd39dX2t87NkSSkw
qjM0jj2jttO1MJzGd6O2vWcBnHEnamcu6AJzD0S6WWdiiPbX11PPvqoEW6lLggyMZIGU1OmCKYiL
zhYpUz5fUYs7zA0j/dAx8aQ1HHpmtbOaXhxTbG4QkRp9bO7kZOnHEVO76alGcvKvHLC9vsqMWr83
p7j/Gprc4kgaVRDPiyKIPjmB6Txe/9mL12RZgNo5ENIS/FlXncVe7OqxRTVWze60KZsOiIZVh1xJ
1Q0TueTZD8StQ3i+ni40i++Cdq9D23axngB3hCd6XDKidLCpzXrY6yiJeoj9M7VAYtzeXX/Af0LY
HwkDTwhoSdgSSS+bEOAsgmoHaCIHxVTeMUxu3hxDSfeGoWVrKxDDMdQn/avSGzFmcAOYkCJt4v3E
+HojKGK2pqYNN272ZRT6n98jSRvYlYgbOoszqCaIqrQamkqAZrI0wNiz0n/1UeEFf3sFc7hjFQyz
0I9Ion0GagalYeRRXwxcimxXx/L07cYLWhQ8//wgcEi2rhMTGa0sTiXzOhXMZMMn8dOkW6MKDVLB
wKyJHWpG4hEPSZDEdGdRNMKucdR3ZquIv5NCC4NNlxqMG6//ogt7RJWO45i20Ox5u5yeJEcoPZn/
0IAIsJKdE6njCwJT457mg/5bqHSNrq+3OLnzC+BSUB3LAu6sCW2xJ+MWD5yWXsddiWw02sFIOfUP
Wmwx4S51gPkHu6ys4VNFe/sVi82uurFFtTk0LLYoySxXP+9fJRFbJO91m2AbUwf1XTAk47HBpw51
UDF8ccLqExm/gZZW8Dib1/5K54ENNbDO5VTSM7dwTz3gl4TCOMOdYSUBQqEMrNp/+x0qS77VRysv
sMKXUZfyEOoJcJCUNiO42R/XX+Lyo9nUzXwwFCEN7hj6q6cfrTYQNKR0T44FPx3LG8tEwUaGj9yB
cq3iWfB8fb3FXWLZtmU4JvxooTERd9TFsQ60KpAIgitH23Y6AdOTDvTAsLH0IbytknTkBr+xL+f/
yz8/k21TknJv6zynKlRrcXItCAo0/O3GNRpRHCRtb3w/RkSLGqNeW2Y5bBFczG9sjsWVzXPa0qQY
UC3NnOUcF5sTy7wxBfOJKYEtbcaHKRQ189FKmJkcSlFU4w7VL0U5DrVaNEztATeso5bxz42H189/
iCPQHdG4UE2b1GHxgTMBvqeC+OVi7yP6e4ZtQfOcgilPub6ttv5qtKoFt7el67fRfZR6UsTWmmF8
lV1o1vcNU1fxhfauSZcEKWERfuv12TIHRC+ym58ikH7xc4ksh7cRDNecn7WB+uZWBbdP4AnaSjwX
KLcGlLEleDlULVCyBxvdBKRpxRjiFh32hSqONfpAuPukxsDgdIxyZS5EQxG6fZu2HSaOIRD7NWQp
xX/Ve9SZ3yIA9skT+TWahEM/DK22wkQCbe7re/bsjFCgO6auo1dDTadZ8yv+owbRwOzhiQBOyaoz
JqSx11srRoxI4mhT8YvGin3jo82b43THsiAnROUPmy83B54/Foxr+Nv4kaWu6IfmM4K5xQvGqP6N
Vc6uNI4Yy1BbaxwKbtrFcxVIuESAzlMXwAZeznQOj5Wh49ZidDqWz4V2VFKEFjEBD+A+4VmSFGm9
lsEY30gwl5GcH0JdaYKRUWnBOMYiKAyxjuglFgGu7xj9m1Em4S7Dm9rNcOPrUJmfdSDDvHApecsb
L+HC8dBoTVm0CyTFxfJVq6jz5UWo4hsCvXBtZVn4mKJltO3nXThA7DiC+ZGYRWJCnNCSebq+tS58
aYoanX1FWm/o/1wxf3zpIK21aUxBU/qZCuwVTGj6SwnT8OM7WAPYJrgmwfEKa5ErdH3eStzI+dIT
9ETkTQfrQbe90dz5Ue+/A+fHAeD6k104NHxRiVYiORPiMYvNFdXBUARpELi1gS2O0dV3MAiB1beg
y0wNT4zry13azGgwqwIUOH+wnU/PTCXisWEkFri9lXCNDnFFfPMIHsMQ75B6wColKdDZGKPi3vcY
EYx2oz6Kqvx5/YecZQVsZlrk9J2kNbeBl2lJZwwgCCo/dZFR1fBXH+Rgu5B1hvirgWHptCrxrdK/
DzXIvTUVlBZurJyO8WqyTcX/FctBFI9eqyG5ilxLNVnKivGGqW8q1fE1fZWTS0ZuFE598WkCltQ9
lqqE7u8IhI7qdeq1jn7IM6MChQOsFoHO6w94doNzmeq02kk9SYV1Y1H6oxSJibRGN8YGsf57Vozd
N12HxCvgIQwAry+27P9wj/I2+cMER0xnZVl4gGzI7JBLAuW8RM92AdpCP+F5IpUd26N1IKhJSlJM
OKedBnagnN25utcCS57knn80e9EAxHhradfhA67ZarHDyFf7GZHDqje24IUdT01G311ywizagIsd
OOYCYm8duuhhTjpgbfxqDV/Wb+ak2flDw2Tj7+tv50LctHgrvBZKQF1b7vnBijT67Urs9qPTbfAW
MoHFytCNCGO7Qtfq+1r38Tos/Ojt+spnmwBTcB0tVcI2FxSTl9NnrRMVZ6YyZB9aWM1C5dH8FPRn
G96lQL0fri92IUiS4JsUX9D8dNqrp4vpJowAtSix0tPt4dhAslyrY/y/uISIU4yPpKFZFFaLbL7H
5aELYT279RTT0gTlDIBUqApGnggroabQ4jo0AobzknR7/QEvfUdSM2EJ4uXcsT59wAlwjtMYeeTi
KJTQw9PyfYPu8CawWT6tYa7CkTLWvjb1++srn+fGzB3mOM2G5X5QF4cZILvet04cu41t5PIxUOgB
bXFGCV40X2OyO2DXiL9FPngf37pzLjXf91T5kHdOH7kqDH2sFC9yCzxetnFfKKsRSPv9METW7wEf
Ouww/BxiCw3X4sadf7Z55245HXrBtJCumj5/jj8uXfDjfmi3k+ZaMOnWOX/X50nz0AOMRHqjvDp7
v1Q4jCRVZoE8JEf0dCkTYEdGk0hz8XTWoOFh7CTBna98qx62I/p7zH1F+tFAxEudV+UWAuRP3nq6
aJWA2R+FLt0EAY87yiykrDAGWmVTE+4bBiA33uf53cuVQKFj2TTRhMXVcLqgJlMMdOLU5MqDPwA9
EgfxKPq7tPAiwMJkXGVhytMXGQruAXQP6I7aLh8Qrvngbp6vJlXSe2BSwLZabCrDimLD8z3DrZvS
2dcN8E60KbKNUUl9BVxXvGaQ1G48/dnhnRflnprPD0s6i7cdeuhiDsLT3aSOrAAEbzuBmOnJ11cO
qbuLyiGS1NJM5aECv/rRzI7VmVeSaWikP8Ti01dvCLUiukcmsktM498riYMAEiB5/glgVoxQhl9D
OPj4a2YIZBEjmeTRnztdc1LwcUz9jmQO6zBYKWW09ZTcebRxPNn7s94bqNg0urGrL5xaZ84kGXcZ
msrXXayqMuXo/cZwR5HqAkmqukbdyffoyKoBYNrrzzhvlZMSbH6vaEJyhLjMuX5OV0sT2UaKkhmu
URAZmkBmayb36i4Mxh86iobu9eUuPRx1AOkiiQcX+mLnttDZQhSgdFQjxnTdaCFmeQJQS4ZEwY2S
49J+nXuruka6TKa8SMxLtewngymLm7RYRQi9dQ4Kkt27TGb6sQH3/taEqrqhfYk64vWnVC8+pk10
ouai4FwOMir0DxCRDRxXR309tYE4T0W+Rh5nqFYl3BJv64Rg0bb4bQgMdjHwNbCK8J3Rof/V6BZC
/R60/RX/bIRQJlp7o9hNGcITb0AsPO0GJuDSJpCIKRDd6LESxk83gdd4nl+FMIInGyRiBwIUuQyZ
HrKIkmYMYuXG+zlLdNh0M3yCDUfZ5MhFDTOBxC/K0UdhPG2aX5g6VntYqemn61/h0kewLaHaFlhF
dsJiaxuNPZRCVIbb5GXzgstSetc0SDyF9WTciI3nS9G9UHWalKTwJDiLB8KewFSQppAkqJ1Ye0Gj
bdvSQPA57PQbgXDetqcHdm6UCKjHtmqdA19i36wrKIES/L4N5spHC1lqYfMFlHi388jAt8Dpvc2o
F5BkBMos11/q+UXP8pIBOdgjoMn/7Pw/cgodxSWEJzLHHQN7uk8K4yEuULulxeZhRw/2UAuQEbi+
5vlJZk3gRZI9SmZsL9JGFBkxBRxn0Qpadc9iGtAyk72OSaPMPpk5Xst138HCzpWf1xc+36dz7sTO
mSeSM9jo9FzUdl+UJZAg14pSy3gojBqVdDSTy/jL9YUu7Z+5mp+LKtoISzxFp5hdOerEiwCRCBf/
7uI+tIK3SvBqr690afvwGo25a8sHXNaZcdCIcNR82y2CSgHGZjVYUoZVdKf2PbpxcVZ2n+NEpt/6
VkS/Te7Gz9d/wKV3OicRNGgsjSJgcQNQuxaKko6Wi3zU9OihEYibEfX+x2MM9Rrpoc1JYVqzRBx1
kTQUiXCCawZR1CFv2pT2Pqa9+OEowzrcn2DyaDozJDndI7RvJ3sqJO6WYE2/S2PK7uATVdRw4tf1
N3fhGJDs2pYG+m/+17yJ/jh60ggMQNSO6Q7FqGw9oaY7etzDuutKHLYBoJFjY71sMiq98c0urUzq
R8ixpM7Hm//6Hysz55kx4sQceOPpN3SToo2TNVA9uE/RrY1kukfbr90ALLs1fLpwMuhNMv5iIAkC
Y3ky8rCDVBq00g2cDC6WwnRrbJJ40/Z2uL/+fs9vQdItB6YnwUbQUFncF0GkdP+QL10IxIyxvDHs
D6lBU4U+MYIrCnaB1xe8EEt5LJsBEfcu/16+VgVlqqKICC+qj6ByZx5b00HgJNSxUezzaiPR/ri+
5KVnlAQZla3KLjL10y9J3dCXiLPprtMhtO2Dor0zNAgMQuYGQjOxcyPcXPp84BxoU1rUoGBoTtdD
FnsSo17qrm5oQAz4RSiRTbiS9PbHYzVTWYpdnY7UeVsjbMahLESnu1NuOu9qF3Qb2xzyG6f90klA
78OkKURIkcsZm1arKAEiweIWJRLKpZMqXzAEyDZ+l4NwN2utXiPH+D2U3gdxmwQW+hC6tG3AfgZw
v0WOhoZ9jEsfiboK+DdbwYW1vtS5866pAK2NAXJENZdlH94uGukgmplzkaBbczD/8+DnjQyKLqYH
SsNq3/ixvzGc3HttUSbZlBA0wxuZ4YX9qSGJSOfe4UMCPjpdEIkCWNw9RWbX1AYm12F31DLNO+JO
xKjdrN+uP98Z+mJ+q6i9UlCiBgzkb3EeRFSNZui0uouyT7M2/QidG/CGm7Dv4SYM5AarLtRR3egM
SanQVQ/5zPTpmf2i7xDU/Y0XfuF61mgwMCTi8uJ4Lr7ygNvimFu97uJrWzM1tzF4X4FJgadqYQ55
qHqn2NWQGQ4lcKxn24qS3fVXcuHEUnPOSBTEc0DVzV/oj09ueJPthW2l4YfTe/uQabo7lFW9Dcrc
v/GwF+KfroJeZeRoA3zRFlcnGoI6KqWt5kapLe5gmiCL2rbWlzyawt+jjMaHRu/EjSh/4Q2DHAcA
QEUwR91F0G0cU3ZyMA03E6j5IivutBPmEAi5rJISW9lVh67gJ79B+2aNQLu8k0YftDeefD43iySe
+xQcj8k8jLO8+MzoT0Yo91EAjVgufgvr3vs8dYE2ffw0gZsxabfOY3qUZk6/ZZ70yPDlqu6qnmTu
0iJqmhe1Bj0fWp6eMen9+N5xiL4gVfiahKrT9bAp7nGQZfpVKWr6a1AMy8VEXvmUwz+4cXde2Kbz
oF+bq3tSySUyFAk/X6mMxHAFnds1iq8D7pUNIsq+FiBgfv25LkQlkg8gOHMJAoJ+/px/nAknjqZO
L7g1U9Dqr05HVbeCBIjVko6RA16vju3dWPLC87E5qbE4hNxpy20KLSbiOrM1FwKXuK9ys6DZVyPh
Z6Fxev3pLpwIWpkm3en/GT0sdkkd4uzmRR5eT+qM0TGR3+hXPtbgG+hz8Lz1bvim6L216xE2oMQc
zefrP+BCHIAoZzNs4zQAwVwE4TFMZBZ6BfzKoJ8UOPL6DH1D+QbtDW1QESkCuROvYWfZ5Y0TcqGl
S7SF5wTymqKIivb000JkLusyDxLSIFOOcAU91OaEhQXThIE2Dl6KjUhfGMSfek2N1p2Nn7c9BfZv
o5HW9vp7uBAVGKVS4gJ1ZmP/Qz/5Y5vFgyKoqkV8Nymx+pudka6LJDI/nsz/ucqyk9ohR9QikR/f
mSLyNpozGHh/IA3d2Gn+RZrO8xQWlduG2S0w96XPzMUiOUlMuOCCnL5qIwPI6cBcv+vhhRl3Y4WW
w6vjm+oLQ8vkezMItAClmsjhRtJ24SzNwx/aJRTyCG4t7pmoUTQLdcroDh2I6mBntbaPIhXjCj+8
dX//M0haRHbb/ifTtSUcoWUC0/T8NR27iztZJQaOKqBase4J0xSTi7Zom+KIhV/r7Xy8IjH3HTKw
3oeyhHU84R8NrejGdX4eusBNMv2Ze/YaYXJxnZP0xJM3puldRN5f4hNajeFakPN9Hguzf2yb7BbV
5/xtz9BtgiVsjRnPvggnUKN8UygRvrTBkO6zRITb0kzrjdSMW7nK+Y7STYf2zEzGAkftLD4sPq0N
VkNw2yKrrH8Eapgh58kRRdYnayCeB1q6EaODdOL1g3rhEWcgITc4eB7oM4ug0VlFG2Em67kDqnQV
N2mVPrRhkOXrIo4Z2V9f7bzmoFPDOJi9q8KuXa6mQ1zFewR0Leq29qcEPbStV7QYxuD0jYTu2LbN
WitmsDrtbu/n9cXP9w/jvJmRwPNKuguL2JxD75A9JpSuGaZ0+JJ2XFVm0UG0t5xV4ofljRTiPAbO
1Q2TflqM3AZn9EY9RcMOZx638UqaqGai7XtQLNvrT3X+AblaLRrDcx4Ig2lxKnqpoeOLkbk7klQ/
5bU9fVIgkrtJkzm3SppLa3GtCdo2tLrJ7E/DngxlUoB3Gl2EhmZgR4oWNRLgkJXjW83ZC0tROM2Q
eQ4TWK9F/hVhZ9/0iIq7YyvDHxhuJU9ZpCQbZZqiG5vy8lJI6jEJBHe6jHPYchQCxasOHkY+PCEr
kh203Mi2aIvfwj9f2ILwJGbICUnsPPQ8fYF23WHY56S92yH5tbcrJLTTsAfzkaMSOPVNe+PR/qFC
nMZwk7H5DMiRDO2RfjxdEDqxCHrL61xMBVMcN20zPI7B4L3kRml+E5Wn7v1g7KJVldI6sXzusU2R
av1BS3CcIZQX+NHivHt9z54HO5OAQ+UCGIke3LITllYYxGkRtlcIHiCtoY3+VrZe7AYIyqDGMewR
CP0g44umAwRC0Ms0iudwvkzo29ToswR1TldHxferAqL5y1AGyGciCbFTaxzrrj/jhV01pwYACOB6
WYSdxZt3BvR10rB1a8Si3QxR5CM9/ukgZa3u/xdLQYgBuECtzZTudKlQbYcuSNTGRawrodz2vaOu
+MYuoDC7MV679FSEGWNuo8y9xcV+woa7Rf0qatyhC+snW1GdPQmv+kqjw77xAi9sEkkjmsYJNZE0
l0PPEKWNQpSycUU5IDuvVM6hl9iqyiDqH6pyRLBqyj9eUtNw42uRQ4NyoeI8fZW+U1e2TEXl5v0E
3GSD5okHFC3BuzHFozpAcRkXtCHYM7pHECt39MT7hTpLUd8Y+V6IFORe3MsqoEQ6E4t8oG0TvI6r
HAw4Kr/j5wbPg+CYVSWKdBQ5CkKoreEl6w9vJFsnMM2gJtZdXs+yHmk0TEbtSj0d9iPeW7sQJZiD
oaCedH2pS883v2LKUIfs0llcW1hzDTHmUWTns+qOJ5xf2RR6W3B3IzoGSre7vtx54mEy9eJ2ZCjF
BH2JptXajrIxMCvX4eQjyQ/NfcQ041Bk+WdMhsJDPft1ofFT3zibF5+TNIACmCbCGfACxcJsVHDo
dYfaDF+R90i+9pbpb5BgmLUVi2p7/UEvVIF0qOdTQ+YLJGB5xUSkGUXZFJ1rwsICgBbFuJUnWIqt
x75Ba6ausCnxx9BGXzKdBgqm1P8rrpT4+6DG9fH6rzkPF5wlqEVzvxWk2jJcBCOq5mjSTPTdyt7f
4MQ2fXK6uBz3olbzW3vq/CPPJxcVh5leO++t08PbBVU0GkkpXLXM8TOLYsTgN9jV6W8jQuKvjoXu
NtZTUbyp2ri4gXg8D1eMBf6ZZhMXuW8XBxaokTqiryRcZiTlWtZR8V3tq/B3nilIyzizX7DZRPaP
D79goOgk1LRW4FMtcZYRgq2G2WPN66soyxlRYz9mqVZvbL9Ob+zkC9+SBifAJVpVZIBLCJFdm2Vg
mDSn+jzWv2dyGI8op6BAKFDgu/5U87s6zVrgq88cLYP+ueBjnn5InztyFtYfXR/E9I6xqol+c2Ye
EtB/B4xvAQbUChiYqBiQmiiyG2fowpNK4O98Tu4CqoXFJWCjyZvOzFKXlCnf15Qiqx5zkhXScrcS
tAtLgR5iGgJAChrecqhUC0Un94xLtwAMv1WdMXlJ8UjCBrUKb4TACxuUphBzQZpTlAzLeVlF+wd7
6IGnQh4VeP+g1C6Y9xQLe6Si39OCg3xXcVzyD19lzFuRVlCpLyG32/M7+KMXBD42HIMAB0gdjxDg
S74cJcm1nKZNg2Dez8Kp+uSDZFuwzuBlLN0gpZ+JVIs1G4wJBbbYmZs6fZHup1I46a4MYqQdU6vF
CSWn63sj2F16weCz5qHrrO+wxHDSFyw6SN2pO8V4pnql+SNEM3plt/ABNav4lSnOLQjE+e3CY6Im
AfxhvkmXkzR1mC2IHC91q1KvH6ypLnbNoKWQsMp03yv1LQ2B5XrAjeeu3syqoqlnL7MStUVT1xps
4ziqSe4jUa9jZYnJbeC3n6JGJG22mkdU4sYOWsaDeVlGC/PYfBYMWta4Is+zAL60fsTsqu4OxYha
7TrVKwtF7Bbt2MxXIcKlpr0JGOBve3vot9cj0tm1yuZH7JEGFFgTQsISFVyVWPFOqa8dMRBqaOaW
Q9a/Vib4pZ0zhaV4GrDttHae4njerkA7BP+spIj9h76gx74NUKgPb+TiZw06fhMNG32Gz8KFgi55
erAC3/IBsRbjMSlKc5X7fnU3MFldm9BmgFIEuN3AcF3b+ErRw4v9fYHP2kdL2vlHcNXOKRxMJTAq
pz9C5YZXQtgkxx6YzlbaLIij+OBK2fwUOBrfSFGXd/y8HI11So+ZT0+aerpcYIyYHKVadwysfqie
4tRJYCcFI3bgu5ptEskVCrYx7s1Yv4UjI0+sEW5sx/mR/rye+A3AxmhNcMgFyL/F9YRsfYiThtEd
8cnT/ramMfmSVEHyqaqD7sbjLntILEUDkp0HyoEG55KTOmH3J+rebFHKyySOE2W9tSjAblwN58ea
VgvzwzmPIIAtc0YnNTMm8X137LpifPj/nJ1Xb9xGuIZ/EQH2cktu464ky3JRnBvCiRP23vnrzzPK
AY6XKyyhk4skgAHPcjj85itvaTJovehVYE2TTbJrI3Hn3v+a3nmJQnuFS1aU4vQ9r1+ik8DPLJSl
9zXe3vh1SEvy8T7X5inH8jA3szMUNzXAJhH3YjfMOl3emBysYzUjebIlUhmIzYDh5NUxMqvUQno8
bH0OWYJRQaIXc3aAXgeZJK0t5K8KKe7xocw1jLy3lJVuCGdieR6dK4r2DImO2KDfrsS+cAYLZ/bF
x40rVJ3T0FDYp66NCVR2QFO7sS82sz/5W6Gjl0c73e4qZ/SaRR7sHz12K8rTuNi2dsxMNZZ+SKjs
VQdtQAN9L8nIFxxbCGZh44UT7YK/o6BJsmelTywMOkpBhPrTdrBjfmnxL0dMM46Q4vzoGwZVwjWh
MJ/hM1mnUHrsxOB9Q2Zfcf21iHr8oDucbVopg00xDMWlt9TuoCmxtJGl3n4wGnhcAccjQogq/npn
Uw3n6smcA1+WQZIm1F5eZM759w8/HqswGdYp6jg9q/fXYB1cqnof+BjXqYkbtr0QjNKHka5hb1T2
0TYBh++tKVV1sKR5+OWj6wMogb9BmgFuFg+U66eMrLKYoFg5/mIFcEOJVI3bD8ycligNfuIRGO7S
MOsdBLvMbouffhstkLWhnKF1B5WQdPJ6cWT5KuRtFsefBgWTINnIH5Lazp8HBdXH2mbV+w/7zno0
YhDlE7wf2Aviz3/7WByUbocomSy/TWuMjUtNG3A8bSCXtZVEAdCG9Ub2+M7NimgOCQdliMA0rC81
0wxIwOvC8sOlE1QQLM+XkvJDnpmRW3WgIWFZRyWDDMA0cUzyPMewVUclyh/T1smKjc/pvS0AW06D
mq9TaCtdb0GToQfAkJ4twIfiLIXTVyTD630wyOljXknxRrbzznJMSEyIYwBbBeXgermxSKwOCyjD
D6cEWZwOYkgZzuZeCZXJnWWmC/ff8G1+B9CNpgXluyq6i6v7YNLZS6xpwnNf4mfgLpWKJyk0eOWn
WQbFQz0YJkZfsz58QwYeayIHz5LidP833N4I3AasD2ERlYubwJGbDJIDrQWfNSnlqW+xbE/jKMOp
gSZJESJzmBHuPjjOpYfKOBf1R/4ryk0RzX472jlDLpoEY3hGUs/Z5cxMj05pFQeI/VvqFrdJC0uJ
8kTUJ8zAVu9Uk+k7YxwTnnEUl9QDSpRhuTdkeJr7IWudj4JdeTL6lqKAR3FEzHGun0yp0gpDIxWD
ZktqfQwvJbfIzfQH3sZbjYn3vlZAQbSX6HdxYo3V11EFGiaiSo9vm2EsBy3FxbMw8SurFDTEm3HU
vWRCHhVNOUzNYSJhw+tEh/vH553t5cahrKZAEDDY1fMGmRTK1eA4ftf35WEcjc/2vCQPAQiUj8cC
MgaSFwI/u7tu+cSZYywGMjb+wH4c7byQK7fRMEjwiiFrvCzM4w+KThJ10O3hUqX7SxFPtXn9MuNF
R6B/lNBOmxT1EcSDATNfqU8wyroNXYl3XqZo4NFmYgYuPsbVOVXDMVdCzBT8pWrpE9R1K/8TVLXy
hzmk+KPU8KbP+txNGD3Pvfy46FLyih2gvhGSbkPgG4WMQww0i/JGhKzfvsyqXDoN2nLtT5Vk06jt
0M1q0vTRLpvGV6jwj/fPz5vK63VRAWWNlIVCilExVfb1gmWH0yE+JpXvYF+DZImZ5VJ5RpjcMr8u
eFLwwFqQo1IutGmOnaPX0suEK0r9YIxyWv8b1NJsnM14lsyXEYdUDGyaNtd+WklvhtjzjFoUe3rQ
x7k/qXPVHxxlLFBpjhvMjNxEVTHzxH0Qd193Ypwrx+4cho72GjkWDj5Hpanb6GDo6QBeHy6F+kPG
Nu5vNLbwWbTRCrf22ZiE6bNdlHnvxkFTSPv7W3QboZEx5lRwVUC4IL283qFCK1U2gt8ft1VwdKbl
hYnpdGIwkh/aGTyvPAXTRu5x+1mTqgsNP3qeYgq1WlOSdNyuzRQtV9wcd3GDh7NcGCYeVzQhP/p4
wKVIqyBeUOkx/F49XjLnRSTlmT/Vs/pdx8Ii3HWp3U5eYKn9dKyGCYzy0hBPN1a+LceY6UPYYVLJ
tw1+9Xrl3AnzpsE5wzdRAJrgrIcy6BMpxMWFZkh6sPUY88h6wMB1IcZtRM7b10oFCFWBxg6NM7qg
16vD+qobrq3JN4ZcQ54bLiGdhGk/0Nl5LDJ7+VwIIvb9zX7nvTqMJJis0XyFMbq6Mnqg0szcMaO2
1CmqT0MBbfAkq2WEQnb78bsQiTVLQ31TTL2Zd10/YRxiATEr7eDLtWzszRbTcBIcx10SbatPdbOZ
b6AwFW0Ai7KAYdf1UhbKzfNURp1fgbXETjOr95j9jU9TKCvnIslSLFXTLUzpzWYK7Am9H6ZboMQY
668Wpa7UxzJu/S4I0b6nHWY8WfXsVOinVeG3+29OHIerOInCEhk5aCUApby+1RPGc4LvJu4sft+O
zn5ivvWUj5XjhkiU7WeYi7s5JXu0+0I4ddf6xu17ez+JwksgKUTLHveA1f2UxsCi8Dyq/VKDsI4s
vnPUizFDdXppok+oGmfezNxJ5xfgKr7DkLhW8Rb5MLid5Bz8H9185gec5LVmTeqU2CjbSuPni4YK
Rdcb2B/gBu5mSNp+vb/nN5ehWEuoh2hMhum5raJgb6hobKLE6xuzBpK1wDkzcYsOJdMDEcU46FEd
KBtf6Htrgikn02Gohvj0OizoKGw0ZlD7dWtU0anKlWj6ZjYSrtYlbaEXC9r8Rwc/Yk91RpVEIjEq
XqumBlY2SWlv1DT2+vIfEw6VZy6h+W3u0fi4v6W3DWXWIrngIJNbkXmv9rRK4sA08r7xJd5w0jOd
rYos9LKma2nZSsGsnEgInHxvV5XzjUS9MvZRGqvti4SLaZC4rVaX3UYsfmfTSSyBXIF6F13W1Y9C
VaTrsLbO/QRzt1cgicOf1PeR5ALbG470pcL246+ZJjaFptAlEt/1deyoisWwpFLL/T7L65bp9KTE
uwiHtuXPQE/171qHdeRGjqmKb/Q6hsB2of0IaULjSK+LEzkdtdigTeYvADtyy134cOLKM3AtnBEx
EW0yNcqqOTprGn5Fn02zSMZDjUub8TTXKmI2nTGP5d8KTjuaVxlKF765LSY4/PQmXRAnDmWn34+R
46A5hw/YaLhRhW3ZV9mapuZUL2bVHe+fqHfenRDEJYewTUBH6wlFVGqtVUx1Biq3jE+FZKinVGqm
vVoZ3yo7SjamD6I0Xe0h7WJKVqH1TUG5ioNVnpdKFSetLzPfO6dT114Ka97qI75Joq6Wgd4HeIIr
jZt63WtvIgeFraUefaxXBsunwi2QYpGxGDnUtsWQO5DA8pu7ScIp4WuNXqpyDsnVkJPWsiL9kS7Y
jTzjFD0G32nPONGnRMcDbt4ZTqGpewwFQ/z+UjJl4ds6VRizYZ5p+sY4EdPhg9oow891pu2NOA26
Iyj7WDpBGaXjVjRFDRMQyIF6iit9UDCDrizDTZdstj4jayujkBNkzvJnV+JUixMm1l5/FZIiR/s8
UPXqKXKUON5nCHaMXtziDLTL7HqZvme6juRLrKrDv3hQ5PPTUihdf8nmSNKQqdWiRSE/j4pCOjdO
jdyQq6jIaqQuuA7DeULyMLDpR85YEd0/ZLdXPYMPckWhvQxheg3oAMvCb6AI8DvEdKdTW6kTTt1h
FGcelJn2n/ur3SSmgISBHJALow7HMVglFjDIw9lhaO1PZmbV0Q5Ncb1+xq/eso7FPMXpP10dJr2y
szEus/bxhMHKy/2f8M4DA8uG8AlTmc7COj5JY5MBR55regtT8apBqXhtMJ7B+hR7lf/HUuJLYuID
k2N94zlFbs1mXDR+hyy08rpAmBh/SCkZ6r8TOl365/vL3aaKbC3cRFqKb/qCqx722NdJBRDA9LGE
ax/zBkc4GK5+pjT9I8armQt60NiIvO+sKRrHlPXEXchcq6ChJ2BUcabCGraZi36n9p3aeKak59+G
sJU8xGn6L5GD9c39R715iYI6BvZBUHKwjlkX86Q1JoNjywTIVuiPFqbX55hpNaaW3da9fhOF35ZC
RxBireDmrY5sk0RBi4CGeWojqf6pt87S7PHaTJ9VxFD8XFuGjS/y3QUJ+kLonWb8GiaplVFLn14y
T6a+/BWgdv04Ytm1U+zlV67K8bf7O3mb/iIhSMCHEcI7BAogroXf+iK40yx4TFr6qZSl9LPSG/IP
vSeZ2CdpYUbIJxclZsnJ2AW+Klmd4soBolE7/GfV/f2fclMIaIx3aLUBD4WEw1V+/UtkO2hDu7XU
0zjgtvuPNEdza+1z2x6T7qGajCQUemSZ/LQkgFw8swb0d0hSLR9f7/+Q29PlUDSjqiFmXRa8n+sf
4vQtA8wYz9VxaUM31CL5qBptcRzA0vgfXoryUTj3cJxl0LHXS+F/i5d9hR0orrd2SdsmyjTzi9qE
5vRKmmY7X++vdxOAUVES0j8gNJm/cMau10uYGc+TLPVHMzHHfZub0V9zh6MUrZ/mGOkVdG27Cy+6
XsW7+yvfjkj5hPATAGqBkohyM/LIisVukLjpjpHVYt6GqMhLjOXvRdKCas8WVTs4rij8KFYH0Fmx
kEwsl4e2lWPf7Evc5HT0QwEm5Dv06RDzyqvSz1B2pjBzaixPh974bFRj6MsjTodZ0KhPupJYGwHv
5usUT4G9FQRw2O6MQq83MAauEuqYHh7ZJ/MS1XXtZ6WceAk2EAdszbZUY28A/yRAYEIQVaUWB5qw
DnUkA2YxVgmgLl2PqgNq7hEjdC3oM+Qml6VWwy8TSqP9ubGCNPzUg7TPyBSA8zzY2HTIX50psqUj
5pq02lwJMSV9q7J7y0Svcjp+I+EDKQXKLKDGqxgpoRFsdFPfHFs8Gs5KO6tu00SN29Zx6UWjFP9l
5qq2l5dRe5zKgCITnYddVyf421ZJclR62d4peogjVRQln7Hh1g+tYdS7dilTHzX/9AEPQqxA0Ur+
5nSVenCa2PAygqNfRa3pGpirHoCMSCdMg+eNk3sTl8TTcX3bYJYQXFvLkCH0h4BQKTXHPLSKHfSq
7OHNNbysGnUXpH33OKEZtZO7vntgGBZ9NESI5Wk3Ib4jBvDrCyhtFGSJp6g95uUM5LSO7WPU1Is3
mNpWHXUbHQCXMhXQSFkoBdaEUwWO31SZWuLXuew0w05JEys4jEYzJQdtKYPyyVbNRPszCKNi+bk0
tP/kjc2+SShgIfF1acx+SGTAaK2+LyMd5awp+AlpNl2isGw93EPbR2PM63Nr8qFL3bKc7semdxfl
gSF1iYC/FhcfEXBtbDNMfadRuyH2mg6lcZTFzdI6yXiMLH+nqponqVeketNuKY3fXDcIAXG6xHgE
1C+54vUjz2NTqaUiBydpRAusNyzw3YOV7ukzpRu7e7sUnURmeDRxTALKWiIkopgx43x2TmVrZida
iOpnFDQsb8GOd+M2vwmUXDI0vin0RH+fXvT1U4UzLsiyFTinKY3Dg5wjEmcPqnmBD/C9SdX0o+Md
lqPXzAyN5EjMQ6+XS6cSsyV8eE8ZRPm9jJq6lyGmdpIirLKkCoHi+0dGW20lM3QQBWS8b+ML6pNV
tk0fUw50bZQedGAiOejQsh4fcgxn0kPUD3ZN+zC3EOSlnRY2bmPJVfEHnr+jfExxiTQv9qjLqMvi
T4LQLIxF+UAe3S8/KorSfykpsWpNFgPM8kL5mux1MzXnowE0YGl3GE+lD9OYyuZBmao0ch2U/2sv
6KZpxvVqCSbpyYG9/Iwqid6fkhm+oocQNxMPPQDZcLKSyph2S1UH4THuAiunBM+VRdtCeqwCCgxb
8B3C8kAgd0S5f/1WBgPreTo/4YOcacGxaZrvQ2eYX7VgsjxL781dMljgeeZhq++1+qJZmAKT/A1a
KpmGrq8WVqhi3/rKSJWFCGnIyk84NtK+TjvVVyJ9PAkxj8P9I/HOmghyEqM1cfARb7l+WAyT48pY
7PphCm3zFMboFRR9ZV+aRJ8RGQ/THfC7LZrxW1b8292LBDhCqywpAJuIV64L+HDgejcaY7nQwNHl
/TDYi4otT5eVzNCUOfpVNsH4R51KGqbKZZvpno0e+UuIxTECDgk8e6+uzbZ1Z/RCn/S6LppDkEeW
9RhWof3dWBo1fC2TXMo6IjFgPuS9s0jDpjyP5ho7N7aicp0Qe+UndLK6ZDfMnWV/lWvFLna1XHbV
Z82uFuV7M5ZD/mBhG5bSUgnmtPSKDAx1jiiu03MShWB8iDxgg2sFxg4jqNMXOnvodXhybVZAdKzK
meqdErZFs+vxG7q0Ldy1A/dI+jpUyNS5zM1HHxn6Rd7HXJufJqh0v1LM7f5xICjabosl9sciHW+A
2cybjBsjN0Ld6soqnWh0FiStL7mjNOiMKT/nOYifdNg5pzlOtI0M9OaYsRxJIckASkSUpKvlGnBw
wQSkEcFII7m0waAznMUXPKBtdVh641fhhB/kWopHBI7BpwTmHdDAWpnPYR7UTnBtL1XfzC9GtZR/
dGrfXEyNea0jxPruf0o3wRUNQGGUAE4c/xaqsetPyUB4NA5JDZ/qyJiPCKslD8sSlUdAz8vxg0tx
3xMoMDfEFEewYa6XWtKgLiAHBw819fYXuZlmF/ui7kc2TVuEjTd9ot+/VeAsvDXURN4EfgDbXa+V
5natUFq2F2JlSQ2m6V1+NtRR+lOTEr1ygXiCgx8TzXkBXzX2noQYj3Ns8GR9sTH+Few9fFBOnU0n
GwYUoh/13Cuv3dwpW7js1f0t4opQWSJ4Czwkycn1b13CksZ2PWiXutTnHwXUnL9JLLSXWS1+SklT
bfTKxKP/vjX0j6CSkOgakNzoDa+CZ5G2Zj4W+nIBjjNcRnyKH8fOrDdC9O1DiTKFr0Z4WcIEEt/W
b82Osq/wqUyr8QK0IsWaYZbjJ6UyuucpnjED50rZOMjvLkhiwpCY5hH30fWCyTyADlnU4aKPy4yC
SKU43pDaxhHB3PBQNKW5pe97Gx7YSUhzFGKECKAu1ytOc7GUUkHubEW1LHuVhtJ5HGhx7k15N3+S
Q0yHhtlJN3b25ovF5lgk0AQlMaZeRyVJQaoeippyaY1l2EmpabqUVP92i7OlCv3OSoxDxKfKCB6S
3Ooj6qBdpkXWdxcjQPrInQdIOIZOjegqZtRsRIc3qMTqXIrox7iSl8hIfLWdMgQrs8vC7hIkUrDr
Ve53T2pAp/3Ra1bXuCoel51rj3P0Y+j0oXQ7p9cdRFnVQHNFpqB8DRmEDae674Z6p/dGimmHKr1y
DzrlPu+M/rw4HbZlphKHCKo1jaI/WFinM7JiIJDsrXzo/9ILU049JHjKzwigqulB1ue5Qgm5b5iY
WO209T3e7jIsfmoSfBkB9MPwuT5GcPgmQ6kb+WLg3XbMERJ1BysYnphdjBup9O03QjCjQ45+D5oN
CMJcL9W0g2LMdP8vpTX8W9QU+8HIDSbI9YlrVHL59wcjPsU8CBE0jITuDKHter0AWN9oRiOakpmq
/zvhPbQfOrWeDrMVzltSr6vmgTg7XGDCNhQAJkFuFXGsWQvipnT0i4HS864qdFQD+OwvRhlaaPAP
c3LA27MBa6xmy1Groi3RktvdpWXBxPlNdYNLTrzo30JezlS6nDHtveihPZ2bvtcrz0nV5ZdtNsYn
vWjiYON93h4d7g0GK4BFUS6ED3G9opPmSYa9u3kJ6n7ZR5jh+GE/2vtwipeNqHMb7PCrQt5WJe+2
ZJR7r5cKjcHWQ4VqSgtSZS+jGXrq9YlbsUL2QsYM509bwpL2/vl588f7PSaIa5w+KqRAPg7SB7Hl
v21p0pRBaDtBdSFjzhIQjNaYewM6z8u+0aSlekDxzfoDhlggg/4N6uVYyaGqe0h95+UunvUqdZul
tLWnJBqtQyXDxndp51nqIamLWD5mgdoM+/u/en0OxI+GWoZdKVgIAf+8/tFqjgKBOcMoi8kPk89F
n9rKroU+9lcVRVX1PIaj8cHZibB0pSEIv4+iXODPV0FksSdjGMy5vsTpkP1FzmPnO6npqkcnSfr2
4ATD/OdHn5I7SAAw6KXD5liDiSw4sNk8Be2lGeryUW0X+UQTvHlNQrlHwFHbks9YF7g8IbAPYhZS
uSD514rRvM9BLXP8NkNw7iEVuBJ3u9DW8sAvG5ywXBOF0G/mUkneqPbL64efFoAhKgSoNNLyWIvB
2EZBd2pU6ks2Tqa+H/TKsD2nr5zocRpLeZ9kBj/kw2sKhhOwN0Y19FJWAU2YXueBZWAlNmfl93hS
azS5O1t2DaXNP8e21L7cX3AdTrgjxQxGtGBJiG/K6lY3uRZVab4ISuwpY/p+aByglH3WbtUCt98I
hQBwKCIJPYMbXF8VOGqLVsh0GStF29e6Xnrl7MjHsAj/XuhKblRy7z0ZKQyrAbITtN/rT1LgO0YN
bvqlQPQy8hoo8f1ujPTuT6OKPyq4iSu6SDcEEFtM2HDivF5tcOZYtwFeH7NpGfeWmr+OMMt2A5J6
D+nQ6xtjzDf1tt+jJOvBaSLBYW4qaDerzMkmXRiBnNbHUhkjaMRUNflT19tO54K+yqBRqXF1nCoc
Jd2wKLQ3GFoYA2zuzH/7SEZ7HRUKcFpjO5XPtpLar7XUtKobIHr6RW4dqfCKXJqYN8NqtD3sorN9
mCDvCU5a6vdhAV+cBlNTRN4coqnnRVaVf7t/ONfX+9tDik65AE/A/ltFOFI6PFuHujmOvdQ8hW0S
AV+W6wMDsIKZELY7k0lnVyn07Gg5wbxx1V4vj5qM0IVEMZvWGgMYAvv1Oy2UrFNt5k+HeTLTU6Dm
6nmWxmSv0WvpdqMkVWiwxQXYCqP6Eabylkr4CvT23w8ANAJZg1AP/XF1hC2jdsIUvN9Ba7FTLVTI
yomyyC8RiN8dNsjL46TaxqdOzQe/UdpwX4Py3CWmVG1cyteB+L8fgvkOfTBBoePXXO9EXke95Cy2
jFV4AAaAhhXSkSHCuX3d9ucAovRz3VvhAVaHfrx/BsRf/X8HnVAhmpukH4JnKzTUVnuw4L4N0CJS
j6llhl/TYAkeWvL3jVd9HSzeVmEQyOVG357mz7q7mMXlIvf6oh1tnaIco0rlRZnVZuckwVaf4joM
/u9SDOBJypkTU2pd72UAkKq0Il07xlavfoqljsurUaYfQTjZh2UJthKqm0ejY0+hgdoVwzU0tlYb
aEtD5zQ0oI5xMUCAkaG74D8qHUZaBt79d7WKSjwbKp9clqQHvC0Y9qsvxgi5xTEIVI+N0XXPS98H
O0WybReGqXKUu+RXmkeVT308fcP3cHFDI7IfZTtOv5oFRktkd+2RcwgwQivt3Uy6dZ5N7M5VK4mf
4iiXXhYzBbk0ouLcwC48DqGdw34W3pLIGOwLs68/33+m1Yj4f59JKGMQiERRvHomxWhnesy9eqzR
Sf3C7ZwgEWAtJy3VGrrPgKdlvRhO6tBIXpQt1ikrzIYZrNTsbW1Gy8BGVPX+b7o5QmyzAC8y0RI1
wHqb5SpStIHx0tHWUuMTwsufu7mdT02BomtZLv/eX2398YuXSn7ApUZHlE1YffyluUxMTjXtCBvH
+Zo66JdxBmhUy618rBZdcWtIYz+SitD44ZWZO5EAIkRHD3hdJqcR+Rl8Eu1Y8WmeIwWsTKJFgWtZ
1fxF1mLpErWL6gdSuzWAun1muA40QqA4Eu+Ydlx/pJoRNPRI5/CU0SbeKV0/HLQEB79Szygs7abc
Z1mOXW+vbWky375bcmseV6hoGxQVq90eKqNoALalp8WB1lSVVrkvDS16TG3yMzS5tmhCq/WYpAnb
BJG3UEYQ/VbrZZOO2ExYQQzSKmjzhzGVyMlyCjvbQe94WlA5pbM6nO6/2ttlaWhBXONe51BBArze
4MaKEVU2G+WUB5qE+SNGXXim/9LrcTrES7gF+1pd5Tyl6HTbvFQDvirdwuvl4Dj0oY6i9AkXsmbX
Ola/T8tBe9WKOPrTkJzulE62uWOnZTfnbW+k9avj9LY8UnH2fz7l/M/18ibeUP2MRsMp4z4/94AU
3S6WxmNdJZ/ivJP3WZz+gL2oHe7v8nUFT7eHJgHYFjJTbgCi82rdsJBjpw115ZTVQfxq4wrp6ekY
PiN5ph4XjeyOqW++kZu+uyitUTBXwuVnHZ3UGCE828nV09QY2kHKTRslBgKm3kaQ7ynkdnWnbBmM
vvOCUZzhc6E+hQRxo4EF1Ndccl09RaDKjrgSBm6iKPVRS5CjMCmrPCfo21NQlsYOYo767/2Nvj3O
NNYVjdIYShgKVatLYkTqVY0Xyzih/Tzts97IPdUak6MdGYm7yNHHrALFi+VHQhsk8ad7eINen2NV
S8c6NU8JkwvPLG37KQLDAcuzRm9y41p/7+EQL+JWxytQFOLXpxfZi0Jaht48pZzhE3bOzZM6CtDk
qI/fcz6cjZRvRTj47+lg9sGtIPLS8F59rXW5TEihxNZpgVTg1om2PFTjmH9Ry0D0hBXt2ERmcVQz
HWM3sJLHmTvQTahZj0PeLQ9JoA4vbYKpOjVC+axVRf7cWVBEKkWJPKBAOSgUmZRoDMIx/1gqKV4N
lRklGf8Fm7HGN9JcHbQySHBuVsb82ehzw9MU9Hjrpt+Su7kNK4RtYV4io3VAlq5ev5hlCJSitQbz
VJd2cnJUCDEKKJTnsTVBHsCI9costg9xjVjj/fO+SirfHhIOG1cUQEfhUHu9stlyQ0Y2AB6MU4w/
Focf4NZajeZOoShf76/1zvHTf19r9W1ViLXiNt5ZJytUcAq3YKnPVm+eTSgEXqMP1un+eitrGI6f
YKYDBQMZxvdFq+L64eKl6s2AyfuJq6l/karhuVD6dKe2Ufd1bJzoV+0kF7WvDH9ANMRFmW06kKgI
/qlU7+7/mJuNBm8OBpy8ndsSRYLVt2cNGELLcKpPkyWZHsLOxhma5mPktNqXj65EkiuUY4Fh40e3
VuAFeaZbEtkt6TnyBlKySPuxslQ/TlXzgwGFwRlLQK1gcxn9rB+qt7ulrAtH8VWzzi9FF/2U7OpX
nE35i5LL8/5jDybGdKSwgoRIt/RGWwF/n9oKM02Hc2TqXtM6yYNTYNaYDfmWkdj66mMpigSuPAEC
Y0q4um+HZm6wmOFgxHI7u9XcmeJMLF7eBco+mrW/mly3NgqU9efxtiaVkDAPhBAmr06IMSdMJPXW
8CP09w9qWyo7PEULLzabeN8tdNnub+c66Ij1BJOJnggAIILl9dfRZkj8F1QlPnDyetcrlebJE9jB
3Uyb9O9BQo1ennJngZs38KneX1z85b91A9A6EIuzNlhnroD1iFkOCqsfJsMAQ1nLP7Sqknd90OCK
dX+Z994jXQeKDsh9/LMKOWVeGb1jj4aPUZt0MOf5mybB3EksZKnRVAkf69CqN269994jcw+aPahA
3VJnTJRvqy6NTT/R7PCCePzwOTGdlBA+l56aj/Jf959xHVnEVv623roPoReVaqZ0kvxyKr/JzTg8
oFI4/zPElr2FdnhvKcoMHk5EMI7N9ZGhpwTRrhnhsdR0qrKuzJ8sLqqdIGNsRLH3dhGqOjgx0IpC
weV6qUQei8AGAuDbwZAmbmCGtlfHWUregLiVO5hFsZHuvvdw3PWQ7WhUCXG06xXzsNW1TI5MHzOI
5kigkR57NTD8FFzqh5dCz0nMXWyCtEJVfL3UPGu9kTSR5Stx/ivLtPlJTrDOqoJq2tjG24diJiDy
CgZxlEtvvJbfhnD9MNptafWWz/Qg+gRNXsOqZBTCjPXHIBXUuBBnme2AKRSdTiru64dK+6Scg1Cz
fE3tz2Ym3JLtsQOgZgNWs6Dla5G5fLt/9m9PCXMdKJLQYASOY+23M/cLpoT2Evhd2KiuCZ31LDeK
IP+3+hHw5sdk1t6eUYjQ0ICD3IDh2epeyINhmloyhDN3qbmbiyZ8tvRU22gLvanmXEdHR8yOSJ2Z
ntKyWS2jKWFmzPoU4hTo5Ecry1qvXbLhJZbm2R2TfHiqakYGVhJEL7UeJx4p6hh5qJfH+4R/uW07
qCeIOD2zS3WwNqLqG1bv5veROzKvRI3nxiBGHyaUuTJF8hNzCN0WgMAv7J+Gh6Yfv2clwkdSZmoH
SNXaTusqyzPywjkaRtHu5iBSz8M4dadiSvWTmrSakJV5rqcFRGidhYjr25rHbLL5w8Ct0MNEj8Cd
IaInSWa4N43E/JUmo/mIWFa6r3R9fJT00fKLKZ9OQ9U6O6MBRD0mVrhxX77zKTGsB4gsOkp8tquP
tjTzlkS9l3yQotM5ixBLnJPCOHdUiRsb/P5SAuXOUIDR1+pqLtOm1Y1ylnyDC/oJ/jly02B5zuFQ
NBtL3dyQpkA9MKRkIgAw3FkdtQyhtxQNlPhsDW20ixNJ9Z2olV0raiVfs6Hx6Tr6Ufc/25vnY1FA
SQzbWFBYDV2HCniBhBFtSs4oj7XHuDfao2bHw7HQk63b+L2laHkKrWCGerS0r5eyJPgukRkkZ6kr
MaKZzOlxVKfOm9q82KCG3wQjnur3pVa3Y58NxmxMdoKqmd27TaQU+znSoh37/1cYMsC8v4krnCTB
SKxnC8QV1wj54upAOjN0WatGD3DoS8MrpLLchWlU7dVpweLHKsKH0QDlYRSWdZglrQf0Ly3ghpFP
UBOl+OSgtfN1DocKHRgKk7LKwo+mtPxCC+s7YCecLl7C9eYHVlEpiYb6CuE//5T0xuukKuGPjDUP
jp6VH9Mv/G9HmFYAj2SoygHTrtfD4CUckcJPMVgZikNSLM1TUvRolBSW5KJfUEvuqEa1t5C6Fe6k
t8nFxAluIwFckUXffgbkHEBaUFXA+61Rfqpdy0XRyunZ0RaEGyUZfdypmhb9aVHTGNOlrHF+mu0Q
d3R88uXvVg0YsDhw7+uPxiwBM3wTAqf7DcVkdSSB06PzWtnpuZfBGy4h8laQ9/ODwde9sdS6ccdp
ZNBMGgGlg+pzjbJounJISmz4zlWaqU9hnlmuAex8HynW+DgFtenZuCE8R2YkX4IQn6/7X8M7H98b
GcsAhvdmcX396icEBcsOCbFzoQzTwW7l6Fwmcruv5nL+YjDU3Fjv3ZdMg4grAaS5ULFfLTguwVLl
Q3YezEnjgKcj2JWlq93RMSPG8U5keAscgNBbsl71ygnZHD7KLfvD97YdHLSYcZACGeuUPKgaZ0CL
MDtbkzV9mQCBHUJc08561n/nT8ZXTXIyz5zb2DM7jHk2ro93wqvIKsEuUDBT74jX8lt+2S11OAfV
kp31PgtoGrX2U2tW8RnwxJYx3+0b5ghT+dMpBUVLH+V6qWqAuD9MTn6W6mh2y9EaaQ870k+0Or+q
fZxuqTXftI8E/hyQNbhEkjE4m6voBdkM1KzitOeptGxPThBZbBERhrIUla5UFAio5LAA5d7J9oOm
9UekaezPjB+NV2vQt2ayNweO1IN+JEdOyOQBXF5tdV10ZjZL03RKraxz3BqIyP9Q9mXNcSrptn+l
Y7/Th3k4cbojbkKNqtIsy/YLIdtyDkACmSQJ/Pq78O57ulV2WHe/OEIhq7Igp29Yw75GUz3HUuug
DbI01xzv4TB3Y/gJbf5+x7nz9a/tMpRC1zolNCHwOsBX8t/OQapE1NoWhDETZBMw4WNNoqRlV5Di
mK6mpH+vPH4ZnaA0jssDFQJcHkjLLgMFGBkj2JKRd8xCGRUh0O9F4CtD4EvkQ4vDr/OKyvid83sN
ef4jugVEZZV8BAgU0Rcukks5pLAvhxbAd+eUzm1wlFPCbp3BHSHxb9CWHcZoP7Uw6WikfK9A/8uR
Vx2MlScMpb+L43qaKMpDM9hyXhW5x5Zm6Q4OgfowtpCOVpBJJIPrMSQ2cO77/cRe1GPwzBBkQgEP
Vbz1BL0sdgvoibAR3ZyzBi6qqEav3Aqr/mKPch0Fmwo4QKSjSBMvZd0jneghk0tznibP7Jk7BIQO
Ezsr7S555S3O4fdPdXE6/RgP9YoA6eEKgL0MbhvgfSyN5uZcp4ko4kjRvZoG2IAv/nvt3l8MBTUy
1ETA5QMQ7xJjBP45H5s6bc7IcjFPXVsmCWks9EqzXqTvJYhr1Pp2iWZvRrvYhwBIL45u4FmJRkiQ
5FyBA2tsXKON3z4gkA9ucUP3j12osjMExQICJ2fvnfjz4jxeX+5aV8DlgoMJuKaL49HCsKWqWdKc
WxU2tGggWJWDpxk8qCC8Cp0Gcpi/n83LA/nPEVcgB2qzaznjIleZBzxyMuMdR3SZr6poPsNnKvsu
jdMfDfzz7lIPUW4nsuchS0o3pxEqHRDClfhy3XvcyQt8M06m9fmRoiMfhN4Jroi3Z6FhWmtYHstz
tUQOOr+qjvOx1yH41xUAbYPAbDQ+3fk2aXKnrAdKPFBMz4AU603EQohLB6gS0i6NP5gWIpMJxAGC
omxmb/POi/vVcvFQZ8Kuw2bApL39qoP10DZ3XHkeRxhYViDSQvmfxnlShu6JO4hUBuDjPvepDp90
K4INTcd0fGf6Ls7yH+9rTTGhyr6WvNyLgKleo+VUxPIMv6wFiAgbjWiex90u6seKlGJwSOJXf7Gf
/OeoYHEnq5QWUqWLVVo6TTKmDWaJVkFyDeDqRzn5LUAu87IZgSTN25C9tr2bPi1qXN7Zp786FHBV
/u/gF1e2LfsJ6hJanjs08q4HCPgVoObFR+53n34/xb/ajAi/fGwOEMQgWfJ2htPOKVnbzfI896X8
DEBytUkqY1EDwkVNGmRC298P+PNVBREAIO3Q04LEx0/dChWLzqDwI8+K992NYrA5K3lsdnYebqFT
ziFmmk6PI2b6nTP9V8sIWBf09FwkV+jQvH1SN7CzdkUmzw6sZXbc7XkRWZBkvSZhV24CpfyFAhXy
+6f95aAAICcQZkQv+5K8CgVk9EBm2p4ZN8uDiJPuFFD4ECaqibZlSNUd7+L3tJEvYaM/1i7yi1Um
EeAw3JtvH7Wt3ZJWU4flw+rwZYYO/x4317zRvdD32ou+w1U1vk6189yDwn6GcYdCETkO3mNP/+rp
oesBggICo7UH9/Z7lJMnIOPSy3NTZ942nGPzzWUZOtO25p+nLCpPszH2nXn+MZEXd9xakgKUE0Ui
KBFfTDRACWk1zyjz+wry7fBTdx56E4HXn4rpKZhdd8hp7y4vTVhHWwCP2C7h2YwpadtDWbbdFs1e
dsLEvVfn+cXrgFY1yr+46JGJXAbiXYzGqokbdkYvBwJLJp2LJFLBJlFQRZy9tNzNc213f3EFrpcM
wlFsNyBFfmp+lk5HmwoOPGc9MgqjK0CqiWtamDQgGGiuR2sgHxOp+J1Z+OlZMSzCbvwD5BFi/otJ
6GjoRCCEs3M9eN73Gg7SB8BVqmMt7Ue+HmrBNL8Xi16MCRgCyL+onmCxobUCqYq3y62bdBXYupc3
Haxd+E6VqU1rAlRtG7U52nnJcOuWg6m3mT/M8V8rWWHwtbYLhRHgnsDUvXRbFwtrULBKzE3bL+0V
8rgPqHCBvTRpj0DbZHrnUrw4twGFRHKJJhBwHysXLLgoT5pujKM2jAYwmYedMuBH2qiC3DsMbvbA
Lga3v19FGV7df+wpDAcoPoCYKw8HgX52cRuqNgllFtjw3oVdWj75yGAaARGAGAptCBTnaWNdBcd1
VstT1Vrn4ffDX1wa/xoeSwqZ/HpNXawmYAjA5Q54eK+DRWyycRoPTqNcwCHnrBCT/xjZNM5B4VbF
7wdeP/jn5/73wBfPHWgaDIx24X0qqrbQkL66E76fPv5+lMuF++fbBScGGwXijZflRwqTh7DvdHgv
ssr5qEZQGR1kmts5Tei+7evsqlHB+M6j/byCMKXQPUKFAuJHQNm+3S0q0xV16RLeL0Nrt7CLi4t4
AKIZFmgRabLyPczH5a30YxJ/6HpDRwM79VJDpuYJl/ESh/f92JlcenGfw/0MMvRBOxegC9FtLJTY
1hD1eGyhaJv7zFV3PXRb3inBXURX6xf54cwQIKJcbRPWSf+P2lOl09mruIjuWUzlJjI9P/oaPO6l
bd9TaPnFS4ZxFvgrYD0BOn4pbhXTugcazEb302hu+2T0jgGNos/1WAEplUz9e2TfX6wkNH5QRkXW
CsTrJW5B+jorF2Wi+xms6r1sTPYdF4BTWAhzbMpwzmADGL7HnfjF7gwgQQP64+rxhrPv7fuEaV0g
Kt/E97DPA6A0E8MhmwwIR+0QnpcSfIqqbe9Dd5rf83O8vOvXqUS1HmHkWlRa0XZvhy4trL+M9KL7
bgYFto57tHBDaKqXQExu59KFcWVF+SZKYDeEVrnZtsAAEQZp2ptyEPGGyc7da6reA66/nQfgRnDR
I/RaIevI8JCYvP1enqgYQ60m/rYSJbIrFDtr/6rkruqzogwCAH5HOYjxQ2NaGv01sf4fg2NYsKKB
ewLN5BK+xmyA6ircy75NXcK3FVwYjniJrKji5D3689t74c+h0KcA+RSeigkwc2+fMxSIWNJgSr/N
gKnt6sRTW+vX8z6LDaQXnATM/qxy3acUDmBEwLf0L926KIlicMDV1mIbsCVgSL0dP6q9yaC8LV7b
CYSRfQZ1RfdW92yMn6ueebYkDlQDlneOzouCwjosiotQpkPVFrc+RKTfDuvzXs5D2Puvi24cMOQy
FlcbCFHF/SGpVTfqAgAi1zwEoBumt4CBuuJ61g3TJPRLQN4hIFFuhhIZ9Dth19vzBt9o9TWGSjfK
3ejwQR/q7RdDxAXIXszdV6AkQa8Jq8rbilIOYxHppv+Yym58j4L/9jRFHRvcd5BHUc1fcdc/gSVT
B+p9YxKx7yh3aDhlT/YJboQT8ZqGffsr9+S/hloDkdXyBsHsxcHNBoMNByf77yDr8eAkMgOsG+hN
af3o+SK5nUcGC0LstSR6Z8Yv3ytWOkD0IEmgQAcRjkudAdS24TWVTYKSakzMFU9lsJuh6h8QnsTO
HpID8j2l95/eK2C90AJC3QPWjzhZL6ZyLOEG1WQMtrFOgja7Q4co7yhOdeO2dPf7F/v2BMeLhRjN
enSj1oGuHzbV22Xj4AxLnKFXlIgoLvetbNDXr1tL5s7jN3ZJwhtIplWEJUuz//3QPz0mILZrWQ6L
dlXCuBxaLSPqhNCFhNN4mM7XNJvLTYOc5cbv0QT8i2Ot8PwMRC6wp4DEuWx8a+4YgFpkicc0pfgM
ucMuJkCLmVOz6Ey/E6L/9GTQPUK1FMQolPvw78XZWHkCRfOlsgwNY8AMgTKqGqJFnWXE4pJ6Z7Sf
phDZD3o7cJ3C0QSFyYvR3CWkC/XrmBGXhq7FaFALJSpiZYj+Rx1VK5gXrIQsmttzMIfpx9+/24s2
E9YQ3uyfyg2oFqKne7E5LSq3dTAGJSPogvguxIQDMRedbdL62E4ZfL1USwVMu12VfmMpRP5JNWTu
x2HQw1/z/MJ3WX1+V21/tBhXJ+SL78IQLS9JZhNGTBLwnfHr4WpouxFTnkg4Ei3vSTH89PbRXUQ1
C8ZtIG7hfLjYQP5o6ITCJMgK0g76Hp1Us4W4lEPCui4PrGrNHY0DW0QIQt7ZQJehBvSNV2Me7F48
Nuqj6xX9H9EsbE0SlTYjhp4C0Xyam+4e5svBUytddI8Tfz5UkJt/58D4IQP078QInSbEXIj2ICOK
8ihwexc34FhyXEJt4DISIobXD24PHnmhpmaWOX4OH4OYTe1+qif/Uzw0/C5ofCNf4tobTxp6jJZE
bTU/Ra7kHpmSZu5OXMjwI0B70dlL9HSrDANpndPIOjsNwuX0GaehPQ0uKMf5gOBN3SY+rcyfycF/
fZ3+m762t38+g/7n/+DnryhsKk7ZcPHjP8/8q2p1+334n/XP/ve/vf2jf96Mr2ow6vVv55dO/21r
5LeXgbfy8m/efARG+tc3KV6Glzc/bOTAh/nOvELi7VWbevgxHL7z+j//f3/5t9cfn/I4d6//+ONr
a+SwfhrF1/rjX786fPvHH5is//rPT//Xr65fGvzV//lO2YuEe8LL5d+8vujhH38k4d+hOYjgFh0B
yGqjlPrH3+zr+pvY/Tvay6DIrjQsIJrW6EO2amAYMf07rk6UfX+A/leMh27N+gs/+zs2Kq50eJkA
CIqK9x//75u9mat/z93fpGluWy4H/Y8/EP29jUhX+3pASLAVocoDRAk4z2+3g+moC0F5p9x40ooT
zGJeZ0aDAuLIp5CzOK8je+wHwY6IWlAdHNmnKhSreGqUu/7sbzxYe53beIKgv4bjzBbGy8YQQ8HZ
y9tyPbdNqrJbE0FScQMoTsKJHaitbysR6XHTszDqXXxKj1K6ImKC8e3XSKOh9i2KIH2xTAZl1y7z
W/rciaH5OA7JeB7C5EtiPHNXy8Z1CbADtSQpayB8A2GqDTVxdujjrBjDoawK16HpHZy9ndgj7eTK
7mzR8i01sa0CSGgAevaUpTxd9jxscgN8VgGJSHPsUnRONPCXR+DyTR71dsoHh98my+QWUalH4vL+
usE5Tpw+uGKl+TyruIUUZOhDPW/i6ggt1pOOJK/JQr2kqKdWFNJX8S6WCxTCgFxjGvR5ZsSurtxe
b8d+kBHJ3NK0uZNJ0P7GMmo/6EVDXcsvtPZQgaer3eUYQnHLXYLm5MUAOPXQfdmoJgMQldbxTQM6
DnEb77tx5rNotH2gfXONwpem111jocuKOF19UCokEVQyzxofaQjKDZV3wA2PcWeXwW+q8jmOrJo1
r3oewygHDK6zW+XDWYRMbGB+sTZkTc509MFRKtW5pXQBRNa1Sz5BzRMW5jbdtgaGNh/m2WMPJguG
K/QxPvTcQnkoNmGz9TpXbI0bdlcRXtutK7qD6ZcC8LXbVpphM3u9X9RouxXIGbbeqF9ARoUal6fd
XYTLCUWiSm9ZDc1vQHEGQWovI1B68G5AfzDRpvJbG5MOS2Y82iFitzSlDPkW6p8Wkt31/AT3Ug9A
Y95d6yjZI9cFKsAubJtQGqJ3tdRduWEKfj4w90S+bCCkSYRI7bks64MaqkETFra2u6sbtrAjCOcQ
tkOJ36ptVNtEFRFYCioPHZdAUBp5DcRwSA9QXJT7OuE77dCDmWyJltJIc870mI/KjDEEPKcNtrWA
iLq7PAAP3CjiTBY0jto8euWSAO430goUb79FAhtzYGdSsGWh8XGDHJOYUuKG6eIru1BTDB00KWQ4
9UTx+TM66d8l7vvOa4+0GyBqKdDBzb7EVTBtqy4ZSKmyU+Lx8kNoQSNHG6Tbuh21uI0k7FiwjziU
+QVcdIddO05O8+pjM22xpucJrF3RTfmyVMc4knLLKikfwmWZOYH/uTkvE2yeCcPRUx3bsZ9uAXAU
EEcWYzqTQMhxyTltDZkQnhXTIvTR8d3mHmTv5IGO7in2O1+SsnPmo1EjoG5WXLWB1D1p+6xuCUPr
AFqD8QhOrW2hKj0DNlRvUbTSuxTC/SD8JKi/7ib4vb24vQPXS7SkdJMveoJzT8in6Gh8U925oEkC
fK1Vd6Zty32i3Vne+qY3Lemmjjm7AfWlLyP1aLVNlJ0aUidtEiHNnfOQhulWOA39vojV4VjNQwGD
CxTPbBXfOTNlAemd+ntmQ/GxziAAsRs5G4lhxpPEUcImJC2raeNIxu/LaXzJpio79iilFLqGFG1f
sSp3aBA8AiRgj4kz6p2r/WDXcKoK4aUWpMaey2rjzHBYW+o2c/d91n1ekQ3HDHZTVxAHoDNBR2+w
JJxqsRu6MppIqPpgdaWqMxx9g5qIDy0KvHDINtTWvgyABuWBBoUKLxbLjNebth0VmZepHa+cThmQ
4ipPSmJjqhaC2sNybE3SXIsk7D6KRFuwETO9qwxThaVc7UHLfQxSbVgxRY/Ik9duhKaIwctJPYGO
flN3YAc7Y7qHQV4qCQOTFoHmR5yv6qhBADoB25mH7ljpPZ27c9KgGtGTGgWR1R/LnSCAowZapkXT
Q6dXTRADIzryiyGOzIktibpyHHsTZaxXJBU1bD3m0Oc8b9Buj/cd5/Fd5UDGINBcfgJdhj0tBjQX
0vv+pyDr76C6UxMJJy7SqO4JqxwyhWNyB7AAEmEvvAN/f3bJwvpzmUWvYq6+gfQcQYgTGWUBaxf3
Gk5+0KrMqJxwUDTt0oHJhPpkbvtAgrsc3uOKSo9c1kmhaDide7drHmXjA68eps0mcNz+1HmALAMN
CbGipVQI6gWEIl/gD1CMkNxutWcKaOYKMiiJK5c3+mjbTBJUaeYNKNQN/KrGseiUCiAuCRuEkXRw
nIGHxRJumkwoUmp7av0ATr3dPTTGlmFrNUwKY+y2snzuJZJ0INyhC0lknG1LR+5qKBLnve9AH4Lz
CjJA3DOfF2+UjwM0ug588OUNzCNaJxcAUM8EVDwFgyog/pY8VvKxTLjARLIFp2YGddb2zvGWiQgX
oiJ5SXstjhCqEi/zAN1psAcDSG/CVXR+8AX3GsIFSAXE983XMcHG3Ybo48o8BTfnw2JSfgxkDAw5
GnDP3egF/XEY+DW6SbhYFl1akuga7PTMPU2cQs3IstOUJk5GIga+nhCRdEgMxNWnCmUdL0cp30u3
KCw3t/FsgnBT1m59HqomHq5cT08TgT7mKQNf5FNCK+WfJu1fe6oSt7pud2I1lhS1/CqFW/BxDOq8
ZDCmz33ZD48Lr9yJoLp0QhWpgZIKQsRqg97gQuJG0B0cEgSK85AdCcw0RXlKGyif+jVA2rgqUc2a
+KlnwT0vfUDnsUxYv4FOanbLXEzOlkNKLSNlbesv1BsqQ4DOET4BwVcNOcxGyi5POwAgCp41eI7K
D1VVgDUUdLthio0BvMUNhxwGZJI+0mFOXms53pXCHUDvD8AoP4QdIqsCMzj4ZIFmaPsh7JKOwkFb
t2qbNWny4nPrniF0mjQkRFBaXjOkkgr0TMEN6QDJnOB9ufqUWR9dl71Q3FnQooU8xHZSse53Y+jY
78JLZIUD1PnA4flazFhKe0e7/hZINVTbnEGOwVZHbXwz+ti0EIaBLaCgp7lt06MWgDHxdnxWjKlt
5/nQrcJhykzuZT0Q5FzCxRgrraggdAX3TRjVOGEsDKaq7Z4nGITSfI7dySvQw7rVXnmSrT9vuzYq
r8rGH7dOmTqskKmppt3SGcctKGtcQOUbNuTwCJihhDZFtCa9WpYDvHj40QrmO/D66/eD8e0WmaAi
Hq9fax7GBL5D/jXK5cm5nEcL4P1M4WrjgLIIxpscv6CQpDbBUuuz2/TQP4h1IZJO3LGpiTQ2Ahr/
AAJfRRU0cjDLCNqDJjzPQcR2mXEe1ORyWowJ10cOvupGCPXk0xiW4EvFvi5s3rtVI2GQrPWHxMqJ
kVGkwRfQ+uzepK33HRPb7Wkt4l1mnTukHFNGuOQyRQxePoO6NG2AaMs+973njls2aQ4Ojk3tE07u
1BwHVkJKLFJ20zY2fWK4p2syukD7FKKi9svowIkqKOvms13sCLB/MOzKsY5gl9QFziFrg/qFBVWV
D+6sGPG1131dWunByADojihAFLORoj9WjglbGFMrSMEtUzTXJ8jq4qQEbDNeisyK+uMyjaASBsk4
H8dFQEdNWrNkh9TpYAhTOh5UVRfDBzTHTPXoxcuYgXwP6MQuhealzK2FLiGBEWhMz6m/RNGZRaEB
eaGSPNgrgQbbmAWTzWfZh/I6VLSfcjHjuCIsbltSgmc4FPh/Y/AwJWvrCNBDITZO1wOrbGlmA5+g
edIvJMgGf96BhtnlQ9NnP4grIwByVhR+OsVfxNiMtzXQNuGWWUR8dkOxx+QMq1uulodshDHqZ1Un
iK/DXh1wEthGkqzvzMsCf0JvbyD4U530wltiGuHkrnFghKSiqr+r4eDxrUqYzwlslBCGzmUYPQ5h
xBFYmiTqNl1f4+Kdp/nc9GGoH3GPAMhYu1SVG6etHzzu1+1xoGwZtzGEaAYMAtWKaVOqQX/rGfwv
t9Z2N5ntdknAGjByZ/0xjry2zh3N0ufIH3GyCwVJStwTWt10SVtdlSWPvjQwEUvICAuiT2NYy2HD
4AQYbSvogQzbRiOgapS6RRMfuzhg2QuvkR7lCIjvwJ4DpG+Oh2GjKY6UYjQRDB4DWU3Q04hKH3Fn
5ozRBkqsMMLo2o47WxeXFyOei7nfubaCLiduVVhEDZVAuxoCZnEOQkOcbHsrhIVLQxbn1LFVuB2Q
Ncafp1H34aaClyhsfboh/ACwXTwCmz3ragMB9GYmq1ncXYOyWb9lELY1J87A6YvHgaJ7p8BshzZh
03xXsFavt20mvCdEMErlOhzXMIlWezmO8rpsaPtlmpO0J57D3ecY5pfIs0Yms5MbVu1tlXVRveNo
kSCKC1pAf9xg3JZAq4tzhEwtOwiAHnHx6y52P2ZZzQCU8jrnXHMa7wGvLq+V63AK2htvnyRlM9/O
dBjv6tIbviiUJ/NuCcrvWvbjtvLmmCQZcyVWy4RoFq2i4KZ2LVhNk9e3FP8mHSMxo+LanYLe3kc2
rHPqRUtAuiVyx6IEcifdDLyU4mygOdkjJk0QRPZMg3dfmhTZUWnhm7kFB9rvN1E5hOXWQMf+GWad
6j5bShPDw8TyfTDiEPjYZqVbHkEXtBpxPdCcBQMHVuUi8s+JA3gA3CuPNXWrndchqiFxP/m3Y9aB
vzmXs9E7FiEqIOgDVtNZZqitw+hkcAtPS/4slmFqjtnIneqg4ZmMoJfNS1HVC6UnKM4gCbJqClCo
thA9notFcfaQgu8+F1OPhu9NEPK5Jb1nY3twRjeBHYLfdsOZLUjSbjUVmSicTPgKRKVAfKUSyoxQ
fHbLLeJcXGXadsOnLCwrhwzGia8mkfobQFgR1qhaOHczqzVuKTSxcBPO9/EqWGQgkVeUYYCGpeDh
NaTn4gMqMfpW1dUqKCNbUjux/JjALu+EECQ9ZMhXHqBKwz7XFAps6EelHgmQpOMuXS0wseDGnhI4
0MH9KPUnW1TQkjyNnecizGnaTexLfYSo83LDQ8wDm/j1wNC8zhzYRJU4DopJljO7TgIRDnvfQzPm
oe7q8DsDGRLt9X6sm30mnAq+KH3CUKgaRw85l8xUIWMay9t04Au0BOo2BjuWDMkksy9OgMZkhXO1
rz6PtulOqse+u0k6J2r2ljtAqxFXmn1YphvAJ8sCVawH2MY9QLDvWWTRN8eU7rOtE+xJr3+c2g4F
HEfdyggf5dZ31qX7JkVnJy3FfGMQ7z10CLXRz4rOZdfsozR1YKtDPwwV7j0wYvux+YKgFQYI/V2m
u3vle6+NJ06+cZO8Es2m1dOLzxwOuMhwoOVyj7ZCRgZdv/SrMZmbRM8OuGtkjNpblbbAdTefIhU+
cNe5sbCNPbW0ZCipAW4Xs/ammfSKQL2yGRaZ8paXqG0/gYrmFmnCo23TdZqAcTAQ1kRf+7jyv9Xw
DMdBl6HJoejL5FebVlYnJ+tQoslQR6mTKY8M5WTIdI+ikb8umAGeF0ipiadBdQLzZ990/NFtVI86
DKJOrPZXi9I98Ub/non2g9LIiCK9kDnuDLJzmFdTXmlYX3fIc/aucNuIYzXVNnrKZLf0G9nNBl8h
iVVIn6olAApiUSdc0NflrHDHBfNAsmW6ifoM+ljxPYo659aTBytjePai7lFHOLc85BToDhXlUu27
3tUH64zAlftim7jTlaPldYAYvqxETJYYfWQgkiEOy042dpqz7ISLyKC9cccacUm8WnwEy7ZS3Gyr
nmcHX0z4JlN3g4BLw/h5JCySdtOYNN64w/CUzcmt8rIW6D16Am/l0cX5hNYALGme+iH6jt5WcPLQ
uDraEWkuijb9lVP1y7UXT9eItXzSJsk+VR7qaIObi7h8pTKM4M6wvKB//cmD2MXG1tWh5Q4/6Zbe
jlMLYq9/PQ5zeB/U6Em40axIB2IW2Dttd9AQVtnDG2AkcYcKVWLSgCDv6a58WO8dAH74mDFn23X4
grj9CQLXI8yWbF4ujs29PtlNdX2tvGg6xEzct6CxFEgiSyy+np9aJ9LBJljnHMqyoISNX2D9GRI/
RCIIYxuXtPXSFVB7L4lfT8MBELwbCJM+LE2NMtLYzTdZNc5fdJgeoOH8AYyuz7w1xwa0w11QzTeo
JvQEAsj3HqJ3d4GxyTwC+dzA9CDovGgv0FE6MS+EN1ETQcNFLwbrbFxuosnv9jbpdrxtRoJrCMsJ
p3de+41+wDAdZAGxPdaEep8o76WvEf0CZG5J1XUJkU7j7mPtwaBQ+WfpW3OToqJGTFc9qri5j0T5
yaRQ/8hwgyPaQGHALV9rlGGqzD3HDSLTkvMB75XjGjLZnU6VPLYslIhGapiQ1Uik9cau7tlgrEQf
6exOW1RAbgaWfg7K/qr1os9wO4AMM7ita1xk8jqjlqBr/0kDOJhTvlynCdjqs6dPNK6GzxkbKzDW
+aGvw6M79CmBd9iQ3cCU0CKPFLFfbngfMmevYZIa7VHnR6FURkCQfQ2k39ffVObZ3cKq7MQ7b3nQ
beuSvmP+nWJp8BgvYjmNkvrQoXafM6RZGxbVgKVCvKeAL4JgudWz3VtoNjzDjNUlcpyTTcJVsjWA
q97rki3HoCsbbM/J2ZoZxX/XV8kX06CggZ7JZuwQFjHR4aYZp/5BlF6zVRCDAMqOXSXWVgcqe2+b
CCHJ0KH4JvixrdrHtFnuQJ18pIjzSW/65GqEbS1szUD8RkDqh1AKHOIz9J4VyIxxWTDORxLBggCA
PWZxxSWPXjX0OepMkkjue1c9gpR92sB41GVX2LgxqVCZI8AlPSt3EYdK82bfDHRB6iKWYuySZuNx
SKo2wzkJUJ1oKn5jhPs09/He1V1XhCifXYGk3r86aAXuqZkW9JkbW6QqPHGpI9h7TweZmYNNpqNu
mvKBdmY+UUhTqyKpggONkUGWQaU/QmETJcNFXEP7eS9YU52D2g4b5Y/VicPM/BP00r6G6RIRKJZD
0SAdnhaIbD+iFeQWrO+qrU3VcRIT1F6YflRJI3Om/COsJEnHYUOSBo189nkykcm0X6hDv3RaFhbW
69smmoYiq+33CpukrdBiI07dNlse4qRdkDUinQxQ30BKik+t/BFbyWi6rWmoiLWwY0VW/E3A0ygB
YaJW3i7COXLgYf0NCQ4ueAduun0DDyP2cUrLPPLmJ9r0yKCpeYrDLv4EmECwxdrDl081lXk2VudV
aWCB3NE3Gy07NiWfSy6fDV4otIrwnfve301zdwir+DBV5Xksl1ffHVne9GjvF5YHcO70J0MPaIg1
uTYZWkkomodQnqvabT/BjjRqZUsLdNfKo8Ex9SFwzUcxRMMm7dMPSSk+ITv5Hizmplp9LHp/uEZc
OOdjEKGiY4IciP+ykAwVm/9L3XntRq5s2faLokFvXsk0Uqa8l14IqSTRezJovv4O1mn0LaUKSlQD
9+GiG917n7N3RUYwzIoVc47Fn3nrWB0XHiq4nzfN/GoYbEB9UttILNMNFZXOpe5QPQZKrfaaJZQd
RRCoj8EmdDrqeZU11hoSmXHh5b3droyG+208UojGxw3sLvk2+3KIOr6mw20B7Jt5hrjTWY+d2JKB
sddh5JZPmVNa5y5f+d1UgvZVFeaTMrcoLWEoTA6rOkvaS8oqC8GDoxnEK9723AsirkI/AQgSwK01
eDBfVwND4Adp0DyM2CmvoyTZUIt02MmwqExvduz5HsTzlHgDpcc7HqSEFff+mFUQ34WeyfJSklUI
GWNzzgPHM8qyS27kXI/mulebPtlwkxqim1xoZuabHc81kymdXcPW8ZmSwj9X+iH50Kwu7D08X/F4
b6aZVNgR7OLEqfV2lzbzkHm9Ooxmek7v7OgyAiBj7qAdKZuc3FboRWmnb8maUYgpS6nkGlJDNoid
lynPz1OgmDnYJg7SjHqKlTb5uOwz9CnlRitSZzMATNM9bHDVhXDM8zwoxK+YuXalwlGj4ldLBZdJ
btwhINVMgV5w3TueiIONGop3tpuLYtbXmd2Zq9YJMVhH9biSZeQXQZAYJBDcdJ1Qhubd1IZoxdIx
ViNS0CfAMRwC/XBZBwnm7DIEYzjjnq30vCL+ZoZBxEWxHZo8mTSmIL/0GVnKLJIzLOyqZnHZ1MuB
mEIPN2kSZHbqVXJGb+MVrZ5KFrem+KadzpuetGi4qQwZPFVzmr4lQNukx7vzqHpRUVrr3sp8xwj+
o1z7f6FnqD6K2675+OgQNPx/oGKAAfOTjuHho/iY+4/s9U/lw+9/5z86BmG6/wWPd6EkcalXsIb9
j5BB2Pp/4c8hQ4hendoRAKr+R8mgmv9lLXbI37Ib/NYLuPi/tQzKf4FdWmpZIUfGE83BaP+LmOG3
IP7/amxMYEGY8ixmF0ZZe/GLfpUyKJThygVsrNXD5ezl3vtL7F3F3mXoXUTexdXH9n73+fS+u/1j
kP5bUvGnhOI32OanVhe90R96InaQwMwlt72X2nu4Lr270Ku9J/7m7eMs9Mbl7z+26+fH14v9w8XZ
6/3n7f3+/Xrwjv0OmvnpZyyKqz9+hpJro5hTOl+WD6ry1kRHlMPuV0nn99E90E1po9Fp5tLP0nt6
uM690nt5eHrYv33E/OUT//tCUO7dvV3enF6+3J2G3umNd3V6c3N6dnFzc+ZfrM+2N6fbm5vd8lfr
3W69f7m9OPN3tzv/+fbCv73dX177u8/97cXuerXffx75/b9NfD8M0GH1H9TQpS16fv/5y/nT9e7k
/OXyZf/0tN3e7c+fQm99dnO23u7O1jc3lzeXm8vlJ+6ub6/3t+uL3REJ2m+N2U+/5UB0U8ZlWrVL
hqD03pZpw1i+vd19XIXeHZsqw3jzcRczlrEX85fl8n+3H3cfDO/duMzmR/7Jx8q7eo68z9fni8/3
59fryNu9XjO7nq8+mV3Xt58Pn++lRwacWfn5ULMgnq7Pzp5f3/eft5F3/X5kfH9Len/q04GrwUg7
DSQBfVptzlcn56vl/288b3262Wx9z/fWPn/jnaxO/rNhf9Gf/bkAf8MafmoYtdafM78KyzGjBmmw
oodMw+v3z/3bZU5/31B6eTcXjFXhnT3vHl6vXi+OfMllVf3UNvven213gxGmzkSnBUxh6zFWXsL0
Kias78hElMrDz3vNb/TZYXP41yxg1gsI/rBqlgmVHSB6Eiy1ks/j4axvdTJGA1qgz5orwaCnL/P4
Ggt9XcgbQz4aBrk0Yyfm1ym9H8a7sL8L9fhIrcy/7ru4NzBOYJBC6Hgwm8lOFoqNPoTZfPdG9tG7
ib23t6vXs6vX56uL91vFe3g/tpwP5LP/2Y7+bPRgus0UnXcsSaOtQq4SEoxN1kjdj9Ot4xJ6dAS/
zl7tjpCvvmqUaRXwBE+YiyJ6OdKcg01wEhr+/kWatMTEK5Qx0P6dHE/21Mn5189f+7AtPGYLhIZA
GbUqfNyDudVIzDplFzorhAnyvB0m/VUag3bTJHF+9b9oailDaHGwoxE86BbRWKy4PNmtsrqbb805
7BJ/EhSusbL5WI2i5Wf/OYeXbgGJYyBxGy9Ita9LxkaE2RuIeFZGV5qXbmsGayio2ZFJ+bdW4PeY
FtgoAgvlYFOQTTNGOmJnaF/9vA0G294W9uyufh63b7Nw6QxEJqyIgHrIgx50psJWkdqTZsO6Hq0N
RWr0x2HOQt0vTDvYxXmDEBBxFL5WnhdWGh6UXyRuRXJEzP7X3i4iUlCGSNqtg97aPZeLtJzsVbII
NSJXapSpmjv/595+awVDK+UNCO8A5yCdP4h0WjOCqxWAzujbJt6mVPaGDlVFR6TS31vhTRzTigUS
GU+yerCwkXHJIbLskRcNCsY2bqF5ESb4I1/u2+LCAgX6cKntC3ke//PXWWi1VpuYEMVWxaC6u6im
EG6PaoRi3ugdfx6237WQvsz4g7YOVhevYG6ON2oECZh4epTeoHLw67Y7Qe11ig5qnYn8sXQ6r5a2
H87VCfNsLWqEjmN/gvT7hOfitTkuaVmKpiNhSHQ5epCN7sfkXzeC5adSNBc2EYc1cNSvw6KogZ4M
Gj9VL5Jy0zn6k+5EAv1MUxz5AH/7zDh2DLCbOPq4PXxtKaU2UEaydcTel1vnqQkgRWCcOzJlD4PW
BWHDZOVCQF+wGyy/4o+ouAx4yh5rY1zFFIBboyAZNtkgtQtrolZvRbGJ03/81s6y+ugUXCteTxB2
fW0w7gSGKFIEK/WsuTIv+wfAHU/uu3EBLLZ7bPbJw3Q1X0Sv82d85e6CNcq3IyHJQTEIblIHP+Gg
z8ANM5EN/ITyQb9VbuxL46L8tLbhTr8eyIlcIfwR98pVMnn1aXuiX+p3xpHN93DUD3/Bwa4oI92I
YAVNq7BOPKcrTpCqbTSE5GVtb34e8MNphDEaWyjl7tHQE3kcwm5EYlYKhhhqa8hceCqO9tuGKi5P
R1r5SzMGuAI2JWYqO/3BmKIiCdTKnvFdR/mpU1fDapLqkzNqCbpC0smN6ot0F1X3Oknt5VWid+/t
vPajKkA75MwkRfemWz/Nw6bnLUqN9uC9T3ID46M410peU5XZc1yB8PXVhbo3tW/d8Kyqz6OZI7k8
VadpOyvvGh9QoViznlEVvlvbCNLT+L3sqhdO0A21kbUje9df+s2bO65N4h2K6B7WwykTAwVeQHeR
IrpvYxoaL2WerY+MLmviz/1xwVAo2CMwR+DrwlT3dc3gbuk7TZuGlTHlykY28hov3XgEEfSXntAI
57XDhrNkG742gtSzaYVBtT+zQ+LipshHUf4fc8z9rRXGS11yGuB6rINQ2HIHM7C1hAfrrNXPsJyj
AJ5658gus+yNhwOGHJ0dZikjhpv0a1/0gYajWg6rMUWj1w2Ze+vqSXc+1nO/LcNY99Np1I6w1Jev
8K1RCgoyfowjm9vXRoMwL7M8YyrI1il3dtO81oWmx+hMBaL2tnbxM/Ccg0yU4nL/PkGo6MEa58CG
jHjw7Uw9FwVoKUbVRKbXNZQ+nwbAHf/eCnsJ7Ec6uVxkvnZQd6aYV2AhVymPWJvEzPodT5HzEZqb
erg5LrMdJAfOWwwIC5TkazO8XkjMVLzEJJjMvQJJs19PGq+rw+Ts0mDiJS0dc1T8hcY/oqvrFhDk
sztmJ4YcdKYTinCkyXfVQF0/XiR/HoTf4dXhZ4YySny+MPa+0S9DrR/TntNypQLz0Cgh3BRvpFxB
T8XlshelwY1lyeJk5n7KxRrv2nWLiJCnLivTUKLPWvHr55+0DMjBL8JvayoIqUHP45T8OmCNkViV
g6loZQ+9cZJPSLcIFCLAF0fr5/2tKQy93K4X1hx+kq9NRao79GHX9atehC1a17IcrxNj0ssTpcTv
s/65Y8sP/9ox9iGeVGHbkgTFZvu1NbNywko1ZL+SsaN6WqCNcNqm9ERaFaKkqojPZl05iUbtplKU
8Uhk9K2ryIccnF8LBQDQxuE1rGsCSBBKUvOqXMyhb0OJtvzGlhnw7oh3siN9/TbrWVWaslg9uSgt
Rc6+9lVBB6Jnk1KtpqS+zET3VOkD+it7esnaoxUSvm1V8Lix2v1GOrBBHlIuhMiLsXHsdBUkdrdW
JiHPi37uT62ulTe4bSTH2ZBtgyR0joQj33bm3y0v8Q/Dy0I/iGoz4faSgjmIoie78jSBsAeHnT9X
0UvjVidFWRyj5X87cWiRgB0ctMsOiZf568DGejuSV7fYFusG8dyEZphiQf9mEDaBcLEfEAKwBMF8
ImD/2kpu9tT2tZFXlGpi6me5gyTyBunBSAmBkHvEtozGtDpy4hxMURpdyh0uJRZ5NXBILH1tFFlU
WPAsma9shEW/4qxLtzknHEJQM9Jff16LB8O4tGWiJSYdwcmGM/igLcklhLduuIFI/1UU61VwF895
dWTR/a0VdXkogehnGCRAvvYomKfOrNoBuG6jp9tZjZLXRqdW5c99+TZuzAewj0QX+I7YM5f//o9L
T8yrqFXOjJtZ9bmzyfWW13VlqrJN39TtkVj/8LpB0gOPMU+RuEcthS4dTMAF8ZrVMslXMXVRnVO7
MsiEFKHuIt1rzMy4VqbYRBlX1NNsXVZDUzzPFUV2vdrsp2SdqWBvfB7/7eglb7LmTYRpkXw4hWjO
SwrpDTBn4g4ogBFroDzHwLHavZy11lmFSepe/zx03z4QnXF4O+Ib8ZKEOffr0NWDi5mgojNws1wq
CSHJz5MyOBJpHGyGy5C5HGWsS1goPHoerCZrcms5YRVaubhALC83uhG5AxcYx+9wor2onD7mv8W/
tIn7mFMGm4oO2+6wZ51wKFNiFvmKlFy9HhIX0XA8Hqt1pS732z/OtN/N4PcgRqN/5BIO1lGqDn0g
3TBf1ePseIUThRcDLDBfkfW8UwenugVQpflhFIebth+jdee0sE/UetzadRtSxHVSH//1my6xMkE/
oGm25ENwV+50RpwjW0FGQhAFx2pAuNvo/7q0GV/Sd8SO+nKoHjLJRjQbOWW/81XSmPGtE0XR1ZCI
YxT67/OTTweDi2QGXGLChq/zk7q9otAbI6OYuTbv4170Wy1Wi//FXCEi0DSVOFAjWv3aShqVpkAt
kRFly2TjjIO2Minw8W9R/e+pwn4BSQUKBML8g3h7FsgSiSIz1rSafcJGGNDU11F6pJmDI/l3Mw5j
xZch/8P18mtnODdb0S3NZMgTr0WC+6yI53qldlG3JS+XntpU7Duywr9vwQvakGB1ISvStYMRnOMu
LGPOzBXcjn6lpqNyYqRC+HPS5Hf/Or3ZQIghiXfoJbP8a/9S08TB6I4RVVp1LkZqURdnyZyl1ern
dr53iblAiSvMxgwiB8vXdlDbwSsqScQWYWo9VQOXAMyTbaxZa9fsNP3j5+a+fzYYWWQEuN3+xhwc
dCtTsXJxXNMctKQdxvLR3EzDhE+xKgJjS2XV9ETh027/tdllHRsonUiCAm9ctu4/zs5kKhJdTJlA
9FzUA3bIVtSAk0V52fXNhCaZPStZhXneHMm8Liv368ZJw2S7XdDtZJoOGbRjo8puVCJcNLyx76PS
zk9TO0y28zhNflhM9VZkqbioVT1ZKXlxDHv6/UgiwwOVCere8sB1mHVH1dEgvhWBbyuLWlFz4XNu
csTkErWrTkK40hypHplSyzc87DO3rd8oLG7Cv8nffwy2I5UyN7CM+oHpiLXosQvggBmPtPJ94tI1
tgFQMyRLmFJfPykeqaQlUxf4I+Dp4awBlQHfP0IqskqThVjw8wz61hxR11LVjjeMZV87LG+H0tIw
e2cWvjHMyhZj1EOmK1TgqrtjNUG+DR/zRGdLIyHJg5qqHNxWRdv3TRMFlMzoomjjzLzHBGp6rBzI
t4W4tMIrFxOT0JXD7evwhSG6LwHNx8dXWNxgG41faoKJZzU2jMiDP4XHhX3p7h9HkVY54X5fTVkR
h6PIi6SrN73m+GkwFrvCoiBvK9X0emia8MidbenAl1nI4LHQmX/c2myc3F87aMX8R1T9tP1Ig4hB
La1RXlt9JuJpsVUq4Tk3WtvYdkkX5li95FyM/xqwc+lYskEklvmT7EMqYIZ/iLeqjLrHA0etqPRi
BAGSdw9l7Rj/etFZ2gIfRo6D/wHq9bW3k+gT/LDUWI6SvoLRIMpzzYiP3Re/LQJaWYrwUs2FQIKD
6WsrySSLXJBH9PNSSeu1MISbr0Oyuopfq6F9LEH4vbllhSP6An3GI+VhUYjRaHiz5nRE/m7JPXDN
1g+KUb3EeHmMc//XppZkDa//pO8OUYbQ7YsoQw/p56JWppU0a+N5qoVZbepeE0fCiO8rnH790djB
1FTjKg0M3BZ+OMhhA+9i8DrKSh058/7WJRLvxCs8zLPslv/+j22YTXiC5CMNv89tO/OTrrFvwsh2
zvTGQXD8rwubiyIbsk3Aws3+t8zsj8bmOON1umf8Ij0wN0aXKWslNsSZNlnzkX59O9MWRh6HuQX+
kMzTYcp/DqY20RKaUu2+vY5m3VnNTqqgp84m4GpFfmQZ/+Vrka0A6kkVHbBbhxBTVNyNHpcttWvi
zr6TOXYu187L1c8D+NdWYLeyYZG7+5agbVW3KockNfw4NpLLIsm007xPkn+9CC9jR7afp3hy4lzv
v84J0D5a6doZ09zGJ5m2RbRVh/lYpem/fCGDynVLyTReRYkDvrbCHz0DjsBeJrrQfucLVqh6YZGk
dct7KSa/YxDnv0x13vEUXmYQ8ZB7P2iwCsJG8JiAPkMUbYHLp8UhMJCB/CCtzsPoz5/q+9GpGggl
FOoZQHQng/W1e7EErFmHtGaOuutj/oBMVMjBPQ+HKlk1lnsp8fwdSchwrV968eVEW8p3wfJCd0sg
Caj9a7udTGZtxgtBArvu7io1qIcTcODdGXIevV1plVmXHuxj8awXZXauWPlApn+qnHUu5sTepC6U
Hc8uu/gmTHS4862hjojNEmP2+8Z0Br/Xw/w2rYJa96xk8ad1VkM5BELUrvIlvp/bgKVg4izryj1F
MzI8RM5SFa/CqEwCT4zavVab7XPeJXMM0aqqpN9TOXIT2nOAkqYzjF8G//J5Whmzs6KmSIKZCW50
tDJCKt+BYbI7SAFBOd3lmDdPcQ0RpZZmWO4w/NkfrqBcepHrkIlSxOpnZjyF5A/1wA0XWFVyiZQF
x0hYD9lJg9k6XHe1Yr2VBsksr+9JFeOTTMuztmrqGgJyLSju2Nhajcs1CZ/rQIFjYYYtfaJMhr4H
9zBluwFHMZkwKZ3Kryg0/phGEouvlQT9HZfd9LmXXZB5VE3MUy8UqnoDbgzsYzpx3ONPUuMnU3Ow
MpJBLKcNjJP2PVRFiUdvaNM716GG8WlRdM5jI+biGkWTkXp5LIw7qZfx49hmXbzvK8su/UTa0Hjq
lseLLJxTeFhqlc++FnQjbpOqFldYJpOnEB9v4XcRtUnXtYUZwLcTPDc8WqsY/1ksw/lMOTCK4ALO
qRCE6cPsDSOMAM+Yq+FEaBVoICcydPgBVhQ/T6oVPeuiFpbXtKNmnlKElHUMpTz6aNF+nRHnM2hT
CzdOMesRnIwyh2ciHDr4NYntvCaKkWleGobU8+m4W+t+Btwn9Toj695ssJERXU6NR0n1+FeqlJjn
WdBZL+BjLHtfygqPVS/t+grG9qCBZrfw9ipOB2YSR1Hoa0ZQJ1C3pmpcz5YdqF5Z4W7C5SBzZy3b
Sj814zkSq47bAS/3it6YPqCWqfH11NFP277K31JtzK7cQZbvfZS5j6DHElhXJHj3YdXkL2pltI+8
24n7uFYNfNYI0LxgLp0EU/4Addu2pXIaAfMBExWDclsbPUVZPUXv9dEvIqlcdu48WH5r6uqd003S
9MrC7a4wDFHnlwDPsTa1WuLLqSIr2+NfVD4jkSANHUMwJ541UJnDA+QV3sKT0O/k5E5PwqE8kee2
PQb0DPBw5WWG0w1+ZNfaWpsSM99wMw6x0/AWWzGI0fyUkWoeNhOwqK1LRfBFa5raBZFqX2GtMYz5
Ic9kvQ+5KcdroVfG+2TLcqmUPNrpieXKet3ooxn4DbGbwX0hmADYhI17IyJ37ncKqbJHMmWzCQCU
UuB1mVkvokgwcKKUKPZKsCDGJkvvrmPHyYxNG3ThaTrXSbLi4dGhwmym9OlGoCWSp4NGRLGZ2zk7
b21pfmSWM95QUWW24DnJRvMahgD6Wt41ykrT5uxO1E70ICgjeKkNLeCCcMqx6kNm7yy/y7DjzOoI
5C9hPWKLyUN3zQtpidm5UfOd1MfR9qtWTO461jU2Kp3ykJCVrKCBrIQrN1mpJEoQOxKHMHamNN/k
HA6NFyXz+MAhhPm0B60H50wVxbhR8Rzh8tPysdiMDkwgbYocZTX0pnkHva6dV5U+Rdisu6a/aOcc
xJk02iL1K80ODT9NRZt6Bote9Ydq5oV2yEGqrBwAXnvMheF73JnOAiCJuue+bdurWa/C67IoxItG
kuFzhqzFrjFmQJt7NQdwMblpulaytpkgAAXFR4ytU/cakHjRZa0s1MAOkM9tkueoT7oqCX9VQ5x/
4rYHUDASlMsTdYrwXI6R5dLvTj5oXd/uQlNomZe0Y3Jn1K31SgBfxxu9z4cLtAbqZzDmxaXANj+u
nWkqX4eaRe31aau/uXlZjSc9N+rKS4c0e4mAfChIaVx7G46kFFaxDg9x18Vx/0sPjAST0SzGN5RR
o7JxGe9zMwHkwNDlzFoLNfXGyhEGrAGN8WfikdKxGgl3SLdaHkssZoG45lVWvE6AMS+W+/YL4BrJ
GZHr6kNB5aueh9S45yUDpp++GeOR3G9kjryCGHPNW2OWRgacqbz/RTDV3Q1jz2SznELeKnFi/Ioi
nRNhHAaY0m6m1q+hJSe2xiTgJDHVXONoLjLweE4bFb5UehMiA3ydh3pW3ELZz0XMObztsFtf60oX
4P0Hy4arDNtbAgvATa8ao+3epV4Ep+PYtb+iJqWwUl/w4ZhvTF6varTujoPNenOxCVNZuVXHB0Az
yXOVWVWz0TmJCt8OzfxTQFp6cTNcb5swrRpcz71RxbzLC/lCrQiKZY5CsdasqxkFelNmZ6mdhHje
bBx5OPiHhtGxh9bhzpGmWPAd9hsXuGbCm7BhALaq2fmoaGH0D1QAtwe/guABtHIO0gii4jjySZs5
rHdDNNWmB4msoOQyway2ma2wjDxcgNjF5lSlVTeWWrQBhJMPPvu7+RBgVp1OLNH3t5pAOrgORVQq
foCeb0bKX4Y1oJ0g1DFzt/JFd2p60ThRWW7rKbdb35CjW7LpGs4jtekcpgEOx2bVF5IOGGhkExzp
Mu98g3gEa3Lt9vdjOtvvLe/CzQoeqYp5j4fi0XeTwfmVDYX2WNejvTfklLyQdWsuRRvOv8ahrH6J
SA0bn5yLLCFjBIG65dxPzutCBL1fJRWwjmaKoovAiAmBoJzF0yZIZexuYHpAIJgrnOQpL7TKSjYw
EYgEhhSOnlGKt77LtLeqU0sq2KdN0jLwo8OmkxmPCqpi+KddFkxbK5UD87ANAwSUkEsiyHLElc4q
JuBL6O0gu/gXFE7DhllQp2KTyhI4hMv9K14JzpdypaC4vY1NHV7ObIYR/1Kkwr7TofqXW3Bc4ccA
5wt16+yIeSP6PH8i7MTRxAUhm7dtl7Ji1JlnuzM7KOPgZJSzxbKrl/2wL/toWo+6UVGAWnOaX4k0
lX7DGyMEOY6lPgNKkYCtiONcJDtJdhlL44DkjuiMbdQmMYELcUeSFK5rmyVKssdHHINagZGykL+A
oVfujVOVqlgbQ1fYT2Odh3d2OjaDT2q4ScMVjD0rPOX9RswPjmhq67LjPXE+rYqa0r12kaE6TeOe
6MKPIfNme5FZpVj3fdlF21EqU3pNIXO5CxNgjatQV4Syk8Ta2s7MKVf0bkQEmdJTG5Hi+SYrmK37
Mu8nH/ROMm0HWHboDXkAdIEoKbESriJZyXhHXQNnwsk8V8EIBQ0BY+UZejC5O8Q+eXsGlpDAj+3E
6G8z4pt+P1KGzbjWO85JxYuR9jRr/mw92UxwUd17mApI26gs6LgnA1sEPAhCnsAfeH9MbssqbPJ7
Z9DSKeHyraTho907EA07O3aUp6QYWwz7RtFnMYenyZWBf9J0TlujlrVXwEBTuBKgTwKQkHcRObci
UX1LSxts6zLPFS6IvaQYmc1xuQV6O4DaqvlwZ/2cR9YOTlkjt0nZBcpqquFC3qtqOs9XRkQGsDoN
s7FC/kd9LSe2vbCwI/nhBEHRe0lcDcWm1iEyIAzvIvFga22cXdaUx8vXdhNSF21lVWag7LgM6+4G
jnkbv3QV7985MRHXFtW3DUjOvglF7KEcjHzCjo344M4JdQFXoQh0sY0aaxLnMVggowZwKgW7AWzR
p7ZXF3YaFMF0o1OYhkjPMpcLWduxpenVGNIwny8+rapeEE5RfrNWPZXoor2olEKyuWLwyOqNBEUx
77uAHMKnCyknWy/kG+3VKorGgdecd/KmcjJT33ZNnC1RY1vLB7wU9nL8D3k2PU4qkFSAXnYfNJf5
XPAcAao0KWFJQZXgyufGZfeupE5KqNbx1E9GwowuygSdoA9hKzstJXgMQCbC1DizAJ9Nq0jURbaJ
oyhNztw2iluMLYktr1RlLBviJqN/tiVWhksdVpXj6U2j9O8YOcxiDY1ZPo6Jxhbt2INRrwyngcAS
ZrN7wwMYLGV9iq3Sjybkx+taSYZi21PURAs9o7O5UVA6olE289iMkG1xbTvROmmCuiKkq2dpfwal
rQYXYysI7+Q06/fgVuMBSzTxzabv0ji8ybXc1ledBlJiT8Idi4WS60ruucJI4DrWidTuOj5isRkI
JNUVbupCeVPdDHyoXYcDhPam6+xyO9djmV1PraNCTDXbDst34gTx+VwHqIcmRUvluhPDXN3yTjHW
1JnWzXRvShjY94NRFjBl0oj7G4CPGqiBi0gtPgW6zT4X64MuNt3QVJ9gXNsn1Z5nSA6i6e1TazLD
nIoHVKs/keEQ3rhuBI8uNHiY9GuFcnD7UMAg8OMqxMXWk/Pe8dysd76b91yjyKQJ9aoteJTyVG3k
zlo58ciWA6fRWvU4vQf+E7p4mnUlqzWbACyBRIO/6fFckkAoKcdJwhhLC/cqRWMYvMWzWkS7hJul
s2/l5KQAFElq7EG6TMVZpLeaeSH54fOFMLRhOM/L1uT26WZNXyzADIhfRoRG9KQCuNh57VAZ1lWU
mzakUqATuk1sN4f5g9lHonqZk3r8iMfBNIuTIqCdG0cB+eXnMVnxda7mys52mpmNixjIme6h6pf1
5xRCGg1PIBm16pWlZPmDKpku67FXgiujKrirx30RrKEK4dtgwJLPkCXlrpMSEOImKsaqgXnW9fGK
rjv7TKHS495tgKrBA3GNXTAmieulIxxay2xMlkJbOMW6NiNIcchQtE9AA8i6SDBwMrRpVf8yZehw
EWvt8SqxUdKxerJp8EorDUwydmUYbfjzUNlB9jSfuOKW83bux+xe1bVoXueTA+3cqes2oOJ2Z5xN
SVjq61KWWrttF78TnK80o9q6YPEgiLG1aN1QiOtzbpKtnOCKbXurkmdlrwLqrdyof+FszgcP+EfQ
ricyKcIb0yTd2wU011Ufu+mwjrWqXqu1VN4WiK52UibLOm+UGi6jk9guXKVMTKsYy9YdX4QsAmFD
cNMt4DE/MgcNxk09yV/WoFrvox0W4P7kON9UXU61Ln51fW43us2EnTXzsWsS4Lm2ifivHnN19rtY
i1/rgDTtpo4l/GDulEV10QilskJYIaMSwj+Np3fbblHXEp0EFnBPy0xfgUWYZ1A1AJtTrstV1qaS
yFsyJLW6NqCm3FLZaTYgFs3x6A9q1T/M0CaQ+A5IiVcDArrnhroxoW8NRqP5E4gqMHt6pXzWYzEZ
61HlzcKfBqWbTxKhknYF/1x98OEyG16cKKWP1Sx8cUxwapD7mkF61LpInkCNa5Vvax2HZ+hWxQuI
31TfVFJMoJAgTz0PxZyIyE/LFGxjZ/aaup70BdOecEns/bYtVNWTo1QZ4rE1yGAXZfUGPa0En0PF
27XbjxDgtRgamSz7J+guPdWwua/zg3VBYB5xZbjHxzeknkPFVGPVFgvjEHAP6C4qagEA6wwH2Pkk
P6OCBI8/Velcbd0kNN4bPSwiH5r1cKkHIwpGi8iY7KXTUQWLZGS/nwxTfadCZj96g2v3dyp0susx
neCiqzXpvpOsV9zZN/u8UndaNkQFtM6wfIdSboMqK5v4iUIQdsp9h6B/JRJlLojijamE6u7K5wV5
X6fcFIg3jBiVswP3pIc4v5/1Rq+8MQhhk4e6Su6MjYV66kQd5fOoqU3pGxQN5fEkzuCYCb2TXErz
hcrUDILNVh2JakEFh47GPjuYJDObaWh8DFCx5cfzFLyPfc1+LgPDpcZLlAiuQlQQuSIYIprNnAB2
D8Fh+1HHIy0bZQ4TO3Y4txHFNSgyug70+GlqDMKBjwd8ad1UQfwp8l4zfdNJzCeY4XFLyeu+ZrGn
/SBWlIIiQVzXsokuJOVJ0nXAljacx06WsftQhWbw06bSiLugVJ0RK/4f6s6juW4kXdN/5cbsUQFv
IubeBcwxNKIRKYrcIEiKSniPRAK/fp6jqogWWTXS1HIWvehuSTg4B8jM77V9FmW19I2INM3twbao
P9p56zDLiGxmXpJyIhI9FljI/BO65L2JOV3IvGFNNQ+BA5d6bhOB5STEuo/PKzHrYI1k+uXRZE8Z
p4rJGqewhFwjDExf1BZlIC0gMo5dfe70aiW9Rcv8MjGzIH/iYazWyGfLNWKXoWhvZV0xH2XvTlpC
SLFoWDg4Q6BPNYQZe21Xi/0StN2WpKmfDrt5tHPGHd1rnFhMiui6wuqJpANWlyxFTQBkMauBTBTD
a41PwVCTbdSLicYErO6VimeotCbRNNJwYi+YXCtsSzsbDlra2MFxJq/sjSBYjck9A6iKAxqqb5fJ
VJ/J8ToDhuq7mH8eTWOfpyM20WCojNCmKMGMdWnUQ9KZgVxjc26HNDbpRUxjnwg5PZEOlV617P08
UmqzsiOV345wY6YVqT4PaTnOkUTmB2w00sWd+kwwEZJH/c2v04o5n+PieVfratxb25TOocf0ZcST
Zcrbafase14P8p5pyXGo9SUcLKy1av6ErRUcQ6tLCcFFEXvrFB0JRUvO6wPqdV+YrWnyLPj6IyHE
Rp4E7QoklFF22EUjyYMEhxqKv62KxoMT2Yh/CQ2C8lU4ZCQOxn6VAu2ClhA4XBBfz+be6q8Gddd+
qIHMZMdtmSq1z2E//NCUTXelGlCAS0hfnWhmMa/EHZgyOKe5sN/O64UDecTwqzeHbnJq0lyblrWK
HCf/3u8Cje2P81Qeb6gRJ3ELsZHV1wPTxqfc4/QfezblGU66tq+d5tmCnKOepP6+3+7IMSNyeyaz
xgBby6uLvJRE/xrKPlntnewriB7G5nIemoOX+k7OhsaXDKa0jldqnsknZc3ngKSrrDwfJkJyk9p3
OfY6yjtj5dy+9g7OOWpDOqzSnPEWuQdS1Q6TsuaMGpNgALjSliH7U/v3r/Jvrn6VbPOu4ef/304f
mMFfdPpsb8PLc168r/Thr/wZhePoVPog70cNb1PfaZ8MSX9W+tj2HxSmO0ivcUkhH7Og5v6q9LGN
PygedjGG4Q7wqLtEh/JXEA5tP8hZsDF6uP0t1J32v8nBeU8Qo9BBx4UE1zARBZ48Fx9Yxy3TM7Lo
Mj3xtjY/aH2qPRJrXf+OZnxPbv64DHIg5kfb8k2fwLv3JGMTSMPYEKAnZdp4x9Wzu8RtyEp1cfI9
MIJ9W8ylO8jBJLFrbNZrtxDdQZVG+eyqarokGVsU8dTkxAI7JQlU1SSpG0n732hZ36t7fnxM9Jd8
Dk7rJ2vPBy40t3UHWL8xEwQx4161WTOG9RaI83lSbyKrUnY82g5AxZ3fsL8ftNB/XRrpE0roU6v8
j8SUn6QOYBZLzjhjJtjiqtulGqeHiSpzmAKqMbbZI2QOiOK55mzBGKdPD22RjQ/2TMBo7Q6JUcn1
+NNTfP0nBfxzVso/PBqoek+OWT6U631UZxcZCkR9bjj9DebshGC05a7y6vr1318GAzkuCp6/0zP/
/tHoR2PC2jqppM3qgURoAulJhhl+o9v6p5shRs4ihQPZtfkxe6EFj+9tv1dJDgIQVVmn7Xw9ffn1
rfzDU458BC8PYtSTlOSDYCDtSzDCMl8TImasS6aiFedv096adLIzE6UTSZn27wyx77WgPDisILiZ
4Xh1FybvY/KHyVRMBWlqEr+6PHVlm19vvkmNR9CIJ7Nt0tBbSxyCtdWRRtg6X359y3/7Xk9XZwXB
UI0clWSL97/etpHahp3TTFxZXTtB6127qZxvf30R60e7/H9ECtwkznzGE8BQlAqQiB/WD9EZC2/j
WCTIC9cYUne5LFxRnBHHyxllJYjyMQ1WQkbpNrkcFkvsN7O2WWM2pNzz+IZOb3rqgExLgAv6UkJb
WsuTmElq5RyxnGflUp0BiJLszeaMNJI78oiMpMHJX4ubxtgI/ky32X1MsdJyci91ioFq4EjiDmTO
KcvlNEjFheRoLvT5Hv1vngycks5HwK6bU954VIDkPZYlkzXjuxeldlV893pbuyMRfQUdXGS88jOv
UcminHBMlmd25TWX1VC4kbWu1s7pTqEQffVGY0P3NjsF4ZqKzEdggzVZ9LRN4E3TT7VqIfbA8Lxz
Hb/vmdVTDRhO0tq+bTZO1Zq/fZaR7X8/8v4zByJfHKNOuEwtfFN16Hed8Ti7xZI0U/MgPfrCW3I7
+TO0bV5w3AI4cyea2zxxqqdY0SB0wiQCchy72CfwfxdUq3wAlGU4L+gZ07bK/qRzliKXfZTbszBW
6huHcYRjqW1qSzo735JhmdvblcqLr6NV0TjdQ69RPes4MVzFwXfho/EVA4KsXX8k3JSE3Kkpjpy8
yv2ADaE/s/gJ4cjV16wdZOLiftg7AKGHjkU8ZJdG+qG17pHeHCPeFl8eZ3umEoAPSsm1/kSX5HaN
jG+3bVYQt642XReE5JKHPLnJpLfy0NolXPCyhKlMP6+zdivmaT32uk4YM6gKNU+7LR+bCyi3Z1sS
PJvqINBu2tkIRyTCGUEh6qTsHHiil+T0O4dpLdVZUdCqp/Xt+OTN08FyUyPqZp6gLg1rZBAZUQPR
vOQPSN0BdPTzOTcJpwXBErZzDThwW7jFlmwi7yiwEMG1y4H82IKBHRHtoBAvPxlN4aAksOQBKe2T
XwCmtK+TVV2MGsETjCqw2dNZqjdfnc6SR1/wjVWuQ1FF7cjYpCwiJLZpjRx6MnPSkyR9S4MzJ/mw
bolUI81j6F2cjeFkUkXY2ubn1rGDA7iEfghmJs/SpiPczbQwXacbf3WYLhtCDcrMutL94lO+oWcF
5KoTSs+LsCtpRglNaKZPdkqpClq24+jnBMo05nY7Igo6Qjml1+lQvijfHff5OstLM8tk0pRCnW32
rKEdwjgFpZ7gt1kviXWGRBaS0MhulIexRYmD2onIj8dR19uDnzdfGwmo0yrnqkAyg/jLvw9oqro2
Kz14lAwKR5I1r6h+CK6b2oHlRuccG9qwJeYgv6H9D7Ec87Gd7toVat+QuJDOWxqO9N3FBKyOsdTw
P9PVcN+a9kXrqOo8BdsIA+MJtQYgjbk+k/C5xlrjExvbHYzRkFCmeKgYY3Jz+jxR6MZcvw2J9Bde
LXK7XoWz7okKPhd9p5P03H41aIN60OjV0HyfwpAl22IU+wd78bZPo9KgCa0UfiHIKlIkrPVq5dAX
dsRGwbES8r3qPFrTlGo75Y4v6UrOfO1mjMTZE2U6V207PPh51l+6XjXttHrkBT0tgqtzNB26JIJS
FXucfFTSeMG+NFL69FyYMLXeIBQ6Gj0CjhZGP5Lrj9epulZ660dmYTmsB3ips4AFfPT24zCdLX3x
UhQUt3mzdeaIebPDen2WvcbAY9PO0PETt91M/Y4YgDLXxznwPs3EryYnh16sD8xWttXYL26tj3wO
pF65nt03Y/F1XbTfldVyVmTLe79XUT2MqJNX0jUIGfmwV1VjhYo597ok0LRtPTnPu2anK0lVhFN5
2ht0sqjokxxWdz6iN2I262gTIam5Nft0p6Ypu4V45FlIlWWIuKrb9mUh9/eZedxzdsZIxwUU6nI3
Ixr6LmwyeSNDI1jhMFY9uGaPZudpzYPsRcs3XURjuZ4CpBuR1jtIqe4Sl0P9bNmGNieqcZ3XZuXI
nXcIVlCAaIaKN8+vv3uVVj7D1AN1okWauHCB9iHW9aIl41Z4o7aTuapfeOTMK6JshmvdQZrHrJ3R
j7LSJHDdtnO7RfUp2UWmOkQ36M5Yn+WjXJxo3TJwFN9XYx1TdlB+Erbyb/Vu2oq9P5qyOyqqzp8z
bSGS1pvd7XmZKyXYdFBc3WS6lc4JSHCnx63PfBUH9tKDfXoLcITgKDaGY914HnnSafua1l7f7QKp
mVqMq5TFzE6n+sqHiSkobqide2eswbI0cyqvCYrFcTs4cuTL1HzlwxuZwYUGieIxsihkaB3eJ8KY
U91Z4n5afBcXjC5vLRcvTkzDHFTdYnpUVjJ3wTvVeka4eFkO9WVuFlDzGhJIYE7TUtMZ2tolQPi0
uCqqEXgUpLM3FpxjU0BveJqZxfksYXq0qUUmQ2TIloXIXugO8GcKXc4DTwXEkTtTevBcgdjD1EuP
bO0Zdy1yjj5YgTwJAwwD89TeTllZt0aI2cQ3x2tkRgqH6GmNk2sbxCRe52/2WLG817IiefokCgnB
+RoOB1lte3uzBw1KBn3parZtYNFwKmgOO/Af+URAseme57VCtjabbBWf3A0U6MJzBqBJ3KvNaJxV
vmyaPGp0NaRHHou2JCcEpgetg5kfocXk9iXwpXbq6OjTB23E4UFbFi7mhEpYG/qnt4dYVQbyt7nA
qhHRUGBbyVSr+X5odJbk1kvV50X2JU1d7AZd2MMGwE/yHNz0ZqZXsShFDbBSZhOwj1NSDbeto5EA
EZnI/nRBiAJ2s4EFvRergbGJAAaernL47CLZ/poZBiofNJdf+SfFHAHFlq8zw9pzv1YUaSA0ueaR
p4dCarkzH8h9U8gaRCGvVqBDM4R9poHWmIeA1hsAt0fRA8PRhRUMZSgXD2EZC2dO2cJE1SY/Bo1w
+bzg3avKcXkd8UnnMaIOutFGK1uypHaMweB5lc5tLrzBpUiFxs0wlxTQ71jCPRePtygeNIpoyC7P
h5k8lnaTFz4xas/aKEeYXddkC0NJkeMj60ftC7INvgia6pXEfd1LP2xh3MlVF615hv1vKq88YzYB
TjUTIQ5H6wu4385iP0NUGPUgY8Tr+gFgrWaJ9HII9JV2g2WyURWK0X9aLDyIp3cFfmPySnnVihLF
mwf/4yDjqOlVsVPgcnoGreDrpntFdU5TljmfobOw2eE3N4M68NsCFeisqyMHE//ZIfz7fh1ak1w0
o9JH9unGmnYsE86Xei2oDYPz7so93QAbC9g8wThOLsK/Zly9b9VKg4DShrU/V1urfVpWPX3Ygsp0
zyCKRJ4Y/GALmzyVoGfKLqgm3ZSYGRZyxUK08hwuh8YYAid2toH0+66x1yucseMI4VymN72HsBf7
tgTQlQ3vDEpvb6ujFU+7TukQMpCw4cf7xvpqm2HXMTbGE6oFjE1Bbn+2oPOyZCXN/3pbjC2/Oum+
+33puOknMq9tP7KqMidoxyxQZOgN508qc069nh3Ixl3g5PZdBfGbRxLXUB5nPoEMcBX9cuX26/AC
HZLTkyHcvgr1ddpumDKKr6nIuipspWNdoboyh9jYDPHi8ogc661geOj9grD1YFmATWhdG5poPC1W
dBn5Rh8Z5oBjih4RlAGOrZpIMWsN1BksOlpW+khfsrbTYIcGzXaIcTDHOHAboHlXU8Ft026WFXVu
D0O/0dV+sVRdf4MkJ3vtbK37DMeo6gj4enxObU0/1qVvU82lN8jGVONIIGru7FFTGY5ybyp6ANix
6u5XM5+yRBoVerlm4WMcV8JysG7BBTp7Y5zSV7NX9huhF+0S4pqV15Pfam+Bo0GflyZ+1JgqwGXv
t4Kds+ks50mnGWtKeiqMHtCfYFLO9F62yTCA6GJzR9p7URto4rZZdLfzMuVDWDmtYE5Y/Z4Yd2o0
u1B4Afy4txpsTXCiZNUvBifHak1ZxxZr3OSe/onyvmJoWKiNUJ04eoBjVxShFzeDnvXsA1QWwpU0
OuUFXTkbyEUMpMPg3ra3wQHJ6tkSo9qJRc95A4TPxhR4dLXUXp7dT7QZcbRyy4pcFD9oK94Ry6iP
2ajRNVwi0u4ixHgk+28d8FEIsrIlCKyWOzPXyIlvx629XVjHeLBOsww5jneU/C23k4twOS78ur5e
pmDhvMHG6oW2pyGkxytcsOHlVfWSyYA+1bbWizkexmH8UlJXfGUVJB1FAzwLgyrqZ3KPgyUjN0Vm
1Y05lN4INa6wbQY0DjHDiBSZJCq09aWTJjUVtbeVDxPS+jVC28GOrqE8FDTFyqrfN1QLZXcuiiVO
+0X2qNWGq0IkVvK89ubKOV90v/9UAlbcDqoxi8Q0U6wgLesZpORsV+mulp5Di56q2j5Cwex/Zrug
86v0xYh3BUNfsMvdZYKx1VAXk/qQpsgjuuJZqYWmQoROo//AYHTi4Hy1bfdjapkNMvNRnKGITB+l
2RKSYLEhqQiJTLomoJXUPxUOJSIzMgz3wfdnG+dFuTXbQgmRXMNx0xcgCOUN424yzPQrLD47dU07
x001O6WPYslhpCeUf2phkCbJI80hbm/JoNeSvF37R8s76QTXYl2Dy47MUA2KArUNjA+GU4Zcz7wc
ET1BkW20bLHsj3q1s/gf9lsNtrNrTNXD1gioHPq8szcvN9kIlxr/XNhmGZ0gLuc5ijGRn4gkGO3q
jTZTFhCzJKXkdHqhuVXQGnBlUyg9h9Qgwnb9Gmv6YU3/eHy3vFP8Awl2Jr7E94gWFjvlmULQ2Wc7
zZ1pC3jW3MlLSo8pe9+1yLvuOqc2Lsh66iKjm4YEInnu6VyVvC5VMPrHPpDqOHTUPIaomUrKcUZ8
s0mhKeNbkft/mZb/FQ1zmb+SBNZ+nz6WC7ynYH5F1pyu99p265CLbBr/58c/JN7a+Hl6fvdfAH1Y
Q27mt2G9xYVRTf/zv/8M4D79yf/X//O/3n78K3dr9/bf/+uVHN/p9K+JvG1+rhQwfKan/zv18ult
+a+nt+fqufn2t7/1VxEBx5o/kBAQhE3EiEeqOAjln/QLMRJ/YCcDvYRqwRlhQtn8Rb9oZvCHaQXE
u+DKPpltT8Fsf/Ev6M/+cE+BnWRRkIZFiof7bwgYA/rnp3HR8VEDWiCnFv/WiXT4iH+baNkAiQsq
vTzl7xwh1ofFQPHbNZ2GlmQyv7rj1MBbV5WkQD73bh3dzp5ppvfRUAfl/PjTN/gPsP8H1xufx0UL
ysQEnsxi9DG6AblpaizIWR4N+PvzBQX/2WaxxqOzcn7zrr2Hrrl1cHiPlBUOSqDyyG3ev2p50OBk
8lTx1KWAqcet9kPfdSjs7UO6O+G7oyqvol/f3j9ek9SGgAtDoNmnn+MnnmWiWqlRPtdkPAzbPUfg
qEhErO1+fRnjg63uz3v76TofUADHk5J4OPTZ045TwU6ciaQ/PuuhFv8uJ+r0LL5/gk5f40+XOmH0
P91S7xl6ZeVciq2Mm3IjsOWQPujotY8PnFlCN/ndL+d9vD2QDWghjIMskSc7/IevsWI0SoeiAIQE
3hujovHNoygGu4vdhmSQvacP8P1eTbspYahaF/UU0tIKjMA3iGh8IUnBVZrYos5qZ/TyZtOlkXQG
Nwsbxgdq3EedkUyYS23u0nGpeuBzXGVhppXlFZVI6cCBqPVfsCSd1BsdBdahtRoUC285qsRw6BzA
eqamw+bpkox9FXQoY+Bb92O+SXAuXiBawlOz3PYQ7bOZVMozXrt2rBrUHdgfGDtd3NTYIIdE+UXK
KX1Ji7sOrCoFjEW2Eo6sL3dqRSgczgu6rEND6TaKFtOtOXEvTh7soYJgnOouBQwoyNgKIkHbb0CA
6ziWBMs0xXhu9ewjoQXydjEGlB9Gk2bPfowrmELfrRHI8Gs3R5i5jat5SR4Tt5wrvPnnNIrgX4c5
AQQDiq5vV9c2it+8M6cH6D9bIrmDBqmDDAbkjbAk/i24PMiCIHfqYXvJjG3a08RF29q8/i5N5ePC
Q2ScgbkXuy1XggT98MaAm05lp6f6S+eBLMgM3x8irDYKyCEL/+Xb+eNaJ1QI+hwC7WNMZO1lNIGP
lfGiL6yBXKyzaP1D0oZqh0NLlUxuX3/OVZbfuVNAgV5X4AebA798mjEB2smvP88/3DoUGqbfUyUO
m8tp0frpDR7JqWBJXrn1Rrg7x6DLjIrb7jCs3vYbivv9+seLyqJOcD9kGrGHpAB9+JYz6kKJ7Wzq
R1bHCrZr1IBQ/DJa11wwaaeY8VzFhKC3wQXw1u8C/d/f6enypwsTvgw2QDLgDzfyT3e6IQEbDaO2
HkVBcfgS+ANgu5wTBx3Mb5bg90/tj0u55Lj4kL4esTGnk8TPX6pPRGpW0Mzw2Oezdb2Um73zZT//
5t14v/j+eZXTI8v2hWKR6oX3VxmFZa7e1LmPbZ8VUe65wyWuWVJqthxgjtH04dePyt/uyjsxy5bD
B9dPv+Tp8/z8BcJJMpCvwWNOp2aCZNpP2sr49uuL/O2mflyEn8onU58f68NXV1YuiYB8qY9qpsJN
+lZ6aMn8gZxoabTGvfqb5/+97oIvkeuxyDAsm75pUvT0/qaUl0+Tv+Tp4xZAJbY2ZtOJ0rJLcjWa
XSrNL5mPTUlT4GC/vlH/h739P2vbj0ubpAkQaREQCuJ+DEmb8DXU0OLUZeRF+YLq1xd7zcFwGebT
IJsLZmTAp1RzZxLqmlmUyeYXDaF0ft4FYYN/r9/X4CQUGxlePexA7toXQLSTS8Ofigzlm5GVx9mc
Nk4CdGG/0LpqlDGmfgxTuIysb9QF0l09obwTl8hDs+My2hyFhMH+s+dUWnzDu4Z7i2plzByNp1nD
PlsdY01WOU3UCRaWOPgO+2xiwIWqcCMu9UuXVkW/hwXwlhAYky5tekLLfUFomr/bbK8K8MJ79iX1
mnYbOqUYkdM1LmkRobK0pUvsYGZasbam43BWe/LYWLI9+fHUdLW0OMmicVicbr+A6J2MkqsRUHJi
W1+U3fn3bQYGwrNCMXtEHaOQkaCe7iADdM4x5xVDHRxPwNaufhrYlyTmUjOYC+Eah6w1PXR64CTF
wWo4M19n3SbKA5pf3d3RyS6veLFlFaWuUZXQd+jaVJ2bAzvuVmT7fLRqhxUFeCfyDRqHI6vTGRSV
jh1834kxDZglBW6tljJI4zpogNfRk/fpsPfGjpx0zcIcQKujTf96ze+yxrW9LCLJPF98H6mGp5M8
0DnD2L0xJJSOi4Bl0wXkKnRqG6N69nXwQciEKc6dUkGVLqyn5LOILzgO/dsS0e+G0t/EdEulsUUJ
MSvnHczQ8oUUnLWKGsbxm0agJMUWENTgbijDyfzF8fggt7F1YguZJAm5vKmgZxQ0xp7Cj03vOb3u
Vi+H6sboBIQe6J83Hit8FRJipyIWxrcwaOyxWWRf5j7oH4ZtE6/lGgjrrLeK/nxRdokekQw8LO7o
f79Jpcom7K2tbAhgabF0DWb2XRGUWCTEOvAtBWrEBVtrHUV/W2FlX7ops43QUTNAkEcx7zWiSKpi
Zzj43Vxn2pTMeU/RAEDWF9cGcwiNaW7ZggyF2hpKKd/NxFDQ52uDBQMPuO6IT3DEt13xUW9wDZhn
qKXRJXdeu+QRlXQI26l5Na67RoeQtRyOlKM7uPaORsO+uKvwFBtPHEz9/FvJOdL/NFUiuxLIvGF/
RoMTAAqR5aIxzaK4IC9Ogbg7C6YIf1wLkJk10HG8DA2WaGWqclcH3iITVLG4ZqETlzvh4tVIAvj9
S7RbUMfpGDx2SN5hxahI/tqCgcFRWj3eQnNLtdu+8FuOghOccr4aBj6ppvFv0II5b6SFBN8Jajce
xjrFL0TomjCRL2z8BUd1bnEQi19lcUlF++2GkACI3LPtG4N/so5akPhkblq1AAX3qEH48IrGeozf
bRgsdnfliGG8BEE82cHB5zhrV1X/zavzxUkKbAN3mj4Ha2iNEmsuFucba5jTx96H7ojqdDBvMLzk
X2Rfz3fYn1oF1SvkLX7B4imbFodbyYI0Dz23zT5LfqwszCtf543UMf84TmmAC890FflaC3OgaYtG
zoOkABqlrMQQL6Q9vkpkPximfKm7oV463ktXrmCjbb9qdojBvaoAl8fxu+cRcN9Pp0q7etOqyx7p
xuccciqLOnwu16kBoBayZmyUIDhNc53NmdmGZeHxSzSVMd5YLa7YyAMlV4CxFTBso0nxbXUqskSU
1XgBNbQzYwjiX73nOa7Q3Dusa/HiavpXgbUNVUSg7D10l0uDaHnyLWBHrtdPnugNylkKHGMwoEFQ
8AUK8+AsnKIvAorSOfCbxqkIoPSC5Ywly7RiZM8tPkqLtz5K+6LrElkpdHiUZ7sPrnImJ1zIqLgC
1QZcra167qiVoNU6XPKmQmdk2gDHTrZFaA8qmlsrY92QjzfB45SSyAy+ltkqGgt04+y27tyEtvCD
PrLpBmRpJML/qifZ4uT4UGKJRJGiZMkRtVehqsBdUTIUkzpp+DEZ5TW+kNA7AcERosQA/4jK9CU2
N2M5Q2DQQVl3ZnGPb6huk8byNOreETTy4Rasz+6MWQ798oJno2/9bYptczJAuzM3xw3YujPMyYaV
PyTOkBgM6c6zlUBZ6xdWN/WPqoFqD31nrY/LvA4rXcQD7uAq8zr/aGFvZNEMiNRBQk2ESYiqCX2D
3XmZs1NEFXdxKvyaQnTYuCIsNDdIid5Y3VuUReKVgHAGyLTLpnOzoNu5oUX3roT86ei6TocLICJy
+dd5Pp1otxqnQ8FBE43ZgE0yQs9JvampFenNLJ3xyiqrNue1MrzvQD+bHml26j2ZZDG0iZwo3JXC
nrbdUq/qc+EIee8rCY6IQ3idCVbsxRUUqPut4RgxhrjsCaoa+tq4gZx2X0dSRb7Xllh3vpayBlZu
j3PAnnyXLF8xMRcLuJ47nRYyYz+LnhHWGQMgehrDuhEwe6iWo+i19bCZknbZtmCytfVyuavyPtcT
7sJBPWN6zPwDcoRrjmokllCFloZ92jA5r9UyvhQzyvWJ3tUaWD2vqIZvZfqi6CrmK3PoaopsiOe4
IURiivDfim/YxqZvU82fDTkolt+ZB0hHqQo7mdqbxq70Kmp72J3dyED3MC7awP66kT6znyBWYSCk
VnI0JdTl0qlxjCakgWbE77AyXcy+j9BAg23RWCN87tmCKXvBtgSvm/uzd4BXSHtMFTZ9uE2uxFNp
N/n9ki11GdfeOt6O5Db1Jw1DO8XsmNnTlDXlY9GPBH3opVs/c1gqXmtpeixc7axMDCpzcY2vt++S
3tP9ctduDSOkgNN4MAp9urZqRaIxu2JBOpey1BHnx3KxmfmXgMSlK8Lf8y/Y+gwip9ppG3ZeO3hb
iGHGfuqrBmdEL9og2zX6Mt+uDaXBdGBpGnIxpS0Nf85nJRC8J5hUDKWCneoHmG7Ik/wSOS+gNhkW
S530CmydRY1lKjfwryFYsKpP+MDG/swee3NN8EMqcCuF+yHhqVXTIdN0k26FAp87iZyXG/n2GUK9
bvps9g3HSEc5rII5FKlIMYZuhlM8yVbCN2tGrey4w3qShlPlKpxBwwCXYfZ02GNvyNAArcWFVQX6
53KbDHK7USGaEPQVNdK9oo0+dtVElEMxiGqXDuMG5T1VdXpltmX93Omtq4e8MdiKsqDCRaVvKV9B
tqS9ekFXJUBxCLBSbRMGc97M+9SwaklMi1dYnBi0jtVfzmT0NH2LDiSYLksDv0dk+xJuJijR8D0J
eOu4zUfXvWjsxovmSu+zXaqQBd7R5dyZkda21LYZ/lBdaTbnixA8p8CnR/EOR+Ku4CuaWhzHaVGV
d4XsT/hUSYHffjZPRil92dwxqrrBWZA9EKW207XVe2nWtbqeZovYiIKt/aghRmcl0Q39xiX7SZ3p
g/TvaZgl82bta6SYM0kf9rm5WOnJWU76Q1rEnTf3482kNyV2aGQsYqdpLahYiVVWhMbSpa95OUMN
A3NYWLnp6oxMeq7Hgzl541VFb9B0tE2WTbSHEP4EVnRNEBn2am4JQeVZRgehqxrIwnW8BuiT+s5L
dYwr42p8rds6eNU7lgMsOK1eI3sxyiGcdc4gkRjhPKOlIiZl5+H478IRNe6lyBy2hRQHKP+oC9vd
BwQ8aenWLDvV9AUn9WHo1tj1ARdCp261q2nSN7XrkYbo7CS+/OYXFFVwAGAAA3+btPngTgUqzqBy
GWy6seyhCz1+h261myd6vbPnVOjdEV9NQXiS7ItbH+kZjO+Ws1zCg6rrXkpiy3OJmzrygpUYsSm1
iUlqmuKByS+94hhTZuFqdsPBLhobd9YgbJqE8M2HgsCGF6Sa62HthvK251VLqE7hnOMDNNzyUPgv
buldbHkW682trXjKwoLOhXumWMxs6TLI5ZzNeH6GRIOKdtZUXvkDQa8wcYiv4qqr2i8mS1p6uU50
mxEuI7XaDtNsESI29Ul8EaORDxeyO/mnLPz3VBC71Zid1fNsXvlp5rXnq+NIghdQOWMM4eyCCpps
Nr4GJzujK52HjAWIYKuhZvHvutzpWfKXvA07SA0JSgkFimXLkQ/od4wXs1AIDT1mWAf72uyc5Xm2
PvAgUI5VWrll72E3m7vGAIuLs6yooTgLi29VlGN6Uwd9e+d2fZfi5w+88zEQqJqonalvtlyvPjOV
1k+6vehemLqV9tDoDe/hRB7XF4ZzoptaDK9Ob88vMP3LF5lOFlIupuOLjgzs9lr6Mxxe6LjEcYBV
m/OVhdbkzpayfll5cTC0rq7zKFdEursgzVxym0hixgNKj+j4ItTYvK6pF6Rn6DVT/VzXTGsh7s62
l6gNivIrH2J4qKHPPxeqU7eOWFmIKOSQF6WlYV9svJUCdlK6oEA8vGQ39WgheVN15v8fzs5jOW4k
yqI/NBmBRMJuy9JToihKrA2iREnw3uPr50C9GBWKwQrNqqONGgUgkea9e8+tNnolQ+s6oDW/T3Nf
cLZBOrxy8l5BgDWm8Q2Ewg/N5/PfeJjKb7EdW+wNMmfatBGzCdKDkMPMiHWS1PZ6Mr/SbKU2HSIY
pies2SHkMztw0SzrNjSgIC0YpzkUoxU9TJ8zPv56pNn6SM8Ew6xxb4WBJfewVoLmziAavtji4KaO
2A/u8C2yVSu+6rWTZvcjTy/Z1Pg409tAtwoL5IJv2lunrbone6iQDbap1dfXXao6/Rv9Y0Soikal
tbKdPrO2Ms663yHQL2MXaXkW7gJh44iF5jJF68IxrP7a9HDmGx6l6hU9ifwrSKku++Tz0K5MBBXV
NdgHjT9SOO6Pfqpa+1aEfSvx9FbZjYmCVF5pWY4nmZW3i3dBaQH5mPLBw7ruO4DUODSz+CkSu1Cv
6pEZgtwz0O/5g5qibV8qEEpZNmjZjV8aLum6IisxoKfGaMIJ8qvwOsSB0l4DrErLWzfyvPgLBYjM
eAlHkx4DD8SerngvNtwczKvVxpuaeX2L9OBT06i4Xg/04uV60NLuGbet+s75CDFiaU7JS6B0g02e
1rDXJw8o++RGbHyQ01JvRXptGPfwrAyP/2cNFNYOkM9tXH+kBQOvBROF9PL8C2q46FvHsIrWrWVD
+LFiM+ZTKPDAX4VGzDnbq3o2VrJsDQRHMhy/ZqaknTFQlvkc0YbNCJ0rym8yMVp/7SUMilsS+ebz
pYpT81ZPPNRhdZyZ3x2jynpkh2b+DEJEM7d0R0S0/h86GLpZpK3CgmDlvwo3RLYdaqH65yqnPkeU
0sViRiXLa65V/1VKRZgFA6mJs4OLjQD5uFfdClbFdZVO3saM2+bzx8XGs9ItszNoWXCvtM1sLnx6
PbOUEsAQ52PkKtN+iAn21LD1X6ilnlXYT66itIWjz87NfvSV4hQODORWz5mhrQADhwHQ4kI82fkN
QWPFs6Vj/lHUihdSCdE1bBOhKhyavHPZViXl42hm7fPHj+38hsBcY6CUJlprGkSL10TFosHUnmQH
TTC4Ao41HGiCHy2Fwwu1/Pfu5+8rLWrrw1C6pqtl2UE4fnOtKDNtlFv8/vh2zmrrs+aAzB16MERc
ncHKYc85Wtj12SHp/XhX5U726Pt6CRe6VsSfTOL64+v9MYCdVLgdHFM2eS70W2izL02NkLqSqpnK
+jD2uXj1RZGl6yoW5pcUKMCmsSKipgb/2Uua4ZNW+8OOvBN0f0glrM+T1Vgr0+vL74PRaBdaUe+8
WJsUAX4c4b06sMjT70ECPeoKPriDyXe+r/FDr9raFNdT0b59/AzeebG2mhMdcXfOEZWLIVRRZmeC
H8oDoJt0bed6vKEM7V1oJrx3P7Zl8oXLWcqxZMMnjSyKHlrkIUpcnXJF+pO4wxQwAeexj+9nIRqh
a+HYdAlolDCGDBK/lw0TDhl279f1IRGdt03bXL+iGpw9sj2Ws4sXU0syBfe1iLuXpKpQjzR9cT/J
Wv+FdNS/MA/oZ01FdDDUI3mTdHKY2fTTNzmA3W2dbOwPgTHDtzy7Y5vtBpG1T1jODLTxNs5WTy/t
qxARa72xMIq5JOs4/iewqMZ3y2tKfZ0bHlybvoOYsnU5pOJddF0Qtno06+esTFqUF1rcXKVK74Wd
+T8TlYpHxwRMsplUlnwVMIqdlVtR3IM1MhmfO6b/RxF70Fw+fgVnLav5lmmOIWCRfMfLmMnCbVro
LjbtlyIIwY2xTrfsQnYoSyf0tLj6VTk0R5ou0+7jK58N5rk5h2t7fvsOi/xi1vXSOOcalvMKb07e
5dEgv3Gp+MJV3hnMjDGd5DG+GbydZ8tIScxDINuD4ih8YD9W3neWhPkKiHnz8Q29cynsq7D4id0g
N+LP6PprHQYAnzox7thDYqLIB0VnARLPvkVllV24qfnRnE6FDk1TtDKKzCU0iYvPphAm7ggzmw59
ZW8nYcFyxPy1JYjqF3HP0VXcXordOLs3yPXE7UBF5yNFSbHopCLYNzDPqObgNxxzzER+YR+oraok
qL/841PkSnyCznxzqCj+KHb+eoqdo8P8LP3u4LSUQGC0kB48AiVydPuiRnL+nk+eI9eae9A2PWjm
bxAEJzsne6S65RVOezC8YHrEluJ9krU5rBN4RmssBcEWZPS8O25eBw5i3yGCtFciDMyNFg7Wy8c3
vjBcMRnyazCB4lSXBH6SEXX6awDtFprAO3eIOAqtOgTMV0Pndjt6fDQ2B+k8eRFwIxfJ9RMMGW3L
wdR8qZBmUyFw95Fea68f/6T33vqsk8E2P+8utcXzEXbdU9dW2GFaLbwz0ljbBq1Z3lCCvTTA/kw0
i3eBTZ9Xr8/mdgSrp3efWQVxD2CGD8K2QJrQioYPTEVGxaiF7PERsxpHBKfVhxfHbTndkh3iYm7K
aVknIAYehF3BDKr1kdI3kZ4osDS7zn4bwZ+SG6feG6pPHMcqHtQPi2P9i+yFeEmiQHv++LHNj+Xs
ViANsGlViCmWQ5gsFW9KQjUc+inL9mPUJRtcQ9mF1Uq+83ZmzY+GnImD4dkskNBLlGOajYdMBhWm
W9t6mIqJTA5VpE+Bspx1mTY2CNBSPthQ6D5NrcETG4dmC4MPjlGTtrdz/NUVp5Th6uNnMA/W5TOA
j8FpRKfxQJ7a6euUCNibcIrGwyCh6rJDSrdBOSPk+caCrr+UwffeI8eqqDs8CXKM9cViAuipmhvf
JKtifViFkOW2BXapC/PuOzeFPGZObWJ6mmVXpzdVKeCaoV5MBwH0jyJhWO/zMYSBpE0kmtfy/3FX
7I6Am5Cq5rJ+LGYEvRVIIiAKHXpLEzdCz+kuO3q8/fhVvfPskIcrZ/beMuuqxa4nLWAoCb8aD+U4
8XKSTvzAqqlf2Gj84Wycjgi4DmQxKhQEXGsZqz6Yeu+UbiQPBNRWN21pDs8O2D6KkAaNj5Q60x6+
d4qr1qJPXhveIafOt7Lw0N+FZlZSn2FfMlLeuccejwXBCdnsu/IWtH4PuTTKLgzh8+fCJth20Q4T
ZsEKsXjbVmqSukZcATQKP9wVZapjajCCC5/x+VfMVZjvDMIxTQgRiw1KJRzVEgcmD1Hmevuo09LN
CBFm4za9unBD58MX0ZzJaJqXGT7J+af8tbRGmmrcSC9MaHrUpEfiQNcdBrt71yiHGzrIavPxwDrb
pjBmuZRmzTFnrObzA/7reqMMWgQ4mnvgvuE3xyZmTD2yLH9VTaWkjByO+4I6yvePL/vOQgqKiNME
ujIWE9hCp9eFBUvxtWrEAQGRfsWs0IiHorQG7zZndD+ILvbvwXQV7WfIxjXeXTMwv3t6SkLCZAn3
UBv0b9fSc6kYfvzTzofU/MvmQo3JaRFl/ukvC3rLzV3d9A4NEosvfNrBVyxK/5b+OC+eXAWBK84A
Sfn4z6nrr+fu6YXuiSYSh7iXM8ZeLzeWL0vaWEFVPmBxD/eqvxjK/M7bZmjxJlm+kSkuda+yVPDn
ShoOnGDEtS+l8SuOI/01SuA8Y9cytzHw9AvR7edDGlEk0e0aZxeSbZY5pzVpmm7iTumxYvN77UYD
WuakoqZc58Eelmr78s8v0NU0RPe8Jf5iL15gqQutA6aaHRljbBFZ1+5DRGgX5oTzYeKywMy1DtvE
wrPULdIgK/WqsYqjZU4/3Qi4hFanlxaz5cTD+d7ikMvHiTrS1Zbviz6LXqD8MY+FZ98zMVm3dgCi
LTBzc/9vD02RoadzfmBTzyYbMtTpqM8UZzsCQtJj2jjlrYmmF5+t7z1+fBV9PoP8vcDMl2H0cdBj
mqNCuZje4GIjo8KOfJzCPkVD2Lt6f13oXRTelbYw70ZIO/dU091u1SeKMKLCQeyBjbwzMcxTs0aJ
34DSz6TC75TIDFs1crP94Mqo2GehVkPJ6ZHOb0Quu8/u5LgvlSZwI2ppNaOWKy27ZIpYju8/98S4
5muRmF+XU1kKFrrl+Myj6+VW9Em+HdO+vGkm45Fuuv+P09PiasZidCMidL3M5WptQ4yrahpzNqDH
F3YCZwNvfk/zMsSew2CqmN/jX9MTe41GYsBPj2UUi3WSKJxyblntkr779fGQOL8SO89ZHz57nNDN
LXY2Qd2Cfx/L4AioArOpsDjQFRzLJ8wGm3++FLFh2K/gz1HNWK51aVai4UyG8AgNQL9N8p6eS9mY
YNlj68JbOquasRHEw4BzhZWcqW85PfQRp+4uM+Jj1ghAr4XRbHI0/chhGygSphEKjj5OAV1lzLxf
pF8MG4Cu/V0wBnkH792IL2wslvPV8gctPnCSu624Bnl/RItCA0um4grSBFu7j5/xe5cx5rmKorM0
WUZPB04lnbSrChUfw8rXNpWbap8c1ec/Pr7KsgjIzVgElzH3zpsHzr6Lq+Qhsqq+yY9aBzLAJGjn
jqrIcIsk3v1G9AlnTOUG22mEqtp6waUQuvMvnu0xRQAmSpyb2CVOL28bqEqRsuVHukX2Xa7n9nWU
WiaoXRjzkHLZPX18v+881ZMLLnZLnh6UCNWc/NgQi7C3/L7ct9ABLwyRs00Zj5WaKoZD7on5zFo8
VtMa0IGTz3QM4iL4ngsPvusMVDFH2W6LBOFQIA1a0IzRdu9b0J4jQpLzFeKHaT0x51NRM93tx/f+
zsO2MQTZ+n/uyGUAcVQjTyIBojoayJTvEmGbRFjUOVK7RN63jW9emPreuR7YLYqRxPopvOSLqQ+y
uB1GHBuP6PamxwFN+6eytDFmO5l2DzvM3X18f/qpv421lkUXtSyHVZOcYw5fp6NJFWVuK4STR8+u
pLkjscHUV2HdIOBpOid4E6D+XtxJEz+bGPp0iMD4Kqhr4Nui99KHamCkbkrWzGuT7bFFKkbvapsS
n5ZG/Ehs4inmP95VRdbnK7g39m+rQcJw4bG9M0Rp/lAQ5OvHZblsExgD0eyyqeujm7QSzYZT3+bS
8y48rPOrcDZFFqazU8EvYi4qUC1W7paOZnM0UyhgwOS0q7wss3++F67i8hEASqVA5Cw+tzDprcZA
fXa0pjpZE8Ueb1Dlqn/9qHEI6zhfiXt0DTT8i/deM92HoYqnY8pRb6eFk7dF4hle+HzOpso56Z31
jglzPuXNnuS/V/LZewCgwW2PtG9EvQ2COXVKJZHcen5T3Udq0K4RlfUJ5C6qxbXtJhd2ymcfFL8A
zSLuqHl/xAA//QXpNHLOUVp3bAJh3I5dD3Vw6JAFpQMShFmL/fEHdXrIYc2lPwT61dI5HDMklyNR
Zm1bx1Y50YQsviFLzMmba6dhFZEqcmWCd94G4ZhfMmfJeeP1f1vb/y7LnEEZFkfheTUN8UbTFqac
Ds2o8ifiSUGi+32HjjS2sD2uJ9sObyCSCBSpZOlo1xYmbHZwEek7F76S0z3Vn59iEpuLOds2Den+
mXH+2r3pIVKozKAG1kxOiro4m9YypBBWDG77T43VP5fiXjnG42bVaGgsPsgGaWmSVRZeBzwf+xxv
BtqVwLtCEHnpYL6YKP9ci9MBo5nTJNgVc54c/rotBeM7qUjVO7gF1CFA3WP8iZgGtJ9syyFj9rpf
PXckWxQb9nquiTC289V6jJPyToOJamwgKrRX6N1wWCi/0NStILb4MTNdT3xyoTTdoLQRzwTYEO6T
MbqeHSLgvn48PE8/yP/ugnkFF76iaghv4vQuiIKpBtomDE9LQgRxnUY+GrJu1uXQj08TxL07XB7l
j1Rl3f0In/DCGeydwTFLQ+b6KLMP/bbT64PfJNxJTdOhk1a9qQWCLELNEdGbVf7v45DvkP4QhUte
23Jv3w1Z0wjiSw9GiFu7JT7r2vUS1FE1XoaPn+q85Vp8fSyifO+Y+mb70+KpqkQfVabZ8pAihNxA
bS9+1V6sr2vNqTLg/fFdUwr3ZmZQ/1N547/3CbXTcCk/MsHqiwmWmFRyJbFAHIakJN6LlQMYqGHM
VVDA8EkdXerIv/cCqWrASmaTxkUXLxDNYmAmk+CTwxG4wVTj3NR94GwCoFwXvu7TqXu+t9m2y6Lu
gGqg7bO4VNgRyt2FpToYKVPqOjag1ipA898xnWP0CYMs+Pbxe1zADP67JOQMCivs8Hmui0viimy8
DpYg2NCqs3edY5DLgjsoeOrduj8QWIMOOATn9LkzVHHHnJtBfPOjdcn/8cJKcj6odJYrzSCmgA0x
H+zpp4L6sGO/N9d9kXCE1CIAfxGMgR1Qd+IQ22CUPIfVgBQxK/S3jx/E6U7nz3OYy2WsnTMl40zw
NIl88q1GqQP5xN1NMnnJRnNR0H58lfOxhFKHhh6FSD5TTS2qCcA3pgAznnvQyRtda4Orb4KqO4Jn
jS8MpfMrIbxhzDJ7s52ni3j6LPWhhr+EwvlIl1duZGSkO7MS7cYRYXPpHHP+7NjyapKoaQQrsw/0
9FoBXfmydZv4WPhu9hoPtNQQF+pbn5yTdUWi2b3EpUV4jDReRG9B+TNJdiN2GRkkRoy13SKVDUV5
aSf0zjMwUGTB5sfFDXh9/vd/LWCTKAtHtHZy7B1SYt06bNekYfp7PaQr+vGLfe8R0EFQfL8SBrkx
//u/LoUUdwhMMrWOGRkfe1JlcqDnhrz++CrnWy0TwZfrGuS+uArJ0+lVGq8GbpDVxbEbEnVXUeOh
r6tBVIebiVR+sF+ROTSbjy/6zq3BDkYezPppQHaZv9q/bq2YQ07wqRTsmzudjBYjux6z6N/3UBQ5
Ia3NuhSmo+XUZweaGIYxKjkDgDAEQIugQAh9l8VedGGD/KfRerp4zWBzDYGexiaZue/0jiyEXG01
tVSsNZuUefKUrTeH6M9b5cXDIyMdIjj7+waTkTQBKCSIcMKVM5LbsO6dwLriGGzFWBMSARCk7xTt
9mLCIcnuFz9JZoPk7tVUP+sD6ao7DST1jRlqhBRZop9zZXFbqFVLQnDEfnTQfmdYApzVMCTm14GS
A0hL5h58TfN5aNWQv/StQSr7PSe45zUtTH4jcoh2XUnbfcZf3/1s25harYqjrNi4Om2Ha8Sh4sek
pQVI3aIwdprW+YD6jKHDVeuUBcgpjdsM0QCRhIJqcYLO18A0t3FY0zXwop92B5FvByh5+AT3j9pZ
7lX5sCHXCRNhk41TRq5aZYrbBh+Ntk5z4OZYWzTf20S4bwVpjo3+BoEyeSIXdfgNM7oBN5d42MEH
OylJ0nKw21eN5vzIVJvgjAYidW9lziBXKQm21MTB+WWbLiEQbJ1NKsWENkymtdYR8+MSQxXSkJcy
Ez6wqDkv3UAS4IXhvygtIlpiVWQDp1OZZdfBN3U6WooYQgEQ7eynI8xV6/9OU2eHh3RynrMchAlw
eC27zqMfcfgk8b58/PEtJJ7nV1+c5mRWwLKy2+xnb67uRzyvb/kX4775bn0mS7uQ67DdF/am2X98
2eWmeXnPi28eNnbhG4KrJooeyGS+4a27IeJoRd7vCjm3NcIsr7sL09ty/V9edbGpjC2U917Tc684
RGyb5/uCxDnhsTd4TD3jwpy93G2dXu5MTo1BU9Nij5u0Bh2ENoxO7bcgrJyItO3Hj/OdoxQTp83i
SLOfQvXyEJAMesfUklVHC59hQEhe69/GavwVpn7xqXBnK3cohqsQZuzK0WvBcDaK58ow2x0clWBT
yibeja2ZXxvsIa6nOnC2dUbdytea4YYiApbUItGv4U0YFzYS70z/tCQ0op8hUdmcLk6HP7mD5aCH
Y3XM+qrgUF9BDbFyeeEJvbNUU5hDsg8mDYHMktUBn7G3xqFOjmWLuXd0oZ+PU4cfwh/N/8el2IUp
G6IL7SN78T37hupx5St2Be5kX6UWiVkyadxrKFbjha/3nfUa/JtDYwcRw7yGnj47Dyxu0JlJehSB
jqOX9hg7EL/KbjsxlcGqIpf1qSmG8enj4fbew/xzYkdrRVVtuWJDBwFpZXvZsTUrEhuVyumTeVCQ
Qye4sKFdfkNo9un8QthD726xpi7uUKosItvPzY65UgkmcQxlAaGuV/2M6Fd9Fe0+vrV3yj6WBlyI
UKW5n0+55fSRiqJNeiNJaEXQJd6WJR2VOOrDDVRxCq8QN78JIta3JA32N4Apw62BkuHCxLGcHTla
g7FCPms41Pnoe5/+BtWO5ACKkNca4dVq6IreKwjdDwDWw0fNtgCF8hOJGye2pBzhoX78DM5GFaUf
ngBHfAYwgob59f+1ITNIUIeakkq6MbL+ziD+JQ0j3+Feiq4LJIFXbl/nF97z+S2zX4IHR8uaMxoV
4dNrZlPmkkRi6Ecf8utNiZ0atLWWQibL8vpTnPTwA+o2vbfLqt46U31Js3w2C3HP7D958Fx9Vvid
Xr+3kgBLCsHFhlc1mxHI8F00mZdOMn/cAn/vDDknITWlMcpgxpOy/HJ6Gi3sBFLzSDW/lmRCh+zw
MAW7t2RZJ+1MCxHJxkBm+d2osfWBRfGBx2hzfveaKI7mIRCO9dq4AmRDnlb4s1I15joeqs7sVlXf
a0+wVpzbNlftfZd53rbBqlSvdTImVzkd99k/5f0m2AewfTbRAbHqNNpIRpta1+UIPxc8kbzCiF5Y
KwSh8JR81U2vQu/JZUWui9t9KIPpTUHpQXKd6FO5tgDKfSXsEKMNUbfJFfQz51qOXa3tpdUB8MnY
1PkrrXbHbkXWjDRXJqavEs0ZXvttQ67unQr9rl+htC3IiEh1Y1UBH34QLfBakvwGdeObpFUAfjag
2DFw12lGbiMuu7RsVpi1ukON626PTgckpDekYrw0NZxtH3T4AUyzxGXM51B78VkOPqbqchiM41R5
EIB9p0vXZPIYFpt5aREJqSOAlT0xSl4du901ZlnMtaXgoLBuqiANNyOQ+s9KCPul0Knjr/rBNp5G
kg0fJM+kvckSV1z4sFCpM3RPxpyBB4risWlQD6Bft1hgASXIPi4w+yqc5Jic26h7rbK4cld27ESb
KKPEhu93BjroqnThAHtSew6mKD8ScZA4K5qyubexbN8z9klT1HeNXzc/EgJEv7gtkSQ30IwhY0jV
EjQYutVw24ihmcjm1kJ737Ud6JbEc6I3PPAWaYYllqJVNnspu6bXf1gJJuJVBWLEW00kPJJjkfQx
IqoemvMKjg9Iv1zPoIm54JdMAnamKFzLpC7eYBmJahPnIn22+m4Y98joDbntXY8oJFsUZsSg82L3
C6S3bKRs6ABx84Im+QKfbjDXYdXnjxzb/fsII0G7knU+vbreMN7qTph6a1Im/Ps2buCzuKPAZKRV
8fTZDttYEAJQiKu2t/JhC3omuve1dvA2gWtmOWQIcCobGbfudytv5ZewqZN4CxnX+ZH4+XSfYsPU
d0DCRE3ObY+CoTK0x8Fsxldq3EAVOsIhcEqPnf3LiIlQXTEBe5+zOHU69IN57N42Se4TwAueahXp
E9wjwCOc0+KgB+uiyHqyjKZ6MkHVu2utrqBZ4/c23+Ke5G8efm4WWyy1BKGUYRg9l6DAtft0DoPe
RK5OBEvhpu60IaIml4Q8pL14GQXS9E2gSb/cRGUzjPdJOeHwn1DzHIcCOvCDa8Yi+owl24sOVuGZ
AgVi2fb4hGUo6ieleQlhoqxqeXTVTgQBzwGoo5Xc94GGsgZ1ryC/HKmBWOeVn3+NoMaRuxKL2NhE
PsFZKC+obK3ylLxoRB8QRjhTkiyKt7r4ZVtN883pJv6INAMiqvtEr589Bf3JKuKKaCbPq+9Swl01
XMmRzvGSRvwNBQEZr2pSZEFljh07jLTU3ehh9AYjIc+qlv0+b+ISTlcbtVe9qotm3cdV0W094QTp
WmvFGN+mjgZz2pbW3WhEZMsEnm6C9emlRZybXr0ZqjbKNU0l6xaoXASmbiDlwB0KKCugkACLoXAK
Z7Q3DPh1O7bOsJ+Vw/wTREHBlswYNV3T+c20m9aIRkHc36jf2fUQEAYtSgjARouG+BoWVPnkD53I
rrOGpIK7ziLI9rHqlY2DhKLYtWzr/Aa/blaG64h8rbcg8OwHx3MsHrbqBfkzuvKrlSxS+577VNNO
jACzSa6yygeoq+J32xTo+sdQKPhUQ+pBm0gi7743gK/cDLn0CTGfIvdKBuyR1gx6EsC0RuX6JlZ9
q++GfgizB6OwknBdS69OdzLvYEHQyYatEJHIbV+XQdCqK6SNANg8zcduPPV8Q7hEakATOT98lTtD
8QYF3UTfqtM93um86O8uRupm7fhJB+xOD/2nTmvSclVSZH9FmuCZWykIdd7G5PleNyBVAMh7dvJG
tCoWD3KgJm2TjhXTVh/r2VYnclxtCtcPb4mPgTsnAE+Eq8AugzfCxU21n2sQxM+nhfXZJ4+nv4Gw
mt/SkIKWUDkEV0LScjlgCyLHAccaZPEwUerJV9ujbrOqAXQ9Tyyzv8s2rpoV9QIfAT8kIBdq2xge
vNqB64Zv2i1w+E9DuHda6X8bpgppit45NYTzsZH6WnkJNaQsaYz7VoOAuqqqKTQ2JeWuYsahBSZF
HWVpO6sd6aM2gHTJXqhjTg8e7DGfYoc+PSMSc3EyeGXzMhp58dupM3VgLofUlSvf+BZHY/mjKBu2
Z5YII56ssoN8P1aFfeTlTsW6aEjqXTd5ED+LIpSk9ISERAPEC7ufRhLbchNwk+ziGym3KqzA6Rph
QNaKGYQ2aXj2lHQrlhYZbrKup0wvgUuspyjJtW2DFxWieusmsHVJDP4Tx6b2uc+ZbF1WmvdVzy1C
3MtBRF/xvJtfR6spc+pcdahvG0BNr1RufWejD2782A8pD8J0S3lXKdHcwavTv0RZZh1tL+RPgVVp
75w5cXQtcxH+YOIgzr52ISyslKIKtSfsz3gQaQ/3wRtHEFfsJOfMPKcA5IhOnjC0EJYSxTEvt6+s
kdbWxvA0cr4rpRFpliVW46z6NjR2cVJwSs9yJtnVWKTaqxEm7guygjTAJ1i2JhuwyL5qVGCyOhRS
/x1EtZWsKy0O33JSu1PoCqScGE0ytdChcuIxoiEnHA1s1/Ba1V3Qs4/Oy2iXZ2MMqzWGugXWo4Vo
RuCY+szWDoxa4Vr+90mEBP7FKCrgbeSlr6/Gyk2MVTGJrtgy01AtYovDh1Vn05zgooL2UGYifStD
MflXANG0fTSGgCyx6I83qiOIHMIfGKOVnibNi2n4JCvCbPnk9jIorwjUM3yWH1t/NjKneEJeVxCV
FiDWZviyI0w4du8yT8+1FTCD+NFyxJtVqiajk5Uyo/aDaCPkYyEpSU00OHI7SFfAGculO1zTzZgA
WQBsvmVnQlSbFXbhTyCFKdwxSu/+3mt10uOcqDDUV2ZvI4JZNunwN2hFcfhsVPbJpu+hQCyMk7Gv
x5imWU9KF9OFFapfWdwk+iP51YS9NlpPc8kYQAPW2BK/Mquzygx1ZIBSbGL5NDqpSxokHKqvVD40
+zZ0nCzeS2gt5K3rzMZfMqbanpyGsB9fyVy32pUa4Ifs2xpC0o6GQN3Ss6OvvB8mgyW/H2GL9AA7
mz0bDr4mUgfy8caNJs07GFQxCe4IZJH/yDQL7qA2laTqtY5vHStHROPKGqbgSRmlDrOpr83kquUE
+I3uPdDqAZeEuLFA1b4EiWtTsXWJOtGCkTwPwxnygxsSJLvpgLT1W7AeOi6s3OFPBByE1vQco/Tz
IEn4eEi8qjB/8/5a7TX2UMIBFg017aZkmvG3jVvpyV3ApAH4m5Crp7Ss+vRKmFFa3ahkCPxdX8SN
9VLA/r0DgG89h9Jo1Q4BifwNBmOsNlbqNzGZv3O6XNrjUdvVxCvFxD7lRkEjkiw+XI6qvUXoRlpn
1LDV6JiVD+BninZD/skQbnCBzmkWbW5QVCNM6rWTkz6gmNW64V6X5Kl9Go0uHvb5pFfDxg6d3l87
fMDaho7nEDFx6WO7Vk3c/2qj0RZr9If5IZWeKK7HtGITUVnIf4lMYipEnkA8rmqskbViJHtqZ4xJ
7N/BIQnvI0JEw430OMlBmIBBtbM7avNrj4i0YkdBXPuE2Ltnp+7Y9UvXBH15zTEGgBF3nP4sCs1+
KMZOiJ0A70CgR9XYpGdmMtTXJhPRJ9MEvrkH3tfZ29qfI+bHuKp/cVLWnuEVNUemaJHvcg1Tjmv0
qY8+zdKvYymMcd0lnfomPDHVPHIOE7sqbLU7krmIlxrHICZOvqvmZJWqrj8PWlRy5khLUezB+1QP
VlVqw26QnNg2KtXHejV4pDfeFrEs7lI0PpAuej9pYERMur6VUZLeJykujpVWWvqPIShZvTsbLNPa
60q59WuBEyIH874z/EkzVk3bhdkrO7BoS15cvsaKCLi6MDEBwYgCdbZ2/ZI1TR9H1tyomki961B/
rgI9rjd+meYVahtXkcYFS45jhRX7xPKM6RQCpKR2v8ck2Vd7rda1vZ1AOLorciadOKykdhdPUv+U
ui0haUblEwrfzl1yTjuasMgzbaPDYGrDd02OcQbJdkADnle1W23yWtgDKDpBGd7siHqBpDW1d63F
36zykK4kH5XRv8W1bvx2ncl9Gs1eRteJsEACiiCKOM2l3netbKfHNBJGuOobzTx2oDgNCLfCyXdM
twOi3ogw0Iei8szqgci26c30yry6qcYeXrzXzZRvMMGcx1lwfveqsrptN7qERTYEFBW0zkfjS5IN
keKusAFs+3oks34wRzKxdAjI7p0DV4yMwrbs+03f9+lD0uKwhqPQs/BJJGzDOswiQsQtOwu+Czbs
P0iYmxpirhINCgI4L756JWg0R3oa/IIJnKrnZqAFhVet7u9RXo/dlefSGdtTCh1+lxDu2Jhmg/kD
BpxbbHLQ5eaGQEIXlP5MFiMKG7n0cwL6LVjnBQ1OZi1yMni2nDi52bA6kpXjBBxX9DCjhRUPP10o
9lDLIoIgtq1ojUcOjES30voyDdYdw36GouDgh9F1H7AS1dFmTfMa6FGOVwdQsPCiBziotrgGmZHC
mgTJKW8qmY7Qd1VHwV2JoP1K5BikSsNKbazsHhnMKkK3MPf16NThIcW755PCtjYNMEFXQnaZ2uo9
7X7c72SsreAIhp/qopqfQWXKl2EI6b+xILbHIejHBzQI/WMYpaN3bcC2IH3MLsQDqGt/XBsq715x
j3U07IYhv9fiMQU6h6YfcdOg1FsXhLVHmtmEene0a+uqTO3y1+RBlN3qWH/nYDUjSDdun+bPACer
20BRmFrlFmy0VVIm1RcwxS2u6qYZKWUKV6uvEjOqzUeAMTaE0z5POYujSbnq9IGNL4oA4xbzIvRX
TxHXsE6rEXal0WrR/ThJ4zhUtt0R9UMU1wocV2Cs9YBT5MoezLpftVb3v+ydx3Ld2LZlf6Xi9pEB
bxqvUTDH8dB7dRBkkoL3G/bra0BZdUs84iPj9l8nQxnKJAhgY5u15hxTPC9LBcuCCLGCo2Sc2GcT
4JnwTNV06h49OyrZnWKzu1vjRu4XKP9HR6uJxusqoil8I7WsyzDWzYs0qZe3opOE7vGzmp9xnplv
Y8O22XV4Xj8AOHZQfxNLfcGKnKlcMibTNqxy7YkyXnSbDdCuOJ0n6uAObPw7gHtOfdXA08URWElM
LjWuBoupByx8IGR9ku8KPicdmjPcTQoafcg8UrMgsx8gMNhEFg+8kViJbquZrXhqpzT5+XVN+I/a
14cmJS3qk/qo1I+hOgzl2yQNl5R/6WVpnmkPbEihQImN6tx9fcHTguxp8+yk2FaXoMo70mve6owe
OP26Mrn6+gqnXYzTK5yUnI2yjiQAneUbNRF39a9Jf4/TN9f4o/a2PjbUOEhlEa6gDjx5bElt0KBR
yrdy321139pK+/8sYeP/NnB/u8TJg5qWzhD2pJZv6MiDtniLle8Eaic+gj8vcfKksBAqcJS4C84s
zJAEb3Vu/tD4bbAcnOvoavHi7dfv5rQd8Ovd/HZT6+j4rQVh4JbtoNKXb7Hdb/Vk2/TUi7Z6VW7z
aFdKj7i23K+v+Ol4++2KJ00PtZ271sq4oomNKGzJI/+uWXfayjq9p/Xvf7sn6n7M5VSd3mRJ3uiS
vjfhFofhIeu+0Z/80cM6vdJJxTfE9ZtY/Vy+4abYowj1ZqtlNcr9vj0HMe3JSrdJy/dW+RYY9ek0
gUILss2qIDZOxjtF1qWmkVe+WbcIOQ7FQ3KoyCFws61+y2E689NzcO2383F2v4tN+nTI/Hbpk++A
gvpsJqpdvg3OSz/ds3ePxta3tTc5upDyeKtrP74eMZ/OH79d8OSrQNhcanNrlW8FX5wjHjD1ezJA
7K+v8vnL/O0yJ5/CQiPOKsCXMYUom5urK0DRPkijby7z6fD/7Sonwx+PRqz1lDneCovMA3YjSfJN
++S7oXEy/NVZl5DQ87hqKK8i4FCvrHwKbyJN6zt/1afT7m93c/IBSHpGrJLCtUgGtzbGD+sHkN/i
m0em/HEV20T6SH8WESThYubJm2mWKtLVhVw+1ZzGK0RfoFUHkzRJM138OV61tY2IzmkkacQslbnH
nip7TWHZ+z3Rr/B8u4JcY8fU/baSBk9BH4cytLa/+UVPXLrM3w6wKUNfu8m0NrFRf5x5NLWvV1pg
+IpilI41x4Ip8yzCrWKPUmSS+KLR7J/FetxzazKVwfyTt1S5g9ZZ18rkaGBXjaU8c+Zwec1wBtAT
HzWytVHUiPpAh94iUISYz7O6l2Ly3tf2sTuoi433V4NjG6rY3L75LtbP60Nba11aV1XACrNaLRof
b8pq6EQW6/Jtpzv440blmi/dc3TvXFPU28fVBfkp362Ef7zxD7ugP2BlRVqIRNHYBRV2yhbzxxJe
zjy4mh5p9F1O2rfKrJP5BR06sKQC+VDxklwkh+za3ptXaPcsTsRHgs8iOM/vxTdrx6eT2m9itJMx
HSpDZ9DeZ5833y7OY117ANW+fnOfTtS/XeJkNM5Vlxb0AFlpUda5knItMQ4lcZW1w7NOlbfsX5z4
71/X/J+Yy38xRP/7kMv/3RbvZfLye8Al//0/8Za6+ZeJNAe2Dh4utCarMv+fdEtd+4uWsUH8MKW9
XwGX/0631JW/2PsrKv6P1fSPhfPf4Zaa/RfuBaTQwBIRvqCl+I+yLaFJfPjA8V7AW9RhFELtsNYQ
rpOh2JJdOUu03AIcHwn7MdYN6ApDUC+x5ek6E61B7ZfiuiXutbGwt2ph/uCk6KdJdk5Gi4m684F0
6X0014/abB66ODqzqtnPWmUnWm1X1c1uHBOAxtpEOVUHNh2VxUMmdfFZltb7NXyhK8hzADSPhstJ
8h9a4YgLOeo2Vr5ch7Q4fbXU1MOUKefyFL3QFgLF3RKFTBkXrAPV5MmaXiM8uK5O7rknrRnUWlzc
NvawS1LbCZa+e5B+BajV47hvjJTIolZhf70sN/T9ttEAQSGhHn5j8tlcjynQYhlsfTANnbKbWsQP
ktkGXShVl31FX7u6l/XS1XRJvlazSMBYT9nQ9tNAYc0ZKXkVe5Gl1SYNNUoZrencd3J9GYW1sXGK
7KLuNbGbh6jeLJOWv3Yg2FE3pPvB6ikIFIRpKCV4gkJK9mM6PzeqarBwrc2ZYjoOKmSGft1dwvXd
5MkothOpcRQEov6sBfVbh/Z9p0vBaBWsHl16P81quwPcrFyrXW8GDuwldyC5UJ2lmy58rgYEI+1E
wjRICZel2PJlMe/FYj3WUvfOyoa2RAKZieODNldd+qNFpUEWW2PUnsoCLLkSLz9Ci71ZkYOpmuqa
HoDR31LTISK77OC8TVV7j4u6dLG8kqhjCflJMjWBGkC+d+xL2Y4vZjH4+O2fUMvetCZZ7gqcTJpv
R1N0tad3OtkNhEW7aZl6YpZB5o5J464Frgcy5Z2LrpPLjbzUlH/F+KpXascpJr+nLnojCYegFSNd
rkCNTgEJJsQMrMH0CqoX9D/qkYLC7CM35DnSNxRoJI55gVaWA3kVRKV0pYTpe+nk22xmXa8L86BV
BYidVCxu02YXIQkY6giRIM3611R+qNr0ga4kRPy0H15jjPcr80+gvR1NV29G9krkLHsFBf9NRiNg
Z03x8DDMs3ZAyDkHDUNy02bZTT3aktfYeXSl0abx08EyvIasHa83x/Cd7hFJaOF0j5uUwJW01S7Q
8E0UUEmKAW9q+jZ9I6KIWhARejjf2IYKNFwuCBUnbgEWqAnyHiFGeuY0U/N3plrZOWT1QF/gf/VD
6g3h3mpm5zzvzISPNL9f8GZzulGoSOjbGPrv9TL19dOa2urluky/dWA3EtMO2uRKSoBYbjNQjMIr
tajwiWW/GWhFnpOkW/qz1RTXhjq/OrCrz229Kg4D1RZfVtIkkGrR1FT8BKWPFgEBdFHKL9D2reY8
MZrZXbM172npxd4YqTE+UaN8xLLiXHW/0tXnuDU3I5IJ9oBG/7ckScVupv9Zem1q5OfUppZrZszU
TxSBq4TI9fRekULlMisba6A5vSa5F0uvrgPGnG6yOJ1ITTHHs3y0yhvrVwy89SsSPoPzAZ5tjBKE
PWaMxDrlKD0sqhGMjTXeIzBnruqsUP9Bwn1y6OsGHW42lHxIsDwc3yjbQuXLbLWXhMLhY2uBDtgo
dIaDzhZLoMwp0uY0i3eqlDHq6QYV+86cYL7QZ3MCZeriB7q/qb/gWXIHWZaOxBCQW6eFPPokTYzz
1G7GK0TMy9+dZlENJq5ov+A5eU0bEm+yUoRgyPrS2SsVH3EvNdmr3pMXJKx2uVBo+5H9ElGypTlJ
qkirFfFmMdYMKkk1hwfor9GxM+hLeNESZr7FrtfVyKfY0AxT+DXHZUHG2ipnLa01f+B+9+RyTNfa
Mpk3ZM60ZyjUxvfGMVvNJbkrDuh1I1R3yvneSmppP86IIDxLVHxV9Jcsr5HKt7mjqSnD+6ezLFPo
VEgj0SXb2VCdb85KRbJ8XAjphUov4gklbx5IpRi3FH+jyK1HyPMu+V8V2r0ifKGiPasEr+SwKkei
7Kkwi12TKd012I9xEwP62oZMcR4xP4Sy9Eq9ic04v5f56UG/KP3eNMbpsNRZuMlYV7ctGsfSm2ZE
J+5cCOO9ABR37GOg5oK5ZnELPMZ+kRvNvUS0vZcNqu2q6Kb44Y4bx+ip5Lo0jxSfuvOwk8jIKJwZ
yYtJNB0NLnPxnIqGa6z23daIxbKNVUSMGZB9b9KTgrjUSo/9XopUmslLd6yyeHHrITbP5MrqH+04
Wa4jQ86ukzB6EYSZbKJ5wNyS261H2bzcTH2q+/QAaPOKynpqiDF6RUKU3kUabgKtV9Uz+Az8dH1s
MowdY72hfVLvY6XHXzgnWbVrZKPedHWdX0lRbxO0M4wXRjPeGyYuNg5Shlcj0XBJxi2u2RJhhEjH
cYtqD/wLKZe4UYbmmPVA5sNMsfx4RPEtl0vvt4Ut7ezYUjdRVmk/5gWDOgqWZiNpwt5oUvjY2NH8
U4fnf+xV0Ela61xLUzHcG4AO3a7rNpM2BkolnkOJZbuenZiXQaJlOe0JE9q32nAbJVowa2uATCoP
rmm/tqUIgHP5WWj51LJeq8ki3hBAQKKjKhWdis5F8WtS73B1p52vR3Q2UDvlrtSq9saMjG08mE/R
QCxEZQ7hOb+8Ry3uqZsrPyRIxHd6c9rZtZq/E6GW3ZRqmD4gBUMn0SXdU2haPDCpvKQWI21Fqmjn
2TzKm9zSk0eidWhSpYSPQfsygspEF4boY3SNKpUP7CFuSD7wspH91qqpIQcmUCxp8KfUuiz0eFO0
Nha0RvaJElDXVL9Nbko3ZtGGCFL1G2AEz7MsiSfMo8+FNClHotiSHUE3u7rfaaHq20a30UXU73M7
9GvNRqE4j/lG0Iexl7hGwBn9lJqC7BAW5Ka0MlcmX9Et41D4BYISkyAeXQzFpjMR51U6kg6zoW9k
F80dVo96ZwGWJg6T/EO6uPCwbLeZm3eb71aMzc1U3PbWuENb+uwkZRBr2oU8IBSZzCiwlnlTNMa2
d95oad/geSZeaXSQ9TDp+4OMAqIdL2K7vqCV/NwndhHQh77qWEkzWKebqET+n09b0ZjkvmlTYPaq
5dMlRFaQF5uMfgvfrnMvLcCmVWv+KXeVCAaC4d1m0CdfzelX6VKa+LQnn+GBbG2y+0p20Qeg376S
FD8RgPCX42095JjGLLVuLkin3+AW+zmZ830vG8D1VYWKMKo85qCtIRnd0TSK0E8GzpHl0PU7zBlo
TZHXbY2EWD/WPulJxt611SM6RD3eSXJEAXwa/uLMGqly2bKT5MW4oaFyVneoIYBUXpO9aaPwQO26
FaMxu70+XIeJUl0SDk4eB/HfKBwTZJgzbaOW6KoiZkJfW3kWsXKzrVSB0uR3eHJj9FXVfDurgsaf
iXhExNExtzpvlNJl68jJTzFlhh+pg7knblsCIr6WlMYS0e+kjCwd5vIYOZPtYafsz2s57YFQcQ7B
gn3mSKm9E05knRlDQQBRRl7hI/IM+nNTAbOptXOUfMOyG61e21dt227JE5E8xm54L4egTQeUFpd9
HAuPnOXq0CK5wX43EemWDJJbN5rkGXWlb+mPQ+2p4ktLruSdSUzQFcKX4VyznOG97fvmJizBiuss
bxuVfKOzvIjQWxIHURwr9MmuU07zHR08IsfUISq82lnljiRSebVpDd6kYY5S4im50CFgHBC+6LSz
2Yx2CioFl7iP4X0sKdUTLkXcUrNcNUuTyb6mlspF5Qg7sOo6PYx2qJxVWoixrCl7T4yy+ohcLDuq
uZleleyxfAXEwEVdo04VUko1ypjTawvNE83sXHpiCrB/9FlmnBEHR3Io5KYzW/B4RhW74jxnL6HG
FtgspHKnWw1IrGbMCMx6K6JyZ5shIaK18mDX5ZYWYGCp23lJHonKPdjLT5IKPDAkP1U5GV1RNwrS
rzqw+uLYinCnptE50vbRzfBSpVW4tddAJ8m+E8Xwzm6721dKrLiWPj63ephs2lRcxtnVrCw7xWQ/
NVTztmji9TMlIcVvQ+ga7TiUHmFr9p4sqRZVBuvqMGbDJZGGbP+XwVNFc5WLQWhB5Cx5YLbRCDh4
ip4gMIvDSLxaAB/DJn7euGqJQ+L6GcuyTJBWGlfS3bCKMlkYzOhNTrI66Dv68Jk54CtExkBIOB1m
5HdLfp30sXmZSMMd8uWcTj4SRzr+6MGfe1WvRuySU43Es2leUdIQAFnSlyfHrHnqaN+SileF5bbu
ECaiaWgDYHPju4p3AWlYHTIO5rE7EoiIBLs2wnOpTqdNmkXVQ51Z+ZEEt/tMTsWtmjUTVjQpQxRH
INKRNZHFIqrsQ9+NnP8QysBDWkJ4Ey5iRhq3EVlAbk6Y2AvuEERzZayJbaPUto8ct9qYzWj/nGxd
2tg9rjluy0x2mVV029YancCos3RLFmF7LGGeI1mo+21cjOXeEnH1IHG+dZW0opVRh8LtFgBdGSaR
rXBEvUmTMNw1ZW69SrOIzqJSbm/Uqgd5p+rKGX6zuD0MRpFvTeaNvdKl2i6b62bfjOYTOUVbkjx4
bDIVVt8Yc+LKpNYOYPWOT0RWVjcC+H/QF7pG1Zg+KFk3CoanrBuWlyWyu9ZvM0u7IOSK/blmzczM
2fDYMVMQwYGnUaRDuMGk0LGNG8phk5iiR0fMZjKvE/tYsf/ixD7WrWfF+WNvOsP6hSrPks0+lgBP
E2VaCFrEa7FJcSgLx/S+YIk7zDqawNgu5Dcr7AvFlckyOKAXt86KxUANF6LdvhiweARhG+pz0KZm
eIApc27OVv1OYPS7XqNUW1pD22T8JcJYqzwnznc4dG2ZBhPt1JnTYTuQflzNm1JtpTtHz9OfCcJA
Dz/1si1D23hG2MRiIIn8ukRNcqbKXRL0aPDvU1UfTGQ2JsbZOAUjw+s2OOGiHt86DflirrP05jNg
CuzJBESl12bItsJ1ViUYmXFsskebelM25ocsNMYzQquNnTZo4w+UVkxviBeyzONBiR+xWr9ncq9e
NSPyQXDDzTmpE1kAajN9JkCSbKQSxBgDIR7PgTnNvjPPL2q0PA9GeBUloFOp25yJvPPnorf+qfv/
T9HzX2uH47+verovZZS/vL138e+Fz/X/+afy6ah/4YLRVfjI2PRXLtz/q3za9l8AidiBrekEpMmv
TQXCakT8X/9SKZdS8GdnCsGDQbh2gzq+5/WvlL/gphASA18MZij+wf+k8rn2Lf5/XwNTIfwFfj77
LDhyFDTXsuhvbeIiUmczlpxkhwFH31D6SbdRjIPIXMqczOtM3/z2bK7++cn/q+yLqxWi2P3XWjD+
cD0gBSh4dQBTK4gNkvHH65Vo2SFbltFuDqmS6EoX3ulDXOyxx6KusWOZ1Tn/z/JufoUyaZSdAdLg
IHX0U7uf2tljT3hLtBONIR0xx8Ss/MgOJf74zf19bDf8k/+EuR6LLP4nukVrX/K350kgND1pU012
c1+kR2fRJTwsDlmGMiLLViFiJkEZvv31p9iWx/uvH+/J5W1uEsiVAbYDL+WfVWwj05cxN+x2lwm2
hmtA5QbJjHSlxh0qdoR2CxnesY6uyG6gFNjd9uvrn0QWgKQGewjHC1AJ+Aj+eeJszEammp58+R1O
dF5yNqn3fSclP7Ih4agzJwtRlm2sn9Ugq6O86bdNURrCiyaVotogOuXWMvtpayv9+DTOWh75X/+C
J+P91++n8uE4ugrehMCYj+8nqQyRCIh1u8aOkYcVhPt2xmTu7HyYArGWN7++3gmR6NcDwbSMNRsk
IL2KUwCl1AqbLVXf7TCQyJSrFMSISKeZLALWLQ6SyONvUqhT4CYISLJVEbpZb82IjbNMfNMMU08+
PxzGLPK/ZhwFkC38h4+3z6xfgc0JM6RunU79o4VQjp5V7Q6NqoCp1FoIV0PtVE9JX78RaS223Wgu
QZdjM3L70EaxvYQguSq1JdF1aiOqI1qiP0Sir/ftWlQkq9VS2MQLhVPTaPPBVcwvR5hq0p50yJGa
ETUkSgtVeG4phfyNTuKXd/a3Ge3XLWKsVXjL63d4+gXWQoAhLZOCretoK+5SElfmC1FP93kL5qSy
6umhchq2+3OvOBdyXq+R40V0bHu927IGi31VhN3roBjS1SKm/DY3evnH5MwmnYo0v03RCj/blUE5
GEXtm4bdHpOQUF/6RcJ9AbZslL1GHbQHnUI8O+1y6c7HYhiCJnLy26/H19qW+uNuV0A6u1FFtk4z
F5CQhxz04ny3IIN0zV7PvG42JO/rq5x+NQwbhZAEGU8LJFwWjY/DxjYyC4dule84pEVP0lo5CwUZ
mO1ivNsZO/KvL7f2ZE9uCgkBhDkmMmrof9Bzpg7Lb8vlNOJDz7MqOfCLTRx6p+/Ab598DywM6xLL
kDGtU61CgZIt0qCh7kbCxs5zDqb3qUk+K5ad7tBrSX5bKHFy8/XtnU7S69NcgWhkY6FsIN3l49P8
BQbORVnsBPWhV2p8NidWHH8VWuFK0VwLt9LDjFfvORNr6aE1pO9e6GdPmIYquFjgFAhK1hf+2zIF
topDtLyeySpLYu8rV4ybvkxmT6WEcv71/X4yeniTawSZY64JJCcXGzTy7EUWtbua8PRbnWjXQCSj
ta3YbbhxLsTfX19P+Sj+WTkKtJoVFXIVPWIe8MkiXK0ug8Ypqp3cNMvi6XSKREBGsOhcnQTIwluk
bLlSCIT0Y4LiSaGt7ORIb5CyCXpjO91XNE/OyzDpXnuz7V8LtR70NZtb24yJKR1DXdTPX//Sn74R
E3mJw8wMyemk/0w3GXkLJbcd3VmDs/4ajmrlqGAivbn7+lKfDXpO4Q7UCYX7OFUSEa7bdGSd1GyH
2vBcUTvlvO+mkfiZxj7oWlYioR7M3dcX/eT+NF6HCuB0xRQb6y/124hbRr3B3UilZNJKfWNpJWHP
I3Lu0gi/M6F/8n2BLIPzycXAvJxiD6p4JlNwrqsd9J243BRmmh6hetvBoDfdNeT7GXeWwGJn9JVx
HO0i+mbAf3avXB2w2coxh2328V57ebFGiajWXUGmOsUM7lCZa+eyTyrn4uvH+tlQR7hAYhEHb+uP
rS0bdHOdLIudzpqFNV7rDh3GM/he8qI9RGpnpb5Nv+MgNd++0k+eM5IMlPEWF2fkngzZxs7yxRjN
eo1KHLY4XZObGDc4IjsrD8/TZWbuSkZ1yrHyxXx7ecRu6+vb/2woEwkBFBDVBskQJ1/60tnhMNhG
vdNj2dxFFHz3IxFOAcWi6yLCjenmav7dnu6T18uMSezVKjoFV3WyiYK2qMm4WOtdlOrORSihQ6BC
3dCTTszwO0TM+hBP10KKAeSRoKeDSXgyedackGwQ3jSP2KtdJEV7P3Tf7lI/uQioP8Yq+1VbBdv5
ccAWtFuNBR3dTkQTAgqllohYA/r/ne7zkyenwvllaoZYTqDlyZMjY3OQammsd5PZ6A9ZQuPJxS82
eUOmwXr7emx88mmorKWcqQjf5EhyclMtCdnDNIl2Z3LHW5j7ieoTmiu2RFIS7i010hWWNgz4xEYg
avp3BeDqn9fz+yn3s+epo0kCg7GmvJwiwKWUFUoAyNph15D8dtBfpZRV7+uLfDL2NQD5DH6sMn+u
4Y4kN9YkW8WukQyG4cKmYaGOeYjEmGy6rKH2lOAi/2bz8slizrfu6KitAYPT9Pg4VPDaTPEMomEH
/Fh/KGnuXtkUtO5sDcpCahbffeFr4eT0A9A4yZJSy+qx4u4/XjAyCPPMF7PapZpWEJg4DzBh0kSK
f/IxWPdMDA4eIMcZ75faDq+cEtKrGyfVMLiRkTY/a13JbzF1cwpoyxlPRC1w88xj/EqOBnv/zBCj
hnkcOgThNY4WaHEzwIUH5sDGpX78+qV98gXovyIS1rWX+s3JhIW+txN6KVc7tZakAfuQqfmIS6VH
2pfDf8Rq/rUNWidGFgaVd8XZ8+OTs1S7phuYsbk1pcgXyrhsllaiLrnWIv7j2zIcjRVIoS3Nzv1k
xZvRiJWzOue7XxWPTkZVIYe2hPM8TndfX+pECL3eFsVzlTIDM75JwtbJIyySSMJ8FvJxTREnavyj
I/UCs94qLXTvUqiL4evERi6XIp9ZfMjfNt/kOAPDIo0l/EvG2dUMueMorLq419FUDwGvBNZXJX2X
NaKuU9rH+Vtfo55M8o9RKsK3+vgSGn3ujJlQ2h2V/uisHrX6Jbdy6Uj7Iu5czPbRay/H7Z0wmoh+
D35dYCQqWgQrbi7TRY+8WJHFdQsTBLsdZ5Eq7wd4BqI74Ci3r0e7nLY0kRABhGZxNppJ737zwJkP
P9wE9QK2Uhh44RivKgQynj7eRNq1A4zqvN51lWSg7mr755Ckz2LVZMDL0duGlsXQmcXryH6AR06e
HufrpRkHj8pe4bgAQ2CxwLZskiCtJzyYre3Ethfbkv6ArRU0zKirleNVlWkV28TSMP3PCxsXsCgT
EDBUQOFG6CQxoyVMozkwMQ2/xLpdJ0Em1wvoAVMGgKSjttFduzrLMsm6lrO4xOqtaeezPiEwGNom
9iDbqpdQxxaERJ3VLF67rEqYhkiYVyPOU8mvQhOZukUDDrtphKAwtQ6hk1n3Ch15YBA6aju9cgI4
KLtQVbpgavBLe1TX89skj6Q3uw5pZIg0H96tbrlZsvKnrIAj6WZrCeJJoVmcOb2HQ1TlKN0vL/LU
SnsjXR3EWWVd5Kq0cP9DfWcs7ZsTrpGIoDN3FBS6Ar++pt/HmoEQTMtjc6863XDeAEjvt7myNvjK
NL+EdJijkZp5HSMph3dNNSdPs9qoBj2FxNzFxiT9NNSuDmxH6ICysmQWRwMH7R3++fCypPHOeNVh
/6p2a6+UDUSbou6MJZAWtDBpX6OUJEJbnCOTgi5g9uHw4jSAGDYDPQhvqscfXYUploFQza4wivm5
RYyz79JG6gNOIdm2DzWkPHZrGkE5dukNu+YczWs+PDN3Fn8rk5j2FPU0NIh5/eBERMbORi/Aqjor
K0/Nat7RGL8UenjbWcODU+TFiL19cfSNqtuV6aaoYy+7sbBgU+RO6y7z0g+u7nSO5uMXrjaxLMP8
QqDjq4uqe3YlV1dSU3bHhBX8MTGz2ZfbMDnYNO/35HbLm7LQ7fPZKUodzZmwn01daqFYrnoSCURK
PA5PVm3SqS6k+JBqxlvaDsYmFJMGoFFjQ27Yt/pUvVhCFLuSleBWDFl7h+1T23UkytILriZCR9ti
uCh6Wc/QKWqYQ6GbNW7bqK8cWbrrWMsadx707EApT91Hjbmq9hRIPZxkj3IYB2aR3i3hkPokn4gD
9doWWQkZY34JxMk1lWUMKrwmAQ7bBVtyNmG6TU0niTctwo9NqDQmMoLUjsgVpJztRmLo+0DIUITQ
peWcoOxZFqFnOwSdsIhtFSHZr1OTZBx1dBQ+JdKWbArRNZWx4tXkSfjZkkfHfkFYY1nxcB4jTBHu
kgBziExH2aMYmS13Jnv9DD6f5JWJjjl3MOwfwwj1DWVy75d1jzCYMa7sizbFlW0MmvRgz/E5atXl
saVbv8WDrLwntMB/hpERwcMwq9eluQ4lCyGIYObcKlBLN2Gtp5fTEtZHq0xi2cuwXOB9N5EsGWbD
v1vAGA3ENVs7GesLou7l17pNoKbE+GfHRZJvOj2PfvSKpAZDTjN3xtN+oCeIfbk1WAbHWhluGjGo
7/TZZQBIfeh38iQ2Rqk+drJGlVwqG5oRLRAzOvKxPJ9lNPZjd45qHldV1b1n1o11H45S/6hnHPOi
El9+YMxGWWzYPg+7Sajz37Y1lbRZJ3Yz2Sg3OT1WJDdukfYRCplZu5yhuhauUejTdRk6y2OfqMrO
KMHFTlY/1FcJsY7M3ZBsXhVIKttchsGXJkPxUMcxFmY5A3PTMtZ8ZCSTX2phi7tvBFEF3SET27hM
0iCE8bPT2cwcyMXo7iR4lS1AFXDmDGK1vjJKLZa8OR5AlWRFqG9gvmZKoHTLqmYamyHZsB9yjlPh
FBu5R9yWRLV2Z9QE12ERkrI9L09tNhWW5C34o+KNQM/0Fpy/9koY9DRmtBgWPX+nNqkFFkKebDwK
JkifmEXjutOYfCcrtLwYQQ7ZdLJ12ygFhDPR264VmSUKjnFgMo+1Jnwxh865FHVaHsZqIJWv1qUQ
d5LcP5ljMZ0rhTA9Y4jPjDbKd8WUyh7ZgtlGa5Xcm5FuekrTNls+235jSWofLAvAOIoyPayMgeDx
wtT3DSwlVhD2ED9G+JwZas7RvEVh4GRPuZSmm8xSxU4BhBEw8OvCbcT8boAOPZemXN/P+Vw/G6ZF
0yTu02u1NtptZ1v1ba4aY1BYUvw26+XyUIPqgTBaboWq5te9pT90bVy6sgQmYRmnSUY7OZHLHVeh
0nl9lnKnIcfrZz3X4TvZRnQotJ5oPXrVNSyzOd4bsyYjFqSGC6Vq0cRZrbfJXVmUsGfaTsqOxaCv
gDizrQ69MGDo8z8YpIJNAy8hzqPrRQeup7Vo8QupYmUDmZnyKxnJnTpa8iaMtOkOt5q9DWPc37ZB
Ewkt2IWkDwpAwTqi0l0mwr5drMqcgQamoeTmZm3fxdZUXFdrFIpXw6dItiOBhzuns7T3WG6jjZ5r
nexDK0yuYWfGfl7EjQLtCnJdCG5ibxhZBas5zY+6LO2Ip1dfwWk7ezSTUA1z3Ri2ZjhCzoiHNj8O
wO3e4hCEmLfURrT4ud7U9EBGjmd+ZGHTmJABgFHIy5+51CsXtRkb94OzMo+FMkTHgTTx3E1QOjKZ
VkPvY0+oTSxlZn+NO0LdLXZV7VV0VPgHEvVsdmzLjWjdQlrR1qHdL2ct7KIt2WYrMrM2FbczFVT7
uvbScQ7wbCkvvVnqQlZbTc58GKTIWhqjuJEBxgVwZWv6sXWznDFhvceaUwYLu5UzKDnNrkqHEkp/
xIC3Ih/gyLAXwnEQXzfDMSJu0NNSLb9shBUF1IFnD0QP6Zu69poOY/sotwYBSkuvPCUdQlURWg//
h7Lz2pGcSa/tqxzongN6A0i6IJm2vDc3RFd3FT2DjGDQPb1W/hodYOYA0hEwaMyPNpWVxYz4zN5r
Wz2hb2E92DFTJHOMCzNwTuUSLfEq8Ax3AFqP/iaKXT7NY4qezDjCJYpSCxvsdUaJYM9wGzgQIj/J
Of2AG3DvG2xukNoOxRNrtPZQ5bK42Ua0P/z21O0Rszt3dV04jw4u/FujX2fOr2hkEBjgtOgz9STZ
x41JTcI72D+TFaq5hieeffFWONJIx1lmr0s1qAdjBtVAnFog9u3lLVJBvR49PA6weXx5DCQgVad+
5/bjFO/s3Hp2rXqj7F8BKzEApjGxALLe5MpHr9PlZ1Ntv8LClrGj0OzaqjaPViemBKUYInRDovih
wPnxjVZ8Tlsnr6ZCvulskR+BjL4USJJkDTgDgase59pDTC1J4jY9cQ8pq9p1ebs9BvWI0IhctQp8
3UOhCbGPe4rpA+AZ3B/2JepJ+zPObbaQ2qaxltHY3pi+inauPw67bGjlVRjl3r4QTbRHqZO0qpIn
F1/nDU3IAa23jS7HWS0Uplv+BuopR55dPLpO+9ysBfRBhYlzA4yFLjvr4F5A3+AzMKZAwr80zhBq
uwVvjs0vFJu7ru3Lj7LDBlNQPKaW9LNjFW4iHTaw4UaljD1WkgZhawtVv1zUzm67S6EpyT/S2G/k
+BqZ0xLXDsxTMzKxQZhWFiaWVaJVtvwyMvdA/dCvGv5LBWmni3tjAAYaWL3Lx82KElXn0a7Thn9z
yTpOrE1Mhwm04wFvCMaMCXBhhQ/hbqm8/ncPzu0QdMuTFpm3t8Bh7Qtdtm96zqfDTOuzs8X8PESL
zZKn916bEgeZzPN5p+q5vsmNKEpNpMRut54bszdPNhSoW6nRghVC6KMFTS4egdulYI3UeWtz5/dc
OuZ+9CuV5ENAcQbO8cV114guy+iToHcxhWB5QmPrfJaNh8wZtdCuGaEPzFYmGQmIo2yrLSHCilvR
gnwVjwbMxGgeCaiRnob4Mrh3Iaijk1U0vy1Vjq9jNrhHTvTpnMmRsSE+rJ2rvfxrXkFS+kNXsAd1
6lfla/0LNZx4iMimfrcngksHrzvoNnSuxjlTKUoRGdteNJ2NyeqiY9kxSxAu4Thr70A4YdKMT6mY
uh8MfCUKv15xoBwKzZi5NI+mLYvbyMff7eZcuiZ8qB1kmwGsENV0MWXTPrAE3DTDaMCsQnENvdGK
ozk8OLynsIqsEIkG/q2BKC2jrL2dV+GvqkNYgJBeU2Nt5L6d6ypxVNQ/LjVgiL7kLJzbWhJuSYBA
FHD2+PQwxEW05D7Uy0JjGo5GEpV1t7fGATk+AgMkcyDbYpfCHkhSVRPThXL8PvAnn+gJ0k9W8rV4
Tv2zxFJDejEBqHdW6Vl3HRXg0aCqO4W1RoA60hErtM+PDT1TzBeY0zEMUTyXHR6ccAmPjaGYxpu9
xaEymHGYbdeNKL/M1fRvmwEdM4bF26mjwAfh/scdxioJ2vqGhAigebNt/4hiKhI9dOsDEMlmb5sF
esJyNci/BUSGywFgcmz6+iWb7O4aTfBKkFR3O07TJzsBbIjKfOtqRKaGFgAhCtuI7Z5UEWWiLW0s
pN2uPdYP/SS4txmCo/CzfrlN78wxgj59tiYbHMc8ZAfTLgs+7Uu9K9wMSqFlV7umKn/X3rxdD4p5
ZSKqLUjguZaxO43Qebei/TNRW4G+LRBF2n11P2M3T22bMzcwKVZiKVk/JkM7uJ/Q1cx4bhtjl1l2
+2IolV2Fyg/39QXvm6/kk7oj8FcbiP8dkpGvMO/XVG8lJkRZBF/10IuEvsk6RoXrPpNuQBZL6/ep
pUUU12MLsqr0m4Dro9o+A/BUqdXjmcvdMn8RUXQNwBezQzCLw6yW8ZYIvO6lJamWCwUg8kQs7nlm
F75T/orkvLH9ZzwTYO9mdYrcAh17NMlfo84JJZHLrWjwNRpkesQ4k/oHP2+932YzvNru3F1jt+qT
cl1ksoVLeY7azN9XAeLQGqjFvF98pa9lJtTTWo9zolv6x2RulhDe0VLWBMusNf6S4mcz2bBolLc7
q/HNhHCr9mxmzFXjqeuXPZwje4/DbgPBVh2F1WGnDZlj2QZAlVwrN2kqXR9tz91+FirSayML4Clv
aHZLZ3xy/LrYs2JCFoMcLlVWIP4QQS8SZzAU1QGfPEZIJJQGLEjuK+QBKHo4Hd+CcpkPntufARQP
t2M+20hkl8+olt9wEoJ9IC1xnD25YpKMzEMEJOy8IISF+dj707eBvKpLMNBOL7C3ireGMLE/3vBT
yYBe00PzbmeEPdmdjwnL3tqPXAwXgp+vz3Ka3TO64ul+s6GbxzMoz52NhPiYVVaIbYyonQNsRrJg
Lr18D9V8z9wue8xnDi8oZM2xRMH7xO2KK7XvyJ4hWDDJ+noBABrAxW/EyCepNogvhEmnKBhF3X+C
TF6OehgzJlHkBYy6xB/nWfiSguhLYpQ4SzDVhxpJ9SuT6eBu7ZaoRbFqXoNwyK9n0RDn45oigqeH
lp4OXRb4vOgwrJgyGv9nh/Yf18Yq62nnD4Ilm+euLrisXJo5L2jo51TZ60B1zApOpeLCOaIFeRbz
0u0Fk+pTUNf3BbCvHakR+b7YwiZxyVdMqhqrkim2+oRmyOTiCPvXrRUorilmlzyhwasdjGn5uvdH
WS+xZ2kLt11VWDtdlo/MrNgIoPce+5VyMAjqnjJ68VMYnFaSm12z58vMt1mosgOGSn27ZI0JUmFz
d00bJBZKLMw19U2gy1/kXWqmiDiyOiZme5wNu2Hzh9jKTMYTQ6SvZifKjuQ23MPzlkxpMErQO/Uv
5uQKHKmLjWhcl8ZOzNnyxnIExLNHJy1Mf/iZWXT9wnFSPVTGtCYR1RfK9r44YBp0bjTT6/fOD2qO
BSptJ25bu/ru89yC++qSXNnjxIkgImmUoyfLrJtTYFhXufDeOhWiJG9RY5eDfhGWVV81rjMdI9wC
qTe4264lQO1j8rUfHtaMpKHedTl/Ved6hxnb2ROy/hosnB4ODvz2G8KQ6nOPLHtfwFn7dBi6gh+V
RAUOaupv7CZTu4AUsh87LMtbY4KsSaeFcZmK76x5Sq+oDAS29yA6KhfGthzJSmvbzaSGHZ0XRgrR
ryAU9pUsfHXjTUtwHwFH/OnniKdQhNThUIX6va/4yNJOYW5rFjy2WenfL6tTx1vBRMfLpb7UYt6V
WiaXoq129C/8pNjix2hxyaHiPXwyRxJpYnPN/T8lW13E/aqU950NNjiQK90MdcM507m64bJG+A00
72oY/b6ML8bJo7br9nRxfttxMDDfGTyVvW9QiE9VQBZrKHLr1WLGtK+3Gt5sZhaao3XaaJFRunzK
DIUhKLdxb5nRsgMh0GLaV7Mbiy6o3oj1kk+WdIfbXEtq7qaawUIunGSgUTaDjCLSRaMCXCT0hVys
/NtgEcFirmG+3GBJC1Jna5bfI4x8PjzFxZptWYxmxTbfbYYhHwRhlldN1vXPlZXXVBPdSi844dEY
Cn+6qnGYVUlejVBLgy0itmGrLevPXOJVqPK5/TJbn9F84S/V/bQWXQfMtS/963bEUh2Hg6iu8eay
7a8HHRZpsJT2m1tOw4+6AKYTTJ/dlV2FXMxI90MjNjDy3Xdzqbl66bivTY068Aa4kWEn1uzB+BvM
4M9aoqDdOBd/8lXk4RV1mH+0HJd7dTGsIkt0ZE1m4tUk0PQ+Lvu0VMbwbOSF+xo17fjb7Hr4ql2W
VyFnGDvSmaPqUysTJm478XI1Sd3XuUbvVbuB89pE9fADbcL85IdMdIVNusButg031kXVE0XmhjnW
Kx+0fUxcBjIgxIXhXtHSMb+v7WNWOPZTT6bQ7VqYYGx0W66wHG3h3hSqZVc1m6OiXkK576SFvsiC
o3x56bYQweQgWnS67l+vy8kmL1F9ZVZ7CszhQ62LF5FbOfFrP3Li4a/nOyEw7c5BXnLjaXIXmeMT
nbsuwfIiMrsxD3O7RmcQo9sQ276uh5u8C3BfofUp1VPVzwgmLqDzQ9CyJi2nqVBPUwUJdQ/e2N1D
8eyKdBJO8+SYXV6f8DEWZTJOoXRSs5ayBMLQwW7NIpfJhs2nPtOVI1OlWApxIRSIJtsVPVsUZu1V
MKvmaYAScOg1fMHdGGjeEEWAIZ0YciPI4l5vuXue0sraszCjsmgVq9tasfGK+5zpRpJB6n5ipJG/
M4ang44MsuC0NZtkEwTqzPy8AitRNa/mUk01EDL2TA0gqEPWreNvNevx1lqX9ex7lS6vIta9twxk
+eeBb+Cku2wsQ5DAfOrzIcMXz4OZINBHiBfp/sPvqEyiCm8WmQjIs4apOoaZzxq3C9b8yzLy6hoH
GZqGyQ4Z0EqfwVNSFTRIu5qhJVF1ZgQpzJxW8RS0/VIlpYJ3mWK652nMM489pQr5v9LJSszRjvPK
RKAEw1v2ksOiUcsvEXnDczV3429MN6SsZKFj/DJsZJmecAaCNAyD5m4VflqGtRPEKJznF2k68g27
DyQvi2A5egb/NnByciObOroRkkQ/OcA14JLvDD8OFOcVa1Pq8cy+qCaaPtf7qgC5bynPJunToK4c
OUhv+RyAAV8YztZJpRs0jI615iq1+4zlgSbaNz/gQzXfAWWWIaQEFIBMsHiy5FS5ryET+g4Ln8MP
Yqg8lhLSbPhhAkS5mkrkuTDPVPaIwoJ7l2Fwe1eibk0Hku1voiZq7qOxy5q9BRTdijE0j79BPQgG
oC1wCxQMa3FGIOa9OkPLQ6D8/qOxR/+P7xQV1OfcZgy5zhwP5ojqcTTcoAUZGi0dW6KyWtkxQK2O
G3HRqVT95urUIyznucD9yzI24gk0+oEfQqfZHO0VkIAKJrXnYMQBavOaT5EFVdRBm2AAljiaCBzu
HBYGeKlNnTQzDy7XQnZTBH7ztHrB8AwKv1Dn0lPBH5qduU3FNPLZKEckyBQEm4FI1RBUZiNyugN1
NHAM4QIpTzbmiO/NCmnhFIjeViccKcUjV9EA+kKSO3nyV10dZRjk8jrn89EmMyuOz6Lh0a7ZXt0C
mx8PqyfqPSRvTt16zd/ZTvF2AptcO0Cc4UrRUeTbzmRjVO3/WlxrBGg/eJUE1vds4rj3MTvjD60u
n++xp9G5DS8y724lRukiZvFosrsOuHI9c97zRfhHo3V+a5yIsfAc2fJpxMLHKiqrxn11OZk7LoB9
tC3LtellODE70T92ZbewObLGhUR2FH5EDPPbTJzNg1116w3pXpL3AN3vPbgJ4X3WjWxgaVQFqTDA
+jllWjbDrwtw+AOpyDRD0K79MFntym/uinGZDgMk/5Np9OIUYVw9j1vBz4JLrif1wA4ZcgdSOXtv
4de02GrO9tkss7vGg9yQlpvDOedlgkPEHAznlZbSPDRVP6RebhSPkuf7blhqciywp+zGwpuORm6x
LFuoqQmg3HiTCJRoxysyotWaBl3HpLUzwsw4r63ZrLEQPHD2RMpEMq14PG2bnWva1QPFNuknrGRY
11yzMN3CuHJqTpIuCJF2ocJH3jzq4XnpLT6LFzDP3dRPU8r74B+zITKS2mnJGJilkGxElHcW7BOg
CYXIimyr955dnu5DrYw2py4T3q+GC4UqGaPbsc/nGwDqarpmFcqVNfqIjDsX9R/FQ3WMFuyJulq8
fZV7PCoTG1pSPNl84HTmvgDzPr+45uhTN0ouKS900Dc6a/NEoWWQA0KmcZuMVcSOsuhDG+pJ0HBh
Uh3aV7Tx+m4dJqyRfeEucaEUMv5qse6ZUd1py6Vg6fBu+h13g2EsSKD7xThrPaszowm+G69wMpUw
GjeOhHJTArbBxBlvdEpxVI0eqQF/CSz+V865Z9Hyv3+9/J3fgFhkmRfjv//rP/zXTUmKqRI/43/7
pw7f4vZX+63++Q/9w7+s/v2v386/Rfpr/PUP/7HrMMCsD/pbro/fSjf/+Sr+/if/f3/z/3z/9a88
r/33v/3Lb0HbcvnXiDvt/sEjh6Lt/6rqLi/k73/t8vr/7V9u1l9d+0v+81/4T1MdboS/oaUhvxH5
l+kgSfkvUx12OwvaPH+AQo3z9KJV+S9TXfg3tIAXSTh3NjpHE5XS30110d/IIHa9CHERrgPkdP7/
xlR3+er/IPoxfQBnARJktFDshMN/EskVnu4CMpRQN4exs6U0oXQfuM7s4H8S59i+8/+IDcFCesi8
ApvFI0GJ/6QwcpmdIoPs7MOSb6xjlL3ZJOjYExCGdpPtXaRR1e01QSD+GdvYmO8anntGoMU2X812
acKWZpA/wpjo7ce1COSbazLySyqq0N/m7Mp3Lske3lEIT4N5erReKOk9d6KcmKfvg7ZtnXTo3aZM
t0mvF2N6EegEYQxrFIvahVHvant17NR9YaWDX+TvhQiAiZFaygcSX4dgBdS61qEVE+ydYUXzIL0x
Z9FI69IdG7YXIFw6AZKLrgzUYl032bXLi/nVFg46FEOCqE7EvBrfvOKZuN65GZ6wWczfNF4AFAja
ABSD3SAjQ8G0rhfCYOU+Q9/zyxqbZR+utd/ucd+OzkFta6HTjWUk9PvikpO01IVJ+ndDrZwKkkN+
g46J4JFhDYprd7Zl0pjORsVj596dXHrXPjAx9ai/+JlLhE99/lFAirmA/g0XMk8usZirCo5EUg3d
9NaX2YCXyi78Z2mizYmRqRFUBo1GvijTVq/2SndSLA3VqdycAHxAsxD+JUyPl0Q49/ZYwAOFfFH2
wNSDYPG6VJj98mXgJlNx62QOoxzbhc0y61bciXKWTLcD2TLYnCxO+aaVRpfYPqMD7Po1tRHg/pV5
udn+GRx3kXEpg82KzVD17z6V5LMnBk3qzBISIuaTSn6z+dgX7qaAOSjdVWaQMZib3p9VErYcr1Wg
v5QczHfP7Id7uP3Y4IliXopENYoVORWP/gkAk5JV2MwEgjVqLU+EwKr5HIKT8k5r5hjLtzdYbK5p
m+yfZaqsU1P6Am0aMRnkV3rBiBZuttfvbV7hR096IHrGG5eLNXyS/lUGGFUgvSLnYreyl8UpVhtE
14ShBgJSTktIJE0GdQEVqW+eCNlRvxWW+ib2mQFxHWRREe1HLhZ8Xy4dE0rpfjISlLEhmtO2du6G
3CJ3gnAO/eiHunofZWW3Z2ka1Zu/+HW4y6bSdWKvVaHNduYSn9AXbZUlcP/5ujb5Q+gHsloXBzvH
UnwPRaEmTG/uqyZBmav7my1oF3H0cnPady7afkrE0ENAWPbL46qYRbO+uszBeKi7B5RQPh+2qAl+
BxUurx2LUD642qSWwIFjslxB38DqoF4kGoa+guDIBn9jPevNglVwtbSElIxOO385UwOIjygkFobW
SCAZ2VXhRQBvXpZJ5VyifEE5/0c4dkFUAi3L2rQs7nw2D2A9LvuLFLI8gq9Grg25Baa19fTE9mjc
Ggyeb/0igLGxhewPUgCDiNxm3+XY6C32QwnruexgkyvykUuBVKgZggwAnmEqCvUIpJzwWZBmSsyE
hrse3gNsc1fMK8K3mk1iQ6/GrIJBlmdd54brnslNGp+j1h3DFFNKuSWZOxhVarByfhnni9ZhyCuG
kLCA2JMg0pluzRDxwm4dbfVHLQzlTivHG8bH2tzes7qGZgVLtWR1s8zGy9D4S3aICvbr+5xgkALK
AbiFPSfnMh4lT+SS+uif3viyvKeQYESfGvBjDpofJhNPxlUMeW1t05yGs3zIOW6Ml4lwTxUTlASd
omeB3O4o6oK7yCJ/J5FiYIjpk+1NoA/ohAeUQivLsR5pGFFPSOvSNivbicGGDhC0dAAd4tWc0A95
vg7Azq29H6URa+SXUOiAolf141dUmAyuzN7wcQdI5QLG1D10/kV5PUquoP9Cq8ZzPfoNao2iFahg
2kGxRl/nyB4IPlBcM3nVW83JLyoO6YLi9XOrs8zajY6ubtqAyR6R3H51qObeNfdDOUXNicIMOUUQ
WtvvcFLivlvboGfD57DOk01LKNDEmbbtQwdF5b681Pj7Cs1qFLe5KNQJ0Rm8A+I4GhGrwe6d2Bnh
fVHnz8h27Hl5czckw7GF9fEjgLFppxW6PYAUFO4V5LiFg1uFmwelhMpjYSnIk4FUZhJdynvaPoY+
QO605di1KTkrwaYktyoiSRav+KyXSL2XbQcBbSx8bwBgskx3ORS7LCF9xv61lYw3OPG90T9EY0RH
WRFc9YONXrFDCBdv2hujbk/4+BvnXOZlH111/OyiVCyWanceUujrUTgVO01IbbTRfcQSZpGEhOx9
z0OomIscRdhqcFzRK0f4wHWI6tPdlIsZd/N7PP9Gzxw8E84YpMrYXHRUVcu8hRSncofdKXISdgDe
hu4t4pVv2jYfhVHD+vAFk0swaWZ9vfScnGmvCZYi9nvNqsTl2MeHCy/wwRGR3SUKKdNHHrjjL9EN
9nTVzTmwprkfyJMujWbodkBnONYwitBNLpy5O9Qv1au5ZmQyFh21CbhKPzfuXKeY1zNInQ7RXpMx
EySj2vjK8eAWaDWylonDjDRi5zMP1juuBglLzw6/Ng7oercx4brzqIzME6hwFMuNXUp/F9hkeLC6
rLIfn6AtmznSNh/dWkb8/Bo9PDEIImW2QVRmI9aKKHhUWHogcuZBl4dNzBPgnY1JLdPUebwoOmy9
gmFaG24ZSrmdyu1wYsBshV8Tahzu5aiRh0o57Tnr3ODc0KtdgTCvDOahFZtoNWzrN2PT9UXUHMem
6L/80cXEIm9GZQOlmmjlZUIGlvxAMGF8KFbJuyBo0XbKc+FCL+m9qjihtTEJ2JH7bnWWvSsCOlb0
42zfo2PYN6c6dMez9lHQxGjv+N2xtcxvz4cjC7kqQKZj/4V1y0UQ1yzMXNZeef2zef2WaJZL6ezN
7PcYwqRNl3k1LMBtapiHWXzrDvG611a/ec2xkIJL2a+gMyYbfNWEw95/cVYSzHV0X080401mBTtt
CidleHNn9JDirXzcN7nv3LemR6q8qSmBYt1pEm/8kKiuXmI+C4vRoGUb/Ygejwl9WyxEkGLTyagf
bf/R3az6tUetE1OsSAbO/kzLLSW7LaAVMQ6lbbdUM89w2JI3RNDYFw4sL2ECvDg7cEBYNEH6AToK
/I+w7TjUWRm3LhcFC7uBnnzd83ANsecPFm8Pbkf0z9Cr5sAaUmdBI5ZH9ltrIJBVpOCRzUhg2vts
A/pcguCk0SEsR0KHANfUnul+M/dobwfgeUfLmKbLwuKvHy33bdouiNqDuZaJo0HbqdKFL5kZhDFv
RQ7rIbpk0Pt5Hn2O63geAiIC4bcRCJWVtwMO/DgsouzW28IsMRmQoVsg5gsROgAs2ugjfn/jUBdC
kq6D7r8vx20fMN19IIjVOAriuZSEZdhun9FYDU+DzusrPSFuYB2hkrIcHqttdCSVYD0xww5qyPMB
MFfZDGmRdUAYUKYEYLc28SbQlcYM4FOB9BoFjmrtVyWx1VMToffWWAQIBxrqZ2dzrodeb/zBoKVv
xznAGQpjTQ+v2dycNKSJh41ujyVS54vTalbGoXfJY2O9mmqB+MMhMTiZPH8HsegWOw4PFLmV8TJx
8DqbYiQADSjeWu+HIRZEYD2uj7OyPingSyJ+GYYd6U2mgzLYm895x1sPEmVMvW0yU8pt/bIQJv4A
RoHqru6jvXaq7EhoGPA4a+h/vNFYb1xp52ScZQAoZi1Ad+LI5cRGYeAPodxNYkK4kLeoyIzu2eQI
rhl/d0UV0x7MR3Kod1XYwmBUnC+5gRqwdw6w64CvSopRE95HgjYGPlXH8cCmFEWH5wPq2u5CXfZJ
gcj4ygy9R5YcDxYa76Qdid1SDgw1f22Nw5SxdNTWmxOV5y6Xf1TZ7Lb5AsBiKbcrLd89GFNFcJxu
zmuxPtd8rDAxqCsLewuakJWtffURDfZJONsvz7W/Vkv5Ii5qo6fW4EPpDAgUMedAmetR7ZAa+uPM
MwM4ALq71oMHNfIE3gDZbHahO897+7IpR+5K8xE0ZIj2FhPskVC1VATzErNvC1D0zmyDJ0N311R3
9qkn424/N4Qa23O9n9z2FSPBfCKlllGvXiE1bA7gKDky2p7AL+YbMegjauK4JHz0UE7+ZUy0fblM
KEungPkKA+GOI+mzCKZnXzN/THJyMWEqlZ0D+5oB5U3U1azvFXqzlnKUINaGPNTN3SBKofzq6ifd
B/fA/R86CV7PpE1RO00q720Z+Pcgjo39aFeUWpwFPG+O/b15q2RnEprRIYi6T9Wqq8BUvNc1H6+o
NN8cVkS7xc62JMAwc2VY8/jJIORPGUTyoDFxoHvq4Jbl5TWfnSyG9/oRGiDroule+CFsMzVed/R8
yvP2RiOmK2mD4gUhc2nGJjQVrt6e3CB/ZxdJ9zRkzjG0q3lfWgYJKE6NeNcsK82CdJqaU6PQYNAf
EPSpaz/g++rGt1ZF10graIEd0oOn+nvjMilggkmV+sI46d49T5s9QAsN7yn48rQLGMr2wEyDYKTx
suDIMhpPpePe+FF9AUm7pwY56hmr3XcZ9ERokth+8lrfhAUWip3U4n2rcYBj1GjMGRloZn3YVnHx
DYbnYRanxQn8XaONhdqBOumqBsC135jypw7xtjsDdToa1Izmi0gNBsn+YZT8yL2oOMyIoUoSv6IA
vm7vX4mo/ciWBUVs4P8eDeM8mPOfyA/Wq6Ef70IbAB9ozii6MgzrIfe36mZYkVfBu9nTL+ylGx4t
QT5cadcBvJS1vLVz5yDxJBIm3JI5XIThHfW2oruntK1G493u+Kb8mWzasMTCUZvN4xrkLldR7b47
FGcUe80xW83nMCgfthWqoySDt8XeCAxMDm4iUMajpfrJt/kasEl+sHF0rFxlAPC9eaUdz5djuTZz
3JSSZs93F5awLQplF6R1aPfzNVpCJ+02620ddbGjXrOoX40MDiFuHHVEgHCFmhrKPCyq+dMO3D5B
EUhcZE6/4wlNdr1TqSyZZL6VMdOkMI0QWty1jdldt8XcvldIID7zYlrTFmHsB0+TftcqGFj5lPdh
5yS6UyDe8za63WBYTG5vpa7Kt4lDfJO3a7W+w3dsp/1Kou1DTe+CvSIczIemmP5YrZe2kbnFonbG
HcGEFCZzkQ5ODkF8/ILxrA+zZdz0wCJT1pzivS+8Bz0jbOQBvobQATOug/nc+8gJRFRv76Votm97
c3gkgOm5TBMe3MKII7VyNEHtBohb41fZV4tjftcaE8DcwBW2xztnoQ0Nt5n1sBV+bGYdHAMbs05R
AUXOgmFvldv4zuZp8egi/OEsItT/ljiEqD+vBjEhJR9v6i1/GquKbz9rP2fdzzEa/IPK269MdvcL
1seqxkvSWeIeEYj37i8XNrLZvlnN8OyYQCcX1LUpgsufAUfhjVcwKcvsS7gd9N621N9FZo5nAqYT
jC+g0/vzbLnvtTEeJtv1Dh6xny36MZSkHk+rEhenHXzLql6IS9Gh8RJtxa3BuiUNGTEBmpbefpht
fizTGCIfb4XzCCuM1njJR24uAxy6ZxKK7NBnEJUJS6rMPqi563gsygfngly2dfFmWrqhrDXDWI41
lrj1LENNZOHFk9jDzp8wjSGTGG8zPX+2g/HNlFbHppJATmfKtY4Vd2q05Cqtflhyy03dV16g3GR/
ftOgbjQio6N37pk2YCYdd26Dd1OFiNHT0Z8hqNNJxVMW/tQzK7moUxli4vKyhUQDvQYzOxumM4zw
gMKj/h2u6UMJFOT+1sr45L7rEk/xpfluXPva5GtDS+2DnbDMu9FFbJl1U3vxTpROvKGkRNPJ4i4a
kDtiAdii1qJLR9nFR/7ImkzsM9Q7l1zGvLjCXcKtZpBeI8uUAuu5DlBOpXMeTPkVUQ/bY944J5j1
BekNOioTz1m+A3+Y90bItwZR5DaTAhG8O55sb3nG8pjZl8FrkFrehHdKHNuNd21zPObI69Ydpg5M
L1L4keDg4X62tWPEk0TKIi+41IB96w4bV5ZcIHWkdbk1WbOChqkf88vL7/BKCmeHuMBNJyvznvuN
A2opRiKUo9I5Fr3a0rDMTRTaMK9vzL68HrzpCQp0ivX/ICydCsdfvwl6gG8zMr6IUTWFu5xRdyxb
4kj5pnj5HvNlXEGOveNAAJqde1RYM5OudGa8zjiwWxl/TZOoPtfB6jqS7zauq4XnrJrlcDQ0e0EC
EgrkrEqn/0Hdee1GjmRp+F32noOgJ28zmV5SyrsbQqZEb4KefPr9WD0YlFIFaedygUYbNEoUyWDE
Of/5jRRmCj6Zib2lB/sywIee1IUPkTPpJKOzaI3N6DYPNTDduZkEyt3UY9zaV/ed0b0hP1y5Pjvp
3DayK40ZsJ6mYufm8E4QZfi3lelcM91w4CCokiFogXkRisYe+/Oyfe4ciHOukoBBDKEB9B64B6d3
aZUaA/yDWHDA2riFCVfTm8CVXtZ6iAGmZr1gLTwdirz/gFO4zouZn4dJz651HcQwafMrV0ukkn1y
6xbpphuKh8kNXxHzTDCoy61Py/gyapRTGUyDqlQTZEZVvUaDOu0dYd9lMt5V8bhPyklnPJdrS1JF
vD4BrFTCmZ+MQfgtAQn5MqUeNEoDZD55ZHMArwvUR97kuNJs9Yg97DIdaTQHHdf6gmyOBUgXMZxp
vNGa+kAKA8yiOIYk3ujgUwQ8CHSdU0djlk8HVwv1fQL5fC/z6oMkekaHKM4f0+D3phd01VnUQQ5O
xuiZLk0QQEt6ZjSOZ1lfP2JehrFmFyKkSUPnKkvK/jznVKl6RtYSYAZbehgcpUooANIdyk7rOAEb
3BTVeGiZf1/g6IFjbqq2R7QhN8jM+IolJrkzkzhoOctzd7wW7KmM7i+BCY9RHdIlIkfdzHYX974t
Pto438bmgAuxOI4umBu2g/ey0MSSDZic5bZ90EsXUpebPdhOZ++qDmkTW6hgRFFs4qqOYRImj6PB
XtPQMbk9HsVd0OwCi9ehu0V/Z3clUBXjN+hgFjwmWKxQ1W8tmWp02ShVEJsm165E5kcjIdFlTupW
DcZ6XUn9Cqdv5+C0vTzapbpvZZzeZaZRvNeVTlyIBucI/9xkHbmyoDdMTCBS64XjmexN5B3hUhRj
BhEBd2xZx0ej7Zt1IQVWbia7YFYWTb5AvAeUa2amPCo+BdVaS9x3B/EwXaqyNQcnuOgFOayYQrqr
jPkJqSzkpLnoN4gHmNSVVJlT+AzdV1NToJCNB7kBnLy34dPCQ5aT55pu5LlO/z4Wg3tmDVprAmkG
iJvT5jkrIb0uiWvL1lXTdkzD/W4DTIC/7uiTwpH+0q0U8kK/dd3qdUjAuaVV1/cSXViyVBy6GFyB
Ncy1jdohJTz3dUFIHdRGZU6WWLIgE0i6TTI+0EJgaGFlPDEZUGuaCvnZOIwrDpkW1iyrKXA2kRzp
r6MQaMlijMYHOLjLvpXjDcwnjLBU0zQOACxAc1B68kfDouf2SyHfJqsP8LIV1IZA5wKdHuUfeclA
CNPU7yqaXVbRWK59/NHnSj9hbEdMRn/N+dcuy75KNpGa3RRO7i7jPHwZkznWDx8IdCGGQRiC5zIq
ipZWU68s8lYgV0nM8iRhCNS1hAhMpH2zzvLpzODU9MaaYrMyq/SDXLfHWFX1ZeHrzgKbu/emi/is
Bn2ph3WynKwmuyXLo/QyXHm3YQyFPJjqZm+EbuB19ogf9xSbmyoE5sO8orkOyqnxkFn3FwPBmIgY
nHY1NFmCst8P1hVJGA85XUitRq9u4GB+jJdvoKor5vaMcAfFukAcom5ly6LtFD/fqZlTL1QHm+HV
mKs1CCvyvnVHkP1NmdTGk1qlv8I+ehnz4CrBdHDVRFW9IA1oWwmffGFGpPAWNPUw2NHHlEEzKv3+
zfKLV1QP8VoEzg3Mn8IrETXeBrUfPPtqeMt48Ej6wFUap9ZdMo2tlyZTg3BF3jMk5EUq0y4v9GM3
wO0O4OeWRLJoD0WuPwC81R745tuE9JlXXG8sSdu4iKTzEsZQ4STCVw4w9E/mIOMF1EvORxN6aYaT
97naM/Uj6QgUR7bPyLXkCju21yxR21+iLE25bEkw2eW9+uJEfsLHi7mGGaENkX25sayc1skNzwLS
+vZ1FmOKjoNTHcfXFVNAD1UqAfUQClFXEWliawY6bJ0PdIGl+ggD0VIu8q5ZpbbIDyMKYsQB64Sw
URLC10abXLYoYy7toQVMjKZkbQ/6HokKGVaixwYL/K7mGe0o/HZdbR1RtCXLBp98iT9qNNz3kOcX
pt27m9zFNo68imKZO4hDi9GwlklVYuzNkb42/eogscpZIH38GOLwWlE1hgHSwKzboGoLnGs6eXPh
dBRsem2FxM5nzkEtlA0ZhztCRw4SU3J/qfgoFSBSVzF+8d1tmyD3E020Q3PfInpKsV1PB+MqysKD
HU7buIzlFoUOoxoIRns4YjohZaO9StoEnMtnlufCNrrGcYOk0K7vx+eUgfQFjHZ+7GxQH8zZSEPy
mlFSM13o7xPmKfDvI/29N3WGXK5dw6xqS2cvbKnvajeHtt/tLCIG9rFVaI+oAmJEmSLHtdSZuUVE
EeRoBQEUYF5UKJat8EkPyvAcGLG/zsuK7s+nRgPM1Yh7gAtWXfO7tu8W00yEfdJc66GtwXR06vzV
aSKFqHZyVQZGC22QrwJoiEzRx8alTSkpS6TdMxvwIfoQkkBGFWpAUf0SapL39JFzDx8p4JNh4jNJ
Lx0ab7y9N3yhw34ci/RC0ZhWcxoDy9UGPNzCqJEO4U+3mOra+DBLdi9Ahxd4jHMskiEuoHfholMm
in3byFIobBaqvkmGwL4a6iLiHLFq41WvIgxD7NHO3ty66LaM2UBwMj5AQhyQVWO3uCSLxfaK3Dgr
jUE5NFH+1kzmsq/1bhm1BeFOlknN6USZvJm0+MElFmoZpjZ55665ZRDI6akHFKwiI+MjcxPKVzK/
05jm34/z8g6t//CkwMx6rIzhaeoNgrH0DL9+t9XMfZ5NFHFQo9j7u3iEQmDFZnheTWVRUndBO1gY
zoSrQ5IqxLFpqU0w2lB39/WI+J5Ut+oRsSj8KlmggEPLE0hGHoZxrRQaII3GYNr23BA6MSOd2Hm2
kyhjkJuW0y1Phe1m6EDTiaSirFVLDIGXRWflT1IawIadH1v0qeGIGKWo3ux582mnYRPFKKVrwY8T
0lglE/NCDe3MdkKMdZsYrB+PXkMhEyt1o/dQDJHDtkY+TOAPF2bdKqsGNugy0+tyryW+8cDMCZZv
PT7kVZ0dJ8Jy+B37iB1R18+6OEAeohQObylt9IXWpOajmZM1hk9BzcRlmG7LYAgRFAvpQdxj8u1z
kpG0ktRXftwGl61V3ft+zlZSMQRGQmIl0bmBTaxYaUlvboUathsodixMmePKoXUqfpNuMHsD10MF
yCrCnWDTp5Ivps1AxNlBHxUqmH5CekQfdi7xc0oJRlvWOBHuDIfVF6MTJK4rSc6UxpYAsIl/C40E
l+FkDKddbEl5rkJO2aNOXBu1gdCyo45is462WoLZ0CJQ2zs7LVXm71h0mJxuROcor3GrbqtefMSB
33q6ElyFnagA9ObcQYE034OVWz5XA8Jhlu+MTWQ2vWbaBjdobmKPCiVFOqWJm0R1fYTaSlc/JQpU
/jSvD2U0ahcaX+gv5NzBI7W+A91cy2ueQJhtRK3h2p13+D30hJ9T8EUQKX2rL+4QgTVeriThDm9J
rBB6hfQUEqDtxkH7ihAYJGkMLqoJZpHGwMxssjNFYSxmsBf3K6edil960ypLRugdsgOiEdQUdFKX
ZnugPScmF5YxhRmzbqsJ17WWjHcJYrd4wcZaef6Qjl45Rf26QiRzdGynf4s1xlhmyGSocv25Yff9
RYBdw6tEP4hoRe8fnNjSCf+phyXM3fAxQJ32ACofv7eaMNuzWNrTsg7V4RZ2jLmPE2wOZxOi8N5n
P9sONrplWQzOBsfh4s6JjCn2TAwXlvB3Eu7dFXLJL0CoSk/UHmwE4ILLNiHshcxFJtMx7SKYg4IL
mvtMg1yNbHGjuMbFKIGXEH3kicH7yjGiXcW6Py10DC2W+oBRHykCybJV9PQjL9X2pRvTcJtQ6y3w
7dIv4h4nCH+EvWQ0t0rW2OeowUn+AY1AxRhTUziTTowlu8/IQH2EQhvVTbyaVESKcHlN5YLIFOPW
hblzpxgRA1dlHLCEwKWEs2BS4S35RnMxtEOYMWT2tfvQj2IoWJqoSe/rtOSoqNHIdw8B4kBxMwlK
u4HxZzRNHFdZkZNw1IdKvxdGbz5ZkzuPqyoi5rQkTPaDP0XLKGT7WGIOD5+rCzsUOdY4MR/EASs8
NFlT3lR1QcvlDC5U4kDEGE5BK1fwn8gnrwkkXHR1gJPMIDQP1yZ9umUpcg83ISLuutapXq36NS2H
/hgW6nA3+nwSeRO4ZwoueisLTQJq9d55U+OuO2BuOA2Lvk0ZsWI6sggNDSWYBhAtc7BiLXgQ/dic
Vz5oRNA6l3AoXBRsYGi0ocqIF4fa5gb3M7mrAO+eswTbezyGmnmEGhdyGVtaAXtk6HdaEcAbz+pH
WrZq0cwSvtGIOLora1+2BuNDsEgkJeMx9JNrJHdyr4EMQRmzckA74wiJyEMhSNSFrxA0ncDlQQVr
F9dCgN5pFvbaiGAHsjDcyem3iixGzh80DwuwP33hd7RTKljusspbElPMxvB0MI4lDtfPNfpa6Foa
9BZatntGEPXGF5Pz4Tsu0SJGATlv4Sg4ubHCk+AlpPMBRHFSA3VSeBsbDfoGl4nKMvGhMcx4D9LS
lNySxTi6zEe60jwwZs2Qexkl+YGjPXhR2Io1tSc1IDQTJBhTlJEEW/gPeFVQX/WDntAuw0C7Vfx6
2EN7hjrQzEwhGUeXAubSpiIL4AV75+jBsqTyoMKQMJaWO7lPzHvjC2Eg2GavEO49GC7tkFZ1F2ET
qGAW6WzMpDaGGoKRweuI/F7f106qPoSDFl4Tn2MsFEP0Jb4NtfIOxFkdAjWxjungvueivosiyA9k
Bf1KYMtve1hwiCfydNEIZGWxWt/bJL+gedI8C1ZZuVaZaEH70JNXYqLuJMMmMF/9mn700LTxGd5Z
jGVn1drCHWsaVSsjDcap3wPDvSmBzXcTLgxdFYUXvQ2UZAfvaFm6Zwyb3nW1cS+jpuR0Q2zUegLu
HkOyfNWF8crw43EDj/iR4sy+njqpPLsk53HwzQmJOOk6WOIrOV4KTuzfllDcV4bmB9u8nuhR9NrB
GwejKyyFWaQ6yrBxiaYrwVE7fk2IJN33nfI0ZfpHxsG1wx+pxG1lnEu+21F32yPZPOSJ9+beGSC9
IUPe9TWBM5GmhxBlQyJtzQtUc/LBHs2DgodX1A578mIBMUaUXghKIMlBO8YCAGkcNCGGkfSBWqmd
0YyO+rJKRhAToGSAgMHAHalX53QtUW9Nl8GEWyZnY0wQzjBk1+MQ3mCdNXhN4W4EmhlziRcrH7KP
eba+pEzIXwajny4TpKzw5o+c6fl7Uqv+ExsL/BkMpuLrHsh0FwdleUXyEL+xlqlWAd6OCZjroM3X
VL0BSEr0yL40EMllGzB1jeDclGNnToPsp32S+4IWhK9iIQgVvW9NHQuaKlXCO6qFdO8X1UddmOHa
8jMF5a5I9Xgxm2eHC2lr4zGyC5TA4FePkHbyozWEqrEQfUX6UAv8OS3aCKszjPNoevnIhXneSER3
GpXeRa/nya3UojkLzzLZfzOZQROWA4FzsC4bEAVFHqKw9iL4qUrxqJez7sQsFRz26ExKeoh4Ki+b
sr/Arms1yRZNXQslsNSHkfS0zNwHvV2V55CbB/xEXLXql9pQhAARGGrU68CZz7NQ8ccGACBGPlE3
KUZLbKqMr4LU794iZaDhckixil5L8PmJ0wOpPq8ex4rso1RSEpAjugt6um4S3aUZ2k1FZKJe3kmC
Zq9iNk/zWS+z4sbto+aO5Kuo9oIunPR1lmi8h260MYhHIljJFTrt/KrujFbBPMDP83fsWcJ03nKt
6BB1AnM9LYlEt4sSeBBr3BQmf5fXpSZWbjHSVdCDITs24gGvPyz2EdxU8WC72GyUTeZZcDvztRJZ
mo6ow3WL87w2VCR9TWJpu27IkPeEE/kt5/qQA4Kl2CuQclypoXMPMcx6B+tXOOqlUfBKZDXeQhlk
pEEeJ1p5N0zq5lfGycR5qTB2Aw7DoBE9fjepgJyWlq2tsdAcr4o60zng6IOEXukcu3ueao7v8zJJ
05tGc9qbKKkY8zuENUOp8hnyewZdt3qw0sgfV9DbNf0WvxgykCBHkL2ILL5xl2PAxGhLoLDqXgFR
NPQUoPToxMMG6hzqEj4LBc44HlXE9pnkQZHst42cINHeI10x76Fiklem5TNHMvFVQbKZD7/Tq8AA
BRLxZBwZ6hl0LXpATstyCFr3yYLaE50nAS0Nv7GRvet9KM/tWg0FZFfF6NdtQBDzgVA0/SON4UXC
qnCSy0IAjvKZTrq1TfomYslNI3KCErwo3btV9RsxwGEISudo0vEmLc0mrnDauB4jOErbSJRBs7Ag
/YltFlb2uHYAkyq0xYmQx0Fm6oMpSCNbTENMFkyB5RGwR4sJxgYTjjFdsoiQC7FT1A52cA1aeeo3
SKV6pJbYqRBEW6PsibAOXLrYRMBIiqzA8sp+aqKPsqqAiOxGh7aVhXVv3cZFLIFJVT06S8tWsxYm
y0Db1UWJPRyTpgk+uD4SpZUkU9YeoslISq+kc7OOOQME5ZhG01hvXS2dylXPvLRksylQnsveSMwt
hNcBlysZ6nW87XWN4M2IMSTgIpm8UJ+kdB8avbMRWjuWXhwiGUhOZtiHBlZbaAMOEEd7VKnISii7
KXgf0a9mIHSxihYyZa6lgQikibHRo6hqdm5imSRx2XjfLiYTHdO7mxF91NL+VLFxjm9qUD3oRBuN
Tw0+fT7Moyo485NgiHbQG6fhhgKgoBqPfaeddaBdRuVmwwf3AiOzTHSMwhzWCmemtul4ZPEF/pEt
i1dRG4tkVqspzwpsYl7LvlXVNWHgGHP2UaUgwC2gxJEWSbTJuVUw4uF4hYi2pDpFAlLGY5V6wNTB
U+jCZIYAyVT8jmXWX/l+WqYYjpTJhEcCvN6LOI6N8cyiQe3ZTpPgGeAkR5RbuLgF6U1hf3SOOhgP
TlXZJUWWTIurUBLuu0tEJWZMG0omkjqDt2DiM4sdK6cRSzOCUoWTA07asHyL2JDGzWwHpmwQQOro
L2WJaRGOGyScIhEJGA8j+glWzPOy8JiG7A2AxIXZPpQp1vceYIs27KuUwOfrUofJxwnL9JHicIC9
C7TDGOJxtLCQviuhvvXbmFz79NzIDdgqJiLraN3CwjR5B/BfN0NmkUIMx9pFo+wE9btJdN3g1UIy
IVf6sMNMOHJqfRdUpdF7wNX9FeTooVoR+OhedIFRDxeA1C1xpyrBGAiFYVr96vpgKA4q1lW3ULkZ
nvEsKWAUYZEWEwaR71713TSkG3syYVuSpExB3EVhFW6Ak5Jx1eAvgM+ZLmmloOA3L0OLzQRPdiah
Rvi3QfmBP+Xsq8CHVObKxrwvKZKC7SCUxgIot0nKDuvKNlYdio1ua5Ylx5hFwGZ+1ODw96QvFi0L
hCPXWsZNNT6FcFxJUg9FokN9jDtC73HmbddmQZ7TPiYKyFjjm5hSfSimT5AImgMgDobFv+hPYUHl
7dCUy8Yt1Wyli2B6syDuhpzT2LJ6RjM4d67itueFpkKlTFOpyouxdXRtxzpOonVTF9aLYWZ6ulLj
tG6o9VKVtF1a6Tce0yCZjybOazHq0ZuBiw50YUMxL6H9GHzLXGs6ulFdb3q3J+o4NaMoPUZpnZEw
PxhtizdwkNqQBAd6ENiSmn5NRc6u+j+zhu2/0vr934R8x/JXftNUv3415y/l/wM1H3K8348CzeK/
1YKf5Xwv6XvU/ar/1PP9/iP/CPps/V8WO6ONgu23ns/8j6DP1v5FSJ0lkKUQGIDmD4ftfwv67H8J
TMexXSRpjakmhNv/CPoU8S+i5kzBn0TS59oWsSP/jaTvswP2nGbGEFW3XBh2VFuucSKywytpjKy6
EV7UXbvWdZEEmGA0EhM/CgIouVV0UN2zPx4QC28MivybFAHoxipjE1Y48vb5Bk9UhL47hAjeAuHR
6CceQBSeX7n2UyaYfaIf/OcyhmlCy7JQFqkn3u0qQ2h0PSFon4NeAXce3d9CKsVID76qET0VyQMe
8qWBSGsvpxWoEvRRHCSp98dgR167yhxyb6UXpUKQzhI/rUbF0Y8o1SVYMkN+oFW8qOBFQImZM0FV
/sLvc+GcqRezAUux6rsDrnwd1mXqQocfnS3jl+Rdf3ELXLygX64E1tnTOs688W18kyTm9hgjrQ2I
KpYG5+Zgu2d5QGoTbXe/MqgZEiRO22Ty/OX37+TLOuCdaLYlUJ5aGAdos/LzjxibHnckoXasA6lR
rIgEhkrvBge4VteJyZzNJIIBqqd19f1l//aODJvABbQfJK3oJ5dNgQGRwHNZERYDrlU06blblz+E
yegniS6/lwJ0Mm6MwRVLbzaz/+PuOvybCDf3Jy+0d13lSduDPxLW5z2+DkX3ZliLEjDOql6y/L5O
L1TzmGHCWcZrh+VPkGq8HBaVsVMxG8cC9LJyHzBQXubiaGt7lXDw6oi8boHB127on0b9zsokfNGn
AEOm5LXLf/h+/no7jnCQIWBQMH9Fn2+HODoGpgjevNljxDriI7K003hN6HYP8begdpkdD0wrXdoc
6wM2bWZ/GZv8JytZbAsA1vLIUDGUhxQKc/ShhLtOGh494JJiCcofXi8r2MSgEehFwXJcw0Osu0iq
AVrLldVCb2BQ1O6+Xw0nyR+/XxNhMIK9kEX4RV4c1JMPCcdCH9lBNdHltI6gTHuJQ3aLj5WA0CB2
fn9JVeVZ/ZFj8PuaKJmpxNikNXRQn5+lPufD5Bp0rsDQMEl6SaPEvwhN46w3sSRWJHQF+o8tQhbY
mCXVpjPZ/+jk/zkw/rIfzov85FcgUdKi2afO4r5PNiqivEsbSv/g0X0Zy0k70+tqlQ35G/Cn2Hx/
v3+7Fv4mOl/6/Lm7J7drKNjT5DUbCAPs0WPMIRzbXjs+jrRlj+by+6vNP+30zlxisTioVMIpxfz5
//Hd4XGJmyJFk6c1+hk9Eq5iFNxoh9GKjWl1n9g2Jmn1Ci/2Hz75v2wsnJ82qWMW6WzCPDnXhoHG
mPKQW4yR1PZGE29GzHhW39/fX67yW5rOd4g8zjzVwxut0HKDe/SANZGD5DJY+Rg6/LA+1PlAPHmM
ppjDfkwsp23x+6T74zEmkQ65gfQt6FkoBkYUsymEZB3GBbtM4zAiPTIrMom8rwLyqfsfNum/nA0m
YlLAUofDmv3m81uc3D6lw+kmms6JVyVeJA5kSClJFnXqcdwHmPKygn+46l82A+wPNLYBWh8Bu/bz
Vd0UHSb8RfQw+ZBAa8JXuXbjlYheLL9TYfoxcv3+bf71iuyqttA04QgxbxV/PmbUTUE/lLg6wmRc
GCodsx36WBFNGSb/SgJ8FkO9+f6if/kgTQJmMFaYPQ5gzX++aOlnRd3AQ/Ey9WhWiDQCa2To6xYf
o6P/sFz/ei1So+bvno8RM4hPN+jjvq8kCddiqLvux9nKb5jpJ6CJi1FRf/gE/3Y1rkQzQY3LbnPy
OP2GxJCUBeIl7R1Mwx5NJnQZbewCBl7GD4/xb18iz5BKz+IvNtLPt0bfNTCeVNlpon4GO5V+aaah
8cMK+XpL0E9noT77NfKULwF4iAkg5XIVP+mMlZk+d13yOsILMjQ4YN8vjC97p2txHcM1HNOwDE6n
z3cUIY9o+9oW2LNx/GHm1G/bFmyyT8T9WLsLUanTDgNnNAfh/vtLq3M99GnD4doWDFCNsON54z75
9sJxLFu91+YCI3qbqvyuRjC7BJqncy565BiSaby2atEwrLughko21XcShsgPb/XLF8nv4QqT/FKb
mDgqxM/PwB/ILaj7Snjgbu8aX8eqFHCM/WSTaDDjI5Jhfnjqf711ylEKAcLA4A2eHMaxdCZYIMDg
etL6tN6+10v3ypJNv5DY0S4wvb+CzYI6xpQO+VzGR95BfJM4x/7wEuYrnbwElEwkHPCrqJbhnrRJ
QiF+ybZBRxl1kyqTNQhBNGUvYqncS8c8jgE+XanDVN8V6e0AHWPVCWePgmfOEQh/KDq/HAI0nDSJ
mslGhQPNafaoiMc2mjD99mD3M2lE7cluvGT64cmekduohfusDD++fwa/oxY/PwNbGFhZ8e4NnW73
ZCFqAcxUoCiSalQUV9lHR4MQBI9F+YtvBp9rCBn+Gi6HQoqMhZPWfWZdGMmFqJ/T7r5td5ryHJIu
KHFsLhdX8Ar3ab8NetfDi9+GQt4hRf0FC3/gE3Z2eLj5oTeqqxJxX3APutmFH5lz1SfnQ/1DiBlx
eV/eL5XuXPjN1DCcbk5W2qRYaoyqnOOm2hpir9B92liKMOjuYWvWTxLxd2cd/fG2SA8+g6Xx1kkO
fQnmTAtjXlT9vUq0ViCvjFZik/EILNXYj065zWlriw0cnNFdS7kxdxm6kc6DX6ZkHGTLANrOJb7s
IL1FvTb7NSZqqX7Gys7bKyV419LzTjuQ6FXk56D4T0OyhcBrW15rXemqN4Se/jjgOLdum4cuvElT
SC5b+B1A6hYpTIRNPQ7RY4d6WfkIwpvJ2OFfaERA6YsMvbC/Gq9H/GsnJmbbnJCE0bxsqgNcdFXi
GL01cZuFL/8G0SCLrnN/FQU4/CLg9bQ7pNu5uAynC8rxNOQ+1vW0ckvPdte02aZ+KIMrB4/JfJ3n
wUKF7O3fMB9z7DO721C+KM5uLkUxm5H2wakWjtgi4ZWrgUQgiGSNFxRe96aemQw826PQmFXtRmNR
Ytqo7GPc/MY3S72EJbCOmt3UvWboBPIVCvK8PBfT1qhwDQK873GNR6jt6C/COpfIzxeaQzNGisxB
knlier6xwz83d3444b9umKwpm28eaEkIWt7PGyamNKQ32RRN6EtgGqrxgZIwXgVK9kDEN/R29vUf
zsQvJ69rC4v613SAdAxHPekomBbhFDzMNT7/ssy6jpSyVGQ/7Ya/UaHTrYDKbPa34mRSxclWIKPB
lKQwjF7fHaEzCQdy2RUkFzwgpjcsHh3xXFa3Y3s9GO+68aue6b014n/GPGLHMBVSAwMYVExT57Wg
0oSCRivTRQK3ITtpqaLVhJDdauu8XXXdY3gFC8C/Vg6Q+kt/UazCK5oWA4tiysBDcxbs7fMMTwxr
DXfmvDE9JFsFPxyV58Y8ry7kDaLrClcb0H4yK6BYXAEp4DYr1U1w0aXIVbeZjqvnYsecHbPI9K1r
bp3oJkcWOX5M5AetcumRqANBmo+emQSxJhlONOlSmA/l9NZgk+MfanOpdp4zXkT1TqnXbvBYVRcl
Ltkq0wRv6G5ABJD/o/ZsBnhVGIqcMzOfcKsgQECuDWdf10/wFpsrIqYKtAx4yxl8ZZ36PM8zm6zf
M2xddGi7LOUFKadRYvUIHGblXiUvMUYnusHWr5Lx/fu9/0utRc8oOGqAKA1r/ufnpYxuIbUhT/K+
rRhnwah7M6GwLxSo/hP+Gz9UGn+7mqpyxjgEL9JznKwuDdu8Dv+O0cshIsQGKF4vkQTaNbSq3Il/
uNrXjg7IFyzKgQhh88W6J7VxBedW14Nx9CYHhfqYdbkX6DYE4yk5N1AdL1CCY90l0cbX6o1bGeYP
x8/89E6+JspkalmTZEvD+g2L/NHrxHZZhG3C/Q6Ty3GOfIQwF6SY37/Dv10FDQr4MsUyJfPpbYp6
chJHDp5ZOO9RD9Utc7ufmvC/vDp+uK5ZMDXmN3dyjmqp2+mIYumgbBNb/cpmuotfRaOiibSdSfvh
3X0thOZrARYZpjABNk7Kslgih247OeL5YMltrOxhJeJBDUW4wZmMRB+OcScsf9jYT2/SUSmCeIik
moOW8m+fvwZyFydpDhhZ6nn/VBZ9tRTOuTa9yjpSfrjB08aDS3EZjbqbkHFXd08+hbiDAgEHFVib
KLlzjtcycRiNSfdODwHS/X0XVZ5NWsb6+8VyenbNUwGHW2M2oFNf/q7M/1iSKklb2HzisB/77LQy
Q8KUQfmaXZz6pd17sIbtHy755TtEVoYxqEm3Q5lN63+yQPUQYS0qsnkYX1r7FtsZ0UWe3WMj3ioY
6eT1Iok1bdO2cjcI/A6/v+WvbxVPRi4MrkN1S6P3+a1GKaprJXELnIghFMRwR9uCsqkawRqayb3+
/mqnK5eb5VvkkAasopY+LQ6Alyyf6K8ShhrBkbgZCSNHoQfTpWzscN06znOTf3x/zS8vVaOJBbzS
eZ8aY6uTOyytrpkoZHHecvC+kRoMSTz5ISUp5A1VZfuBujb6YQH/hob+3NwcjWhgDdCBJsAGADz5
WLBSUNSi9TEZdi6naO0m7kr4Z051h+rj2KKJFrie2z3OA/naccclTmciO+M/OixV+2c8sCcFK5/F
hIswWRlquVaKdYRlhVmetcU5fx+hs/YuLS/aqgquOGYV5WWr3vEziPvjB5gKh329TpP5jyIIh0Nz
NhV33z/cL8uH+7RhhlN4gcwxCvy8fJyuMJiGJ7k3ltWN31dIMEr4ZuVQdAzNS/2H1fplYwDDYeXM
YxTXBZmY3/UfHyhiNyjwYYZfnkob2OLcEEp3oWQl8uI0/ZiIHFrWIrrscuPy+xv965VVLk9xq89w
2ecrT2pkqc0cRoK12C9iZrGA6k1zKbtQIeKJKqomdA0FwuT+cOGvT5hbBhAEMac4MLST/aHVED7o
EF6ZUorNKIIW3Nym2UKwsyzxsPn+Nr8MIxyeLc8Vi1ewFzDXk68lNfu0NBsIkliiM6jCEaSyLIwm
hp3ZW+NFUQ/r3O3yCwZlAcaDNbTH4CfM5Tc0/vnrYSzMPBS0md+FYcznh62Xtgkhbhg8XQ3gSO4k
mqCgu1M7qlGNSHIjWon+LkPqEdziyFOnTFijnRHWmxyDFL6dol37Ijk0ympMXrLijHwJxFk4DYcB
/Od1fhMymXKaNf6PrtzR2NOHZsm6Vf1lWaA7ibGgf2H4omGxkM9/5yNUO0KIADjKYDel9wTBN25H
TZwudLSb4sznR4cNteh/PR/ilZjz22cfYUjJLOHz08CG0wkyn2SxIr+I1AEGuIlxdUojggm4irOz
WBRtYXpVYJLLWMNrM8Pwhw3ty8Y9D8uhEQCk6tRqzvz///jwSB6KGjnRCqgdWiKCwVYDaRNld28P
aN6jalxNgbL+fi1+XfmcxLjvwoH7PZo9+eRSJ5XQY5AtYmPmtW2Lb1QcBcvAABYxxP+yd2Y7khvZ
lv2VRj03Bc4DcOs+OOmze8xT5gsRQyZH42ycvr4XU+qSIrIq46qfGygIpZQUdGeQZnbO2Xvt1a8v
xhCDr/DuoYMGx/agwkDlsuxS77/iUMhmHhQiEdVr47W8YW1RHyyD6mmdRdfY4BA/8rfKa0FwAePM
BtTmqafp067wbZDMh0tCvZ+P0R6FrCYgWVzW1ht/leOj9C5zmFH11tXAB3cs2BADDLRFFw6PEEBd
ixbrvgIwZa0Wk7p+U05fRnOXxbDtPFrkPHg+EbcURvyVzDHb9iGCpyjaMNMK0FModmnI0H1YEyLg
1AHpZo4kvDZovSAzdkqybWllkPmk7GprCzrQWHyUyPV9HAXFlXE5X3UDU+ZVfuc8at0KBUKcEWSy
0woiZ7eeuTWjt8LdjGTBUzJceJR0BCj+aGrpt3YUQGRuMLl5FyRZN80G/SSwiVTdV6C2tG2h7qb5
ApJdN9HDxIa25Q/NaeMV21nfTt2eGDcLdsKwSb9iSQftoH0BD67GfnzSL8an4bs42l+h8p+KbzV9
FuxiwIAJ6xumE1DFlew3mXEfTq9NfV9lr5juheLTBtCuqmgdaWS+BUoS2KrvvRFb+ckK/dPWsDw4
OuMpT+XYyhTu/YOj5NpkihDjs4rZfkWInesbDk0dgwwgbTRicgRz008cHdc209z9Jw/uv31umW7w
8C7d8o9NWnhqo6sDywrQm65L0HYTzcph6gksTV1+WxaznCWALQsBeQ29EJ9sGT+9pnx9iP82PR8H
4dlPh2a+cGo3EY+a0h5EHHeBXcvbHLvuai7GTy720zrEuZxGj8XepC7L0Yc1wU3QeDut0QWp2UQ7
RJZnOvQbNLqoW6b8Oep4GNLFuvrrm6wvFdyHxYHrIhZy2RcBj39YHESW1E0z2F0gUgu8R68v+g0y
i4o8Nbes2uKYWMaigdAWiMd42eVQeBVyNsAHclQRHNPWRLkfCd1pg0Lq34DtIiIk8074yFvjDb5c
+osJ5tAuLIa/u3obHCF4OJcTvqkisnr/hM5MG3vFG+qgR9bfWBJf2egnA2dG2ebokYbycUg/Ke+X
38T7O8Y1dYtu/TINI+v8/TWBtrqt13Y1x7R63s7WuLVJcetr/cggR2FZFZ/JrX5+ENFQ0Mv2SFlD
Rmx++JYoJD1aKEiiaHx0h1x5ycHhuYNULoapvvv1A/Hzc7jMgpCRLY+h5qkfnsOkhCFIHmIZKOxF
21qlG+eQdaASaZY6JCNFnnfgWFxsfn3Zn28qz56qsQPryKiZy72/qV7SefZQQMblF4qYmnBr5DYk
X4T6tM419SlLpfjk0f/5RGjwwCw9T0bhjB7dD82Nwmo1C8FxGWgjFD9mQBCte3qa9iwxQJB2SyMu
HyDPAD3uJPnhhTvEfq9lf3uZ9diaOftTq3omxtv3313itLGz2hAkJOnAonEtCy+fkdEJP6wXQAyP
8IjqdbTm61/f9Z8frPdX/nDXyQyTuF6XKzuBM7rhuvcSz7dby1lH6Se3++fN5P21Prw2Ff1nh+VM
oA9Wvk4u9X4sDWSQ5IN0F3N3MvUUUpnFGPDX33G5e+9fV67LsspSQJcMxef7uyuSwvIqGdMEjDRo
FlMrfVKqok/qt393JznWU2KwUaCK/PCKRrOVks8CzMES5EAm+EMm8kjR8ie+SzjIJ5vFv3l0PRDu
KC+pUi3eU/39l0qn1vJmfD1BOuaviZ19LxXiRzBvnQd2DhIQ1yVnagAAzp7JY7RjFLr/9W3Vf96d
l49gsQAaS2iF/WGhiBqGlWyOBAb0XysAy2RbghtAz1icQtyKzND75FgqpCxjRXw2J0VZhQwC8hiS
ZNZpw6mhseFziWYtpSXxFHHmdGP4ubFSpKsWc9yvP/HPKxsfGPIHDxqlF7ft/T2ThpViJ6yLIE6V
y6qvQQObJAU2BBjaEygJqIhWAvnn11f96cEwmS/TEkKMS8ud5JH3V3WVUKBCSbOgs5MeNlH6VRkw
vpjOoyEy9//lYgYHfSzfBmXNh5WkDEEx922cBV7SROzekICGTPuCSXPbMrf9u98MfSQmC4o3HsCf
pMbollSiHRl4jFHz0pDPtKtcDxOBExRabX/yy/v5Ni6vL2dQuqZLZ//DNwtbGXdKDgOL/uXOte2t
FZr9Sud8uhoT+/uvv9lPm5HJxZgicB5jvzU/vl2TMiJq0xgt1QwPNs5iRKg997mA1UaYfQ8emsyA
X19S++yaHzYjzIym0yd0Q9wQ7UNvZ9uyAtWXFVIFWwnqfh4ZY9faJoNw6Gtxs4ti3TtkHN39In+c
Z4oze1TMoxO62PAN5xPdyk9vD/cEsQB9GgZGtvpRqDZOMmT9MwFbVSTeydzIL/XuBVPzFtoKcLMs
vnLzofpklVl+re8Wb8Q95tKX57JLDfvxdDrajRGBaKPbqIT7HKau5n3a//8xRv3zKi7dIMN2UOrT
r14e5I9qKldGc6TrYRKA0ak2alIi7I1pT6tiuG75o5eis6+9LNJ2kzKlAU7htzaTcNDmYxwDEseV
Ve1xPT2z8Fb7QR1xk2vGLdSy9JPX4P0m+vsndXmvMf6oSOs/riayNJshVGJMy5V9Njxx0dUhbus2
SvcVNa5nfImT6JTYk/nJr197/5vgyjotdDrqzIAMkBQf2+lxEZmScRDvBCm3KSR9GFjTjgRAcnJL
nGYqqujWQlEcalFCRkq8TqajKPeF1TRfo2F++OR9eb/9/Pg8tkf/ZNnW0U5aHzbcMVUGR20yTNUm
iGqjNhCZBErkkO9MuMEQleV27rwnlDeYkTP6y7++/vvX9Y/L0zQycXdwSv6ooExCIN99yuX7FlXD
NI13ythiJlCv6hYjc9uDqf31Fd+/gP/3ilRpFkNbIpg/vArVKMnwNgtehSJFoWbNzlVi+HPpisCK
J2NXA+wzQsf6/Yn7/+ajfyyd7v8cJbZqZPEt+avzaPn3/0gS06zfaKRhqVh6apSB1j/+1/Ct7f75
DyrD3zhauMvmYSMGXdqJfxiPrN94SjgJ8MfsKMsc/F/GI/4b1UA3ugwfsR7xdv0d29EPTfufyxnZ
YZwAdN1YXE7L9OLjdH+uFDVGYSv2czKCGovuFUAC6ygsIGN508OAmXrlpaes3+Nnz/YOht3dPFcX
k5f+vSPC75+Esb+O3JId9eMIUHIUESGhMfsqG/b4++Bf6riDOJBrn7wd//ZLcw/ZLjgnIKPjV/LX
Pi68R0ONBXknnRo+gjBd66N+GkPb2BlNrG2qEKgXEmQoXktQ4pyUMC4ajB2zrhOSIFvvk5WajsD7
vWv58uyZy8SVxZNFSH//iRKttbrE8pRdVyv4ayeSDcKd62nFbQ83cJ3F8zGTXQoqkIOazzJnmWxz
qnqkEq63GuXfEWfNUK7Iu73xYus5aic4kvs+bzcgpTYtnZfQS5/xHWo5EUZx+8Yg2wSPLNpsVU0n
s9uycnY7WevYvYFi1Ir9KGdhr+cleECKQ6I4QKPvJa5Ogi6U8SIkz2smOOhspnsPiP53TR+cK4oe
+aLrcKfU9EKGSgMHStEDts2TOqpguKB9ifROjkcEgREpxms4qnvFTW/nAuWXHkHWCvP5ouzl3na6
8KWcyVjq8/5W08buaJZKfeUKsCHdpNlXcd2k58mmS6v2MFHiuaqxMDXTSzzP+WOZOGurB2xrTTGg
8hLCRy3OtT2fiwhpjQuVdprE02CFOnocN12pSx3m2Gc79ghx86D1CsBRrr04QuVV6FT3gxEjOJ5I
lvJTh8S2dEqy2Bd6TMpRyxyoEG3tNzSV1lY8uj6UmfCIqYS0DtcDfll5eJ6ho9s0jnN10+fz1zSM
LBJ92Zt3w0AKhjIMBFXo7YHT3MQoQ3ss9dLyZaMeGrNSzkozv4HBiS4cKDPrKPaAIkSE1RPTtsLP
jEVK501OJ21EeZiUW1hHLu652AzqsISi00CZE1Hm+nEibL/6EaCwgORKo7lsczKxSMHbEnDzmnrV
hSF4MWbrfpq1Q6GiH2QQt56E+Epv96GJuyfAUxj35mlauZMNT8sekl0h0O5EKjOLUpHacQYt6mcV
v9e4XVrgqsCQPYqZgBdwRVnj1uesywo/lO0dPGoitywlPoX6nN6UHOjuu1zzXoY4Uq48ASAX/tQ8
rVplcA+O2cSvbai3lwS7OeCZQQ8yFVCNrxxyvGMEE/bA/7Eh/4ZOvI8VHvsUE9+jhgntxgCejYy7
tKYXeIH6hZGq8aWnNogCabzeJLmagUe0FW6ak+nerdfHgMdyMDWA7jRwapVhvXiCyNF1NerFHhNd
fwVHc9x7NijdzsqrQ6e1CB0dAMJDpAw3ndnOIkBZUu/mNsmei3Sav+N2CEHZURxPRvFKE9t+RI/V
PBMcVFz1XjTs5RzbN8MYDWfRmvM5UUlFEZnSn5n9ztFqIED2aFF9n9rKKbfTTJvGr4ghsi7cqel2
1aRO91WdGFdQn/uzlU5g0qLhNWtthGy6I4ZvuW6cbVmgEa00IHA1GVWkSu40ciPikZiXxlRWhlV1
r7WlvslOVs/oRZ+tsbokSSw5utU6hlS6RRINQEX0SeebkpyE9msxsHYBgF5XXkwCthgfMmGGu0Zj
IOSM2qGjiXw1F4/28u9XM7mriOt9JT9WeSpYmdp7Q4MTIyeXsFRSOxTzrCnWkxktNpApsYhRXzA8
ek9f1zW/Ts6kbjuzfuOWGAH5G2vAvXKdm52vVO5uGnS5SoaMCNuu2egjER0d3dhxQ7rEXHSXYT/v
DNCTZIIh7OGZBKi3kspdqFZHXWwthLWstExKe/MFqZHEieqRcMBYetxoYHZWSaofXGJjyLd/rIjo
NQpo9tGjo8R+OPR7OTC/jIxjMs6bCgHdEDvBXG6G6rHuj9CnoeJBJmSMBquSLIDEubLkqxwKZ9Vn
3XaulbuapQQQw6DvMgduWr5MfeRZB12RpgcdyHmUOhBOkXhYzzGj+FLGu0gt0CHaFXm3tbaCXuGn
4Gh9k5BkBJmwA2aJ0biudpEhd7NxCyaJ+bDCwfS7Qsz6eiL1MaoZh7HC9qo8RuRoDebSqA+vpNls
rQaMUAzCn2C9oJ9RP9is5J3gkxSJDZmy8hP6Nakn4D+WK82Ay6I4vkLkeKJeR6TbeEalre1lp5nn
bT7dOSxoMr1MK/OYq7xz/V0eJy+G+80uiQ/PQTluKyC9QRinF814BqBzq4y1s4YgirlSU65ivQ3m
anbRiyurMcJUWoaE2gpYP5WNINgajIum0I4sIJ809zjW/7yXu8yh6B7Ro7U5fb/fy5lgx71FyvU+
wdbXlwlHJzjRZpgHNUtH1VgPRUGkoFUq6yg7ECKsrzvTfdKnFv7CuOXEuGl721t7Whntu2GbdzC2
hCiyC7y5tHoLPaiiOtDCCUGqqpQ3y1zuCtNby6povhDDdVnPtB/KVHsKmfQGnQqaW9d2cPfh+Jr1
prXb+5TEcB9MFu9UjCYdWTG/BjIPVNPsr0n8gJnhuH5K3HIw6u4F+Cx9PRhh+dB0JkNJpH1f9FaB
oJCWh8mI79RJNhsr7R+V3vRJajmQBm35ja7farM+rTw3is8grs/eaEIdAUMSMtYVgPCZDmYHTSob
VxvcXaoxVq4AY/iwJSYghfKevSuEFQcxuxQhIkwDmHFUkPPA/LMxOnczLV/dIUjdbMae3YM8nt67
GWrZrmptZNba5qwJPRg+liKpxF+6XDklpraKvSYQFmeVcfIuGrBPblLdq+SBxJKmjW7UwPe2Zftq
6wPjfiUJd9D9y70skS1FKjlOY+vt2lLfcVB96qfuMsn0b1k6EeRq2URmTMgUiDXzh9rE4InHbgUI
YlcVbIXpYNxHbNGN2r4oIdkdbV0uEWdfSaIDs0dbZ+jgnsLUC4TUY+4U5+HGjsTJktETESrqtm+t
BslGRmJTS/qZ6Zq3TYMvvkjqizaisePCL1izcERLnPoV3lrSkOhVcfx7cDQeEA/tED4+4T500m7X
+pR+1UuViQJ5GzSTpq3DUHMzzwwaufMEOPYOYO9S1w/EFdp+PRRPVtU/V61j3peNeBlVrd4QJ5AH
qdH6RS/XLiKZVeWMrCrGOoFVNqn6dlDgw9XqiKx6nzr1q0k7WmbTNaMb/CMc4uDTEKIRG4ESdwfy
v7UVm9cx1jASOKGKVHe4CRX9ulUlY07CeZCuXahhtzLLjmeAaDi17/TAAwMCJehmTjUSnxJ0i2O+
83L9QZ+Tm9Gwz5QHvtKzYY3po1s0RwS+ulfso/GNbtkp18kMh5GS9+tKWgFEMhC/L6o5B1bf7N2w
OVNmrStyHxK0DHYc753yNqKWKAdzXcBttBTYzKAjR+fJkEUAY2Wt10TEStVvZevb4lR2a5c4x1nb
K/l4ndXeg0t4XsV7GJVXIPuIytqa1jeH7BJjJBnm7FoMnOTWwFnD2eCEHnRtxxcLbl022GoHypd5
jT1VhUijjl+jdishGNWZPMn6MqtoKSO5mOuvljs9m/FzJd8UQrAkEHdCKJ30rVNUBmhXEfo5RpYK
FFBVv4LyF4wVbWiU+gyWhugtLUhfiL+PM6FgyabqUBSPlAbBLKAN6/3GrQ5A5n7wcjxtPRCRW/Hw
gOc27e5CCNYf5vQEwa6UTPeXfUM37LXi8dZ9zUcUrVQxenPoUKByd712xEnAK8pRJRkuqhI3QM4d
xm7blHrgLi4rQt109Wiyb8IvBUdjHpJF68D5K+VAn0U8tb1YAC8+IQsc6a6N+tXChDIZSyzKVkGb
7EKXcWH+6H0PX95dTyQX6TbyDfBAXRgQ+hUssUx6x6so1FUNnlNvdyZpk16N0DDdcFK+sRCfNNEt
h7B177qBTSt9gCyB+gH7DxqXqUelhdIkfBLaTHThesZIO/AE5sQBynHYTR6c90QPsoaTuT4dbf25
jxqA38i9PPXUz+4hKnnpmbU2D4hIfbcwz3qaXcKMWI8W0hf1NIkGgFxzJP2Y16oM2kbZzbgk53SN
wfHGxL9gWs0JNs6BJI/Ato/A5JfV41xYeAvMy1T/qmmJL4QW2FNxDezw7DXPQ3EZFSR2Rq9oyDfZ
cE5GZvijh+CC5JIhBFR2QQrFVocotWpnoP2Cm+c3BFavaiv3tvRQyNw2AO1XTXUB53wN11XdIiog
pcy9JoXgLglJD52shYwnqSPUKLL5KfCbjHjaZH1/Hkhb8iUrwzxxCBpF+SCa6HstuvMQxfMhyYfb
0SSOJNQ6A5ZmJg5Vv+Df7iYScwy9v2JkQwt5q5iRGyRKcyzR1I2du1UBq5ISCiBayb+FMytNyofs
EjD9duqaD1pb5+vQEtv/3dpA+JzMyfZ1iMNjhgl4zvXae6prIMBRmi61mFCA8pm0O52+jjaiS7w9
TFTjynDH5Gumhe4xq610C+e3O/6l8XT1e+fmr0wX7Yd6+M+OzqJARUdtovWHYIBE/SNIoapHRYBx
ifYVSDARDE493lAbdmA0NJc/lNUhXOqT2SUupmrU/irXyBjgWyUsXktNEy7VjVjqnPBHyeMu1U/x
oxBKfxRFylIfhUulZC41E4lDyJOWOsr8UVJVdabcKETLgiId2zdXSYHNayOEM9hw+aFtWu+YiNT8
2jqcVFcoPp2zq8XdJQjz+DVzLfdgKJwZrAQy1QpXk3JlEWX7Es2dfi87Jb2pBEk8gMF5fTV5l6mU
aEzem7Nrowyzl9pyXqrMOTbbTUhLP6KE0ajxx4rmbjfNyjVRzvK1y8r+tjC8R1MgqETEy/HMfCI9
02PCH11lHSnuFjy+Iu+fZxuCn9lWOLlKFNROH0L1pswR6RrsPI0LwhpU2VZB3FDuJhoz8U6PWUWZ
enat8zjmDfuS0T9lgKZ5OKPCS/cwoeRTPLWLqHLMnfVMagVazynzDoAUNWeFBaLP1q6iknFq6rDK
Yn3JpJq82muvBY/TLcOu/owk17gqlzLPWQo+euzUfuOPOrBZSkIMtt5piOcSvPBSMeZL8RgvZSTu
/vncL6VltxSZcik3zaXwnJcSVFuKUQCkxWtPfQqYLdyJpWSdluLVWMrYXz+9S1/6z2f3RzeSZjVn
Uri1i1l9+ed/EVg6sMgnT1XzfVgOwIQt72lwRbJuKnMPOM8JRJnFHGft+19f9t90395d9sOJXbEz
IHH1lO+HGutcYXGu0tAbw2Rz/56IYunz/fVKP+SXf/mCUgMCmDXEU8fx8EKAACLEnpTs2XmD8PvJ
t9LeFyLLSoBMBKjbci9pc6ofvtafK1Vcp/KYLysOr7p7NJdVqFvWo2JZmXobn2u6rFZwecVeSZYl
bIpabTF3e0/qoBfz7x3YvzUouCsF//sIHgPW8krOSZNEcfff/zOQ2fZbefFM8fbxRy2f5l8/q/0X
Qy147p7f/Q1nhaSbruW3Zrr51sq8++//+pMx9j/9h3+wyO6m6ts///FaUiIvPy1KyuKvY4HFTPmf
xwj+s3gp35Lnj//FH4ME1fnNpkOMlgyFF1KOf80RVP03Gvg4Dyg60ay7PAd/zBGYMNgMnBauk4N4
aTFgtKXs4n/+w/uNZ9FzPFzk9P4XnfnfGiO8n7A52FyXVrqHER49mP77pvSX59qrWzFLfZQ7Xh7y
sepcBp6DiDcZYa4yfmguWOpKaI8W3jpbkBfo5vFnY76lSf6X1WP5EIsyyzCxSy2ihg9N9MIlQFih
tbGDibsajEldfNZpA3sznhzsGHT0qAqr/oUHOgdh2g1QS3s45n7TFcm9ALD1+3P+H4lChP5++EwO
zBQUD66Lb4xt2fog6fCsaCS/KSPurXJydaWkLpUlEU6UdF1ci6dxWMIcCoKyaXoRoprJ2AULTQz0
EIym3lT7yRuHGiWZ7gybTFHaxJ+GwjKfB6uOvi+uQnVFlivVIYB3p9o6dkOzCdzh/JRPiLMbPZKv
Q4U4HYdu1ZGqZBiFu+sgStyMeqnnOxwdbX02wmzsfaUzvKepVdxT7jTfTEOPv+OehNyzPEjWtSmG
MFonOSfaJVBpGNeT6yr2ochKXONki9bpLtFq90L1+pRsp0HT0Fxk7hgdscjbYlvinQMAXNBxWkHM
xB+jz0pVH7Jc194cl0Rv+u+xx1dq2GPWuhmKdt2JxqgDT1a47OOQULBNP3oFSdwWrWHcPWUtkFRn
w1teLzjN3qm/REYpSbXLiaLdaLGY41VMzB1hvg3FkID18qRgiQoDr/UgMFvtzILIDyV0nKZ0vRoa
nbmpEsV8HiuSvbfVJBS7lSlUhvcMEJCgm7DMVk7tjs+03gkaSMuiXTD3gEL5DiP9hoKRSU8su4nf
WfBOj+umlM3L3JIfStXXNckuIxq3OqE1EtWa5i3niMYCcEa/YK6v2tqiR+OFTSyInhv0S4d8om9h
YnSgQ6dRJVskgd/shoNiBmEUqntihkoBfCwyvwzN3BMx1xM2Z5rolhK3sMGbojx6WA5p3QbIfXo9
h73x2pDgcTEp5DzRsBzEvRkTVQBWgmGTb9kRKL5pdJSLxFOF6Y8p/XZ+MbOFxjEfaMokWsr9H3X7
qJsM1Ch8S5Ef+1CMFv1TWQO2oRIyyZMVZOw0oza/yHogh1nOI7pJU3LR5aAjATg7w13V2bwMnhoC
abX7qdnqPWZ03MdtwXM9p8UdqxmaVi+kHUZGAgkQfsfjh71eKczOvJurPNJPyVSodEbY5apV1NgT
KYR9SyaSWxUDs7MhnTgJKlUTgu0dqaeFaAgn5ogJZn6MB9/L7ZjqNHen7/Q45xMRdTUgbBdG8Vol
+LLc21bX074lIccg5bCEy++N0urpbU7NqZssjCgjpzcYhyODGF+rJhfOAefkRzfGu0QAy0MlKBHS
4RuLOAYSFyGEpMn+DHf2NpX6MmFCkue9IIXs9wYBE+eh1F+7ECZCc5AhoLQMIDaAbIW5DnzTaBq/
OyRBQL1XCcq1BRYED4ogUtkphDO0sninkswOSO17U6vxDH9/FXGDJis5zF27KRrnXAHaq1l3A1uM
107Xn1IH6Guo3ZUY9iYIiAV5WXyOVZea2YYBzUorEwo9dVPFVUJu6p3qtTcSuUNJvNXIVPfkjPOh
rAabVwKi8MoEABZoQ6l97xJzfHLx7eoIIV3EjzAn8LG3/OIItYo0he5BYHbOyM9JT8w6D40DgNgg
upWYWMu8cyP6Pp4F19sjfccjfSorHJh1pcNdViXxn6aHSHCCxFc3R61X88BqYtJllBu1bCRcuSjA
4HldukO7LpKJXoUgQzcdx6+NIPI5datrraR+iCfrsRVEvqr5pSNCEsyGLtvCsCUksq1Cvyyy+ViY
5mWhP+Eeu4oTbTeX06bJNPVtpkbVNfzl1Ed+XpILCWMejjEZUcfYke2ZUEZtlQ0iedC86j6srAuv
zTcYcREQAcEKpFnVxPvOXRYA4IeIGI/rFiTA3jII+KL9RzhqW1+3sbgPG+PaaosD6pbnfuwOxIdU
30kKytZamMxfQnWk92Qm+joWGoCDQc4reMP51rCEt24i40ZIEDuG3cJnmG7biDj7PHRRrOi09oiA
j7Ba3BLfuNJLJQ3UYT1p4Lk3NMF81ai+RzLKAsecbsxK23gTCvsKAOiKFi1W4sqQe2+cLltlNFak
5KCO8q6JaEJ3j39zCZlmWTkhVnzQbHEbLsGkDOppkhHn2dMrBg6Rdc/znFzYVXqpm4WyiadXt3nT
YgArbXNGao8TrJq2beiVJzc0SjIpUjyCiPDrJ2XQjmkJsJie+86rwstWlw4k9QR+yDShoHYaVDJ2
q94rIt62+PskUPuvIyjydV6pxqmQM74ktSd6iVmPKc8aI6AoJxCk1CwoKipMPaadA44e+gqkcD/2
Uf3FG6OT415TVYJ/MO1TZcB1BAVMW9qEdp+sS7U5ZDpdTsf8Yqjjqc1MWkOkVEK4KEbsrwQ5ewUN
yESmOyVW7ussPw1OdDnJKD3MpveEwabeJnozkLUURf1GzVq8slSJ12oCAriraFSt0qQrTmlYbiyN
zhFL2HYsnfuQXJozc4yTbpSEY6vVPTJNLErAMGZ6zgTyAKqukj7Zkv4ZuHk63tQm+Q18cqXxu6i9
K6rOghY6TlS1bpjfKeSMEQH0NCveHrz9F4bj+74nAzGyexvYtoY3r7HEygqtFAuELfXrUW2vXJQO
MFtVpTJ2LKwGOHGPlv2DZ6c+/SiNDn8Wrxut39Z6IVZN4m3ZUYiHivZqioxqCB8mWyVMtm53gBCm
Y6+0915JZIOgid6OiuSEFC/BANVVg/eZgdx8VPjHVkICEREGdMES9nvVHs9pqJbZUYie3pVu3WlO
mjM0SQ5RY5o+E7bkjRT0o2wgiRjzsFXnpcFrulFAek3pZCB2qtgRW312YtLy1FaRflLoZ30S7EnW
UPY+Ab/Duo7CBHmErb3yBS/tRogtAAegspF1XxiR5Ojifq+VhoaoIYlejcjjyxYV5ZwlWyJTj1Ol
HrS0JdjRVi45jjmP5Ed904fm2NQE8Ba9cg4jx70aSznuyPM6sfwWV4lV1a+em+J5ycNLMgRJlF4M
05bju23zgFxjM8cjwZX4N4iIZm3gHEqKGla60mr83rN83QkRlUzEUlrF97bNA7rcqtmf0DdzKMpJ
0ikNTmkR9C6Q47K6S4phr6X2ysQlbQt9ek6VMruyInFFHEWqB0018KxZIYA19W3CWGxGrwRinZw0
Xg9CHuyyecCEkfiG2e+mtHjDHTDhnzO3A7B2Xvr5QJ7KZdV48VMBA65ROc04FeFfaqVjG5y6VSvi
6FmSPceyb+1VoJQwgGbr0GbuEUvxmrToYB5Edu/ErnU7EdPHMbRsq4d8rAnW0uuRsG2CO9NvSlsy
G0qVPEw3nUjS6wEUbOWPgkmOL6K0Y4/ODGNrtnRtV3lZE1ds9Y4zkZ+s1Hd2KdwvqTMiboLzjBZf
bd3LphuU72lNEvAOWke80bG5MNyFPUcXSFcy0y/a1Br3ghMjxx5gXNU2U52E8xZ5Szk5hu385BaV
eHJt/ImOoQxfIt0l3TMt8xe7U/NvRT6P93XIrKiqZI4kgZiDkzEYovdpG5noJ/C2LUqNCoX9mA4s
jX0BkqdR3UUm3jnmc+QpnNyJDWI2bs+2sc86xZqoV1piApOMidIWL0NFLqjHdNdUYmjLeTekITHe
Xbx2uLXVGQwBboTBiWkNh82SbkV2en2bic4G22QWfbSpw7F+JkJQfU1VrsD26iSPaPCJhrDdxgPx
Qxd+X6RKdjn1XnOZeg1oaAksW7kQnlvlGzQQrr6dZTfeVpXq3fcdSe9+EqpECkZGph8nqC5YAQlj
x6djKHwhayagZpkWk55JkO+IK7QjON1BK8FYMYtUh0A3lznEqLrdlZdNFadkRY90v80UFxpdOHKE
onXFnC30YJ0p6sSawREJq4cFI29VxinPcmfE86NZhmSVqqGmfNPIr7T8rIjl9ZQSnRG0HAKZKTkF
NJhZFxFhqNU45jhTFUnfOh6VWxLFXsLYECe19MisHMBYuUKx15WjyKscq9Ibb7qUvsE5IMQ1W0ez
rzZu+iIF66JfC3vYdlMkvgG+IeHIGUYpL6hJbFYqIQSsr9nKyHPThkwPzIwwgV3dFQMzGOIFU79t
M/gVMjKnC0OGvR4MxTBRn2aNuaC3y+al9iymXFkzLQaK1CCmGNE0w966J3m8ECS7r+2uTXH02BLP
r9vZntiFmh1+EYPirWbCEouVNeOrX2UmR2x/SGYmzCS2Ji9ZnOiI38sQnUNe4IhaqQOsJBJ8Xetp
kISCrcPUK611psv+jKipwMgRxeiAhk4VygaYEDHyBF3I+ckidfHWroteDfIioh6pe4P5pBe74v+w
dx5Nchvpuv4rJ84eE/BmWw7Vhs0mmxRFbRBUk4I3CQ/8+vNka2aiC1W3cGru6kZcxYQW0ohZmUjz
mde0RwVsCBKLhEtf1LiKXkRiZ3/m42B9jyoN6IDSl3l/FxqYfpEzduKXiF2EApUmD/6ojZ7m2gSC
8C/cxhGMtGLYL3g8VfYOtn/2nRsqadFS7nUP4R8VdkKE6RZ3seWK1z4rg18hyCd66MbAvedFETo6
Ijc19J6U2sPWShcRilZDCOgpjGLxI5xSDHEoTKngUASKVlaYWsWzHSYkwfMI0E/p5vhT7fawnEm1
8BsCs9b0iE7Z4jcL/upwcPH++xHWVopAlui9Byuap3GL5TXYwm621e+MD3h8wulrTfZ1UYWlRAJA
GvUykOoAJFGBOS3+Grqi0qzuMKzK9OCuxNoePyrN87mb1rQVTiujCOzLocB9weF/g9BKxPa7chU+
SC4u5XZzTPi/7Cxc4LeOTr/jXfXuQi/mfBQLkiJ0HnwHdKrZi1GSAcdeIJLgampDOfCI0txE7nll
FPmnvK96wb6ktET0SOULuhJ44JO5KEZqVbVLc1ZWxyBedwij4S3UPc84Fn2NSR++oO05rhBbL8wN
VQLmhsKLR0S+oKBkBAs50g/FcbZJ62gFhciAJoUsbv67APq/W0LDBqproyiFStabAvu7D4WllNeN
qVocY/RO9o5eSFPdMV3R1LywhBCa2Q6uaTvQrmR1890otKEjPKDo53ZuNKDskU9f7EDr7yYgkM91
EGkbVQnSFZbE+Xa3UOkDH2RDUlLhfJ0O6rn0GlQXtyFdQZanJnQGH2kCAYNPtL++iou2Ctsd9B9K
PCiAo+oEAPJ0KCsBfFSpMhfKlPKXnSbUn0yzwb2wMT3lU293EYFsETUHbHOgZVwf/XyrgGWHCWIi
sAQa6g2N/W51tbjrW4Wn8ajOWYx2I3qLWGiuCcZeHAVWOrwiSaxciuKIeUSVXjTNcaoT7QAY9XsI
pe32qSAPD1AHyX8kspZTCcmTugRrbEgtBak7pdRvLny9m3cGtwZleYDFJuSdpdRJ24xicoy6OQa2
SdUjb62PXZ4Md3YXpysNtzd62untYTqG1JaH92px8y7OceyklVqIqDlqZKHDRsQYq6nJMOFWZlft
i2LiHg5EtLS/whshcxupRf00kilBVol8Q2xTh9bqypV2vl/5hrQy4EFyLrw3/tu7HTMnbYtpYNwc
efL+dCfwmzAwbdt9nezwFzwfQJWKWLlp3khpy5VA3xaBQx5VBH0Xt7Xe5VpldU4tmYn4vIfV/MFE
gfgesld0PyaN/qlu3HSvl60HHh8PP6/K5ocqivSPhpE5965JCoAo0fAEyJGKvZ6DbiDEGg4CH/qV
Ey0vh9MfKxUFVIO2C/MGyHV6onEhiyer4URDw+t3dhAWH3Pkf1P40UH1AdUoa40afX5dSY8YXZcC
yJLEtGgmWkQ6uhWP/bFoC90vUN+DgK1WwLmBwL5dGDd1B/93rb//1zyMTP3d1SkbkScWRi91/F+P
P4r0tAHIf/J3A9DV/iHPKT02qNRcDBLZ8TeTyPH+YelozXJqEHp/aw3+swHo/YMLkdYC0QH/lcrd
+O8OoPUPSY0lPEG2BAoxjJFbOoCL7QHUlZ49nUkuR3hJBCSnG7KisKsHEk2q1b31CQC8eGhtjdo/
iuXD4d2qXAgKFpv/77GQWgEJYNLUXN6P8Yi9cOygquLAwaRloRQf5qoie0CV6hmZwDV1wEtzQ/La
1bgc6KUvt74z2h5V5YqSa9mEYJ2I1POct8UUmM9cn9ri5nubmuMgbIEoKRyopQCBGUMV0IGb7k0v
8J41pan/7IKp++IMugZ0GzPhD3XiYmuuJHXj7G8f3OXqk2w0SURafEOaMV4zCWXckzUUR8ORlnY4
4hYgwuLyA23O5lnVE/cuoe7xen3oxev9Nm8oXypIZU2Xwhan20cPNdwvHX3c05TKP+h2jtJ11cUr
z/e5FIJFA91B3goTQIDMbzSsdw+Lk00ZPkftCMoR0HHZt92jO5SJX+VCf6nllgrjoqJhlU3ps92A
LwVbNj3PSd+tielcmDFtYfaTJxUR3GXMGbRYoYw5KFhMZvG6Km1lO0Rl+eH6ur79Me8eCrmwYE44
/Ih6wqxb6iKFeomDqcs31d1hng8IeWqPs8hiAG6mMv0BGC53NvNAb+2AhyoC8kSr4RfNzdo1cYNF
kP32S9BTQLsEJALZl9z679beDGsPXgi/xOsa+0i1N/zNbAfzQenG8DUe+mhXkGp8vj7/S6tMgMOl
xCeXHMvTQV1XQI6h2Y/uZMLH9QgfJi/0bx+ED4ggIiTK80G8tnJSqqj9njY7ehWSjcZ99B9sGOA8
Nre/yv3KRX86lZoeUITnBBvG8KIHmD+IiwV2thJ7Xlgw8jmiQQJPCVtYRkH2ENi9Jmi4pWmww9e8
2tZ67q3c4Bf2gkEsYcEOB4RCvLWYi4OxlKkFw75tMFfRtLAfsG+My68TyeDOGjHotB2zXTn+F+5x
NPQcknIs76SE5emoRhq0SOY2rOAw5QczK8pt2HPnqHm6JtH5Fjcvzh07AeIuh45vtSTfZwiAQgWc
+30XU1feeEVs/HDd0kx27lyrFPTgYRT+qPVU8hUKVNkWm9Xkl9ZUzcdISwIBRQlT0zu31NJoZb9e
WAcgooCCeP7ZUMtDMSdYWFLkbPe11Wr3+eAVB2RavfvB1KOVD33h/uFDkvnh5IEIAXWt0zVve7Vv
ynGY9i66c4pR+bwvX2Klv9fU8NEaqAVaibPHseIhVQKxufFgUknCrolYCblSFQWn08H7LtAmzVXQ
h3LQ1Zv1IN+X7qo5ylk4gtqEwYPCGECPkBZbjDJ6tdPGVbuf8W3flpWYNiAnqPvP4eAbrrK/PinI
4fyBJ3uLDF6VPmnE/qRtGE+e3KRDV86IByQljA3HaLfZmHViqxJT9CjhtIGxjdxI/1lRhaWHk46Z
VE11YvDUlQPo3h7UyNiEDbvxgH7HFN7ralcgJiXs7jHLNZ1KUtuXr0FIhxiFfjqjhyyjG4k0QoM3
a4LNrrlvLbAoW8xMlWwTx9AtN04ZaDEeIGAbfDMxEYpu6TONVKBz41MEMyHZOm6u/uYkLg36zA2i
3/Mu0/StHvMY77ocG9ZDm0Gt2jYaenH7xHIb/Svo39HbaJGF+LtTlLGxs3s9iZ6LtCqnh7kobfdZ
jHZg7CcPmMRmMJPoFayFB/9lAmBC03Qqj0ii0RQCrt69NKOWvGBlN4ZbHUZxSwvA8fKXok/iZpvz
g/CN6ArTCnfC7bkiKgo14dYMtRZ1osbGl7Ojwf/RreO03cxlWsGQMKgbu50tfmRBpjtbtYwLFCod
BiojQU8osJzkR9BSid7UQTz9asI8KbeJmjW/MPnW4QJw6apHJTThkdA6iB+TzpuHTc63RkFP9gSR
86Mou0nd1ATMADzIfNK7OSwfBHj58tFyqhk7TdudvJivKxQjeyppV6q7rrdqY0OtTu+hFyYVJLyO
h2PnWOiObAZOfnoHd7NR7/RAKf6wjXYu4HWkcC+qovb+DEuMxO+0Sk+dfTnn8aGm3N3eUx+BGm3Q
cmxbuHjglpwAV7CUjfK590Sf3DutrnxylZQKaxmAStzg6e5ikUCfDphGTcyxTbVWTTej2yBdichp
TIfEDb0flQ2nxa/HFh4SQj7UJXobacD7PhWmw8+funZbtAhY0Suaggd4SSrl6jlT7gWLTKtySMzk
4JltUD7g0qzSl+Xa6XbjFJjPaRga9b2iC9qeBqv5ZaItVt67RddOe2NO6/ahdMzuY04Obe7CXItD
uptK9S3F1B7njiyMcITA5gqvySB+HDOKTjCVuuIvYoDpG5ddVPixFTXfw6kwJa8yAO3T6p2BRUUa
iNCvc5fyCSrN8WtLvR2GSjG1PzBEtzRaPATX0umMrgE3AI1rvLJfYptSC7UXkYDbSKI5OTpRKw4W
yA37ZTQUxdgK103w/ij5tPtaQmae53GecY4w9VIDNG105sGzKnRWq8pqoEe0aoO8meo2irVTezMH
Y0aHvwOioGbuXemCt96qXAoDhPJMKE/thD/4qxMKQCbN6OE76dld9bWyS3v8PQqL5tPYo0gAqMqQ
d0Vk0O3JkcsPDorFTufwRZG3DXAQZ/+itHJnIOU1xxuo8+2j6bXBN6MxbEo7YZK5B4Do+t8l6/9f
VvhvTSY6/y6rn9UV7oqfZfGrOQUWv/03/0QWm9o/iMtlwdFFlQ6hrn8VFjyESIiUCBHA1CK+LBOm
f0uUULSmpEwSjrSJhi3hvysLisafR0Wbf4mIGg8Vsf6/MNX/TO+BY/8fQbTyOXv33FGSo7ZgUu1C
PcfkFWeu7xMHq3bNwOo865AjuwirSguJGpAYHzJMmLQqPzRKpI5PgzbE+VFENPgQtcawcCU1X4Yy
b7+DFgpGeioofuZ8+jsiR02wReAY9ZT7dB8xyAEFcLuni+zFQv1rKnKgo9xA2etsePwga4rLnZqJ
6OXd11uvf1AEIt4wdBDX2LLJEsjpDxn1EDTT2JgHDuwrXBz1NbPS4bvClbjvvGRcmfjZ+jMcSQcT
t3E6w3DjdLhAdxXkLkfzELWO/pTSr3+IdMHJlYHEk6KOPf3LFLktp9Cso20Ga6SJRU7yNl/qXkDb
TYgqlEdOf0CjR5kN5sgEKpN5By/rss9m2OQrUfHFUWSnAo1CvAPlfn6/zRyjINYZNFY1q8tvpZ0F
+zBrk5WEXC7WyWamv6SjMCmFxMkZlzkIUMIuDAdhHMqhae4HFZmWTs3s7Ti23W3RL8tG+Euo6NH9
0XWixdMJYQs3zSXB8WGA6/Fg1Y39ECdq/OX6ZjyfEGtF1YieCH2mswJDMWiV19dKfxgcutl2qTr3
LbZ3+ASn2ffrQ519IQ8qGJeKlF/jf8sMWIRhqmR4ShzSKZdBVprzQFXOyrKdTQiIFT0eKmB4K8ie
4OmyGTNhpFU6AfCmWCn3dSSk4WjjltF2il3t561zIh3FJ4OuHBVYqvWno4VJDEfa1oJDQswJEEWE
+DoaQ9t+vX0cFKUcRHykULfUp3q/u/sRl5yuq4MDOhz5J1fN9I1jpuq3/7tRFmtXO3ASzKoJDp0i
ursytaZDL4h1ro+y/EK8AzKJJ3WVCaW51KgXUWKAqy4GafE2fQj7tAdKbha/hRF0iZuHkmVf0Agu
qHJ12VxPijBPE6BZQEYwGRtDJRMkd536OzyUYu3ALv3E6eNgskvXhGlB5aGef/qR8tyB9q62mEvM
RmwcmqgEOBU5uIulRt8Vv5k2sLad/Jt5n+RRoD9ASLT6p27I6nxrRJ1mEF7PA/iPQO3GTdLM1TfT
pHgJi7Uqut/ipizFC20s8JJOmzr4AGop+appDdW8NwDuYY6mxO6uBjbd3rXCib9rOtafPsB6nN66
uqvHAyxcrXiIq8oL7nK1sf05srzOr5xBy+8GW2k7QtpercVx0tPiNx3A7KOt1QU859ZQxhXG6/lu
oA+Gmu7fFqVvHY73O7vrAj0Jc3U45EFibEBWGxTmY0T6E8RRru8GeUjeX96Ygag4vXB78/7TdzBO
v8+kwIQJdZwYU6EpDz3ZoB/0uKMXBRRVFSbwg2IaayXMC/MjAuO1AGRB92H5LtHQF2MZNdPBTqHn
xyHORBvVDLSjAyXl5i4fwvKUxVX+olhqqMs3I6QQzBKPYL3Hbjsiln8n12FjdMma/uyFeQFWQYVN
3rTywT1dzAbEsx2KEB6W4kU+eWn63R7GHIxCY6xIy8lrZ/HdqMwwCG+Gq9MHOx1KDUKItyDoZCYy
7Lwp8+6rwZmPcYG8FRTw8ZvXuThroICh3HyBICPh0jziw9M3XgaNSV9lVD2K8VDnCUQao0xw/3Qb
gRJo7+VDv7++Q88XVbp28CAzX+q4y+GE69V62fXqoWhxA8In7FM9Q5fP02LN8GD5GGN3hFwg+q6W
RXrABXm6prYbQyQJvPmgd9bPhnLQoVWm9OazzSCyFE1jU2YBi+1IEG633lSqhxL03UbUNg3vLgJz
D7Xj0/WVuzifd0MtznbZ2FUYg88+VL1mUpKIKn+EXX/zdmBCEkKCdzUtWXsRyvIu567auvNhnnKB
olbb+WjGVojh2OXK2l2YkOT9IiRNB0juwdMP1FRKMmsiVg+U3419gSLopjKFtbu+bItaJE+WgWg1
wsG8xDzKxuJoebVCHYH78gCXpUAXyx4M/CAqNf6z1qZmb8C1X+viXdjjQDQ87MwhOFNUlhN/10ji
NbHVXNjqQZYHQWy2D04W/aE7TX37xyLtJAp05B4nNTgdCIB5E0pN5YMN2uJLP4U4N8xt5E9ONN1+
bgkw8A8hoSPHshanyTSGJJ3RSQJ3kgQecs1Opfuj1aK1WBpGMB6vf7ULe4M8DplkStdouluLr5Z3
Lhy90pqJ07xxK2rxvR1KeyVvvLA1TgZZ5MsJr2lsuDQddY3GFcJBQtuJaNwq3TR/MWqIANcnteC7
g+qkOOAgtUoewq5EJ+v0exVNNYva0WcqlE2dbYI3eiKWUbA1MdcD2WzkheVupwx/ho1R0TDcxoB2
wH46AsdpDa8sU1qK71U+VPDHZNbV9+s/8XzdiZLQ4YcUTFbmLVPpyUDdsiLYOjTJEPlxU/1uG+Na
7+nSIBhHUqNQHQRFl+Ex+o5VmVjpiKesKv7IAyf4wj+Kb/66XC2EQ5bLX+jRLhZbU3A9KyNlOExO
Fm/GecSSufoZ5PNfTqSuvN9vWMjTB1xiAxDbZvFs015iJbXJFKkaAaWqCzfEQybWOwXKW1LOT6Pe
mdjiRnk5+FXV5OWxBGFdPo55Lz7Uaq3ozyFF+uwpd2rPbtH/Mur+IUxLUW+UIvCa7diFU76xa8vM
951qcQ683K3Gu4TdMh2NYh4xFbbVWPdrw6peUtVsP8KKabUcTcHI+5KKlKBjE8H8He+TNp4LuNFp
3P/Ua7tSZNtE1K8kGJWxiblJIYiGU/IZGa9Uv/kWQfIFL1nMn0FSm0v0CJqvXZk5OEpNrpntjRCH
qy42va2OLc7KUOebjLiPpJ+nBTQYVjOnZ60SjsLjIqC6lcXoTxMUAIFey0rAfVZzk6hcFZV1bkXg
MDxkp8PoNEzDqjP6Q+Mkf+bDPP7Uhwa2JzwUtJzm6jGku/PYtGinKTol+UItVn/E+Xsjm+7km3Qy
+RXqYqcPjtGlYYV+UzbG2QY90e5bBD9t09pB/HTr/UCZk1vMkv6OTHdxL6e2J3I0CvsDcpgoxpUE
3XPoTSsX5YUJ8W7y7IMXM6Qfw+mimkaNaQbofqRxEmiB1qx/npH+QEZA6CtwgstDWQT4oIp4suW/
f/9WK2nThlXDUEmffQ4zfDplJvtdVYY1L+eLQ4FQ5IaweUrfXod3Q7mOBtQjRuQMK97GL22EfSsw
Tk92qCEkev07nSeCfCfbsjF0Igj2DHk63o2ljokbwG9hLM/bx7Q9u9R9oYXx0Yr0Ev6buQbyvzQ5
efE5tD+5I5aAidlxuol2CwOWdLO4ejN4qOZIXxPXvOtzOx+K+hrVQgrMPCHO0mpTxKaYCg0Ztzai
EyXtB2Faw6jJK0RLrw/lsUyn1zrwCACL3OrUPM6McOibdxEtYv0A483B6duqhdiPRMVio3YCxjPv
W0nHWZ/ip0mbXXrFMISnG0uygMZ1+k0ccomD5PecfsyZdraiI8R3MFDwgnOizDOt47a9gyLTryyu
3BjLGVNOB3XJASd9WGwce8zCdqBffMBKSd/mBvoVqhKtoYPPP6GrMxcAc5QruJvlv3+3PQv4gI2C
3CIE7PoLrdT6GBU80sRON0KfePnBcgFgkwgPkkAJL30/0mS1UUWfVj+MGgLZGW5Q8KHdeGWfXFg1
cJ50n2C60IYxZaT5bj5aAYoCux3lYOpGsQ0rS/dlpfjmDBDzJzIKA+QT2frSvzx2SsSbB1wZafSg
T4qoCqiIUCmH0r++7c8/D1Bqom+2nC77bovA2MpRAY+sEIo5eIZ7uzaTfcffHuw5WLOKOb+oGIoc
hsaZySNmLHaCmQojmJQ59A1R6Oa2mjqiA6XJqF0iiqT91g1aF/s446xO8vybyeaffLUxFqDdsXjK
lDENsKmLYz8hZks2mD7FI4nhVN66N4hCiT/ZgHwyqmSLGaYRT1w65/qhRFUAKTbUB3G16Vei3bPZ
vOHFuHy5Fcl17cUoYCeC2GmodhSj7W5bE1umgfx+JWU/uw9pypIfQBhDVEejBHy6zwkpvSgpVOSo
0TlAjEdrNXdjq61abIc86dM7ipue8qtF+QB9yEzvtM2Itxdyqdc36Nmu4Xe88WhoCWOstVzTvmrr
oE8zfoeZP9LmtXaDZX/IPO15KFB2sr2mXBnxwvqaXFlIlXkAqIi1TmcOgMNqJ5tihTG6wu8ndzi0
IzoJ1+d1NorNK2OQ71Kv4Eg4i1HsotcKWy1sjKeECtxUcCKGYc2e8Ox4MwqbhFPHROAzLt4TWJ5V
m3uz5VcdtgN17DrbQa9/Flmp7K7P59JI+GLLghLVJOLx01UbcqHlxUQv2sn1n+hUBt9KB5HTZA7d
lZ0pV+bk3WJO3O/QYiQ9DqO105GEEtU6kiSGH5Ww4rMRr/gRBuBWRQ7wJVcs+8FQJ/E4gsna3z5H
CAyyYEYRy1mqaVeIwfRjWRq+3tjYB7mhe+ynvEAXBVnW60PJSZxN0gEmTAOYKS5N3zCQnY1OZaho
0NIPkzeo25Ke0tdIEdm9Pffp6/XxLmxHl/oppjAIpjHe4vO181CYiSUM3zUU/GJ7FIKN0SpXrq6l
W5jrkltSaQcwy47EqmxxqyDw3ge6QT2pxY0j2dpV6qjodomu3vRFjmoHemIR0VdWedlBDYX1NFuT
+DbHZpnfOXmOphY37AxrDyjAK9SmXCrZqGW5GRG97D5aWdOvYQ4u7GwZwnAdku9zty9SFMsIepM2
LF7H+dj6VZBF+wiS9YPVmO6tVw/LA3dFnlbZVF4mzRjZsPXnQfcDpctAF0zt0VZS9e76t740IUqV
1Mu5FExgLKcHCJGqRtdcYVL00TDhCnNvg9sV2El83I7/wVDyeuPUIMW3vOUaMuI81irTB/JX7DIj
RWkIkgxCGcOt6SpLxzGRNTcCaGpNp5OK+roeAz030UGy53sB3xgiu5avxGWXlg4AElUAAkDi5sUo
SZoD/tQV5DQmdBjSwXE3lhqh3RZlyso1t4Rtv50VgnNCc/JiyRI5nRGGn83gNYnpJ6XdHoYBGX7c
RjTUSHCZBS5aPCipUT7azZx8Scp6+ggmv9w5yJaC0kQCiMTMvP1WolHAQ8waE+IsqTGu4k1hQJjl
oy8XfzSt0f6eKWI88syE22JW2pVH8sIt+Obqq3EmuG7VxRIUeqbhSBJbvoZf4LaeUUFyMPGLtXKX
xPHP63v10hUouaeE98AfaIucrrfXeR0S7KHlR/TfaLJHxuc28YKVKV3aQfghE6mY2DWcvftxijxM
SBERWGadP/Wz1ewqKsTIO4TaylAXJuTpOlEG7AmoLsvHP/SKHplvhnKy1vZzbNH3ZmHY/vVlOwvQ
bHyyeKUAotmexaY4XTazSvDIGblNCgTgdiXqHXsTO58vs4GLXhmZ1UNil2u9xQsxgOy5yGovATBZ
0umg4PRdNNNS2x/TGfGPpOuqPyGlJHgfDmNdQwtz0x4rBT34oTrJ/P36lC98Q1IyHPQoWoE2fPNl
fJcDIhzpwpcyid30dtgHaM294M1j+rgFiP31oc7CcFYXuCNYGYsrADTQ6UTHsp5BPzBRvqZr7RuB
DdY2bWn9P5RAdXBnSgNkjupE755dc2hGX1R9Gh6u/4qLy40hm0PGQX6zJC9EZVG2JR5Xvo3ODPKS
WdBlmE7O0QcV5ky5qR3RfSZIx+l7LIyVwS+tNp8Tko7smlPhOl0CQIwiUZzK8ftWb/wGdaajqtj2
QTGQkb8+z0sn5v1Qi73c9H1Lra5x0PtC9V6dcURA6Kfc3T4Kij8OWrc2YeQyEY6HGVkXmkA+KPXp
aGqZd6cnCK/8B6MQQ0huk9w5i7nE3lA0bsY383JzumuM5HdZtlo5/JcWTPJs/zWI/HbvTsJgzE49
VSO2tpFhHlRrfFGRyVn5KpduGBciGO1jeqD2UqjaQPurMSW2Jx3aR+5vTOFS8UhVLNqEQ/zD7NJu
ZctdmhaUJGzWaY2BXlicOoilcV0XJGfggONv1PbTx4FuWbES7l3a2R5YZwC0NAvPSuzI6MVGEmcM
EzvjvU0WvRFzgJCgWuorMzofitcTdLQs88CYX+65sDByB5VP28cFqT1IRO8up261AZb/8/q+uzgS
8QrNGMIxikqnW2KM2nFEPc9CA3AQe7tQlN2kCWfXimKteSA/w2mSxKRMwEgyVgKYITfOu92XGdqc
jLzk/oQi69eRs4YSoIZ9RafpB+Tl4psDZ8ZjJC5C7AzO0N9ZWbszTymXcaq2n2WHcEfVYnjqQQSv
7PnzHfjWyVLBIwFnwHjzdGoOaWWe5SVbI8mioyrgSnhZqe6uf6uLo0iXSzIxZrY8Wc5cqXWDao6f
hOl07NS8/4Aa7hqP8/wNo8ahQ0uTaTMRwiKKSxLVaGTF1tew3sHp0FG37RD2fpHEwyEbevS0xqbe
NjVOYoNGsen6JC/tEloxf6M0qMDJRXi3S5xWoVLrDNxR2aBtC+CEG7XpxAcswwS+SGmwErifP5Ye
h0xHT0flLUGa5XQ83IfKkmTI8i23Bi40lmqJhlccpj/rnroVKmqT+wlEYPCErLGzdqecX5ZydOng
qhLH0hI6HV0r69b12oHj51lTf5d6dj3codpt5j7izfghtZ1n/3SmhlTs+jpf2EyyxQ+LlgQJYMHi
nU6zBvopmYeP46a78+wqwOYoXev1X7he3rjA3MsyGFlW+c0khXiRRZbfMFU2DpgRvTC1rd62xcrG
uTQUek9cZPLReVOsf79x+ghRpMzSmVAyOBWkwqy482ZvfommKlt5SC+OJUM8KpgSLbE473GakwjW
ue1HgTFvMwVV1Xjgyauw5/tPpgX4EIgPaGJ26OkOKRCaBhtd2b6o1RFhZNTSU0F45VDfWNkSl44C
4hFUe4BH6eZSCAmBZK/RjZpIp3WmD3o46Ds9CI1tP7jmV9MsqqPIjXkTI7i50uy9tBmpFhMNUI8k
B1qs56QGgd5PxM0oj2HNhiy7n9jqjaRenh1qG5w0OifUzM5IvVnl5PFEp8PXeimhOjRogw/YPt1+
sKhFsxWpQwGQWryoZBVdJDLL8rM6iT/Wppl/ULTeeLl9FGjDPDtvtr/LGH9wI9Pkqjb9UAmhaKhD
vLNTtV65HC/sc1uS+eWFjNbL8pIougq9ZhX3Dyic0ZYMBt0/UL5sgfnmZeNJI/zAp0KqSREBn+5z
2qgx3eUm8b0yw4lriDDGKsa1Qu3ZRmMUEx0ieuFIQpy5TRDi6zxoTuRzKYnjAHF+581uulLdOls2
RpGBqGylgidb0qzCRlfRQ58in8Crz6RWbvs6CIyjslhtbm4My8GkoB6tMnAFy6pLP6QNNCtAYSKI
y9e8k1V2zJfWOjvnBS6QEawa/UDEf0imF1F2ibqDh9tu7I+yKvxVuImjIc8diyn5TTG8EENEpU3E
X1UVOtZGm8oRhzOrNcRewPMcj9YcqMohGXs7/jjhzS1+v34ilhItKE7o6OLRiCUCc+gFLV403Bdx
Z2zYrALV/H1uJEPxy5ic2sBQZOy1ehsJq1e/zhyp+gCddUpeUPqPjc9tMfYDPhk2Ks8rt/c5shCq
PTcBWxoIvowjTre1SPAuRTA59oHpxuOuawVMbhRcg+kzBUPX/hy7Tf9ao1iufcuUpBe/VxCykYrG
wjV+BD6aIC8caYF9P8fEhQ+ag9HWCkjuLOLjN/LLEBOk8ksItIj4FOF2UWmpsR/iCVnu4yDUeiwy
eqz7CqAbxbNW5DjEUajACxzfiLHfOdGAT97KB5TjnCQIJNeUa7lmgDmAQV88dTqUD1HnfeqXadnW
OMCyqzeuEQTZd6x4R+eLhu3IgP67HicRHu+FYWU/ylIVf4oCVKi2v/57ziJRfg7VXK4DxPTADyyW
JY1VFDLdMvV1a8IhO8JTfTvPgfYRXvf0oUUubWWznF9ONG/ly0tEQet7WagC9NG5aAYg5a1Y4Ufs
67JXdvrN9QzZIpbyb8CuaSssgXGgIek/R1lO4RT7Sd3LMbZFKvlwffHORfHoRYNyQsIDJAkshsVp
LJPZdFqMNFB0SKkqZnaMiLXoMEnAiDbGW+ZoTQ5WHlYWaNYDpbAquzM5KK9dUc3FxzHXjflYuj0m
DKHjKFCS9KjLd3pr9GKfKJrJp0fxG5p6b7ROvRYrnJ8Jur2sEYAOyr9k2KfnFtefwEYdNfdjOyw9
1IxDTDDCPLDUbeBW8Fqka3C/V/QsFHsQrTg+asZoKitb4vwlIW8FWUTnh1IeDf7Tn+FRejYn4lq/
wzn+ONTNq/Ckcv+grmUiF3Y7YKa3Xi21bur4pyO1aj8n8Alwpujt/Ctsz2hXIW/zNdUnG6sSDBOu
b5ALm93V6QmT9Zhs+WUhek5zUdVzmPr4AEbP7RRY8x6jvDm7/RRTG5JdeykHSyvkdF70n5NwSPBf
tMCR7CfVxssmSdLpcUza+Y8+S9eqkuefjE9lcbqInGT6LCf+LoHFBwm9anMufYGo+NNoTMreymgZ
FNJi4voaXhoK1C7gSM4xymuLTTroHpt0Tkq/s+Nob08uNpxzaUH065Pi1lAQZALRM9UHQxplLVk7
Iqz7EEe9Uro/NpsJRVGUXGA2tiSSKw/BxWm9G0qezXcrmCvKPFnYJftiLpxtoQ8YAww6gh6jaq2s
4PmuZ1ZwNDjhBOwIjJ0ONY6kC6Vdlz4OXmLbWdl9qmF+RBUCV5XUmVaGO9/0cjikEqC7EEMt9QdN
vM4qqkMl/hPJ/JA0sAnIUJuV8PMc+yy/1bthFrdGNxNTjDjMwUOqo12DiP4Pd5z63WyGYpPRlNsa
RGzDJrST6R4p5vaPIc/clble+or0QUiOqTKQQywO3pTizE3PkQ0zx93HbAIFP6HTfUTnvdrffg4A
8GkU3gjtzWWaMkUlYMMglUlj8gzhtfa1Gph1P7pr8mOX9gugRSQ0WWKpwXy6X4RKVkzRLPNnYYtN
5QbpNpube0UF0q8G1c/b5wXamgyC9jUjLpbQa2ki2RXeHkpv6Ts1nrSjWnT5se31aGUJL+3M90Mt
tgxW305gl5F87zqu/gkYar7rmz6zV+6RSysIjNUCb8tzYy9LJ45WeyhFh7kP1zf8QqGh/qtFnuOg
K834oCW9fbi+hmdFDT6UhWyChCXTXl2u4awkIZQP1rDCbWenAJO/c4qgfm48NfxFiDd/NLq+v8cA
0Lq1qCFHpiMBcIPtB8zqdK+MRpyMncKurL3OeTTGGMGREaG/NY3uS59OqqxAUQVzTd/9dJy5UKzI
QlnEnyKcR00nAIfaJtPKOsoNcBqcs+FBZMrsD2bF8jjXVUkBNncYhTnvjMayv0yc/M+ahjOyneIk
k1cuAvLXv96luQE9IkolBqJvvThvhjVZsJbtzNcUIJQ1jcx9TQr95fool64qGhI0+snZCVYX5yxL
TXQBUuZWJH3zA42uMfsRhQCVnqm2x+nu+miXTgDQXSpdiPyB81s8b5wAVcSRm/mDrWdfUaXIjqmH
u2UQlM03PU90//p4F04ANHDa/bLITet/ESVoeZcrNdJIPnhuNX8R+VRW35TES8hpsnpGkrZXZvOu
6eci+tFWSbX2yF74iGBvKK1DySE3XwaxBESUyiZ0uUrE1e/VpKmezKJcm+alUUB9kTuS2LBbFnU3
FD5wT0rm3AdZ8MOEJYvajnIznlxaYxNySXw8UO8lphD3F6KxUudGrlKj2hqBq9+TZgXlynV8YUcy
DqNQraSgsURilQYllghwNUY9WLSN+qQ/pDHm0k0s0rvr2+PiuqG5hkwO+dqZaglJruJEzZD7oWMA
K0vKEv4+iillePwPBgKQySUMqw3K7+k9NU5F5ZoJpwzbzWCvhEX4ARpg/+n2UaBJEnkTDqC3tLh1
CWCzCcApty5wmm0bJdWhMJy1XualRZO8ArgYXIpEjqdzoWzQFIbKqxL3efRk4eMyAc0bMB2/PpsL
d4Usv2qQUpH7paR4Oo6AyqIlilr4VN6bXa6aot/FJnqu23CsyGQmk37ZSuB2aW4oRtB9pvHM5BYr
iLuD+z+cndeS20a0rp8IVcjhFiAHpGY0kkbBsm5Qsmwj54ynP1+Pz957CKKIokq6c8mL3eiweq0/
jFg5lX4r4Rw29fF4TONU37lPNqPQFSJho9WNBtDlyCYjRteGZ6wvD9R6JJWnxFgoe/2njaIgREMq
/zqdey7JV0XMN2+JRUNrqw+7wocx9DRb+exJugMgbvysht0XqWsf+0F/V2rGaZnn1Gs03Ftvf8LN
gQrpYu5FMpB1QzNpp1bLk6XwNS3vjsPCO6OLMF25HWXrwCD9pUYL5Zw2tPjvb8aZL3YvO4ht+hkD
fqj6qn2uajr6pZnsoUS3BsTWovtAbs+zerWPDXVKKCA0hZ+Mlen2jWm5Eyp+O6twc0CgCBFxQD8d
4NblgBq1n5N5QOm2xmXN8CItiDt0Kec+eJRmo/jn9vRtjskmz+bIJZy92s9zKmOKFxc8zMjPXFQp
m6eq0Oadm3hzTP8XZZ2pgVypWkXn+Vfr5fCwKCgIZwamJmaP4e3tAW2kazgVcYOQgLKL17xn+OoU
//SsxAPXUp6Rl+smrE2DALvCAKdj6uif2RZ7zcqtqKDSaaTjGq4hInb50bJZS5c4lQq/wpc4PXZT
l7RfyiFbvplL7vyYKbZhHdjLSv0bpz6vMsHyoqJEknEZmDCpxEfj+yUZPmTAJAa3N6xujxW1tU7A
yWiieArpb/0FnShdusmC8oTk6HzA2a09QqbZc6TZPLU4LnBIYifzgljtZhDGqWRpQ+mjaa987LE+
PAa5Vnu105pfpDycvSke5XNWYdWnR9QqymXA09DurN9YRm9/yOqU1iK5BkNNMSufh+/Iz+Wu5Egv
qdT80aVj5U7x9O32ut2aYApnDsQDsixII5cfksNgSFhApa9XdXQYW0jvRlvvIaM3o1ADJ0/kHXrl
xhPgBWdWCuuU+jo+s1n6p5w58W/sdrA6/xtktSZNwJUmMmClb6hxcBx1PN0UnlGnxlLq+5+aMEId
xHsgzbEqV58J3H4cmwoHi2ZKzlfKP9i5qEGyc0hutABRbHkTRmz/N5dMqNdBpaBx6A/9+FNZTK+w
1c+OHP+w5BY3gvCpa/sP0dS5gdo9Z9p4KKR/S3PvXb11ipoiGQKyw/WwvupMaVZNScGEtp3H4DFx
hvKMGHr1rgcOujOvYt5Wj16FJjvrkQY49NHVVSejoSzRIMr9TOv+lREEdhN5OCvF9C1BS25nr20G
oy5CCxxOBMXxy9lVzMkuogYJ4MWq8bF2plKqz0hML4WHwjTunklKXvYbeQP5JTB6ITmP28FlUKsZ
7K6pZlH3WRZkticsKfM5PIajPO7sh61NJ25zqHq4iaEUdhkq6jK10gdaKvlUtbCGFiztPcMqxj3p
+K0FAlBXZFs0E+mLXwaaTUhfmZEgkk/O8KnVR+2YdWXpzdrc7HyzzTEBZwSpKfDW64M6qC01gvdQ
+F1nYUiJDeSDsWTGTs1sa0DcbVzo8KSp9K9eAU2ErPqktoWPNl7hD9MUefHQN8c2l5adbHU7FHgC
sE3UJq7Qf+XcZeVSFcDv6kJHDhy8Ol4HNZ1YddLphN193DNpovQixGCYyMtPJad1FGl2X/h6GnDm
z+rs2aO+7DxxNwbFixDFOBDxsB/Wx6MyLlB/gOPQazIdvOz7sazObV9qqic3U7q3kcWPXp0aNBMA
f1AmpkiwpqZMQ2TkOIMn/pKGmfSeYryNDXyYYoVs1oGQV68cMzvVqWU2Jy2I7HZnp22NV/BwgUSD
dqHbcDmroQF9NFG1xJfzuf/YNfN0jiXLPqlkXvff1zwEXisVQpV2rQ5aKJOkSpBK/NpQ8uhcF0b5
B2dHtIcq3xgSGBcN9w2hm4Elw+WQRqPNNStVMh8xceVoUXn37cbUvARp150tsLGnCSWkQAS7kpbo
ZahMmc0szvTMn1SDEQ0oC5bOdDcWHzQf65EET+C8r3iKuWqW+tQQJckQ1h9SDbtWq9gzLtkaC2JR
EO2oAF6LrOn91IjeK1GAXf6C85V7RhpY/97exVsfBxYxFwj+SLy1V+st6c0er2WqtEHuJJ/pjNua
m6lNf86kOdzJ9MXsrzYXSRu5IXFoHK/71DP5XD+OceYPRls9RUXDG7fkSyKoMgTHTuFpCNV9V2F1
Y4im4EyRi+OrCOn2clGMrzCfOKXxkyWj1yZV4hXaCHRCm8bD7dncat+h8CC+GE1JGhciUXiTZtVa
UbRDEuBjUCt/SUoE7KQyfw5F890ehecSPbxnxdN3LpmNpSIg0JDpoKDAEVl9RKev46SfJ8pzxWA9
LKaEzbLWWPdnVEJJUyg/CS/BdS3YQWlWpsOa+bG1pK68lIU7Oss5HimgaXnwG3sZ4BUoTJoXrJp1
UdjqrQEMr5r6cmSXH63c1GMvp9Q2HW9/s63JY02+AmuQX1pXHUeQUbYOhZMWZ9i7gAzLM8CQbudc
34uyqlJI6PaEILUzX65K7WQHQfqomel4LxGRJpmolb2CCkGnr86/PGqrvDUKjtqKt3TazpUbG327
s8q3NtTbKKubfzAnfjqu636AC7hnxoinJdOYH9UQU/F7Pw5HBTUQWsR03ancX+6nYS5i2cpMDWru
ROU+rK1vBWoRv+6P4pDdCvoffJq19EU1dFE4j63qhzlLIFm09hgn+JLcjrJxONDngzwjtBTAmFir
wRRNP6ajFCt+KOtuIc0fzax4mLumc2O58lM1eY8696k1cx+Ypnc7+PULBctQyt6veDgeDev1F0Yl
0Gn41JlkW/1D2mnpNw3VZx01B714F+RpuKcpdb3kEVTHQgBQMA1OyjuX307Ve55fISHt3ulOmCdO
x3yJup0E8VVT5vJWoWbFjQzQD8ju1Zq3nSTsHTWufQejlObBEVmZl4V9m/pRmBfRASBT1vgTkI7E
7yCwNgct7YPGNUYtS9yxCqXZlaMp696VGY6Ep2goU9nVOzVtTvo4kw9BEGgdF9vcoXlMYrn+GZdz
+e+gzFV+CKWJf49De9C65L/N7EVNEUVuTuki9fJAzdoHp0iaFCNJLf2FDYst7dhyX4s9UGwFscS3
JR0BtLe6dXpSt57yHaUeunWJF5VmGZ6l2uggpHRdGB5SgKEjZjlj/KHTqrLzRnwBvwQpYqEH0oIQ
VKgyZskh0Yq0O7R132suJchQeQyG0oqFrW2n76zI61NE/Gg6xGQDcE7XKDJdKjEkCxwqqrNsPbbR
GLvFMEQPstKnO6GuVyKhWB5kAIJDsC79GR0A5qLTSt/S6uqQ9UvvNUPe7NyP21HoVdCFpju8bvxl
JVJ0UyOVvpl1lU9vo3uOgkreOUU2o+BtyDNPCCCtkyhnGHjMxXbpZ8hJPM14vqHnmgb3yqOJFaXh
NovlNZnMeixaUslOszCWIqViWZYFLgVLsSAKN+xJ+F1nhYSCLcYBz3OH9sPlMZHZdVH3S1n5cZc1
74dJVj63TdIfQ2Oc/UbB2QyrsWInFb1+5xFUKJ6D2GWE66YB1p+zCiKi8odxUj+bXM6nti1D9EJD
xw1lqX3oS3qQjiUZp9sH8UaBWMD9OILR1sGcYV1orx2rlQIIa74aZFl1StsyxWksRhv2Yezq9rtu
BMafOCmpxmkc5C5GujZIzOO0yLXltbQgzJ0E6Ppq4AfBhQJiQGJHffzyA3S6FU004kqQVxPE2NwJ
wLkrRfeVQln2MFbZ9OP2FOwFXKWrsoKJQVKwuGQr/dQPhfEhDMbhRTbS+TkM9ngjm9EE9BHFBNbZ
WhevUgOjaXqGF6VF9wKMvv+kIwf1ZZD7Y5CN/c733dqfSE6wnkUn+4pfhsVjVBQRx5o9lMEfLVAp
b0QX9tftKdw6PEmKhAo3u5Tu/+U3k3FztDFkq3yFLuExnlLpczpp7ft5ksLvt0NtzR8cepm0Ei1P
HqSXoYK40sFU2oRCEOBvp7GLE9ZLDjZqju3bU5jvQCC3hkYvDx0SiprcZmKC3zyh8MGr5zqsS/x5
zew9Pmqqh4oWhqFyYuzkDltDE9gaiqckZTCIL0NJcTBIhk3tPaKr0YOxXJwJmTDM7V38bazwnVxK
TrJzW28tEOrRpCsCsY3cwmXQKJDUtMtp7+Xa0LZug0Rx9TjK8lx8uf/DkWRwpOIXybZebTMpn8e5
T/PKt6Ugx30tDL8YkZwdJDRgjpKSLTsD25pNVLi5ziGK02RbfbhkWepgUNloDbVUL6dLVHuFYpaH
HCjiO9SC5z1i03VEbnPWJfQhFATMNSY3wupxRq2DpVl0rRvUzuzCQvyF6v3XHn7QThaxFQ2zXw5u
oY+HItrlh2umOuq0sUWpblELfC0bJKIHZ7b+NqTU/jolkvnx9ge83gmsDtGwBKWC+Ml651VBWTGT
SeNrraQf9VZuX9pqbA4RnO6vt0NtjQ3uirC8oe0MX/BybKbW6hzJRuVXoKM+B9nUpW4QyDr2GNyI
Zws/nD1Dn+t9AMUSbJsgpIFJWKsr1s1iyXHNx0N4Kz4ak54eMC/UdtKlrTmkrkWt7tX2dn36k8lD
GcTCzQ9hzQ++NE7zz7yW7OUQaFqy88G2hoRcL7mTwD3SRr+cxcLIs2Gg++lHRWB5QVROhwbVz7vz
TKBeb6Ks9pllIsGVSGXtawhzHAodd9RkSrOdibtOy4gCqZJPpGosCrFi3hzDk77ETT1NrHatTs7p
rCp/9EqsH0ejKT/NktKMgH6CaecM2ZxBGEf0QrEqvgKaRSP8cCkraj/Es6h2lcFAwd8Iobkdbi/4
rXUhqE3/E2h19JdaqKV6l9d+3gXZu7I1JEyby+Gb0+1qzV3nmswkLwIyLMxZEHy7nEmrx/jSGMzK
N2Ylwow4rRRvUlr9UCgSvRnd7nG+zPTUt4Z82clGNr+ikJ0VfS6BAb6MbQ6gibUwqVEjMc65Jv8T
4hCCXFPn103yEIfjz9vTuvn93sRb7YC+t5wlrolnBlV/0O14dlMVL9zfiEJdwYIsalMjXN1sGPTy
x+LjDUNTIDRR9yD4NOXhdpStJQKKgQ8GVorO7nqfxYuqZZVe+UXRhye6hRxV0Cs/N1TfPt8OtTVt
b0OJn/Jms2FPUM65yRLpMUI1PA3kRu/ltR58+Y04eHO+an3zmVb1QcVoLHBMfe1nPMz/BGCZmp40
BtGeUcDWdULqgbgioFtag6urUuqnIcl1jii5rOdfeH9k1O4ymzqLWVu+1Mza3nG19bHIKOgyQddF
6Gd1XIWKOWaDypIAyB7h39AYJ70Mp0e1VY2X25O4MTihT0lOjP0YJ8hqcFYcaPBFpsYv9aqDLo3Z
+VPVo5BzoM/c/arLoLu/1yqspJCywy9GKMisjpBejjN6ROD28nwyfxYz7hWurUvFnhPYRomSdArE
nsgZeQqtH+OW3HMS6VPhS2nvvCiVGR8bO64fdbkOnsAa2N/Stk4e9Mm0fWB3zjdjluJ7zRjJiykF
8DamwsE7av24CTVtBt8K7NLMgHRGvVQ+zEMYxa4UWNPdr42LWGthniIwE6uMFWZ21CRvdlKTPLIr
vaWB1Hh73WwsUfGEonMiUMeAzS83uVagd5ZGbeljRdadGqNrz2oYB1+DqEp2RrVxnsD0EG1szkdS
8tUBqZVLny3JDLswhqemWkH5MuEBeXe3QWib/l+U1eUSQ2y14rwXdMnEPE1WOX0vpMHe2W6bY2Et
0goCtQ857nLapsVKNT1lLIY1jG5tY/reW9W4c6VsrXwDARFq5OI5weK/DKPnfJpKZdHhnPhlNqTm
k0pzl95D5Pbm+K5uxodRgcusmJK3aE23c1FvjJLwYJVI80Gmry+bps2buUMl1peyIW6FUItz0LO+
qnfGuXF4kdFBthBvCgXo0OUwxw6fHLsF2Qb+K/Ide6mPWSvbLshx7Rw02f0MJ3xNeMIgHcacku6v
4g0UmdExKsBtK+nPKXHkF3lerMPtrbU1e2+jrD6eHEAjb8yg8KMhqI79WA1eh5n6/UFgUClCORgs
1Bob0meTZJShVfhqHahPhTyYRxbD3Xo6FAUEFQzKG0JhhLucsBp7wCQrOOoVkCiPQ9ZFT0Y/mTsJ
h7gwLpsmRKHRJR5fFJPXiqXBspgxBUWw9RAl/kqTZPiuqJnzY+jCunnBFEFqUBRP7Ucy29Hxb0/k
1hpEsx+IFx0LXp2rNRHog2WMSU4J29EeiyUIvaqYnlW1/162ZAq3g20tDWxo4D8TCRra6pCyjCIB
mgcqNc7T6jEPTf1d0SrJnpb9xuFO9ZrUiryASuq62QVzaqiiAT63UkTzj7GRdK+Ws/QQybFz/xuJ
spHQS6FKRtFjlQw4ztCnrcxiL5cw/wH9RznncE2Pt+dta0BCPAi4H6Pi5XK5DqXcyPIk01iHnSo9
BWODH0A+aM/YyIU7Z9LWJ6JkBC8VOJmQMrkMVVcKZUSNUHpd5occp9nDku5miKKEsV7yfB1YXqRS
SPusShxRgHN7FDgFJDN7PExO7A2a5eJb/MG0mn94VWN5E9L3win0figDhT6WAFJqiqgdrebSgaGr
RBVfrGqR32uUQf0hoQa+s6c3p/FNlNU0hosULVnDALPJSDDOjPX4UU/ycKd6vzmPpIfANMXxtHZ3
Kmok2o0Kin9UVCPwAnluhIx8+BBH/fRRl6LoGQeQ9l3mDOSNutnbOytz4+wS5Xyq68yoRk36crl0
Zq/MUQSBC807530ZKslxkCX509yM5vsiRjXetkrL5x87oXv3pgCTQmEbOqtBbrpK/aMY08lWAp7a
OVbzrEIa+54rk/GjhHp9/7nF6QiCGVQ4vd01lK2RjLrupBjMqGPiANyr5bOcqObX2wPaWDMXUVZn
CVaXEU4qgGCXqkkfQ7kOjZPpVM2ervFmHA5fzishFvdqgv3mgev08dCmNaPJR6NzNUgfjZvO0byn
679xavE0w1Jb5hMB9lrttKqSS3ui0eP3XXnM5ko/2mPyR1WX96OGaPO+iosjkYDBwmriFHVRWAwE
iqPCeYza+kOgONZOgr01GtxhkeyACSTg0Jcr3SYNiPsFyqoms5W6qv9gLmZ0yPtk/vv2OhAJ0upw
hNMMf1oUgXn8rQ7HcsDLr2wVItWDF/SwjTytlLVj2ndd72WKXeCOi6LU+XbYrWVBbVbgGIV54boG
jENYz1kSC/WHyXRtpUoPOhID998vJk9KzitBsqOVdTmN2eKkuWSBXjeSPPFqTR0fYms3A9gaC+Uo
8LQqij+UIlZRerApWt3lvo0eg2vVfflx1MJ0p8C2cfpSTqE2Cq8el6f1WDozqyowHURxsuFJmjvZ
OPLgtL+HaV96YVTbX1GgSj0jCqXctetE2ZnMjTVJYRuLCYBm4GzXp6/ULAovcgDtywLXIO/hwCHb
MT3ONQbwd6+Oi1CrPLE0nERLIgigcP+sg91YPzVu8N8KAkZJ5ToT5+3lZ+tzvco6ukWoKGc1WPb2
5yCH5uk3RmJRlgKphKXFOgGolFbNR+xH/UKOACqN3BYKWf7xdpStT4MxkJCjFbbx6yaOlmuocyTM
V5uF2DI7cSd5g5F1T7iojV9vx9pY7cLvgM6zMIy4eqbEWq23o8Jzuetq+oqOoJfJYfX5N6LQREey
GwAvaI3Lj1NLc1MBxmCxjRi2uIpeZ346y8tft8NsbCqAf7y+gQBC3lnTYuVOn6okHsh1k27+uMyR
2dduk44QVnUkhlo3l6N+Pjh9i1VhGkX949AHYzztbK2tOeUkpOuBuTrI8tUJUmFlHJVjkPvLFP41
J7HybCtxvtM92horHVOOQRiboOVWU5q3MvhGjYvL6bXIRRDQRqRt+GYY3adI1Z60ZHg/dKjLpcqy
g1LeWp7cZGw0xgfqZnVljpCoByXP2c6VYR14jsnHsCvBgNfpnnLY5iBfAd/0XMBFrwYJwX+pFBM+
VmB0f9cZ4rut1TxYTvB9sZYHKZ5QjtH+zPVsZ1eIIayu0deeBA0D8YpfO713fRDWaQrpLCjaOvdq
I1z+1Gq1/Ww3UmN9jjo5MR9iSDrNkWLCvOxcDpszzDUKCpp6y5WoGGIgUhylTo6avm3iYqhJgycr
2XA0QKCo7u1Ns/GKF27iMBbpbZGcrA5OjKLS2tLIhZVYNg44rGkNnKNBc0Odp72VGsZedXprf4jt
IQoHwr9+9VXnQFeXbGTpTqWQa5glYzjkgax1OyPbjMNjDTVlcaGvtdmgoPXSLNm5PyhOgeHIsHg2
WMX7a7QWGDBeQLyyUcxfjUbvK43hAPYtY+h7klFVT2Ey7Slhbo1F7DmSYe5rnr6XJ6i+tFGpdiyJ
UpJTRGyr0Lf11Hq5vRa2Ft7bKOJXvEnvU7OlzT5oyF+2TvJ3WSE+4Thh+CMLRvn+dxFi65SPoJEo
WE2uQhm51FfUcfk4fescxroKDwuA3YfbA9qcNrI41jWv2SsWtxzYWVkYTBsd3fRvhLwC1yxt7Z/b
Uba2EJ0MmP78pRq3+jhUPSJMfjkuAM78gGD5ogyt42WNNLjJtIeE2Ejx0WukFGaIpOpKtQNGgGxn
6Fn489A+R3YVvJdyc/7EhWh+hikAyEPbMwTYWhbUPdA+wXWACv5qiedjZUmIlhc+Ha3aQ0bIcKtI
WTyBON7Zs1ujoyIBGg6fIjKsVdk0UtKhDiWVyyXu+8+x0hSZ26lGeGyDJfijw3HuiJrI3buLJQjd
x+FpQWT4PpfrfkmGKRqttjhZdlt90NLc8vBib463l8nVYiQKr2a0IqlfCozsZRRKSo2Mh2t+6m1t
yp7VauyWj5YZZHuugVffi0BoMbOteMHAB1tNojSAAW/jLDtBomvgqeoRhrFO6SZpu3d7bIxJQC8g
Q4CFJdtZLf02ltQxMe3slAS9Y+MTIScPzaSp9+4wiqSvbHMUnJHhWxNi6CaBd6+j9MTSid4VoxH8
iXho64UGRnxeqpjV4fa3up5CKlNCbFu89jiHVlMY9e1kTH2dnIwoal4cSR5/BfXYn2E/ODsY7Wsk
Mc1nYE1CXI2clWf75boojLkboqRJTsoE0xcXyfFxwDb7wzDL/Z9NqdlHWeqdR2cY28cCb6tT2Rbx
xxCY0s6grz8mR6WQMUcph2+57lkMudEGRp4zaIS838koUT/ESaLsRLna4kIYHJYvVwnC3Lh3Xw4X
YXRj6Co7PjWyKiERMtkvozPMXhgv/V/NJM8fy3GR767diqj0UcGKUzC8ch6wkSKhdjDHJ7mfm8+9
Jk8vDVXmj7eXzdYMEgePMxDY1/UXCZ1POzP0+FQjhualdde7NUWLnRm8um8Yi8ifkJJjg8Oyv5xB
28wrJRyN+ISfYv6x0SIcngon0jMg7/X4j6EDEb09rlfzq4uMmJBCwhHBLbQwWaiXIeN86FHArZLT
oqZK/M2RmnRwTaXRtA8SlePlZC+VlnsaMr+L11uD/XPSzSY40E+Rg6NcpU33qNL3l3yNT6x7Td71
qbsEw5S5Paei2lOwT8r8g9zbCbYTozoX0udAd7rgWcH8cnzMEOcz3yldKsXHJIiH5nx7iNc7ngyO
FomYT0qB65OM53izyFok+ZKJLaSHukz606mLEMitlbR/3g529cAQeQ8bTLyFcehaP/GjUatCnjYJ
SiRV9WAtXfW4FHbzwS7b4UnPAvnvGSAYNWNn8G9Hvl6hBtATDKoJDi57jQc0RwXTP1OOT4qU2Uez
LQCA4PJ97zVOo4QrFSkNZlLQWS+Xi5Hatam0Jns8dJbukUeimj7AbmprF3A/jlPgKvr0VJsZSLo7
B8ibibYGe5D9J/b8ZehcC/l/B1J4ciQzkN10kNRDhnbxHtLgar0gkg/GVmRg0Lthrl3GiScpNo1m
iU/akNofKRfhdtbFtvrQDR0YotuDutrxr4r80Pu5JSgarhdnLdT8Kq2PT9Kk/MI2FFrXrDyPjvRh
kZqdtbk1MGzDecuQQGhEuxxY4yx9KZVmdCrVoDl2WWCeOJrrxwD04056fnUVUPoEGISkAI084Thw
GSookQ3HMoKDbE6U5H07xobxMqaq/bOwhijyml4KF7forHyn97oxRuoXcK94GgIYXgcGsazmE66b
p6EdFM9sOKeHzk69yZ72pCiuNhxjFC40fDfw+xA9LsfYTGNE64GtYCdI3+Ei1biBMgY7q35rQKx7
XvC0eUUF7DIKanO6jZR7coKbGh2zUGIsmpwcl7TcQ+tfD4hJg6fO243Ej0bsZahRWpbSmfXwVOXT
cFxmW3nJnGYP4ng9ILJ/C+gExxR1yXUHKDfrcGnsSPWzLk3/ymze7Y5WJV/Dho7v7c11vQoJhXSC
kOugpfxKy3zz6i3I8yoZIXWuJuNL3oTvqj5+KQrlRz0Xz21T3b2/dAHoEqc/x+MV80+Oqe7CalD8
KursU9DjV5UYavUuQ3x259jYmEQWBMAcEgWWuSk+5ZuRNQD/IuD/ii8X1hdMdpYzWPPUVaQu2rlW
NiLBN6AtI14BHIurRdHDzIKXrCh+NucaDuNV75mVKfu4HOwZMlyfhTw4WIFo6fLJoIJdDqpo5mw0
bcRry3DovB4SjJKlv+xEOjR0AXbWxsZiF/qKQjAJABSs/MtgphaqcgugzG9lS/sgx0Py1MkYRt9e
gZtReKBD+RXuhWsgtAKOtoLTo/hda87PMRo5RzlK9l65m98IBDSpo1ClWQNO0IbGVBx+ke8U8Idc
OLuU+moniH/VtdnudVa3owlBNCBW3CermYvsEPJXZSkoLY6Wp4xK87DgOfSQVfdryfEEJWcjsUHY
lkrxapm3ml5IMbAU344a4zGui+RUzM3d6sYiingYIZgqPG9Xde82duzUSQymb1DGc1vo/UOw1M3O
C+L6MGKZgQ+G1ApYgNfn5YKLgnqywyhVYScJkUM5l/P2YbGM/EkNpkJxhxzWmRtg0jzvLPXrD2YI
Z1XK7BTD0G9ejQ8NJClOGh0RwyR0HnNEGtxucux30VLdLf7HHQXkROC4QH9wQV4OUpqmwOr1CV5w
Q39fsTvDU+x5z/P6elcJeAsLAg4PxaQ1ygPIp0wd25n9PMxG14q7ys3yeU+VfSsKbRDxqVQcQddR
qihfUEiPFmg80ejxwFcPVWfv1Y6uHgwQwIFbIPiqCIuoNd5TqiTbabNpgiqha492UJj/6j0uDoVd
xn82y2If2sgpvmdlt8cBuF4WnBjw1IGaki/xPrr8VjKmXpEG78Vvw6k55UO4kJZZ9TGvkrsRQeJw
4q7ihEInhBfSZagsaKwxggrvtzaUWLi5hu3SH8/Oc9vWHh4W1oP4MbnXTYny/d4jGIQcWTrJKH/4
exlbV8sF7bfY5AJTgr9jeFMYgHX133dHoTBH9kQoAdxcnVSWnFhDUPQGklORiSKZnQ9fu6TS91of
Gx8NcBPAKlFaAq22yuEzJ0+iOg81v2gj+Qj7dTg085wfYrA9x7uGxO0o0HggrcXpIW6Wy4mT+nIO
ZT1CJ9GKgsWdtSEMvUKe94rQq332XxwsAzEYEXthXaNNG47eEjDVWZttyVOiSD9GsCh2DsHV8ftf
FAfOC2VGrBCvJGTKZZmihChNkfS/4HVZ2CMF4dAc5Fyd/x1yO9XO8Wwb+U7gzeG9Cbw6EkOuFzBB
ZnWuUHP7nFEK+dLRRN55l29FwXyRwQmXUdi9lx+r7GBfT9gwnQuLx1zR5c4paqT55/1L4m2U1Vgk
C3+dNs/rs6H3y/uotJ2PCRIaewZhq0Tw9VuBEaOGAoCLA2oVRh2DculwNj8n0fBkduPngpF5Rt8v
7lSh93f/oLgZaUOT4QKZWUWzwyxYki7vzjAe9ekAHq3CAG9e5D1C7dYSJLvlJCQWVYzV3gW/1WlW
mXaInLYAqQoJ3QjafuU0f4r6eijey0EUVkc8rvT5dHuMGzNqAOECVED7BfjT6gAu9SHVqcL157YD
nuQNMtCQB2vKkVduukAz/krzbAThdTvqxoBZjHAmUBeiDb1W8i9NpV4MrpRzloSJmxpm4FtkCLFL
pojXm1Inj7akt3faL4vlAwQLs2J6t8ISYfUwX6YmTMdsIawqjbholU78mEeL+nJ7dBtbjkIbq5P2
Ep9UXoVxMNNLnThqzkbQBr27tOQkX6N4Dve0UDYDASKlgI9kNeWGy72N8FOhD7HJ3h6s2J1CpPGk
YbrTdkHMGq0y2kuc+pySmvgVb5+Uc4WXD0KaZ00tnybJ6k+GsgT+7TlbZTsEgZ4vThB2AeX69c5O
e0sN6rmtz5PRpY9W1f7V1zX1ZuzPHu1MXaqPQRgY0SEr1HJPW/96DwDK44FOZQOOCPf05QBLR207
qk7VOanG9qWqMrzWJGWckfyzLPwJjLAt7+x6vo5X4DUF5IPsbv1ON8xctkaN8eoliYhXU8x/qXKo
L8cqG+ezbg3dgd5n99ftad4aKh6XpMiA2SAvr1K7RupiKCVqc1ZoXDe+PM0gR3OdNAzBhyxW3b4o
9XlnP1zvdgAtPHG4fkTJZT1WiKOKHaL9fZ6TqXmunL5XPhUIE2TvJQd9KxeWmBSfqnJxmj9uD/d6
g4iSLVhHsXypXK02CHgUc2qHvDyHXZA/BjhS0cGo7mRKiW8JcRXMEG1sXh9rC2/ogY05j2N57usp
9SW1rj+OXb3Xqtv4dIIey/WAUSnny+rTgTO2iyTLyrOMXtijmRfOvzgDDgeelQU+aEp+pzPqf8MC
3iBTi+M5v66Y2noGLl9Vy3MTjinaaD1+ujGOw7c/0Spv/f9ReOlQk2Xrrd+gEFMMvUuREy/NufTK
0OxdNQCyp5XBXhlpczVAVxEIc06Z9bncyIGiQYxhBkejf7D7sThr2bSXNWwOiFYNPGMQxVernQs1
UgBPlOcgIR8K42Y5DPowvoxN3D7cnrvNJcH3ETR3SnHrUlWdGFYLJaY8q9G4jG4eNOoDBsIILyiz
YT0pQaXeV0X/72tR1aaQiSY9WP3Lo1INS/JUzJjOk5ZaPwxEuN1StuKX3LH2HLu2vhbnI+sCSh0X
3CopwuUB4yp5ZmGoynBE6co8RAC63NtTuPW1YANA4Sf7Eg4IlwNqBVlk0sPqDPu3/5pkjfkyhE77
LqzlPfb5Vihw8WwotioQzlV5bJA6s24yQkU8ub2wTfvj3BXGYe6LaCer25q7t6HEf39zZfM2W2pa
fuXZ0ZK6PFDpNpNDRSK4c51sxQEBwpbiBqUYsvpGSqEsyqSE5dnMtekhjQzTb3TUXu//RqAlgBrR
UxHFzMvRlDVA5rpOcBwoqip4glNc6J4CwSF4HAtcDX9jSSA4KJA0LHLrVbbyzeQl8tjZhbWw8Oa+
OuihE50Stc7dWU2znQ28NX/kiP+xD0Vv8XJkMDcQ82g505m15VBq+eI2VVcf7p4/0RXlGhRlHbSa
L6N0ZecQp2bTdtJo4GLSd98Q71WH91R0lHAn2sZtDwSJBJvaKVo6a8/CJDHCQi0cztbAkk9Jjvxm
qM7uHNpuilW8l+phurPcr85BGrKwrwWITLAe15WcWIIxgTBccbZySf5oJs9V5VXy0h1GhNKPtydz
MxbtKe4RGlWUMi8nc9DVSmpslry9RGRNUtY31UNZNHy1Nky0j41kjTuH7tUq4RHBw5D0lHaBwCtc
hqwyI9IDGjhneY7n9xmVYS/D9OPT7YFdHU8kCqKdQzuRQghxLqNIwaRndpcRpTRCT206/bks5+KU
OPW8c2xshRJUdnhVYExgV1yGisdSLuwC5fppCkuX4nfzUImjvUvi8D7o+qtUpAAFYFLEfuaOvAwl
F4NaYBYbnus8M06BJDvPam9lT01nyvcmm6KAz60vejq0fdcTqFVyVFqzEZ7DxMLMVaq/Fem854V4
tfyEkwepLFB80K3U7v4fZ2e23DaSbe0nQgTm4RYEKRGybMuWq+y6QbjsbkyJecbTny91/ojfBBlE
6FRf9EV1azMTmTv3sNbal+sRpYictBudR91aPxaaFqbR5PqMLnkdleid/QF8Os0hGlTkykx9oRNy
aSwC71EaTPE4Z4T3R7uPEuG7URYFDf+3d3KG3oxREpAx9P/iji6NmVofy9ky5TmzMj0ok9XzV6Pc
A0q+Fef/gDVJM7xXJLMAAWT5d/OYwGOeKg9869nV+2j0RTl09SEZ0sJ8FJbbVWGPfsn8BMBXBG3N
6+aXU5p8bBKtt3Zw5FffUia7OCyGJ4MVxnldrtha5Twa12V7l9JjEHbkqY/g/qwfbtbOzx3CMcvO
03ZtEadM1VZGjFLJdPMS1KoT9WXTi3Pa2+33ztGiD/B/izx0h9wpAuAzqbZj8sp5IVYEr1OWHz3k
4rZsWK/vXautTXFuYVD7RVpoB3c294iCVx4F+WQ46KC5wNuCdNqc1KTjEM+RNZ6nhW4MkcrgI8rR
HqrV2pMkfntNLk8QOTu6UmRhMi3arsgV3Ia4a/pzMsTzs6ktzPFpki7Gopp98AQDAF3NGnyDaaIP
tV6WH8jbnJ9TbDl+GpnpO8kVnGhqaShoI3QFvvKKoQuZAwBpU7TnsuzbH+AIdb/1+nznsF5/R3Jo
wBlvYYQOAOrysKqdFq2zF3fnYTSH5DjbhsLwJ+QM3hvsyTSa3EwK2tJ/34aUa5QyGDXp+rOraP2n
orLEaTG6/AdDc/Xg/ot3vSRaeOCrqAayMLrJl0uCFjCJSRnLc5Uhluzbq2J96XR1fr1v5vpsErmC
J6CF7DBEZQssXkRjEOitmOlt80AEg0b9QIabrogD3zd1db8pDbASKcgMvpjE/XJFy+o28CCr9dzE
U+Mn9Rj7eWbkAc3Klpnz1Y/75q5WBloMNC/vHp0TkGqbWKgzG0BcnjGc85W5xqLuNRQukd3hcd+D
EN8wRYAHpUN6bQTBN8evGWLVXaxlPFdDvAQOK/04FFrzVNXRu4tGEg1N/5hKPGkAye7lJiZdaSOG
l+nnoUCRAHm3GhaWXewEJvIHX3gR+loQoeih2SAXr6AZq117daMJnWywj0/JFDkMQ83Tn6PJ6DGr
rPUPRYNH3bld8otcWaUQR1NZyjJtcxtjNjxl8Wb9rI5GdGyTtj2uvZuevEZMH7W1H5+c0iw+traI
fqPrsVewuLpxFHhAxkl1cjp66rbda1Z1BunCW85Ka6sBgv4zIoPduxM4rJB/oCsLDoozs8npQWS6
Ite4BV05l8Ey2v+1ukYPJlvbq8lt10N4RKIoZfCRJJcg28ujEkHsF/ncqSHMHOXTxD0Pa8Pca+Ft
j8qbFSqLyApJZaHtgzMT1hZe6q5hpLq1hLe+tub0ogNv8PvE+gcU8+n+vd66EWmQ6JxiLUEz7+nm
sjGSIVscpPdDUdizHzuJHSxz4vimIf7qyuTrfWs3NlGSLnTyNyZ4XUkOto1V207ezOEAtT8wWyU6
9Gnf7LhG+Sn+PPmEO8j70IinQIsz3vbHFRlRA7+bwjgvq99WpZlBNa/jw9xE4jFqOuO7yLLy1Fe7
IfstywzQopIkWxyc/stD0htRU1hONoWmljXB3K1doDddF/BzlpNbONXnbkbPJmpa79v9nd06Tblm
4iIaN2hFSWL5peVWzPVqTNMY5n2pHoHiKwcGN6h+Ga3v9c/M1KKtxsgr3i/S1W1kOafAUPSh7MOh
Xu1XpA5gfjda8lo78x7D7+1vXX5KSk4UwKUEv0wgNw7a64WapKM2hLNhZyrzUNciCTOls8dvPI4i
DRJzKrJXd2rj+HEZjWT1u7nI3I/a6CXawVNBCYUEVbFyXIQ6x4FlMqNox9Ne771BlVki1Hi0rik+
k2lOkz7PQwiPCtwHowPrT2PmVidvEHtQoVu2yAuBSXCI6eNuNsQaqzTrmIgbpoVdHQZKaR+mYkq4
S/X87f6Rur6sHGQg6YyT5+2/ktDM40QrYZxzpPK6++q5vf5tEdk757TRLgK+yngR1FkkAWULWlCj
ourc2O7CcfCiQypscYhts9/5RFe54JsZEE4kfVihLnt5P/RSjwAYMz5mNY3qp8o80//OMRKafZ/1
x7y2l6eEiSAn+tHqsend5Gwlk/t4f0NvfDtobm9KQbTGYPdf/oYistY5c9UuzDO1/GhFdfbc6v1M
KauYdwQEbpgioCFcg4+Ia9/WkVK7yGq3WrxQjGse6hlQmsZShge7fze2BY4ER1+qTFDkYYPlMfqj
hqqvRd+NUeGGqqg1P2677BTHdbTzTm2jGWmF5x0PJxvUOLmNFccEGEQYHybOEJ+Y0+wCScqqR0S1
o1PXjfk3k4An9IoiPdWLnT/c/3TXjp2SKsQ2mQuSp2/7mmtRjoy+i5ywAQ/4vAz2h4aI+0xus56I
FprTOmraJwOeQ3Df8PX7zMeT9F4pMwU5d3Nm9KjvLGvN3NB0xPekQSMdDdsccUux+F2s7sUf13ee
y468PF5Mtv+3TycCP21O9umESpoj4RkPU9jx4BzvL+pt1t2lW6c6wKmRyniUDLZVQWr7DUAeRQ91
g+l0oA0TawyJU9UhcEAx47i9OflPZxuVhvRx41afSrc32nNRtFUKSpKXh5Z5r2uf8qJ10jMI9ejv
KW1s3V/ceVAeu7aKnldRoQXtw5KwYl+AC4h9CC/dntD19dkANUwsgww7TxU57eXRpCK5kAVZWkjH
B5bJEvWqwcCuWUyfNCou06lUOguAQaNQcnLtpdZ2OKbXZ4QcneYF55OBOeS4lz9gitYeuetYD4XG
mGqfEay9+y0u3eVvd3ac9ZCwL8OOg7k6KNiSc6FggtkSzbnxpwqBAazWPgvbVcwPuZekpw4QxOP9
g3LLCtmtxFSS4l4JNi5mVFl0gPLQrJUkOptRM9QHpBIWsfM+3DAEIxhuDYef5WwRuBDAei1fpzwU
bg17Ti37YxO3yeu7lyOFfwBBcVoky//yQ7Vp2ytzkooQXAaUWGtpDlmKzuF9K1e+n5ofZCRKxvwZ
cCdyrX845LpNLXOeojSsJhSZ7KzWnysdeQxDF+8cZUgMIk1RGJP4LohJm6ZWJ3KmkNtZFoImWgOl
maMDQ2icd9YV36xIXAd4CwqLWxm3rmyTii5NGmKsITXRRNUc8jmp9rzfVfbFcnihJYKXKgff6XLn
SncUpVeUaThOrfvS56t5FFljPcymGj9PjtI80BrV3lkdkKujLQ20S4r9krBcGqUC3swZQ9/ChBmv
P6FxLD+FOyYfEmfMvjaGPX3ObMQ2758ReQYuHDDpl6we8dEk5GNbRFWtcTG13MzCQleKU9SkKqhe
vOf7rUD/gwAIAhAMknG5NG91KcqaaR46WWoczRity0gz98C1N84755wwEnw3fdztE5kkST4shZOH
jT5N2QMjwsz1ZORdEh8Kr9iFr90yR3WP2joDbXi7NtfLQQ7ENZSpDps2jsJp5sl3Oy05ATYqd5zs
1ctCmRcny1cCAktyvnGy1TLWXd/UTRh5xlQHHkAM8QlChF0cwC7rjKpNvVon3FqH8SE2agQA73/A
67UyWATgGjUrGeVtG7xjrVuDCw8mNEZrDdjp3ypP9yEZ1707fn31sMSGvolP0rnYuMY4bkv0C/sm
RFwleq4VxWQYu+O8EIsbQT5b3qPlrOn7pBtlCoWWBu821ErUILYlsmQEyWylfUXits4PEB67QzOD
BRybvNy5cDd2EuQwCscwOOmYmZtbHuVq5GmRXYWNxvBwaiz6mh0mfeq6o9arkbITr97YTjquhMoQ
o7h320MKQoDpdR7xhm0k00mL+uUDAJvlswPr8bO9Cu0zM5/25p1dxehkpHgzOZmAQJ0G0OV1Z3Tu
mJdRl4UOKcFH1NqMozPO1RmKnRb7ZZ0M2de1aLz4Yy0Uq3voi8LZ2eZrv0YSycwRONuykbn9CQuU
d2MaXeWMZlrK8HLH9Xk89jqLN6zw5OGqPTnvnmLd5UKbRafpkrbReW3i5DPsur/gsWZf79+9W0Zk
50nWwnlk1Y2RXF97q7FEdC7TQpzKRfQHI0ec9b6V63NpwIQAIioRByQ2m2+W41IS3SzjcNHQtFhR
rQyrAlZnYil72kbXpnCalI1kuk/CuIW+e7BiSsuYqrCAEjYfbOYWIeRsKVaKHs+EDPf9lV2fRlIY
jj4zRVFqBw9z+ZEU0YyL3boirHOhB4UwjFDkK9D6eJ6fUwbHnTQncYK6i6fjFE/vlObmIpCt8kTA
/sYhU0m5NF8I+e4qwxoyL0soQWUawEZMqh2jz+CJZU9M7/q0YI5iDfxIdhdIz6U5Ab897Z1qDQux
mI9J7bkBo0fS4/09vf6EUIBoAwEVpSZEEHtppSdmmMSSrGEc2fRLWsPpfK8v6ANFaHztVf9uWmNY
ttxBal5Xxf1+ZuK34iyhpjbdg2WPTPlpOKUdM5r+ur+w6+3jjWO+GQOQwcXQqb9cmJeWE0L680gZ
3Ghi6uBZBj/IBBF+3871kuRbanqEzTw36ERt7JRg9MjUxtCIRtVniGL1KNAnOPWDujdV6taSSNHI
TN/q+1slHq9jxtMKfiR0lKF4VL1yOMUKorf3FyQ35jKQlH+fBNCUU0yu3rV6VmYD9ooWOipgepTD
jJIhXQmTudE2n+bxRLCu7rGPL5cmFfK4XQyjQ90WaJG5nVeRd3XiFFTCQ8PuzENqjck5Sqx6J/m8
/Fb/a4UxHyS6VCk4FxvXOMOvmHlPtLCLuvyxr0vl0KaRF8Ir8HZyAPmn/v8u/q8pADFy9Kkqxwdt
7lVUrl0xTpNGOKmOQcq4G1ShLI/G+FwczNIxggiEyKfWBkN1//vdWiRQOklY5DnjZF4eyMxG/thr
Wy1UKmtEbA4rdCfqX6U9jTvR1o2vRhlfZtjMtqKIt3nQin7p+nUBx9Smg/fYAJR5BFQs3oWge9tK
EJBAUMjkJG9sk5IqAA+bZDG0UM1qxhW3+r/oXhnB/V278b04dYAWcBjMkd2m2GkXM49ISfQwtkf9
GHd6/UQhuzsMRm+jeZnrzleoHeJYxt2882DfNA2OFMqz7HxuUW6DHRVKhHBBGOWL+FwXXfHLzgvt
2zrY49+qMdJW0ymkG8BkdhZ9edX/385CHpPYXAoY2/sQMQwppdakhSXDQZ7jtEtOY9+nP4AMz4dp
bZodGMqNo0koKUegeAiXXUmJERJp2pQq2Esd7aVQmiFQV7DBtEW7PWborbNJ01AyDXlAUc6+vAZN
HwO9N1Y+qKCPnDFn6FQl1l5I8pawbe45fpJWESeH0eDboKBbIrvOF1MP7ah6mkV9FLVyRpbqg6rG
3wrFOqqj85/GMD8PifdTa124SfNxsIzMX0rdOSS2tXOabq37rZtHH5i66hbI2Gmz6pZlpodz05cH
YH/5UzFa+uP963LrS0pajmwPAO/flnuVOkuGtW6MMM2K4uuQx3kYZ6l1XNt1T7/m1iGVHE1w/mw0
XeDLD6mqDbp+DqbUJmn/VdeYpzZZbeZ3RQzIjLz+fH9pN+zhYwgagBfJ4pH8938U2wQwUxPtFTPs
iqH4JHolD7zaNA+VokYnFT7U+52oHP0mm43cSOKwS3ta1mpMh5z1sNWL9SyoAQapau7JGt34YPho
2aKS8rroRlxaae1hTcvCMULXUTp/MKhxMOEAteI12atW3jiBEKkkYlCCBq9oJrVuRF2R2UYIGKf5
Mjn0cWt4LjvnfNP/e3NeBMgyAZdodVzH5YqmsZlMEatGGK+994BOAMgDRqN+WoplLP3BbPrWTzvE
tglmxlOOdPhx0sUez+rWaSEtl6IYhJnkXZe/Ym0J86rKIxOZaXr7Q9VFoaJY6uSvkyd8zcyinYDz
1vbKHj0+h2ToivQyL0arVXlkhE0WLYGVuQzqrvs9FIm8VRu/JlFoEtBLFRjI4OW6Rqcl2ddjM7Ss
6bddK68NXbI57V947r+66fJy/9K9CcVu7JHrkEmCwka4cMttpGGqG0tcW2FTidJ+8GZjTM+F5qxT
QGqZwh1dM3X2ASTUZyPNY/VhioesP+RrW5e/rCQr7LPiDu1LHY+W+ZVeTeoGESUDtAdqxXAfHGVy
PvVZm7q+4aazdgIpJvSwV1Sh/zMKxhH6dMmG9Llb0tx7TFfDe7XsdYGMkAgip84Dl3mOVl3NH5ZE
tn8IJ93ikeL2iGz7Wqbjd6NZTJuHGkFw/Hy0VkEyd+b3ehJo98262ruBwYgq4a8jaKowmTLLDfSW
Op2fKbUZ+yapu+0XsxP9xZfvf2kFFLcgb5CHOBpRxnQrAltmhE01rfWTEPMk/CXKi6+uE+m/l7ha
psMIz7wIZr2OjJNFHeq7XdtD88lS65i2QVJ0oR47dXkYGrP9K1miqD4YCTKOfp7GhnhsKMT8qFGt
1ny7L5CiXfCT4ynVlPy3UMcxf0CBX/+FLIYN4xzVXQ/HNZnJoSi8/J9YeBqEWL0o1AAS+OC8//Cj
DsNgDYr5POxb9AgoWoXsdDXCfiwpodSOFTST/b5a+ptrkSJ3oHFdCOBXwSAS1AD8Jg5/rOiWL0WA
D4q57BVIb1xkqggakRegD/A9G5c8NlHkrINmhm03JAHDPJzjHI17vcxbViQMTApIUp/YwiQmXhaP
SfSsxVLHV4Rap+/FmMfH+/dXkz92e39ptJAIEErSbdv4i7kRdZsgcRAOpekMh4Vag/JckaUYIfPS
eNPKVh/zoLMTQtkVBG0VZMZS/S6SujMCLXNE982Bq/5bNYsm2/t10gtvfx2FN3TICNOuu47JwkBy
I1LM0E5i+280iLUvS6Y4MIAKy3jMmIuk+hKi/S+k2fxEKXQJO4Y17GRmtz4FcwrgOEkUJa2NS5/a
QxtvBquyQr0tUIOM6uSfNeLu3/8UN176N6wygHpEEmBAXlpZGVCrpAsBIG7n14IYysPI3T+IYRx2
tvXGeiiyo6KO4rKkpG++uVgcYxAMZQyTGRpLapXugYE/74Odvl1G6hAMdgCszzfcaq+OFv1iHK4e
pgxCPylAwfypwl3d37Ub792fVrbThW1n6mcDxnRYVNP4XOeF/bUcXN0vpnR90pqufhVjtZd03tpA
IiUpY0t3HW3Ny081xDngt65gaZU7+ErnzY8NSi+n+0u7cSAkhgAGPREDRY/NgYiVpEelYDbCLLIA
0sbed1VdjCCt8j0yw41MFpIxBQE6g8AXtwdiHZLMbpHrDddOnQ5KI+zl2C9u3p3Grsw/2Y3yFWpQ
+5S1kfn3/UXe2EpMszpOPGdke0oMl2RWxJYRtiTQRzlF4JgMyZ6EzZsox8aR0POh34PKBfMMt8V1
JuNkc+UJMxRx+zmyNKkwpPiihZGuWP96aRpkyt9Oo3zEGX5d80U/gCB8cXMl9wmygs5tKx8Izpe0
W1761l4P2rp3/2/tBA8kCn6UqCWq8PJQGWZMsXdhJxbdbZ5iwPYnJtErO3f/reqy3QkUg2WZCYU9
VnFp5k00QvcGM4wS044PCWPHx8d5XM1P6YTo+UnpjHj4UNhTKZ71Nfd0X9MXYZxMvV41gqHc2Uvc
bi2c9AnsP57eRdLh8hfFtZF5ZUtgXAyjc2hWpIrVzN3DHd60QveWyUiMH0AC59LKTCWqZ31m2Fhz
fwKGYZ7SsXkfjeHN6REUGIDdYQiR90p39UcSmq7TkkSCc0aENx4b1WYqt7KYO07v2jNIiBHNNaBb
rGeb6pJCWbZd1WZoDmp8Gl1LTq/S+lNd9e/fNmkKOASlUBQTt93SBeKVMOjjh7YaW6lPHD59d5J8
r1hwa0Umbzy+gOtJc+py38ZRDKkCUSJEmIKCtZNRkYlzyyN+jaqdnOWWLRIWutyyc0jt59JW5Rii
NW3OW9w48QdaX93BnFwlXNrK27lt168TcSLxG9oXkC/wP5emhqHXEbC2LABAS/1oxSbwOZOJY8wc
cf9No4QB3WO/R4l9qzxcXnGsAg0HAUrNAEDLpdW06EvN6VSL0JHM7NNKif4/WeqVtR1USY1uSUPi
kJCf6fWL7sJ9OUai7b5PDFAcD0unj62vNoX3Emmzm/lzPk2MLM2LVZzFWNilTxI11CerrobPkZdU
PyFONhoIaFOshxwtgdU3Ci9+aasqfbESS/tGEbVtfb3Lotd6iNbC15Ux22u0byiC8u7hO/DvDBPk
IUMkcrPshomZVufZYb8wf6axCuMRzbXskEd4FFBlJGSZ/aUbM+MRDeDcr3PbYXlpWnzwlLQK3vuw
SSUSDzwRSmaECZtTxtCsxh7K2Q6LrI2DKiOliqxlj4J564DBb2OEHRwLqXx9uWYdjpmVt7odmqky
/5gnHap/lRaPUZem4br2tj+OtffPu5fGYG/kaRDaAkS97VSMmj4Y1pA6hAvxD60wspd2LO3v943c
eLJx1haeB54bQaqzCbKsbkRqGzxzWMax1f5QHUXXEdONlQbWm6PmT+s82hTCYqhHDzzZZgzsc60j
v+hG0YEfKfQ89b14iuLXqFqqz27V6PnZySJUSiOanFmYpiv99mwoheO3Zl0YD/fXcMPTSGV+vg4s
DWB5Mu764zWY56nkn9gJu3KqgkVPGBDTNxUj3Iw9lbUbptguynbE27acy3dpal3LNecWOkTbwj41
kdcFSlEpD3k97IleXr+kPKMuiwL7jZ96Syn/WFUzilFx1YVVuaZ2tNPWfoCDvxey3bJCRUnW51gP
YcHlgnp19HRoAW6oIGd8IB8v/VFf9/Tcb1iRXBagwpQACeQ3ZUC96CBQJqkZykbVqbfT+cEoZmUH
PXbLCl0TaHgAuHh4Nr5gqT2TNqzJKHXmozC3xxsQ3pr3VAquo3hkfiU9h8/CM7qFiC1mTnGXi0uZ
vaCQqgLET5ZHx1jXoEjSII3sY7Iq/71/xKVT3bw16AXRp5FIKmrcm4CnduzeE15uhQ6eneupJC85
d/m7C4rsIZHElZ3Y58ZeEh9IXQ6pdUKCeXkuxrFg5lI2KqHpVemhNo0sSDvGwt1f1rUVEPcAfnQA
KzButoOQxijOVGdYndBws+bkxUMRGjOFs/dbgUSOEq4sneIjLtfSWp3TE1x7IQpP5UtUzfqJYRd7
I2hvrIUmPYEToF1CkS2gb2zHWV8i6n2OrE8Oetv9tBlB9+7vAupTPkTgbMAVbQeepFnklB0AZTBF
ZvwyD858Emuef3v3jgH04g6h8ChXtPEKU2stiaZlUYgUS/24ugxNZCp2/u7WDvgoPBuFYxIyQvnL
70JEENegsaJwBXHmzyuI6iku152vf311wBgA5wQnB2LW3dYR7aXvvQbSM8hAZs+H6tQan+s4Np4X
NJ+0k7l43td37x6oBpngU8siD948EmVurkZDJTYsc809R2o+BnZj7J3q66eIQIzWmNRvhTu7LZe5
9TiMqSgiFM0rhZBxyU7jUufhpGfRDlrjxtEmypLDbuUMzyvENutsKuYzRmHkptVv2o3px7pq3J32
900rNImlCgxlQHcTxXso+K+T00ShrjZ9UGlJ86h2ifN6/+Pc3DZqZbJuTYt72+nL3CRlzCBWmI3H
KCc9Tk5WuornSdZf328KvXamc8mrdKWdmOheURl9D2YaTuxB0xlqW0aO4Yte7EEVbu0dboHE8a0I
uC0tWX039bVKc630quWjC7r+tOpp/H9ZEOEoNxYvdNXNyxsNUXiFWDGJnPoxrjzensSuGEhUDuf7
e3drQfgGAAqEWqh+bw7DaOkKDIIlCnPR5YEep9bJEeOw4xtuWqHvS3tBlk63FUY1LmEOpQY9yWTN
/8rL+VuZFPr3+0u55YCQy5WvD9tGtnLp5kbFLFLRpFHY1IbyQJ8u/6hVSQptVi2+OupaPt63d2tR
FF54waR6It770l6imqLuWm5rb2fV19FJjGfcxB4J4ZYVhH0kOhI1DgBql1bs2NDGTPCBKGfMx9WI
lxCdN+/L/bXcuq0gq+EEgIgkbtyEIatd0Jfspgg8vpYGsSqU59jslMemgmZ239TNBXn2W9P4rWF9
uSCzrTRNeJhqCDF/VlW7PKXgmvb27eaK/jCzieRaGJRZ0a84BVjlz2pqfVIqDy0dZWh2Dvetc8cF
ko1A4hLO+OWCYi1anK7To3Do+m+j4WQPsTJPfluN/dG2KuHf379bC0O+nEtEUxC1yc2BWJZ+LSzk
dsM1N53Xbsibv6uot0QQpfOeeJfcpMtwGB4Kjx+YAQO9ui2bp89BVqztGD8xSqQ9LlQ0f3XWEP1b
ZHNpyhWSmM6j08Q7W3rjjMD8kop11LSgcG/ymHFaLZGPow3gfyiPJc7rcz87xq/7O3nDClV03gw4
4tCAt9hcS+kLocWGHSYMK/Hhr3pHOBv6+9cii2XgxFHf4FXfrGVq2ojKDGvRbFFLZzQ9x42avj90
AHyCODKRHt9pm8U6c1y7XUN9Brn58VAAvzrardO//+5KKDPVBPAugOc2Z89a6iavqA2EKoPQntxE
y6i7J82780vecDm5VfL2+c9mx9A0itNea5ywWM3RryY3OvZWv5eRX98jqA/kEVxYNgz9k8tr6yW2
YmtZboeVvjJJvKy8Z/qz7lEwp/3djyx/H/km0EFEqnynS1NmUQuhqLUdomRhBGqXGjR3zWpn224t
CFoXnhURGV7BTTjcwakSnoGVQgVdkqTDeGBAqupXw7onTHHtF1iKDOq4OCRBV1jYGel7PeFML4P7
95Ar4Zg0v2NneC4WblKxdDsluptLA9/LFZJqHdvTzeRCGnYzS0tKVT/M7jR+dRvd+iCMfo/os2dK
Oo0/ykG15g5lnsuLxITS1xnm35HRa+VDJ5J0Z1XXDweHm+E1krvlwMPbnECtadaiyB07ZIDhi+W0
v424+x53boeAa/n7vb5O2qKZQ6+MEuR2BwtbOF4ra3ep4jU+iKL2OHTrnt++sXmyZk0UARqH4HVz
BIdh9hTGXDhhFffJemhSxTqM01xBk+lGd+dW3TKGTyZKIKJEgW0Ts6iacLMutp0wjhkHqwBu8oVY
f42C6/XuzQPGSjmSHcS/bsckTlPhtVOiu+FCSfqgCmc8MZPbePdDIXHlcucoQHGpNl6ibZy5beCA
hqD2vcPiLNQ82+o/714KDSkeI/IlUottsMJjP6VCpxagQRlnekVfPIpK31NJ3wz+lc0Lsj7JE6Rr
QxV3G/BPul0pUyGIJynYtYzeHrMvyKV2r1OVObbf6IutP3jOkH1Ucm5WkEP2Tw61ZZZj0BjICnDp
Cv4nzBMop+/mtNb6oXWitfPtqdedkBNYv2jesK4/Y/xu9Eso/aL0vppCGon8KYuT9HtStVp3AFnu
7vUp5NG6jIsul7d5B81iRlnVc0mhicWLEH5ndUyNWUpH2utLXkTfSiOaKcun+aeOmer/3v+IN06+
Se/ftmRlFEzyxkeZpRsNptUpoeVV4tA2dXaCyD49xcLeCZFuWZKNN3BucvjBFlc6upGxJDJxU83Z
DdxRVY5UrRGa8pLYv7+o62jMIhCjGoasnBQr3hz/yM16U01LJVTiIj4yELt+YA/anUt2a0Eg5OEe
y/27GomLuv2q1GWqhEbdopw11PlBa+IfZq9awfvXw1tFtRVaG1CQjS8cjaJgbpythFRb3WCc0twC
MTTNe0CLWyviw0i2sZS83JYk6MgkdV8l8ZPjVFWwFl35l4O29OPKJMCH+0u6gbbgyNGTJNklYKb0
f/k4Go2yUpNtlVAbEZeN7S+tUX1jtos4wA7MfNtJVN8uyy9K2T+Yo/ItmZe92sjt38A6aURxAUgj
L38DEUfTamBbQkPY3X+tqG9+DIu6Bi7M3BNjhz1fY2TOg9RvCSZXb1/codcOGR58J/9/63luvMCb
GCeURfAnPKuXvwR1u0wtKKg/raPliYO5Ii7+Laehl5yWWc3Mn6qYo39rc1HWc9/F3hjWRDh17GtZ
qUQBQWGEzKvI9eYQLaNQXrt0UczjmMDACVaoI1oIOFP5Bi3G6z8JCAjp18kelCGwexMhkbxR0asQ
feF0lu8sTjMAAG7VEDmqWv+IshK+VI3S9mh5qSe+TyZKXllrtNmhdxmm4mv9HDWBEaVd/oSeDUBd
ZVbfGlO2s55VlBWVV9S+qQP4jdK06wcL/ariNS3qcvxcT2v8gnhRbIVaAWnzsDBN5DXJxKwdIj3O
vScUeLz6L7EsKmKUuqpMvjASry78jqQz/2bBZiofRmKGKiBxSYaARKnuD1GVeOBQtXkaTpXbl8qz
MTlCPLh1Z+fh4lj97M8WstW+pehkBaY7NM4hX0pj8Sd6J84jZIoepXhqgO3vjKEm3onWYe8RVmlz
xK+btTkrD5Vb0C0VatnBXl9E3rzobVWWfylzOxtfmrZ3ll8IWcTiKDS91T7NEJ8cPwNJX2vBkjlR
eQTikUjt8dSZHzqriE0R2HVsmU+oYxTi2U29tA5ifbVIZFdbaN77XSbEagr7BCYU97cRUFwWVl9E
WhSiDzs8lSbQbaOIh53o5+0cb845WFPoWVTwUPfYTtpq10URSVcr4AN17UkXZv8tS7TpgBAxEG/Q
EuO5HxXtJV1W79Naq8NrvFb55/u+58bzgH26S0B3wIBsJRXq2WiaMfOi0Mld5n5SFj8icDL9H3aU
bB0sMnJcpFGbkNzUGltbPV5WO0vcr3ERJbRpm2qnIXPDZUsIEvUA4B2UyPVLx2Ho5YQ2bB4/FVEE
scCr9K+yu/2caLG6B0W6sW+gNuiR0HNGLnZLkULOuVjXSFEQ/sRFH/RofG36vN3j4L/FwJtDImdG
k1sgKEI2s3nuMqfPF+RLOCTj+lxZ9kGxGcuWlckHvOO5m73HTHUDMp4P85R+XIz4zGyW2e+G+BPS
fEELjKXXlodZK05lUfzTi+aU5c0xZ9ZgGivVYVHnwOqWyk8Nc+dZkx/16qfzxeknkowhC3n5ObSl
y2dY9fETcM3vAy4fhnGkBEbXPhcG/13Z72cFcmFlo54qHrXjLX6zgNllx2sbPxlW0vtmoS1nIq1x
pyBw66nEgHyomcBKE3PT+POa1J4Z/xs/qa5gcnORPSRCQB4DK2jZH+1onHw+yr9tVx6WzP48Dc7O
E3nr8En9JnD/NiXE7agfdOGNIk2W+AmOifY7Zd6K5jctUK53+wYwsLKJQTkUzN3m1lIfb5J65QMm
s2sGWd5qfgUXcCd0vLkYrhGJDcp0V62SZVSYa1hF8ZOYzJi6VAXtxNeXdI+4dn0cqeDwD1rYkvq3
hVpVSg3jVkXSSG1GWxypv5TMzV1RrfFjfXCyz2Ji0JtR2qrY2cdrvyQl8PlWcnyCVI+6vAgASgXE
+Cp/QqPoTIiQP6gUEYld8y/3P9ilIRweFEAIEFC2ieBY6uaDOWXCS+zWWpgzEQGssusc/oez89qR
2+i69hURYA6nZIdJipZkWSeE/VpmJouhmK7+f2qMH5+a3WhifCIZGFh7qli1a4e11k66zItkUOyB
Sy+/2r+mgPUgBQjjgfKr+vkv9ZyuqlZ9rTIDwAN66YRZ1SkdrOJ4f0HXVpTuCF7vdU2Mcru04phi
cdLE0p9GFEmPXWIAjRKLPPwHK7QFYYYr0aRt2S3NDF0Uia/zBsbytLQO0MShK3bewGsRRbVVpO5g
lXAcsCouF7Osq23E46w/rV6XgHvoBjv7Zy4rs36uZ3Owzh7Kh/bHQVvGNuo6R4jTqGVjd6SJlU4f
Sl226YOohfQfAL0y/yh14hQuml61vcN85Kr0vxlLXQCMHgOX/2GsV++Q96lgDmsv4Cu+fdvUeHJQ
pIyQoFh0uZ58NruOFH1B2jafv5nMs39Wc/D2FCuuD7XKXonG4BxQGN1WeRPEoMphkcuTF2v1Sa/B
rBmi8CMradedav9NU0ogiLRSoaTUz3851HyWOKsHVmTYDTPbxMSQ1wqRVKvt+jfFXer+qJohZ03J
JTM3a7N5tjAzr+rz5UlHbClaltYMvdHfy+puLAhVfkQHKCfjybf3JyuXZOzHZX4amq59WLou/pKJ
Ko2aZah+u38ark0BzKa7AMIUhSK+0+XeObYWyCaP2ydcg/m+LHXjRw7P85mZltoO0uKWKSRdlVgE
/bNrYaIlmwMq/t1T77XLgzPlTTSMjjwbwv90f1GXb4b6SgAleWexhawyNZTLRQ3oq5u57Non02SE
SVgkleaGWjdqbci0n6Y6jbORNidGe+XBzrN4Y5HEGFShIAObdPc3QUYzNL4jufJQZhfjEV7McOw1
wztVGRS7+6tUZ+3/ArXXVYL4o66omsf8tan4JnDK7FS43VNXa9VD75UBMWNdRzDkx2iUurvzHl57
dfScYcgpfqThA0G/3FUUVZ1JNnYFRTaoHpmxZh8Tbfxyf1HX+4cRvhncFagyIKcujYBEr+y2popY
L3r6BwBf77AwEfKRTz4d326KDE5J5HvMXdreZeaMZfroa9WTOcwySsvWgTMUJ4e6SdP/YIpyB5xS
qsCQjzerKqxu1qd4qp6k6/ykBGw+ML01OSRi2Iverw8FmSlVCCTjUea5SnCCxWzK1c7ap4ks6K/K
s+vmKTdduZx0o89TlIApbu48xLdscuBJFNVkgyuoCQNmbJE7joD0n8ov8JN6pD2sDIaTyH7UBHY7
9m6cEaXAxbEniFdh4eUZSZxG11etFk9zYJdaWJnCW0O71dsChTNd/HP/mNxY3WuXQ1VJkYPYakmN
8wSrBRHeJ9T0qjPQ+TJsfeNbPGuPM124031rN9bGFDzlvVjY9bwZN6MuZa2yeep1va1PQtZGd7RF
2SUPjDsajB1zN+406C1krymZeqRFm6KdT9crEGXGDAe/nL/oSWuFk+jqnUfmxhYCKngFpaFQegUt
mBZ7yJkXLFEVb4KT4aIcgI6Ucx6YFfZYyCp58yutEiBeGBAhgGq2qsl2nQHikmiSIOLvh4nlLE8U
Gvud9+zG3tGZAjpIfIj/2NYtvKluLHNG+WvOR+bNVEH/mCMKvZM0Xr9ljPTjX8dBqThqi0XKEeQ1
M60YnzSmRX3T12U82GvhnofYaw4gTvp3mpJhun8Kr5bGmVCjw9lGXAhdlcsbVutZ7mYNS5s6w/ot
M630Iw25P95uBDks2g/QhkDibt6TZPGzoU618SlZmAGw5HkV1UUqdpzFraUA0iDeRbGPNHXzSioF
i0AjNn/yi6Y8IJ4whnaw7klVXl1bdYkArNOyoQELa+9ywwAoerLxjRFl/MX7QLutPsdem3+Y6ip5
+7ehiUiEg+yoev03pvIUzFZVdNOTNmkQsPWgGuZDuqTL26p/xBeKPAGQi1cENhChxmZNtjbx5evp
iWtm/+ZpYxtamnzz+AvAo+S+xLuANRTC/NIKkwPbdOg4as6cLEPUzlI+DqA6sremPXg33kV2jgfO
ped7aUfKeBx4SmZ4QTlzjzNjfkHmoNvxp1fnACtAb19741BCtnA0VV4fB4uug7GUWbROfRo2Y1Ae
6UntlTJvmuKSErQjNcYFulxQnlhyWYxSf3IXRIrCyo9Hglw+EAFvitjh8f5tvWzychpo4SrxKv4k
vEVf9NLcvDaQ4DNWxjSh/KT3UvsxTtL+MlDSOqUEJZ9gK84Hy4p/QiQPHu9bv7FY4gv0ZhWrmWRS
3fJfUjz0D+uZ+Q/6U5YaNBQaL3hO9DqLMitrdx6PK4fLQhUGmBcRYAClrUtTOdwx6TGF70lHgTNa
avlh8u2jZhbT0fOql5XS9FtdFPgx8jwV9sLyIwK7tJhZTWUt1Aufuk7Obehqxv9oWQZvHeIFmoKt
I/dSVUHKdpubBkQjz7kG+pNmCSb6jB43u9HHoyG8fufRuv5ckGs4LFT0cYxXTOlcBLKQskQdsK7j
n6g4TEdkYZrIElJ/a/LvoFhK/EJhF74vNc/LzQvqcdUqv4MlMDdZG2b6jLwbg+HDOAmWPSLe1WPy
aozrrfrLtH827+JUp7j/QDFUGi37x62t6skyW3m+f9ivrfDec6fRBaOvjH7p5ZK6ksHBVVx4T0U2
1UcpzCJc425Pq+v6nNOjVeJOYPA45VtWts90pxSWiPuktVlzQmeoGICTAPljcmP2GMtpjigYvFku
lc4wQvgoixJuXneJoXsOBc8O3CthTShx6c1Zs8Wys4NXASfvCNAhZYCaKr7rcgdH22AuWYzmhdVa
5tG12vQTHazyKbE078VPrD2w4dUXI8Kg4q4o5+hl8Zxd2kspaNREBf2z1WbtMzOKm6g24vL3++fi
6lbxPuIoEMFDL0RRly6txHE9aU6eYqVI4h/DYtdhUHXTyyzXPWzD5YK4TwoTxTpewRp0TDYHHfBA
rE+GIU/Cn+EbBkysscLZmLQ9XuPlmv41RAitwCe8D1DMLteENhzZwToBIQuM+pTMI5r7Y5u9ZA1F
0Lds3/83RRaCNI6airdZk5XkKWqmy3iaBus4W1b/oTGG8fM+HvTW5vFCgs1UenDoUF6uKelhGhW9
z5oGqvg0NwdAoNaeyJ163/+v/PPvckgNmHdMLMizvFlOKiyzCCqs9AO9nmS2nZOWIXcAk8qNSuT9
P4E6m58HXe5kc+qYbQyD+uOh4njArd0ew7YBkmzO6N0nBswSZwDtSuFd6LRH5u6Q563+wGwe45Tw
kh/c0k528q4bR0YFwJwZZjCg0LOJ5NpAZvmKQuIJNEQd6lNRRH1WL09VLfLH+0dmMxjvdZNV84dy
5as4/LYZKjS7s7JSTKcFqaxTHJvBWUNI4YygS39wk2ANpbEuz3MeQCX0a++YGZV2WPzBCx1jbh5k
lfUn2Nvel/u/2I0jpqSkqF4pP0deeHnE0qJjDOGYswfIQRzXxG/QAqjjnRtz1TLFDWDG4U0DFo7X
2Zgx0sIt/FpOJ7tj6kbNeIX3NjPZo3zt40MxWUWYlL17np1+iLRedMckMPNj7nXD5/vrvXTo/34H
vAMVLaWZBHP8cr1zoQEZqurp5MWpG5aIpz23TCRlFk48nEah7VE9bp0xmtG4QNoJ0Es2wXWCtkQx
UbA+uVnORJCERpw0GkFLrjaP95d2bUqNcCX4owSvcK6be9yvq6HNhsXSnGn9YJVF8LVqyuKYB2Yv
d5Kg27ZoNCKSQ2XcVT//JYx2jGbJ6QpPp9xuybV6zZtCph2Il8Qbxq/313Ul2UG8TmKvKuG021U3
49LYNEjdSEomcrr9GovncuwS+X7Re2M6pak3WL8vhe9+1Nc4yEJnYqSXUxtOGyVasCr1w8QkZTKL
hjhlZxeuLw9DWwgMAEmjdAAg9/IXs5m8IKzFm04xvJpPgAHGYxoE0xsVstXyEQdRTLXXuZobK6Vd
ad0QYGWtK4mEem2GQg+GnSt6cy0UAdQrwPisLRqp8JLRZXDdfFqX4J/almUU2HO+E069qjRdunze
THJA6C6K1LUVEux4U4RmtMspmHIpwlnEaRvZolmHcLb6QIs84Ghz2PSTL462jvjluRRW0p1jDRLq
s7EsZnWQelrYH4lF2yUqBi3rHnuXEny4GGO/V1u6cdBRLVDT/F6H4G7BiOO6mmknrPlUzf7vywqC
2k6nPxiPNEX3T/mN/Ve8eF5COCp87I2jsCb0+G0/ngldGi1E5qyIqnjes3Lt/qgrcVypCSM7w4W6
PLGTASSwL4DoTuqedCujdPTq2UriNXQGa2fOnQpPNh8bv88YJAJaNVJqs6SkmgnIGdV5qrSyijwE
91AFQrX76DhL/lyYTnIq+jH74/5GvubVl2bJq8hHdNXHJSvZPOug2YpB0sU/tUMT/8OggaE/23Y+
5mETtEbwB4/P9C3TktJ7brJJJmHujYVxCnojg6nmJvbfWmAudiTLpV6inpFp8fu88/wcjX+7H45G
v7qATY1Uaj99aa4vNJjKb8PaFsOT3eRJ91A59RQfW1Csz2al5YxZ6DSrOWex6X5b8xiJ5nmC+PCh
EmLtae+vTONj2hITEUy5uPVvVSwm90nOYkmMozUX1U/dHqf4HFeWENwOJ1u6nZt5ffwAsqmRMq8N
VQKqy4ORQ9Zy0Yq3mI4Jozdl7E9EMvxW6VXcChw33AuyAi5x16ZAkdpFPnvm4p2MChoxTE7jqdHF
3hTC64CWoBlhDlh7SCrB27tcywCQufQGzzuB+ak+wirQTpOWLO/TgklOXTemf8RMyzzY47iH6bxh
GTAgZUiybZVXbSojTV56jT+6/sk2xgd3trNwEZYaaPBoF/X7GTX5MI7fWJH0FUCd4QuK6wTSn/hq
c+CN2jfn2u2c01R25mGd5uWUtYa+89htPSFWQGGQ3yMByxDybSk/wXUl9Dmdk9FRDtEQVPprkAoE
nDnpmyrTrwuy8VE21tQf7ibvWUTX5CP1l5NeCBlZ5Tx+X3J//XHfUWx9IQui2KOE8XiMAqq5l8ck
kbXVKbTWKe87gJWQXjokoKYCuTVwlX/6jtDHHSd/Yw/hiDF7lCHuqvy5+VITbDF/cZFeYrTwFMqs
y08TbuYIwGUPOnXLlGIrAlE1CNC2vI/RrYHzL5ga0XEN89UcI0CJSZjm655QxK2NVEcPDTuUTkiJ
LzfSSVbQO6iIndJ5LiPwbeaPRPRtOACT/Ditjbezizfs0QPHg8CHQt5lCzxa69IRhsJCFPaURElr
U28yiuUcj11/sMgW/4M9Egaa0oTVFCHV7/NLsGtOs1HGQMdObZ55L1ipT0u1irPryeVYGVr95f7B
vPHpSMdh+sHEINp9jYd/sWfnLiG7skfeWv/etKV87I16+aPzRf5w39RVXsolgHmCFpQqQwJy2Vw1
Y+qycWjL+OTNY/ddSBE3NcJpshq+S1+U/ufB9jsn9OO4MR9So5+NUDCnenp0jGR5bngyxkjoZaof
zDq3O1U37ZqdX3L7NlEHI0PlDNEYU+zojT+3KRyJ1tY84LVrebDlMhyqqf95fyduGaE9xYBBAiTS
qM0hVtjNwIMlerLzYDwwiVgLF3fYq7Wof+XX2EQtRdVaFOeW0GRrBQ38Mq9GKziVy9Q/TmWvRUUq
9ePsyPHjAgr2EbqLfvSkmfzmjUZ/fOsieROpTSlqNkXnLe+syIVAQzNPzvlEDloggnFiwMlf943c
OFOcTvXy0vzA/2zfX7GWPkMT5uScaYuKdRj2yTxnup3ZoZMrg1LiTrfP4zQExufYXvU4Jx12huXA
sPW6D5PG16hHTHkwoLtpyp+etKa9iRnXnzsAgYHTAofJyMWtz9Iy5otIO0nP/Ty5ZyuvnLPsKvHG
1I0z86r+jCI4d5Wy5KXnaGO7sVDnSc/pkLWRDiWTUnjavPmrYgWWABEHyvmUhy+t0MCH1do06dny
Gyt0FQtnom644wVv7RhFMkplnF16JBtPUTFITkDFT88VBXH+aP1otoZ6pwtzZYVaCRMwgbUDyuG/
1c9/8X3jHMTon3ZYMYLs2IP/jfJi2FMxuWUFPCkEHzBiqo11acW34lTkuZaetdJFSkkG2o92WJo/
71+EK7qukrChQ6xAHTz4dAIvzaxoAM2yj/OzjiLqP2swO+tX00uFExJwJB/RXyy7J23UVv0lF7b/
U1+K3p2IRDwPJ8z0puwwQKEw/hrh5TA3NjCK30RuM052rDxGOiXzOqDjV095uDqrk55HMNhZtIg8
6UPdqjMjZFCR/NT7kgFU9xd39UixNo8lISTiwEzZ6pKpyqQbkzKxttYIIUk1z0Wdr8wlK/bGEt8y
Rcsd0jMq54AGN+dbL3JDuIydPDulm5EaD+h90EYJ8yDbIyOoQ3zhnymbwZFVT69N0X371NSwqKep
D5hZ31YPQ0qe54zOX7jjz0vtfpSWs+Mrbyzttfb6qsgJRmKzNEafAVq1+/zs5G4brtOwvuvL2If8
Br7p/ge7ceYJOBXwh9iTKHRjKg+StIP6k59FYZbnQO+mg1NY9af/YIVxWVAZaGWR/F8e+c62yYjN
IT9rjKuOrLqqD56BsNd/sEK+QxkDkUdqb5dWrHmANpJTnsrI/o7TBGsu35+1t83muL6qNUEkRsZK
WWzj8ZzZadssM/Lz6OGGWru2n7uyMhihaWv9EJqIz/5cDKd8tOuq++PtK8QulSdqNWo2wuUK0YdK
Cq/DNtlPewgmczloTevudEBunQkyIBISMjuMqR34xds27dS0uoa0EtMCHGSfmcG7rv2ektNNK5T/
lWwUTYZtOleWVrKOlZ5DHnb0yFs9OAurvqeifcMKgEAXIgjFYoKsjU8vOjmMRloWZ6jo6UOAqNKD
25df738Wte0b/4AjB2sGqFgx9zdGpsy2lnFty/PQyhjaHdWYwXKqJQQVlJ080Rl/3zd47SCoyiB4
jtARvRO6VZdfyKvGGEIIxSMYbeOHVTLaQWh5+7db7KkfXC2NIIiCCSA6Wo0gttT+/nIWpsS1J70z
i7Mxa73+bE/SyMM6SWf3wTbpF7/M9QjP5P7ybhmlgUB8REsGFd/N8hKpi8BPcUp+m8yHRZ+msz/0
LmPEmQsVDnyF/903eLWfrBI0IsES+GKVsl6u0mpKL44ZbH0uZ1MExzj1QB41qeef4X4zt+++tVvL
I/7lPPJ24UA2yyOQhcSsL1gT6RKaxjh8FX3s/4WLtt7FmttWh/9gUHWKcb7EttuOxODCXkls3EYF
f/idFhvGJw0Y+p+iIyk3kqraCXBvLVANYETLjDyS8vXldg5UkIsVPNC5Xpa8jVymZlmHYUjyh2ry
4k9zO5WP91d4/QEpDZFbEIlyIVjnpcWEuQmaMcbVWcm5HNyYdmLhZ9kHbVma031T14vDVMBeGvwN
lHpzVvoEGlc5W/XZ40NBwdDFN8fLaFsUYxLXD8YixFvLsNAi1ARgul2UvmB9bFdH5SmzUeY/x3JJ
qJ0EX4HL9Tsf7cYWKrIC8nM8n6xL/fyXm174nTln9JFgBZNQh5qIs48jj90XuJ7rP/f38MorsyAw
OvCPlBI8y7u0BSmoLZesas40duyoK3Deh64NtHrn4L9KSF94ZmVIwbTBaXMatztna+locvrEOQnK
HD2HDA09JGqy+YFw2HuZlikowsbP2h59bQbCvsfVJV+Fl/kL4Je2/SDdwpJ/jW5OfTZWw2ZCW4fK
FDal48QfRF7D0yrTbv4GKsdpIoYlJ+sTlDzGlS1qmEiYJWPnHGVrGD8Y+CPTOqQAMAci9OypeWsl
XR0Ukj6TWjOTM/nPy30N6nVdyt6vzhraUNFYxMY7kWfr1/tf7yoC2lhRN+SXkwLUyTTrwqr4ekF+
IAryo6aS5mlEYOuIskzJvqbiS92K8nzfsnIc28+Jo0biBZacKiNcWhZAKfoElSKuuZY9MIt9PsYm
GpMGcmWf/d5YHlojyb74iUkeNBoc4/9gH8IcASAixSBwN/btZNJao6zPdZ9WEaJL+Y9UK+aoElr5
XvRmGjmFvbwbtDH4lvHsvzUNpqgPr4aHg+HwlKY3D4dEi9Vd64IrGhf+o2uN6wdZEGbcX+SGkkqh
HTOwRChuQXIA2b5ZZR+UNOBKogvUFMTwqK/l4IRZtvTWI41WsYRuwRCO/6XS0pJQb7y1eiQrbY0n
YfYuEnjG5MMw1dxURIlTaEzRsE0mYIsaImzYe94sFB1Kz6KpVANb+qBe3EdHk3X+LK2ic3eOqzr0
l4dGvbK863g3pTa/CWfZIb9GrFZQCR6bcClLLyo1+QX9hPV4f+fUxmwt0ahVt9Dz1Lyoy+PRFVPH
oBqglMxFcQzm6izaS1Pb9bkVsQgtaZTrzre6tTY1R0HdBWqg2/DMKCZ/nWMc6dKgnbLm2Zeg04Io
QC9wZxevXTYhLi8stWfo0AiUXq5thjIlSd6aM4OlmuM42fpJF+MeVvnatVBEIjYCAKbmi2/bSeYq
fCaKWeI8BPEfvPRjZI/GET+qRz0QqchstI9La+9EDze+mzrqnhJlVpjYzXcr+kQwOG8W59VesrOd
mws6X2ODyBDiWONqiW/3z8mNvbywt3Fj1bqkgIcncS68Xn9ckQEOR/La6L6VG2cDqUNiIopNBNHb
0yh9AqCc2UHnum2D7NB3pbcgQqdbBy/PvR3PfGML6eDilND4hIy1VTNo0roZrKoR56axQK3N0z+z
lXzL6vrnOsR/3V/Yje3D+dO8whWqcWQbNzjnzLYsaqKsWuhdlDRac6jsYC92uLYCUY7aiILB+Zzu
TZ5fQ8T3c/D55zLw+rCfKyT8Ynds3goXYr+IGJnSp2BTRCsb9zQyptxnNqs8j2aPYIe7Gg9uUu6N
Hbw+DFREXoG9yDNwh9XPf3mz+zR2B79eh3NmLmaCLBPP5nF0zNw+u2vl75EBro8DjV8wUOrs0a7a
IkoG2eWyt2d59lI4SqHf+X39QMxQZu9jJWv7UfRG9zbGrXq3VHOfFhjrRLNo28fQdA+RMkNfqBK7
9cHvmANcrhYzbRGjeLPfVdguRFJxFqoAuclw6J8JnWkI+jkexilKY4YAisrvHwcIWTv6RVfnkGCO
ijd9JrozkHE257DgsNczVfFz0rXzYUja9qQwkzsLutKdwq2Ty4Boh8iGwt1Wn7kzYlmsfrueranu
fjdcHPzZqJOsj9KCsbhHZrx235fYNocsivNuWl4ao+mXB6sAv/pWeULOp5IsAX0K3YkwebO9jIOd
NEsm9hnRyTqKB4/Rz76116F+JX9dvNfgI1SuwxlVEntb7Q1vSRtXB751HiunWI/94CXd+9xmavqB
HpXGfFM3LYdQTvmsPYMHDWzCeWEULz1FN7R3i9mQxlc965CHOa+L145wQ5DG/H2QOnR5n6Kt/Vvt
AlI4tms2Bc+paCDIlC34etE2/UwygHjreig8szV/BNnqfetAi5ZZ2MlSeFG6GtXyTAG9fu9UdT18
QwEPgvDoTkKEonZ77yiEaI2HVgfJ+Cz13CiO48jw5/cV4m912DZjnkStYzOuY21TU/zdVP3wzSp7
uw/HxEm7c5v3xhj6LRJSByEMMAFRQCPwacmWoT8klO9qmEm28B98b4nLT2uSDi5hfry4x9jo4uGr
zNoF+b8APsm7HuRBcIJQU6bH1fGG7ljXZR4cZm/SVko58zI9jLYpGTNWpuZXK1hXnVszpM4PJlBp
/4gGSPf3isHV1Z+xFZf6S+l3eXnsYlnHf7/xHVFsYYpF9BhfJVo3nncWxtzntAHPfdALZP6MJArK
STy8zQqkUJpJIJ25vbRZt9VU364Kd56E/1xNzLLNByLkuA721Om2/l1ZUVLhSj8UkZItOmAd0nFs
iRKfs8xzUYbWpzQMtHL6TkYa//72FTELiBIkiCrlaS/fknYuTV2Orve8zEt9TOq6fxKWv5z+gxUa
pIS3qlK2feVbVO/bek79ZyFzGYllqiPaYW9TuaDWwb6xZai70GwBN7JZS2+Za9kP/ivo74fWrp8A
nyJPr8s+BEj65vFnWFMsOTSniCyIOC93Ls0RMliTEQCgLP0HlFGso9Cc9nh/526dBRePxhRHVYze
iq2LkdFk6Fz6z5Tm5q+LIw6+V6LTOy7yn/uWrl4NtX3Ee9SiVdLjb4OkgIYENBDTf7bjoSfF0bu6
PASIgD7WjieTg0VO9L0ZTVFAWPDz5oS767NId6fU31n19p18/VUokRIPUuSE73i5t1Pj10MpV/8Z
9SMDpkCyRLbb+Du3+dbevoqHgOhTRbnteelSmNiZy4LHfAw1dxrOZVzL0FunPXbINoZSCwImi6Az
bBRSoY2pPLZmIaw6eK6BpH2tfH14Nkdb/l7w+4V+Ywaf7n9Mdfh+fQ3/tYfigHoJVYPrcgOluUxO
WYrgeYkHcGhu07YPzYqoc5M2w28F1c4olWI437d6a0M5N4pKp0ix2+w8643GYNih/+z6eXX0Yqm9
m5qqOfpum/wHv4VGClULnxYe0cXlAqdYMjY15vat4zSFiTF4UU/Cebi/oFvnkF4xAliUvsFfbO54
myXp5HScQ14XWPRoDhy7NN9DP906HBAtbHXvKG9sNb8TJFQTAfr8mRzcOE51Nn7M0qZ+N3t6/ZAk
tfh5f1W3PhOxEmkkrgvc9iYiE2YbjG3CRc/Bjz+AQHa+LPoAVzq19wTgX7/D5iASXNNyQpCPcHRb
xUwZqy1iWoEINpJEHvh1yo8yGIjk13Wyh6jyQKK975htk4Y+EOo+NFH314AIaflHUxfWtwGgo/G0
FEX5JXDy8ltiO8t3gQTG95pxnh9tJGv/yFEN0aOm135X435PVZynI7UosvIpZs7zgz2IsjqKGqB1
JIty9Y7cBeO7XfqDfugpc/rMr6xSGRpFZe+AUF+B1dst4Ma/UuAUt0V9/l/SNS+JvVUiNosAbOoz
Q6AsZx28Zmf17klLc8fIQlkDpvrTN0vX+pF6SeKjnYneVuhmgxM/68MqQU1Zk11/nsrJBWc0LsmD
0VciP7pdvYpT3DNU97HWhz79iNBNufM2XJ8Y8hVwmJwaniBYZJdL6HSvaBEcbV6E5WZf6JHGoV+s
6wuEumHHKatAbbtb1IPpzBP8qHDu0pSZenWRJzjl2WSKSQhMjoIKAM2HjtmtDOvNJv9RzgtcdBMw
3U7mdH3fqcQCQ0EkizvP0LpL46D/vRX8ffDsw1wMgxyuXFK/UY1LxSnEJwDwVYmKNFffWCkKp5uR
Si5e5mJeg5AnwOtC15RDdcjrTHxs4ea8TWzs1SYwAHSA4eYBA91GK8gRdGs9J+VL3csscvs6O+dN
q8HPqfc0Wq/dGVxW3BjdSfoWZLvbTayTSp/M6iVHDCk0tKU/DnksH/2GGS5NUc47F+z6o8E6JpdW
MD9QWFcklAQNiX5R2wmM/JguenDoGLZzvO80b6wKnr2Coqg0E6zS5aoaY9GLpUnLF6fIltDo7DOy
HXE0V/FJ82dv5yDesobuK216yi7XwJSJOLkJ0Od6GZF+PbQ6MHKzNmRYG+0Pt3L2tEheq6KXtw55
EPShkeFEDfZKCLaYKQe22VS9WNZgAofxE2grGo24/iG2/Sp/KfumQUXLTiubQZhNYh2mxQnsKFVy
7T34Fv846U1fHhmQEneh1y3d+2mMO3EURT79RaWy6SIGi2VeiCTcXP21ECh0B3+S/Z82cwXSMDek
98UxeJkO1dwE2dcUlOn6kSBm6Q4tqH39aBZpoh8bLZGfZecabdhOi9mF1Yx3iqx2XhmlA54iXMfB
/+hqdCdQ/GrHL9KGyx06pG752W2WKn1zmKCyNLIOInUUaLdcyVlLzdWWbvVC3zeNDEuNRWqqvY7E
LSeMTgbkDGIseKCbZ9to9VRIp61fEibJfzG12f8WT3HzHZHReeew37hSSFLD5IUuqGIS9fNfniwz
mHFKraxf9MR0woapxUdn0N/a8MAPKpgpzsgle4ejfWkl8yToyGasX5bF905QULNjLW3tVMndhOLW
3kFo4QKj+6GyiktTmuZm3ii7+iXN4hXkmqc9215bnIXvef9h7xQTGAYU9RHIBJem0jqotFSz6pcm
7+Spc/34ZA/dHt/65oJ+sbI5DK1gHkxTzfWLZsbzX3IaZdiPFBYZ8Zvv+NdbpgCbgB2DoApyd+P5
IMz3+hh4HIZ++NwvuTwGQ5JG8zwmO12OW8fu1zBjE9QXc0GzeSXMSBKzeKaymUUlc5HeCC1Ux47Q
Fyac0jamsH35gRIr1Vuwi82LpeUrk0V8PXK1zN/JhW6tBQNoEDGJjYbPJo5pxzF3R9NqXkoAyEeN
ku0RYvzbpHNfn3VydZahBuyqbuXlWigZpFlbG/VLFWgGYyK06QFS3+c21so39qvZNSyBI6QVQDd0
281Dd3qpB+lzWVH8yMI8NpLHpJD+zse5cdguzGyOQJz6g+/0ev2CgvffRu6ZDyQBU+hZhXO8/6Df
sqSa7OTlRJlgCi+3DpYTEzSlVr/kMvNPyboyQiO3EucjNLzc33nPbxhTFC0lyQIPB+7qpTE0r7K8
7FzxYvrleM6yOjg1oi3/EK23h6VWOenmKYde7BJ/4blVC+DSlMe8lDxo0/ZFZIOM5mY2PgzD4j63
S2FEJlw+VYW1T/c388ZpJ5lU3pUACVD1JlFumtZLfGhGL9YCROc0uEksD2kfjL/dt6Pc2mZxcC6J
jDiJryWxy8WVZEVmB4GWzGP+OPfts9vpfxaiec6ZqJhDxQiTZfmt0v1v9+3eWJ+qjsH2YPwE9JrN
YfF7bZnzuG9eKJ5Vv7eLzD4i9lHvHMlXrOfl8ogjaL2CbyUtB8N4ubzMXacy5Ua/ZEs2mJ/NGh4y
s+1x9NQWVZfUh0ojP03CSu130qHCHQ72mAxU+Ts5vzTpnKfvzRX1oaehMufgXT0mY/cJ9fusebfG
pqaH67ymPfMN5fiN2Tzt/4Igz5Onxl6T6tmlSOudLRmvXUgbRRDGJHzyY9C2Jld+AsryrNPBMCJ9
QjUmmqQe/0gnu3JD3V+Sn944e2VoCMgMv02eWD+ZTlWOp7W0tc8loUAWWX2e/RO0ImXieJyb3w0x
TDB2vcmVO3nk9Y1jKyEhq94eoiBbfI2WDRMDD8rmZSmZ6+lJd4ikkxanAtzDzuW+PhyXpjY3Li1X
1HvsrHlJLa84DuB5j21lv01/Vbl6rFDUZtiw4s9sKyntPA+DGzBSRcSJdjZyy4qEcOM3X2S4cSQB
9us8dWLZyxMobZnSKKtanMSyeg+jlc7igCiD+1bgrFoObk89KiSkV3T0maMWOx1HPWZqd9T5c39o
56nJQlvr5CNaT6uxc7tunQg8MGgeH9s0CS6X1tOKGweS3hc7Hfy/HS9vv1mIcOuhQytiZxtf1X62
N5lskaqeCtKuFKO9IC0sbejal3FqnQ7yTtGLT7MPSPhE+tR9l/RoxRd/yahbycI16gPaTMt8dv4f
Z+e1I7fRtesrIsAcTslOM92SZjS2LOmEkGR9zMUcr34/NT82oGY3hhj7wDAgwaurWGHVWm/Awf6f
Gqco1QcCpdL6FnXq+eNiL9NuWpr4W95apRe4NXdvACReN3au4lkDOhlLPv5lm9Jcoxs6yz3Eywhq
ru/E7H3m4IY/ayZJrQdRH3U6akxVPvtoxlrmsYvspvdLDtF+N4pqUQJaoyBMrD7Ry50oXE5336VC
0T+ozgS9WBdxmr376reohbDGQYjyvlkrhzAJvFGthe+TJNWeIqWyz7w087noho1kRq7i1dfRMT2B
FchjF6HmVY6OancL89OsL808TOe8HcpT0xrwXOeF5m8eJU9vXx93lh5MbUgzqEVSRFtrvjqRHtM7
nOqLlYrsJ7ZQdu9XUdVEfqQkypZV353ziKFJ0B8aSLKDeL3Qk9rt7CohGtrXbQAkPQ2cGP+ut8d0
m2eAqHFs6i6SuIAm63UUj0JLk5FKXxCz6j6zSMsvWV/jytTZmT9CCPnQxF7+++2g9yaSdzYiNvT3
JEvxOqgxLpmWJAQFtq37g5r37AH3X7MYt+C3dyOxDMlnWCQQeq8jCa+ewhLLvEvUzWH6oKRNbX1K
inAp9ybt//fJKL+e7tAybL4X9GRJR7oOR70qTVVdqS8L6u97I2zqT5q3bJEx7n0zGlAAJznZsZte
geM8acJmFVVzQR91sX5ZIWJSft4mbe6nlVt6FygVpouCqa1u2cncZm4wxsifWP00AniFrwaoLXbb
jU5zGfRBfM+4n6fIV1Lc+1CaKLXMj0Xb4W2fphnmLJGjND4SHvEWQuveZwUyRUZAe4pa3mqeG12D
A9XmzQWBK/NQNWb5HI5m/claEBl6e63e24Y0WKSnibzfLPlT/iiidElZSZJ0c6kzbwiPADR0+wDA
E8jl24HunWYgSSQywZLiE6ud2PQgN3rL4qsmcfYY4eiaoZkw1I+ePi9fbDxvNmR/7gQ0kMxEHJnd
Lxv61yOzlWUxXKOtL+jqtFJY96cXiwxKYwZ5M7M3QFN3Ppl0YKMkz1HGJbAanhVGI5AL7oVSMern
OKv7PdB/97kHk7aRNN75ZPI+oNknRQvxwr0eWIUXwayPHC/ZWHt+nqm5DyfKfP/3QoeA6wfUBS/p
df+tyBNtpK/I7cMt/kKtY6EDhEXgR2uc7L8rFYnLtxeIvM5W192fAdfd5wVMhCcau750pZaTi8TP
ZZ6/LJP4NCfiw7Ck/6s9a6MDfW8qecrwkqHrQBK+KlD12A/XTDSDXBStwf9m8YrAiy3t/SUQDpNX
IiUAWXKi1Y7WsOEUHe+fS+OheBBWEtpZaxDk53qrznvn+CQUtGEY30Dp11w2BQx4E05Fc+krg166
q4Kc88IseQBIj8Nmqnf7QsWa9O2vdy8qL09qFcBnpLDa9aJ0QssJ0yluL2J2olOftehlmmN36HWz
v5hDW5/ssdjKWO4HpYND30860K1uirHIIhwzwuYi6HA8NPUy+Hofmg+9UjW7RHDv5uVm5+hGRJJH
ARUzemJU03F0WV/vGjwziNtle4GBWTeHUMmqB1St2uewwOgCGEMrzpadi12jGpnwR9fOLkaM1SBl
jXpLBv7OuQN4QkqpoTbmknxez3saKVrBlc2PETZADQnYxJkyiLCd3Djh7kw2THSgkSDyQa6v78Zw
WPJmHLX2MrZj/iMx1Oj7mIXVI25v6ZNnKA1JSBkd315WdzYofTM6rLDhJcl/9YXNeiDTMMvuomAS
8XERwsH9JRYbUV7f2ddnD2UEYMOyYoNEwnpsujcWnKDMol0j+on/dy45VrYvrE45wFdNA8Dsyy7P
ku6RBuW8K7p83unYfRy6ondVPxc437499NWXdZDOpNdFg1m2siXf4vrLou422mnn9Ng7Ulkxwko8
pIsXn1HV3JLRXM2yDIXPIK91oJLy0b4KlVSJN4Jens5lXCk+auuRz9+2Nw74e1FgENPY4Kzl+b66
kHMsiw1nqqezauRqEFtqcyD12VI6XSMZGIzkyZso6KD7AlR6tSP0sMy6JkmWs9FSBb7kXgXmdGxm
h7OQNkHs61rblqcKnm2xt8U4/UiQ5By+Gi5uxX5EC+9fOwcA+yyMeIkLv0s6+1tmDYgsG6ZwLgi0
a+U+g7bX7NtIdepf7/3ueDS++sdKR8MbMAr9VFerZgsU7mRT+cdBJOI39KCyCmOL3vbKH/tj4cvJ
Yk8D3eNaYuU7q8nyqISaapca58rWSjQIVbfJh8scjYg/6vT57XNhtnl6Sima6X6uUR8+1ImrwoDT
0xJT5zK1/m25jLq/x6Kyk0+Rmg3ZDsurWH80lWg5evOMtWWmKf2XTh/rjGdXbje6j3yGa+zbBIfD
LxDnlHpnWj1+QEaMiiqx53RLIP5mQ/GaJqFmN1FHwP5wdZZUEBIw8OP1MgxuszP6vvM7Z/rWLvqW
t8SdSLKrQo2KCg4tD/nnfyTVRWeBjin09kLpqOYGVr+bdUOrKNpiL63OZPn50I+RFQdqbqjXr94r
dm8h55tn5tnw8Gn2+zztdouiRkGuh9bzYCTFr9JqlI3j8mZ4rx6iUpwE8jN7bRV17JPBUSodUz0p
7uRDPHeOSyb3ChIiW9fO7akhjwwg8+ByJUhfTsEfc2kZbetl6WKeQ1MxOJXjZYe1RPO+WgsTyfmP
LgTHBYuD/bCKUlh67SSOeZ5TIR7MIY5eDHRQP1iJtpxqvRg3FC9kOnS972jwUm2BOCsZj8YqXUpy
D68vt7RAT4e2D2ypfMRGKn2AgwDeQDTty9uHyiq5fh2fS8MFDVRqVohSXo8vxB+9jLCoOvOL4m9N
uIyHinbVQxkCPi5B/X+kP78ccEHZYrCu06X/Cw2pQpMcWgCmqw/YlrpbKM5gnWskcn22ZYzX0/S7
FeXwMCZxcWk0CzILT7JjFkKqCmfP8IeZeX97Cm5XLbgw2e+GmqbCK1x94k5kedZQQzyHGXKEFB6m
AO3taKdU5VaLeFVGeB2y9BjH5AqtDNhP17M9tJ5aLnVknRsyNr/IS3UH91wgF1eqJ73pz31PYMwv
28MYl1uGSne+Ne1PZEHAysAA0Fa3eaEabm51unXuy8UO6kQfjmwhJtZKO99dqniPDoYT6BmygW9P
8RqdLQd+FXq1zPqqaW3EhOxzU9fjvtPmeO9gj/HJ1CvnsICwD0I+++Mwij5o6z46mtE7gVavP4Ez
HhNQgF3IZq4+s9n2cVa5qX1O0sI+wILHCrGtjWBjpPKyuN7ANL9gR3GbgA6h23f9iUMS+tKCDniu
NXtyDkMTUmRAjcX29kMSq6Xv5Ngx+XqbaJ/Mth6m3dDROQsazym6YLELbwtNffvZsbGkJ4JEC69Z
dDeuf1GutyV4dEM947R7Xrhap0ejdT6QP2Oh6Vgf03ZxN2bh9mymEME6l/MM8GJ9/YCxnlvwj0xC
YeV7RY01X0WawH97rm93E0ekpN9LHTPwFKvdtGR5TWsvNM5zb6FKVvXDQwuWd4f1aXQoAUQHobZU
P6YSrW5oyFtc3TuDlPerxDMZpJXr93Q9L5SuksI8Qz+zfAyMk4sDoGFj69yNQiOcc4cntLvGB6IU
XzS5MppnaS3/yKxnf6VR5mxIbrzielbLlgadlIGRqCZkKq4XSWVWoTZgXXRWSy8fznWSIV/gFzWw
tj2pRCs+6krVWh/6dO6iD9jGe5NvxiL67S5OGj61VdWrnFypmUFTc9qyW+LAVKfyt5jRLz8pCDKq
ll80ofNXDAZ4DgZLJF8T1Y2XQ21ZNRhSJStU5wlRg3b0k5nCE1KtdfpLNVDOeDCdvguTQCltqGpv
L6M7M8yJDLpKCj/zPFidTVYMvG6KUvM81a74WBeF6g+1k317O4qcwNUE09MgF4NhS269frVRSjWr
2OQ7iiicXops6V4it0OTaagxaXFoNDdKMezeDnpn6yMgKfGlvKw43lcnvqlHTqtDBzxXWod4t10o
h3IxjBN5hRmYMQqGjeemQdzVSEe8HfrOrNIZ5UKlI0ZNcn2763mZFHm0OOdWoFcagxTfYYCZ/6co
3GfSBBM5gNWhrnasU7Doznka5nxPZ8p8tEt7q0T9yllbfTyKSVJjlYKDxNxc745Ea5RKi2GApQ7a
e5GigMcctfJYTU17qO00+7ZkqvE0jWry4vFpf3DXxbuhaYcfCS/ZjX7cnaUkn8rU5inOU1c2rn9N
XudxlmFpcca5Mn+kK/Khzer96CY5tJhw+ugpRnp4+2vKo/R6AqhnQQznZgN9Rjp8HTKKospyBsc9
D0IJP3S9Z+4xcG1Pwpy2dLxvFw5fk+cRX5OKqLeG0Ce9hWWwFkNzBfFg+3PvVPqucOxU30jtb8ck
xUXAw0BtYtevEwINMwOaY61yVppp+lbw1s98p270v8PR2/JFvt2IculwUcjOFYWk1UakR4cx/IKZ
C56CwgnUfMDTCrp9We8AQsWoYZpYuQWD6c1G0LSpbm40PW5nFXcXSh88LfCFAgV0/QG9Et28CBb1
Bcc616+oqO+mqf763lVCEKRTeETTLaMQeh0kTooOi6YxujhtZfuF6XR/QQddAtHH9sZ47n08wBev
4EQO7zUtRdP4ZqXbRpeyLPRTgwsldgqF9VjGkbax3e6GkjpGEPmR9V77NRgQGHkSddFF68Vzk5jV
iVLy34uT1xuF1HvfCMEwSAfMIQIWq0VSeV0aR60XXbpWVT50iLL+0GJzS03i9vTgrpM8Y5RoEKRa
lzT7MJmyamiKi1O41qloevG16dr6Z+VZ7cepjbqnerGijc91OzQiIWMP8Fry0dZq78VcNiKzE+CK
LlgmGEP8Jyw75+fbC/BOGCiXbC8yfAa57oBN8By4ubvqEpctfY3cTD72XMnH90cBLch9wD4iz5cz
/EflISbFScMadEyY911QAcUMkN3cIlHcLDuSZ5IicOxYZvLuWm0mpS4loUdpL3o2hEFuc3dGWp7t
rPG9yGVw3lIZ35bFLzARvBSuBwQOrqkyAHnnbui6F2Oxqu9DZbwT2PEahXQduz2qNsjWra4t3r7D
zIvfO5tRMr6IpbQPS2J3G5nszRJgLCCzpPGTZFgaclr/+DgtCQ3nkMtYJg3f6CqOdt7i1P7bS+D2
4/CQpu7EP/S2wKteRxH63HhzDdWqjKnR75PFzo5e4RnjTq/MrXfOvWB0zujlIBslIczXwWxT0cbW
CL1zMi6x/SDtNKikimIOfR1m7sYhLj/21VWPpBhZKlPIRgJtthpapSwI6ANmOFtmbft23iJLZ8V7
ZSq+xrMYd29P5L1ouilfUOxZuq2rvTQNSs9rbQnPIFn071M15b6XVcpDx8sOcePIemf7mlUoufXU
tql/0NJYP3TUvlc9BQjnxQDRtKvzptv3lpjbg6N0lTiST2oPbw/xdkWCPKfUCVVEFgbW9gwJWn3d
2IXlJRkH63eYxcpTQx345b1R5J6Ct8w5Cxnqtdr2x7rPYdtqtKLqSxEa+l9eFdb/QC+qT/8lCqkZ
J4WkU6xOCgEJyY4QnLl4sO33InIo0CHSG7wd5eaKoj7Mx5H1E94tZE7XC77Oi1yMdtdfkBF0PmVq
gkAQAi2PRtqPQWaPGJJU2jsBliwMXoE0x8leUJSA+XAdNDcbhN/6qb/ETlsctDJLd2rTFz6LfsvL
TF7k11vsOtRqfL1Fy6uhJ3zRC3d5MezU3M2xRH9rWBAk+ZQ9eXOcP2QKVsxvz+ztS4ZNJns6PAl5
m1GDvB7lgmu2UGe9v0xDGz9kMeg6FFLKXe9mUTCGTh8M7YK/Wegccc1DDkzAB2rh+4KZ9HO3LTZ+
0O3ZRsJIN4s8BMPmG/9BJqFamqkfL5o7Wg9gN5VPSF6K/ZSLYiPfv7OqwPkBQZb9XNkZvx56Uim1
0ZnxdBnaND/ClcRfEc0kX5ua3LdgY++HOjY2NszdoDZoAN5OOPSuqQX0FsZcUZbpspSleIyAiR2y
yhwuFPrrJ/QKm5+pm271YeRIVuuL7JsGEJ9ZKuWtdikPmahoymy42LFapJ/SWljIrY2/w8SLT0uE
a1ge2WhCAxjSjgPaOFs55p2vSnLJ44pmhnRQXf0Aq0yGtuqi8TJYYX+YnDnZ1UPEK6ePpo3T9baN
wM7X4YoA55SU5DWJaPCoLUyzMV7iKWoFitCNY/lRn+TPWibVbYx0Cn8IRiktTPVY2eWdiVLlMtRU
mMImjayNK231yWlKIeYDUx4VCYcfttZyavo6jBHkso/zGFe/kwK+Rwp5Zt/HVX5ZYtKFDFT0+/bR
/wWVzBliU4pco2ZTAK30K0ysQno3PI12qR2LrMyDYRbvrJf9Xyi4WbLySUaylhGKTXPglYdWVaTF
w0XgIPdoDKr6HwYk3S9whyLjITe93q1zlccUIUP76A1RcRgmO98XGOIeRDsPn98+FFcX9OuA6CRK
5goMmRtdpCnrWq0Srn100jb/WBtj9RhaXvW+153ssNHUQ/qXf1G4WRtY1mqT90o5Kschz3UcjJVw
h6PeO28xokj2Os9UJKFtwEirqyV2F8ySR805dm7p/INzSLhLass7TGYdHt+ettUmfw3FMqACRcJN
irPa5OrQUk32Shc5uDH8qYfFnAbLpCWPYPnD98KZgEujOQ2Al7ovtS93BaN0q6UYplnxjgJtg+Ng
K+6vQldKSpelsQWwuVkPMhZgXx4S6GqDLrxeeg3teLtNbO/I6q8w/gTn8FLW3pbZ6P0wZKNUnnlJ
rjO2imYUHo+GdyyKsfALOy39Ngq3mP+3X4nBkH6SUfGw46q9HkyieMieaaF3RK9EBVeIAuEuHbp+
V2V1M/hvL4k7Q8LWEjlyljciTOujAQPwREU/niHFdeVr9dQHpZ5tqeXdjUK9jp6xhNWuVb9igxxd
LaPwOJRmmO2iUkS/HLteuo009Hbq+DQeTDYElllxa2RyPtl1PxepfQzTxPRTHStoYXbdaVKzrfLc
nVB0wWnL0tFi3a1RwirKhWaIdOixbdJxD+t3DjQAAIGn9s27vxGNJADQVOYlVHEdanDGFv2V1jtW
bef5KiVH6gqbHnirFITDgX4cSw6nXuqNWNNdL7vacfumdkR4dFs3Cr+mLUTlT5VpRGjOhVg3+Mky
VMUOd9zs31iRZhWLoytbNK3baUU/kiyIA5G9Ss57/SusGdC1lk7eUZ04bquErgekAS/o02pThIL/
1R851+uAKRLSH4DcYbMDrkMJS6SZQuJ91IpW7fYxcLHiYTJKY+v6vTMmNOIIRIUQRO1a0DTk7dg4
ahkerb5og9xF1LmoCmw37Hnavb2d74TibEeOE34xBNJ1PbflYDd7U1WOOqiF01zr30a1rf0C67P3
R5IK38ASWJd8qdWHkggMmuZ1dGr7vDtoXuXs60w4hzFVtp5AdwYFrQ0BKTJjDpB1K2MIh1qQCEan
zGy/ZS52mlM7K3sOM3PjgpQ/erUkpHQ0bxvCAfda3VmxInBXTdA6isymDRpr6QPTG6P92x9JXrPr
KK9wUPAkSESur+F0SlA9HbXoBF8DMRfd8b3Y/rfsBrRBRbXxne4MSYKE5PQhk8PCuF7lliE6HJP7
+BSHtBGwt0TsvqcM9vaQXtfw9ZioePIIl+oalIvXhHNFj1tLKcGnAe2CHeUP3pRkn2bVLoenRTdD
hbdLM9jo3i9p7Zd2qn5OG68Xfta6nSV9qkR+LGO7qgK1C7vqR58LR8OlMnbDjeTxZjlxQZCRyJSf
egVI1esZ0cYIanMUFSfDHf+pRIpQqSi+iQIU0duTcjP1EtNH6kjdSrZY1mWksBywWc8qcZq8LN45
ZWujZGGUGx/4ZjXJKBTpQdyycuGrXA+nAV4lSguLZWPUmylQjKrseCvFaucr4TLkjws/cotddTuH
pEDctAAeuZtumAm9XeUUmxCxmMfURt/JG5EG10Ib4FlidtHWUb1+MpIFUQKR6HhaxjZv8tUq9iYN
xo+9OEfTLJYPSTFFj02oFf9TQaS6e/zsk973usETp7QUsXPyvKQcA0OhEnIwajy0N4oEN5cllxNP
Nk4+0kBQoauEswgTF5cDl/En4Y9uXo66UB4pEX6LpuySNPY/Ru1cCmPLzGWNypLZIC8sZJMohtIK
Wsd1WzQdyyjymAfqab4WCcN3k9AN+lbVTgjZeGfNa5NzXurTs9Yr+tfQLKy/3l7XN89l+SPglsL9
Qt2OosX1iovLwTSniDvabatEPei17jZ7rygMmlN5SBrp0sx5yuICy/G3I9/uKOrN1CgMDjTJmlo9
YBYFaKc+z94x02pQ+lZFncIPF2v4L3E4LHkw0/9yrdVTFmnnUk/7zoO03Dg/o2zpn1WjLd7XYnv9
mOQEtOfJ6yhwyU32RwEYG5JEa1lbx7JynAt+N+UDnPF543y4N2cUGdg6ZKmceqsoJKq5q0e8jRZy
NgO5x0wbd+hmjlvw0NszgZee1Bw1ZclcXdeAJytCw38iyefVnAQUD6uz5/T1Ls3rav/+dcA7z7Xo
59AdWIujmV6mUC7KwiOOdslXG8nao5WV+uE/RAGyweyZWIqtn3uibUJhWXF4NIZs3idGqp56JX2v
fJ3c0pK1+f+jrHZTha1Wy4MoPI5OIj6JxSofgR3phy5R9A/wPLb0ou7tXlAavC/xDsAzeBUPlq43
UQ0iw9bs/sFe3B8ZmMYAU6idUs+ImvSV/+55fJXGIN15LaOsDkusdtH51QooqfHcIinSpLt48pbn
t6PcWX7A4QgkSaLU8Va5W16HQEnTKjwqYRsdOf+801jE6p7VYW1Avu+GAhVGsUaKOq1BWmM3kjYg
W3J0MutvmClw+J0UCRNP5Bv3zJ3NC5yd7p40CKTRsWpxmEpGx0+bwuPUqo3f64qxV83eev9CB/0h
00OK7Jyvq4wIoSB7jlKhHL28r+0gRE3nYhrSiPvdn4jKhkeSKMu+HEjXBx5X/Cg8EUcnnI6KT0pa
jOdUqbxg7lvx/e1Qt1kRCtlkDGTyVKCoEl6HMvJqYUK7+NQLXT134ew+CEVpP7u53X23nKbZqhXK
bXOVAKPSTv34dXxSp34VsOGeVBcli09ark+VP9aGG+/0JjYrf7KV5hfZbOgeytGKxd9G1oGenNW2
bf7tHWTi9hjIqHXqV2FbfMJy2RifemAMtQ8BILN80ZQomAvH6SJ/cavB/DnYffgjVKa423PZTtTX
ormrdsCQotRXs8V2f9q1E85Bm2lq/DEcdQ4YrWr77hh1ufILzbjG5WJrRHnQ2i729mnWqnVgRnhY
/7TawVT9bByVLDC6iV8wGmPbBwCF0q+iaSaxmz01yY+ukuOW+vaXu7PkgWigQapJqVJKLNdfrsEB
05xsA8NNAPWf1VqkB/hO/+FWlKm51FOnyEYSdx2lH5wSQ7w55g0WW3uqK0VQL5Q6/sNY/oiyOmtx
KbcNnq7xKdTSHya9yl1FHWP3dpA7pxE4WFBqrHgqDGssSDE7TUxxn6WeDePehRaAa0mh7eNyk114
NxSRQORDBLtpUzVCm80iz5OTVmX5KbV4YwxVqh2lKvjG1N2GgmxBpif/RfVs/aAUUFfzxNaTEwir
BOqB0u3DyZsOxoJ96HsnEJ4/Bn+ybcFErqnjeZrTGsq95JSkrRFMtWPtvcixnjsTBam3Q90ubils
TIeEvA993DVyOQ3z1qgtzCxjTDpQmtFqX+u9LePae3PHNU5viRQWH175538klnWXDsJIqvQUigRj
jtTrA31O/lHHrN+4OW4jUWWhYUhiCfoNCtl1JJR/M4M3QHmqnVFLA/iJcxfEQhuHnVp46taLeh2O
7yPvd+AgNBBJAFf7CS+ZTNi5Fx4L1KJgwOi5np2SKI90TtM+XjbKQetUSYaDQssTF3wrUr+rM92q
9Fp1GqpptVpgIlYk1VkbjHzXlkl/bFxQ0q2aqxt5zPrmeg3KZn6dV8Sx5J//8fEUanU0xQ3l2M5a
/ALdqt3PVmM+VPgEfyDL3YI2yEH8eXERT7YEke6hDspQVydhGGfzEgF0pTmYlGzn9rfQtS952zyN
bv5ShFp1KNLxASuSjUfWnY/J20cWKaW/3g1KM6xxBIrKJToByMo9v8C25fOMU0C7R30KPaq3d96d
aSUaj1Www1Qr1xDsujfDRusMZMwjVHlHV5DRJ233WEbZdBgHb97CgK23upxXCNKsG6CAPLtWb0jb
iWOlEQSManfyPbepgjIv0o3D/34UvFtYo1KAabVEXbcWBfzD6GTOcRQg5dbsTDXa0vG5M3lMmgTa
cJjQ91qNRTN411kiTk52EVqun5qiOTfQ3S6xbSHGF2WWtfG57owLZDL5KLAvSk3rlFSdLVruZkvE
ris+dahSP2aJ5vz19qK4swRly4Pqv4XKMdnA9V7LE29y57RKTkqelXs1jqyPs6LrR73Ptoq+d84S
GpQ88jgr6W6s1eCURhvdDGDUKa2r+nMc44lUcUDujbgJc39uLevYW0g+vT3A282NHoAU0qfvTyK8
3twWKih6qS7paXbVEiHQDjUk0Jx4ABzGln8eEULMf8HTWap9pjW9s5s69GPfeesBY0flRtZs0PCR
WvTX0zwmiq11cZGdOispX7BvmV+gbFef3x7r7cd8nVeazq4UWlhjaGqlDuH4mslJhSxzFmO6BGEp
9I9JKJyNjOF2dRKKHiMUE426zDpHbeNe7UrdSU6TmP4tS7XelZSHjm+P514QqYIsgTKUodZGx6rV
pUoTMR4XKf0nxVF0v7LF8uPtKLdbm4Yix7A8iSmKr1XwKLDUJlVU7LUrK3lS88j5goUGshFRDK7S
06NlY0neC0jxlAY3BCeKa6uUwWzsbDLGOSNlsNKLnkfaYx2n5mOOHdhBOHP98PYA70wjxyP4WF63
bPF1zTCasf2LlC4/WZVApmLs4wcdQaSNabwbheaH9Jyn8bZus6TqpBmFyagqd6gCCKtp7Ktjk33d
GMxNJZy9RMcSNgBnPZDLtYxKr0+GWRsUU7JJiObjYuVDePCUpBr+qjRV/FYomynnri7ThylsdO9U
M+4FvREITry2u8jYKx2+zmi/oEj+XPSznjc+KStiRoltN/Y+zqLYO8ow1X5OkzEn8R68XwPrfAh0
UY21jwe3Wx/1tmlMvEGWJMZnIarFVzXsdHMX2eFiv4TWyL0X6UPt7JCKdOaHyNCH5qIt8VT7Yb/E
8WfTTO3sZyTCKgUAZmpKgQ6sordn3Vic+AuIGyAxaTG48zFtXaV7wThbM3ZWrVY4moR1p34PdRR4
940+YvsQI/efoySK9GGQYa/9PHhaMgaprvRGFWAfx8M8DUvTiWk4Tb3u61YVabMfI4eTnETp1O7v
NKqMYTfFWqNdMElBEg9mzCB2Y2HE7Ye5t2f1mOVloT7HbmY0O5xU1PEcC9XLjxlnrLMbRNm0O0+x
CuOvzPZKz7dZ32ZAJyiK/bEb5gnx9LQvoo/UUg31YuGSjBYk6mlZMGaj+OkVSNF8yobK1f1xUksr
6ERT/Z4cGj2PCGzMxXPjunC+aSIqxaOChFe489LJwn8AbaZ0J40+nH3npglnrhm24kOtFE5/QJde
0U+8o8biZY7oGz2ETWjnD82SWeNunIulepkAmesX/P7y6QCUPNO+lUvnjCitAe6aPxKlmQ8qTsHN
L4Weo/3DKIuQ1GPAzG0fZXoifCtF+mQ/I0EQ4yQ3cVhHmNRq/fjRhSCGRQMWAPETiXxUU9vgssW2
o7bs9EnrZkMdURboSuG3M6B23GsWo9uNrQYBOp3xod33uBfpO8ot2fiUW2Xk/dYXJfKe67rSqmfP
GIbcV53ByGx/gSNWnDIbWsavNra7ej+5Rtf82yhWacx+WCBgrAWVoSnlS+d0Hh/Arbpxeiy73mgf
0eCYtQs8GFEec8VLon2IUUYICpfMVf8CTU3X/x0nI3U+2ujHGKdKaHr/96RTn4YcmubhIc4nbfw6
40PYPeT0rtFNsNR+SvdgPdzqIY2MKQ6Wss5T3Uflns3kDzg+0UzTm3L6H2W0Ud/V5EntS6mEroGM
tyPiZ0VWxg9Fi5/iPgZdkAaRNxo888ZZSw/l1A1fmkpryn3nweQKWDND46uhx6kUIhsQ+0NbtogT
170hvmPoanO3mJOjPOhK3j0vtuidzDfzxQ1HX3fbwfu0oIXlfha9bkVPaj3qWup7Avbk4uNXZVP8
xK2NpD0ZhPVRHWj/nko7HvUv0MlH9JXKAWAnPjPy/9SheLDTkjTuHiehJsmhMjtLRcFlbt0jSieO
t6dAGIqXinRT99vWSL5XZd8ZdWD1bWcc0MuOf1I5EIn0VcrC06ItfbUfqmgavypWF6d7V81NC3Rb
00vTp3gYi73W661z9HgFVwdEpLsULYNawTKGdmNU74YYWqhvYNE0/hyByk4PepHlRmA6oqEOIAa9
0XZJkpRYZoVRKA6JlRXNl6H3tPyHO6vJFAxL7IWLD1rB+a3B08IaZCrcMTmKpNOCwWgfLH0El+TW
s7s3rLZ+MlKyjEB0GJbtStsevF2K50gbzNnY1s9pIZIzdcAxk1Yk/fBY5HaaXMK5QcFvURwA7+ng
9d2zu4wKRTqUr2ChKWH0XRZy48S3m7FZAi7GsP1fqqThX5L/Pj0uoocIBVTJHbDcc3CiMgOKm2jp
+BEd804JMsSEBAXnIemKDDNIK1U/aEluzg+amUftR3vWE/XvJqwmFkCI6Pays0WmKIK/m9aD8DUz
U+0nZlZfHkookuWLG5XW+HOqYZPtxODiYOrjHlX3vovhln1svMI24B12+JH5rb0YTh40tQF9yiiT
Nr2kSzihaKUiocnxrQsbb3jgudlTkje4uTi1yH9i2jJEmQQUd4jGOV2VPsCM4re1Q1ENKUbM8FTP
mBXE/cNi5jazWLWNUFOWbdi5vqNA7XpUF73UHr2sKP/yAHcNj7E2A1NOvCV+LOpJVU4ps2odqqmH
bjOmhNllwtC+tp6ZoYBf5Q3NaDPukx3g/dr+kHHpKh8TEN795Nfq5CkfXLgL+mNdd0N0FE7qOj/T
LEyXj/OkDy03Vq037WlKZ7cy/Gkg2X0ObS9sPmFtrn/2yozikVjM7h93MLVfoQizyBfcTGHg5tN4
aaO++EoOET9Vw//j7DyWJMXZtn1ERODNFkhD+a6urjYboi0Ib4U5+v9ivs2bmRWVUf+iJ2YW00qE
kB7dz21Gs/S7hh7cURGq/Q3phnxtq2qeA1D61bxLS1z2b+geErIgyNj4lyEm/BtPMyWhmY1tfqwW
yRz6TdqrAASeNRvDQ+6Y8/LaaZIwcMh1ibt3yzXhK8Joy3aYJjsesWBfDHHrDppYiM7hPC4fMXue
7XsYhzL/U8iengTKBZQVrxoxxSWZud3i1H6eVLYuieHq1vLQQO4sn1OVpAY/H+LVPIwV5u7rU7v9
x2tRZ8QL+krRYCXOuqVY32M+OcpAdcfkd2XHFqYZkrRaP+uzQbnfNAVPWg9Kf6M4ok22csjK/YyE
upHKoqrU0FhH65cyDySR+JnIrN9mXJd5IL0ibZ6V2GpQH9jwJe/HOBW9HmLdZP/Tpkx74XtS4tcK
sabYLZousn85F7A5qKB7f7TfSiVIOJq9EQKBshFlnN6qqCBUDsSlwoamcMLGUuyAThKkucKwwytl
5wVGdDrUVtP/DyaFyEVbAACrY8nk3c9pUf1Q3eka8n95Rd5UPJsv4cbPASc9HUWp56whaa08CjKt
o9IaaYhoq/W84En+Kmyi87I5N6/AbZeFO71XLua0Dukn0506HRQTjE46OEWhSCbMIOxxndxKPpzQ
35/Ct26nMNVp9OP/x8XnbJxWClUvazM9zqVZ/JBF0vV+o86uGuIBrvx/XIU1+pJUatZG0Tt7X7ox
tMa6xOnRLSXUK2EbyUtNTb0EDfSra+zri0fbaKnQldG9A2pfMEfJA6Ts1Zr6ODtshYniFr/4Kg08
Zsv18/uzeHF5ZHWA3eHVgzfOxo4+fVsIcejXkAOLoJtT0lTUPMDw8LUzRH8wjQ9rNGx4m4gMMJIA
P9mCmE+Hw9W8mydPZzilaIN0XvujqU+okCz4sO8/2cUkbuZDtCvhz0GUpsY+HUpd+gwxmQXFIF+c
HbcT+8WbCnFTL8Xw98NDUR7C0tsknIgPz5YimQ7SGVeGGjxWRD662AHjh3mos2a6gvy88VQbZgjF
HD0Vbfmzp1LmWo5pO2hHzYxVHzPOPBRbtri0hLd//6lcJugEx97cDxEvQU3C05/BTidQ02YnqWgI
HMfF1LoIHrH+s1J7B+emJMlejVSPP6UJD7orVpxOdu+PfrGNbKPTJIATAB0F9+jT0UstGYSRMnrC
7XfPFdzhSLKv0c7eGgW6MpDlJslGMXI6CneQBjsgQz+qBc0AtcO2Uc3d7sqWeP6RgYeClKB9hTUK
XnJOImZLbIio19yjrDQ3qo12jQpz/DsWBalpY3Vt6s7XCPqXrc3CYmQwFGhnDzVYme3MVRkfocEQ
8ry6S6gaXXdIybS4shzP52+T2uDwtbWW0c2r58YQYh7hCy1Ar9QGVlDASI3GrkuvjHI5fzAOeEXg
vOwb8ERO35KHk6anzLZ7nFP7+5Bqd31p1z5Xx0+TvV4zqLt4JFMD6mTWNiUUVFP9dDBRSXWO9dU4
wixoSENYOmrQWhTZz/cX+MVbwnYFV+jNUJ9L/UW1kfIsXmxrWUTSIrrAjDS4YOM8vKQytT5/dCyg
SPYmPilofiRKnD6T5Y6lXTZmES2pZ9z0HFwPYmqV2wni9JV3tX2X/7trABVvVGD2281PEP3f6VA5
wdVoDpUiwotEaDuZC93+JdoYRGPVY+epa5AFPOoyzrM7mdbFszo0Uh4//LyMTXsApS8Y/bnPwrrx
yxJtLSOjx9KPPJzxVRtgx/gZHv4f3Kh4YIhLcFV4ZIRz59wlrmgQzdOkQrkrk/3c21bozOKaQfB/
SdVn80oBBwcY79SNZHb2UeMhjrlIqZdRPXFRDauanTlcSlVmAUCL+zJ4lRZHQBai9eupm5c7VybW
+hgXOJKBPCSrelwX1/6Cdf2Q8F6MBRgRcZcIYx178puh6932NVaySUWKleReHnqpU8wvldM47c5q
5wVn4Fkd5heyMtvpRWtcS955K0FSO7Orne/vv8P/Q15PH5mWwNbVpxWn0ps+OwL0oeAi4rlJVOgV
pc+eu9+kZpFqlWKDopbWlV8tsxnXl75dZ/Pb3BCxSv5QMwrjAbZDboW2FRvxgyigx9zHY5XOgRXP
vCtTTVftqUyzIj+OwETgWB62QLs6MxXTn2B+Vr9lAbEnQACg9o+i4/+N6pTG7U4jeEgEUm/TOARg
SpWXQW/cMqga8o13S2wocldz0chs3yvU6d9I58QM60IvuWbnLY4zcpLzFJDBqk0H5rLP7lfE3uKO
RDkjO9TEguGMm69GGjQLjDjEsnmTPDhJ45o7a4wnkjUK1VhurQLpTxG4gk79o9M7bvmY9qVhP/Gh
teXdmnRxGWjTkqAHcLn536Zl1SrPi+UJ84Y91alvTcLDSn81jOUnt/dG3aXSqeYHbeF6GMEDgHxF
Vm5KLWopcd79ywkd6ABGMtPbicqJuyDO87zcp2NlZuHKtUzbJdVkEAdSuM4/vlGeeoo7leChrGzH
/VouZCPLKo5/pUVRVlxwMXf1F3LGC39a7EXuxahP7qGPde0nR0JVsthF1R0JPBmbkO9d4fLbF4P6
PNWL/aJM+J49DUVsKTsR5/VPVIXqP9LXkuclUzs03paagkwrRKbcWPk8EcQ9DuKLAEv1QtK+2+fM
WeenrlZGhJzWrNwNy2BN+6pNh9QXgvLO1+XSNoFTVhn+wVbipEGpy8K7ywvH+q2WINw7GhSF9hWU
xlzuksaLf+V6kcUhKSWCeLfcwzDbt3MHo8lcWv1LZTfj5E9T2nWB2pVeG2raNIHrIskU8jA3sdcc
bDVVm5dU9ZYKi+R4SsIkWUp5wCvaAyOPTePH1Jlr8ctOUrc8Ass1ytEyF6N4lvhduaRDk0nj963j
PXX2Ko01kJqSal8QR+svZbmY2b7QiJBO/JqyIf7hNq2b/QWNLb9kIs3Gg1rnk/W4JLRSQ9VsYG1U
a8YrWda1dp6rLuuToFSstA6kmLWVmxH2rj4hAwrtV70Y3PuKZJHxoc4U9Ue5wqw66ilZOTIoyIgZ
n4hXcZrfk1dlr2aOaP9RzlX7eXIXTftcTVDjaPTnCzBVNq925HZtU4H4OFPxann5YoVL72nxTQyG
+2+mJS19jB2mOUgUaai+pyoqoXpmTxxa7kjxYiirKiB+sPIRxS+x/TJPpTf8E3oMr3peCjX1OxlX
r5MpmuEhGaSGHa6KgdKBpA8bb60WPvYd1NvK/JTVcXdvmI2VHQy7y4r7Ok57EWo96kzApBbszqAD
sT416ILzF5oDfI0FyLTms7xSh0qJK9m9lbjNo0V8pcXeNMguSI1Y83xN7Um8L5S81Y7xtNRYO8u1
jqZkbMudHoPk7hwVVWsgsMEx/MFQszYEfwfhTx3h/lYVa81vAfVSa79QfKbBUHr6J/JZCyvEj3rA
xn/Vh9YHPB4Ao6ak7wJj2niUQDbu42wWdD9sZ7FlAEutQRsxGrUMhN7TWzJHpccAcCjBmJrE7sgw
gxSvBA7mnFk06W3pbhIkI/Nb2x6OjhvjzCdSRa/8MRdWcxjI6EyDjpbJH33qCDXBDnyhZQ5alwVW
lqyfBbVdujOMTn1MNBqBO0MT7QPSfmZXYmMfzbnS/rZ7uLY70xDmk9ok5MsLdcUmapnV9Xe7pjTq
rbVxI92QcblLB88FeqIw8ImDbJadkzXNro7X9SuRaoV+S3hMbBwc8O6/udKVXZDIWlrsxUZsh0o6
O19neP5tsHAskdaKm/4916Dy+9jozrRP9UwC4ertJ41W2p9OyPXXUMn0mz7QGwg6L8Vrt3cGm5nT
8qIMJ53jAZDGAVwVqvU770TyPcvdyQuGAal+kA867hzKik45pHXtprcT5/lfNk+j8WF1TRrZzrNG
9w1d5xgKqTZfrXF1vX3eryt6mSr96jpKXIZinrhnZKObwX6VhZj83iNzRE3N9pPZlt7PyehqPZit
przt6TauqGDS9kZ4+qiFczG0RWAU+tr7mhdPYkdci/5LKzi2AkAC5jP1lETz88zzCJ3rAE0h7EI0
OUx0B/BoShxj2umdcL2AEmWF4aLbsgkx6xlv4yVDyT6tEphKZNJnVlF3Lc1Q/ymEWpoRwXJjHgx2
DVuXTGb5aOUIDHZGgRQzEMJx/zh6o39xzEVVCCkYHJpwOljXuJZ9B6dNSjbgVijwbb3YskIRT7L3
h4EIHx+JavMjHiHqADmr+V9vmPTv8WQt2a7oh/GrlB0NWIlb4JciWZzPTjUW6T4l8OMuXkfIgG47
jl2A3QAlVNrXdIUUWEzf8abU+dep7tJw7Q0suNpEm+8RVA9FOFKeHpXaY2ZQeHL+uk7Hb6zMrhLh
mFgcGEBYPaZacT27PitE/dSadvOnTzi7YQdleolbNIfPrnWV5RNvbvo69JWl+FiBNp/1tc1bv3PA
cP2uS4z7LJmdmRTQPqtCFdIWUYFwx5d9iRbza22YiSQcFA3ytrXS0qXp0rIxyKwpdjBJ04duGpKZ
XaNLn1UzG9ID9wYr0jncDUTaTov37xTb6d4ux+pz0XROietGQedA4plj+iAubDRzBl723JVluYMw
Exdh4VbW5xZ/N4Ikut4ognlarGfRK1MVOtPUu/tVMWvHp7difFNWvhAefWwEWRVq/Vos9pDvXCXW
/tRL7XYBonxJ8yNeEeVoIx3c265fyp8KNx2Lj0Xz+G4JZ1R3i9MbzLAyLz+NUiXPKLXrOt7Bkc7V
A21M7ELmWaenl4u0y/0iXTiW28YsR9+s7TUPtLYi28XJltzvyHutgliC4AYF8PbzsNQLzW3o6vdt
yroF2LZa18dSVc3Dfm1dETSjY/WHdWTOdvlqZl3gmUIrg1kZln+mWVtfumRSvpW0j58q08M8u2IZ
Dn7n2WvtYxK+cNrKvP0LrDv+VcHPPPbs3nhtWsgFN4ROqvohlbK5M/oV+jr6QU7NtTNpI9mxLegB
N1X5mcKr+VLmVf/dinVkb4ZWyE9xXLXVHjTL+Vy0k/YVJ3Xh+HICJvQR1lDmZuWifHagGzxLwmZ7
3+tyLDy0WU0zX0+NWdmBnxp3qzCdPiytdcr8Wq4YSEG1YZK6rqV5EVt2jHsy3/9NTn08Pgqt8hKf
m2b+nKmDO4XWXOraca2LqQzlpMwtnwdnX2BIW/+jL2yBYdOt03fb6+IXLFu9mj2dmsofVl3UgWki
YvO1Xmv1AzeUSUkDe7aW8pgZWA4fiI3ma4QDKMZjI618+j2ajbvcU4CbSpjht6y9xMvsuAeetouP
LWmd655ZKsrDXCY2L9SxOAjQhnfxd+gd6fJI4ZDVX01L6ZRd5c5mF4xel813DXy5/hPaZxunU1Vy
S2t1syDE1kx6Nm9/rLPB3dWqLsog7fo0+To3WUsznfPktx17a/yK1n6iZVPFSrUbVHVC7yPzbkAk
yTFyD63PbMNE7xz3NU65ju6NRh+qXelianwzJjZ33glbjXVvx7nu3pk0+Iaf1kAo8k51c50o637q
7d8I6kamQFMWyEpVMxa7ikEi7Fq7+rtVYRb74CWJskbrskx6pDnW8rVj/XRfTGfViGLJkTo19yXi
WfsBVoj5AgylKzsmKbNTP5ljrO2VTmZeNMbS62/tvuWmM/E2x6ibtCq/nRStcP0eWYt711lepQeO
zCx7L3JavBzXNeUm6o8kC9RsbOYjRYQzAVA2TRVqXK2mX7ZuKcarqQ8L5Akutu6dQwH6pa3RqWxd
Tjy81lrj9pGZdcWlTUmd9ltC7Z68jEosUakrXF/qoKzrvn61UFFrAQ2WljMuESvHE5kw47RrsO2r
fy7liCRVy5cGS0duq8ZDUUilODSLns505cxKecj0oqEk1npTZ8mnrpp4u1nUcxFVbJfyQZtLSj9D
aSf3ViT55K2hW0IC/zIZc76ErSa8wieyhEAM+DSi22clIatH5ERWdajAqKo/pS7a9NNYaOPqJ5Yk
KRSpi1nuK0jrWYirmKt+LsymX/ClWRz7Ic8bZwzXeTCmjcmwLn+bdobpR1Ye9pSYAVRmuoMB6bo3
lZyzdlcnavfc9UptHOhGNtxk3Lwv1JsmhYr4APSs8UPXqvP2irFk6eRj3Oo1N3ZVe9eM8S5hM1Sq
hFVgK7DFHJ836TDIERU+OGUkxmrEfi+OAz7cLwChffQ+APHWSA7CAgAzJGGgZ6dIlkGUzwgeWUbY
XKf3mrN+Xx0B4NEtXz8+EFZFCGdAu7cUntOBBGEnmsoWHdE+nYI4Vt1dBZ5BDJRzTfd93hHc7FRh
zFqwHxkRNOl0qHnOqZKroo68yrPukZt4QV70r14zzBE7irGD5PHv/ae7xFPhozON9BFM+hUXrEsK
qpqLahlheuKEo5GM7BzS+PDL4q5E35Gil34BPbrTB8tVBSuQzKmitS2ECJZpKG5SkLIlNLAmuIJx
Xs7iBuSj7tvAHywntpXzP93bxEJrkuDeGm1YphsqNjmzfqeN/THBYpprX2dpBQZA3lJeGfmNyaSZ
gC8BYhRwwHO9htnxYPk81pHDfpb5WNyJwh9aV5+voJoXi3/rdPKN4Wm1fWkXknTNtFcVhky0xAsh
0zE0DpcEmkABuL0y1AW6D26KYowzGqCWb+0McLcWCKxEWyzRMtf6v3ku7aAca/vb6GotO2IjP9qN
2UxC2LIB3be46nPrAzninKmOax6taau/6Hxpr3AOml+uMmaflSUX+49+ALAEVJdti6aChy70dLVg
Q9oZMXzZaOpJabIbx/3cVFX14XYCo1DFolmgVUf1fjqKXcX1CpWmiAScUSrNhYgm3xiaFAqjp1TX
bIUuFyKtd1VnjWCnguD6DI4mqs6DPleIyIhX4e1Sb+x+uKVbftQXg5Y01klw3TfnADZH4/SxzAaU
FzpLFg00FYIk7TnPdFqOZZdfk5JdrMOtIYMDqrnt92yTZ3tjE8fDoA0TUdElnvS56Y0vmtb2obSF
8Rp77jUS/8Unto0H1MSz0YdGoHT6aIO9mMOajFlEdPtED3WaKj+2K/VuKCvlCph+8br4tpB+otTB
7WOTtpyOlRgd1hfKuEYj2dc71auU0DFL86O706adRu/OUfafvejZSk+5AwpNpUCUOCL+buJ8+YZT
zXjNFvxi+8XdfMsVgquzbVDnabjWXAl9qi01iie0MtngtdFYoHH1y4ro6QxQP/Enkax/P/gdbyJr
KAvcI2l30os5nUMv5x5ni76LlsHr9psZZ9A0hbiyO12+qe2YZAZhpUOfcc/mkHdoEFU3dexORXPo
Z4CvXsmvkSPeGIXyiQlkZ4cbdH6CVYJ7Z+5WfWSayhgu4+AEEAr68P0Zu3xR29HBMHAuga3Pd9qy
aHOgvbaP1G52gqwrdt2U3yZJfutCrg2Kzrx2Ml98w5vsaGupavxjWyan78gmmqBxZ0pBJRuX57Jr
h4OXzN2+dmIjGvJ6ulJ2XM6jQ8cPMcS27Nl/z/YMRG6DtqqajDJCCwJHMeDajcX44Xlkk+CsgqjA
OUnVe/pUTJ6B54IzRIjikn+OMOhk4tyStMEoddc80irxPmlVbU5XODTbX3zSgdvqm227oLBCcmSd
Tafs47GWc4FYca2Xf6ohm92QVuutumjlcaEhmgRtnlmvGteAw/tr53Jmt6HxoGTFI3P6rx/6PzXW
UJdZtvZiilSPspE02SXSM1DP90e52IO3B/wvTZYPAX3c2Ted5mmnD6WcItFptBTxZ7szWrpgXr9e
OzHfGgpvGvRNcKAMlMSnL1FzyZim5z5FemOYvjrP3W5xhRN0sXutWey98dqoBrYQAFxjcbE/HQrj
jpo6P4NwrRUZ+axW0tCespU5wGfKrg5xu8aPmjNaP2U6yyJQSSe+4l92+SHS+ocRBYGI6YUmcvoT
hk7Ns2kRSzSlaAL2usyn5Gehgsc5pTUsjxOdmfaK/vWtJeP+31aDShuV1+mYxiD0YQTpj1wT3EMd
ETsqY+V8+JOHiIJ/NnJi0g8uCq0FSCMeC0ZRYMfv6rqjJ1kMn99flxf2bxTdsBq5yWwnAZFcZ5+8
Q3+vwrdCRqmTIsyulJ5dLLaWaX0AhTJHvzQG7Ql7lkVjY1WL2F9sG6+7wkmUfq8BcHeHuOiQJ6R1
M5HmOndpvoMrrWXXjDreWGxE+lDCEAeCx9/Zul4V0ZJ4xi9lIU/PqWb3f4taiiuz/saSJvOZzQC2
IkXT+cVn7Wm/pXU7YehkVfYjSzqxg1ydSxEacWGLY2uuy+9Jxxdi71pdrwa15cbXIIE3VhhsMNAH
nEMhCltnN3Uta2dnoJXCXbZy97mttrfYlna791/+5bHpwiTBTIirOjXiuSItyTwRl7WYI+qNsufF
qkILcGjXPT9tcfO4T2NFye7pRufXEqLfekA+WxhCuBpDgt5ew//sunkM82mJ8zlyvG64BV385GVl
9/HvlOqGQpsMbywVznfCytCTacp4vqJf2r2bauWuVdh535/Fy/0WF1kOZ7bA7eZ1QZjBEL1I6gWl
3kAxGCK8cTLf6bTY2jkuvYMrte/FcNttSIcGtNHHN/Lu6cyZpQSuc00r0ipCBH234J4sFt28iREH
XvM5uziXGQzBJxdZlohNXXA6WF7FEisUw4my1m3+CfDk6jAOvascVclmHyJJUpznodbyVwPTPCNI
1Yzc9nJI2oZGlJV/T9GkcslZkrR85DhwmqdF5s0XRTe7IWjLPH0WTUfA4UKnu0VCNchmuNWHPK8C
AYbzXa6TcEOw1vIPfb6ijAqvKL4aqUXLaUro4YSYYsH8t4xlqqMOqxWLrrWaixcAcjKJYpo81b6z
Zy/5tiL8+WuuQ6H/jhVCfqKxWhL5Sa9czvsWofcYKrUizOe1tPjiRm4ZUEV0ytfduMb9EJgaWKkv
Z0fqV97qxafIRJvU4yYXjg1tPKvvynGc0kwYVqQM6hd8OE22U3lQ8gbZF9nSgdN0Vza6t9YROylw
I693U9GfvlpLWO4qh9aO6Bwu2r53cozEE1QzIjDWRH64zIJlTomIiTTMVAKGz85MYU5dsUDciArL
xcChoU0/lPHv9z/Fi2KAQagiyWTZ7rucmqfPxMEwpHJp1EipUycYK60X9NP04c7M0/ZJLXP7yrd/
sY0xoAnKicsIsj8Msk4HxL/Ba9xUckP01urBJM0uwJNbv/Kq3hwFhTdS7w1QMs9GmdLcQ4zmqZEr
c/k0w/n6skzJNVXKW6PgNYBdNdQmC9jx9Fno4KW1gWo0Sg2ybDK1Wn0a9NfAj8tlhySeA4fk8q3Y
Pk9z0r1kYr2lVoTWVt8ptJGCQqtoeJrGtePt8oHQvvwHoAJkQlM+W3IOLVc+ft2KunlrfMxIoTKM
e698uZcPBBpMe4CLIFfPC3RlM/tM9GF1IzOeRfGiEpQuoF1kTf4HYx3z+f0VfvlMbP4W36zFAcBp
c7YUJPzeae5aN9rM0r9CVhSvRb5cs1x5cxRu1Ab5zfw5d56sxrZvmnhyo1Fzx9dWpuOtpoj59f1n
+e+bP7n1cReCTcqWjKOvh1L9dMXp1OYmymQvotWB1AodMiGtCw4EbYBUyzBuHGNx/xIulv+IlVZm
hzRRh1+VwF9hD5th1aBdFrG2f/9nvfFCEQJshpibxTB/Tn/VRJSq28alG9m5ltoEja6yP5YWMbJf
Fpghf98f7Y2phnmKtxTbIhDJhS6mT2TTTjOj2cIK+F6svY3PTfj+KG89EyoYDcjC4ZJ7HlkypmOt
5nHvRVOcjlC+MjWaUXxD5BsH//2hLk8yAjfApJAfaDzOufHhVi/QbuelWmZWHlwKMH/FL+VGdGrl
K4ml/jXE1Y/wjVk0AZnAlzCd2QQCp++sboh3R2sWRyNUOmICizJQx+maeenl8aJTjrOnQEbAwOGc
J5zCsRo0I46jFHnnQy1E/ht7dgyyJX6ILfjPlePsjamknNz8vzVaacjcTp+qmebYtLBSiIZk9HxF
RZqvJnb2ooI5hp7W6bf1JLv1ygt8ay7xXSS6ihQLtIFn61+1epnGUxZHVcFJ7bqTevD09Zro581R
UBHjIOXAMj/3nF3wTDDNpY8jYy1+4ykz7dLW/fAV2iYUiFVIrwJ0/8Jhu1Q7J6c2VyI5u3q4mrqy
Lwo7v1Ilv/FxUUHhCw8kgATsPLE4bVEHcqgp0WzqIuh0q9yX9optyVr9+vC3dTKSfrogVAsDhSRm
JK/BzMxB7X+bqBaf8Fi7JWSanrClIlb63fvDvvmArHh8RsEjADxPh9WrihA/jWkspIh/ARZofTCN
XbsG9tR2Pz88GJIzUlq2tjt0/LMyhCrYnEfg+MikBHkytBoqYLWU4dir1hXs6I01SG+TygKsjN3+
XLm3CmOFGeHEkZi7GMuMFr35bH/Ux59zFOAblIXDFKXgOaIgvMzR+tlUIszr4QSqGQxbe5yPH542
jyfZojiRPQJnnr6jQclrO1lEchMbfRHgwuDtyroz7moaFk/vD3W5DdL5Y4/lyoKSmXV/OtQ4CglJ
cF2icU5/mHP818uM55Uw+yAp8sP7Y10uPcYi02Hzg1U3VdHpWHpLulcipyVCwWdAwMAzHm94F0sY
71o85uVqYKjNAZtrNXZA543NRdjCzS0dJLGwp6CD6xSKdfioO+Z/XSsyqMEkKLIvaCVJU1NZLZMZ
lYo2hLWT/h5Wz4bfNdcf3sdBdYBEyU3dYPUL37KphpSvcTfBqmN9MleR3+ReP1/BWC5fEOe85gJT
blJbLL1PX1DuxCIlD02P4iE1903fmhHh25VfaKv54WsQZAR6wIhSqS94V6dDQeaonLKbjYhEhc3W
w4UgOefOh+t5NICbkpepo5pwzu6QhS2ljYbXjgZ6IaEc3Z9pYd+vmSmv7KqX643al2sQWmhUQfAf
Th8Hu5vVqJ3MifpU+zdYiTia+WxeKWYvSwgG2R4DlSGl/HmfKk4mnDaa3olwHqmkbzQKAo/cXr9y
TVYgsWITgb0CHLaP2gBupugaq4JNaRNTnocSTYOi5V0H/Wbu+vaYOuOzOjbxlae7nEJ4RlTogHxg
CugBT6cwdgucu5qBUqXhztDNc+wrrTpe2YPeGIUL62bSC3fXAVo7HYWdKS2Bl+LIXKwqlFZdBUkP
Rfz9nQ6Ygr/n9Dq0ibrZwiGRgiTqZ5+SiuChTRsRR8UwO16oZNLRjr3U0l+4KwyvSTubfyqTqOq9
kQ6b9hvX/tbdksy8BXqVBfs2cHKpF/e6ADh67opGkS9bs17Zx1k8Gvc6Hd9qlztFFX/isurau0mN
tWGfYJSjoKxQjfEerkBj7V16YCkKsRJQTdNrCORJlffTLZqcaTlg/zGirSKFOd+tTeKYoTp0Fvxb
UY/9DV6dhXZnLdZgF35WN32+Qx41LocR6471aEutiHdxkZrmF1NRplcxdaWFHAl7rU8NZlrmsTKU
dAqdLob5qi5GWczhOEt7PRarVlgRQcxuGlh92dHaWtK2f17WMjFQpbT9v66c++6+rjN6hno3JF8m
BZfsUKrxmjwOk0HCQYmwrgtXduIVSjbsyNBpO+uF775Jjrah6MD+WDkFOTWluascmNKPs6NXn3qd
J75PJt3I9zYW0e1xdMx12nlbkOwRDbvpRdLEBCoL8c0vFr+uFExztGzBf8Uph/GLFHL5kTUDHjrK
OhZWIDPNKp5ngyaP39bGhC5otu2k9wt4ZqRaYe06H6VpcBBxckEaccRKOCNyF9kiuMHHqvyEECv1
7lPkfCXdCE2ZH4AuU+fP0ipq8bNv5jm91QacQA8myVXqN91Z0bYMxNUpN4tuO62PKhLlDPo5K0v3
0ySm+UjHt71pwUe/Wn3dZzdVa2G4hphKKeGsmLMbrsOkjfusIrsknDD4mg+aOcLFL1taJzeZZZbt
jVND0wwtvGPaoB7nQTmaAteGMIVBVB2ygmLvRtG1mRPQ5LXccfVe/o6LNeoPzqwh+lFgtfzsVKtz
wQcsuzuuTVcNO6fqEyx89KyReKcY6ycRx7YbQPRNxYMpARzurLXXxhtq8jE72BkOQmEKEwavoEmd
Fwv51YydwdKYFcZvizI3eIO1eX87l3MeB0tpDvhG1PpaBt0YK4k/9qSbhrOdWUg6LGWQ/tr2WNY0
tp2iKGiKsbjpY0XOvmhyozsaHeypMMdWud9xphQLa6VR24CifYAfr8gskc+ON/N6E/h3c7AI151v
vc5ejP2oromJa9o4DbsplYk81ImFfsKvvF6XTx4NIcKJplhVdiTCNs63mLDT/s6TufuNnGH1MzZs
nheIuEmru0Tir+CrBX6l/mCgggrytWM9bZ5yZeDaUon9NUGIEMg61dpA4dYWAwLbcxYI0JAlsAtk
ABQrpph9NOQeQY2AMo/VomSfda1RPutYvmRPCWFi2pduWsv5SWO9YC6dO5CB7TafHb/K2778jta2
H0MJVU0JzamAttvaiTuOqCetYumCOcaoyxelPo+H1Jjcb/+Ps/NocttY1/Av6irksAXTgJOkkSbY
G5SCjRwaGfj194HuxgRZZM2pUz4Lq6xmNzp84Q2mHQzlIR4NqUM6oeP9s42w9wQ3DSWrpm44GC9Z
G2V/d2alVoe+1qcMpLTSvwE7TtKXyQYD92zDCRjuGooe9XcEkPj+ceOWb1L0obqFF+QCG1eHrIXf
EIXPSTvPyt5FUu1HY05Z8KjiHhntEs7x+HPq1QFjtoLjft+jGQtvFeJf89C1UweEG4xquQHXn/WH
xaXU2rWNqQ4ep4QlhIsTuX9xDQfpAcZZV3vtYhh5N9mB0d4Fke02ezdzAJZK2wqzf+lsVM6mHbpQ
Q7twRjBSDK6KRB2FwPnBbksr+xpLC4pXOQ219tUSQzgfurBXhr2eas37HNjt8BxCppG7WKmyatvz
KRuYmpNa7/K+msenOA0DqIW10AGGpWHbKPiJdMLYdoMoUO0z69J44KkNoKvktCX3kTmk4xErBaO6
z8amHfwcAS7x7HZVanh1NNjaQ9oN0Fga3R0b35kDbXog6Db1X4Fmjm/ZqPf6iymla7+mlSOK94Ca
pvJNzaIu9bNOiRsvmkdzPuRa0TwlM1TsvZVAhH3F6K0x5aaVkym2VtBPA2/+GMBFZpug+Yd6pAPJ
CKWZaqtACsphJDi1WCStunBfVCgT73MZpMNmbESrPWFsMs97Z6iqctNW4cTGmuEoHpyqs/C7zKbG
+uDGasufM+q0wt6USlbALqqCot/TFWu/22Iypk1XOYF9bATtAq6HcI58Drj61ZqtUtl1Y91qd26t
2uIHXKGs3kcJNcg9XYVM1b0hFWH0JZ7Q2AXQXpkZjSZDzPvRJNNGbo6kHxGycP4rMqFDN542BSLd
mjX3JlyBopTPLv3b5gicXX+GV1IVP5WxDoMtbCMS25g44h/aV6RNberM5R2AMInfWBuDJoZaV5i/
jTik+Yb+RllvM+5mWqYw182GdZ717B9eH9k/usIRrjfVOYYSIk/UeIMgZyvumySBxudO9Fd2Zon0
nYckaRt49P9MiiKYUhJimmK2N245ad8rM6/RfmtKyFzz7NhPodJYiT/Zc5Ls5swQiLPnSlPtFN5O
5WC5E3FNUipG44V8pcGHpqibG/4jJ/sikLmd9s5ISXNrycjFuG6OKk7SqHYHIxnEWx1jjPHFnlJV
8aZ41j/aMGzjr4lwJMdyRpiF2wxpseaHFOh+RR57pOi/zb2w3W8u4g6whege6jsnq2lWICOP3hqS
l1Z5mGF1vmMGZUCf4kcGPPeRrePZGAoNZehJLB5fRTa+ooMHAIf7d35A/MtQ/KlKYrFtYYk1v+Mh
LsONW/fFDzhQAeqzwLB+jhCcfg7wU+bdnCwgocHuNO7jEPYPdD+tTvcxcuG/8ReNx50GiSZ5MSM3
Lh7yMJcawWFfaaWXDTAxtkvyh7dEMZXxWzImaf1WIJ8JLVbrkWUY0aWB/jzowxd6jQlsnGmcxbfJ
0mBVeBHv2KsJCF2+jCT8cpvTo02gxtXTU2pHbbbr0qkpH4e+D7tHWyj9eAdtUXmA0YB7W2S3ScYy
i/qlUTqDDnEC7edQNtjebxyQBcoGbi5kEKJLfhEk8eJriNhi+VXBRtk6OMZo/kLCnN3WNVERPQdR
OeLYJpAhe6AU1s/3RMdzfVcFWjw+ZU5SFxt0syf7ECid2v20Ua/7ks+LTiV2SdZwKGc17r/ofZv/
6zROo/q10apvoneN7pcbBFLbFdi7TN8c/pX0BlzLp/cpF1D7s6GKD5Lg1FdRcTA3qJKYA7Fbwl1Z
dVU37tt8RqSi0UqKJJ5sqxrvn8pBJfOoI+oJuEJCa9mAlg54bPWgjHeNIvTvoUN9cT8WbQR0YJYG
JjeIMjq2lwsDBmdnOAlXtivKdqM7YRv9pUeDo39zIrOt3pqWzeAjJ4ebkcm/F9uwWTQdPDAuff5g
1VleISyY5NQm2azm19DobPWpZMPJ705Yad1OBoUwDgW3PTAMazL3ZIU6kgIptJf7IoeUioeNEff3
qVGnzgNUob68W/hE1T+ZJYNs17SOsNjPGUzJ3s7RMc6Q1WwPkO+AXuL8MGZe02lasQfZa2vPmpAi
2BVxFKAWiLyi0j1USLwpqTcqYY5YxRjG4t/MCdJ2n7fjTHNIQJHcJxAgDKR245nTEyqLuiEtJhSw
JFdauRnxn3/qKml8C2UD482s47F5xPe2sPxQ4Pq7CRWRv6O4x4bLardU9kEAJdLr4XqUh6EKuvE5
i0I7RxuTih46Lr3RZF9Ne4QX57XWuCi+F9AVHtw8reevk2m1bDcxav17rhSoSibwGqNNECaz60G0
SxWvLG2MuSKeQmvxDQ1/VMMQFBviNuDDwexG20HnGvImtSXs4nGzblnmLPXZ08TSpaBP+kpuSb68
7r0HRZ6YeeC6VCD18BC7yKiOraU/TjrSG2gffC1lhFiFyKcGqVnjszY3tErA7lNToZiyMJxWhY6w
bfuy0uvABzKSe6Uj4ifYJVjm4ZZ+w9/rT+1xNVX0W2iY0GFGLGot1iecZLClcAO/Rsk28UZnbH+G
0DC+lRByba/VqvRHmUbz4OW8MS9uGiruZk5F/Ot6Nn9hyamJqdSQLHNpuK3mjKalUgIMFD5Ss6U3
2qnc89HbPdo29R66dOe7UY73Q9xEWxifL9dHX/721SqATqYEg1ocDnVrMgOyx5KHNQuPnLBZ7tt6
tmFaEtK8z+iKIuSTQ8u6Vb9Yj0k6AyZ6YfGAUKAiyJ//B9GliGE0uHcDH+44GZ8dyP3stMaTMSHm
0CrqdKMqcwZNYjwq64CScCxUwF6cjqeS/nPa2VVFTGdCNSvjV5txoSbj2GyxrQseCdD7vxKrvSXE
dFbyXEZ2VDr7i8QgFfDTkRMsuBoKJtRpkjLdpJGYniGvI+SMtNtf1z/kWfluGYoeBW1UGoE05E6H
augZD8VABxBE5vQBDz/f97Ul9zlCKYeoJX0DIIb+x/VRLy0tX5BGKmV3mgmrzVsTKrXOSJspVNP3
zKW/lETjvdp1v/SSZBZyrJdaSGBcH/XCskK7oSKOnxNilOsyW9MpmSCzEr60W3XXBhVxYGaPXoAL
wP8yFD0k6qKLluK6XTwksHYrcxC+XQXODhWa1psgVVNPCG+ph54V9WzQpJSTXQXEBtfv6lhYwjYy
ITr0uWWPenWP9rs+K8WNw3BpFIrJVMahtVEHWu0TUSp5wTHhi1ES2RaQwDZgkW51FC7sxsUIEnQa
vsiLP87pbkTRKBk1BwffuBDJa4s2w8vISurH2sA7VgyDQ0kGBV/t7vrOuLAfF5oKTRMHHA+X2um4
6lzNgPjC5Khg/gaPVGbHpBtRUTENBDCLNtmFozq8pFErb5y/8z1JbXnB9WBkQ4l53SEEt2DVE3WQ
I6LW46ZOo/G1I/feUDC6BfI6R8NwxukIIdUHvHO52k5nGYgJIbsxLY66dLFFxcI0HX+EYxPGT6lS
t1Rd21Y1jxE4d/NOpVb8fSLhafbSCVpUOiwdlQg2otK+XV/9C2ug2RxMdhUnE0DM6e+y9KVThaj0
sVYw+6Cr1YdeQyuSPJewcX99sPMtxkUH2oGO1YJ7ODsuzaAr9NPT4zzoCL80fe16HVom9yOERERX
dCXKn6okD6Ybe+z8BGlUOiGI0qEFtbfe2xHpcl1jm3gsKikWzQ7yAqKWT188jOJSstRoCMNBXab/
n0dSTxMkVJwkOyKNIF7TIg52+jR3OC4Ety6e80Oz4Pg49AaruYD7T4dqMA+GkExR0iwr5ZgUiXGo
UJrhhpglej8xcnwZrGxKGJ++ixiYEiGGZHSd2MmrgTOtgVmeZ0ctEd0OlarBq7Ip+Gzf0WYUVN2A
kxJ24C9+Oordm0h1IDB0RCLC+q3niFo6+iw/AqdrPwvy/DMUBNGF8EUEq50OpZC3cHAZKnBrjaCG
ToPjpL+vb/xlVU5CNgbh71cc+MK40Kwhdw4KUnXtzHyuNHO+oCKszVuAC5SF0xRIbuWU5i3K66Ut
TzIAOAbcChfr8uf/2YxNo1rNNGTZMR/n/K+hy+Z7O0ES5/MTA8ex9CBp4bvraImGlirLIs6OVa/Y
e6xISH2mif9riLyNPlU+Px57AjQmVSzAReuDPNVO5eRxlB/jGBfDec7eGnqdXpv2vqsm/16f3IVD
BuBMYa/zKC5e06dLaHZW1yKax9Zwtrk9lofSyL5pEWlOpWvBrneqiaqavHGLXPhwgLZRBqD9hF+3
vnopJjdsixTNpGMqcuej6rkM2ZXjrTDw/OJfcja4QbBhQHqsI2ypNkm6qJwd9RQObE8tfx8Venrf
2PNNQu/yiKy2PzEyMYWzYFicNYlininrKFNQHSUiObOXI1rbeoqJbDwVfhuXkoE2w3elzpovYDDr
H4Os+tFXghDHBm7upNlCAZm+FSmiYV48hK5+N3Wunt3XaaNrd445C7xliDrFFgOKvNvZcZsO226m
rXDkHa0WkXCO2D4lgbYdT0FHeT7wGi1W3n3Xtj8jx20TxGb5IJsUrMi0o66AaGWqyzI8lkUb2hva
gzkWhbEaTTukKMizUTJGApBqepDeCZAn6saE2euA8ZwJKJCKqst7iMDljTz4wg5xuR0UEm5UeFFz
Pd2XgdMY7JGkOJr0aT5Q/hu/Yldzy630Tza9+mr09+m7L4gjNCqW4/GfG0Rl5zlZ1xZHVKj06h7N
Bsd9x66E7mw6U2r3FA3R0SMNQdp0bSSH9kGL9TDfwnef4m1p9fo/aFLWw8EJ6kpSn53GaDeHVf5T
wKQ1fZkA6f+r7ZWo3XQUYEP/+vm9sMWh+8PeWV4RAG6r85ujQRpQeyuOQqTiI2MP9mDaFHU3WcL8
tNQFJD7SKtAp/IM74urJwszKmlSy1SMGjN1dOybhLrb1ak9HTNyY1/n35zpCK5jcjbQRFN3ph7Eb
tHx0CnHcELOl79Dw7XTkiPIh2l9fwPNni8oS1R0GI0E9g3nYiZuoTsxVNBMXt5sqy7BFiHXdSwOs
mqh90sC4PuL5J+N6Jx4nsPnzVK7C0RKJwDqdrOxYcs42KDSVHDsaadiFq5vrQ53f7gs0G/gZwA+w
e+tVRBw2rwNjyo+qzOutNj0WVbHBbIfi4FJOxoo0X2RAgxvX+6U1dRdenALIiZh0WYH/nKoMt5YQ
J5D8GMZp4kW9s42tzNio0njvuedvvJcXtooG/B4pcpsEEnz56WjFgiguYic/EipE27zRo3sjyj5N
+6D4aFnLEETZEHRWB21GjEtFf6w6Ip6D/5RGtRV4C8qpfM4bX+3ChBaZ7AWCDi+P7Pt0Ql0fIoEs
uurY5+P4Jbbd8C5IsVi5vjcufCTwj/ztwNHwuF4Dqxxkv6GX5dWxqfat2rNoRTJ4xkhbRxc3NsSF
GfHKK/aCc1pgdqusYYwI1Upk9o4h1aC9BG+xj6Zs+nZ9Ruep10KdIuVi2Qig1myMQeddDRKLdZvI
cAntU1pZagb3zSxxOhuVodqk+BXNN1bywoGG+M87CHwQRssaB9fYsivQja2OdVYr+xFYsGfmwt1i
KvBp0DlPFbQj0CxLdgnC/XRr6IkSdk4TlMcoGeZtZcp2m8j+VjBzYUKcWwJekkmKsOvq6xwBt5hr
rTrOLRikPJTOtxwA/UHvEuvTWRAPrwq6j8QcPtDaa71HgBfvkUoeEbVudkQ07iaXibGZVKwVr2+P
C5sQlXuKAIjkoByyrpktGOou6Ut51JE0NEC4u8LdTbrsblWZLg3E47jIa+HKgQbK6Ucax7hPECyX
RxwgE6QuBmhiQtzKxC+N4oJi5t2CAQ8U93SULJuM3m3RjkMJVnmOxKw56DoCabuxbOf3BPxASJbg
E5c7ac3vKZsc4dZR645ukIT2nT5OKD3HShsOu0m4KOvFky1vhTXnkyPo4wXB9QEpI9Ku08lh30l3
dSq7Y9O42bEnVqDRU5ZxeiPMON/pizMrhj5k4EDb10e3dtq6yUelOyKILfcU6TsPTlmzgTx+qzp8
aUrEx5bt8j9wEctP+c+j2GhWRyXc6gA5RMm+17URrRVxi/tycULW8t5DFuGhWi0cbDQb+GPYHzN1
yB+FDdIAxVlTx4lAwO2+fqLOL1xyOHOxXsI9AiWe1W3U62bS1ICJjr3VFOl2CAfX3uuNIHkw7ayL
j5TfNfcwZXn45fMjkxnAvKcbyCO5bNr/LOZsWNjQyFncpVIvrE2B/mxxMEoXHMs0gXV6qFt84Laa
NfbF/vrQ5zHVUkZhw9FcQOllreKgGm3kOHFa+whP1J5d6POrGpkI6c5KeDfToP9SW3q9Ae8X3Fju
8x3Ey4ksIQfDgAa3ZrHUumzkmKeN3wlpHJKq4WXT4lu45/Pzzppycy1P2pKjr+6VcVSrFmRn46dK
/K1Pcnxr8+rDicp/LLMJ7q4v5vl2hVGygFAXn3pqR6vB1NgAzqRYqALVMdLbczjtU/IKVDzUWzj/
P2Sz01xvGWvBxVNPhLG12jNhrBWBYURI9MiwsbcyAhOyRRW6U7ZjFRvpAvUEM7BAeuYtRozKAw2I
vvu2+P9h/wmEUG09Ixr1AO/MsW0R0AZat4/FQIO0D/XFO3OQPbisxA5/XF+nPxfe+seDH6CgTIpC
LXt1rodQSwZVVpXfZMkcgTWtc/2LoSOgsMuywqlij3J7Fm2GsczsYwDzM9lkjd4321iOKbDqpCfw
nqup6ff4UIfhLm2pmmTeGOaqc18ptW5UX3OUp7V3IwLpcBC1k/w0+Tqzl0bcnjidkIFvkyxSVQ+k
U2I+AYTAxnGgmp191TCa6Lch3F4kxcC7JRh/hFn1cX0dLu0XgnyTD6nQY1u7KDV9oQAuMVKYasBc
lCl7J1owPbuqPh8D2Uv9Dftuon6KVKtHHM3cWB8AOPv9UrxpB6M/YDA8YIkZzrvrkzo/1zbqBcil
IcbJ3NY1ddm4Lm9bUPglD/Ej6KB8m2l29unbg5BuaekjbEe+tCZek6w0le3gu9yNSrZFazS406pc
vVE7v/CBoLDStad8SfqybqLnAnCVGXXSl2aUfdSqNidbNNzTg6mVZXYj8L6wcHQkly7L0pBAXez0
FehntdAnNZJImTofC4TS73nlb3yd8/sQxtPyxpBS0Ntd1+lBkZcmqJPax0ZpuEPYdp6R6W7a2FfC
1PgdWKKTN2h954uIMCWPC1ExkfEZ4Q6GJELQFU9MlCXR97E2BgQqhdth5E1kOdz4ZBcmuLwqaHYg
FUhGuNrp+iAlseOiBAeqpPdS05I1uEEU1PfhZEQG2POJVvb1PX9pig4tckAeBEVnJGtNTK5ssabx
q6KqvkDc6F+y0pEPCf4dN2KF810CqY43Bt4LFW6ujdNdkhl5hbfH3PoGRtmqV+epA0Wurqd0f31O
5wPhogixGmAFalRnMCGhYvKW490K56FVvVFPQZ+G+qc53PC3Ce4oHhGFUPdYvQROHlJgNo3Wxy7m
R2jKg5qPT0PVwrfplM8X6pe4mCCcigeh6/rSkNjlKmYkWrhkbfbRga3egQ0ebiTu55uBUWhS05BH
xpEa4+kXQt8JSKoiO38oxuIePTTbc0JrXCCJt3L1C9+IQilzIg7nNK+7VLaC8Q91gsEfqlRsgGdg
8r2A8T+9E+iCc6EDnKAesQZPjaKg92FQ30fvDNsUvEKfhTrPN4Kns7ks7bzlckLqZPlEq2VLoDLZ
fQR4vcQT4KlVFi/7pnRuXEZn1wPEVA4NMCHaFAvB9PTjGFnsxlo3DH6q29RPOlXZ4TGGg4nI4sOA
Gb13fe0ujofuAikFHTB9HV8rCqJeOmoxPvZj7gsV9mFXDmP1u9ei9CDUANbM9QHPAnomiHXaQlhb
AkR7df/VIsOhwNUH35STsYvD6G6c449xUA+koM9qoD3MuXErvLg8KCdLYysug5+uKnrzUqlmi2+n
KB+uPW9oMNZeU2EKE0Vx4dlt8zzkw40wUl3mchJGLnOlaED2AHqISOB0WEzTkkary9GvQ8D7vaps
5x5sZ5Nr6X3QCvGCKUr/fSyKGGRnXhsvljSM32Ngvl5f87PMkd9B1vj/Ff5F6vn0d2TJJMFmW6Mf
FoaFwG4n86+C9nK4aQO1WChOhfgKLZfs4/rAl3YX4h5/iPkUCe3VmVHHjvKQ5o5+1/UTTlzWTwn4
tsZd0mvL8O/rg53da8zSJXak5sT9SeJ2Oktq7tbQxUg7RpThnzucJcD1C+sjCMzfnx6JXBQAFYxV
7p21fuwQtHgezih/jvg2HPHSgcrWqZk/9pq1uz7U+a3DSCik8PYglEz96XRSM3KxWZVCnncBtr/b
nZ3+SGtp3rhBLywdXVRKclzRi4LwaukiVcPYo0gUH7vU5EtRZfZ9novgi9Y3+Y344HwojcwTrC0U
Wfpo62oniWemF40y+k5iD7skqIftqMEwiuLy04xpird/BGzIJ3jA11kc5WnVHuEP+WUv+292FvTv
hHrxjYDu/HDxmPKNqM2gS0jB/fQLVYMSxzINJ1+d5bTRpJO8hvEi+9brYq92MShuIFA3HqNLqwjW
k4sULCuF3FVYAp/PmUYjn/w4BPzowkR661l1T5Th/PrZHUhHEOHFpaMP3mld/AnTqW5UOHB+TAv8
LmvBzCIQPm6vj3JxQg7BwqKljgTGahXV7o9Yjzr5yD9/n5D/24Fqg/SKU8iNkc5PFIhHVFKBpxFn
czOffq9Yy2w7mvTJT8d6xnnLDTy9hRV2fT7nNx+fBnQeJqzE+Geg3xkH2dFyi9mn5f2tbCu/pfPp
FZP8t0LL8H8ZjKO7oH6Z1prXXmdq6QQQ03y3cybELuzZ/m4AAYbvBFf06BLsaTc6CRfnx1O6xCp/
3OdPV3FhU1pFP8z+6EDx21RWPW6kAtVFuloDlKuYbszxfIMYKs0sION8NPbJ6rMhgu9ME2gP3wmK
2lfRCd93rovpWO1ONwBcF4cCIwawCjVLiv2ncxsa/FedeTL9hcZ/IHP5FyPBcccNVd+Y1PleZFKo
vdgL52FpYpyO1JRTEDgSGUfNFvE+LjoD7SYqrNf34oX5LPCBpU5Aqw5to9NR4qno1c4oHRJcXI/6
vBY/jBzeEUaX5vv1oc63BYtG9gfeyKFrttY2SrOuMfMCdbvKMMGidTnE8UzXw52KaxTOlK54vT7g
hRVENGLxN0YQjZbzKsKo9dnFpsGw/Fkk9mM4g2FoZ2O4sdsvjeJwaXC723++1+kKmjXUQkykbF9v
nYJb1i2Kv5U0zW7c6heGoVi6bLpl7eirng4T105KNGo4/pTF4U50GYbH9KI/v+mWi3YRXaNiBDri
dJSkcFscLNPAV2PM69NcuruOEO7GprswF+7XxVuHAjrjrD5MWajR4onnkPpN0W8zn51nJQ3TG0f1
8ihsbo17j2djdYBkEtVqa6YOFshT+2hnpbsN0cG+8fkvHKAlhAA/QuJMmW312oZj0tpwMh1fQUAN
OTypPiJIirnpmN4Sdv3z0J3mDJTXeAYpOygEl2tZIatIKhHmCEOoZEJh84D4pddKGwgJeO3OUd8y
G1J07il44/ZJuWVdNug9YNGRIMA5fYtwtxPT2+R8V6Zmk0ePrYD/YeXfI/EeyOTOdjGuk/r4dy1+
Xz+K52efwHG5NKkgkL6uX6HODpMOZ4WAbwGSUs+q+DhUWrjRKwMt8KC/5alw/u0Zj731p5rG8V+F
DKSpop8SGESl7oxYHhXlls7ULVDPsk9PvwcgewqD1BWooFEyPj0t2Ly00HdmpAKbqveJyOg4xPDa
PZjO7hewZ+lRb2v5gCFe8U6WNdxQi7uwqozMYaX0urCzVjsc2GtpYQUQHukuRD76GhgVY724JV6L
eZKSWzq/55Q4qtYm+w/GxtK4WQtGK02s2WjChcfUiabxX9XBjvghLEDFbkyMFrtDuiAW7mZeGrGd
YGr+Ns18AbZERubsPr2lgIUvdWCyR97+1eTjLoFjXWbRETdUZdsbg3ZUEwFrBKVZfBDd7fXhlh2z
+tZciXQa6b/TeF5DCWoU8ujcRLUP5z7etWpt+OM4aPeuTOQdwNDkzrHm4e36oOcfGD1zqHckKzRA
KAufbjBMBu2ktdzWx4G05tjHiBFDRLRj28dWCyW7tJybW41rbuKzuZKD6QtHZkGsnRklBdGijUwX
1Q+bzhGbGLHsflPXzdDs/pARHvq+nF8dVZf2Jh8UmXzMbttZOwue4HPbU7dGDUrBO7SIMFpIuY+i
IM25gYC5ULyq4B6nMSrVG6h2ufkaz1VQel1IwPOkar1ee1YHb8iXTWekX+spK8VHIWhd0MsezW7x
3y5xZcPYvN4OZtyVv7KxC22aAVETktFVXV5uowBW7bdJw+cbl1RBPdbOmj7fKYMTddjKosS9N2FP
vYqhdeoPM47SdIcTge3uLNkpzsEaFyUP5ATq3zX03XgvQwiL92nQ9wk/04ZJpvSuDd0rGDXcGHX1
HToIdoko3nQvcTp0HUaFZYNrbp9karoB3zOXBy1uFeUvYaiDuFOreW6QNBVV/6YZZIqpF4SZq+yq
JkjV92RwnfEpkuQRv7F0TpEPyMNpTP8d9KCOHrQGpZj7cO6QRc3UrB42Wmwh0xH3WfiWpEmkHtJ8
zqONk0ngSVRyrFS5j5TSoWM6JlMyMnaKgpO9G50s1vd2atuV3/X2GH1LlTIMI4xSnRTPAmxRa8jk
BE8e2Dt1eHbdTOMouGMqN2MfwyCsqeZqBzepbPuOaafdRm+VuPoSzG2qLTKjRfPeyUy4SFFoc3WH
X1DwjxTtnL9D2Q//sdAkiXYxCu7hY1WpTlBt9CKA6z00GcT+rCvRsmgoVCEN1ZWN9Pq4M5VdQDMY
U+qy1Q0UURpFeW0IctvvwElC9dtEbTl+AS3c9r5uTg3CSohd4z/elUjARElud7sYbKj80mdp//es
oyH9yBvWu5sIVaBwmyiZO9PQHdC6wi43qLddhhjHrjGLJD5gtNmN9xPaBCa6D8VU7fnU7DFd4+67
0+eytrZ1OlrRMbWTdNgrrL2N27fI7b9pZbvhP3JUu2SrDqYrobdkNRzQQsnLZ9nEUbmdnUHmd7Ky
m/RBiRTtL+ztrfSp1vBm9st2lLBHmggn7i5CHPlJRhLePnIxWbspA6G+9Mbk1A9xgvLIJhu03nzS
+Oy0AVvUGB5sLbEe0YfCdVpi4tk8hPQ+1T0Sgr39MkHDi15j7N+z59gF5LIFGyTbDxlO+RMK7IiV
5CxUeyhtNRTHqE/geqOqYqlvhVM7f6fIjaCpnCNx9iQUYBL7iMbIdEhra0JTRXMCTfGKRM+HnW7w
eqp+h7Go/lp3dRR/H0wxqc9mUCFCmsICxIO1QqgvFh6eSJOGFylWNPvRxTHdoywlg+NoIxq1mWO0
sh9LMcj3mBpVoHuBniePVao2D+NQ9giE53j0Huy61U3hOVD9PmjlB2MJhyRz+8xDsowrb4u+UhS+
kICFMR7AcVq5WyMUdrNvcFdtysWxVDBrEabBXgdlpjxNGbezFwR5F/gTtfF30PJOjCyVa74RaKPy
D+BxQHco6jVrA89YUOeMpONuR+qVcjsKpLTQQsnrieOYdiO2KG6JIps94RKm4nuLIbRjYrbdysH2
HWx63ftBiap/9Ihtfp+iPlb+kJTwHF/ouLF+mFOa/NYiI04+4P0E9X2jjv0vGHEOvskIR7neoFSK
sxFO2Bvb2Qwn59Dz6ItjPGJj9KS4Y6j7keTbvpg9fgcHkeh27hVqKKP3cDSpzOH5WY/bGk0MiVCO
3hq+kuJ2D9TOLvJHhQdzwgtkMGdILG2MJmpUtsNmqMJq3trd6BjP0RwPv8BQ9u/90DbKU587qYMU
GxKNXhEXU//v9Sf1QgyD+v1SWmbTAhpagw9lwjaPylmHNZ8oO/hY41bMRvGIN1Dk66irHtCQMvAX
6uvH3pBIvzhItF3/EX+Q0KfRBHSKxZuNy4Va0DqSB0VXyzIydD9tQ7wjxzlM8x3xDNypocdfeOJz
Wveya6D/DDkZ1HddlXb1puZi+sJlVMhtEc8dEh/6XGMJj6N4ihu31OwiiXbYRWe67XEwi+7oOE2H
jARImOa3lnJWh7Fwun3QNL3YgaQZMeKGvGXs2QHu2yT1mkfdTgBzeWPXtOWm6pBu29ewGrQCZSv6
aLWnjQZO354V9vavfFCD+dmgNT98NsRb9BjhOAL4/uMDuArxBKJ58dwX8bFAclzfCJ7/2uP8Rs5h
aiuUzzprzBT/+rc5Sx0YdCHoAckmEaY9cxpzhcDrZlSY4mMTqv1uFng4lyU31/8wCqg5OHrQuakS
n44iq6mYZ1uPj3YWDQ9OTSkzNRvzxlzOglbQGGSLS28AqBWpwukoQ4/ZoGGXBoGcZhIBwIHBKlrL
HsxENEeCVtdnr9/yPTpfwWXUBRCIhQBN11VK3LvUJdDqMnyJEFyJehBeKx5Ei/FGGeHS7GA4Uuam
RUkHZPnz/0APU52SEZ4spg8QpOt3vKdd/NLjfKxvtKqcwNfoWdvf91IX7Y1s4CwwR0gB9UimSN7F
8VtN0ZSolLEbkYKZ419dPjzUdf/TTe1/oyi45Xt4eaylLAPDCwmQ5c//M01ZTGbV0Xz2a3hriCgF
QXOIZ8XFgUJHAYBK9cdn9yaTQ0Bt4VbQ+l0DrhCFm0xNMLkhb6uNu/idIz0ob9yBxoVtsnAqsI3i
LlwIZqfzGurYDspCc/3Sgtm7g/BlaF6hASzbmCZidZsJXcb63kRtM9s6ZTPzpmcTlDxMtcS9jGMt
umtiMzS2URaZMfQ5F0fynTnLsd8Gdl1M94YlYySuErt3fHPxQLM2WpAjqCayxonfWo6mtdeQqnxF
/G2A9quEzbwhWtGbVxVZrfbVjccwOFS0iDtM5fuw8c0yjVvkDS073eZgS4mYSfzQocEBB2nEOnSU
DZCrvOX3ZGI6VuoM6TYbpajuzCBO5h3aecF7ZYms99zOHePP1vDAey1AEcACAGBALp2uaxJFBtbw
CvKhiB7FGwt9ONj8SG7egCOcfz/GofawlAsBp67RPOGoap3UUFdXrSbx3dbM7lFcK29tE37tyUu5
zAYwAGVP4iBU409no5MCQEBAcAiJ1vEui5x4Y+jdrfO8vCRnoyAxvNRxKbCtrYFlXUfk/OxFEEnF
u0Skd2fEQfu11N3oxp18vmxL3LFwU6nmLkDS0wmNrFmLelt0rPQie9W0Xo57O0aF98bjuXzm0ylB
QdVQL0IHRQHdtfyO/1wbkzF0WjmI5DjTpcEvUYVssSVshEbc1MY8eTVcN1yybNFZXpbm7Q3e6PJh
Tsf/Q9lfAIhsDtqEp+PrJm7fRU3JD1fAcYNyLnrHdnzn6N3/cXZezXHjzBr+RaxiDrecJFHBlmw5
3bCcljmCYPr130NdnPJwpsTSqd1a75UxAIFGo/sNL27eb92nlx8Q92MqJCpZFZWSdXkcUqgoZYmE
T9g0PzU1H44lLCF/tkCjvzc6Li6RpCS03RcxqtXNbUdYBNPJJcvPE0ptRfHXKod3w5b4m2HcUuyn
PwGQbXW/OHaV6G2iKBT1Ep41/UgC3fTvprcxyms1GZcVm0LaKlLI1HEbJ5+iICrH/BdwgioYrXxL
4+hyw1PspxjkeOhQUwJZjZKCs+DB7kSBmuXUqcsq9G5jYW85aV7ZAYs+OeGI9hIp9WqYaGqlyKYi
DpQyNp+s2TBuMdsaA7dP9P3bW+DaUChxUXmlGrgAI863dtrlci6FGwfIiw47lRb7ESHb9BHJmXpj
t71u3PNj5C7MeXM5yBCjXnFE/xzj1hDoOGqwYoe0Mvu99My699uyJuTmlqS4DVy5zX+2pZZqtq9p
KDL6Y95BHLTiCTXf2XLj/L4DdZDfNXOUaEd7LuGal3jA6LfGkPXxRlX6yvfm53IaUR8nzK3fNgCN
q66rtTSQJjXEG426tHEj55Zn59uf4XKgJUsB4KADs+EmWn1x2yzmts2iPGhdUfFGKLKPlpdsGVhd
xrFl+em48Qyh8bJ+D2SZiesGWgyBzNXoEcHIxS9Z9AjbajBr0TANm43IfW1eoAmR0gAnS7NkdfhN
TFRTLFQh7coZWS4keJNDEqbm+4OMB/ZywRmziUG7r9avTfGeNRIHZj/1+YDq3y20gmbjGrg8K/RF
oK8sKaWOcNXq/m69xtEqU1aBPvK43rXumCL5JXX5pIKf3fJpW07e+WlZVFWIMaSuDu0t/fxkZs48
yaSDG+xWk/lYw0aYqZRLpUAtpEVwUQNNnf+Kh6IcQfeNlKKI52gbvHtjLg8u3gjYSS+QpvNf4Sih
4M1Awd4RduRbc67co7GpfH73KNxEoAPASy1Z9LLy/0SGsUqaIrSt8LaJMu0B0knn4yxQbHy/JQv/
d0WXXiOSNBDXuZCAI6xWNHRrtQgHGOQIW8jm5MGrmm6iQu0zH8XZebiJXWRR/coK8ep9e4LLMq2G
XnYOhRpeB1AZVltHtSMH2zQHiq2TusjEjho1d00fOtT4nbj1Yy4rzR8SqZJk02/dGH59DJm5BRkb
iiClAAh8q/fJ6A79VBRFFXRFpew6fRh3ujpFG13qK+tLBFOXwPKK41t+xT9fkcdxhJXKXAX5pNXf
UUguy13Zif4wWjxj0HfWdlOa2N/fu7SgnhfsILkZoWYtVjFOCE1rWtkGUM3/pu1UP2tFMR7UpQsc
zk56Ahw07Dphu5/eHvhyUdGQBEXIlkLjg97W+XQHFUMH1DPaIDE8XH8gDj42XaVvbNp1zF6mRZMO
c8OlDMGb+XyUWhlnpzRrEeDk1t3GLo052WnDMdXzYTeZRnp676wM2mUe+TwIEAR8VrOSOfJlIMPL
QKiU162uBzFPOXZjVpfnAQIuXKgl/WRma3AGGtWuG6tuE0SiCztftyji7hrbHqu9k2u7Xr1J5qlt
b1upbjlpvd5y52dx4Z/TDORJCXRqLapT11YqEQBpg1DOenTP//1yojw6moug/F4Dl40ImGiW4m5b
6sK3M2+qb9IuGu0gnesu2/Ew1nQfKAa+FMyQB1DqQfA7KJM7p0fPnmT+MC9V6MiHv9nHx0KicvOo
JfX039xN5m+y/76igO+m6PxG4ZjetkZuOTvVUijkIgDbikOL7WgOlVxLwlM4NhLrhqhTXzpq5BTX
6wJtJbCa3egjWl0NO0V1w8gfsSZ2dkNYGPbdFOZe+DAPnV0eiaiTtRPWMOU+QSoVNzLtLA0V+FJH
2Rned/t5RI3be/RCzHf8ROp09ro2+c8wRif+WxlzN38xFDNOb8CN1Q3NOrwoUUyL+091YbRlMCqI
wu+LqPbMu6Ea1XBvNNEY3qpmj4GAi9d0f08rwngZQ491qwoqFHukFww6GUqOEqxS29Y3kK6lCEZR
9t9MYdR/9EZNrH2LfHWxy8Q0TXdx7oLlTi2euUEJlO69sorcQPg1kZ7i0APEa30X2ZXwIi1sqDbn
3hRkGZa8tui0l2bu1Fu8BqqPTQuEwqfkvWXcs04wqNEslpeMuRwMML3nZz1zKsK3nNqAtDZ1WbN2
+qnXdt1wNXhTP28RcS5jC5kSInFUbmnMkxeej9e5dHbtsBFBgxaZfaoHxWrvjbmws13SNPanuMxk
t1HpvDJHhAUQE+QSXOw9V3OMwErhZDdDjte4ipBtbH3F4LWWGfN7NdZYTmYH4lAjpEEEWl26elhN
XOiQ43OL+2HphzU3DVJKX6vaq3Fh8DJ5fDt4XllQVJYt4DoIQy7I+fMFLaC3zjO19iBWASKCFIVy
t7PitjQOYWQKj6u3srY0AK6s6KtSDeuJOA6EtPNBJxqpeiycPkhdbNz9RFPDg9p1SChlkOw2XkSX
M7RfLyO2y+JUvBZ4scrY5Rk3DgF5b/7EMxhDcpgPJ7hww0eZpVuZy5XxFq0miJ+IuLK2q/wzzEZE
0HR9DnpTbyI/KTDy8aUKZ92f46KnaSSKcAuvermi+GLC6+MfclJYXecrShdRwfmnV4PBsqvHfCzz
U2lH8c+WKL3x8Ls2FI8ytJsA48C6Wl3vutA7E3MGPUBPPvlRKWJEUJ0GftBapdxIWC7Hchb27KJS
QrcQrPv5tOJG6yU1GiOYjUHektZod3GPldPgIDX23oNAukLyQ8GH7AjFl/OhzGZCYSSJbWRR8pBn
g5zuy1bPnme9iw/I2HXvHg8kKZFsETBYNBtX78xqitExNxU7wNYk9ZUYoY0i04+1rj+DYxEbMexV
2/I8hVhyB95EFOkWEtvqJSGtIdYUICpB2qO9t0NXoM93eVjnynPY5+EIJigUKvXqjML4qEXoRI+m
WUUnRcVF70s8qtV4pPbr/Hp72ZdlXf0uHWUd6AsUq2lXrTYuJbhMkyWqA2OHLUGBQ81RV5xoo1pO
u+ZyHMryNMWoT8JEWgs8orAguKu6mF0bg26qFjHCGxsbBOOTbFJBa7PtbJw7ShzAu9MUArraC6h2
E10Ou6l/Do6Rz4esrqWzRzzBUJ+6zsUoMS7d4XM1567+krlZbuzZWw3uL6o2WsfBzl3avHQolB39
I7u+q2UZQmkYk7L50Q1CrR9yIw6jIzEqq/aR3rkf8QROvUO4GCW92HSi7+kKEzt01MpVfBsQJ7+n
v1Jh1YZA33CXeWaT35GgVEEFlIt+Mom/ssOPyn0pnGH8xeMMLM1U087fZ7o7mD5N0cTegc2IDB8z
Elw82tGw/og8bNwbkLMF2KlyHnCGiFrop62bK/M+xq4z/5ObGEz8yaJ+lrd9bGThnsa4YQZFCBjw
OMuYGK7KtJj/VjV+Rh9gMAItjpFrLI4GWIrml8jjIjlJtSi4Z0KCM9r2IeZcHQX5hCsPck5/m8P1
jnB51+t0iHwEyfLuhke9We9TrTA/OFUquw9D4tlfDadspyNe4zTyM0QJlKM1egivxGA5XKQK6pAe
pO2E4b41ivgJG7zSuwO9gytP06KBjbNRNPL+mp0vVKDyepeT6ogDj0+nuHXCTJg4EQ5VcwjloKn3
Xa6G1gF+M9CzGAUKmB1OU2CT6QjDQSuyibvwWHqqeMTGD/lBoGuKduxha/1G41QZdg0ZrXpPx92K
oI56uHeVYsIpR3WVeT4oMX2y/eIM8ssaGq05qXrefJmw2/GCgjrkNy/OzIa3f6rHJ6Pwcu1gY0HV
vswjtKONQ/P6pFmdTeD7S5XVBifBsTkPiZE2Vro28+RJEwNFmUJPqp+JtriPW8gf/xldFJYPEc4f
v/U47e+MhM/b4NJi76eIbs/OsLLKPfZS9Z7NzIhSGsOkxTszN7UvjlQoR9cheii3bjlwWJCq6cKT
J7TpvZIP1IDAEpAyoopGwW1dRHSmbo4sq6oCIykKwEpl+8HGhGrjgXglwtBMtRaaADULsOLnq6WJ
sM/sNqqDzgQFbM9tfAjrpj0Z5Sat6NpQTGh5xC+1kfULOy+cGKruVAfWNJRYUznjxznTtD+eYrsb
FZIr8dl51bsiQVxKe6v43KQt+YbtNUHrDeYDmiTaUQyVc/PeW4D2BCJ86OJBxuWiPV874liPGWDe
BKYTlvejWxWnhFz13ZnLMgqfh3x3qakty/pvtUcxLTEZaRPUYzJ9iKJWAVaZgyFEK3b//gkZVJaW
GhZxyVgtWxF1iqXHcRvUUisObmGLPSnhVip2+XHoYPLkMyCYUetce/Z6CkpBmTY2wTxWDrc2vZY+
NOON3OEyoWUU1yUTMxA9BzZzvmwKBUizFQlVIxqX9ygWT6dJgzg5tXp/F1PTPb1/7Tin1PzpKvDn
arzQAlUBhK4NUhvfrbyKjEOt9u3GrK6tnYlQsWGpCwl1vbG7KS8lqIHlCyXpoZEFKM/a2cIAXZ7U
xXAAjXi2ncpjYPkV/2w5rhKg60XacjdLe6860rspPa3fybkKNyZ0WaBiKCqmhAWKp8Sg86GMziD7
SQY+E3itXdHHX90+Pc2DZvjqrI6kJKWB/Zr2/PbXujZDJBipTy0UfjTkzoftcjsrQ1tvqYul6Q6R
UxWHSrxZSWu3NuK1oWhs8VxluIXYez6UIuceHwHcTC3FwhENEWfaQ3unGIf923O6tuOXuLq8qGDB
W6tAYXuxYo5D0QZ4Xz84aFkBxkskIppFQcQIt57DF21GHotcHWj8wltfVIVX4a/oUiURKuMNUZbe
a0mXf4hcR94oHh7B5lR6+1ySZiq8mr8OwPIfh7jCbxOH2m9h1BVHCa5hFxkQ4Lwmk74VRspGgH71
LD7PBWhXIU655OkghtZgtlGMeq6keBOGRVfNR8/KyEm9TPWSHc/EErC62qbh0WpAs/tu08bKvm0t
7yUWw/TTnTN78GPFaS0/HcxqOFD+tkffiTwCY6JbiGWVTMT2hTYPoz9Cie98G9/Ip6TjBbt3htRK
Uf3pqnjjUy97Zj0vbyn/AwOkeLz2aiY9DDsVMG3QoOe0c+NBHroCU8Z3b6gFbIWKEfKe7KlVTSCJ
XcWprEoEU6h3e6OMk+cGKR5MG9rqOzKnPKHfPyABx2VMHCMo7JwfFcC8syVGVwQRDg7AizGeTOvR
fNJx8/6rpWG4kSteHE3t1WAI2jGxlKi9itkNr0ogSVMfWC7Ed9/Qa0L33GJHubN7x/j09uxeRT3P
vhqjLPU/tPleGVirA1pVIrQbnHJR4NZa9bGh/TzAJWgKD3yXWdaaHw+T7u4S+OTOobMbq/iF9WOF
Rns42dotl+ro3E2dm2qHJk4z+1tfIeLmT1VToGUs7BZXpEZzwnlfdWHvBXMcYkzHU8BOdFAUIPmb
u17kI1zdDt3sB61VBt4z0aBhmihj6Z3qotDkLXlxF+/FFHlU1idgwurHcaxD8TtWeDL+KTGV9F5K
o+IxZKroEN/rsZ3Jp6HtnD+WFpU/KMkv/S9g8qjNJXkmv6fcm/jZN0bm+TlWu+EhtXPncQShkn8y
EjP9BQXA/WwupKCP3jRb1r2cu3y8r0fKju+N/nBtwK7QcAVOzTlajtc/99sIfwXcT68FDViBg+d1
vZ8nYPnQ49/igF1uMYZC8xfBlFedzdWWhjTlYjBsa0GR5unnplTEnhIeLANppPlG1ntxASyldDJE
1J7gL/L6OZ9WNE6YU5edFiijaf3nDV0MxbNzzU9oHManUqvNrR29DkPEnwWQjvTdos27Ft9QzE4B
XTcbQUL4aA7jNIvkMM8i/SjiQnuvgD3RjlQEGiGPOjr169pTmbA1mkpYQZZE6h61UNdv1T72DXX8
9fZJBVt3OTMWEv8alxsOFeBV6HPj0fMQhJ4DMkgl/ql3o9c/2eo0zAeKYnAywqk34p3QukZ8aqHb
fJ0R+OyDIoEftBvY4PAfqGphVCoT716UZk+1oHRF3T7qILU81xdK2c8fNfgssx8hCVI+YW6ZVLty
bOz7hvp9Bhof7cH9rA2p7SuONkHYnDOoEtnQYRAUJcgm+LUZ1SO0lDxKjwBfpmwvWJTySIiZ9Od5
qmJn72qT6z5Js6lRb8g6y4CvULjA9PscY9iOEybu+b8yP46KPY5PxPxw3vXSghukNq0Iv8eGG/9A
mZD2VRTPVnoMvX5QTzoC6vaPQk08AzCIVynP+B661kHB7DU6WtYMdBUryszbNXTs8Q6e8ZO/r3LX
/ln0sgh3wzB6mZ/OI7QEi4f2f2pHW484UXb2CZegcth7iZVot5oR9R1QgiklhyigAGj71CnyFOe0
bgGrJrWuhH8hOWimn1TWaO9FicbVsTDSJMH+eoo/Y4yOmTL8Nu+/ZpiV+SGv6vyxRlX0mSwGP+Bi
nvL4kEvF+dFT/YP+FyJX4g9Wz+tEdkuHKokT93c2qxO1E5nOiT9Paq0fBVsf695QiX+jixUWfgP2
CDfrKkm075Ey9NVBj3Npn9JWzu7O6xI13lVunkPGxnYEtvVoq19JPzrvQ64j+vkwTDKrjm6eyvTW
RR8oP6oxOu9YxvNQHHy914T9wYr1uDuYSunh2ZzwpILpOaXQQt4+DmuEzHLwaPDxD4Ay+mXrGgEE
8xoKos2jo/ZmLhK3w2DYiF0VDEBe2jR6ePtMuFZ0enIaDVwYdn0ztVvYw9f35/kFSrOcQiDKaRRH
uLXPAxzMN7pKUCoDzZKG+4SpeuzdZDO5xM6UhlqfFPAf2p1b90lF8tliwUkFxeoR2I6i9NCl5dh/
wHndLU65VYbFqVFUTJUXSZp2TxPOiv1er2sktbxS+V6E9WRQ9Owz71hj+trvcrcrviay779yOeN6
5khRmPu+9LJxp/aKqj81Vd3oT12RGT/tCHXjozLFpbWr8nrobji1RvJg1lw/GNlPYlL9riwlqOtK
a9KN3Obyo9FUVXUaEBBS+HN18bhFj0pRm+NVXGVO5k9WmTmfPJqO4e0IuWLGVoeO9z4pVCXDNL1F
UMaXsrC6b29vnotUlesV1jdAB/B2EDtWOVYNTy9KzM4LRhwLdh11Ljq65pacy/K3nO8MsvtXrjV6
elBxVlff6OFKVwnFC/qs16cj8FGcImcVi1tXWNm9YZZGcYj6UDgbKevlMvOEJGElrVt43mtqWEnz
f2xLNbtrm76nK58cO80RkGu7WwadMVcX5b5Sk5NVd1/fXtnXFu75pJexqZmRobsLeOz8OHjx6ErA
hdmdKsOeiq/eN78VV82e7TRC4iFKVPGSVkryFTxB3d+MbhzXO0VBawLrosq6n+iafode4JXAhctB
37vAecUBoc1xeIil2iXHt3/x5V6gibFo4CzQKEC3qz0J+DnHoDjO71DJlRisN+Mpoz6/Ea4u9wLv
FY9WO/KygNzW8FdqFuYcKU1xNwslHAMPHuOLRs0pOdqJitl0dfDGcfr49tQucy9qzjzxAbxAvafN
eP4t7LpT60Evszu8ApxDNdr6N8coFeJgk34x7bp6rxYmVj703Q0IgQst0bhAumWWkQzQk+80pGpq
3yRC49CqbPHprnyyV/2QRTR9oYWtUmUewnE5uUN2V1uIrE0SPF8VjVtghctPRpWbCgJ1BNQZSF7P
V8/LJzeawSgs1fjpRquj6UMvnPrjJKR4yvKk/2Wp3fjy3k/GAtIMpu4EWBBR9vNBaQSYUg+j4s7N
s/aU1JH21UX36renNNq+6mttIz2/XEpE6hCk1hZMMHyD5anwz6ujI3sSkmb6HYiv2k9mip+kmcXu
7Vktf8t5UDgfZdmo/4ySaSa9IUCId2pixh9sMO5Io+OLLsB8fXh7qAtKKvBDTF/5D8Jx1FjXFaB4
SLtstqf8bihE+5+dSo8rNe5qi/7aLLObFrv48GjXdKgOc2rGzcG2RaJ8orCUubuw1NlIZeKN+DXl
BVD0InL6F8uu6x9J5+V/CekG8hET7UBDmKI9lKpsJkBsSAY8Uj8bgNL0mtLupryRkd8Js8h3RRlG
DuA2ekv7SlOEccBju/qp1HIWT7If0uh3hIN66IdKLl8wQhvTR4r2my55F9+BwqK1SPhRR0d3+kJr
RBtMIGRxHLSkJHsrRvdCyFY/1LWdvveTvw716nAIm4We1/knp/db4LcWxYGwEweVVZP8M4x/FuTP
p7e/+MWzaBmJyxzUFK0wqsPnI2WJlZpeBWFC4HDkg+WNv9pOZN2Yqa7tx2aSkEGG4c6dvHYjvl4c
nteRKeMjMkIWYa/mWKBZ7w41yzlanXvDCVNPHTjfjdv82ig0DBCxwpliaR+ezw/LPCinc6HculHT
Pdbu2D+EVeq89xpkLhTXEQBebkP+PR9lBv+ogD5WbtGbTh6baqzv8s7aQmVdmYtFh4A4s9yCAN7O
R4FCRXqcSZR+sA1wTknV1B918Dz2zdt74iJ2A8yFE0+LSqOlBsfpfBy0MwYUOdIoUGy1/4H0vvsd
Z4MOTwM5Ts6noSpEf5qtLNy656+cMFA2jAnjkj/W+FJepAupJ1Qg4LULzCyJa2zmi5aSQOt5yUaw
u7acOkVJcksOM4/V1TQz3rEjKNNAdI7XH2mV6dXeqmxCztvreW0gihvItaFQpBJBzgeqwywu8jBk
IA8zbYRPxA2t5vTl/aNQPH7lqCzllNV0oHuiGFwMUSAd5a/X6Okh08MtJtKVcEHP8v8GcVfHifgO
Aw90LuHCnr4XnqDQZoWyv4H2HP9sks7YNZqdESJNXvLvn+ACsiKhgDx50W1W6Uz00q2ADNfCOzrc
iH6DO/jGK+va5idgQKdAxQhWzCogRkh79E3cxoHmTOJY9ZXcN/Wz1TyiW28ecxLhjWld2fQ2CoQL
5RSjFxgr57uD9hKGl5aaBHpomj89o8V3dRztWT/Q4Ji2DCGufEDyWcrWC06devyyV/9JJtoxgpjl
uUkwJVS+hhnpD3ww632fe/Rv1FS7CSnbfknTOI02JnrlGBC00InF6wX0/wU3r1QaoWVodUFyGG5Q
ceDpYlXRxqm+spzYOZFw0vOGvbBu4TfIMHZpAvEMYqV2Uq3xtwFw7FC3ifv++QDVQyIWQgyllDXQ
ook1OcjJSYPRk81jVpfqD/BI6UYwfv3BZ+kfPs4L7W9pfgPaWt+TY0esnKo0hc3kKPhBwDcb4oOw
ls7G6DooJRHDaXzNkaFY0a7vlGkkcwL2Tu9zVEY8zptB7KVuU3qb4wHZTSN1KSzp6Iqp+9asPe2u
quOu24eyowOkgvv5Urle+Z8smh7KjZeYLzPgKPMhbZXE9GdsiOd2F/WpZX+Cy04WWGS9pR9tz2q7
G7sw8uZjmc3G1zhSgfW/HQYu3mVcsHAQgEDTYMAyYJUOA+vnJo4GLFbxI0UrR0x7gc+gPynqYyKL
LX7h5X4i9cB8ieSBegTc8PMDU8d0TFJkVQJRwhVQU3RpMDXMfTj7W7iQywPCUKit0VXEgYk35/lQ
EBnDpq1hWfVotR5bK49OdVX+eXv5LuMbzQsPRQdwjuzdtQBra1Z2mCuooE6FmxxMbxDfB93N76ui
0vbowA6PWdxvKT++mjmdb2L2L+W9BRnARbgmGXdmNjXUNeA6iCy3bT8blEg86gs85VZJSpHGfmYO
nveojXpcfEQhqzaBGloCBYVSVcP4M06lvfpFSfVs/l5WvfLQZnOp+yO7N9lR7m4/m2Y/3Vcj3ELI
Ui6KXZEoS+EPdaijbGSWsP3USmTfsgqZW1+gSNyf4kgptp6+lyEWWv8iI0B1DCTRunBQtwNJot22
gdU7teXHbtXdTXqsPsmom76ofS1PXZfOw10RT8LYCBeXAFsyUY4GhnPULDRix/km0vRsyo20p8Vr
Isa2HxxT0C4yZsV+rlNPZi8yyWtx32SNWz2z9FN0q8ms/AugOza+2o2Y9J2aUIJ9fnvfXW7uxekL
ijn5D9XLdXrikbF6nSuKQBrUa/RJzB80dB3+e3uUy9MKq8wDOU3Dmc7Z2rokcfoE/BZcTmcCwu/X
QEaT3RjxqL2BfjpveVVcxqIFm4HWNBzdhbm3Wmz0XnRjDjlMWAfX5cF0Fdo9FvDZejfH9vjVygzr
99szvDokn9VmcxGV1pg7t87b0UMDOmhx9dp1g2ofGuH2x6qs3UOTZlvmR1fHWySKwA5xqa5JgjZW
CQVyYASlcQjrYzrE4Rc9K4snGr9cMUlLG2XjYr0yJLUbvNth1nOA1klm1aoa75ykDkBIixslbtud
brTxDXbq7T5DdGcjP7+yaWCoo6lD3gD6da2VgpBZLRo3rgNzytqjpuXTw5C1zp1AyG7reC4vwfNA
uJBZCe4cBZLLtW8xnTlzVG0JwlCPQJik0pocWAWu/TIhniqDVNTux84cqo/A8ul5ZAXbdmd1nVkc
E8NAY9FyRDdhfCeG8vD21rq8GlgDOkMgjigHQPM7Dx2FEFlGqbUM3KaQyPIaB1GkzV8KXMVubCnG
7OUg6o18+9ri/zvoEjf+SUhRhhVzF8KCU/G2Ooq88PZaGaG8qWrV/+M7k3y6r0qqlAiXn/LPUBPC
+gZcGajuZqkdS+6LQFcLucc+fUv35LUkvf7O5PQUc6mrQHdYT4tmF+gWrQxC1NUT31EVZCMjIxwe
Ob8sbovlTuXr0gv/m/rKHe/1eYq+U780Wz/M8/S9WsjeoohBp48EZmnZrJNVJR68Rguh+ddoRfpK
RxVt7pL3+iEzCiihRdAOpjhYzVUG0ynGECMXXgazyDAatUwBWNNpTm/v0ytbhhRCXZaXBIYoeP4d
7cGclUFpwFFHQrlB53om8JVzIEPi7ttDXbm1looEKSU5i0raeT4UXeG5j00b+jdtfWAKNZbcdW69
UypgWTbYvNR10LlbEIzno0COEgIVCwQLhgYRfqU2HuWcif3bc4FFx9+z2pQUx2lpgVyh3b2ujxde
74RAgocAc6p8/p4AcZ9/GNAdxL1RRGVe7WaF6/tbLjKloOOb1I04uP2s97tywhL0kzprGKhhajP2
BzuJW4VOK0aTt+2gTPp/RVYbXwABVOmJahsO83qaqdrOkFYT7eY0Nj6rZs6rRYAkcR94zKeoudpj
o7mH1moAE3V4Ktg3cTlq7V1r8bb3KZiUAkUu0pUPttLOVeJbqZY4kS8a4J6pL8pUiU+To0faPp/Q
Vt1Xbm9WEFnKfPad3mpzcICi6/ofatVPzo20uqIMEiVXk52OYnZ9Mq2hJ8SGfSch48VNsZv6CAxE
mANZrXtdi5/7snCqQ0ci6fmGJqzoUeNukrsyTaf8OYqAaJV+PyZ64qeqPvZHtGXtHu+Q0CxvyiZ3
7N9lrU8S1pg71bcoaJbmc4HYGGhpGr3O79RSIztw0kotDvAwkvAPs22tnSHc0AYvEhoqFfiyR2g7
kR6SYTNSucear/VgTpGIvrmNXX8Ph1lQlM4aREhbyubNCdvU4cdEabfeW560TX8cWvzJncRUmpvY
VGTy5EwouSLpiB9k6xtY8uUn5CD1r1E/wrL27aROJ7lHOLfT/0AjJmqhy4Ykq+hz57OUs2ehuduC
YSlb9FGypMSPzi2kgxdGbAsc2LF/y4uHuePNfgrVsNB9rZrH5miEaqPsMxkmzpdx4G73B9sQ8xPY
z8ZhpRBw2oHmnLTvjUEV1+9NK/kxG0mpQw7qzfqABI/rfJ30Uj7nao6+TJe1Yn7w1Fjkpw7tj/GA
+yo3pe/IFu60PzZd2t2mUaV0N6NW90g7Ox6RCronm86vgRMUvkEuNxyxutP/DIY9R1/ePoVXIsoi
RkBZdWlRXXTxTbZtUWZKzcWQotAv5h6l56hqvI0k6kqQZBywpAvam7r+KqZ4KOmW2FM2QT5mMKKR
70YieZKQhXxqJPUWsvTKtOha8kKG1QeoZP3ogXAy6PggNgFUtWavxk34osPI2eDQXvjuEimpylHW
IUHEYW+Nljfr0B5jG9lK4Bpe+AQ+pvsOvFx7zgG2dT8jOnLzBzLZYr6Z6hLHxyr1GrZsX0rXuq2N
1MoepslNm51X01AOWm7Dbqd0jv4VGT9dPHbTMKW7qMUrd28nZtHwGArDv0nU56iTN4qRfra6WY0/
sOON7iGdZ1vetgmATX+0eoioqtKhiYpQgJvsKzgKxe3b+2cp465i+GIFvewg5B8uRCe1TvNa25wA
n5u1viiFIwGVRi4tQQsgupKpiMEWNvgjNTagsVmK/eftH/D6Kde/gPoBrAhePWBfVzvLghgxLa4D
AbIOtrUfZ6/+EAolLfy8DXFdlnHmqbtJr61711bS+U6Wc93ujX7SNb/KCpqDjqu0Bo/vqEx3ttKF
8lCYqbB3qNQ18UmGbfJDNuP8oQBuvqUOdOUStA10d7nVEUYEUHN+2eYqzlhDT7Y/gjnym6rfV0iK
7SLR3pPtWhu5ypWcmmYN2xbCisa4q1wlQ51XQ2wZZSpnbn2LXb2v0bCfad2Y83zHQdpoqy1PzvXX
IcMD+wzEi6LVMv1/klxeB3GVyIz4kk3qg27IEq6i6JC5z5sb3MbUYMpmF2RcZ2/szCshAFsfJFcw
SKB9vG4bKb0dIVaX10yVemOOmuK+CbstvszVuAZZhlYbrdhLxFhpjCiJh3VgVGW/UwQekXPZKntX
TceNEHptQnhdUJjHrIjC/GophTQj6v8MFbnh0PhGGmqnMjP7jS92ZUPyFkS4BKUhg4LcqnEzQsVF
sc2qAxmHDxA0ym/SdP8aaJrdmmMW7d8+vpeTghxD8UDnG/HEXpcs3LROUeBzBO/5Nr/Nwao+jLqY
NvLmyzktXQbK46CYaLCtmStNZALMQ3UlKMcs/LXIlAOhsfP6UQvNUN0ZoSd/vD2vy7i4nC6OGdxH
Sl/rumavoRI+ZKMM1L5oxoM0GznclG1fmIc+y6PIBy/gNDeV4xAiLeEacpcpMgw/v/0zLs87ZXrm
zLMEWJS1duhtVX1SI7Xtgr5McRPNVfMRdLG+oxb3qk6XfI9De9o4eddWexFY45qncIzew/mZjzy9
DyOpdZBHhnQKmlSV4NS8VIl8/FqH6AYEab1lfPyaQZxHmoUtv1Dm8bwCMb4qFzTAmGQGiSbgJo2V
Zy+RrfKCIIWUHyES9dHnypvjCQhaSY0KRjLu9rMmFbWD3gImc5drppypMhT1D4DPXvot0VsAyy3u
rtHHQXa2e/ofZ+exGzfSruErIsActuwgqSk5jT22Z0OMZ8bMOfPqz1P6F8cMaEI2vDAgwKUqVvjC
G0gn9b9kvw0iWDsUhb9Eei85Z2Mo0/Gd5E9RfVCf2TkdoO+Qw+acEc6sZUj8SnLmHt+Km21gbWEO
6fwhp3pxcAa3d7QoNYGuBxzFTnmtlv9yR7dQtHEM6rpbRep1zokYqpNP4NO7cqNFX41sTK8BQk9e
F1rJ29uoDE4SiNsb1TWkGJabpTeHthulprvNAOEfcoo+rmmhIXX/HOwsJN1TIBHAV8g518/QHEm0
ikJGMVNJv2mjkn2Vy04/iAe3j4EopQtlW1S+BLt6ORd7dIIiDw0WMo+nPzWzH1/IDtVHrcAf4jcm
ZHK8XuEyJOzLoULuikFt9O7WwzdF1gDCWaWl6vU3RqEEKUqf8GjXpcgGRbsw08L+Rhjan4NSG1Cv
LY4qAbsfBywlOF6w39RrlnNR2XxqHJb9Dflt5xorU/OA18D8/f5c9j6OaNLZvGwAjDawh1qp47C1
+9uc1c3Htlcj3myrAD1mSAcFlO1QlJtgtNEPBP8HK3M5Ib8rrGaOBy7/TsmfMt1O/vEbFcoE7buD
13p3KNDBeE2JTuNa+Rd2adA7Dbgo0oJ/LVrAbmhU1AZ66cghdPuV4HxSSnvdcUBsV18J4NTUFnok
BINQ5pikInUdNEou97/S9u34H/ILQDkB8UaUIFBHP8ZDZbh1ndrN54zGygM8i0L+GAV8WvKkSo/P
98fcPpJE1DCqRQdXQJ1X7xV4e0gHKWPaTWN+mMx+cru8EsYpanIzNTO6SnZxdLR2JgpqCsUgVMSJ
6NZ9dFw8UPOA4X+TtRY4Y4hob4qrx8fQNqtnv1CP/A13NgrpMLq0QjQTKeLVJE1rgtDR28NN6mCw
dCbeSo5fBNe47p03v1pk3mTGJPyU77kRl9s/QXUEolU23hpbLR7hMIxPMEiPsD97CwhVw6TrjlaQ
vK5SGnoP/yEJx1tVtGaBX0iCe07RqdF0i1Sr+5LNqfp2jIXgvlHJhG5HMLnuvuc97V4zrhBwTkDY
+rApEa1JUj05eK72PhbgG441Ok9MbvWxRr2I0a9vx5uvFfUtCUz1IdfQskcxqDrY/DvLSNREmUQX
olU0nJYfy5xoePilI9+aUjEew6lPzmFjl6eIy/Haa3l3MN7O1KgDcTWCLwfxvW7gdUYhmzVCnzcZ
n4WfEy5YSAj6Ru6RABgH7/He3JDIMnTBK6I0L36XXwKbpmiCil2h3MaqkC52jnd3pqfZ+2JGQb/y
D0WStxcJDQAqXCDCYPWpa7BPGqZtJWW0zdTENt7J1DzPCvHGtzzJiicf0OmndEI/6P7ttb2XRTMU
dwVyXV3Isy8nWYxg37CDGm4E3fJFiWXJDfCwuL55FBJ4AXsljiZWXIEwob/Ec5JhVKtXcz090h1C
egLBkKp/c5YLGgQFMMYAEEIxdjmd1sRZI6s51rXWwQFTTP/DLEn1W1VpQEmxajT+aSzKNFuXo+DL
pccZRmm30iamIYPXzz5CzW5R6G8VZudNAcJOmRBcMQTGdQxFTUoJ4RmPtxb4ugsrMsd3RklPlhmW
v7F2YDxsrl+h1L3u5qYFFeixlcfbDLvc7XwpQQvCOnoutydY1HAZhMCdgHqNEMwbWZmbCRV7truE
v+WguFLUjw8mDhKX+7tubyjY+tDZiT0oUK923WAbqW6V1XwrLZuuL5FH2LmQN4bkoQf/+O+bR9OB
aqAFLOQsoYosN4WjYh/GcsnUqhykxiYzOzfDYF+xa3yrnDqbAlgVCvFcF+BD1gTxpkyqZkgG+VbX
gXNWsY08oW5VvH35AC5zhngnyazW4JsWseixxJYHiGNenuizo42b+fODlkhH8o6bW4heLvmBqOSQ
LahrpraqQQrBu8y62ZSpf4xj1J7LIUo+3f9C21FggXC1girmwefZX36hYNCTsKxRyKzHpn6g7j+/
2G0J+/D+MJttp+FIx1UKnVmAv9dB9dCldjpICaUEgWfJIgdvUK3CJMeYjjbC5oniKFlk3jTC+Rco
qeWMOi0b695w+lsXN/5ns0+6c5vOysMkp+21aYojMP12ahxd5EVpvoN7QjNmOR7cfuQnUmW40WCW
HrVJjd2hK8PrqDQHp2lvZuQjpCVCV5tztRxpqqABJoY83GLMqC+0tGgTRmNxLZWi/KqHxVFG/Fop
WBSAxK1EsCSk52nHr6dmdfIcWBR7b34bBqcQNrhnZQjVdYVfPNtgvb4n3WR4aNo5sKpV54FO6PAw
A5m7xSoegpOW68+aPB2dwk1UwCrjlIGipcK3NqxVYSqMrK7oNGm8pVYxubOuzeexaIt3YZkNpxrF
tT+spD1i526pU1TCeEE18EO4gtCbWS7/WBpVBRlMvXXU5p1PftxN2edUg5r7R1FAgfoe2LOeXkFW
6+oLdYsJhZe2shtvCNF/vjR+a/hY8NQE1U6tK+8dxOj0E3grfaabneEpO6hl4P/TUm61XaqcqfSf
KQVGmmApOspQ6bM4q0/h0ETOYxsldnXp8AjOnzuMWZyvk1+U8ZkYuGhc0r1U+lEiXR26UcVpO6Pw
EwYujhOT1p8rqlP+qaBIWr+1JMDqgNcAnydOwoZCRY096wlntJuNBKgMeEAlH4qwDh61PG4OLpXt
NmAwkOAQtsjWSVuWH8RPrUZLZktoXTvm31prV8Gnqh70/KwGhpY/1Lrhpze6ltMRUWdT32Oa5Ekg
OYhAKH+tQvzKyJ0gnrDTiGtbdzUnaR5xygXK1nX1S9OhgXkyqrK5FInpf7p/k24vbCYKzpbUGk4X
U19OGiHgbLT1UrsVSIacYM32T5lZTAfEx+1VwyioReGGAs6e0ZajqOU8pqof6bcwUKfYdQozqT9T
8SwdRoOnjnRNNowHIeTO98QDCdAv5h4UK9YlRUNCj3QaGJRUcOpOs4nmF81GKddPpTpK7SlFzCYA
tcf983R/Vbfz5fbG7JzS0quXx+qDloBZZmPQ9Rt4LVM710VcTHQ48RW4hHmY+a5eB1V9vj/o9uUA
EiQYhxSJhfvP6lM6dgcwAxo4uCbHfmoCnWHg9D/FmX2kTLndsKKrTj5Dpq2D0l89UpoxRnVFNwOF
TVyPNdV/X6Xll2FGw1/vwy+NhJNz0esHu2i7VymzC/UHAkDSuLWbupDwGGIN3MtkAvWI8Tg6913U
vBVgSEEEvIDQxBQiQWs+P55mMqw1JCYGy25OY6kFD60eGG6JVOnBF9vy98miCGOwhXoNatcw90ZX
Qb+VtX3L5CCrfrYT+cEpAXIFZIVet/UA+Nn3r1mQRdbZrwNNQeOcdgSaLEZmPIxx0JUvpuareJF3
VFkec80nUuUWb4oUaZUSC7DWqPPkiHog9tLyKReVHe5LKkjAmNfdszF2wjSrcucGzqsZb4k8GHAr
YIcm53QwlcjL7VKpTzjm4mVjSxhPXZouD77c3/HbDcGNiTAqCkSCr7n+VAMCRxaULv8Wy0X3Z5CU
aPjBSPl8f5QtRF4gEwFB0kNmy/NYL28vxR58AdH2b8jKcqiAjmG5bRgpzkRZTzn0Ef8IBHETQ8A/
hhzfyg92p6HeM4Hw6p+kru6f1DqRjipDO9O3Kfdix2QAzoMrsfy9igzfjxl5h1s2BSASyJmd0h2q
bHgzWEdwMIS0AUhkUS5fHfd2KqKgxFbXQxI2OSlj0z1IFUIv99d5c2lyBuAtCaQFpRkqDMvpBENa
YFVSUligFfzeqcLmsYTA/E6xstbD7b49MmXY3GIMiDYJyCo6QeQTq2kR50pzLlGO1IfOeQlbPH0e
UK0qC3eKWtSuCytPfur1PKEDxOY6uGc2X4+WOpB1Xny+n2D0LaeLonDiSwX4CszeCb9zurJotDhJ
fhDW7CwrLxFxrZCCQah29fYWeZbQXU2p57XhLF1TVfcbV4374gW9uVC7Glo4Hr0PWzgzEqUIddFi
f+3mreuw6IVi2T2h6z8O8dif6jyukkveh85HWxktxbXtLviZ4rkHTA/M3RlYZGm7WFDHX0P68f75
rVuLq4oLS1zt0CDWUjggGFrZLqLMi7qx6E+lrNSZq1dW9MFSxgnKUK/5R/Y+23UXnGR2Fu0sVMT0
1fedfbkx5irIvXJQ5o84vdfRqdNbwukq7Yz3ShrlH+/PcrujiLJekwoKJGDyVwcIvystsdqcY6or
3XeUBuWnRMlxBbg/jDgWi7tfJ7/H2IfkhUiOuHW5cZ3IUdo+MnMStcGBEtqbD0qKMUUhl9r1/lDb
GVHEolkroHtCIHY1ozxONGXCFMkDvOcXTxN6RePD0CbZwf7YmRKhBR0DQeGlH7KaUozlaJQFqnTz
g0lyNaOMLoWSducJ8ePTW6cECpFqt3AfRLBhXVgCVygpM61OyumN/mOyJufBRtjySMdg80Bz3MHr
CIsdC2rTOtcuqduHZT4NniLNUBYs0hntpQrVAfEuIyi+z3kUxi9zlWX9QzfUPgDFMq+PMB+b7yeo
e/TbMZUVeLY1HD42gKXPZdZ4KRRb5ZRlrUIqisrMUWF18wF5n8QQnHCTwdahoQXKA/WWqfHkpBzO
3RhPf6C0UnnhrEpf73/AzbkmfxEQf3QBKZpQh1pufx0zO7VLtd7TMzP4WqdOH7hWq0KN7Yxu+AbJ
D3X++0PuLCPGHmDXRIsE6efVMQDqUbR5hWp1raJ7AtkOYTm5HA+Y0Duj0OpUeI5EVYKPsJyYbwOy
Nmtd+A4YRfkop3P2KSKLOeqH7Cyg0JoXMQt1981sKoBqijxrg6drjfOCiUCrP4R1in5L3NrtRFp2
RJnfPPRCD5mcngyb1ccidzmzocxKqe7EiJXT/ZcqTf7Y98qIBFxACqEp4fe8MS3sdSZMM+9/up2N
CXSGzr9M28nh73LoyipgLcKd9wywQo86/rx/1gA6H4y6Cn5rKG5+7mTusXX+J89Wa05hP3idb8KV
L+UCxbMZKT6UmWfzn/vz2tssrCTBoE6whvzncl5BhM2oKJF7SWFqf6t5q3udnB4lSHurJzjH9GUY
CojqchQ7H83A6SWor5kaww8I1Vw5+fpglc+FRFDz7f6k9oajGgJ9R+iJbFqfqTqW4aj7gxegn3Qe
LezrS3/4NszYUN8fae8M0Iak5ghoR0hBLScWaCkpXZyMnjyP8w+qk+XffSBkDugxoFmJf0iuHGyP
3SF1XSi0gH5iRy6HBGPdD7mBbUBAueQx1eTadHMnNv5qyylLATYH6IXfn+Xuer4yuAXvfmOGmSqR
HJtWPHpm3mc/TCzZr42uk6MMQXP0AmwfPOCjtIXAM4oSyFp9n1GsipBq9Fq1i0+xxB3tSnUePnat
U3wcc6t/l7Z5fbJjrXgoyrK93p/r3h0jjJjgoXKz8eYtl1cx5gyZ74HlHaoeiDHakliAJk/19AOR
MTV0GxspAGHzMB+ssiL+60VABqxe4IEB+dNh3ngRlYj7WsgQDt5YVWN7g9AeVqdCs4LglPeB/zPA
GTFy9aDOPwRN039EhtFFgwrdy/tLsPO54bzxOxDZABNbC3ZMleATgRfkEY7La4XXzlmTon96BF8e
74+0s9gi/AQhjzQI18PqQYxCFesdKxo90G8TggC69j2smuKa1aPyDmPG7hYYknoh1nuzgCFrTa5G
X5ooADrF6hQVTixrsZyNZBIldqtaG1+7xK8PcBF7K4nUkGxxC1FcWXck4IlnJY/+6FVlW15ypcjf
t1Y3XIjpjlSNdnaPqP8i887O4Xlc50ZSDPhayoPRs2uUfz+paYMsHblr/DJmCc4/jY+rHlqv06xc
tBF89knSsja/poHkHOm7br+rEH/HS5B8WNnmaSUQBmQFAnayXP/Ine7PzjafmmH8iiJ77FYymm16
9+X+Xtq+ZMsxxc9/waDAF8wcp5F6T+o5oGWSNo+VVUUHO3b7RSHDy7CJKVfBr5LF7fzLKHYTRDAd
xeNsZdafZdVof+lJXEWub/vjf/dntDsWbRNBT0eUaE16wv2KuKavGAuNjJOsD+NFUlvpNITO2294
wfG3cLeAGcMrvbr1MAJP80BlWiliUo9TFKePppzl19G2j/bGzncSvQOZIwEaiqx6uYLE9dOYhWjL
KVGYXJu2zm4pJisHVRlxfpd3qVACAmVAzgmHdw3otickNlLUT73WiqtrmheuE74vZTlxxyIsTnpO
hfP+19qfF28Xh1DYxavLeZlS1apyyxK2Ay9TRNf3ueir+KAZsrsnhPAk34rztb6b2QhgGCxEROou
Mi69FIxuNpT2Kdfyo4LT3oREa+BVhR6k/2pPBL6MwRy1Aa/t6o6S1ojkapCal/vLtg1nqD7QTsaw
imUjk1guW0Z6VuaFMngVtHxfMjC+Hark1MDFdbOODOk3hsN9CWADmD+yzOVwSj5onZnxtkVDbL8I
X+gPzahaP3tZkR4pLx3JGe8tog1uElsuNjtRwXI8PP+iGJGk0fOrhH5Rmc1C4txG1PjN8+L/pz8G
PITLfx02aVPtaGUpTZ5Ggdd6thsQxufURgGK0YY5uoVocBVP9wfdmZzIyADXgj0QJeXl5IIuo7iS
9LLXJON4mf3qW6RZxkFAtrPjeasFhExAvTFLWg5S+c2kdlYte3qpwHk0Q/OjSvr1pFc2npX3J7QN
PoFn2qKPw70kcCnLseYIe+skqHsvStBpH82YEZDyny+g1UxBbYsG+jBDd4ojKfo+1cYRKG9vsr/+
AqvTgCeUgqxy13tN1etXC4dFV+ul8YOkFONvfLxfh1p9vKLPAhM8BKaXcKPOgxNqrpbAkbq/ojuR
ACtKrkKQxdOyJgvNk20N+Bf0XmLb46lkx7hDACsL+a70lIfK38jiO27Tmge7Zm9r/jruaiENv539
ehh6TzHi/qnVquQFSmp+EA3svDIkKaIqz/6kl7laQ03i1ddDCjo6BOEzQW549k3F/wCxO/hPktGm
7erqyNttb0l5P193KMWydTE1nDWcrbFD95ysTb9NaZd7OjYvH2LfDK888s0pMpvgw0xX4q10i//h
i7hAqBaLmGR5PGQbVmSdMl2JavFTEPTf7L6sHyNAUAcpyNaSSgwloJW8p68oy+VQA6ZluR5Rb4nB
tz+oESairlKn8k3LHBt19hnL+1wDRJPqDYqouXPV7dB5iAPKC9rYtBcFFsMFhpVM2N1aV3+uj9pO
rxH1KsYwqEbJIDSJMXAEW/6O5RSHZoEZK02ttnRtJcteSp1Sg51UZ6fVAihwOLEXc1Be04KEHRC7
egMMhHqZ1EoXpBzKz/dP2971YVCTo7YoC+CC2Dq/RKdKg9lz3cm9F5cG1rl2HH5RZ2W6zfWhOvXu
1qcvwliAeqDLLoeaMoyd6DsNnjVTwrxGY5YVbow9bO3aRqu9yCbGfad4DKuDCGjvZPPEkbsJ3sqm
vYgmRKxbU0J2OphNdcG7K8QcAq8u/WC37w5EoUUUiIGVrYtWqA3gMm1niCDbdX+KYRC4NZWyg2t4
J/4h31deiWwCpr/aRC1g8mhy9MErIpzs3FGfieiaFsET7k3gsGYtN93B6drbJgKnxGdjFTcMTqPW
BscWRb9pUJwvvdxPHLNoelYIjA7u4d3poXpFRkrbDm3O5TZBWEPJuxQT3NzJ5XdaPCDKkKkmapN9
CE19DI9aQLtfjYYd3G0RJa+N4srelJS0iEXxAu3Kh36a08TtsWBRD+7+vZkB7NS4h3nWyPKXM8ui
1FfkoSXHLeVOdY1EIRbvtGn8VsaaXl5xJi8Pygm7QxKXEPiTqwFiWA6ZzqCMpYjUyQmV8KEeuvxz
VMm2Rz9W+9TQDzo4AbvjESiD9AToSVS5HK/uazQTR6FYWGP3XMXTtQTg8oQnkHnS7eGP+5fX/mgg
1cBvcq+sC5voRuDlCT3LwyjZ+QjHcv5SNVJzyTUTHkQzywfj7e0UGiUiiYLGTLlrObtgzhUzsh0+
IJAExS2HnBrFFB9Za+0PAyyXyp4teB3LYfIuR286ooNXN23yKVGa8X1DSPc7n8oCGUDrk87BOo2a
QrOfy4HWiCK1wV9SaMYXkBLR93QYim9Dkhw1j3dnxekSWTxOQmubFsWv9aHnHvGaYUriq+S3oGia
QW7+vL8p9q4qcXmIPF5AekXE/suLlqiFM4QpbvC8nfbFzJPyOmBVhSGeahzcirv77/+HWue7Yaoa
M15CvGhaFyFVMJWoI3XPsq8/Va1+JPW/936yfmRNJPJsjtX1MTuAvcqK3dfkifk45GV3cRrYUn3p
6JcJIRM0giiRX+4v594cyaHoVzMmZ1pbLieSSRkwEs6YDYD4MjRtAPOiVp/nEFyF28bNEZ1pL6Pi
hAl3CRr/cAqWA5ZG4Uv9zPdLOkUFWpZz+N2iV9KvrY9f4DDN5SVNJuljZmR67ZZSbv/3G1MWUkj0
t3iCjNX5C21DGsuU5oUth4CB+gxT05M1UAIYjNa2XDSsoHPdH3Nv14IO4HYRxCegZstZS7khdTaA
Oq8bAMqe/CQxPxIgxe+KlGfyYN/uHUWAbUj8CQQf79FysMTPnNGX6VjIoIM+15wR6SRLFi6I9ye1
O44ggXJxEF2uXwPakhTkzZpidqpYbpzDounCvj64yPayG8gF9HcJqcE+rHKMuA61quwZxQqm/oON
7d0Vq5CRcKiK57PSasXTMOfEl5npHzTOd74azExss+EM0Q41V1+tTGRrJoinGwEQgsPhGCeggIE7
S82REdvuUHj+EMBS9QJ6u/xmEjpTmkWXx2MZgq+WlqEdlUqZdYlztX24/932xgJWCZQYuA+iLKub
BgE38IBKRIznY50EBG7Ajw4dvDm8qUpfHxWFdi42OHFoGoJ/F7DG1dSCwZ4ARtWT5+u1gjcMEdQP
ggVFdTtZ7/4VuNf5wbQRaHt7YsDxhqzEcwRBZd0AkVFYtpWAgy6NavJYwc55CfIifbq/mjunAHAK
3EwweFBg1pxrmkq1NLdsErAV2VPSqsEJoc/5en+UnW9m8egB+YFSgmTPaivmVjbned2NXlEbppC6
a14aMAhfpSZnwPtj7bwJpIzUQmk6clW/NpZ+fWL1Bid602Hbd2iiJVGrGyfHN/TUHaK4xkusMpS3
H3LGo/tGbcih37naI7YzRtBzSDvo0zc+XJTUnJ9V5ONxbgU28r0n98HrMSvDDHMhJOoPqlJ7y8uh
43CBeyZREB/5lykrE9V6qZ4mD03s7NNQWIp6DivoWSezacfq4F7ZORHU0BHghIJKgXaDO6YFYU+S
xhtYO315CUI8d05QlObioiTqVD2VRVy+t6JSCQ620c5mFZkQNzZ1fBD+q6OfCU4FLgKyR60zO7ey
Fb+3GtM4wPPvrCaoAPEEvRYC1i9sDFeJ5rwhg1esSy+TdVTHQtT0Erm3D4baAlKFC4nQKBZfjvLQ
6rHrMY+C3NMqXmRQ4HPnkAopOBKEdU2wSM+SeCsu2RBjaEwBSP5e5n6O2OSctqEbY7WZHuykvRXm
YhVxPUx7LO6XOymeJjOkIiV7tdFFbhfL/UWV2iMc7nYUwbOjzASaCzrNml+AIuiIQ2one8M45O86
CeMkxZKkg7lsLwIUVAjRRHFPOHWsIiUnrCBMUaH1Jgdkwego2T9VMY1/lUj1QbLXo3/vXzw7s1L5
hNQf0EOAbCp+/sspLCpYRPSgdW+aiulnP+vTdJ4cLTwK7LchBc8eSAbKz3DPNpCOqFGnjCs096Ii
0l56swuezVwKhX5i9TFOfeMSh4b6oNVG+ebzB3BShWaH4BOUtHUJqe8spcp1vGqy2I8vljHTgddn
x/n81oUU+ExUngk2HUpVq5gJsXkkl3MYNJ1ZxVcgo8PLrFlHqZjYystyJ3r3kI7ZhAIIt+bVKVgb
OPLQVR7aku05S63UrSfjD4BYOtWP/GLV/SjkeT/yGf65P8EdcANjC9lJQgoa4muxAqOO9a6c5Mqz
pQGcdwix8pRhgnKewqhz86LtrlpaWGfq8MiEpUrxWYvS7O1fUzz9oE04INynq7tHGygEzaXU8CjP
Eb6vkdwlJxOT7PLx/nS3B1FETyJkI7em+r06GJEFeqzJpJa+mmp9TZOqnc64L9kONCYdUd44UKv5
w/0xt5c4GTbxEzV3aggbll2Z6KOkV2Xn5TRLPoC1Kqy/ayyIy/OY0fo9uMe3o6FYg1kFKRLBmrGW
JacrlGfcCq+di+JBa2f1Q8dVjftlflin3xlL1EVsBGXYtuSAy2sGEWpHD6Kk8OwhDh9NMxbWgln6
KM2qcvDSb280kGsoR0I/JuNEAn45VMR1NrDChVfIVXM2yrH9PHdp8+n+p9puDyGbICBTBIcI/a62
h6yiJRxUcuElllKf88KUngPD7j0b9bVPaG4pB1iKnfFIm7lYeHkMtshqPBTC/Am5n9LT6lbv0KDQ
0slF6A/WMSCBBEUFTIn665snyWBCBQtuD4GiulzKMNKqTEvMksfBQu+2nbtbC7zi4pdd85yUqJXc
H2/76eAIihuGij8SPesgLU3CjlIxXbVAlr/FWitdA6xrLvcH2b5EQg+AbAvUNJJy64a5mY/q0Gqg
UuS4UU6hP9ufSqefHvJg+m4pISbHpZXbFzrOf94feHsGiBzIaMn0qONCk1+uZh7oqj9K1AgQoe7n
dw6J0Ze4Uqb+PVhZ7c2nQChTEKARNtMeXR+40RqiAg4eNbsqSDxtikLM4eThIK3dfjB6P3QJOQsc
Am2tHZFWifB8CGcvH8ZgPEPJseOTbvrjkbnBdvvjdQzCAUQ9wBsSy+XaRf6Q+DN6V148jtlzZof9
Cb2+6gOGY8O55608yMe23wq0g5C6ppILmGjdMsHMKzYrNdO8zJRUB4qXhqbI6NeV86gXuvnxrTsD
dS2OGZAYihGYQy1nZ9SAsGPOtWfVjXqay7a4BsYYvmtTWTo40juvOKEQoTJYTw41kJ/lWPWA27wz
ha2X9376aMcqJKokbP9pVTSiIJxGaDK3loTnax68T7oyyqGaaJN2cAp3dg4IY+R9uamR/lrHnZIT
hxI/6UA+JMW5bdNEejGD0q4PrpTth8RMEHQpARnrSqK5nG6k+nFeGUnvaa2l04RSaSOCgpeewnZQ
Dt6E7ZzAT1EsoJYEfYYC1nIsIBVK1qnB6Gmz0LnBwvqSEJ4cZAjbTBa3I3BnopchiGmrD9gnQaz2
Emimaiykv4bQHqf3LeXAh6QZgi9A3mLpjH/7JB18se0RhKNGPQSpTzIFuHHL2SHGplh1UY7ePFTK
Q1N2yIn0BlbIRZK8lyBgvvkIOgA8WUmECmk7rCUYWyvBUCAaucHCKftbTuP2imCqfo7g0RyEtpsP
B/MZVD0EAk4Fie3qnevz0RiEyBlLqiuXXhmsa9NHb1YNEqOQf8AjI+ziEV8uYGhkZg1mSfPIk34q
dmW7al+++XVjEAocApIirq516ZZ6StXaUWR66VCE1Zcys+osOMVWmEUPylSY/+Fp5IzvgqRN8sek
1BC6vX+X7awlhr/AgCkNiBRWHMhfEsqqgIvbp4nsOfQMr60s2WgahMpBnXGzGbFQIWZF7IliHznX
6osFHA1oho7s9bSHXiJ9hAuHPXXzotdVdJnMIRjeuh2ZCmhWolcK7/RHV4c78vuyVSNd8VolCL9P
8Wh/zOTEfpcVavLXm5eQHFl8QjYMihCrGkBrkAiUvq14Xe1PZ39qQX5C1Dl4u3eWELI08RZcODyS
1lJt+Cv4xAiW4SWNOX4OI9xixqKQzmiDZhdr0NLr/VltbmIaMeT9hAkmQTnJ+HJjoFM0OcPUGJ6t
B6ZzSbRSoepmY/xxVWarj5/uD7fdhzzfSKlRFCJVpLixHM6RKw2nP8XwHCKG4hzWKqRo2ErV998Y
h/uQni8oTGX9wMjR2BgdjCuvU+L+fRbVRJFl0Rw8Y9uPRaENyAGNSnINro/lbPwKpmtZpqbHwXuq
5QzVIKP0cO+RznFcfbs/pZ0vxQsj9JZ5lwUNZjmY7NtVZBe94WEYE501R0pdiKL5OfKrI6bRzlBo
SFOW5f7laVmj2QK/tZ3enCwP5Uhr+ifDnMdy61IOQmx8KEsdBFo7y0gjEKgPlRPagmvYXtej6W3E
vuWZ1LNvNL+s2lWcNn0wAxl4eltLR62KnQmyiER13Bj8Xac0pUMEZZql7ZlFN1xbKe6ufpo016Gv
34woerVye9WrETrqa5hna6ZGKU8DQ6G4UJwdq9NwiioDBEvwF5IP7vm9iQG7E7AUytc8NstNkkVh
3k+d6Xiqb40PnVT9EVlR+tio6sFB3hmIiRlCuJLrgwrCcqBIqQNkw3rfy6AoeGNk98alrZv6T70N
JO385q1PzYcLCtd6TvOaUQ63LM1ChC29cDRxQY18u/tLalLQHOC3f7x9LAAAVCl4xEgKVxMbMOgN
Ccd9L1aNEZW0snisLSCyUm0ezGoTMpLCUDJD4o8SNuHB6vYAzF+VFhZ0nol60jfK+saz6mTKJa9G
DHzjdn4oAyd8vD+9nQuYddTZIpxrohJxFn8JBOY8NWN5ZNBM0tRrYtG/jWL7iPGxPdHcH0gXyrLA
RqEJuxxFjbid+t7gFZuzv4ph/gqc2qY2WVsIj1T/3J/SdisymC3q81SyIRKs9jxWPxWuXdzCgVL5
FwWtsScKwuWjhsHaAcxsu3piKIEOAflIXXm1ekbvtN00SAY0azQtLyhf2fFFQ8zl7VEptPv/qTGK
ZHdNpioDPaz9LrVgkOvTYxoaxiNZY3YQbGx3IH1UCmWiMkfWsr7na5pT42hnlqhEpMiUIAznlD9G
VX4yWucDpLGv97/UVmeIF5nB6KXSpyKuXwWImVSZUVQNlhcp/bsurs/olt0kUKpV/+zI3TXSm0uS
UZ5GHvmdlQ/BqbK0I6KL2A+Lar34JYhT8akVPZ21RQIUMa4saKqeaVWS7I5plZ5UqpOPaP7OjVuo
2XhG43NyfavvPt1fgZ29CkZcxAvIydIWXB2MOJF0o/ULS+zV2gUDg1uj6eQnA/Gkg4+7NxQfVahG
CGzP5gwWdRhL1mx5MWh45AUTkxIaLcB88JWDm2znWHCiXlmNIN42d2Zc5hZifqxoUSf1vxl8n5+1
VR15hOyNwm3CiwNcisVbrR3JESLrQWR7yRgmHwprCN/VcScdBCPbURgDiw4CA07exq4m9cs5RQAx
fs4DS4NtxYzkE1qhw5tthyjhor/GPclGBHK8uktA/1b9UOvxM5Aa+VWp7zzMgeq+dcMxCoRTBqHL
Lq+FFyNpIgoPjPi5HZvxgqbCfOowU3+go1H/xlAijQBkD3B0w4HQQixGUr1InsPUUpLbaFp+f6Kp
MGsYPvrZESl8+8Zwhaj84TQBf1yri3aZ5QtV7uQZZYvCdOdGK09SbWjvgiYFsZcRBl3ur+XO1mBE
IbJErMEltsoAEScPk6QakmeWub42uTNdYhKogxd6e27FvP5/lFVR1U9U6DFKmzyDgHDcSjVxzeur
1i2rKD2Y0NFQq+u4wDG2jsKZCRll+2zPtfpeq7rmw2RN3Vsr3+x2FCOFJ5OAdhmr3Z5bJUmYxlAj
tkxuEA+W24DHPd//Qrt7gmeFt5AlpK6/jDskiqxxgZXrcy806OPIeRhbC3EQ86WrD51wd1ePtIW+
hWgtr0NgiaIS3tRa8jwQY5+crJ8uvt9FNzsejj7U7rxwfKCqgmzNBhRXjMWYcWUlz5E2v8ML+QxN
HXM0xTjVvX9EQ96+jxS9RfEBSVHqYmvXuq6fMiunfPhczEb41cKIV3PVhlfDxTZv0HCOFGoazth3
43lOrVr7jXsEIRsxV257oM3Lj1jKEAa0LE2ea8wl2fcmjnkJOLn21FPlOTgCO2datNGISlAAhBAt
fv5LPNzWRZ/WMWe61bXkHQF38UBx3T94i3dHAcpM1xr7a3Cvy1HM0DbHLmX3R8PonCM8bB7Htj+q
Mu5sSDzWiOwhXeCwsm5YaJOsUltRuIALlL0i35qxEPftC3LThyy0vbEEYkRgGKhsrmXxw0LP0iCd
0ue+mhz1omRl8MPy/WZ2p94pxlNXYlp/yi0T/lkV+snPHDaSclIyS6ZLb6KaXkjG/LOrc+ddEduO
5PK2y0duWHvrDgEFII0oE9KnWq773MnYq6V+8pxQ4vobUHN1GQap+/HmWwecE/VHKp9gJ9fF1f8j
7b16I1Xatu1fhEQOu9DBdnfbk8PaQbMSRY4FFL/+PfD9baymLbfm+aTRaDSpoKhwhTNks9amme7n
Z6W5X3MrffDBc+6W3HlKcvPeR37rlagB0fwFGwAeaXM9tEKUS40r3FmYfn1oZb3KRijAHnd24Zvj
rIuVWHVlcm6OUpeFaqCYXZxbLS52IlZjKLzU3r0/dW8tI/Sc1mkD8wDg9/oDtXjypINsinOKw/ds
a9oxwdM6HFXy+xkVST0Yh7V1DupsyyarnaDTptEuztqS48ESeOqgSjEf3n+ft2YNNSx91W1Zo4TN
+xRVIwbqn8W5Qu95V6piPM+TZf/6P4zC9cLhuHZHthudG9QS6IYUZ4CS9WHy825vS3A//79G2aql
UfzVGzPRijMM7zSaxp4oFTPg/8M6W5u6qGniH8PrXK8AL+EVRcMoQ5sisT7mJidBK++M8sY6I70F
XMAPWlfbJuDkVJot61w9qTLpavjqxKYXPbfKL2pOLHlnFbw52nrorO0pREk3N5gn0tTGDF499RN8
59CvbDeKjdza9amt/3z/K701lrsCQVbzBkKfTVAqnCLO6IKoJ7P1hyOo4bwITebzp1GI8c41tj73
dea89lHJR0BfrwWQzdnT6JOqxsZZnkQG1BtIwZAPZwy99AZzBcTP97lWtHrkF0F+Lyi53VicqzD7
VgQKnZHtsbcUS22DYjefsNdU350JDcTMgfHw/mTejgLLCRlV1goa0zfF2rzDAKqIi/jJTNzlYMaq
ftSNsfldiBeg4zUWwFFzlfbYxsKaUXVLYsv4yUfz4kNdi+ZRao1x6Gbr3j19+8XWXHkVsHtNA7fM
LQwW0JTx0vipLUovshq3/NPUWvsFI19/ZyjN+Msdrd8G6a0WlIBPVitNqvW+eb2lTcjWasYo54k+
ZrqErgzkzlR8vmhMQdB744jh1vsf7s33hP1JKZUXpb55PaTfxBB2+5Eh00kPk9kTEDLretf5TXug
pqvCzHW/vD/mG4uF2AL9W9R0UFPfNnVLGTtmN7naUzq701mbBvnCRZzeqei/OUrAnULVEaTsNoHH
mijxylJnFKGB33ZXL89Yb+/s7Ndj4npro662mlDwHsAJtviFwE8rPdHy5FT0dj99zoVVVGGb1l3/
pQRClz6u7bwpLNN6GMMYeqOcoiWzUX1zWj3JQiLzMo56Q63/rKfT/BykYG9P+N57E4YPVVfsbasY
uhBcf+CgOpiWMgLYn9+7tm4PRN6EhbC2umFVb6/gBSGq2vZ4k761MgoQQ2L/6/Re20d9vtT3kpXX
tttm4tZMaTV7gYmJfun1ygtiWQXCqcRpcWZX30tEzdqHQE9a/+jGvWGcx6nmYUasfYNvKOdVySNP
WFKBWVKq+yjjVhWYZEdrI0vhpV2GTqyWBIFEbfpiSk9qka/QvL9gJmwOz0MeT1nU9fib/JG6ZRk/
unZbT0gL4ED3bRrqYLyzAG/ncxX8Iz+icGnQYt8c+o7qllbv9fyUNyV59KDSA2YexXNPGW3//o66
TXO5NEGuUfAGSU1gcz2XblUh6ZJ1xWkI7BnW11Lsu87XwRCweuJ6+W3ndFD7EDNA/1HPATK3nir/
Sf78Jsj12FyK0xh3XblbcD/xd4Onik+mmTn6nXjqVSDxeqnA9sRIGYC0sYrrbc7FmIYjHQqGK+0s
Gapwka0lf/iA9LydzCl0VyHa1oEH4cZGAizss95JognX4uaDJfAhPWXY1f+yOhfxWjr1vXvIs8Sw
zmJuUY9xyiSovgVpZs67JvHMfzTLjUso1U4F5z6xNLF3B2q1XwuTZOygWQu8jFmQ2j871Rj8Q72p
zUKT5wlOi1R6fyxQcB7vfOOb8wxdBXpeKzSRixbe6/WcQzLFmLiustM4D3aoPC3b5UFxDyl4C6gD
6cV6pSyzsnmh4FwP0zfDkls2lLcuaMq96gyEk53KwWs0LsMxEWZoFW5zNCsHAR66i8deLekdOMzt
q0LtRUr8FQpDiWHzDKKvK8JboPmIMZiPxhT3nw0h+s/vb5qb/bkasUC4o1tJfgOd+PpNZYCsA2IV
HbKgcbNTvmqirIzNo6OLe52TN14IZiY3O0hF9un2kqhrqy+Xxe1OTWH+GpzcRsLFuqcLtqZIV7uE
9yHrpBQNExtRrE3Onpei8ZNl6U5shdzeNwtbdBfbqWPttLafnEedyoG7nyh1/E2LL1dh31vavVtk
/Tbbp0DbhOHhp/Gmm1MPQa2+9Vzktsu2rp+ddMzwIimn4yhaB9Cu9JJjNfvFP/nk6neARjenIFnq
qssH1QBQE42I6w+qqKHa+Bj2J5wGv4+5LV9i2X9zWt960jNR3DmVbiKntXpJywMkL64BUKWvR0PP
NLa1NMV/ou7ch1i3oJ03WY2mflqXcR+pqRrJlzt/uXce3r4nNM61z47NDhjirUQU2nmOrmHng4YG
Cp2Pk5fzuq1piMPYjk3x1MV1e8/r7vazMubaDiEiXnFw281Stk02ZPF86peRqKWoJk2/VF3sBumu
1/Eeu4wxZiAvTSPyb3XdL+rwu7uVOIGMnbgNUSyKZ9fTvSp2GNPsrjpEhvM9LwL90cY07ozFzXzn
4r7drUipc9SivUyUSpv3eqjVrBV3NOSACjOdvtgyUy8K6NCdZOaNGV2LHYBCofxCWdu8ED0srdML
TlFX4XMbIfKlD6HmwWLZVzXO8CfHHbz4Y0eSOIY6ldbyzil7u4wIvEASs4IhAiJsc/2aUhp2X9Qw
VuGSamshJHf7qE7cMr1AIEKks4M0dI+DcXvorkkGqQ2ismhVbIPMAOVA8Lb9ckrysd4lcgrCQAcW
CN/j2+8uGE4fiuCwnnAWg6l3/XrJMktUWAwopKnjPiAK0e+t1kiORjPbd7Lf26PAocfA7gBGDPJr
e/CAc7OrXLXGySucGJ0uidmVNirzE6Fh+skyxup50gxxJyB4YyrZh0irQsEHU7FFfzloIKllADQa
TL3/gPhHrEJMfbuPokY/8f3JvF2soJWYTrQS16Nue+R4qwha0TrmaSkppOMTYQjSfIEG8aGlEzBE
icilfHGNcvqZTLVxr4P4xruSmawc+f9BEzdb0otxZWaDJCd7bsdHW9GJj8tsfqxSK76zLwH3sjKu
r7DXOgNp3epeS4xxvXKMcVDVkszlCQrSWL3U2pjJMOkdsRihO6DA9pR045LtEsPo+0eOS92LzF7Y
2teiSrPkSyuhoJ5s0ANfxh5Bwiaa3EVHywzDwKzfDX68pHsvWLVq0yAbi29ujAl6ORZhX5GgClbR
N9LKLlqD3WiZExtDYFvLD+hjlE85l7t/yOe2/wwKQotyF6ngckz+8G1sOvMU4YcwHb3CQMIdRYjQ
Hlsc1wqnGMI+78o6KifX2/Wu+ht/7fpCK9PLPxh2alinuhqz52rw5ocA897HHhvJbBc3+sHTgqXf
O8jywDJfhj4AgoccbohtMNVavbGMrOXhO/9DVzSYS5dBm0witEDg+lGvBd6TY6mVsjOoc2mZk4qk
VNq/3TASpyeQk39NbRfH0ZwawXPlD4d0ApWEFHwb+tIoPncDnvShv4yLFXlcqGGytOJoITMpI/JZ
3w2RN/tVxYYVDiaCvLE7OXufkHEOl6bSFXA0nDdUbC0gnJxml3oJ2wSj2CmMY3eOJlxBZDTU7sFS
BdqRdqXvfK5RLYIEB9S8ykwR/yX5B79szFFXdIPKcScNzLyKrEyIbJ93spc46FbuFCGg2DThmC+B
h1vjAKncLWNnOKbJUnY7Cz/aZo9rR2I8UGWKf9j6LLodH0eygyspZx5VLEsZih5FiKi3dW14lEZS
qYOuyqW/c3rd7C1QxXCCKIGiOggRdnMRLdKZG6XZMBN6X9B6Anfw2cz6zA4nT++/vH+Q3Nyt3KeQ
rMDI4kK9niXXeysQjWFOtrRPGlXLvZPJ70VV3lNiv4mEocZA8KOGTBsGbaJNDJq4KtP5Jj7ncYpu
o0VpJokWe+l5paXwP+rKr+PIt8eOb91oefVBqxpd3AkQb+7X9SnwDOcBgIjd8Phrv8Y4Fjvi02z7
dLgTnZ5f0PUXp8nwKQyE3L0/tbffkQAX1cjVp5TK2o2VySQHJGQl2m1Gj0Kol8zpX6KKg2ZHob39
+P5gt98RkPNaBaDfvArObA5kvR1aXVDBOY1mlUce9LLdXNX38NQ3owB3XxVeV4cW8M1bciO1ZCdJ
ODBOfZ0FHGVt0gvA/HEV3PlWN3OHCAKZIFxerPzg6KwP8p+ChlUXYxyXtXPSMONyo8LOk2/jaHX/
DPhZfnh/6t4YCzwzF9kKxUJ5Yv3z/4ylnHoUY+pbWPb07RIhiNa7jyorTGPnxfe1WF4/xdV1BkSK
UgfafkSzhAub3aBNa92olJQUk2aUlBTHIA71vJTTSxCLud6prAw+ATFJ0wcT7774yVn8cnzCRnIc
dh2eFe6lTojZnhatrNM7M38TO/F09PtWuz02CRNzPRt+l+QdFz88CorBe5yaxKXr9Blkn1ZT8Jm9
5lJ2sLXu1L1vNuea97OAVzzSK57setiZ3lmCg5d7UrPwjmUXFNOPZG4LfDWbeKz35PLL72JgoVSQ
t1EQBHZ1u5jbPI37TCY15+yYx4fc9jAV6xd/unMO3MRq4GropLKy0KaAuLSZUWlXwh/jTJ3Kyoj3
Kdz7MJvGv4MmD754lkLMoI7tj0k13esV3u7WVbeV0jFrmyd4LS39Z2FbWZ7D02200zjY7qkfpuwJ
4Opv1x6p1IA+BU2MsBAIvU10Jp3U74w4A6mP3wvr2Bm+ebKNn5fgrhXP7do01jY+1Vt7Zd9skaBB
Kfuh8tqARDAvPknp+UdRDf6h9ad+5w16/I+b39OluF2Yr+4WfDh6aatm2PXClMOQNooOEQBmYT2T
LRWYo02GV+z8XmnqKLSuDH53xVBdpSkO1mNN7lk512NWNCsq25mCk2MYzfdhmb0HK+3KCPhN0oZu
UhQPbV7kfzbVYNwJPt5YMwxNG2jVmUdEcLNYy3aiEDvawSnOY3OfErHug3y2/i+j0FGj2seMQry+
fkEIWWmv905wKilch5MW22GPLs2dabw92LHT47ai17RWxf1Nxjnr45CjwhycZjOuIwSn/F3XTN3Z
ramRv3+HvDVtDEB6QnUUgbnNKvGaORgXF0hvX2bGn9QWm0tVleLf90e5OUlYFyi1cjSDSgWdvMZZ
/9nQnqjrYQnW9U8NfPnl4eTxYi19Nf0qlMABWfOIfw82uiJoHmpG+ev94d96Sc5ZtsEaSXG0XA+v
mlpi3psEXJRxGq024Ht9kfOdC+gmWOQlOVLgdjAGNOT1Kf7zkoVqlgmdEv9UoI9h71zh9WDn8kXI
UBZ6kIUprlh/Ws3QLvQqYTqCEsineyibN54CVIpN6EbVHSWOzRYkBoesSJp16uXoO3tTztWL1Bel
h8KegrPVSxGERWYuyw6FcGF+t0uh1Xem4o0JX6V5aZZSEsJbc9NnMbSa00H2wSlQabW34xhlsaAa
7ozyxgnH0UaURdELStq2Tq3F3tSYnc9m9McqzOLmZx0baWhY9U9Deb9/0dODQwObI3NtM24DVZXG
ZqZQE4UjN+rP0DmSB0C6w7PVYabm2fE9ouYbh8Ba6idWpQ4P5HQT3TV5Iii7ZfFpxPgOKQLISdmU
BqHXucudAt7rTF1HdoCCCYxhhsDIAN56vXSTWUdVBLfOcz/7S7/LuTNXuRv8UMMkr6yPs5fHxcFF
2PbfsUaO4MUNhJ+GWo9WaiHMcYyEha7/bjSmZvxeV3nfftOXnEhboJBbhlXjK2+nJ0HivDRM7/xi
1GWVHBfbm38R1jnlsRwrme1GxD/0sywHv97lKqZFN5t5InfSxXTioRxbdKytqccUwhzZy+HYdsPz
NGiJHRnekhlhHsgk+2DLygMX43RuemxoZ8yRARNj2I1gJv1dUcaWvZ/6ufqr8NDwPy5JZ41sUnus
o0AznB9ji/dsOAWD3e50mCgg77Q6ax+U5S512AZuIlGSXw9nI19m9YQhN7K8XkNkdmeN356cZJ8A
mNb8aKUobGqrY6dLoOhQq/xEP0/eaEZuX1gUeQyU1zP0Zj6swJwLTez6TvnqjZjllTjJuUl2AfTh
ek0Q7AISbdhdUK7VHu2NqaI1qecXKVO5z31r+WDEuZ/ciaffODrAMdB0gTaz1sw2yz6fEMecxKCd
9C5Iu286jiYswsnUyjtR9O3MAtni4CCvd9aG8GZmof5NwujG5Cz8uP1UtmOc7pxpUMXD0MV+LkKT
nuUQOpXfeh9HH7LgnVLoG29K2gsNCVlx2ltbKhauk97otQnsQymzb7XS7b1Vj+6dz/jWKDA2V+ny
9TDZ8p3m3MVvla18mpSd7FMxp5Ft97/dVEF7g9ydegyxF12ITcQSBC0JSw+psR+7agpNr1ge0NmZ
k0hrq3t2crcrkyuc90HkFAoZmLvrlYkDoz21dZmc+2SW5xGbpt04syaL0hKPFKDqH7hr3XOUvZ1H
uGJoUtI2J066kQXoljko6tFPzgb5ZBQMXUJg1v42GnflXyOjSGVr1fTZYn5zOgzdKNzknHaJ8WiX
fv81oLcRCnOi7Pp+VPTGNBKR0UyGYE6xYivcSOE5AWlkJWc7X6LaHf5CGwV/lnp4dKli7Xztzoa7
vdB4N5o2gD9X6ZKtRl/qF4aI41ycg8nXkzAp0iKiS2h/C1rC6Pff7TY04Cqja7xaM1Gx2K76JK+1
pcX+9uwMHi2UZf6BotTfsauPISyse85Ir3DS6/uTyhfWasCoyctpbVyvyNlDFqnpYu00+a2RRXJN
m0+uMyY6l0Wq6T/jfOTkRONb5FECXAnJaEBl9XFEEkoPe1EY9tHIHWfYD/RcfiJPTGNimMwaFad6
8LXItVXd/P3+JL3xQVYRJ56XrhP57+aodVFb96y+dRGVR1meDvvfGeCpp9Qs7sTft0ctFSO4Cpzm
aFRRnLmeHhVwPY5B7p4GIAuQIOkrfSJImKdIaL71gpWDPM1l635obdH/9VsvCdaHHoyzqoZQswLC
t0k9GklZ38HX8qyV4BI9ZwyiYdKOgV52x/dH2iJeXofCD33FXWJyg6bt9Wu6a4fVlel8Rg9idhAo
aVDw/GkWvoMMZJPNPzyZzH0UpLAgwpGOauiAM7oTy71Knf9nLf5/T4EeAHfo6oGweQosAfy6HMV8
Nsc+TwmIArlvXBFcHLN0zmli/NFYJlsgref0R5a3j8jrf3GhO692Yv0hMJGnhf08NMe0JeC6szE3
6cnr0wEIgrXCz2BYzOs5kipLXCfX53MZS9N5cho5OlGLU7AXFo5azDB1ui9IbpkCvUxUt0KQQYm6
I/H81kNQ0geqysFH43yzXVMQgmhdDfOZxdPNO9cnzizdNn40ssWljprLqE10GLRd8cfkDyRz76+U
zen0OgmsSGgXK/ZC3+JWqfx0Ldbn8xmD10d7LOZnE4RwVJqN/dA27Z233ey+/42GOClXC4cvEoLX
U142dKG8LFPnrhT9o97GTRElrUjd0FbJs6+XTUjFuj839IG9O597ezKug3P6whIFnQlmaVvKi9NM
xJ2o1JlksTz0ee5EC6rP4ZxpzQctJjK3BofeXtvaCD8lVVd/DvSeFmUWyN7c1UArz9Yy9cekwJvW
7NxfVb3UEbJz97yr132x2TdgGMBoru4TlI83ORDirWjxql6dA77NQXZWj+eEbd85JN5YemsthK/P
/qT2uCkgWc1oNLXAzwgEnnjWTLM7AEg16Hks9l5OueICcNpPmAJ1fxZeKr+/v/K23mWv32O989Eq
WxGlW4/Jcq3bNjQAzyqR83GZ/AQHY6GFK3Nj39Wx/GwlQf4l4UiNfKeQkZ9oTSiK1MZGS/N2nvKs
UCWOEWX5Smfu+vHO5tiEJa9PyBVBT4MwkjBvs1z7lDo+eAQcn3J3FVBUy+c5mGIZCqvrkiNikf2P
orinjrptbvxvWGDEQM6oTYBMuN4lXTtUwzgqdZ60oIkc2SGKJ6b5hef8xNoFldrU6AjXcbCzvZWI
0+jjl7Zx5qcRSEwoINr9Xur3vycCggbV7H9WHddP1E+5pmLIwedgtrMh1KexdcNAk4ZkYc75se28
HmXhkjqkr+Vf318ob30FRG7hkSOBRUi/OSIJFwE7+/ly7qFf/KMsqmWeBeK8b0nqmyIQl6LIgzsU
5Tc/AvUzKgBU0ggZNrtDa1E5BaCkzr4n9bPyDba67FtdP+aVqVPacbg9QhNRLiBqxSy+aqgnVY/5
ZGBm59R514fF0vrfalhtP96fkDfO7OBVpJSHI5bZKqshpxJ7QucUTQLsyMIsmzGBNYBY7NXSJZfZ
mof+zuH51olExwo2KRkV9PpNUgXkXK8wnVXnpafJp82F+2mRS3knQdzK1r+uM5rK6+EMVwpq3vU6
G1apmCpu1bk2BxXvYijce0Ml4xRqU91nj4HXmh+rtrH/dVvh/qt5sk4OXapBOx6ladxr1b65CGxo
ENxUKLAQNV4/z+zYFG7gIJ47K3PnfdogVxs2E8le1GMNftBzvrAPNPUv9FhQP0RbUv9j8uby4sou
kVFDz/VPGOGdujdTm4D5dabgd1ECRBCC/GyzKYZgwlVTDMs5hlH4rQZKo4fcJct+xF1g3jmGKs+B
DIBvlkL+iVjdcRk14zENEqqREjXW7wuReOh0C9x7avF3CgqvUnHXVxgVDVqgdJ8pHxPfXM8c3c4i
MKpSP5tS1+WTDGLt80ilJXmwW3suwoXey3PFOWqEqRakn525qv6uC825tC4I9w5u4RcIIgFe3mrO
+Pv9UPxtdAYCrBqpT1gWMpZ3opPbRX79zOuf/6dqTvuBAkUteGbVF/u+CKzIlEXw+P7uvf1yjOIR
boF8h9iwtStXfWJXVhnrZ4uef3bOuR6nvV+h8/iiL411z0BrK7Oz1stYuzAdcQtaiyKbNSwIz7PE
Yw1ri5fnoTV0VsO1mdIMX/z8MAzdZRz66YPmYS8QzsbUV7sOLO5nVAap5JXWTHHz/SlYh7xaHGtN
beUtkwThrbttgsx2sWSxaS1nRQOkRkOgwmSrlTTEabuIk+bVoxd1VpXru9IpUvnFsEVzJxG8TU7W
h2D6uVAsukFbCEE3u5zYTq+f6yb13HDKABOFiVUecuHMeVjb2njWHLMgR8OSF4X57nHOZ3/viVUP
DJm4yNZU8XVWabMT8105ppvFyOPRzF91tonN6ApfL0aR0bSIx0E/F+zbMrREVjghGkTWvHv/Y9zE
5OtAdCshcvK+lNyvB/J1DQdIMv1zjRQSgUb5VzLP37VO+6d16p1bZAdXv2d3dpufUsRlWNTSaWSs
bKnrQd24gOcyLcZZGXFTRYPU5FdntRjbKTQsQA7Psnsh5tXKnRoyKwuX0sINU3Ui0O+8/+2lw7Ng
HrC2w6mnwTa6fhZlCdw3PaWfO3sI2hdNEEA9Gdyiz21WJcEBCSqRUfa353gPoLRxaEfgu0MoKAMr
pGBh34mM3/j0RMTkKsjQUn3b3oJJLc1mXFrj3FtDe4oDXX7MHBXcy87XI3izC5E0Iv5mdbHUthJK
Bti+uSY3Pqtpcv92h0rvDqLSxmZX5YmDCZ1Qbfqk03Qxdi1ZeRwttOz+EEOggnCWSpgW9mZmQzex
r4agvHNIvDawr56PShDUWHr4ZEEsks138ZZSIwoY80uGf7qzbyYoqh/MrExjG7zpBEHKMMdZfaj4
PVsLg9Vs/BB7hKKnmlZnvtc9TbX7okvTftfi2d09tAIw6nfZJmrelU1ZTN9SK7Ong+lMmva5iP2x
/cdX9dJfgjj1nCHMzLSt/4I7GHBPArVynH6XAJJAwKjIJ6vaJVUPBc9VSz7/6QaalTy3NOHkuRry
8p7xzO1Rzo2/wp3W84qgZKtUmTbubLZzkl78XJneYbSE/redu9bPeUFDJ6IP1RqhDSZg2em2llk/
VKYSP+ysJCt35mCI8nNs1611fP8EWT/E9YfimkeUGV4qHUJ6rNcbCEWrOOvSApCTJ6aX3hmGP5q4
ZS8brjYFL8KbdYu+OjjJh/cHvjm6qG9RyCMYWtHw/PJ6YF1RW0oqU1wkHPT2oYVg7x+LEjHZvWu3
xUWnbXZJcbZoobYZw72Kws0+Be6mo3BGvZr6LkWF6+GRb+ZUdV1xaYtgakMQ0OMX06vl/v23vJ1e
Vj/hMJf4WtjdSl97NdfM7OjVpaJ6ilSzDKbuo57P/fSX8kX1LyRC6xcwGPpE7w98E6lwReurqCf5
L0n2tohYdG5j1mlaXxokPR87LdCONTyIo+3U2p2g6HYq12iAojz4WbQytg2oYJxKX5OyvqgWF1sT
aPYRi1tx56i/HcVZi/DrMBS8oHpefzAN71LUJPr6oneFE3HNe7vawovr/Wm7Sc9AJq7vAFqMbXFT
ZxrGJQ5yc6gv0kZASPNneZxQffgC1T3Ym4ZG2P3+gDfhFANydVPMAUJGRrDJmnACq2VhyfZCrI96
XEWWCrLKKrv4oJwU/0cC0bT+BKMbLfPB5eL9ow860ano/ee4XS/APcAjkSc5qOVtC2zjElhtsIIb
qezWD3prqviwWH5jhNIzUCh+f7Q3pnnVDkNYBUkaSsybBN0xq4kyrWgvGktqX3Vl91D5KngYE8vM
QqOvh3vKhm+8H9IkaESu0C7YVJvlk+W1rZreaS/JnLk087NG7IPM6384njb/+/7bvbFUiUeobdB9
4x23GDLpz3qqdL29GKnVDpFtJaCRdVNSqX9/oLemEZTairigCH1TXckMkJuAhFog3KkeWeCjkHgx
2mdTDnQG8mm+R+l8cxZh4SL8uG73LZhE72lg4/PcXuqJhB0ekf5UwwB4wusyO7z/bm8OtVrIrAcj
QfTmfvAg1MnFadvLFAduGS1Kt5pdh392gLeEN/14fzSK5pwfVxchmDLCSEQgoPPRddlUSQBhFFMF
XuMi/AA6RhC1mBy9AAYrzzDu6p3lZMV3Hx8iTZ9+ZUC2UeMKKpzIKOsroszIX/LxeZZB3oTApsc/
7aV1/0FnJUJCw4tEUhiPQhZZWFnt1Ed06kgMzDQHvVUboYUn5LEtC8SZhipIvwtDndvB8p4D6Rok
+RjhQbWGQADF+kJJez7Nve2/IPrX7Yl2R+Ab43lsBkGXMi7UReWy3evC9XF59qz6vCjxPVVGW4dW
1st9kgj691Lu+K/Ggym1n2WfPbtxNT80+iCjKUWzFs9KrxSYqfbdpYkNI9llll9+qiynO01Ljo4A
nrzHyukUJ4Ueh0r5L1XsQ/UHHnDxYcscGpmrRorH3s3n5HtGFf9zrBXzn0ZbxvmuUUF+7vE4S6JG
TL377GnE5p+8OF3cp8ZdmCx8TMbgq0MzO9t1huLzrN25L1BZjTEs6sJsHgLl1X928yRE2OkNwJ4a
9G2OJpRLiToUpVnwRRZkK1Lm267aCxIrxhI8pYnmVeAlWu8v354yxL7mMdeLcCjHqROXgatZfXH1
2PEe6ALb8ffEL9PejWQWiMqJdGkM04Pj5c2/4+zkLfSeWdiHYCQwPw7GIvpIT3ORHhbPz4ndhsQl
I2ZrdftYs10WlOqn9DBMol32locRh6aG8pcpuwYUcU24Ny6dmxyEMZlzNHgDyCBgJbO505EoqyOn
q5BWCGYrp9mrTz36t81YtA9D0YvqNAeATh6cIUVCgAyhrL5MOHwMxzofxwaSUUEl/KNE26i+ZI2t
n0sNiMuxqLISkFKTNaYZxb6W9N+HAoWgLxbs038Hu7OcrxXHUV9GNh23PDJqvQ8OIsi98egIm8h6
NAuZhMry+5ZiG3fsYZmysdobOPLm+2GS/k/TLr32jLcS3i1d4zbAIKiA5fvRaYNPTdXqeYTMP+x+
rY/TOrSDZCqOzZQ38qs9FGr5mYpepZ9w4K3/QICGmKNtU5Xtqqbv3dCrnab8GPdeqddhmnndHLoC
7YC9rTISACfLgWmFWS4zM4LDhO6JXfVF8YfViKoN6Q2MlgzHiY5CpMOz++yvXjFPMk+Kb9NcJH00
Frz0h8YocqvAv9UwB4aJZfMFTr1KXxJfJfFT0oN2ujh947nrDor94WlwgG9fFrumItpjv7JE+IhM
02GeOlU8o/0k5FfNr/V/CdM7sRMOWRsbCODcHrUJle+sTh+7j7OluuFzHwzNYISFVejTBWxAa4WA
IuwRtdQlX568GsmvaKkdCt9u67sdnWMpA3xoM90c80d/mVlI/lhobkNFcbEoPw94MZ1yhYj4x3qa
LaH24BEKb8dFMNZ/Q/ebgq8iGxqxaxe3cSNt0EGDGo6U4w5axHSqZrgxR8jD/vR3bJR18Ywcvwy+
KsdM0O6Z4M2ZqBhywadtm9EizkSWfUu6PisPdmaPYwgfD9hDXPfVd6GStgsdLxXyBV6EqkJd5ZM8
oWhQ5UeNWFvbkSE4KpxyaXsfXWXVQ9QHo+2Fugfgbq/4bkMYLF2XPdm5V8pdYZZNvd5aOYG3U9TJ
vnDtcTni6VKU5zgZkGmNM8tsH2XnmNNFpSZURumUwEyMJp2dsKyQnQhrsVYy0qXRzQ+Oy6KI0rhM
oKPYQMGOuq5wTabiDkRKLpQeQuz4um8rusAKXQ09niPO1Lb8ACrD0kOT/R1EQY/M3LmqPEv7VOtm
2n3kQXrtxzT2hLyeEc9iX7HA3QevKaxlRy1lMFEmXHwrXLp8+e4k+MXVfF5hC04LSt+R19sKkabJ
BKgcunFsOhEci97ZlaWh4PcVxSQhL2XKPzZqxtBV09sm/QDxW/t/nH3ZcuQ4luyvtPU7e7iA27Xp
fmBsiggpQksqU6oXmlKpIkGCBECABIivv87IujMlZVvpzpiVlaW2CAaJ5cDdj3uPRbQZ5yLr2szs
JGFoIB5wCNVFr5WTt3NAeFwEtqy8opcKa53Ci/GrWVNC933QxN0Rz86yKzd0QIANvDu+VnDFophU
EoO1FcPwdWzgaL3mPhKkCh8+e79JtKA+VVla+ptUxwHfti1km0cBQgbSySrEmk9t7kmIihCbvEPi
SToXOAOptGh5D2UTzOqTeU9jdJ5icnMeHGbOqV8gBiN69uVA1ErGLNZXvrKWrGGQMvj3vBTgK1rL
57qgbGniyHq0lBS2o8xt7JwM8V2b6bnZq3bUti/GCUnH4FZnT4ZwlG5GZCprCFO+I8GTqBuB/lIF
rSEr0S0qanSPwt8suoZnfpq7opn7WRSZ7cdpRy2cj7dKdMR9D2DeL7aJLRENzWOu1hA3AewNfTna
QmpS9gWip9JwZ5IGpieBRKIGnhtE94UKLbl3veu7bYwrfHBJwNWzcIGmeuXxFid4LB2Mb33G6Tfq
O7T+Ku1cf1vpSiwoXTt2a7CUqtp5U9BCuGHoLDYN7sIyg1q4bnlWDPmqsQishjGots8DlDJ2y9NY
0tXEAwftbm/y8MEH59bdTQQ66qHgcUfbVc/p6K0raLCzax4P0ZMziN6+jmU6n7qmqfodZVE0fZUU
upaDdlM7PulkrknhqtFT+xDK5r6ggYW6Y8jiWm2Qu92yXWj8hq6dkElbgH4c3b5kyLR6mnt/sXUG
tUpX5RiP7saQCfEgfqaGbG1Ilc+nOBL5Y0qafrgq0QKqHiwQzGQVirgckBOxdJsIXkbe2kPH5HRX
1aZh29bLnLcY0cinKmzRH5fzlkLQDJDkFTBSU6Np1o9AZ8djUF61aArmp7BB5sozjn8oESKdRmaT
TMIbb6DEC/tdlUEot3KKS29jY85aLEkRr26gYuimTYDZmV6NsfHZiqPtOtw2sEP2CrAdk9s4VCoL
uwxOa5V1IobPkI2I2xGYPbJzGGkOYXNfTWqfq2EODrmr07IwfTCVMAOxOViFWSIrpYafTrL2g1ZM
O4ZmG76TTVh9tRmGxQGjH93Mfg1kbQOZF5uPkPtNw9YGnUPDccvr9r6MInqjuxSN5Uk5NVg2SrQt
Q2ocjBw3x8jyKhwW3g27XlSvw46X+LTIR7011FUdwgJc2O1IgCJsW405Hw9CorrdsKqW3gOajaJs
TZSqvbagmT+h0ONBnZduZZAnMr9UuWpyWmjmVfPKm1ouVw2Toir6lnG59QYBShW2J02wSjX6wNdI
zfC8r8SV1feq0WH44NVy+BbA2LGu1n48W3WV5BodXXFN+XyghgZPg0eg+ypHoHVFrhDBuEURLuZz
3hEk/A1Isr/XIc/zPZI+KBKQE64EXNqTpIdDWlUPBY1ilmPjEuPXGLjfIWjKpNmXzmi6QRd82e4s
w8gvJt8MZs36uHsNjN/Ha9toS6746LxHHwVYWmDoItBkdEHWr2zSRN6NZ330LEeS6wOPkPa8RbBh
NK8scur6tRBerwvGBiwDzBHkz8PKyHabGstxfoDHn8BqX3Zjv08w7nXhggGxJQgm7W69cE4yFGAo
f29MFMhozXDam4ukNVWM/3ObrCalQbHMqkZTfQWknhSex8KH0LNRc0VEi8Ahb8bqcxRuTvKCiKFd
pgkK4R2e1FiuAetMwREWNWQ+aqecKWwGk6yijKXFOEsdxZDpc4mVSMEe6wBDBsH3KDg0XzXoCZmL
oNTmrXVhanaBI3W1LUGqw67Q6mTYtrKj0cZMiOK+w1xopp0ckai+ggE84FWweY5f90Fl2a4DX4+d
Cfl3XbsaKz3dRTRom++ldNO4DpTX1HbVCSlvedXK3+a6IQEWHloKiYUg0tmRw7S2KgCieuhBwFmy
KbcGniY4HMKAxq+xj88TPbV+PoJ+hp9jc5hDHLp2wELy8pyjoIq2ufXzat32SLBA/nI6lMONpRFH
7QUdSbPxZ8+vrzSHzBEqjqhKo3UcUlffTFxJuW46nbpV0lgUqvh2pxBq3rNohxKOTUfUjBk9kL6D
TjwJNZjbJnXkgbTS9DdJYxAGGzYoUZ543EsC2wblJflbAyZN30S0jv1qbUa0sOMMAi9BHPSayrND
AQWFGME+drlCTFxCp/YVykD3R4v3f7za/1O98dufh3H1r//E169czAOtav3hy3/d0NeBK/67/s/l
z/7r197/0b/O4q1/0MPbm755ER9/890f4vX/eP/1i35598Wmx/Y4341vw3z/pkamL2+CK11+8//3
h397u7zKl1m8/fPvr3zs9fJqFeX93//40f7HP/8OQd2f4Irl9f/44emlw9898FHXf0Pmxht40p8v
+F9/9fai9PIC/j/AEIMIXaKwYEmE1zNvl5+E5B9o9wdHhqA2iPcW4Av9k7r+59+j7B+wrgN8BFEI
nLqQXfH3v6nlrfCj6B+wAYJqZ1Hawr8KxOL/+/TvntN/P7e/9WN3yynKP1zNe6wf9MKiecfVEUiY
wFn9krfQBkmFiIfqtvHUfAvslq2muEN5PxrvVI6OX9lq0lijdYTuNgNWyhOaXXU4EV+jT6WGaxgj
WVG2g7kRdSjXpNWwxSjRNL3zQl/zT3C1DxTn5YLhvg7mCl2o6Ju5kDl/UhMMokZLJbT5tzR03l1U
+XqFBqJxy4awWiVj9yQtib6QPs/rlVcl2DErHJ7+9Iz/uIt/vmvvqYPlGkCKhLhj+A+P7+IK86dr
0JLXmqSM3XpNQs6lS8OXbkKmH6FtjvrNb9WaSF1/++t3/UCtL2+LBwSpED758o9lJP1ZSFEjcE9W
oeK3teppctYm7Z/jLglPM/iEHUEOzbUTovpCW2SUFT5Kv7DIhcuQCpWWLd12ts/uQm1KVP1t1W/A
vX+WTvnrcALBiuZZ9OwtQdYfxb9ou1IzotTZLdjM/hq1nSzqXCm4moTTLAFep8HeaBufInBMn0HX
H4i8yw3KYdAHayXMtaXp5v0NUv7QYONU/W1NhxOO2fUX0rbNCQ71wY3XgHVNEuzehZO2XNUkGPZK
Rvk6Z7Q5tHP9Ga79yygBSwU+EU9rUQFAtPP+aqrEZGWbm+CcC4M0q56K56kUmFushu/MnIYDlJjI
7/pklCxo6H+jpbgJy9vCxRa5cfA+/qV3Jod6kA1eH57RhVB9D2HVhck8sRX4G7XxQmfuGtfHS6mc
3kWh4/v6Mlz+F1cBKwZoYOEYttj7vf/wORBubEBNcG6zUMCtCKjTavSSeoOWs6oAPvTdl658iXpL
Vs3y/X7UavfJRbwHqpdbAU4XvpRwZ1vsIj7OU6mbjM8gLM4y1ewLhs0PhNRzOIb3KOaCuD8MHLyb
6YbuntbTN3gmtyC/0bCwonlfvrU8j0whh9jfscR8Fvn+y1SJ8GwAicIsAO0k6cc7NNphdAzNw5An
+ah5uuSpRUQuLQipww7ntrY5jmNf92tfyDL/TOi2DL73owQSCPASMOhbVEwf0zJKhoOFSeFSPVWA
fguXW/Ec1DATJoDzNwFt5Y1f+19Nz5qs4FpEtxFUzW9AYfkNSz+14bm4pry/HoDDMB8BJQtHCP8j
feGaNBcxjkW3RDBMkUlE5tWRMTghyV1129qr4heXeeqRoxFt9fPJhLGAWNPjfXUD8WhXr8dp1o84
YH62qv266UAoC7djCDUhGwZb/GHljb0mpnbU2VkKn+8Tyx3sFkL1HAQTHJ8yeANlMHhCGh7RR9Y0
3oEH/H+W93eZ1yCTMvBWeGbQVn1gQbqwww4dl+oMsyvxPOcM1J9YLoeOo3gGUvrpSrJQfe+fCby3
M5gaI9gqgt3TBwmTThHqDemgOWPjx4bS1vlwQPoCMOAAYe3cw9E0phRgKWDIYiQZfH2CeXupxT+Z
yMv9/XAlWEExXdDMCV3mR8aplHYRqWf2XPt1da0zINtihAv+hPNbVGCC0hvWqHID50OkzPSG2oLS
HE2DPN2wxpsK55rpKaPVJ3LmX+cwarCFuVxKMoyO5ed/KgQ6M1cC1YB/ThODlGk7DQe4/tWbsOXJ
c8AFDlX5jCgm7ujVJ7fk17UNLgRof1tIMVgufBySAHerjBNNzhmQ7EcxwRKO6573xdDk5nWRrJwI
KMjbqI9guVcyIDZe3ELxqyBpaWsfNra9MVe2nvlVVqXaflKovWfPL8MVAwfEOSh7bC0f8xlgZ53X
BgwcWHKjH0cQZqtejuNvkMsM13VM9Tl1LVzoIIOK17NjyfdPbtCvKxwS+TBfwIXiMlBjv382fsJa
+IBS1Gc8976puZMrmim1DpBTv0UZTnepDOhNNXjo1ZNQ9HydKiC7RR/k5jFHss76ry/o34zhd9fz
gVgfM/RataYm5w5LPUi+Q5A3v//1W/xaIcKJFKcMTFZImRaLivefOQumZsiqLDxDGg3aOXMaobul
5XvYr9LrsWLVddOm3rb3uXi2rYivKjfJfQrcfV/XHppBQMTqH7ynahNAh/fJoP03YxZpfNBuwD8D
hjUfnStUEzmIgZvojEmiHwczyN1M2NQV3WDTz4zOL7k2HxYN0NNoT4K4ACXpxy0Funob9tlEznM8
Ya2kQk1fIS2sj1mn7GsX53qVqAw0b+RV7RX2jmmDvo/pGmv8Y0brbCziKpbbKoNyt06UQm1QDWw/
+5Xaua5jV/5cw5Xik0f4nuz+Wb4hSxtkSYDG8V+2GgcnDBOHCjXLKExVIHxxWIFslNccMaLgivLE
NoUYIg0vVkh4UXzBrgmF/ojAmt+1ScwhhBfKOu/avkiUx75MgdKPn1zke43jz4uEIg2OL7AsgEDm
w1h2mQtwosBFQhMzNSsTNcGpTxeDl4CNaOQS+X7O8/ILm1hwcsFovvQtXYN3Uqt4om+omKfPWik+
9D39vCZYsmBjhEoGp+3lxv5pLcZ7OuLJIDwrh6JaqUA/2iAVaxCV6UODFfg4l9zuWdi4VeoxEJR6
wq7mTdkugznGg6fH6BrJdvoxNpl5JXX9v7ptlxM/1G3QaH80XIgh2Atlj84mDcrtJJGCeQv7j2+5
EfY4KgUIqxHsCnnB/AiziHsBS6BXePdk+0A4ffaqz6J2/01dAwgBgpjFV2kRQ3+4Z+k4jGlkQ3cO
QYYeOfrubgKXkdeWkuCUloZfC8tOzjC6NnGMCgzY7ydF+mWPfD9NcQ3wSYa1Gi4EXXPvn1sKuYpO
e+KfLXa0aGMTXzzD4DQ4Vf0ybeGmjO2DtW2y7WdXn0gtgwfbS/7GR7ROraHnFM9l1Wq5UmbQyAYb
1d6bSHiXonfrGC91EVT5fD8EiXrsesP3gs3EFPGM/vQtpCd+iJ2T5lkB6oLvLyfj1BlMqU8mDc4c
+CgfPio+Jo5E8NBaAi4/bEmsnySsTswfQxSGytijU0F3tYvTuxnCt+MAcnLNK/nSjCm775cDO/Kc
4iOE3Ki4qpjsqB+iz7MPHyqakI31PFnwvLMbFsduXSli3gZlohPX8dMQIcm+ts7sR9Wlt9RT6ivW
ZeR1tDyFTGAptK2NorN0JpvXU24arBlUTjtXE4Kzop3vZ4zYta5DVozonHVFsNTktkWKQ+FxWPHB
/qc9TeG0kQn4l0k38jAqND/nrY43rW/6J9lV6a2AonIzg/bb83xo72JiK5wMA4ytNul+aKTc3GPZ
5XsPj2qfpBSUiJjlF8hExt+dliEs6rkP69qwuqmx7O1yFrqtsh7/mk6e91102q+LeilLkW6BUcND
CNcKweNpndI+2jV1Km+QPGF3KAYwVBYB791ker7PgOTcyVzVx07M28G15QFpMN986t1BFk92lV/x
FqDXSF950mTXrs+7zeR0cGoCkR2A7DeHIVV0F+NcYrumRuC3ToEe13YzuFDuwnKyR2dCtkdEVXrX
jBPsbnM5v/Vp3Z5ogxNE15eIQ4Zu+igjqfaWEu9b1pu3HgY7JzOHjQBQX9Z7uJaE8OHpXrp2zA/Y
7L3tqNupyJqgPmf56KHn2qHTuR/pfAUa+DZgzbROhLumrZerwoB43cfLwtbJaLpHaxUWQOB/X9OA
ySPLVGBXAxLoEDiz/BLxWX8t6iF+GJA1WwJm3Ayw7wSFYmh1HGCX8XOpTIQNV57SABW0C05ejxlc
NzLed03Cb9uK+rsIQQY4SsepvatBhHZFvlQltA75vhtJfJSjxG24PLRI4kaWwES/wySQ3KDMT3e9
gl4OBgN9CJK2gkuPCVbOKKDmFf8tQswYm4L0iGeqV3Hcl+gtMQnMxmJQFQ1Ta+aX1S4ms/4ioK5Y
IV4AbfKxyg5Dy0B9iYEjMUeqvqhI1x4vcE2FFO2uENK5ovf66AsjRNwE0G7tHcm8g4DACQQ9ISca
Ur6aiZ2+Gy75bZ97fF/F3rSmtqfrqQ/cdqZGrNOp0jvImNO00GhN30Sdym9kn99PU+YQZSft1WBI
u6ZgjLYlRnLhhxXcigSpg+d8ygZa+LNU67ETTqw1DGVWhPj1IwweUbTO1KuhCx/LVSgG8k1Jan9P
jbf3BCn3fptnxzoR5ZbIhKxq030NVBpiKS1fuoq199qm6YsZ66dSVQGaptB1U/UsvUVqd7ISsHu5
uqyKNabZI3CaLQ7juDDaj6DpWbfCZHxxWJxPaOMMkRQx/RYN9cLSw5z+dchUu8faz/eNhiND4dXT
EK31FL2Y2KhHVF0YaIOPiWE6TFz4amIQos3L7buZ1y/tgNXPQwIFxHINbGemNNsFEh4brpSQ+M1D
dV2WkuySqXSPCODqN/lczVvbgUlVo69uG1MjhZDo6ux1utpPaS9OSGvpjh6074uewJuRHkccUKkU
2McmiLpmWw2Z/JY1fnkqRVLjNJBieaFNbCF+mO/LMJcH4yfiWdQSC6G2FZYUgXG9cSYB5BnF2GUU
Eheeawm9MIyjMdgvd4/NSXLrxgHpbq57LZfwp6KL62bXMScKP6tb6G4n9kpIGD9FsTI/usryG+vR
7Jx03HsIR7lE3oXxdrAq2vupMvuAuB7CRq02jnaIoRnRd1XNoGS7skEemB4kaCemH9MMyYI9qMxm
5WocAC5LGWRr+lGIvAfyRFl4VXcKIHHTpyhALdI10X77NemwqucR/xJS/8ZZ7LKuL4e+EJ5Gry6F
fzhy/64jL3CHbpZ810ITda2yFqO5mvFu8xyIr8QbF+Nfpww+Jw/XatTwO7T5U6eJeBO6BNaWihBW
Yj38UXhC73sTzjvPdNsSUkNw1vBjS1pGtgNz2Y2Osmi/GBVdZe1k0KQBKpxlZsWp0A9zaJp1DkEC
hOFddtPV3W2SGOThjDq+yxY4Nh9TPLkLdKJgKylWgEzTXYjl1nTTA3oTQLy6fAPU1r3RPHU308z4
z7NssxRH6IohO69u0hXFo0KKT4STY1R5MDxJ4cmB8KZkURT51zhbsfXY5mo3IVRlhfifCnsbiLws
E9folWu2pqrM0TcwHEPXnv9lcfbYZVrOrz2A0TW6OhFd1KADOS9cptWj1yxg/5hLuob08wccwdU3
woVX4eTvz8eoDEJYnEmc+VSDxMKcjKt6SLsdciJC+JrL9gadvVDITuAwc9KeAjtGRdnDJmS0FRRF
kw/5VmfeeGLtDWjX7IBWmHgTyTg4sZTQh7D1E2iLRyxs4VRu0eVQ3jPP6mOYan5m/YyzIykhHMqW
Wd9h+X9MKGFni0Q+0AFzMP0WJEx9uZzBL+WeTDi9k6C131wJ5zMFyh5y+xZ8rZckax6TsshaHDEC
g8spwgbEJrzV0zO69IeiJ7A9RePu/JXNnneAibvaQCQ0nDiW5h2qar5P/Z6sIl9mZCVxI/ejRKm5
DiPF9zkm+LdyLNsCxpL5zXTZIWXj9soSuRdR1A+AtkLIVdXYYJa7Mcduxl24opEw52Za5nKIoq2S
PLpHB3B61+c+YKCYb3iTTOCLGe7UmGXAXhqcQCJMsyx/mCPY1o8QAOxQBgWPvpfs+9bEDsMuzoBb
UZgwIBAnu+srvlTFC19jqiT5zWfWw8eHW+CdDQPMmZz54bNAWQGUfYC+t0BUGeacxjFiAAkEjr5A
jgYONEsd2btJPOfDwkJA4AT5F02y8b5R+K4rfVTK6ayeKghCdjCegUd3njhyANFTH2gTJK95aPVp
yFvIQzOVuT3TnjpSxcMRDkxKficEOrGClUBUmO/MFw1S80slMu+ccZpsZeTstELPf7/n5YzVN0Sr
uVhPUYjrCaAPI7eknRJvM0vrjaemRB41pa29N3AYa8sIFtjThLeDhUw6PQC5VD/80ZuedBjTa07z
LlsnEtVE5luX7i8gA0OK849eld6Tj6qXF76M1F00CvnGhxB+d6qu2b4hAsdBiBRgQQHRBF0lVQit
nA63tI/RpY7LecbKM+higrXNvo4yfiNdhkC4QSAizvRVtIKlqjlaFz6qTEDyxcQtRK2PKUugsoxs
tsc6OhX5iL5cGiA3Pal6zDIObL2soTREobGZk8ZbY6yrfoV6pYIjVBcMkDqF3hpWOqyIUnEfl367
ByA4b6QaYsS3JfFznQoDK42MbOtoMtsoLZOj4/WBNDGkmSGlT1lav4AxQ+VWlwBRocpGC3YI43fY
QupVq2e5gyxvLhidp3TTkGh4tZnobUFgqz6vde8N34Vq0DBRM12e+nhp0dNQNP3A2CvzvcX1NTfQ
G2XDKuGzvUq7qHrqExGfqroWv/e5SMzWm2n9TXY5ab6x2V92gMySGlLFaHjKplp5161BYtDGNmEn
r9Ht7/1W0yldi0DlFQ4q844plq1Kj8NaLK3OHcKaZtONhyVO7WSSoNmGUBfdNKX/JqnCcahpKLtj
fYbNG/tA+4IVEVFaLYSKMCymWMw2yRijUTPrYNVqRJ6+QD+VogMggW7y0PY9+coqHdE1zUd7npTK
x9sSwWYyL0CyyRYtW6H/dcljxOtlVj+C5kcFFEeO7kwKMxEmcbiY5rZcwXyQAIZmOAE4P4JIPc6n
4PSzfmCJhDqjgnTpLGg0nrsBPwJ+wPfIhe424zTiXwnOseFsUUV3JVJGVmE3YepAsIWpc/m1xg/o
vOZSI0+1alBKRXUA6vdSe4gF7mw6nFIuv6pK1FtsHjHfJ5Nka7gsTFsyhAvOFenb1mFoDH4XnLBp
AtZOgIl0HZXPtBnMK9ZzU1yOctiG8Y7lcmquOoGiIOP5N5/r0l+bhABM7CMmntFnwAao4Wny+0gN
pHCXWpIhhhHFSDU2xyiBmX4CyfmaSQuBAUIe+FfodMJV1RnAgpBKmdcSLvgGqz4IrQJNIBCajTbD
Rx8X6Em3BMuOFYkWmFQi1xvUKC2sbDJ7RyA8PHsk1Y9RXJJtkleYhnUZ/rwMLhRe0KvEZZWEH1Vh
6qbfOAHr/QI2OdnBdS6AIYWgJwnNYFkAqwAsF3j1AuDgk9eVIUWdSblVubNXyLv+fZwg/R2lnffY
Dm6N7LzVFAz9voMy7gqrQ/pYQUi2qpE2eeL4iAXK3erKgwHrwZvy5prVqK28jFUPinfhDeZsalZ5
PlmIqnRwz/WoH/HYcf9QbbabwdbVRkM7XxZV2N11pHRuFaHv4yBqb2tGdFZ1WrGT7D38o2IvFyQk
MDEO4wp2eUhBQRKRwykiC9rqRw4l5c2cyYCjivHr7z31cXOg9y8zKBpxc9JsGWK9mm4BRUZH60Vs
y2ZKwb5gk2ImVo+BDYBcpW1y1WFHx+mETWtgUPE98i2vLo/WNT5YT4JsSLbpCc72RunuO7JWsoep
j/iGmu6bx2ocVydI11emCboNCZrkS+e3wR7nv7AYnA/wA90rGw4hyqmpoQV3qBAePKqx2WIdxPio
Shpu0eWT7TpTUxy3MYLRZ4AR2wJNTaGpxyq3oNE/d1TY5DUrBFZgwi2IRW1TuwdQOx+s4Y+1R7+n
aFg9N9LpGjsgmddIDAxXZgrHa6PgrRUAnL8b52GAc0mZ3atathGWBtwwInPvTaUA+FbMuIggQDdI
7wxpxamCDe7Gg/fuXLiGRq8xDX20vMBb2st9Cpavk+jLSccWuJaPMnEeYdUrswYS2mpyV6Rm/j7z
4FMDR4X27IZmqArfo79dAJqKofO+gFNdIjcOst6v2JzxPNHJ2a3KiUWPgLG+EYgHYSQn4/Y3T7XZ
Wmk0GawvfDCrsv4Hs2V5exnussrLO47aAhrOZXbDbyRfAQ2J7rRlX9oFPvUTjiZlNLvB+KH0AAgk
FdASaTysRhEFCCcTDzpML8q9m5/LEWxA0U/gBCAuoXRaQHgJE17m9GOyCCt2fhMOK1tyf6shhQUC
0g93FMlOrIg9A6sTzRhQcodjd7eOtE4K2EjxGH8hUexAjoxentpbRnoZdr/ZUk0r1LX1+bK6EdB0
V2EcP9CBZqdJoeTbXlDCyxEJSAf6DCgikm5LaDsfh6WcvBzvsB8BLNQGszAEIXuXcaSFFtgly2vu
t9mdAcX16C4L8eDjQ/dlDXsLDt1zbW1VjKCZDsSz09EnWpxsSPTa2hbfcvIgobv8DmvjchNR6d/6
/lBvYeLSPsd0HvbUkg0k3vEJ4Jh3348Kh5cF6RNwUXvVQd+ksKSEma6JxfDMCDJKAgEvUzaM9v4i
/cgRMHRMOoNDje22RsZkr5Nenftl3xkXaOsCSIJt598Yqe0Bxs/ouDWztxqgmN14fIGIFGSN961q
+hMDYXs35VO18+04nUbQkLssXRZWkcYvMMhgR3/Z+OqqHk91jvwnKB7M72AOfMAiU1D4gyVQ4vso
GyeY+6+ZQQVtO7+79SXjV52ea0DgUf6auhmYDdQ8E/wmv8+dP+7jmZ+CyCEQZdTdCrB5iaooyLae
8tK7tIkx6KBmX/x90WQKcUVcI2nSgTC3CkNEVzxcKYJM9UJrRjfoCI7nNcCvqIKvIht/BIiRRY/R
3ODTjLYxr2Ps4mN7wSou+3xawR1sk7oFCEjRIUwhq2Z4Dgv/wHN4/nF09S6axepOYAnfAT1KAV74
8/1lLEGvFWx5TgAa8Kk/oAt92PXAYPcjHLWvMhmLvUR82T6XSDzpYW8TQGX9ZWrFy0xHuHnD1Rsd
10177Wt31ZIp/K4E0Y9sIfgykZK9X+bhNocx4E2A00ERMDt/acPcfimJ357yHIVB0kfZLm40OXTT
FG45yU5ojJuuc+6FPzCe6PMEccbxMuL/GhP/lewCvO7HkL8sZDbMEt9j/3AF4rGP9sIzZSCJL7IC
ahuwN8SIZxWV6hPi6ldSGu8HYhSxtTla4j+qXmZMR9IBvT7nGIFX6P3woQOi/KFjHOBSF3lAu0ay
YTDIOsQEgu6//rjBr7wZDnMBKFrQ9rCE/hj74A3IhEhEFp9bLx73CRoH0FzN+ldZIiENrTnrYF4Y
cwDPXyeX9TfhnH1ROULZGmSgXlXDNH3mVvIrJYErinH0g00sbKWSD08Afe++QGR9csZJInkcGl5B
Mxg11VaAZUN5laS/EwKUox7QoFrO3tUoW71DxG7fwbg9EZtA1/S78Svzat1Cwvz1Hfs3Dwx3Cbca
GoIlO/3D5QkSdV6F4K4z9NzLSXwgANbGDnv4Ah23QWtfL1N4Klm/sdYBMPnrC/g3FBncXCB+QdpB
kOKQ9oGe0paTHJ1u8TlD+8S9qmYCAKJdIdOuPXJ4chy7qnPbAHZOV9RCqt4mOEx+Mm4uxNB74giy
xsXAf7FUhbPTB50JBD48QRI8vc3j8QAFRQ+U0OodLBEA0nrOPWXWZFCqoRgFRErsNqR3bQLP3YjX
VbNmAzpcVKhexiro13bsKXyAg/GceCjykJZtCtrCRvWTq/5V/7iomhElBSvtfBG7vZ/cLDbY34Ru
bpXJYqRBuvRuhML1SNAOh7VyASPHGBFrf/3Afl1SoGfOgI8uMxzv/0EDSofcTGPpZWeR4txQdAL8
mr9AG34K9BqObeEnQ/RX1Sk0pTA4gvA1gsUefJfef04cC6dGdJV3nj3UWAzYd4twTT//EYSzf0Y0
Cbn3/i91Z7YbN7Jl0V+pH2CBc5CvHHLQYA2WZMkvhAc5OM/z1/eiXOhrpQWrq5+6gQYu0FUlZjLJ
iBPn7L12NWPgkY57GeOV4lDOh/Ompm/P7MR2H/58B954Wrb4XZAhTMFRkZ++NHpiUrv2q3K1mvRy
RRS739qVOYTaRtOu77ofOciMvTSc5SjWeaVklzdL79Q/XHOqeIAsdfAXG+tEqahpOHdtdK6W8QYk
Spx7ghfqwzANyTtz4DfkGiB4WJ2xDKGtds2T4ag6unreg5a+6sshC9eu7g9KE9PfzEhYbKboM0L2
/lqWKbYS08aCFZWlciHSKPfBFcaXJV7ZFbPhEHsy0bTrVu3bAwzu7PylrnHIhXjnUdO2J/jkteRo
tq3laCGIGz5ZGyoTL0jM8fRKZCK/IAHR2I2xme0TxM47Bh/WeQ/o4ejIxXqa57bbZXJ60hyN7s12
IKf3STrnssTviTvfePNQUCILE2jk+XT66ycS+Xpt07Mxr6a4w09SiWjP4jHcdyLLgySX+k0xp0Ha
kh5ZRbZ7JhhHNkTG9MqlNmDwd7aCndzvMYgMu/s2oOoOXlbYPz+o2iYTOb1/dEhsPiOLuziVbGzq
QnJJE/0qe5lEvvRqkyWrnxKOoyRzMifzdWbGBLB8IS41CybsxvuXY82fP8nviwZAWKRJuCFMipFT
rRhnA4ojlcH8i/BAjcf1u2ux4TFyKD5E22Tzz9d7Y1tD/cR6jkoLE8EpI3jSG8wLY65fGVWUQocv
vzE2LPdVnZrX7bZaTrnbHqe2hjmxtZT/fPU3ZGKOutHJ0KMRZ2OeAjWSZhnXvORVmyNtC1exmbxg
J/swuDnDln48YxKWXTiFmfjz3Nd+BuzjxophkVVloXybq/rOmQp5g2jrvTvzsiucPBN02gkYZRWw
2Ty2Z+YXGQ829slcOz2+xtUq97Y11Pdaw0wVkpi46UqNkwfKLedGZjHVBi9fJv1upIfK6lBdL3EM
1U9Jc2y+GxdgMc2PJObOHh5MsAcvs+aXSXVZwXmKJo7g9Plr3+Qu7ZZsvmvmga6wUQnTx4kxHKK0
OZ9U9DfBoBXwaSdZFg/lS/N62eTIqsoptVmX9Zyjbu8xCBxu49Wtnn4es38ONet00XCEJ/qhrRKM
iQTqffvzT/rGA+Wy/tlEMW24mdNCuhjtrDVn9lqTONwLq1SzQ8xM+jGGFuMXOfiTuIq13Yr/3cOv
Wb4j7Hvr8rzAqITQ8fAqb+/XLz+adHM6GtOUXHdKrJypjZb9bB6gxW4P9VSNiifjvNmhNf5WZ4Z+
/edv/wI4f/3QbOmf8MroB6BrP0U7Azd0x2qS+TWlM0/FS5uqAZtBLWtxKNYcs356aV/Mi6p9gKdW
/tBaJ2a2D2OMHvwmzKgR2e2ryLGmoM9RPXj10GkfRpscXm/RF06IJhGYkttXNUclmWk7Nmqyl0PC
P9IqurQ++fLV6vHat7BU5uXTytmcGCFsylrgWC4tlcSa+VAKcYsf0irm0kiVqdnKtW8z/6XvO7SR
OvsldrX7lxaxghz1W7b1auNGFo8xJv373l2jMyBwy/lP74a9zc8rvUM4lWxawD/f3bd+XEfnHm2x
B79XVKPVGeXUWtm1gulr8FDvo+fRDHlk6qIdtGhdvpaqQ7A0uc1gZaX5zsO1FbenP66zeYocgkw2
r8TJwwUPDvVFXl3LOdKJMqFf4sVJocXegvA7Z9LkgptHQuaccbZ7D7n7+9ZAfw8gFob67Qn7DanZ
5yCrMQ+xLts00vLYps2fO+oH0dGhFr2BB+7P9/slnODVF6YLgYnH4bgB65ck1tdfOM50PS+cIb2x
krz1h1iahtellbFzKmYKL6dk7GU1Bnqtx4zRtz556/11Ww5KKOrin8G+3gp1l0Ej8Rghc8cE4r6X
zYSFcz6fIpSRMlkfXkxgVE3q3Z+/xQue8NdvgRYTGBVPzZbcxrJwspALPRK1NSzDleyS+sJt9ebc
MpsWWY75caFj59H5yC4IsuhXeA5r9m3ImvtWozWDwkeCsGLbPTI4ToPuxRdTAdoIGFdcT4tbXFZp
SbRFyxsEFWH9TOOp2s+b5ouytrlzYgPbsast1y+vD4NYJr12st7ihFW/u+AfdoVqN4iuZmv+XKy6
/ikbxHjMmL6el0kyH1Sn5RM6jXHQl0Y5aBkxrM002kExTeWuGIV7FWkTrJ9qsoMeoEnI3BIkW8wU
cl9NaFMcpHFfmECYGL6WvDd9xB3J/qW9UabqdO2INMOXUD8oaOMvqL1aMDvD8LEwWbVW60o313SH
qsX1kAEqXwqL8xOQ4yK0CzpQTt9rwz5rAUkFgsZ2rffZj9hVSsgJDI5kX+sZQLWxutfJqz5PoaBc
9Ej4vjmxrj0lRSSOyHubHbG+jNAbjMrvPMWn7w31J0kLjIYNgFukop6U85Y7lUuqtepVUyIcIN2a
ndbalj3TKkJ3TOefO+C/siDfVQX/d+oqfuVG/p+5lPfP1ebv7U7/1P9BgzL9719ezN8MynfEGHR/
fSm//+V/QaHY/XXsqJW/d7+6lV/+xE+3siK0v5HL29DZmaRBqd2OaT/tygBM/jbBIuh0YlgHEcZy
rPjHr6xrf2OvozlCZjT1B3vZf/uV+UdsyTig8WKQFUls7L/xK7/eC5AY06lCLrwJ41kXf6MTkmr7
gmeXO33K+oelMBnFTdXGUzYzwCnJj7FN6wfwcF9+uWnXP5etXx2/r9tk/1zXhZ+1tTO2aI/XS/K6
MPWrFVXuuHN6MHZGi2hixlGiAot5Z799far8eS0oj7RNaCrg9D1Z/rmVA07ERe5yR2bgQxK562x9
fef93D7xf5bnn1fh6MCLubXWCMR4/Y26zhRQFbgK+1AR9hDDdwLMxqFDNXA2xXNxoVRRqJt75MTF
8c938/X59OXaNm1fE3cOnVg6W6+vbU2DXJ2ca8+EbEL+Ni9aZb2s1CHZ6W2ihW1tvpdX+sYPyP5N
hUoSILWMdfJ1mf1uw5dc7iZEdz65Cwa3FyeA1VjxO6awN+4sOAosuFubGefJST8I43ndclpRQqWD
2aRHM26MtUyO4Oqyczx8n0lHOnfWMT/kvf1eOv1JT+LnvTVUXjgdpK0gh+n1vbWZ33FtSwnrkdCd
uBbrHt2ogXY6dg4AW9oA0y/Q5XIZdkm6Gp7ej0qgOQxM1+yRpGn+IzWx3rknb91+esnUhjzXFFEn
HYlV4/hVVYYSUsi5O5uSCgEEnEqZDM3uzw/XW3dA4D+nX2z+9Le+vgNaQ4hqjiBgN0q3Oq/GyPoa
V07+GfW9dY+8bQxce/JrNS2PQ3ahNAV8ziFKw6SZm91KOXKTAZxZ33mr9dcb4ssP4+KVAZmJHxxj
9OlDX0BA7DuTpWs2hsRrcdF6s7oQg5rU7taHpaq8yyWeAGNcGT/V0xL7BRCVDxBMprNJn5RPgz3z
Xy0aNWdn2itBc2XdkAWh75aSeXfQFzIApGQSAqZ8LQjH9uM4BtCkzEl+SO3J+hjNvfse6/QkAmr7
avQTcA7wNjPV+K1HnokqBhXKr4t4PNtZ4zqcCxe5iddV6qxCjYvVH4xvbc9ZlHkODLOPZt9dRp2R
WllDjsKFeFnMOLb8eqzdT0XR2UvQgMKM0eOCN/rzE/KSzfB67WPzUgXVNbsYEImTFXZuIqaGsxWF
axVVQd+mQ+NXJabwwmqL8zSutFsUBVrF4lsOlzTenetUH6ZxE/Ahq9WYyCEWNnpUHqhnJVKSDpYs
+Y2G1+toL/1ZZ1KP/lF+rKt1umaIG99A4SfxgU6wOIelZl2jQspvE4DJMi93iGqcPoiG3tw3caef
QQO3bmEMw+/RNu17pQGHnwCJ4W8R5n1KK/pbb+Lu04b2vWiL3/cf0t1VNmq6yIgyTsHYjJJHSxpm
FEZGMt7n9QJJlEHkO/vP21dxICRsVGMaqK/f0nqN0wh5QxS6GOxo7C3PVW07/p9/6d/LBb4KpBDW
QhIYeFBfX0SpmmRtrCmCcWn3ACZX8djqRuFJ5O0B2jLm8PXU+gt+mne2uDeu/OKr4sjssgecpnCl
HQCMRO9canqDOj9eMnT32UrUwmYzEPeTZManOKV45xvrv6+02xrD400FAT3mpef6SyumjW2sAKnh
kjSroqU1Zid6MMa2+6J3aWZ6bmshJ0SBuMuQ2GS+uqjkuM5FbUFP1ZmQA/+qL+JMXb5jqL5opqIL
dDRkvZeVeXtHQjYun1gYdyuiqcKzyzK+VbKy+GbninkFuS29nocsemc48PuW+nPhFIYKT4eH8/Xv
ONdGs9S16oYxM/SdOSGgra3mtst6FngxDxy2zA/wU+K9q8zZ/+qW8sLRBgDp7Zx2t7LVNBVTbd2w
yuph37dgHCNlkygrtdiTrzhe5QrcvnqZogB1NjusZmW7NVeN60KPaPaXzkMmQEDOcbQGpr7OnlBF
eWAyZIduN9HGbCc9qNX6WRoW1M+i/ZIndfSh1413ww62beb12seYdyOab45+VZwmIxJCoo3xKEQI
SkbcriwnXsSE8zwuNobkMrW6r3OuOyY9eRC51Wzqzra6jqDEPfz55Xx5FE8/Cr1vhj32lmIpTkqV
GfqVkYByCIkHReiqDu2XcVilZ28WPiymypWIV/JVTVl4yF1HL1vEhWa0/e07H2SrPn77ICx2eGtt
oCWnjxchSmU+gUkLCRu/KAf9uK6WesTZnlxQoUFoo4Xu5+ToLp1iHgw0g3vSuPOgTgB3/vmzvPGk
AxJgpQKDTb102smMDT0qFAo79L2VcS+R1F7avKnnnVY2QY4zbS+k9oWA0YU8n+7fBVZvG/mmSsB+
zH4OluQU/l41US/ShqvPbhRdRkh4dkZBA+PlO/6ro/r/7Bx+NT63/dA+/wUsrPtrN5Tfv/QAuv4f
HMuZIv3yw/92LD//sn7J4q7/cgIb4z/6eRB3xN+sEoxBUMcQxfFy2P55Djftv7GQ6nhmib21se/y
CP1zDLesvxl8c9Bm+mdvWgX+3D/YMFP9m2ebs5wJsJ2jJXOXf4EN4+/88sKgRKA3YGFi3Qb8mIdP
M25KeNJDTyLDrmIbo6ybo+xZqy0DS5Cp6OfwlK0PTCKS9xKuXm9u/1x3+/CsX4zOTqMCEogS0RSp
WD+hWXoq5rZda67o96bcfie17HW5/vNSW3qtjnqB1+F0Hy2oT9ahV5fdWE/ijByIB7df+52+rjAr
dOWdCcbrcuGfq9Fndll/OCSdTmynBmVB2s/QU8TITJhAt2BEMxc06LN29TRNvkwaJjl29fGXx+76
5yL3a2Pjja/J+BURFhUjA63TCimB4FmlQNR3lSMqL+5s9cdgF0vI0VAjq617L2T9reu5W8dhG9Nw
Rt3Wv1/LEwxwcZThiCliEmU8BFmpCGS7jjd264zuzizy/r3Io9el5nZzmc3Df9B5YHlxTiU8nd1j
3J2sdjdmfbrHwJp4TqW9Z2Q/vcrW0VBN8DT42Hk3TpkIjNtn22zFtLOc3A4dgP+HJk3fiww9fQO4
CrFiLtoWOm3bsPr1/YvNTikhN810hosSmXc+J5/SuhZMJs1VPf754XjrYkDuUGVwkP5dR9DHiC4j
G1yKGqGiseP5XtI72BmJ/vTnC71x76A/0Q9igkcO7cvA+pengni+skxEMe/gM1+BJWk5Bbnz4X9x
EYKvWLfgXbFsvb51PNGgwrp+3kWG+c0ws/lcrpHzzrLx1i1DEsLdYlXE5H9yESOOcps0gnmnOfa4
r9f1NtHd6iLHrb/789fZ3pT/FC08Z7ywrBhMxDjBoq7a1uhf7pmtL4TCWjna2hCbzzvdipM/Tg20
7Swq4DSqRH77kz8+oYBYtKLIdoyNOtBBiRq1t4adav1NVeRdcph7NEx+uUapBayrGusHBMrR/E5l
drLPbB8DRdgL6IhviCH39XdUlM6Ah68Rp6hyeHp0qogI6ZhzVeUnc+bUB0HW5ed5BAr57x79lyuz
7NMZ5UZgT95Kxl/urrUuRt6uQ77DeJLvF3xguyV1Fr/l4br78w/51pfk52SX3yac2ml6N86r0sAz
mO2aWBH3JDu031jThiOOoXW/6sVwSxzq8I7w862Lbq80uWfIYNnhXn+/KCVsV4xtvqsSrSzDQfT9
Jzjp9bG0+7kNZqkPtdeMlfH8L78s6++WF65uiEKa2ye/aKSrVZmpdbGTruw/KrZA6RyX5ROQ+mY/
dQMOej3/d8l/iFAwQiJ1QeNqkGhGxfL6y5qTborSJZ28WTSU+aTc5YExJcZ7nfuTl//ndbbJxBYu
SX/pdHFOInfqOqXYqYOMLq1sNK9rOtII35fqnbf/9PeDDMssRWUqz73kCd322V+eTzwfNp7QgeCa
3u8/J++0azfhE3/gl+WFrgyjDhZjLNQ2Exd3+66/XMAYTC1BbWHuxz5GwK4ua3k20heABAN5riCm
g0wb2gmF2wRkWui4t0oHAyULrFZ6kyZJ18g7hZIQx4xyL+olId4wle6j2VsmjqgYHryH247Z9OhY
UpJJ2kqWmqoRT0z8h7M8qxbpG848P2ur0WnBYIzJQw3PTPiAs4tDOpXk03RZa5wNa9tZl0BBFJRB
2AfBJiSI2gvFnj4JKSw8HLUe35aZC2axs5SnaF7MD1raW9/EYonv6qiWN4z5ByMQOFCeksySnPtU
o3F9YPFWi9uodkFHdHKFwQ89IwnsvloOfVwR2xBJWBkhmHX7Iy9x9GHo2rULOsvpRyykWXnT2qsB
1LEcTdfvjFEerb6zMFWTAwArVouy+WAndap5SuYKsEloC8CwN0C8LU1y+zkjQBoveUHRHLjK8hV/
jv4YEzLiekupFbkH8ClZfFPqzVnK0r6ESLvop9rDUNU7pZR94gnES48yibqCnBs1v2mEXWOwbTTj
XFoNrrY8tdboEJFlZtCOntbeb5sOnYVEqzYcUIGV0qPOocMxTqK7i4C4X5cJ8M3AXeDMeIDMsTtZ
GZDrQ8Q/QNnm9u6eVIymoD4p8qOQSqwHjd0r2W7Knfp7xFz7CkOGqu9ITzH6I2lq+WWdKJFxnbVy
usZcOY3+JLEWXQzJWs6s/NNgeRNNu/JAtID2fU1AuocGcbdP86Ibn3UtmXrPidGo0VzFBwJuoiQI
QzJjrwMSFDWsT3OeF5cZIQgSS99IziDwoREmPtaP2zHL2mRnrnP5g0l17eBodsrSj6kfnyIy3/Sj
qGSdXmO4n8+J4CDBD5cLtZ5uzcUTRZ9m7CstIUgFZIPSHXJpNhNg/7jY8PMdn3A2Jsb93WooBzrG
2hAM3bLAnRgaxTP6NbboNdl5E7SkD6ihklgEDaVFM3wjnlpT/QkFX+nPxqif17Yei12tDZmGamhQ
b/g4KQ4otRtQiEQDnoapazThC3t1Va9tcJz4cqoRqc9QC6/WEmW9j6pr+exKvUbdLsXchYRa9N1F
Fi19vVeSJrVCZVbUPfAh0dE/tLoqlKiei52BQzY6CozBPSbbtZM3ylDROlpQhp9xJ5Y0JI1nPo/m
1q0YBQxagxLCyu+1yLVANJedWp5FDCJJS8FbbxGNgxYipG08saQYsVj2TOzWwosngrQ8BYMMKou+
a/AEY7yOOEMwbsEc2OHEAcRSS9J11F5+bdtxIlClyS1zh+yK2KQmN6Z4X8xkst65ZjXgs6+z3gnN
dcSyqvaONgVx2xaqF+diekTAALDdMuLhkwY2wLqfrFo8JAlEoF1mZMt3hZAb3VtNtTePHRLADsHI
TOTAaiTd2dwIy/LTDhBkVMxRf5RqjgurEnb7KWd9y4IRFOP3JLJKI1is3FYwJmf2Fm4OxsAXzWCu
Hu54JNtOvq6fTCr/CxKY2iW0yOZ0QpAdkgimVZXmblILsipKu8n37bIocWiN1YI93FaYN7l1PPyY
xlnRfA03/QfSZqCEWF2+PtdNyb9m6oP1UGuFNvhOVfII1J2h9IEQffxldOPqdhRED/paHrloWcjV
0M8ze0NNVoVIFgAMdjt5fQ2gbg8tZbSOMnKVEWZBUnBWXlfWKFuLCDpaa+RJZ10OCbpwiHoIsS6A
LcChRIpGptvlsZ9eHrWuaLAhrdgmZTaMeqCnkan72lyBnMnjItJDPTajaxuC/7cxm4kEWwT/WqOm
KIYbQtA7Hz4H45gUDNXzoNqKuJCWxZMP2d51Q6VhQEdbb63HkN8i5v+/lAlBcURM2fgzBzsJIVER
K6SxD9gHrXEza49BXwNCVeGcBbHUtYpH+BHQtl7nUeyUBYRTGnm6YLIEZqUsH+vWauGPAnjxraFX
UP+5ODfGPvlamMZ3zgqTn5Coc0UKEHZKKEF7Y83JG62oMELkiLd4wtI6qHI1HgJKFxC9W5PFL/NI
iTzBoZY7i8TrsqNU4DMtMxSnJRnrvVt0wyarGs8iDNIXA+UYC0MVDpb7pVQAkFmFG5ZF8R24Efyo
Cks9P/l3a+jWj5Oe/dAdsYtViLaJ8zFvyArJFvUR2E4AuvqxL7b4CP3WklXlq03XeYuTppcGJjgP
5+C96eQomzCre4XSXDRxu5wvGStdlfBqLexyvrDIMWqn/szcuF12JvbISyofFGR70Y6ifcDFGQcm
ORcQo2SI1TXysq4FOjQmeBMsTHutKGDRkxN8li78TkMpdwo5FkcNq9tVXIjxYlrqtQu7mIXP79K2
bAPV4p0vnap5Nhqt/m53xTCHqdNWdy2yyrNCLA5R6ZzuoC7ky74jbimYaBp/69YKAQbay4zAH9no
H9ck6m/NglhzmbjLXaLB1+TxpuGV8kX2ML7UveaW6ZXZgNcyO+2zm0XiArn3eDXzBkmf/kryKGuJ
/VvDA3bVOFtik9tOxRYm15vfG7ugQQKCN1LvWvhkCOEIJ3Hvp3H5ElnGMVqsW3tAPJeNGE0Vq/Pi
WP/YO2rlZ92s3wLqtcDgRktztEdD3IpkMrCmd3aAqn0J1S6m/EjUYJ3ZlcAzVuhXNW1TX7Rq+zWi
lE19PEPR4jvZholYx1YNrcwAr1XyP0qAV1r/bHQGEee6kpKl5erFoREdb0M1dde4U/RALH3zAWuz
8ZVp3zo99MUyGSHys1aG0VDlKW1/UGir3s1ny7w+V5YYwmpS+suIDgAclML6NEo1+Q6awnruRoak
TZVRWAxx9TBjZ7uZHdoh2yvC45aq4C9HORCb0rQGVBR1HI7uZKo/HJl8nt3SuNFXo0R+uBwoj/JQ
UzTlh5IVw0XlRo2/ZNpj7BA4A/hy9MljOCPLCXkumSrwNyK5th+mrDymjev4gFKam6YnJgeBr1lS
objFAdT2j3HGVdhsIXkRJIswI/UjxPfdBbh1V4Y7jDrvMtesCRIxZAjBfNonkMp9Fbv1M+o459qp
V8XT1Ebnwlp5ayfTwVXXK0fZYhfBxYgzIuSJS5KRbT938VKyjUJjRrEMwfULeP989I22mkKqUtWz
26LfLTYhuRNhRUGiG2hgsDaaeqKH6NPJl4taKwkceLxHlWIu9hFF1mcRQeGHSqvnXTMYtCMH2w2y
ISK9rO5UHdQLmUxuPD9Eg50x5u7gXsnaXc4aFSCCG6mAPKaofDKyQbvrMVBdOCkzbDT29nU6QFQr
CZO8xdk9duwUTgRfq9fILaS6vUrWLoWEQ1C9VzhTdmGyp3mirUkfwhmwbw1zCux1INhkMVhSLOJ9
9ogNrYOiROeZAqfOQUDl853j3byCPk7yrqNe6TPS3EThA2NYSI8jWOcMmGt3RRHY+haqAz+qLZsf
bsvbo7hWOn8Zcus6hY/xYNZkOHlGRkKeH9lkghIuMz9hVAccuYxkchU5G/puXXV5RTd3df3RWApB
TuYIqUWvFlaN3lnP0JHlu9jVYsWnCKx5jxax60eqQLKKcobT00p2km/ZSrSGAmoB55AJy05qUZAf
gB9a3wqtGpPzoohAYBk22+klXKEeIcLYjNOFUTg27BMUsVQsWmmEtH8bgrmaivqDJLMxTCpFuzNj
pdwXDoWt14hYSh+Ixjr5jkYI2W5NGpBp6CH0pWZhI/CC7zCkdtpfDaz6bUiGZ6keJ7ypG5ok41Fw
2vjOhpww3DSqWYOlVp4Z2cJ2XhotNDpX9bvBUnaGURV8DNnfu9Q4z03lDsW+AdNzu2XOhFXSqVeT
mT4NhmYGLTyDBG4YtJZYY5OmLPOFdFpBDKrNYbN16nm/MRsGWC8xhCw5UHB5i3TnpzUb8NSriNf3
87RkhDnOMmfUD1tjdGr28Ybza5koCpC+baG1aXjEUhPHMtYuyzX9JBWc37GE3VIaaWhT/Jzl6Kku
hdrIi1Eph48Avpxyb67rgMeiiA+SuC2azC1plYldJz6O8qS7BjdaXySDmYW8PPo1ImXHDu3abiCZ
qRI2g2vzz01CVq1ZqwPFag+jQmm3plJd/SGR8poTFVqpqu082jPNQZn5WTyV3NCrtFA+tXVX7Q2x
aN8arVgeLCOLOZXonI4sUBheAdjy3GB9EgF9oHrHHXhg1qA2gSFRr3klE45qt7pZYXoT41HDk0Tt
cYCsrfJIaSj2RtuYKYlxFYacNL5oU+ebvpL2y9Hl0iyXQvfmfJSZR5rceBCJ8okcvc3OrYwfnMhR
r2HKlWEHIAGmw/zVnpviqtas4gpP8fydJ+uBThsUm0WLKxBwIr4YJ9c+g1G5B90z3jIdOYopURJ/
qST3dpAT09mSSLGkrJ7wvG77pjrvtdxB8RBr2noTCdpLWBVWpM/ScQ+GHGwfrlHll2Whf6J4SO76
fCgVr4UCMXuxQtxeSIJkPu3JspJ3TmG7WDeWUX7IZYTHaKvsP7MzxlwUzIzDWkolVVBgiLH2ck1e
zWoZHZ3Wbh6nGsEPiXx9eQ9oWOW26j2RpmUffZSROYLGsyNQBaIQdlhryXwRG9YQwnJR7rVyUWcP
LArxwGNRtKQ6qY8bJuVjXtnt7E/5+GXpAIYNlP0yi1CURFUKcgjSaVLC6cRRMtU7Bz9iMpJyiL4+
orZEJNFsfDz2H7tQ70CgTs/JmCQHwD2fui3sx3eUSEmZqY1spJlAgFZSczzXbrsBDeNs6S7bYq7n
e7Vt8++xBU2SPnD5JAW8yV66UJIQRCU4G2Pnq5iXiOxwu+XPrL2KsIBSeNnJUcVUJ8pCvUJbBJiT
iL1nO5WJV2tSubSF4hAiNkrlpsm3swNYleXJsfSCapwi4kNUuBFpthkvbFhMi3WfxErHsYLq7rPq
SJOMrSV/1jsYdw0hrw+TNaofDQ2F2UDDaArxa7u5B2wul4BbqnGvKhqcvjUtyWte0jL26t44j2Lk
gLs4Xol1EKWOfG5wMJXW6aoEdanA2Nzi+ig+uR0QTrp+gWo5d7oLqYhf3y/Qcp3DZdDnnWmthh5k
40jqzDLY/cPgSEp9DHT2WdcJ+5MZZwRvxkNjj6zYztCGQCstfk85l2UwrlBrBSwjueMBySeiaori
UrczAGII/svMb4EgfxkMKko/qTeZxuLYM1MhXVMpnjQtDQiFW8Zg0lb1W9KxqAckfRBMqWE8mgB+
DcVd6qo5RWit6gN8RnWCqQzqQ4asHtBAReN0t9NMTqqvg+gpfVGP5JNg39N+KI5akErX9cAzrU40
tkeyTiyB9eUqHKd5TDvqO+qvoGnMak9LIavZClJbDXMhapJeC9xW0VjktS/pN12CnnAu0mXhGJym
glXdgQ967aJM1QIQCdq1Ah9pxgA4kBwwNS1HCWq5ub9wZzkTVM/haPXp9XIq1FMOJ3E0mndjnnFE
AQazErYJc6QJFnNYH2nYjH3QTV0PcMkYygDvxzzuRIalkH/PklcNG/i6rxBpAulU5pjKvXWFl6bT
GjP6AOFCe0kQXu3Aohl8k+gjeOJ9g2inNRdZHoGTkbmzprRhqB4166Iia8alDyWGG8lWpdCImTng
mSy1s1cKkWfUoLlQzpt8EWko2r6uvTau2rs872yiYmeFTpWYc/fruEHkvcFMOHjQ+hvpaBt5YhF3
Z9dX5FBvksY6ZUVCtVmhn0noVgQEACNeEu5YfAY01rCAzmMx+vM4WD+MWlqPjWtKOILIuJRQy61R
ALGsBstHs7JcmoADNfxvRkN2g1gLP9MG+ZW/aP+oYgwAXjR28snSe+dHZ8wrQM6inHeGUjRk/BBV
tOxJFY85+C0d0bslU0eAlAT51mFlT/RsoU31ht8RmpTs4HMaj7ClIevVtqJaB7spW2pEPPaQPVWT
vkOmDsuF1TdavzXB6G5E9SrHkM7WeCWXZXZ8xXHnAnibojhBQ3gd/WqrmGGbURXx2pdQMveY/Nzm
WA6NtOj45eZNnNmJcQSXka+eHONyj3QcVNU6N3j5tErJxLWwUqP1FZpbeYisnJkUNE7eBFpxtkry
s718FiKx7vnO7sfEWUDxN7ohbX9O3LY9wzLA18IVvrBxijozz5HZZaDps958VJuYU33PMfZxRJkN
iyyydTvQ58H+6KQ6acuNRFoBu0nrFzKe0rHxc1cfHhK1BX+EXKk0vy4YKIwPjgIV85Kq12i8FGfg
86wNWuLX66iBP8M1Z170NS1yoKRW5cyeQevLDMgMVrt9VDX6OahOg0uQIwbKeSVX7QdVqtI5xKcT
2E2YYTQLrbmWmQ1K/dzttL5gz8R0MFWhOoIMy73RYozYH4hbz2zbh3NeKfJQVVaOqX+Eorz4pI/H
1bXDZgx6gLY7p+k648iuEz6co0DjlwgXkm5hXA0Oqo/SoLYPEPDjya1b1UAPWHVF8QmqHoDGSuN8
vicEchT+4M55FDAy7DTfpq9Xe1OuOmNAvuRAxc1izTfvASNCTs0TcdbBgtH8MSvl1gpfQQucF9jz
mzBqcjk/jnWjrUd8Vk5K55GjZgAejA61rkxp/F/UnceS60yWpJ8INVABsaVmkkytN7B7UwAIIKAC
Mp5+Ps5MWXdVL9pmMYux2lRZ/SLzEkSc8OP++VZZZoRr3dGtG298fwz2ZNC8+q335cT8AZEg5/GX
GE0zjw75j05MmQH+BEhw2zZOU//hHBm8E9Ux9ffopK1EVcm5py2TxdIFSRgDg6dTrvdzw1QLaERH
pAG7wkvf0A665LYY8CvvKUuO523l2S00Se49dNIW7PGRCca0/Sl8DXM07KJKbJtZefEHgGwWqUXr
aOYr4VfZpuA3ym6CSg5vUiKPrMHn+WSkORbzjWXJHnjyshjvZqQZFKx4eL1t3ZnsmlyLroXqaFfC
f8bKCPatALH904/Cfmz8LqhXY77AKU/KZH5zCev6J3AdxGgTZ67isy8RbnipZeGNJbw53ObjGI7k
u0lJ3tNomz6i+8LAWmWztqyd3SRuzVkZpTHPFMHtbZrVlESPDpaZ9wR8RXr2xegP9z6aQrEPwsQC
JG35olg1VbD8gbBMcJVHyQ6QzHAIbP1Uhr9yGhwUZ7SNGBZ3xHGxAmwV+JuR58S+IaLbwowPwqLl
+C8YsScnYBtu9xL4eu1VEQTT1MurdZmkszo0fCV7mk9VUx3o3Jp/GbtznzMmGeKHnEL3+TOv0ibZ
po1jzxt8HVW9LSDqesBcoQLS3abo9/12qfFZGHQW3L1omZbmBXvFdoKDnCpo4E72FBnGpw2ECbCd
NDd1HbC0tsl+8BdRLQY5QT+R+INh4y+h82R8igBWYQ1X2hA8qPd1FUAZ7EUa6r1rVNiv25BU+cap
QUqujGhlfgymvtgkFQxsTInG+CttG4yufuM/0dkeFmvHVsN3nGJiOuGjhDm1yNa6b7xx4vyl/ObJ
5zL8R7hZLS9LZtJfz64IiBPkb6zHBCv1o1UVDn9br+P4Y/FIVd8jp05PS+y2wU0TER85YSdt0sO4
cIc8D1bmF7uyt+t473nhUHOslIZG1o7yMnHXUgT9NKfh6Oy0t9hAXF281/FVEuIyDcE6lsnwjUbG
Ddx0mYn2c4dAAoR9cKrbJBtSrvI8aeNaUNJLF1llhL/WPN13RifdLXMYNDyw2V21b5sqgv9hL8F0
HhrJCY9XSHzkXm413Fy5ym4dqHRkA7jK8p1sZfLF6DKcFL0IDYBnAiA3Uddl425O/ewpbWNO5riy
mR+tXqGSt5Zfb7RhOt1WbVq8tFrm2Z4Oj44hZbAtVN8qK1FzHEohCrxt3w3V3cs6zewkv4ZuRF5v
/ADL64l3auHecitmK2Ij1dJIjuFoJ/pZ/dppbGebqI/pkk0bU3m7zrVHtaFRRjnHYpFluRMDYeN1
AJKPRmf+cjUeqDThRw2aNDTi7FWSoV/2YzgDvIJbtp7rloKEMM/b+qkanHLadhQWsP9YEm+AlDZ1
Zt26Vfquqog4RqxYUq9iHtXxBHmCa3aIAuED6xdFybV80OUa0Kv8jGfTOJsOnP6nUgOzi00LabaF
fG7z/JEGViVfuiSfblNgjszA4P/sUw+vClqrb4IfYWzRrGv+t9wkdjf0l6If5pBMlNfaWzsL1U1P
vS9Dlu3Nf31l5IlFXsEOjVrxkwIgzFd+mtsP4IchF+gR3ZqxcMpeHFB31S2ZMNY8tJMtez4StjcJ
D22wdVAOw01saXPI+zJglZ/UYqGgwMTWdlAqTM8dvwjTtedruWIY7oBYiKzJbtpZeGpPgKWSxFJg
tO5pVqZ9Hl0Z1X+yG27QmjMRyBLA3E93UmyA2X0gs6P2oKOw4rTAnw2lealhM9g3MTmX6cZPuIAe
TRQyHaYU/3VbsIpDtNURBKCb6/4b06dEHqVHG7VvtkMQlLaGX7/Neio3t8KftEO7eW4fpnKqfmzt
4mbMsHMaxqRMgl9tGgo4IaHXh0mkTMhds8xncnKslzkd+MRGCMf1gc49HylVMGTvana3mm9qywCe
VP5CG3sZx9aal5z9nrTJlbtQVCa9Uay6/y5xOhdbyHs1gpbur/MXKozaQkcInEvO4djscLCCze84
ex/dYKoi6OtMbhuK16sAfKGXxauc5FXF6d940305NjyRMAtb54NdrfvcQR169GxCLIfAiKhYaxAX
FieWEWSKZKH6x44Jh70Zju4fGrYr/4DZXRzLqnVfGUoKsSk51hU14iJ58Wt3KTb8WV8vpKbg5XAt
LxvWvZf4yzYq3CU5DPMIcrSEPaGOqPQ1YmEEEEUfCp63t5Dt+7IilupAZXN5ka96m4ThSpVOVjzl
YPFY8QeVO8EzDoTpdmYKRPkH/EvSPwhYFuck5yZyHnCIp2v4sYL7nOXm87UZRXxWxez0m+swmRzb
xmeF0DJDjjuXopGAuuouvhtcMU7b0vX1I7z2Bb5qUxIsAacByJp9Y+OxuQ6m58Kxl2mf2b0QN7S3
R8mBfIUfw5ab+BEZbxbKXDxg0Dtoix6UKsdMzV3RQm/dmZSb/O1YqmXe0DIKTJEFiSfXeUIzxnaw
ZgfJlTx+DQ+0IldfJh2e+SHR7WfTFhQ8rlWFIgHlGkHnHUuA/pzJQwxr/hxZ2MuwvoJShza8FIn0
v0ARyGfDp0dbbbG4ln8WAd/ZLQUa4e1SpnBK42CpUXQBNmCWEdS173Oa5LxjXXDDZ7MvUIC23jJB
C2DADv+2kV9I9qVw/aFaK6jLopT1n9SCLHKocPzE66VsBrkfOUnbG7e0kMVNiy3yxqSZb38mTqad
s5WJQSwodgnVen5DN8hraFxE4jMGY1J2fkPm/zXMFJPIKp7SuS9XMhq1v55I/vorx83VdMrMouLV
SI3HsKM3gvaZZq7d8WYuuOZtw8Fk0yHgTBsVRhvf/UlITwBZzryiWQlamuRR98hxa5IM8ssrJxak
cHsEVuU56ILTxLD2XYip7DZ5S//Rqmw7ET4MJjfiie6KqVwtwRVaz1qg+BmxSHisI7iH3dD94v70
neV9s+BEg+lg2LcHXCpDs0fM6gY6LUwYrHMhpptu7tzhcXLH+YPVX1ZuqR4gb6PHsUXCtzP/VxfE
Ym/5SpUveh7tl0wE02fY5+K+5+7FWAtN+y9mJpD4kxdCZ56EUA8jMLdrxVRLSOwKqM02ISyfBag2
q7NV7jrzb9DJa7lMbYf6KFPhTttqZi9+kdzX+QvrEj4Zmw3/kzEMvYH6dqXOSJ0MTthtgMvyZVbv
8GX4rxa3PqzXXeSxi4JCkbGK6NrBXhe0luVbhz/w4LyElox2NJI43QV7JPgGvGJUOxBJRhv15hyE
J4Zona5bNWjef21haLFzBzmAzhJ+uW1Q/anJ9lwsSvAw+nU0ealcB5brVczUIa9hOEppeLDTtOA+
KyDnr/KsneMzru3A2aRkwZwDQ3PyjtCgmQoKuj+2AYbC70BAiNK8WmquxrBsttQ6aKCo2Lr+aOW0
lIyDTmxXFjVBZI2SSbTLoYwH15x0Vhf9Frw044QVdDVL0mWEW7G4lLuyrQ8n92TKxEexn5r6lCKx
q43tj/5jbMG7Wis/rk58+jJeW1nKuV1QIPCdF5qsVu0w09IuU5lmXeYxGOoQtdpaVzny4DofmcLX
pmwVPzXTHBKW4XM6Sd9h7q3cPMGKP/B3HzPaU8Teqlhmrkt3aO6C3jbBmuCaG/GPL0pn40j6F+hI
KtpwbXUR+/zYjtrzBJ2j3dhRmX0Bx50V4/RQvIV6YcrvSp30LKnZaq5lJ90LjHnri/by9gVvBK0Q
iV+Uv46PW2bXtxFC3TQLPjItluUWFmfs3mHBRYfmx4Ix0hdhscIRoPOVK6zgfh6ZADdVVU+fA3KE
u46YnB77ZirFqg6jNkVY99wGmIkScOO58NyPaRXc9uwuX3mM8cVMcqq5CKZzm65aVrMICKrznn2/
qx3WxDySvNr7iSt2UFf3XtzPCFdldB1pSkyDqzawx/eE238N1LpJ9XVfqu8yCllm/GEFD5gLaWeX
B/7yRZ5TPIRe4X20omRdI62E4Ydkn74rzNz4W+Kbf1A0w2MxDWCWSLaLP1Pgpz8hGmi1EnXvn5PB
pgaxKUv30Z7DMrsjKW0hHQ58uTYSwe0LFGzhbToqoblypir4EjQOWfdd7PXOqnBwQx18mQS/ETVW
am15Su9A5zWYoMxYM4Ytbn4J5hyhXvNqiLlAWk5yM+RwbD4DCBGI6YkEk5o2BahLWWs256pI9ESA
mMqFh9ZYdng302vBX6P5GVeJSGCsKXA17pnFSWg2TqGpkmpgn/Jd9amPY45vxCUqhG/jUIFKscJV
zJDRGeAXLl/hccUbEF4fLpm+2eHriqxjV7sBn7HOkWdU6o/RBuC3fZBcv8d1o1C2LgLAOZmCKo/X
rgzdcyapkd0tcebe18RFf2On6GNeqIvkk0p1fSF8D3Q5hR/5K1RRvFCSxeudwgX9zXE24KawiDCs
erBgZtsL41TYDXrZPdOR4tfgo8kYf3d+KduzuSrQv3ku7fyrjdq82CqVkQjs/ZowZ6ni/C/rUaXY
nQ80ONYpE/AqLEfMV1k8L5erRtNv1DDJS4v5SWIztev8xR2CjOlAZ8LswyZL3S/cBeOwzdHnzBv/
xIVKQfLp2SapQ1RPFiPUpJupwpZT15HCrwJSekcDUCQ2Vln2i1r3Si/+gd8DLXAUTUS/TRzOKP86
QdJXIuWqQSNS13q0F8T8Z6X9RILM7jK+EOh77N/Y2mTDWtho99gUkuANHqoSHzFVpOasC6qK8VqE
YhtKfD7QxKoJHhitBvnRFbivnrRb9SedgNffFFHlIxk3A44qe7BkemDtJ4qNHQZLcTA8ZyCe89kq
NwS5MK7CDEDvgMY4JsCzUrtk6K8oCWg95lBuatJNs/W0oE83SL5IacC0Uwa+z7YMjTmMcWp3r6NN
J8kdEw45LMlJpr6koe7mRnWO6C5WOQPavyxlXrMBdYp6bhJuZnVkNiIdU/abRdm424g7e3RWtOel
B4x6dXW2aG9DShF6qRNok1ZPF+UAKKBjVIoI0zSBbVEsAYoghSPP4HfFb2VVyiFZgByY8h17Oumv
x35acsEUYVU1JouAj+wr81vZ3wBI15oin3miHiDt5uqLWWTsdt0s5EdLWX2xGxrqrQ4zDwg9TFhF
Nj0rKBR7a+7+2KaCMOfgjAm3E2YddYqpDlY44qYJ9T/wZzCq9dRN7zkVL8Nlqdx6OOD3gyteTSbB
aTrnte3ul8IW7zJNvV/NU6zWLXSSeQOJvLwuJceeNroIW6S1sjkPO15WVls+NnwVaf3AVTttZgOD
72xzaL/x+M7dPmHJ8lMGKk9OYLNGvJmLrpB+Sy58x0QG8OP5HYnX84Wv1VpSXFesFp9b5h81p5G/
AZ0aAv7AAJ3ZHCI2S39LNZwf+chzcusDl5DcapP+DSMbxjcy7azDwQfl6QGofoQsa/HpcnZINfwV
Az2IWJdME+ClyOidQeioxhsaYYIoXZNsC/XBuI2wmIDHvAofcKUoZAnje18Juq/c2tL3bfSdij9g
pIw03yZZpXHB2lUhsJCWuLqaDYVXjdn54Ri+Z7mHRUEqzAC7tgAojxAdNOONKONq2QVpHda7HqlE
3dD2JatD4vPrbBpVlBz2ViGnjTMvOkagGySdwOm8xHobi8Ua9mFPYOCErbCx15np6b5TwVJhEHIH
Vpd92k3xPomxV31AZWaC4f6zdAd3UXZ2wpxduZuMtqqGzUlu0i37pchscTsqZqMFxXOlMi7qd4Pd
Bx4kt8a2MXr1nb4AUsEXyUdty9PsTiDEWiyyvGbIeU5PfBsK59l25+uCkv4Dm2HDWA+J2zTB2bES
278bO9OSQ404zKiS6QZnFXCiWxk6E0koStAivno5gpbyqvck6NL2VHM7RcChs6R4aAiv59zkPDSg
2m0s9aa1QafH/57qP5ZkS3hfNEmtX8Faps45duVCeDFuZkounJqeq++8o/2XFuMMQdxhHlPI1O7k
z+z7pqqqHvRUO8PbkHqhWxH/8OkIWgG17s3W8YtCfwTIigx5LO0jb00qtqSh1DDk8PRPwArfJ1wn
AUNgUydwCtykGZ55/u0RxI9dxj2R8Xh21a1PeqGkAa3EEGRlw5JiGkJ+hASTW113lNSSpDdLGeLm
gDPQoVGwx4++65zaqjfKMW3rOAA4GB9M3y3YV9qkyJw7M9FsjENEm+Gj7gvHvTR2HkWbxOQhVVXY
xXHJM8Om7IDLQhoy23UapEVx8utUV+7dGJdg3nHGW0m3oewzK/aNTwviLSpbV59ZWYr8LQix0Zzy
OtPL3aRrHHuViuv4evS5Z2Vs2uY0zUTHHIx/uwoQSTEhxlJ61J034YELMIvDnCkOJ0iHWZFUA27B
lc2t6KvsG3yDtAm0iG1ov9Ti+VyC+5H/4zTYXLCs8MBomIY4mATWgGTf0zbjz/tkYlptnmKZIz0d
5SArUR1YhLiwCyI7r/lGFiWuxeUUNQ7RACPGbngYbXtw0ZKEAlv4OqK1eKyIVCGb5Uvpmtvfjldb
YPc3wEuzNtpNc49MxgEm/BSsgqFHbgc3N3OwPeSLLrejWgKMoE2TxIyxWSvwA2gdpS1vT5d9IKdx
2tEoVspMLXpTz1TbLvushw2Ubyfb08FjkiSZ7FasOCNPHzGIifm+9Fybo2LkZ4uf4AAk06FjsULD
btim6KI0PnXUqulo39eefG2LgTVwbqf2w+QZ9ZuTiqE+XE7ih2Nt9BlJ2+gtpDXxM8akO6wabMXP
coji/Ww7pjso1yo+na4VbxQAx++ZrrKRQIwC+7jr4IQiifViLrckiRxSLHlNE13Fdvt/0wf+XyTz
m5/qqe9+fnqi+f9f5PFJuP2Pf0be/0se//yn1v8ZiQeE/J9JfJDk/wi861PnAIkO4KX9k4hHavof
NsUAnEQ+nM4oJCP1TyCe+w9BpDoiQR47mC1iImf/J4nveP8AZuITQ4O/cQ33R/83Sfx/Tc5aV5TH
9T/Ov0XNmtrKYyjo8dE3dxhftP3f5MtIkv5rAuw//tH/Fn0sshTc62CVKEEVkQZ3wMRocI4R6SnM
tvMy97GOS3HraDu+OFKS988rSvZcwzCgcpMjeKD29uy8MUyvvIZy4Y3pvGUX0om2o0+2NSt7Fv7N
Qlr2h7vicq+dEllFL1H21idxtLW9eLwzfd/cRyqdXrzWgOmcgu5DUpn62tI/8RS1Uf9jyAJsJmIF
Kct+r3mQVh8/Rb1ZHrWtpnf8lvMdZyxlTWZIPlp2jTQlCeS3mbeyzfY9L341lTuPeWB561o73pMQ
Q/s3RjTd1Hk/aRxUtrPOY3Y6qwBycn9wW4pajGIXT6206I5A1dDgfTS0rRFJsi4Zg4uNAgn/1tv4
hGxNImizFCreUYuF4IR54m/VxMM25pSmrnXI26O0nHwL9UpRxU6mRXOz/56NKjZDMudMEZwdflyj
79Ju7x8IUgeH1tItEYjYQcXp/ItypTwBmhPpppy99Icc6fTHT43K1mMcsy0qwvn2io1guY0l5Vai
LK8LyNEbvMPuNu7b5IJBiG5JuifvgpbNJrGgZf6a0I0/htxnA95Lc1+ppNhyxxSP2OfDDR8f+y1I
KE+hzOKB9Y2IDrC9Eu7qbOgXDmGFehnSumnZy3bOrQIibdVy8XQideQHEnTXus565s/2BstweMhx
wdJm4fT617WWBnlEa+cZw0n0QscdBhi31AhCfILp0zCIZJ+4RXAYCxetyvYtSnHHYtwpviDP+HoC
6pnV6N1DphgueTMzcxqP12pU5fqpyENrVc9RfuBXkKfOK+zzwJWx3BhRKn89NOyMaDix74S0/tdV
Kyrgi1tT8ot/o4fI69h7f2RBtsspvD0MUYYuHvXTAybPbpPGGc2gVTCsginS9pr2r+TF1Eu7niou
rkQ8qwMmCv8VJHt6Xw9u/ikdk12E9qM7l0Zmjciqi8NcgnhLCHyjBGEtfwmCOfo7aT1Uq56xeENx
V3NJlyL7HUXub2p6XNgDNsYmn9XW4f0yzNZx6dntJ0OK/yl3ND6bMvhW2s8eho56zSZT+R51kmKI
SLV/NVTGk5RNgmdDYLTtyvZhjPnBlRVJMjMFBWigzmJsoU3S7ULMHweHmyNXAH6/78jv9FFZLLdX
xAD7dtUBFdo0LIiwC1TMohSahw19S5QMyA3RPVydqpSbxeTT58KY/G4TfTozcdAXQhXdS26znmR9
r+5kRJKmxnn51ruV/xLrJaWN1wx/RoyvDleGQO8C/mRuRpPaT4Ln8b51qZv2xlBZ7JdyUkbt2CAR
0x9Zs+bZtsDFn9KGYzqsZufOX5TXnhpqW/mhKOJ9tMg27UQ5WBfsezTBjrYamb+qMfbZbYua3BBX
2nva5MMTj8KVusj3K1i8+cHFzkOmpIi9D0eF+ObwbLj8G0aMo6VIhiP/RL5SbLI+Ath4L4nFfWP2
hvl5aEI+PDTjdTGWc7AaBjNfjShUdeZLhDxsD7SVEQ5si8J7t4GBv6d+4ezzbtZqNXadOA7oUrs5
yIiahUqf/FmFO9FMAsNjVt6E0mIZncvpPcZTsQG87OzQEZxgNRprOi3M9Lwa5TA+9qT8z83cT7zl
gAY8mdm2nxcvQGWC/NLiqXeYIrGYhscyQ2hYRXY430tcGGeddfw0bLXSn2yx5K8H0a7flNSkba2E
ghrY1LOzT5VsHubcYM60TdQ9Yk4RmzZ30/2YSn0nHUs/kIsdj/2w9IdqMDTSDVZ+R75JXCC0x7vA
Gsc3HJLRajFpszx4TqrJIJFhJA04u7WNvxBZj4FfJ8mOFZ3frVWdQM5Om7pZRaKWf4Tjjh2KRYJd
kvrZu7zzcUerSrps1tGMfqy8DnD9p0uzN3nRcKcuZfdg4rk7trMvnmY5j4fRt6JzZ5cL3WW+++a3
45Kvi1mVL1Nhj2eDE+UTmLzZsXqy6YVcvDs0KFYF05iac8yL4AGm+NWvmHc7PloslVPxyPDxmeeL
d7uExQJXhIghxtpR/AaWnHeEb4udI1X8nFQBHAFfxld/S3GyAwzLm3jgNdNAxv1qmmw69iiAtDxI
9ZFxIXpxp0Df0MNpE4XC2vCcFcV0n0EhPI56MX+xa1qbIarjC6xG/MJYESoSLykhD4686eSw0tz7
njfzAs5jvqypwaE2d3SORfmbw+B0pWq1T5MI47+Z6/Iy4XHKXpRfuBuaHRDPeZml536px7PdKvMz
+jqMV3aamEvahfGGDiprY0/J+FHPnkWNKYRzK+qX7YT9lPhnbiwa4lm+gRGZWBQJGx8WESuF+bya
7lC4EsaYqYlva40TMg5G+3x1AB5HrgT8hQQiXD16aD9UiXo2NeFWnAUf2B9J28QG215MP9cqsBci
Uj65VOpFPTPv41ZFD02U5xxiBQvWZsiO0dS5R8/qyqepmb1L4Nf+DevUkHTJ0qIAcPCQC8t6bAeE
NLZhWjk0xHkJ0U4VZO967JZHbwLVzv2GyDMvmao4OdXkJaRjm/hR9J588Eeneubd3O6xC2Asn2m7
Jdq5EG5OnBhTIUsK2k9FXdunhJ3WRdihd6MJZZ7DhbV0YrFRZh7CYZz0fXxJ6PRZY9uHhxCKOrlz
EyFvhJb9F54PnAlRvm1Hh7V8VRakeuIheMtmOX7RKekBCfP9s2HKJQpWcuFWo+MZZqBkPmC1YCfm
qh9c2WxLkkFvraLg9sTf8hgXckzXqN81SkYUPxJil9e7udgWDVAIctPqru1UeLNoukj5VNlykr0N
Pv2U4vRh7llA0fXKVhZJCSCA7t4KFUg4RoF94otr9lUqKb3Nluyml7HzW0M6wixWx7BynDAJsdF1
w3kMQvJqAS6Cj2omdlL7dbTD3EJ7d7qkl7IMk0NYsnVn++BdZifWxz4bNWUQaSjXFCZNLP6DhU5D
pNzyphTgFeNhwBiOwR0ugd85rwt4orPXOfMjaFrvWDTafxNd5uIndpsHvEbiENdEp/eisa03dNqe
kcMazB6rVbzPeHfcz0TQHlVcFjvsJGO24plun0QWpJvaz8iONZosmWhA5RHOk+Umafy+3czB+Kef
wOy2arztGDH2vMGSo8GtPDFIev4Oa4Jz5BWdvM2OPb3SDBY92zpOn6dkys9UEPafKL/tdgoqccTG
TC63aIKfJBoZSnz9BiVgaxrCWzV6Czy8MhFrBs3wMdeu2I88qDdR3qNo4qmJbydJO2OC/+82Enwd
tqlLZ+SoRbImnzG8SAPEYK0zNT1X4Jweci8pvkThpn/wl7TYfkyRIBO75oGoqdpOWHlvI7eKfwuj
WppgUXdnnF8KRU8EPUXxnoVWF06c9qs6U8FNn2CmoxfmKgsE1bTssNmPr+4Y1q92jQ+TUjmM9Fzp
yDmbSDZfnRUkl7JdIHh2XcB+QyfucnDRJO5N1aqzHbHOwz7NNq/u9VhtldNX65hQ7aHKWZ6sE7UQ
d8TNeTDD0G2GSka3rBSnE+v4AM0FS9g+cxMnITFHKDthP+GhvGfBc1RH46mpRHRquutvFLYqXDsL
1x1s6ulf7FbdPU1zhGLmOfiW5eA/ZVSbHmbFanBVeFltbantVA+gE/LbwjfhGkMDjxOsjddlSfmq
elMVPjNXEfsjl3OpMhe2WYkn8jwNbNmq0UVxJqYy0lRF7zfxyhqTt8dIvHUjtqf8W7T9Db0iWrfW
2FLBA1prt0xGnRu2wHvLqeiNx5AcrKvEgLocPPPsxHl61GEz3YsFp1Scu/VDpyZgHHGEuDfZEx2u
SUfH4Nii8I6Dbm+AuoQHK+vzU51fWR6hW1uHpHPq59JYhCa5pq1rIdNzbJHEdEfL/Q2HXO/rwGvf
80bgHuvhcTRF4n7TDs330K/E7ZRmgWEg7BazHedGncNinvaEu4a3LMpmjuouJa3nhvfdoJsn0iw5
btK+pbnNE1RH+JQ18V5Mv91aeq+ucSTcnMVdHG4hc0ZBL13qmcISsaYFAn0PX1FP1VMSb3UnaNrS
LBBXlH2MJ3zd3mWQYCV9MAprEuNLtdYmTneDFFxBPdu5rud7791xWrijVCh0a7ZoC56jkBRZMhYf
7GHrV7b+HHASuv/K8QnC1YHAd8hQJ0gX2RHBFRX+YNee91FjF2tExerWpI45Ebq2+ZRnrPjSnZCk
iXA840YkkMK9VewNbLZfqOyiX81XpyHQXv/NJd85sM7t2C0vonruxng6DnESvyS1G3Irlf2ybiOc
R7weri4BLIAJErQY2FSSjcDhFDj3i7bDL1bKxMcKh+C4YNK9hQVAtGkKGnVfava8KTG9CYvyshI8
SQzcs+pfPZVHf1PWXt2pX1KXwBSeMkTtNPhDRWN5SkPHvacKL3yuesn+AuNrtCn4Ka7RXF7p2iTD
OXeLArNGz2BhzZIPpDfpxaUzmQbWQJzFEDJIc5ZvChnntxChgg+QBPKPU5ckYwsRPILGSjeTouGE
DVcqjp6OynsafO19wQ7qO3KUt2tcxoxVVI3vAysw5RlaA4qu9wZO+AWOVu4mL3GdtpfA+OEFx559
26AM7vRkwjtXWDwVRRf7d4s3sMjtQJqY2nZe6Ajt9jP7aWAxg34KpGWf8ffOuM5r2a5pKYovk9tV
N26IDZkCerecCvpxJdwnl+dUHkVNpEN0c/wT4mf8JKeP8dlok+L3HL3nJNaaOnlVPAFTIRsgYrIt
whl3ht3Uq0fi/hcsjt73aZjdLvQgryE64YeOhPqc6Nrl6GH2X0HCV6eAE34TIY6vmQfKMzsuCfkg
m3AnmZh+xlEZWDtx+GfmEjBy9V4Qq4kWFSeXH2Xvz/awi/PYe0Vj6lZsnqwDg/MzWwjzFFWtD7hm
0LtqrNpLxfvveqgPu65jXuT0CZvjGJsF6wCp2sV44zrFAHWLlZujEKgGORbZfYQCMMTW79zhI0OX
XeXQV95RG7iuVv312Y9mQAxtWL0POnmqh3AkH+XALs+vrH3OPMnsVdUHTTkT3sQqREMJaC9m3ehY
5m8YFi/aLuqt5c1OtuuDwXoA3GJd6lo3b6Pn6B9pVf53Vlx/6HbUZK5qO9nZnFXbhQjb2ia/gNgN
iHJpFsPlJL6ZHZ3hA+WVwVRw/b19NTan64aKsyAuD6SprIvAKUDleBXDUTBYQBe3Dj7ZzST4D0gG
0hMI/HzsqK5h07lLZ6um3Soo91IOw0WrsbwdUbRBt082Gc3/Sd15LEmOplf2VcZmjzZosZgFoVzL
8PAQG1hIaK3x9HOcxWGXNbtJ9uxoVlZWmZUZHuEO/PjEvecGYrn4C56u1kZDxqrbFOvq3LICRbeU
m+2aykTa0o9TcOGUzp86JQ3forRkwFN3g8tNVVwzMnS+DdwdbDURtO4xz7BAbCriZJnKKRP6+Mzk
79e0Xwbb7hMbQnlFjYdYITVqT6ykl/ChFNSaqkC/1Q2knRboY1FaTERLMIKSeJzM8laaVUqmtMSZ
T4Fc1lcF3PUKLwnW/paiT3PajrdVmrAf+jX7btnOVTmafboczkJZ5XHodqOREI4BGgEq17QSC4OD
OaFBB3wASdmRwCdfpgc84nHOtYEdY2Y707laO6uJCkQtYlH5jPibo9IJ+r5j+SBSeimjBz2jdyma
MpbXyEx026xiyHNKMen5FjyD9FvFafYCDwVrSxymQmc3UJx+dIPdrQ1Aqz6MU2aelb6NJXeKunz5
NojlOg+JoZc+BwCaSJj19DNDPDZAwQ2daymJtfDaGxIzHHnR4tUjxrRgNliqdzWrxg1k/uIhcIaR
oetd9xIG7ColNkI7TUrzLRCsyOcZihumqq3hWNV4paxYFcgsXGJt8AueH8jSEDG+xAMaDRRJJNk7
oVZ0fgGCX7KtttCfFZUj4hywwl/lUqLtmTg8AkkU9tykQo2XdGDr2+tj+00uICBkBbML3tRGpCbq
tMLX9WF8nrRecGgj1edR0IVvE+/rSmeTd9BzKYfYH9bdDQUFSlA1L0+dEYxvBd5e8Cmi8FCY58ul
ktThoglDuBUfPh3qd7PA9mSB4FcLdbjWYRn/5DJm9nQxUtmW9UWCrbPobpMKrNljcL4fiKRhEZGP
btT4OEp8mwH+GVzly1NUtR1Sg/gRIlYIwm/NAZehP7aKrTYRm2Dl3Pl5yta7myloccPRBcoxJqFS
LIVjij5hAwygRKbZshaeQ215N6eI+85g2IfKWXjEM+JUlhnDIvKYzWUDTip4YntWvvXgHn4YURqv
ujqE6y4rmu+lF9SDiFD3fQkXcuz1KlgZ4viqSQsy2SFR6n3Rauo7yXLzlZUAUDGjz5Vt1gjZC8Cj
fgUWK2WHjnYtThSJrrtqw/aZzEQ22UVWlyfU+s2XqiMfRecodycsHZkrBtSk9jLEKvSosuQIlc07
flwgZqmhHkZB1rxBTEEwzPE6bcNTgAiDkIXMLYJoLbGZ6KLgVe5iYoxLU/WN0RxIeRTkFcahKrXL
QWTIVeHM9OIWBZpYZeYLs/NQ5eTK2R2aJmpnlAel+Vo28vI7jNL0PJP1sNUnrWJL2BTdivAQLl+N
h9pWFsc+cZj3LR99E3LkqDk6T8tgswo1X80OzEm1r5gbc7DLHgo8Hkas85IU4AM2rFWiT0u9klCf
zk7Oz+Hh9EtKJ8zH3qPbQz4riBCBbNJ4MzgSc2fuBFwZnK446fx6UMM3yIj5W2OEy5PMGOZqcbUx
nCjCQxxZSG8YDa3GThBWFZ1PbycSPQGdE81MPUM66qMpyuxFN/pbb4gJXiRB35LrOzAuA5eBWh/B
1owR96YtnH5hqOOqq0gkjdVh9jKx1U9tPXWXGUO9I4tIGo2BGJ2iKWSWxYnhZYEyXkAkQNmIFoHY
XVXx0QPR+wRDv83TojyOTEVfErHrqYd7odikCYpDitTojpNfOeU4rRu/K6XG11F5tYSmleoHWox6
DRd59h6xf29WpJguUTINBo9/dekVZGHbap/ULm9YvpaWAceZGuC6JAPmKGYBysWwRwkvq/qRTXCz
Dtsx9nggqHuUsg0m0lm8Z5rIMtgM2ekGyIL8htXJLpvy/JKVHTaGKA3phRX8NJJZJvBzBPMzm+lG
HUk3W1IjwyZZ9eiXfpDlmocu6o3ERaUVYmDmjPsYo2wY/aJIpNdMGsxb0UBy2RYlG+UNjjXg8npm
xEiMRVO/z4Yx7nPcehspGoe90KqZ4KjIotTXtiBj060HSDa+JJdjsWGsNDwvgyAeUCq2t0EkThcG
dypTxFUKe64BdU7kUd3rAy5HRfrAQdvfmVTC8IvnYJ+Aq3hJ9EA7NIMaMYnGS+GJIAWY0y8I32xD
MbFPzlFimH5nCtnDg9t0Fu4yImWw2lMy89gRWtfCz/qU9BJYGFXqAsHV2268gcSUjmR/C++FqqA8
qbuFQaNeq6PFfk0p15zKfc/5vjQvzZRrI44GmT+B0lBSV+jY4dMIWpXeSrUJJEflpP3qgpl0lQ7F
eETj0pYaaEIALJxfCrSigX0fJwk+6NyZdHgxUK0D61IAMsv8uWyUYc1ZFqzKLLXCHX+2Gj9mVcqD
dw3a3bBuW6TXKFaEhQ6XK8tqByfGKsWxnelN4+n547RWRy3/iMdFaY6RoEXRKrIWGU1t1LHnWArd
aHlUSm2J5TSZfoRGwFhEB9dWnmY2NGmqtSjWBr1tXDpCKtTIZ6t2nDZdbOaKU5ecL4ZkEGJk4vO7
5iZlqseXLmsUIobKlNMMG2lVLnLi9yJ7JKKABGklitwkiwAyS9fzOVon6HwnHw57A4ZrULI188L8
WiZW4wRZJDzHsSycpBQfhUPJXb4UBplYO6xC1bWpsuR7weSywgrbnOskJACcTmCVxAocPgRhcPjm
0Zh2miA3SHTKZPnNE/JtbEhXHZPiPsIpo2Ddtau4pC4T9ZZGKcMg9ayRomt4zbQYoo2ojkijZXk2
FliPdp1UBiZw/A9rY8TRxcYq7neZPA23WCk0wqkafSPCZ9H8Nhw6m/zN4msWNervqOtWZtn1B3QW
MnHc+FfR3DR+IgMExKBnJTs8OvULTqhlw31bHCsjjNaglLILC9dwG1k1Qxn07uqtygr1txfz/K0b
B+hooa5hw1IYSTl9arU1J0otg2KocX5kU5JgbJCbn45TMgNPYCEXm6X2KZbkxMNzldvVokEGz7Tu
Kcf2gCeoVwUb/kf/1Mx9fAV1NDuMfcurHE3SjtsKI7sZ5YdQr3NyZbvhlgFegFyV6vtWkefNpC0s
6KZBdtJ0yXwxwlwzVJX2q+GIOBIxPLPrWBT2b3HIqiJZzPo+gxiB3l2n20FUZDgCM/OdLm3IsUuL
8d7FudnZ8VAnG0RLD2hEoX+gGjTQ0mWt5E+wDc6x0ta6x50ivHRpgLw5qPsI7lsYDr4iAkAaSjVh
7jGq97Br+tRtwead4FJEB1N+MIrEMVRYIOr1EXgEHQQuBcErDHJ4mbNHIRFKisZOXzSnE4affj/3
6KaNAuGumUMqsVGzid4w9ouDFCFyHwLsNxzdCKfbMhveiYdPTY/1j7mV+HINksA+Y9OvSbN+Qk8q
Qb0Qaum7KaTSBXa13ND+DoL3r+qRf0pI899Io/wflDOJjoXACTjh/1hEs2N/MpR/ltH8+1/6I9SC
LEjWfxZpgyZBOn+oYv4ItZBR0rAL4rclS5YUU4d3/G9SGlX5i2woqK90nJGGrunoUf5fqIX0F1OD
ZEAOpGzgb1alf0ZKgz7wbwDOMpxjVaMT0wkL0AmMemDR/wQ9zpgS5Yv+4KGKdXPVkmrZCn0bbiCN
MLhe2hTQnBvhO7UhOov+ILfZ3dCq77DM3odZ2cp995GIBfZsOgqvgoKEu3pQQCeB9+S0Uy7Mitkq
W9bgZnL7EQJh8WejAVswzyxT0YsL9XiCVLbQ/gX30RjcUBfh87X5RZCUeB0RoYbTQkb0jS1ZDKWT
3E/nXGTJOBCBbSuCdDAb1BjNuC1NaTslDDEbIXqe4u5HZmdks5Tvj4XM9AD0I3gEtsTgOXHECzGI
TtIZPkmcXkfcn8Wk7XnWQUqRtipGnF2o1orb5f1GQi/pgQvfwxJ9PLyrK6kk+apgDO0a/ZStYbUe
l7aWN4GQ7ZD97M053hnoqA5xrF36WX0CHW/a+KSZRVglRW4Ky0qApzFAGfBgdZxzQRG2Kt1X38xr
uJ5sGSVYXuTK4YZsV0ZpSI5ct4xDODMmWb93rYh/2+JYQAOYGJWTWCBuJkV5CsPpWFcD65ryKkK2
ovVax/XkNUuziSfU9ZWyQVa+51T0zLjfjxWlA1SPIMdFlSe5w5Vwy1JC64raQHEABScOFCo1iLYS
rmB6QQn7R/MsT7KvoTxfd4tcHGbCDr1EfARBNuiXFb6ZMfxCm+xErKcqZPYwACOAEHVlukm7QB4L
nqia7QIosq2m8GoIAHKLljGhpjasJ0DC5PDrgNK5mZluhD5cywWuOE0/xJnpx2myKoy6dFECxLi0
2h1K3d1YBYojEAkGuxnZDJ8GY2RMT2nRdbADaqeRdF9ujZ/YZFGKbdBjfdjbZY2VoadlDpL+a1Cl
fWKlpK22M1tR5h0op1cqXHou3WwlQsWgXqTgqAceKcr8AY/xHdPhajbr1ucI3y9Zfieb8pzr/QmR
AXPY4RZAHAvUzE2nwqM7XPAAdV6bIGIAtmTHSTW5o2p+1lm+msxU9TGvCo4Irx4F+6NG68vtaIgP
lOOVB+GGOgjC5rTRBfT91I8QdamNKIcVgpQF7R4UxlHE5OWavX6VGD/CVyz30I1DWFX1mrhEiMli
wXiQLjqWi9nResvNO5jEbDE9PK9PeIB9FAOeMQcvI1ID3orus45nnu/RlyoL9xkpy1ZBkTcP6tdi
GB9N2+1COfoyAG46wqTd5MbIvgDMPmlNsJkMaa9o855RNvbSei2HveFgZ3FHBjLQk09Ngd0xnS6W
wPjRnK09Y+fnqE4uYS3D8VOeajlkdCFcMTXjOGlsuSZqztKLm0y1bwepBD54XukirhLI0C9KWbt9
pBzVNvhYai7vRanRKpVuFXSHrqrWS1KqtoiFThPEtZQMKPstbR1U5bfRZZvE/JazELJPWz6NksBS
GYMggoLQbZp+QFPFIZH2naN1erfOxqZw9FzF79YMG1SMuV9Nd0UMd0EIwyDPeYMbrim5kG/8InXS
3vDmtnfGRX7jEkVKB58gZ2TjJXUNi5cDpxaELag+MjxkmKmJVGz0RsNd2N/qpUXLkJ/YyFQOIphV
CgvG6cQuZ+gnaqvResDIqujZFKBHxrFTp9YLY4sHCewwGKYEbCpe5zuw05Z+t4rnyHyGUrw4s1L6
FXBOVxiVyxB3HP7LcBBpnvNJvqdNs+osWn5z/irnh2kpxKc+A/eLKTjX4PBlSEq604UgLqb4KNJ6
cdEX0FZjfafoxiF/kJT7GMgSt64NXMpF3vfMxBbOEDdbT/6kHcjI4GbI7LbcKhtWJG8swq5qtjgF
0FWSys6y2r/0qJ/dQAHRCQ/GQu7NsZarx2jGHw3157stFRDDYQ7GskwuuMnfcwTpq5GFL5+f+dyM
xcUiEJFXKjUHJyeda6ww7WguZS36dHEVMnCOXGMeXsaeX5Fnym6XXeC6E6zPUSsyu58U8APFmaMA
BIIwvuiptDwNU3Rv1eJTD/W9VdRfsyqfwzx75Tjf4BLdZAxX7KxPGV30d5bFa7lHLxf0Dah1TG4D
cwQ7mWWfOMoepnQwsuItgAPAbCfDcNrqdfzJ5I+pfzSA8TBGrH/dYZbNr2yYIKmhpfOsRrkXem64
EetML0iq0zSqPJlAm0mh9TsS2eLPct5zyksQX4o49BigDvuyDt8nMANmkm0BgKxQRmGFq2VcIpbx
tUysFzGCxgqgP5hSlV+xTWSUJfPwD4uXQkpq/CcxlfN8z0XhZ5DANKAi2ahoubsZGFujG2tcRZfR
SA9q2Z3zrP4oFx6qC4Nb0xyOqoSLXol7t2unnWmyMjFThPlgZx6P89bLJ2vdAROMeoD+Y8zGP1Hk
byORz3yczxxczT5NgfzQgTtDYFZOVfVXY3yspAQRMW7CkQGyBOTt9DOF0lMXMJ7qhGHXWdWRRwdN
UcVCfcbO2yQJxOsWNIBc+rEwX7IGIhtK+BoOU3rGvr7NK/MSlynA0AXLiTWwc19UxkXxGH62k4ni
H8YrATxfrWzSczHOnennDlQ07AAt8gZ0y3hhe5Q4bG3Zg7D8gD/KXCMur3GVv0oKWsCE1QZcvcQR
LKByi954pjQc80fZ1fV7Ocues7L9FSxlXS51xppN+c3LCSOeuRvMaNnkFbaBHkyzqjIzgoRZ2r3c
A4eo3nQ2VhjfnVhHKpmiOtPEI+5HXANj7ZICNuFIWjgeWn/MZx9Sm+FEVrfB0Aj8Jl3eY938xBaH
XjHsTbvXxBMwtxWj4rcy4HPSWeaSWDChSUr4SNKPVlajnTJPuyjhGSFbwxUz7mKj0FoplQnSY265
nAtlHwOnZgRSsTbvcejhMx9WRR3FDqCUDwV2uNvF4yErFhokXWPDqLQQXvXWUQe4CvWSPGtIbgFc
fNWDjmfUig9ItSBU5CNRD/TsOrwQX+oiSIpaehNicS9DP1txkPVeMKgmtqi49gDAwiwUG4ypYZb4
jYpujwaRw1ZT9zUAFntuOTUSaQuvJADCF76ARun9BbvHStE6QO0yDum8A6RPEgDnYjjKKDRqELRM
QbvEdFoGhoUhf0hVgY+YZ4Hfzt2Rc243KMOekxxrPfZbDDsfRsbHFQOQYOsIb4f5lieALOoRkAHj
6wQfez8GtGTSvLrNTsgyVaSX5nMnz1e9j9/GZT5AmNy3bfJhkINjNwbyrBLKJJB5fDFa1wKoQZjn
6DUwiwUGEyY06Hw4yn8qpdc9zsXYTdL5NPLExWm47tX6UFcB8RfDeMJVn7hjrVy6iYNZKsTj2DCQ
VJVuhxbS8HpBeEKzsQJjuMtlZRuWMxu2XvmuDFXaGdP4tFTmM4JgrxHM33EBD8GUWnOyimkpnEq9
ShEr56UvWQ8zjcAwNucRrpgltA2gHc5QGhk7KahI1jy+IdF1etUI7Mga93ODIIfD9OGxhB+qz8EG
v9B1nAegZAgSODKTj3Tq9xK2QluR2Mks8njUjUeMCZI7RyHFxc/DYp2KqKPhql24+iLEi/I3KODn
IICWPQPnzRXyyBVCkjFW4j1DS5LVt6KFuZrOyq6V51fBMGl+HiPLZppvctDsp0S55YF+MtPl2hb9
jms452Mdb5Ip1w6458/WGg4dgqiHP3OrJOw6tXGnRsom1FUoYF1CxYWRdk4oqNSyPw+ZgZgcGotc
1oe8oBheqmy2h8Q6hVqX25gvd6h40b0vXJDYi1yxXx7eX4JU0jRYa4J1litr07Xhb0AuxEozFC/j
qYJ6vwAFVmrbOh9fUjNMVlmYv/dC6mmNtUGVYqIV6vJV3qX9No30owppwuPdA06EFDRNDlWtrSm7
PDaKr0hpOXXEqkeYAzwPNduAwlXs1zVUHyYokbaJ4Fc4Fg7l9dw/8nA4VrFTdKLXgbDdKqz8Fw05
ca3uZoUArzq2PiBclB4aPQpcqyXdQdtWPTujgoQUP8bvQZmCx4GxLgs8i0u17VguK+RSmSoAOhGB
MatG0mFF7RxBROtnRLwkGdKFpu2L0uV7uYzvZl3sYrjUHkRqw6v09EOpuBtVMAMosVjLNtbI32oo
AwfNbmD2+Ymg4wpmtzjXTXYeFsSMcRQUjjTW8aWJkk9JZgmm9hr+agX3KPwDujphhYmuWTHkC8Bx
044aoXhUovwcRdpHpzWKHRvJsRPUDGVe6QsaLNzHK46gBYyHWMw8qlSxNpCKlahyWaCGFs3yVQaQ
ReMXVtgyFdBKRDZQPc/v+qA4eR4/c7t+kY5wisAbI+GAfWyCOLGquHKEJXrSGUYq2YsOS9FviAdQ
qa3pYHG8zGj4vA58FqreRXonXrxwWBdGni7JMxci/pM5rbI9iMUPKaqo4UgdsfMYOWPZRk/IUiLO
6AgrXWa6OoRVF8U4DQT6dQkOaq7GLsbP2RRek+hC/IPbZdJOK9gTgem9LR0bRTmKbb0xbCWE9yoT
nRQP32bpLYwBWbCvYdYEaneuMO0wAbYlUo3W0YD4WDkRZVA7rOlEmy2Ni5NuU1XzVi3rrS5OIB1M
zWcjvbhtpO8sxOh8+eYVbzZTEzLA2NDos8eCDiT2ol468XUiyHMjVypLYrgbObzNoscWYtYvEw4G
B1brnXQiqpj5EHB6B+OMeFdpEMgpJznXQIUZK6vIN1M5XooU0SHbwCPj013cigdRUw4P/gTG4+e2
bG5s+5+stLxLo7RuowiPudSu+0X1omi+MUYg8MRqz9gRwFZZMlWQPLKik98YlkNYbReI93n/miTH
vK2fm1wT3RC9xFrW5+9mUbc1YBxfpQILxkcb//CjV31vi1oEknTRZUerJidrRpZxCq4EKxkR2Fik
gHMf20oQbzt5tIXgS5FfENB4w1JfcF1HaN+zV3Qc1qGs8gNSyq2I3twRcdZESCM2mhlAEsWagcTQ
0fTopzXqfYXISxfzlVDRTYtavWdhCxBXgLITvy75R92ftepDtVC/QsVyDWHwu4qaRExESAk41GMp
2OTdsW16A6lVeZ1QY0FJz3NXm6KnWYFNyzIUDpQGUr0eBmp9Q0SVrt6IZXhWYBPYOX+AnPNGWqdA
Usrey5TyW1uQ2RrFcmxiw1nkflz1TbUmhfBYtRbj8GGtN+0tjsrGL4ADJtqHURsIv6bfJJs2CZOE
vBBPIFiXo7bAcy6Fb4nv6EUFNIwo5hVPWbnuu/S7fPjsTUhpxxnnuk18oiPr0egatWbaXUwiQ4Z2
kk88kHwjzV3WuUzrEtMW8P45Y9kLK4k5nzIVDwoEN4qFOOu3iUbEyh2Fjip3wQrmVXIYNFPYakQ7
7PROkbxJYgxAdkoKzldYHrD7p39+pvzfjE3+n2bO1IgB/Mdz5cPH10f5v57+hfDInwIGxLz5/j//
W3r8nT/GyhKWSl1kQmzpikSsuf5Xhyb/R1OQsxiGKBJj+Qi0/qtDU8aFyTz6MXMmHvavY2VZ/ovE
tFkVJUXRGQNb8j81Vn5YMctsDsvi8X3+m48SN+jf+CjDdDIRxtTDzhhUL7COaak84wkYwwcwFMGL
h37yhaHJuOuK/cMh9Kf36PzHC/w52Vd5fP2/97p/E7GIr7vtSMgcdsPsL8ToSU/iSDUdPkuRuRYZ
HZ+0rvkIssqlGXdbY1ob5RYjUa9ea4Y2/AFA8Y6+/IjcW31WeNYMGlE/jST1MY5bM/VcmelbT73H
uOcRUzVPn//5986D4x9883+Tn2pY/ZAnYTTs0ngziT+J9pnF7+gI1DlzkuJNQ3NZfRXSL17G4UvS
11HoLuNZTGbbmo7WfB5ZbRrZUXiLP/nVQxRXLqAm9pK8P3QC5dkTGrzUYhme+xTbcFC4sSlEvWlb
vte/KbLQhwh0g4ZvXRyK9xatva36EMz9ZkVqjKe5ldt6vTe5i0vnsmdOaYceGUVu7AhO4qZecRLs
T4xDdusFqR3tk708MxbyyuBFs1THkH05u1FFT49x6SaQ3vTqSLtaTFuIEIbynPLYH0VvzF6siakg
w2yTscoMLbB32uEEutAM/YGeJNu+04eXW2ha2sPAZ2NVUxzQGjq6yZJ/CPmCXxscu5nolslGBEcb
Qp8CV7lkp6avs+bGCw64CBu4Va3uQPVP4HpAqwKa0N3rYovdSNHWUrXWkd6o62k41/3JDFmurcRh
owzfejm7smD3w5oeJH0kRUGGm6/RiKY9cUpqiTX8u+ozcvtnsMVaeo2WA1mN4LaR2XEau9qVjShz
pMqDC9HdESXpzJi62VWbk/UwEvnStowwC4GRYntCy6YzB2Mo9KF+iV/9o2N0CigYOgxr3EpEeQBT
wQjgSNfJIAOP9AGaty+cLeYnwZlvxarljW31jTCtx6f4dZI7v7akl/FRW4fHNljN7Q3HgQO0iBFx
7QZA01M+duHACEYqoUIHGPA+dNRtodOsMs3lfYq8yUAVQQAUy3E3ytaKscNho9wX/mV5LOpzct42
8XzvgVwo6VHHkGDd28GvfdkfvHZDL7HNnq21vNV8y9d80bPcR1CEuko/i/i/CICVHgmh/+F4UPEy
8Pt/2nFNyHCjzrT6nfCUnYNtvZXW0Uk5agdlWxynY7EtDtI53/3nN7T0yJP9e6/2NzmzDDsJYk55
tWLf3+tjc56eyne4tivNS47NMX+bnwqvOZjH8v/3FR/JqX/6+QgohP0LjXEnncRtsNXvy6ZeRaf0
oO/Nk7ZFFbTX1/KLeVT+ixxfwOCP9+7v/ZSP9/pPrzmQGCdNktbvlFPNGISPl+sLBciLdYy3LCS2
2Y0qOWJifJ+30qZe697ip2tugW3j91t+z29cZdNui731RYTMvjl3p8qPd8WZQbWWEbWxjoIDBK6J
iFBo4KTBuLii1NGXQYLJXpiiNnZikSWC86A25x4xm1TfaOrkA5bV/lMiouoST6wdGR7Z9eyiaGOG
4UEbNSDyOPtj6V/APuMk7OcNDa/2Wu3lFaSUetp3w0Vs0JL5VbfSiMPDMHi0xl3Q7sFe4OLIanv+
nVHh8mPfManPvxOmb7Zw6Hd/WfGheaT3vVCaM0/BPvhRX+ujtbu1K3ZMKLjgRSJKTg/dmo6MRMD+
tWEoeCb1KfAfpl2N4nQbbniBE6JIZoosBBzTrdgJJi7kf5WjBMZVt+5D35RXdb7t6x+L07esfq3X
tP3KqrcOj0bxG6K5NdZmsp6+5MO4E95Sge2eS9ZQssIhBFO6JyTzR/wkz26DAZZ0xMxtvsLP5W00
mBS4E7KNz+ksXvBsc2jtpvR96JHyuQ1LNp08FZeosIa+J6O6ffxH1XlcEO2vgfHxKz7Cd1yH6/rO
2sVSH88RsAPIldbtbt7BqWVcfhWv4iXbRDfltfdSGz4Pt2R2oLx1Gm6izv1GFu7qPrTYk3Xm3ZdY
9Ua+1Tlh7QxcKzLLHIw1drdR3MxPV8UadZfHRtFZfPkyUqU6poex1EuPcEREp9pDm/atk/gbnXeh
ywTGiV0+KHvk5RMHV+9r7UF3vesZF58tuQnTPW888NDbGF7gM43e8iNWG0zRUOa4+F2e3NTYL/NJ
OobvbcqG5BKSzTPfW+6D8FagpSkzNge6Mxef4o+1q6/VW/PGRVDzT+qpyapZ3KZdg3VUPS5PzWty
G5XTr4iOzoufs50OAN4cNiB7uhvJwU50Ai5plyxOyOp1+QJ64fQ0oldxfjJRU1/Es4m6rLhqpq9c
xY1waT6So3apX6XLfDL3gscJ7Sl72WMO6cxuZyfuYt90h7yCq/CKdXr/eDMFB1fX9r3bWPxpUFNO
4RZ+5KcHhjD2G0EDfn/T/W4Vefh0/bfJ+Zo805/36TeSuvit+4jP2TF46l/xGmMbo0XRz+kWquLj
q0Fl3S5bnlkuGDZ2sR+psuqYLZI9W7vIoNvRkz5J0ylc4Ja6rTIOtUDZzyqOAm5PR10oL2x9vnLd
TTyDAY+pVHO2ZVt+4SOQR3j2nSA3eBUf2TY7kyESlSJTycXBSqn77VN10MGvzSs0nrkrrMo9dyLK
bMifXhWh7dqTBHsML7FwL9/JLdsPCGmJv8rd8XckdtnazFz4MimXq1bxRdJ6FX+yfKA/Wuuk77Ab
1zhi/YRqSd9IL9KLslY9ViGaba6ydoMF/Yhs+VgfwVzdhd1yHi/Dl6zZUNmYjTe1yx2JC4ihGTNA
pObJF/kp+UXWEa3Ct7eLaFWTjJdtYtFBzhAz1bT2ZrrrMTn0bjtdNGXdtLulO8sEzorMNFobBDwT
UnkhPec44YxdTZI3TtvqpXhKd+GuA8q3Lau7LL1VxqeVvuvCi/EaLukbzqU1bpcgJu2J/M32Fs6/
ZCgViZc8Z5ds6m5tkX2iovcYupYYEgFU8H2sk8OU2BSoDEp100MZz8gNEm70LbwON/JuXoYMBUJZ
1w/p9d7A3l7JcPPkR5YJH3xq1z/5j/lmXOWzeJ5PORuJnnoPgORX9xG+ddfhEr7WMKvHboXw05On
GrcrDG5qQtnr63qddU4Qv4fZigGRja+/r+wucoAmqs0mSkFUuzElVHOF6uZ0T+ZP9w3LkaoZkWo6
7Ptjd1Lf9CeKnH5+VQV9Q1Ss3U7y5uESnjkjQKfPH3F8GoZVOGwsmQhkX72W30RqDCAvsAw8mXdx
+Ezb71naCK/5vXtVLyJXHDO6mgxdiltwddYnqFMF+xjvzyM8N3eqiAzQ+8ICGOIGMyrceBPVJ4xB
Y5j2FaUwhK2D1X4rbLBpxSu3GqEzwtjbRM9VRtwrRtLuRXWNA9FDy2zHHNscsppTxyvduuaSXwQ7
pTvXkl8pJ6YBdEbNjuoZh4y+B+F9qp8CH8drdCfWFU9nBhODleHsVLOLzL2rKPVgwZMXhfzUDclR
GnYMUYmsGlVvQq2bc4UxC3rj6caPFuxV17oEX+H3A/ZBssW9Ks5z/qbjb4h6tkuOMG8GFVkJNa5L
lckoRFSQ2NoKB4Ri466mycA7LF0X66J1O5BjnHN8psnvgL39LO/Rbf9f6s5juXVkzbov9KMCiUwk
gCk9RVGOlJ0gdBy8dwk8fS9WVw/ujeiI7n/Ww1NROjqigMzP7L02z159iFuWRKc8vC/UD9AVIQ2g
e0QnR28n2teEZX1dEJEzHTI8iIS3wtczJDZvXHGSEOjyHwK2pna4njVjY72Os7cCobY2pBhfuTY9
Cph+Zz3Ob5yNz2xSOt566ySHB3d4yJ7VNnnJvt3H+kNWX/nHzZT7nlyqR/kaIqQQ/Rsj4OrYbcyL
+HriTNr26/o12VTNtm7otMhEjMH/gcjOtoj83WgNVxCkF9xwn/VVJeHCT6TkvsMiO0VCrOxxXNvH
mVtvD2/vqb1Jyg/zj6h6di4uyE6o2gCHiXK5DhcSgDFn+u/ibF+bJ3yZ9bLGLUbXYQhym1fmefop
Z46JFQ9dk2yZv+Fja9fDjgcy+1ltb76VtXr3rv6ue8oJft5DsQQGBHUtu/RfbDwSe4dDIaiRQV3b
+kQACGoNnC5Yf7pDeig2zQ8FTPIVNL9/Gi7lc/7bIuvlzBOOy6eiDsNl/SP5k94DuWZRiu/oNb7P
3sMH9AMWEiiXLfYBM8/yq3kPqMkwCta3wsZxSGXF10v+9YoFebuzX/g1+zch//r/wRKBwx9mI1N7
BpPkuqzsQR60nz5bHyi5WXOuuAEyYtrwtZPt8ZB2Z0uTWnjX0i513ZtjNuQd17vJGkHelWQrb2x7
2tdQIpX1KZrvIc+301Ccc6gDtNOB+CCXZGuqP3+3GP8ryeX/bDz28A1T8k/1f4Fa5tBJ/PeDsbuq
/fVd/stU7PYF/zkVk8FfDmAB14c0hv4MH9d/ccuk+ivQaByBMkibCZhgcvTPVEzKv6QngVh4bOEE
YY980T9iSyf4i/8gmYbZNv+DcuX/ZirmqH/tCD3Hg7X/9/d3bcdxlfNvfdpIFlbfIZgkRHYUB0L+
hvuUmOV0qxpS1g49JiO0DJGdHlWXcd9bXkEalIXEpmsVmio0Hkd4XW8TnqzjlPjAdpr+c6jIIayt
6aHE3vBqFZ68OlYblDdpAw+lhJaCA2G5N3/vebq6f5K215whEkJBkRPU521u8HFuHUsXzB5qieEJ
P2Lv7PwM3yDaKO1AOAOs0p0JFh96QtOxvYdMH0SY/c7ReFffIYiLzt+weaMMD/DI0cPY8RxtZzaj
cAVZ7WsCfCsVGYgFHjHm9G5suuWkvBO8Ag1/yCMlZKnnlKTSVDQsClxm6zYBOuGmwmb8wEZhOpLX
7hBvGwCBFMRZnBP+3oJzEq0IwK9E9GZd99OiH5KOiLa1bdrG2ZeD0QoKCL5J5NEsvZ4jQJ+A/I3C
8L4Ar21WS5z3rDMakt+PrayDK6JKKLMAwzQynrVM4+bkQg+DWW8Vn01hjHcPu7R8aBoC1jKYmOOj
6YBjpHM/vQJqEemZnacZHvIAtWMz9ZQIEtwUwoUhavkZEtPkVxvbKhGQmJJuxBORRgUSAYxKAG3i
AQjyDnh/OJK2RQhXsGkdE76KNmIfWqeIF3GSMhy27gIU+rTItglyYD+e64FSJ/qBeX7qehiN/aJY
OzxEqEhanZst+Y7kfwgEJNna8E0BtbDCvY3PUg74soetiveD9Qm2bcQbLeuKceU2+Sx/lzkbOR2j
h4UcPRNzMSWgDwg1KxIsaIlLop+xlp+9k+KSN2ZByFOGyv40CPyibeFliX1xWqbJe5bq4Rs+1Oib
XHrUufMYoAJ1k4yrukpJ8MCNigbQRa9EdIDxYBrZgrAjlBipz89WVwP1vJn4lQyD9+iqOi82PmTD
RyABJd0fYMl8JUhEwCwF7OvIukr98ZQsGKbNoX8KZ5KgUIaRUY4vq87SbUnw171l1dTfSeMFh1xC
jgNZMC0vBWhQe5Wg/KsZ/6rgnNlYR3CP5ji7WjwGOwfdWgsceZmvLbQTPAZTNvzwk9s6mF+49yv2
uiFY5Z6xP6CXz6+yrpxwXcuZxWg8pJkiiUeCx1FNVWT3Tjna1XmYYxmQtlBxkWECLLnp2wxpQmNV
ze+BrPNwOyrgw+sehx/RykXU0/0qV5xxPQKjgddxEpYXCMLiQZ1uKkeNy8ZkGIruI0BlpFGCJ7x9
IBrm1xK3rbMl6ZoWCkKQS3i8DgjZIzBtLyjH36zWXRAfEYFDdlMWFFe7B6WlB189oNrG/A2cKtkl
JQAfxsraZtkbx9gtEKEP3vNSk+S4M56s37w26n4PQRkQv4R/5yNpi+zFrxZ8nK2R4hBAYGZSgoWZ
dC/+Im/Hdsw8ui0k49G1Y6a3M8idrTPoMG2JLFT4IpfQdPg9nHsHqxRcBQr6otc0ox2OG3v0VPT/
4Xr4n13Bj//nNlSAN//7i/hclUj8k+9/uYpdvuS/FlTBX1zCKCO4O/9ZQ/2n78H3/uINw3YgHeGw
irqZG/65il22UAoLgie09w9c9J+bWIm/uNUJlGC1FYB/Vt7/6iYW4t9sD3x3WwdS4a1w+Vc49r9d
xWFvQYOwveIcKy6JyFM91SGRKuSNNYg7pnOXFdi+NrpG3oJ70Ako+kCgxYjYOt+x6teU7C77t46F
7z/qWhO+zsZ/+oFbuvC+syCs7ANMA6W/cQhP4qYtH4HHc0ssd4DK6+GJLJSshB2t2k1HPBuVap+H
wFhSe0L4iqU9AnuAEOwJQgUaRzAVyNrMaCXXvHPlmiSVqbh2XQ9XRsMFLO6tQOUvQAG0ffTiBStw
VGbdMxFq6o30ktS6mwM3rTDVpxwSWC+G7kB6vIt3KbMKZi8DYH/kXOXUFclZRC0JpBoPKtbZAAVq
A5LPMCg0Qxpdlk7hI1tNfeP/0jX4NycVxOgRJ8VuAv/rSM8VTwUKOpGzry/LvjzzCg4MD0e3koiv
wBSA659YZJ7wJ9tQVtOq6D/wCjveQxQHSXx0WrfqDpGone4Xy8I6OkJrL6j8hyn/ipYa63GWWNOj
qCSjD7+KveSV+OBqU9iuW68dH8SyVlO3RyRMVHbRExmIrF1dJ7v3mh2YVSBrKs+PmKYw0/mRW7NI
ByxXOus0nCxiIV2g978TQCYMLEpVmk2Z3aAYUdERpEV2vAM+QCdUpDwUbRPsyGVeHqJ+gORSsLyV
9zj1U9DcJhaJva07d77tt2Y90CcluMTQ6y0tPP6qJNZsY9igd8+A9+rwTkGkxtjbONbBMynDy6li
+MGTxxQ9v3n7Hc9kqtlCW7eGSwG9Zt4PvkddtCLLuGqfXL+OQFq4BWXtmkQ6+MsbohoG2uggKhZm
HZ3fTf1D7hcie28kfKC134RE5vpKO/7Bj3Uc4DRQg+//It0pU8eJamZ2GUFmNRKyCdUPCD58fSi1
CtfbAMvsJxotv79fxDipT4qGQb5PcHfw45ZtAdFzNAC1WBeJxC3BLWWOfFXTYDNt6vpCb4LQY6rk
jmVYHEFyTPETJHy53LRorUWa9Vi4MOXKSJgvJUEWISIy03Dph4IueS79Ef2ejsKIhGUFJ2qyF+Md
ghCXCNnMLFS3xnUSxl92SRA4PqB6Wo8GKhvM3qW1xEdLWdQhRawCBsuCn5wKJu8AKK0iJ1fp2fZa
6BRb7Kb+XGzoQYil08jxLGI/amzx8Ua5yrQeBFT8HBVq/qFTkvBBw1HAZda5wXsw2gGQUDNlyfzb
i03l/ug9NWGCqZBg2mKVthmxSiu7Gd1+m6RV7b7VPt5Z0n3nAGkgPhkdeucYyJ7lk4RLIuiuLm4c
pbtkuIWp3g2Wp7FXDBi63Qv3sW/2Zp5a+UWpwVhRBtA/1tgzpMaQIhpmgqInf7YvUC6/jkAwSIgs
ZZdsc0BnhCUtffgS2i5NuXJCVcDHsxck/RKyxCkgwZbqZaZsu2skhcYTck6CVafUxyVmGIjY/aws
qAaxVYC4ASqL1nXJGhaySl0Lq/R5e8okZbqV2O6tOegS+aF9rAWMPpO22Q8zeM2PKSCYmWRxWzFQ
DOv5QyfWkOwbAyj12lTzzKwIGMy0aoZKfRQV+dCNEeaosjhoT2FGt9WZDtG1JHHkfnL5pbZpwxCy
jJLI3euKeOFspYRtNXTsyfhCSk710UTR8iArFFkiaIKTm6vxsQsqkCI3h/SjgszDIJ4Z/zopE6PX
g2DCFde3Uoqwpc9osfrPrGMWR0IGfqQqbz15mCbt/7KJRmQuzdeubHgoTHW68k5PggF/DXfNxw3y
2Cy0uytoNNGbP3sRc5McBQC54M02MUv2PImp+J1BGPoIRSKJunHVXO+AKRkQTkuLKzrkIaYebpwa
9EBsIvitM05TBnitewYTXf3IrMz+yAywFFZODSSohOLw4gBJOGtMpSu7b+b6OCOHC4ApKVKxw24g
o3VNBLffw3/sYnbBdWjpc4his3rUfTJcKlyP+bGaOop9y5Uvs2ziXeggbB8IumFBUNYk985VQeNp
kwD4hE3pmmUDH8lswWiLeuFjq/47qws8t0GWSNLbOm6t7jWiv2Xmj1e2f5+bKXuLXFD7W34G/BMB
ucbrKFI1emQxfxblTK/sZc1jZPucC3QUBAKJ+MX0uXVHGnx0j/Wc84eYkBOQtDa8II+3TnO08EZq
iw8kclvSpwEK5scpFE6376yUqWtWuqQZz9L6hMzAmmpQwVMoBigTee+fpyme79oMe3fc5VCfBM+k
D4UF0BiizxNoZJqoputeR0jFSBRn6+yTU7F2Jtc5adVfOphMPGROBhV/xqozE1pcrRousW0ytDbP
cgSPHxn3L23h7UuxpixdlD23XpdeMriDB8LQWTNIi4Z8aFnFwFXyP0BD5J/OjKHZ9hXPDvEKdyE+
hE976Rj3Dcv04Jh8PoXTWK8La8qPKucCmbwoufM9xLOJFDf9iwP80PbyoQKt3LJkSkbvRS/LQGKH
bjBSe4teIalDjOGBiVhlyqTfKvUVjWZF0LNdtFbAZHHgCc3t4AJeKYUKi+GelDb/NKVLcxjKmQ1l
v2SviYXnJUQZvcu8NHjQE7RYYhXEdwgsYzURknsJmf9Mq2zMgg+HQGNGh5F48ICiHYkRRIXdL3JD
tmXwEIIn/o5g22Y5eal4wLxn3FxqT074cKoLB22AZwfPrR1kL2HCwJukH5qh0bHk4yir4iFPmhhv
Qv7UJApGKqUmI1hiogEZMxQUkNKHks5xJPf9xGFMS4bgbo9H3N4BIcRABJTthJZbQq8qGv8UVHFy
MN7oXTsRkTAPeuTeqMJ7ttKweHdwnN8FPJYcl+yjqyV7UiVxlzWGSUxgSr1HS4+vzybCDQUeu3jb
EdeqWh7oURlpw81F+kK27FkHlKQ9jM1U1KS6NurT7cefMeGn+0jLcOflKeYtwbKgAXyzyuzoZ4+g
/Oq3wM8SrtVDWqQ55+3sbLsaNilggbu8xzFR96z0A1k8zcvEUMVj5Ala/MGTKLkbC2nI4of1vvOw
HsJdvTHG4ttStWmwCPFMYDZzExnkey8UWj5VadY+qCGMfisvSL9kNVQveECbbVf11WHU8XyfhqZm
Ps5tYTjsfLCkBbTLX+Ui2rdGAYy2XRXw4dtPJckn/MSmu/jOLfuOk2ZDNvVO+1g3iQcmoapg9VMs
k0dKZlB8yUVONz489AlCDFX6FPlhjPq6V/1zTU14L0PtnqplAKXJR4R2iFhiBiOtSwJfPPqsa9rg
BKIBbysoG2bt+pW6N33qO3JMsnHI44M0EO6xU6n5VNSDs3X6sTrjE6D3TXli19JC9QdlYJTk0ZmQ
rEqGbVHllUTIxH8sS/f7hWSQiD/O7qVHgEuQ3WhZ3wMCv1OYd8NDK0n/ITynHnbcr+xICTT8Gc8o
2BSTKTJ32uaVx9rHNuhrKlIEeuUsbtbPOKQd6tBjGc956DSOiMWw2e5NVJ0rl9rNpRzaVynZc05M
D8C0JgVi5iDbkXQt+xiIw4p+iKrQvbGKY0iebTwAzooT/9TVWfI+koJJhR2EO3CV5ZnBJFEjDguq
UnVHK7bCHWSVDoSeZD9io+rfwFUJ6UBoLFaWo92vaGxCKF/ZcJoVZ4wZR+cT9NZ4tLuSu0OXqFwd
r/yDPeCBhKwZwM7c4n/I+03stfPJUUOxw6drTmJpHnslxEvtwt9QeeYdi2DxP3TcvZYxeSxwSPDp
xTmb4MW3w01jlffYzL1jJEsgFDZieYKscX1aITzSxY/3AVqui1DNx5AVkMcdKvuha0H9FjjyalMy
gwEjhHDcSFxkRfsSRRg53CaGc0m2+hrNc8dQsfD5kKZw3rSE+q4nCDikoWl760TBeNfViET6sDAf
w9R/NUGcM5tMNNE8heYlLz97sFtUhYu9D/IKFYNPuOyExtezN71c6l2qR/++N4U4xQkwjlEg/CJS
iA11xkPspM4lC/z6WiaQVyLwOh8cv18ltMB9lBTwwTS1jSUYazbtxCLJByatu28esPlgUx1u9ayq
l7mqPfgBfNatZHtpdIhdLihYIo5lcVYDriuKAUIWTX25ze7hDKn5Dl8Ka6z21v8WSv3JJYqcRcAX
nRc2ffbMHqgYO3TqFte4Z9ggUw/j/uEAW0WNm57KPMePnsrlMC9st7sZRNRKOgWzXMhdD9NUknoH
mjHc+Ys73AkiiVCALHgDc/icSK29NsfPC4TXM/XZr6fsWHZ62so8aC50+WIdUWbcHuupoDVC5WHi
+VmmdfQcVb51ISBH7Re4PafeZs5NbtwNGspZChG6fe2sOPgOhqnGMUifSIdKiwymtFr7s2t9AjXL
wDF7bJrsPr7UXsg8tciHCxFbP5muQ/BzasIe0qipsKInZEFhJiPAtCYM+ZEQJdaOQWReyB4mCsmX
6XGJi/KVZnf8nP3ZfgrJWDplqpYMO6PiEf9Cegfn2+BFlYwFAMDsu5KptYcviC2oeVf0Be8Yb+Iv
34FWiuzL2/JqoqHiitlGusMjKjE5VFiSK5CAos3UikBQgy/CNN+ZHpc7rpnhIOxafSYDapZbHulj
NFbmreZleccoFdByMHpcxfFANHxrvTWVENvE7fIziJ34vqWP/tYxBYE/M00FaIKDWY37atbRSS+G
JalNo136cXYnPQ94ZOE+FyZVaDH6bGcKZyYtDwlmJyv9QYdizmYUmukvJot9zzl8h5NghmTVXpcA
8cLiOpydEZbcxGANDfr4ZDRhyD3s0+OQYXBAOU/yFZBvTIEy3ASleBhFF25BHbzWsmy2fRk5nFKM
E5K2f+TAnn4vre5pJaIa0Fgk/SNo4WFd3+yEipHt0TP9k8oHsfeY0r4lZO1tRX27VHRgSMXru23i
D80+BLR3rQL9nMperOPSiY7OTI1M9IC/lj4mnKSGQg/9V5wDAYiomujrLdsenlqsQEicUheV3TQH
bE5Eq2H7RE179Nlb7udAPngV2YjsQHiNhf3d2GF0iHy0/iG/iZWTjvqQtkl7AAqI3KpBIA1trTxy
nw8nOGbz8wJx/Dn0s/YE7Z7eU8iWQiN27/jhy7uiq/2VK+uGwtO5uoC8t4E93CUi8wDa2MMVfnLO
Rj+xrkvXFS+2DYKUUFmSIaNGfU3ZjAe8BmqQlCEcfAXIgd2uTg6NH0WPXR6Oe+CnGFVEfAJHO2+F
W3soUTr5O/OkvAExM5ZXDAjv8qKd4P9QtG0qMuK3DC2JrOFdPN3Ii1Sbg/pw/KX+zhe2AQjthNgw
t+n2c6qbp7atkVPRBkEM8LKbDCZR0cGLwN1FDD5/2N6CadFY7paoME15AwhUJxMEoWZuxztAnfa6
J5RtAxQkwFg4lXeA54b3Im1vYZSTfuriRuxzUWLY8tzwjSs5RPeExSyVIVrrBVZnhRHgZuNKT/CD
CAOxQ1TaCVSjxpfALO0BJSIVMA0jVvV7cl3Gk5o0JmCCPxAsLtbdxKIKQdW4LclFR368TLf8X3Zz
dpQvvyH92xiZQz7fbjEAcYfoxo2Pdh1BJtscIy1yrD4onhKTCGQ1N5592rH60dL9buNa3PtTkOwa
U9NDV4uEVBTw3iZpU37MKSRZux5wFrW2BX+x6Z9cXOjneS55U2+GlKWcy52qYY52ADO/ZhXPwUrg
rYOc4c+PhgDwd3zisOacuLqqhDZxRRZFe84R1oP8StzHZpbzngsE7TJS+1+apLNw1ReF3DQdkqbS
t8xLB+Yh9JzlvjDLdHRixjIrjMgkIRYRlJF8RuPis9+6tfdn3SK4AnE/7qyymLY6svyWec7UAOYL
S3+bSst6ZmbKHAzq87ObzsklJm95xdTZ3du9WqDdlzpZp4W9YGGTJNd0EUFqLIVOlmP7L/GwmPsg
0yQ3ewCtJvi7+HdGcMZWlKFBK7kNcVXBHqZv35l6JApaVzf5eQrktidwpEthCzrw4wmLbyQ3nyMR
NehSZPSnQHCYzg/7zGdTKSBhQfuSEixo6A9Elw5x+AzOd8ZVHC8oSoPbmDNzA8GdJC1CAi3Ov9ts
l9kEAx3gZLC94s0UMnWdh2po1xLS62Z0bxBugnwujOFNc+h8gxqX15ew8tTO905EW7s4RX+M0jii
OYrbLTvxZIEPNHY/dKFv9bMZxLfV9fGVfFeF1EMu02tMbj2jqMrfk9YEeEygy7fdusK3AGHtFr3M
8Cc0rk2lUKBKipr5e4py52GYqDedWVFRWr65+IOdbwuy139XgCx/2YlQ/DM88YVhBasjE+Znpevg
njgaS9C4w5/zdey+RSzj1iQ8yke78UakbSY6am0xHh8UA2Nh48rOwkXuCReFLdzpdlVW3bOfVx72
SLrJbHTNSmpCgXXofBU6TNZ1QtExRnb53o2syBPwl+uCzTJ7veU+w9azLshXYMxIPHyaTgdK2983
co+VEvjC1Oin3w4P5OlmoAe8Vjwtks19qtmjO2wvd3Ga2eiOl2zD1Nm5y6AP7jTP44q6ANXyPOhb
fiSjBf9NGQ50w+VKzVI/q6S6q5PbRZFbz06NHoji9TpqRKCYYKLI+oSxQeW0LO5nkTa/4PdkDCt8
QQWSEsesnOJxFjX6LMhGF8qIZqUYZiKak/0FVjC6sqDy8/UUZsiTCfTdWVVPy6sz+ipd1H8wdebv
S5ocHJdDU4Pi28Sk9hzHAgyAVSUJbX8pW+R3rvieG44LGnN3z7F9MYp5hNQtauc6PC99Qx1od0Rb
siXEcciKMIM8ypPMPraMzFsTy37T2lrfBubxWrdMOlprSZ7aKa7vI9cNzwg8NPZT9cIM/bVBdLWr
LevVnSHQhX6Dwo4EMN6nhJxN4z8REn4CdmkeGNv4PGn0omYYz5nX5T97xYE4eLUh9piJAoBA2iDQ
f0cQA+XGmVk2K3bb297kxYufZv6XEGS8Tk5A5QY++2gy033J0cGkFDoOrbYbeUfZlReZtfq0zFl3
tNtm2qEuaQ7hUlm3bAYHgsUUPOlIoCf2inAl4sx7LN3gFng+di+2OyBBr9PppVK8lNPii1Wsov4t
TFFh0grl71N2O2RVhtShwLF8hAspJOJKUhdWicVL3DhOd7BnaBMkIU/7tCZVZzVEsK6TWH35ggFr
hW99M/Xs9RtRWj86RgLP2rNaqPI8wAOBK3eVXXdPkSqWfRfN6dkP3ekaicDa3+iPWFZkwhRt1nJH
mN3f53l8iJogfZr8eNji5m0PxLW6VxZR1b5mYHfXSy859IEGh9e57rEQDIPDKrufdBfdaEs3xzwU
YmEX4X2bT8vdMFJMlvxYvxffQxgPBhdWgNet2DSRrwdBhZxOK30xVcy5lg56B5okfMWCxaQ2bdDc
zmhK1mJpp6uHS4MtOIqEU5fLnl5i5E0A2YTEuRacx6Fyz2PuziAUwgntbrGkMxYmASm1GzXy87TW
1HbkiDksa84swRi6FKX/kGeuE21ruL+I87tPr5fESwDOlmsc8pC1uVW2yjBFskfDmLsbvCdb+hwO
+AHxGUdBSthsfS5bLGEhEVvKyS4hoThPbheKEwOJ0GNy1heHLKuSB+a68dprhuTag/PatWSlcIhZ
JJhLv4ENPzBdX8kyuSZjfxnCvHgEHdPDchbUR50IqbVzQ8JX5DLdLOa84tafq/2YDGoV9DlcorqG
buogryZLvDj7Y1E+Bb2vvp3YYuLJyMO8pCpZgB34DYruaTxYQ+jds3UpqAAHyWQ2iH9Y8/BdZk3W
rxwZt28MptJoHUgdP/YaibRL/tFdXXMVroIa+3tWAY+HQY18Y6mDzWI7Eq2Ni4CS4e8qF1NKas2I
djKiEjr4jfNc1WL62RTl9IBsxWJ61n4EaCjwU7lNw9i9+7HE6LVo72aGkRRJXpA/N5q9b+1WZ8el
2l8yD+kzMbvDmmZ1RsuwxBPqb74Rw5u2Jbx2u0BHwhNVFsSlcvmFdf3MUrl4SZuI+j/IlLzS2GtF
mlKl3+cUSCmcp2gsq3XHtSkQ+Rrs5Y5DtOTPoh+YqFjOxA7Gd1MYC4tHmCFW4gFdFOBQ1RzIs69p
sEjx6bbukDg/oYkHLGl7JxyfFPE2uMxD56VVvkO6S/E34aASU70z7ogFJkjc3r5hzgmldnJIBYBO
5EvXN3m160g4f61abngmlVC5jJnLJzZx5a4yOrqzWINFx6Qpkx49FxFDmzmO/S+woQXU8nniz+Uw
8cBoiunbL/p96CP33C6WD0LEG545MpkvCB9pvIVEDulsk1+suQNF5gbP5NR5P2aWQ1snJqGkLf2n
lgdpJcrEhxbCruMFLRlw+tAO53sBjYhduOjk1XKcskNawrKjzls13Lt5WP2uSjU926PLWz/SsU1H
K/TcZ+Be6iOJJ2kfh7ROn1MaWMS7ZsLxonP/JnALKuhGJBotdzYDpuCaKb9lqhNzNnxLRVbkehrC
rtuqoFyGtU5ZK3D+0r6SccmHODBBi7m6VVY/dHFvMZGC93khftnVuxTg4PgaB11rHXO4XPFPcBAD
TZrF0+OSmECL0lV/CCFS6UErPtdFOuPjOEcJ0R2UZgcxduUn7BezI+ELVTcsOCTzVYlFtJyGhKD2
JBmZnFrAabUFh0xOpKFadotQm/AJnTu/1MSBfjsSAYFMO/q+5uBbjfvg0iocTT8NPyh5MzBs7W3L
DHJETVm/gfuObtnN2l3Hdg/O72QfiLhYzlUCdaV1VLG2Rzn/CbgILoVD9sgaWYF+BZepnjOK6p82
SSLXZZr8d7sJK6JGE3gKU8YmNyxVfD84ZAsQeBb+rNyaNAni2Tm5BjntZ5z0a1bvLhyDLm/utR34
TL0aJr8rn1Hz2Rsn+WvsmuIwNiynsql7V+PAYSqbO7dqoKp0gBKuEBjqFTxz84epp73pult5NTnO
Z1WZ76juYDVoIfBLuD2WA398msOYOU8SUe1yQtvrLKbYdNKekXA76TuAa/6+KXllp5Gqt+ApWpNf
Xj3Ps3EOsaWrG8yIR9gyswC+35cbLZAtOFQG58RU4lh44j03sfPVaEf8SDXPT2ZV8dWQGfkQtAjJ
64BdSlOGejOqmeCvJc2uXjYuR3YzF8puB1da7k17NAn8ipPFPwOkZos1jLN/Ag7sH3j6vctQ9var
xiHy7FeDfq9K2FqrpJTVBmYaBO1oRMOQNGSGcETZD6hmJNKsanz36y67Rm1szjbA4w2yh+pMzuIr
J5Jz7RvilIaC/SyqcnpWJ2s8doayJEcqDeDdOP2EYIPx9KLdCpPzcGdPnnex8sFdz+PyEjb2L3Jv
QUH1CUMHwbT1rrSXgRbNDVgvJmLrVnO4WRhRrHl3S1QhDOIAnY0rW9injrHoJvM9/9DZOj5mYNPp
uGWjdwuH19pw6L5lU7jseq/6uUQORwaH443GoJ2XpBfVWitGNbMnPSJGRvyBlDa3ly7LH5oKMYBG
SEnajOT1iiTFfjRJOGNtHJ9bAe6QwdKPVkaENiGPEevch6QZ9SPL3RmTHizt7sDr5RxYVbtkzFDE
5zyIj4Oz+C+zT+4SEQzPkdJ4oOUwvMV5nvzpKyOIr5IjDJfROCAQm+qHaRZ5mTgC0NUH4jqW/fgH
nYL50wSVdyisFOgLK3ElB3S6dmjuLYfXLIicl8gRT6k3uK9JAMWU7QLln8yPWRjgO8BkALkI6T//
hmRfor99ZBWFGtNFfyJhH8E5WZyXNJ2xyebmJ3mu36MnGbrlTlAeljy7akWgxwiC+Ym5JUx5wpST
a9gJxIuwureq1uEpMAY7T6MqubtNYVeWx4oVQWF7aJ0STPbodWyDDbsAYyaED4ownExW8SmL0g8/
jsGWIBHp3zJwypiPM/fKo4EvoFEZ0Z5aH7KIE6MZG/5J4+LdD+jHGPq5KKRLoCqoX4KtTXhFuxoL
KXif4IZuHbryc6AC+dQU6d7vu3YzS3v65qm3NgsV2iWtxmzbByhO4omv9WMy192K8kMMvfo27AzA
k3XUV6MRsKtZmV8iK4svrIqmq8uM/ph0Ic63fqRCACeLcgZKxw0dWDrvFauEQ5oHH3YX6jsvDNSp
rUa1srIo/s30g3lsXFiZWHMJlSxXqsmNf1WqwKMYJsVS3vujCvegso+QelPvfuHDeDRWtHT3qHD0
LkoqeCjwdG4pVglQOvasG54y1lXd0lx4WsJPYvAsfrg+lv9B3ZnsSI6k1/pVBK2bDU5GMwoXd+FO
n91jzojI2BCRE+fZOD79/byrpa6MalVeCdBCi0aha0g6SaMN/3/Od27b3tOU81ybxr1B2hsnn7zf
Q5CXB+saoJkZrrc3PJidKNb12fOSPnkuCBI6mkuE0VW1YpfVUbfpfBvjttbtpbQGkpBb2i1zkDRm
aR0zmcVuwoZ6jAjFyVxYBzRMUzcYbBNe1tKg3NjSIcGP5cnlnNspliOL/B+YMIvnJJ9Tk2o2tn1j
SsadLlGT/yhUj/c+tFA3rcY5h0PqDZGtMew34klWqPICN4b6x1viUGM+u6MK1b0lyWo+G/D6OanT
3B2SjV+Y5PBRtvKBN1bRJIyn0UmEuvQZqqOTWzjEsDpGjnGwzeJCf9Gz7Rq3aMny6J5W7ghLqXFd
DUjSHzJkYAmBka+L0SB/RclNBB8WK+rysJOHtlzJ+N2vTSv7ERujEW5o+tKHzbNlL9jBHnvRLOCn
asoa7tAUgWd0C4hk2J+ImrEwUlx+pB6zYEpCWnjK23K+ITdG7WEAtvFhDgu/CbSFemby62hjNQTt
hj32syEx/aA33fBR48IpvZGaIjoc8nPOKa3yH9SS2jcJku5dGCKXFM9sD+BvOk/fqVDM35Z6tI4a
7sn7YDlaHseiqskWmzlsbUtjSN3jVDWMubkTJNslsbGuKxyCEmUULZuQbFCkaoa5K8Q4//BijksT
amam6xk2KNkQSMw3hOjiqZyUsLZacSYqor7GjqHHaVNUrWAp7Gk3PGgztH+oyRsOrZVx/JnIt1+l
STuHlCgQYlarxaXMdi/qBZBd5KHE79c0JcR8K5K6igJdEBVvn+NpTOzXviHqjcQeK5uSb4g+Y6pp
tpe2/fBkZF6V3xIjakaI4pxZ9s1dvRikB6/T3M1RcuWq6eWNTmBTH8GNZz5I3jFhi62U7h9cuzad
FHmhKTDPoROJKPnHfYgqbiPjpNrN0ZS/yNbGoKHrfrqi0MLxhpL22BkcoYoa46zT6rUXRm80EobP
ZbWQ5zFGIcoCx6eKNAcEiNJo3lSzW0QvTI559tJ1HL6wznT53p9mEhE0x8ZqPw4+6Y4c6yXgWDOv
ItZMw3EivRlU1Q636Zi32RMaIkdj2avDwbj716sS+X/AF/W/TpStEDL/56Lsu/f2Perf559E2df/
5DdRtiHcv9pCAsBwbdPyPP737wYpw7P/6rlUtjyf/LErAOgfsmzDuvqqLJRvoKN++4f/YZEybAmI
yHMYdFDule9hevq//+fr9G/R9+ruN05E9+H//57g87Ms20OK6hKP7DjCtYSnhHelTfyOKjFnlbJh
klBMiPLH0rKhs+NGgtESyeB3D+bvV/71lVDnmNZVCo6g/KcrufSMLcNNs00m5/mm7kH8jUsGsmaC
x/BfvxSuM9umWcYdeh8AP7br9trW3BSmhbs4RxtpWOKB8NzbP78OL+93KI7fHp7jKPQ9ii41z/Dn
W/J90XQVagyEcFD6192UCho5sXWqFX5vwkKzlz+/4PUZ/YP98fcLktqMSBvRvlAfSCdDGrmJm1L6
EWWb31LFfUvHtL0YiphdRJdXB2vXrf/8mhZZGx8vq1zf5J0paXKW9z8OEhD1jeF3TrxxLVfeGcOc
fy/rOdzQx0BbQ8ngERoxZZlslhtHd4jjLFCRNEnkDWI0wbEUSZSos+IFmWdHI70dj4M0CbiNI7V2
i1acUcq0B6h+9d6KPPmYDssC9f0q2unoL4LvI41qxcqkTzWRfUdvqrLPuU0OmrRjH2VkQ7mf80St
AxMeLAttPlmv4TLAnHUy+ZkmXbGLHUPT1WIKvmWrpb5SdnDfXF4dfJGlBcbYZhPnll7PZ2SD+l1W
OTGJf4PNy5vhCmFLAOeumzrzaaMwl/I8pFxNiaDoUzhQk9s23ytI3KtMJwbB5LG6EbIBqFAMeut5
PYDiCRjWM7KObkfGUXKbjcoGfOwlB7f19Z7TzrtZcb4Im6vCoBm66Nn0KuudlBPrsab6QoNxyjTC
03n+aioSQgk7AT1B9Eu/M9wQwGleABs2vF5Q509qHjC7rv5WpCYYAY/smC/a85Ftaq85xxgJU0pD
ZhZkhdG+DnmXPVhuTvWUPuKBxr8IEMB7HY4C+4u3ONCnMBGiHo6waixhYmByjBTtT/OKvVQ9Jrgr
UCUOrSfDAf25UlVIMWxmYT57VZvthyIPDy1yZkpvDerQ1u+Q0DjZbZq30Z3OQTZaUi8kJfI396yn
kFfSIoePwl6PHVgKIyBUE2J+xEfHeuj0I7oDRFIFhUFrBRlRHnUq4s8RIF8g3Sqs1ssAG32Js2lL
tJhzxHNRvttRR3eu0qn9lQxHEIcZOMv9SMkJMpduvVVuUyyxkoTYnYbm6qbvIytwOUrszCq5TTq5
YPhf+m+aKeAIG5sCsumN+C4dp7XYyej2e2+a3SkNI+9AAmD7uggCyxK26oAcshFQT9mM3bq2idJO
c9280kOjqTUAPkls7Ie9b8QycHq8Y/lQssVE+Bw48zCy9FviWRMZBCjWazaIdTMs9HX4ojS7eeKA
vFfDLcyjKnDPC3NY1Kpp8rcZ3d6mqWS9I6jnuybigLZmIl+tyrMCQYToE02n6KEchIeLwiVht8hs
UkU9RT/AjI4IMsqLydc3rWdo95+cJTZve6cObywrIaERb+j0GIegK7NqDL+RCRTfTgJ69jLL7ESB
K7s3RNe9KqeW+t7lFEzsFj+j+2rE9Js3NuKIdK/L2SRPshy0GcjFX/CcsC2GEokHz0ELNdigJdgj
TsX9YNppTHvcoOZQ+vkIgGUYSN0qlwZiSygU5hLMTVV1iTmS7SFV++knFOtI/aI5N791g9/L7UxY
EJmtOFJrgoSrLLqwpPC8l2jK1JoQIvdtaVAABpNN1sK2RNaOsgN3xnj0kprehBepO5NqvUxNS+xy
m9rhqvVrF/SDz45yX9KLLd6VnHtK9JWbBcKnDr3BruxeUAp2GPLZ4o3HWIxhdSx9uPdlYdKxR5s5
vRcDGjTOxZ24wlG76WtvpsaywzWBLbmH6M4ZLObQRMvn0ZrhyT6lWUicRFl4Rr+WBRXuQ0sx0g0K
WdRX/rdj6YAdQf7QRuiEjST8lIQZegc0Z2ijXJpWnT4Ls/UD+IP4+TqJnE63uFyHEBSZL+uAs+sx
UuRPhxCerHIOn52BZBdyTNIf6AUWUqKwV82NX9Nh5fb5F2slVy6Nxl0knCOl4JAkBt88GT2pNSHP
42AMBig+OZwb6ON3GlIqVJkeQHsl7H1Fc3zF4H/MGF7k5WHatrK9yfV21iQZe7HP/ra7bSkdEBil
ED0bijSBptvVkXfEukMiR9kTchO61q3tAki7PqOFTLVIbRTFC6nHE6cXmO2SWL78GXHBK5XGZDeF
81fRWO/OwAlXuzurHc6WV+M3jodPrEO7ZvbAMIGDIblNAF9JqDmNkJ7R3tPlj/pDVVa7xRbGCqcm
5Co+G5pAUVDL5T0nNa0iHJpVcqf99kdXEbjmuLcuUJEirx+rJr8vHb9c+aa7Gz1nl8i4f+uZG0AH
h4ApJFwUcMY0ZDv3BhfPj9gdn67iJ/DxO8ye97XdE0Fmt3Am/JfWIA/RD4F/z0gZ6ZPTIq8ZR8Oy
l2ZzihHy4m8dMG3FXyfTX9dkYkb+9/4aiEAuc4DJ7bmqSRzKBT3sLE8hT9AiDwl/sZryLMT0OfHk
3nHFeuimNcKv9ZJZG8LGVzih39uBX7xY5xg+YOG2xzbuyAqaqQTWsOhd3Wy7lky6VN7qDqENGUo3
Ea5BnF39RdD+QLJIi9qnRDtMT0VEO9QTLSVZFe4LkNs88WIvems717ApZD5/DgXR5KmXH8dRb1y6
Disb4jCTpWGvOTRVwVgZCNGna5zNhKVoLkcPJnS7S6trq4tsjBV1b7A6AORtae+qBm3PtXRmxGnz
YqmrUMyBIEiEzZ0zuJTEwsmpzvnSo9pCF70d+uToJlSLaDgT1UDgOd0anEYZ6vDWiHbYFbb9khxI
oz6JLn7Pq+xb6ZjNQ4xxdpbxjOjCPqZexBfl0Arzkke/UKeZBGGijGA2qdHw91yAm0/LjUS8WreO
uZXaaLfGpF7mcP5OyiYbFMFZua/QD89xn68RWw0rT1vy3pZpfZOYKeSDHK+labY39ZXRMvlGf29C
7j34lXjFgcEj6+aTL1Fxerl5oJyBjr3WkICIOtxWFY3vwgivFabx3Tam+NLIRR77GQ5pUu5nJCtr
t7WXS2aIQ6OMak+04QFP8hRM0nhzWOv3Fnkh5MJbl2Hx7ksMW5QTo2nlu2n6GfP3OjbAWNJseY05
Ia3HNkf/0dm7ORwfygKiru6TV/rN3bad4tfZ44ojF6AtO913Q/JM14yYQ/fkj1208m3EIJEf7moa
Bjc4uy6j9Jt17FHhrtCBTrNJGAD4yaK+95352CfU4awWpUjptVPgx+W4o7x+sZZ82SDifMvJQfLc
dl9N423VkBo89/bZFdNTPVs/smTcS6d5aOLwGZ//gyOcmyhrzzKP76iiD1tK1RtrXqA3wUbBqjh9
9SCizyQNuJk6+Bo21ZjuqAmeDT5X4AHzloLjhYLvTZ5m17oEreLB+uJMRbDg0kL8qojRZAqyDIQM
bvMQkRexxuh7S279RqIftjPrtqVbtsaWG1jxYtCHKZ9AV3wpLY/QxKvug7oceuLKYMiO8RHDSsFW
cNxFCtvjTEWeHhuNTBpR4Mx4LqxLyxkT2BmpWhd0BPZAjaIPTSKX8yAb4hX4hyvl9tZeZ4bGAKz8
VV0jZ6FMAge5tj8ZnXUoK1VvzHaBcGoO88EfXXuNA+mbqXiJWQ3vwnAncjCMrzX+qK2IUC+kzgjG
AhF5XrmPZUxWs0xIgLCv6r/OFoCwWqdN7gWc9LWwpY/B0CYMvqIR0Kvh6xCBKy2H+tJ7o3FMRgMw
hnMdKv5rl5dvE/pxfD7L40IK9qp2WjCIksWp0wvEwhGzP/bRF6FxJbP7+TwX1gUJMUVBUJhoYbB6
GXZn7RE5VoHGFPfNHuQXW6P+7LA+teA8SjVvJju8ZZrauB6PN49yvYVu768az8LJHHvRtlU17Kpo
eGwr+lhR7R24f27FK2/SpP4OVuSEZJ7KqEezxGwcdIQEk67siBjTyXfZv6U+0O2CKpQmc/4UDp27
rfRkHJa871KqrtUVnZUhsV+81AxKs07Zs0YNZFTcbk41fy8WksqznFZe6ZABPZd1ubHzptlpypHI
aOjC0vYxp+clp+zaRYb4iq4ge8r89ob8CzC1FK4eF0Ke8ZIaZTDSvyGLVnMQMbXXP5N7YYEAYX9s
Ft34pWxtRd40luVN4VTqMbFNdgARZ77rt8ioi7DhUGOpviNYX84GPIznIRL+D+zSw06PjoHZqwDg
NidZDQw/0/5Gdf6yjoY8fohpXb9nZj7tW9e50O3HNWGq7CafibJO+0XqAO+m92bAZFjTFxcsD2yr
SVoKETp0jX9A/4zOMe7M+ZD01jVcabLVbilLDk2RVVCMDKeU+qqVrN2xaQJ67UDgFOHH3iimmzar
9KPWnbh1ZFZc2sz/jGQTzKY23e9hTrwzzQHN8QaO8jrKGKOVrwHmMQvuXI2Wpm4z77HFLLgxnV7c
6JK+c2WTyBoiQgpqo5mRmYnhFqWs9zzTKQB2Efccoua6u3jjIE9dYnUI0lQX3tcIQILMQrgEM57P
aWh6Ko+xfSL41bqnOIBdzI+d7GIvRfJ0VUbi3YXEBM1QhNmWESu/upZRbWoW0JeJUfhDyr7dDOlo
f6Gam5/NbKnXKPrrU4zYIlu1aDUR46cxFqYmGumPC779YzaCILOjAfadG+qLCDW0/MT83ncNfT0T
bbUbxuopnSbnFqxu80hTywjIsGF7VlgkVywhkj9s1HBUNhETybFbfF70hIQiNutqPolo6R9aUVyr
GjKdml2X2iTBTtc3dURVbIwRH1jMrsm+QyOczvPZJDrFVT/Kbib4ZKMEw+FOxvY89xcssok1Bo1H
8yOQhTbNXK9mT43Ohqy0tF3nIwESmymXeUXFy7AuXQtA487LlPWi3WJ2V2JKHXc1kDjxULjIITCW
MnBHJGVxBMfMJu1op+1GvZSzAEe80KJ1w7EomGKqjcevZyMaO5DlWntrWTTVUdPCAklUF6hpMKkj
N/1GENR27R2Eu77wBHEu3rgfepPtyTJsWmdu1vwZQTXWcBKKEiiehRQAP6sOqBOqM05EHMl9eNdc
DdjW5HdQTPxpV7HwL2tq7xgkJa8rq4cdtzodkVrUO478j/Mw4ROORnUAA+QhJWo2qR6jS9pNn121
fPfQ/ONDFfj+HG1sBiN2jjFZ8W67PKiMQ47tmMeoxlHiV9FwnqJZB/liie00tXjdCUM46ixpL7VW
YP9BxBDs7uZHRM/AbGfHecWu+HXie4Y2S/QraSNoYHKvJzy8h8FWuk+hzSZ4Ft22T1IIZ9qOYMNN
V+2VDr0TvAfaHcIYLm0h620I1uigidyEYBmCXCyXybjpi403KjJsacIFsp4RgIjli9/iPsGNaa4L
lIzb2Wr4sGabzIQi9u6FS5dQzN5GObTHKNqsxezbQcs4atABV4TmKRMOXCXPfMoTCybJxTQRefB0
3m7bur6Z6B0dYs/U24iEiGPjjxa2Uj2nLx3hTc6qq6Px0Lf5l7rqvIBYsmwDRwoYtMoqXOqNu3G7
COyp6cB+HLv3ZF6gjSr0TFWiDOQkUXLAZtXcYn95SMltD2QbPQ8mnTw5j9mmbea3iUbZqiY3YlPY
FVbMdJT7aCKQw26udKrB3FYFZYihtJzXuSibLYAl2KTUCVajwv4g1HzTUKkNOFUWAUeMHncVvTG0
bagycyHmrQ2EqrpqAAqLgRmZOAraJqR0FxnhiYPau2lnP1qvPMWKqXlcivwGeIK60CW/VQIajWjt
4bPjG+nBn+MpX1WD88PCXt+giOzLT2JgFsyL6L7WZnJWRsmkhmx2O5hpvFdYUj9bTMyHOkN5o8no
vDDFp2vRKLDJHaUMFgI8R3ii1lOa2Ju5lQJznCCawram14Xy6qbz1HymDl7cphNib5mm5RcjDEc0
z4jDVim0ECyiV/YgnK9DyM3j+5wW+vvaJYzO5W/2RVwcbXOWW7PV5gNSujRfzwTLgAc2zE90rVgs
MSxskqIE8FcazomzeL2pWtm8REZELLTRNJd0LIkMIjcdAfeSUthMa5DCdupDeK9JAr8xPMwKXdM8
YzBb6D5mJD87ktHptHVg23aBziZ/txOLdbgyGG9F87y4zg1GG/MWVSQdKOwAtMFR0+BJdMYc3O/s
y2c7NfIgIaljN/mtcXR8rHILiTUUIdCT1JTZF/DnIWyRNQFxsDOUAeoqdO1gxqe8ssTyynDAN9ui
A9BjivYDMIy1sge2oDGfBzALRorLRrmz3gq3qvaOtig6O1fKQFXdedNAh1wVatsjq12lyHHXGO+8
u6HJAdK3zg3MMiQ6i5xNNMWmd0Dy/AlN9CdLQbLoypiDfCWuGOxGwIMkuWViSKjWN1cOcC9He894
cDvoiRg6imW7cEocs/Lg9yWy0PqzTNU+DZ07Z1ZvxTR8YSsl2OKmw64Zlb6N3embWy/uNnU7eC6u
5NjRdV/iaAw0GJBDQyBeUDemPljtKO745trLUmX6jEzD3cNx64Ia+8Q+Rqm08WqHMNFEGuZdZlfZ
cR6Ti0jmFwd9vpGSl4bhHDr6YnYPKOT4EnQU0dBsC29ja/u2Rm5Ivsk0qlUB+WDlJuOpJ1hli73G
fwm7eXrBVsQ5CpnshYDCS58n7gqFNfgOhd0id6dHbI/PEj1jZWVwo4ssQD7LCtdGkKun5nPpEZxl
I1quh+koZYzfGB1b451n6aq3ZmYdzWKiEQQQKtk/jig0NfS3IlsevDqv11TgtyKlFJKA7lLLgEYJ
pbwjUr0u2yTB4tHBI08DbLdBJRiLaY+Aukxwfokb6C2vfmue0lGsa9feLVF6xPG0V0vxNLmm2uYJ
Irik3/cV86Wf3HdG/zTE9aeWbM22UntqqtsYPklPOcQvhmPUJUEee1uwBd81DYLOkgHupbvSWMSb
fZW4jlaQWyy2S90FdmNsCJjCZz0vLylq2oWYBBFjYRrmTc1GHVvlqW34ekscztLaFuEAuXNQxKTj
CJXdnQLm5YviGd9pECftZ5RXqJk5Gl+PNkt0jMp4XYh6m1nm1jVm/XkovG2b2Y+QEFZ1axO4Zto+
nCLvU1j3a+ETXeP2jKIl8LNmO2c1G1p8YJLKv0c+LSEo65HyO0CebwWGspup8Lv9aFeYtJbjaI/1
6+g4hGi1O/w3B/gXnP3C6RBFThBX7sp2M7YI5XDWVbnjYMpYDZ1zqRFzAkGd4m5NT36bRdXnOm2D
iBxI1g+EdvUd3dBXaTANqohF2/TOhSgfyo4Ckm9qSisYPvNQb2Vl0RWAuAMvl2BNsqW7XexBDe3z
O8chvx7nyzqP6RtptSXWsTzzKC++CJ8QuLDL+Iq68twlyXZK8P2P7qlJr/nyeffkhfkdCfNUl1GE
pVSfOez49rDto+gcIddet0nxGJrNJZ+pfrGiO4QQLkAsgskzQeiMzn0U9wQ++G8z9L6cjw/BIzcs
jP0Ek4NsRXvtedM5g/oI/Y35QiE6r0+kHgKl5Fs2qkMZcuzv+cb8icbfqh77FgdfcV/n0dkZ0rex
6+/mqMQWYOujnS6YDQXCNB8dageDoAp7vfGEd+l7d1oZxrWAiXKhhPl272Twn0Myut1Fp3cs+Pe5
py8tW8rFzCgg2JTWuPsM6lQGygXGcvzQoFlctXI41Xm3iXsKsTlpl0nsb2tyBaeiL9fdeAVjRvFd
KYqz64D78qLxYRAzZGeAyql9SnpzWAO/GTe90+K38ZlNQwMDVFw5/VYn5p6oNs6ejCvOthv0uW8O
ih8qEv3nyu2fW5ep08gnbCCdPLnI/nGrtt/MsWd16X9M8XRAXHJwKz/A6fZ5iOU9HaNPtoDHmM/9
W+4MpyVTRO5Z5ROqOWYC9ZUeJ1EI8Zd5mI/x4G/D1Lub/XQPnIDpkmaPlfhx0Ib+Vlrtw4i4Z23j
ultbyXRqXOsAt3IX+uKTWoxbabNPrgwAxF3kPvZJ2a1DtB9ulF/GofieghWeQGbWk3Hre4iIusFY
U3e5BqVBCeQoV3Hro1HdcjYJHDODiYPP0p8eMq956E2aebEg1qHublj/3lD/u2vPUp/yKJ52hY04
PJdqE9EVXKMyu5Vtdm7tPtuRIPVCB3s1FtOp8PvbHLMS54rQPKvFTB6JnrTWRp9ONwt2j8Ooqoid
xmD3j0tSPGXpSMQ4zK5NZhrRDEmy5djlhjhq/Ri/oJnN5xGX2Cr3l5u6TfQe64jgKNrkh25GVIqM
FicFc8heN9L6NF/7gmZETkNpKQ0FGdXWIZ/cZm33JQUf1UJdH9nOvhrpDASylf5ySkzHugr7oVVp
ZMTbqjHijdVC8bYNcnZpJNNEbvJsn+k8fiyWMP2SOXZ6l88NVZ+MBGVoqKEZ9EliPwxzIu4cGZNP
OCd+tC+Inf4+DGh/VoY19kxEIaK7KMTK35jxF/AEYbsPk2uaaJVG/WdjbCByu2M13llND+dq8lXP
YmVn9p4/+0ufhzZ+oLK9b+ge7iuwa49O4i8viLrVbV0M6sbwGwSs1I3ajZ9EJN0NrrmJ23wigaFx
PodGbL6NVJL31Zj70wpVfL31MAuvU9pwWMkiJGKF1AUImGR8aHgzm5ntzSasic2zbNYwUoiSd78h
0CHulj7wJj1B8qgd9uMzs0+qp5PoJ2dLO8FmYxf6DyLMydY1O86NOZsLEh8M29laVEmY2IcR5iUZ
qfjoiRhWpT0+5yUR9iEn9+MgRvUeg7jbAhKansjsdgka7kHVoK37ZPZokUYn+h5lrALApDDn6JEF
wPLNek/GW3/EcQA2Kum+pXH8JrXQt7jt6o01Zs1TX7hmD9mmG87+lFWHeemzR5RkDw4yLYoy1FWR
fFrWGmd1uc5opZgFlZ+QiZKmJAVUIZcvqKUr5My+Px4mo8t3dQffXpuL3EqFhrap2pIPiKmtiUys
StZNRc19O1F2e/DNJTslGikbuwJaQ85DTEQrAtaWf91E1RNMCtv9wG77Zeqm5ZA7GXWyTpddwB52
2AjckYBcZ+xmlFAD26HUhCnfBnITKlxS0riZq7jyVnKYKtKOkonKBYitW3seaZmVbnTCejmydozh
dTVBcbEa6whHYuc4aOut9BTGbnpvVvKtae1mS/2nIwXUy3fsnfw1oaXI3MyKhb2PtL4xB0niLvQR
mk2ZLzIEi5n/iJMfIj/eke7bYoXks0Q9oVbI2MhnqkHps8srUW8u+HaHEaQCv9abOOJLcAxu12q2
BSnN9BbeH98a5ZNL2E7uEcGcProkUSZ8nwtRUoiyISxA+CXYlgZoG/hRGrL3t1v3yaqReQdicpY1
HUMqADpa/Nui6GEj1bMxs2PUhCpksEcRLepXq7PQDg5JHPhiBK6utbgkNOr4Mw3vpg47GQgjpUop
5mJZqZTQ2r8sJYqdGk3phnTGOWYsRyae5S4KOUpUeWi9+l7qxa+ADkgCnmI6W4GEzugc/qJjq4Ho
VqSbaEBgRXtDRcB86OibN14jO737S1Zkaec5FCpqRPQo1hOutZ4Z49M6ref4+QqsaLZ/0+38T2jy
hu+t7tvv/3J5r7t/2fblt3edVOX/Bna5h0LqP1fnXd7zd8h3PyNTr//JP5CptqeUFJYNkJTF4t/F
eb5/1eZBRr2qyIiXvSqe/o5MlX91cG74wMsdxxZX0Op/SPPMv2J9kde4q6uQzlWKf/ZBivf/L82T
SnoexEoT8AR/lfyRP6vLMnfhJDPU3c7tl3qvYDmvl+h6qArDdP+7x/JLbd5vl+IJCJefb9mO+nAp
XD+Uq0Xa7bTTu3tZJq/WZJqb2abc8udXuuoJ/6Fg+/uVHGGClHUsVAYfpHlxRo8RrX63M11cdvjT
5p0aknojDdltK2uwHwx2V+d8aOvXvHezT39+eesaTPiH60tbORYqQEuYH/SOS4GKuR7NbicbY3pc
/L7bYglNiel0wk8iKWmxhU36FU5mepR9l50agHMrOkXVL+SQH9LK/v4kpH8ddj76Qf/DM2+GHn2U
zev1LIGDU4NXvcfrTsZH7BUHoytIoYIQHZ8QU7UkYcHvKcM4fghHs0f1PMdEoyO/fso8EuDiVNeB
qcfqeRaZ3A9j5V/+/Mldf86HByclUBhf2vxgfu/Po1FMSU6++aJ3/kzeumMPsHC0Am/upZM8VjKb
n/78gj8rU//2fGiwOw4oKFsCNv7wfJLM9idmer3rF7hVJV2gDbOxB2BEW794F/bPAsffrqWE7SvX
8ZRnfhz/s1/aAFFaRgVOm25VwHc7VKY5kEHrVMWrlLLk3KGgIeDVYdGY2kU9YiqmHlRQFLzNbMWW
ovALTXYN4TAvS9m0bBtDy9+IeMB0jbTePdJY01uTg56zMeeJclAKZyxeQwpYKFs4EkH3f/UZSlvA
XGYK4ebQCv/80so8GaKZ0ORd1gE0w/4DdT3FtRAuXfgLze3P0tTrI+RSCFORLPuKcuj1w/udkLgz
Bj/uaWbt/GSgFO7CgrgaPQciy69J1h5qxB5p2S+mkz8OEoYI1VGXmcTzmMd/vmo8a4CBKtU7ewG8
kVJAR2mPBNa1+mT758/yD2PER3QLRUMqS5pIrz/cIMWkheE+tLt5MsdjNyGHsfA//eKN/bOreCwv
JoMetL64PubfPcYaGU8/larZlQCFnnxEbEQ+c5u/eFvWP7kON+KbwiOAFvH5h+u0YEzTtDGbnepU
mB6c1si+EdnOCQZfwvAm5qH+FsJqcAOctR58kQx+2WoBtkWbxnZVdkn7iEhzWJUQJeG6QQn+8+dt
/eHdXpdRKS0Yy4wo8Qd19YxNZqmscofAr6ZzJSm+j537JY0qsV+WQRIgQfqR4xlRUAxyXvFU5T5D
zx54fW8dC+ANx6WsmpOuIvWL6MeP06FCDy19ZZKmivBbiuuP/917AsLTgiQZSzS3JHylbfdQDTXg
HT51TSvyF8P8D8vW9XKKDQkNNorrZKr8fDm/11bRmqLcjVWykVZNhcnpP7lD8dxm85akTeJzXBxR
hd1uwTCdplbc//nr+Pg2/vYLpMMnoHzFdHwdUL+7YQ98ldk0XomwpCqohc4F8W1YsZgDrd2fX+qf
PFsWGb4x25IYI/wPewRO8kktbFXsEk9g50Q4F4PcWCdDe7KbRv7i2X7IiFEKUwZmCsVjFXQwPm6z
8MeUVKHmfGfJtAByY5CYp3uLzLZKFc0dzCO1hxDqOJsUg+F/4+KEQ/NGkZwI3/ywyCk6s71Wdb5z
3MwIuO/ZDlI52Ee7oIejLKcjKR4ez+gtvvmLqeb/cXZmu3UjWRb9IgIMRnB6veSdNI+25BfClmzO
88yv70VXoWFduSW4UVWJRCXSvCSDMZyz99qnMzY3brOsGmodWwbXf/tGwzlQgy7qDFGRY14KK0p3
g6MN11Xo5nzphMjGNHQ/GUbvLorZBG6Ra7DQYsyQJ8MIB6ET1lQ69wkEHdTgjb5bGFZ8OcXPIG1z
stUmc95+PKDevWIuauv4GvhkFaySk481yDpX0EQw9hOiqIumceJDY/bGYTbt5DCjN9snWZG+jIWW
X3x85dNplqmLMzs9CFvYbPPsk6E81olLoZ+40HQijhJMPiLJrjE+8aH85SoKwBN/vGFxUBAns4OR
D/jTnUjunbAd8Eg7AmbZVH/yFH//MX9uAbkZhfd2NSuBOGMv+HbAtM6SkOybyL3WBvVuXLNYNMi4
vk1uRUPeSKuf9Wh+DrDEqqMNLPK8BUjh6UuHO1DvsitMcHQZP37C60Xf/CjTNQ3IZmxzaKHyBb/9
UXj2RF6QebFvVrHvWOICrCiVTKleHz++0runvO59mexZ+3XB53JivmkIEbC6JTL2kWGX55mhR0eZ
zMMn24x3k5+lr5tedOk4woATnDxkjMADnG2uIutVuObG9l5HSr9vekMdugHG2D/elSXwwtNLY10x
oPSeXI/9Th0vi6L4ZaOohl5Fw6pain+d57iK4qkRxCxtxen47VtKhiLsTVq9+24pp9dyEdZF3eYE
ziW0Cc+sNiQQPDQQPAYCS+vHd7j+2W9GCNdmsuHM57gcck/3iGyrB/DvE1CNdqDZ33dAqv1EhGxN
Szke0zyk6RHJFqC8kaHdt4Mqv/n4J7x/qetKtk58TNnYtk6GTqfahUlHZPuUncit05HjCwc79xoH
mfHYj8bZx9d7N8tyyzZbBZ0tK67D061TXFmOljslpb4YA39gCDjmIrLunVTQg01S94Bqpjt8fNF3
X+Lvi9oWZyhGjVIncx3a7AU2+yppdFrT12U1mKxoPUGFstTqT56oWP+007fKpPq/VzvZjqOf5WeU
FG1J0CBheFpa8doDQvU6raq+lJadizOAv/MzG+Bm9kYLbt4xlVH6yV2/f7UGpw+FUZOwHGo/6z//
Y180RLmhsWWgf41ei8gwIkFBZG3gkkZbLS23Hz/jd3OQtX5GzHcOcxGcldOrSX2eRwJo9kGMdQUG
po2QCyjwx1d5dzpwuAwfrDBcm+QgQz85VhUwsbVEka/b4a6keSqEu1PVPPyYHDbjWIjtlBKEmVQH
NK5O7I/OGH1PF1JNVau0R0PEtAJx6tskfOopx4ePf9/7p8BhlmXVcljPCRRa//kfz7zpM3gdUZvv
jYxH7bSLs0NxpH2ysrz7iDjLSo4yOhtEnQ3SyaqqQFtlesVVOgfIVF8ijUkWY/bVyhXDIvZFaFDb
//HObGZ8HbewUCbHCnHyfqe6K0baXf3eYSf/FAdmcdXa+menv3fPb72KstmXCGutWJ48v7TVObwY
c7+n5+8eTTtA0V8o65O9z/vnJ9ZND7M+ZVELZeDbt8RMEEEj1vu9pWWjp0nMJb02G1cNvSI6s7Rz
ljrN/3VoML/rBE5yX1T46Jq8vWjA+lJpJVWjTlC9gTQ/g1ITi//Pr4lTs4FtWgjmD/tk0cwsSBD8
t9tXIJBqjCqrJFAk9t3Hl3k3ozLB4c62GId8h4Rmvb2ZcQiBI5dDwV7AQd2aqLULafZ+Xob/7Ra8
8YX/6c5+PyQMnaOl5F4cy+DA/fZSzkRKhRHYNXp0JJBZZFpbq9RePr6fv17EtSmog/Jh5j65n6FZ
MicsrHo/DlBpnTkKLtwwGD45mv/tKkwPbPlhvbCpOPmGRrOI8DKMNa25xAWfQbEXjK/85CDz/t3A
NzfXk5tOuBVf0dsHFiXmUI8tBQBw1M45RXW4r5zcrvqhqT8ZBu9vSDprbhttCJMKwGlpTWhyxqWG
iSwWkPRBOUwPs7bon2xv18fyZkFdOxccyzjfKx7f6dKCcbOmkGYj3A2n/EBVRntJ+zw4CwR6jdgp
5k+mh3VEvb0enwVzq+T8a62Qg7cP0A6xhht9xMKpD/m+CRr7DpgFcY7YndszvEvuWW6jsByjvP9k
e/T+3b259LtTmTGbJJ1k4z5q8Z3OMOJ9EpPENmqnzP94yL9/qqbAhs1AEZTN3w1Gi8Q5ExI8MwUy
7QujzUHdZv30U4AxOoxuOOifrCDvZ11T4NZXQBYE8+7pAVsbS7JmSKaieLJYZ1YjsAEBqMCYD2L3
HPd2fpHR+d1+fJu/p6I3b5MyjTIdlyu6Sjink30dNAGEEvhPxHIiYsO+lz1laTGcN+mAgw4UQvRE
mh+SG1zSQ3iYOokfm07M9NDT+0T75YbLHYSaukdMrRfWNohRnBxkruXEnNTa7OxUVjatB8PJ/F5E
MwaUj+/h/a5nLRDqa2eP5EoKIycjEqguoLgpqQ+dZjYwn6owghqamuQBkZp0Zjrk3NAbp9EP5E5r
k13UDdMXMxkCzbcGbQ0I7/lzz3BhY4yBQVX3n4ym3+v/H4/ZFTrlGpOtH5s/Np32ya6XgLbKUoEr
j9ZQ0a7DOz4/gMcvf1q9DF9lmLBXiIqEHjNc9SrFCZYiBgcFPideJ5IRyqlTamILOyO4BTcLVTVQ
iHW9NjVn45MHKlfwyek3bklaoS6LCkew041aHKhCh8Zf7MG4W4jW0sbJt+BOu9dauYSha1VZpaDO
SwXCXJuMpzoOJ/yKMv4BXA9XmN01s9oW+riCU4sExL+qk5CCK/MX5qtimK8oqgwxOITW7rZ6Fhnc
kQUxD7DbGoxrkvx3XiH6weUG/3elUGLS8Xq078d0MqGR9EKtuRea/SXp4doZoflVRyMwey6s0l3e
IoGPcUrnuNYyih0mvpgB0gQRWlt3UPIhdaolw7WCKgp1EEGVhCxRtt7MiWX0jAgb1pdlLqO6AFZl
ikNdsn0mNt0giqfV+7teSTAAmr4ULy1EgKM7UJVCJdi0yZrd2Oe3dVjo0xayE0BznHnOTcmJvvcJ
rwtvlMiJLNB6TIPnGKuWfZymoNDEUOVP40xtf9MMM/LoZRgahGRJGV1lApzRhtsmtQBce7Af2lTW
YA/EhC6xGONMw/elEOOjnzKSi7VA2vjYxufokLVzVF02gMpMj1klxaGY1M73vmoQfOd21mUQ2cLK
xFTT1gbpIA0gWW9E6vbcq6I7r52RMpxq4no5kK7dXC/CcbBcjKYMd64BThJDDago6UzpF5n02net
zuRPQvQoBwvO7EjRuy7cL5mc+m1Dp3TEAFBUj9mQJxaqb5D7WyPuSHcLbDuDCGBF0BACYFS/7KGQ
KvCMeOn1PZnTiNm7cqy/65W76KhTyDV6saB2PWVTJUhXsbMcUxtIX/3CmgfHPjKRu503U8HovLwB
HoB8cUiBZy2xC6cr7olSD+YFx1WNh0UhcSsUKIAR/j324q67bvKWZCfUIMblkko8P2ki0Ve3om7C
g05qSHAxdCO2yzImwtEXwGPhktMVdzad6GfYuLoOEh9fhbzXCZToN6AZ8WWFloC6m+TxtBnqeH4y
5pRQx9CNpjXWSb+fBelI2xjQicb4z4d74Bg6KM6cADeyF7tuhD2KFd0zqnh9uAQXRN4A4AwtdxE2
r4SvaN8qvdReo6ywgdYHj5wc0SBNDknV1CO3FngfdEJjtNz2TrFaFs2E8DSll9ZF0eAnISk+HX0j
L3t5IBSkfhTNSKInljX4BzGWoLtesJej4CUw/Zj2RBi7Prou6mOHgzU7kZksbxqo900qGvILxVxd
LDJx0+1YRsm8ZSMZFJupCEDLjnHfLmClswmApBEQFamH80rKn0N83EYJWybEbXLeJjJ5YKQlN2mo
wY9heYMEUg0lhSjMQfJ72iQBYvKWUYWJWIhvOFZwjjYA+m465mjhza2e4Am0x5ipKTSj8zJwBoJP
4iwKfcTOoOcn4USAAoFVos12ahDtbpSaj5FhdNLXK6E9tYFRvbTkFgFs0Bt1VGGOUHg0gQP6AcxJ
5ivWTypTDYBA2wnsiJGwLoBARufrDvVwvNc4Tk6+0O30UNdFWtwTJj42fm3EimEydKCzDZdQsf1g
NVYDkSZHopyU5CzeW7jICIyzJZJDdNS1hnumEY+lHbMYayOq6U0IuXabFSZ6Z1B4xQhYRUoMvjbV
Q57uhG/ZafuFuivQTQCylUE2JOxFwteMLDDP+F7nEQdq3n01IP+/SFY3G1qLaf8g+N4d0TNby32m
53WOGXBoyMxVJtjwuk37jZimaYUnyPynHvAb+CTCpNm5vE2Ub+bS+SkIw5xOu9m8xNyFTYZVguOn
b3OqfP08m9k2dWsthc2coBifSAZ+mOO4wvLC0Cv8IdJr5JYSigApA71e+Q3fSb9BpKI/ZR0w2qtY
TGnoaxiqiVBC5WZvWfcNZH59yw8NBNxPGtwyu6miITc8RHvxVbdolYUQsMKMQKwmtsqBqtX5CMPS
OiNKhSXMcJLauiTIoy8B4AKi3UVLZHEDTlzLA7HzQXBdTnjxthiZgQ11AROxh8iR4rsNl4lPqJPG
2QoevAMaZ78smSs7D64N0Zo6m5d0R1wkgtqxEHb7mFu5nB+IY8dg4MiQMdWL1vmVSzf8wswuyXuH
iI/QKJ6Gu5b6C1u3jvw8OryBHPzE4NjlUdoSF4r83cEb8yhMPbLEYGxBE2HBTcOJOS6PO+OXCmvg
NTJ00yPbCxtenl5lYueKpW02sTug3wvDNlfgs+hVe2ify9c2o7SE60kzxLnqAlbKaUL3uqmXSP3A
7EROpyDlOYa4outfaYgU9s7FJiE8VKC5PCcjukgOtjCLflexyg9+P7RSv5TkbBDxGWq9uogKmS+E
G7i68ckZyjDebnh+788og0pBCZSe9WmXtJ/triAPRpHemfeXzG7giIy8icZNhSoc5klNRXZDm6tz
+WyaOmPnUfZHoxjHh7ajnOHjEGKvUVCNnzcxqguxOhWcy5mkZNePJY4oQKqZ/aNB4Vzs8sSdrgm3
rnIP8xar2Mdb4pOT539uZ+32uHSfXUOd7IhdnGxlUZfq2JlBvzfhHsAMH+Xu46uc7BJ/X4UGLFtv
NHc2xc23J0GsRGakarzsesYWQY1Al23CHI+OO37WSP/LpTiPmbSvOUlbqAveXmrQptGeYohMwUjb
A4inpFDZOg67e8WG/p/vi/qQAToTax6cuPVs+EeZcqgHASsst46cngm47kex1+aGycJMPutx/PW+
uKsVGEhm+2nXCLiGGuays46OMTXstyYdywh4WqaX6JMK28mJdn1bJsA7WlM23iCGxdu7qmoJxKO2
1ZEMgPRxAQwMJstA+oy7MNrh200+OfScFAr+c0G0wbTmURgZzsk7YxlMbXgr5pGU1Cc2T9subR/J
+bhou+TXOHEmc+c4+WTk//2ioBvZdXCWOK25jI3rZMjyzGOgO9F5vbTDNuqku02i0dr2ocbeNtb1
8dCTIvHJA/7LR0cWAXIm16RIJn4LB/8YNu4iWsKYKvNI7AfhMV3b7DPU6p/c4PsRs1YvrVWlqijD
OOtM9sdVhkGzbeSlhGYG627HrvXntRpD6AyWso+/g/c3JJkJ1aqYRVzHS3x7KZKBi5RssQlRI4cm
lahm53TD148v8pf7sUy6a7ZNXBPluJP7mRdSFIxWdccurYqrqHINqpiVe912sv5ECnnaCGdEShtn
3SpjoMnGJd/eUACwuporpz8OSRedBSGes4JUtm9N2WlnU6vh15hD2zPsAUyAG7qHTLmErOVpf+wm
qzvQ+jP/+SPh2TpIeJF0GFRwT0qrIfq3QcxBc8wtmLe5JFq9AAB2WZkZfMHFJlvF6rLzLHXMfx5I
dKSo84OH5AeAdnr7MEJRhLKbq+HIxpLETigDuEzD0sdEVO0/fsfvBxKaXS7yu7uIDPVkQq0K4tqF
06sjHAf2/UgUMFuGn82lxrrevC2yYNqhaYruetWNnNayWrcL0qrm23czhDFhWOGLsLQOq0AHVmOe
jSMFe9BwYLVerAbPuxt0Dba5vjzTXVzIo2jCPQd3guWnSPPhusWP04h9wZrnaGfKNtgTdYEl0Ipr
T7NMbUsEOrTHjx/W+w+CT46ZmmI+Kzfv5u17oRgdR7qM1bFtLP2xEj1H0S4BgwMq77PJZB3wfzyx
VUK/CpiYm2n+mhSP3l5LyNoQ5jTUyDCt0jMxQNzXbcf+nS73XhH3VZLnOo5XH9/hyXCgJo4ihX46
DXWFVPBUJzblJQczDVMea5+97emGe6aLYeOfr/LbIcD0Rc/VeVenNiMwM4ZNvhKASTTPnKoOiEOM
4pPrnJYfmVWQzpKwjMREZ9ZXJ9ugsc5a4pdNeYwQ6sd7sw701lsaiZMzAAj5ncQe7dvs2AHANQm+
WnLGEZ5aiPTZFPYAiW+mOEmBleX5Fx2i4LOF+OR5rz+QQv3aL6SYzeH25C1PoZMkC6WDo+oT0DIy
k14xq+LwT8/791UcepMUflASo2h6O5aqnCqlsy5/adSG5JoF0jfz/jON4ft7MfFv66zv9FRWZcrb
qyRT5TSIhOWxGZxvKAjo8BaFRAjy8c28/wjZ+umCsDjuhG7yyUe4NK4A+hfKY5m0+gPnFwkC3iQ4
sy+N7ceX+tsd0dblPxYbdppFb+9I4YCl+MmRBn3AcDQTMe8QKxn+x1f52w3hAmdi0S0aG7/nzj+2
DU01kDMAk/KYi9y8IttlujHnFmqLVfc3H1/q/RYMTRf7ZkR7tDO43Nsb6mLyg2cXR2maj5HjN86a
5TfJ6aBURL5VBcGI+lFV4xtsi+7f7xODCmMd/Ty7sNO9OzqdjnhLTj5x59YXxBfDjzT1+QxCy2f7
vb88UvYrEKSR8LFJOt1Q62mrMLrgGU4XymlSNAQ6RIpyZ1qKfx8jbGkdrrb+j8bl20dq18ZI6nJo
HJGgJwcx4JSttPD/MUYsuu82cxkHKDqXb6+SBbWSwaTkMSz6bMfNBR4AooHAIdyWH4+Rvwx6LgVB
nc0HEoPTXq+h9Y7ds107YqajfGk7Me3DYPpkA/uXN8TqglqWKiXdLXny2FQeVo1bZAx6PA5XVKPw
SY9Vf8dc/lm/8GQlZfZbFzK+YU6ozLGng6GI3Clu08449hYJaDEFYzh7ujnK42Tl4YEYg+kxLgdN
/+TQ8dfrrqKQVZ9nc/W370zPlpTOUGMciyp6bqiOE0WZ7N3J/aHU3Gz0wXn4+M399ZlKY90tIHZU
p9aUyVS9S8CBwWLi0shy49U7m4K9GNN/vxKjcT1LreNenWrnh7HP2iSLJSGzvbgFY1qDTLD7a6qC
/yjPcjnsW6wofFqsk64p1qf8x+xow49GlcIKCfp1QlS8QHJwl/+mLfyfWo1372q9CkJfvi2ugwLr
7VUcaD8d/GI2CuSHgCmd6+qmszVta6qCMKOMZofJaTzKnj9+ZacuBPZafAQU39fDP0di/WSHIozM
zsnwKo/dMNjDJkUz/uCYxfCoqYpkoNRsHcqtg4DirJtwonLsxd25Ew0hhcuiwTfw8Q969/VTgMAl
iVOGYweVo5PvsmSS092lL46gexavJMfuYZzghH18lfVx/rG5Xe+abgaiX6yYa1DCyUvVpsC0wnks
sXATuKRR2jzMUxnsRJg8ZsmkfzLZ/OWmWAbwpFq/jaen2jtnJrXKVEt+7IAa+20FAwMquvjX7x2J
Jhs5FAmKMgDsjDdj6OMHJP6j5Tp5RriJGBLkBFCTPD0RO1YukqAPokPdmfJLG+R0SSJd73/2Q1r/
pJhO3lvtWlga6ZS03SZX7tB6YNPzmzYctaeRnc3jiBv0lzlBzPT0ZEobr4jHKdiyVK0QF6mZflUU
KqfBrUTqu+ZAH6iKRJ/Sr9DlZTsTKUliWtHeuQONKq8eQVp4AC0gsel1UZ3h2sYlVlWK0n4azaCj
sjhq+Ncn8qc3JfY1QMthtHJtrbIkXGupMYHPhL19n+yWsnoMBheSXkHCs9cQqkKjku7j96ojDeHc
DpaAYHWhYAGpPEL14GqBeDXJ6oLj1UfVlzDD2gImjxY/wTiZfCq7cT/EMRGkRSMB0sTA1SFikqJ6
VyHAzDyMVZCkEbOb6BEE5Kw6z/PtuIZX3k2oPNBiOk6k6HFkYbox+pAGxmCr4R5TLXxuPbZhVKE4
JNJjRnJ4XBQViz1A9eiu6JEs+Gz0oqvJikv4iiO8L/6MQr7kKSA++In84x47TJi24DiDLMDY2FGY
Buo81/eLwC2Ml71KC5+2vU2Luq8l1F+NfFyBtq/e6ElT3bdtgYVHE8n0dYnK7taMNGVvceAbCKDD
2QQAq6zqtQzVchsF5QSTPAeluc3tib5JYxZl7FNxQV5B85Ha+DIvGfGzA9mJWiTGAV6/cr0OoIJH
OtF0KRPYiD7YnjbyHbb4Dccl0352Q3ugOY3LBywhrKaGHi5aAp+tRXahpaDTd1UV2PeTrRmPsnIo
0aRt1391R3NOtk43Gs/EYWc/CU5wpN/GZvgN3h5ZD5aZjLA+08BigA421HWCyfi1A2Zjrs2MmQDI
7ewjNjZByDUZt1/CYRGvBrCc1kOk5oDgs8VwzUmlY0xaDGmv6qCfHTEFl6+EGcK5T/Q44SVw0jto
c+K8mHLpzyMDIYg/yX6BFMNxyvWIw1DjdtCJltuMmejzvdU42bRJK0Dm9IQ14AR0CkA1TAq6luck
jfGDY/QUbxu6zi3/EtGhAIjFIGjhVfVZFyzWQtZzlZ9PsikNrxTS+Q64vr4lhT6+AUoRE2BvTSk0
tQmf8radkZ/7hSyir3roLhckWtH7IE22u52tqP6KngAVI0g4xBph30METgi4rzbhIuafdrK40fkM
rFDROw/TI02x4Tf9zqKtNsjJ9YBAhM9RrJsvpRs6NB0NffwlyogIWwIUWZlaN6olAe1aiyqPFetJ
c93lB8G69WvRxs1tbCTDI2QSZ9ytFO3nFH7a5VRjeyYyo56A6RH89NXFE2750YDgyMu0Jm88p4uS
n3YahmpfKnCg51WwLF/DLNJWYgThNl45FSghws51XvJl1CBmLZVztADiJYdl0peXmGSvDDQvASYg
jWJ1My/W9DoWklY/qqL6pU87qnjRCI1fibi+KgtzSbdKNvr1bFh6tKUputyb5K8BZTZoJwFEaUQG
XHMpXlu8DRArTS2t9uYIvnRTdIiEvMqi7IgwrMk3OtHa5kYjWzM52pmDV7EMrUb6qiMgYBMSeAAY
fHAhvXaqrWglAiwyNmRb27T7sHtO/P3sXBuMaLJ7Y7NtPBoo3YI0Rc3XcyEA7i0EC68W9cz0Jzyy
tzR3RYSBr47N3aJxP+ehHTsvRqmzFtCeo5wwKwcisKVnjBTDrO18O4R9nW+J/yuh480leCctrcWh
hLHNJLDU0WsoMVhvAMTyMQuTPQd8IcAtHoReDNWGLIwvRlXzhxOI4NyabqmYwvsmJPmPPBjTjyAe
7dC+MFWb9RR9r9tYfxmdtDI2CwCeSxdWaLKfSZzm3QDKW3VsqpV+vYTu5JXAxyCj5UkRbCsUnMaX
sEpbZi+1WF/rEYHCgbZMTTavPlhfNYdPY+NSQ6L/vDjFL8jbwbQ1WdIiVEKNGe/mRaBMoJNdPDvY
t87rXAyZ35cmmwESCFPg+YUFtUcTVVYcmrIpXzLDjhl6kCSey7HIICH3LZLCRBAyvLfzTJgb1B3L
VWLN9ne4KiVg8EmobZa5fewPJvHHWF9yEC1ForXfGyQn5YaymvlYpab2LcE6GG+m0LQOVohYzJvH
JPnZEe3HRNMTPOIrnYTQA8qc8OfUx/XT1C6FuYlQ0tHEA6KwwpFKWqFpmjWaN+tEnaEo4CY6BGuh
T+ESRk9cG9pwPtiTycIRDW31kNWRZRyot0rNV5UGRK2d+YFwncYs81TRNPZemwasvmhCFoR3jqqv
qZtlhAXAf4eIPc6DfmyaCYWTRwpjahw5/XSuZ9m1Iz3i7Xr9wRoF0bptuqTk36jQeZ0Eal5SVCNe
LBmhpBkOnaZ9TfKklXs9G8AdJDMLmwe5jpYzip/gLibJHRR6Z/9UQzH9DEyA1Ju2NiGMFpkNRsmh
KRyQlzrL2qOyEjubHmXhV4oaxq1R2dMTP2J+wjgx36WqTn8hKHB/DmPGQOto1J8PWs0P0UqYw701
jcyYWfSsIZj4JUZnGal+rD3lMY4129emJPg5Bm36mJbSvEW96Nwu/QT1n9egd2dZpcaD3TfILChD
Umkg1ddY/FIjxYqseGnGPopLxHbkB0B4ojoiv9VFP8eXcdo298xSur0tB6tHl1TRqN0Sdt3Bxxv6
5bWjntbu0UsPJc7/pnA3eVugxglUWsMbhtuGuGKMqn4napdAaTWnxhWfcDD69BeSZEvTd351h8KC
9AV3WPMWfDWPehcm4DFAO5IEpOzqpjaz+BuxOvzKTMgAoZ5RQxWsaLyQ3qxG8MIzi/8XzUUGCPuY
wpvVp1DoplCu9KAGCc+OySW7S9p8vCiU7F+aDjEgt0EOMzy0hufZxG1OggVBp9Emhoiqs85XgDxH
Y5FeMBZtwj5w/Vpo5LFVLCgTV4DDWrJFnawNb+vaHJCXdJl14zD2o03aAA7w0CSy1SRFZ6p8toTx
sDN66Q4+EYTkiM7tqupZ1Tf33Tim2IgscNgbVETxr54jg35k6zqeO3VUTwdnaF/0KXwhEymMgRkl
nP0Ih5n3LRvOhza3os4PTEQ7m8kxy6tUxmgTGWb2ZW0q6JtzYsQEzetK733ldBaoNfhqZG0Ru3UF
K0JSQOx7qHXjYoMrUkYdjF/wPkbf9CbTLxc9KX8MMASvNLatr8LNpDgME2gJnxSLYvTKTEwNvdmF
CCaLz5ZsRQLgNC/O86zxZaLV1qHNDH67TVrOqxUsxkOIVrzZ1aoazoiota4G1jlAuUvtXE1BL9Ax
pskcriHSHft7lDoBuOaoz9GAJO7TIohuPAOpztuSDiuoP/TaUPvUocR47i6LDlnZaJlkRy3SXoFl
klBvU/QlqDuTZzUH34Fw76IaHzWile8lZCwUGgT1xHigFtjXIy/khc2CjV8ybCsCp6TBO5yssL2O
dTm8BHoErcup3Jb+ztJVl4poTempobYtr6tNxJr9iDTOm+qGvV4HhwotZqKSeltlyeIg8XCjwySC
5ALpooHwL0a17OW2nrykpqE9KwRVbHnZ1zEqv5eFuO8L1/YA1p9rWfdcy/FQJzNghoa/hNXkh7PG
cCcsZmPazU1lLjtTOVsLuf3caaQfVe1jUEt850s/RwBO6oY1uc7G75hSLskT75/Tvmm2EdpaNoH8
Xda69yY7getET4xnJKr5GpZE33fXJ6VzqyFQguoVOleQAsxtM7Qk/pX+kna3cmQJRIhqIpUaErGl
WoFiLanPqtG+j1Vm+eaU70YX6l8e8M0R0KNziNLMC4Q/ZxPoV53IbeSH+ZW0cTo3QZp5JqJchTSc
3JbY3QS2ujZWHLORWsM3AdR7a09F+JATpsWRzR7PirjRb5LQdW9Eb3crYyw+m93yLLG7dqvFyr7p
tb73JXHFm7jJ3a+OQg9VBQ+SQgCxt8Fy4bpBejdHRenr9Xct9uNuGm9Hw7pKEIHVS3wYmB9Xvzk9
UCgo+neyujaEVFwTePg9MBCFYoDZom71aouYirohHTshjRjUcGQc+ny8tu3Ft8Bt6+ElGlI/ScIf
IafEND3qoidkoB4fMt32hyWrEEQNhrfYDzDDtxrcV/Z+Xg8mYaQ+Hs6FF0nCcNJHSsp+YsVPy3Ju
ExDHSYWgAC0Ldxq6hg3HDz8CNZ0R265DZupkXGxpjy5+4OJRrXgF1EYH9gJTd+PYE1VJAJG7OTc2
cinSc03m7bYT1as9c7TQaB5d2PBvvrLi8yUgyIZAJ5KKc7MlonlvZpO/WBbwp6A7FNHiK9Y0AnlY
BOrsJkmrH8T2bZ2gjz136NRNXJsXeTS/xhmg21mzhy3QvHnvdjWBLmH8oFexcT70rf6jr+fuiEjO
8a0lAgw5un4xiXIb207nmaN5a2F18nMNd0mS3UWWhLCbVIUnc/ks2LB6EcrsTVUSD80h4BJzeXut
1437Ytvld0kxzxdWZm4XzuSe2WSXAF73DuusB9UXDHYTf6Of0JyH9QTg3WkOll7eGzK5m5kZECuO
oD6tIyihHyRMPMj6Sy7qV6cnz1wCrnV0JJ2kc81iTwzIHfLOfaaHj7qzBMj48EEMFqcYZgUXwIdf
Ef2TE+iwq9AFVJsOnnQayWdXqW9RJr9Kqp4Gev8gAa8XwgXoOT8iynycieRmoKNnrh5JK3uxIcT/
DJNdxtRLNjDrVxr42Tg/T0tW3NJYRPpePoVaNV8h157uVRHZ5yI1i43VEtKV1PvUsilNp2zWzZbs
3optXN7Om2Co6jtZIks2yEQ4q+ziwASNAiFLdUJYQqVxYHR+cqRjfoHK78g89Muk25lsfDZkwu26
rtqVUfctiV3S2RDNmZwcgwt2yuWrii33dQic5J4vH3S1jloV199TwBF8R9jEZSbD+9QAfKTp4XQV
WKVZ0y4l7cOjOLqN1yhStvnnk2ZfTYbyJFLCyS6/FaqNd12U18CHneWGZW0nc+cK9vWhYUvfI9oj
EQX8ZlEYRzsiWcx1JvFrconhIi4Gx0u9i8bxmrHyYy5BRVMHqbWHKszY+TfqsXPkNcx6G+0U5HB+
XHWupuOUqIDVUqfB0IveOhOylGeu+sY4X3xk82SCYDYcWKkp4+CeuK1J1SI/g0ILgXKdODPq1nJB
fyeuFzgScVQNCiHIw3nwXQK09i65wJIeTFJPO6MtDkneFDYrjXDZAesd9RadmoOnsp7qWDiwhdqx
1GZHGzCe5dW1putHJ2AOBnUVJXeuPmX5JcEYhnavsgaX2AYprKU/M621ticakNHHJiuz9ppYse5r
iRSXBzpVrXVFuTDRdmNeGO3DXEQl9ZGlqo89FYyMKG5ajJCKUf/vac+FaHH5P0pcpHY0vjQ0T7AV
tDoDM3NNNNZFVQGRq4LMKR5H3kTzQzrVLFlgs8RX/Rj/UAaYyB3/OhM55bJgx/kr17ZJijBjGyUt
unGnGEY0mv00Rvs2kmv8RdqUP7HHEh+DTso4oOURVFHQ2P8kJIwlr+vAOOyHouq+/A9159EcOZJl
6//S60EZtDCb7gUQOoLBoBYbGMkkIRxaOYBfPx+qZ551ZuVkvl68xTOrWmSRlSEAuF+/95zv6Hmd
vHuFkTwZRdoTWV0PS7AB3ennOZLOLdsAfglJtgfhClgFA1oqIyGhtPfvO0IM80AWhPoQx1lX7BeZ
kZmBaVrFRcYG1wxZlTntMx171Urtgc1e0wwNCT2VorkjfbWDaxKTn4g2LdvrrQcT2q1LAGQj7dIh
ACIn5EZn7fkInbbmryasAnOHNlpkkVdtdafLPDn3tm2tI7VaWP5Af2vaGRtQrPWLjpGp2pkSs8Mm
bhXk4aj66esrHXWmP8w8gYFhTfOxidFD0dqdB3kp+zj5QImNo2RKyI6CuK/FLTt+0lLs9n3xorTk
XxHovTwD0+xWz1xHgsm7rvewHRhkmqG1MOp3pwlVA3+S6wguTU4N69WZSju5VdDFMmyg7cT9zy4p
tL56ZEvIPp0pQTMM9RTVu5bp4gqYv5au4i4z2k9zbGwaZxbk01jHwoJTrh8/iMWIwXZOGa2UyM4r
CNhhXEJ2Kioykc3CYwf3mvA+azL5ok1FGK70wda/5SZtigCe/5KdUmaSGLWCHOhdopJEgkcnE7ft
7FxFtFzf0r4AnGpkc33wLDuEwE3uBStX6wj61AmtVFa/hFQcGRrKZ+fJ7MUQk3HSYmNU1uqoUp+5
jai0dVOF5AuhcJ1vk3xS7oYm8fKgl0S9sZUDDfErJ9Ge7H527rywqIuNrmXDTRaiffaXjIAXPbar
h6qZ8zsrtJPOp09PcWZ0EeBtSuRFVRlmWCxUHFzk3iUy+81Y5a9zDtdEKL0Y7XTmKj+ObuEZWW1N
VOXeHJWQoLOiv55B1P7mVf46s+JUhE4PVsKCDABh+N2g4z8ygtOHSG3U/aRU2rCldLdvvLR8Jhho
XGOR09bTaIc7ncjAO7R+RAXSidsYhRX+Zq7zl4EnWmDUQwYzNJRrzNG+fyNp4ZZUxhkS3SYWJOCk
I03DQqnkabZi5zcf+68zK3vRkKKMYt6vuz+Okcc404SAvrevaOdtO45xD5ItZD3ZFk9+Zdn3vxkB
LTP97wdAXE0uJpq5Bez5o15W67m/OM72e1d4Yfuhtab9BjAP+VtRZR1tyF4jbjFPzInG8JBacuvx
5PgReav29tfv5S83FvMsGH2LHg26JgPX77/ovpaDU6ehtdcHs+JlxnZb6oX97yoPUNqoKh3hJf2b
QdpyBf5l1Ks1iUUisTbzDbfD1itEdvIKxlK//ix/GfUur6IDXEKh69igOL5/FelmtZEm4bwPa1s7
k/2Z72rbGB7gNKsct6J+Yyz5yr9+0Z/cqTgRUQ9CdYSb8yP4AmEX0VSFM+/bxGNQxo7G8AjgB9KR
+TcPxU+u1aLDMuCxYg/9i7VdJErTGL0770c9nz+1riIV0TXb39wRP/sWgb0CeOPRW3Rl33+LLqx8
u5nVeW+bwrjGU2lXfjYM8abvmnKTGxwl1Qh3zq+/xj/lqN89E3yghSCCnk9FVvGjVsqKa4J5Gnve
M7GKASmGExWm3Qn9G91YyQkKCEa/jLPGB8uQ09NE19RejkUg5/O2NUZGEnIpo1VhnvSGJD2/q1Vm
lK222K5+/W5/8h0hoEGMARGS48KPKonRdRqVUAn04JKOl0kUGrM6YrdnhUj1ZETAWSGB/fVr/mWV
Ysi9UNHQjnL51R+NH0mGE7BkKryPmbC1eiJWuUFWWh6nzwXj31+/2M8+IIXSgm5mhSLh6vuboHZr
mVBxqfvCIA/DL6MBIlutJN1aAv2/LXDe3c9Tor39+mV/8jAh4gdfiQsaDMCPqs7Y9EbcxA6duy4T
x9BCPVHknA5K67cG9p+8FEIXiHOAexZp4/IN/MuSZE8Zos1aH/emVzTr2hvwRRuR0+/zohC/0YL8
7LV4Zh2XBR8pyo9KMjcmAw+j70wyqVm96NbEINWgmURkzeT9Ruf7k9sEADCcHwT+gJa8HxZBavjY
bK2eRbC0ScKlQoOf6+aCCGqWTYo42ni/vmg/WZawUMNlZENb0LI/vGLLNj2SQznvRVjWm8LMVFot
uXH761f52QIBwAoppc7Kh77kB3XooJTIzDU+mAC0+DFz917jkmLU3sWl/qTYg3qVJ9iEUcQWNx6b
6ZHhrv025qgQfd1IxlMYJuO6J4iB3IQwjbbMnaffXOmffRdw76j+rT/lLz+8yTYpyqoxlXlvIkxb
tX8GmPZd/5ul4GevsoB1+RIWmeyPaBgi2L1xaLxpH86uvs0TpiS1Fv1OW/yzu9YDeoRi0IZJ5P7g
XYpzrQvJyyLQzJmVnZ6bcjMxkeHYj7jkz4v7/wK/X30Wd13z+dnB3///Abq/kA//d+j++bN6y0Ds
F13STftvf/8b6/v/EPdd9w9udoMqfGG/Y8HjJ/Kz7f7+N1f9g/X/n1AlY+Fw85P/Ju4b6h/UIrh6
cLf9qaZmfWjLvov//jfd/gNWB1ZLy8YgxtOq/zvAfd7K95sEplIT9SOMwGUJ+pelM1XyKSJMrtk5
mdXc4M/sr+M4zPfot+e1RQTdjaqXpFV43YCtI1EwjW31plW2KevrbSngTbAz1+uwyUPiiqZk7Rl6
/5Xnib2CrCHepdEPO4Isl9Nlmg6fGRkQa7UjDqmUvb4gNEnPppTfImOM79DuE+ZTDkgA4qIW4KyN
koGrHK/cPIzuaMvNa8QS6qcA9L5KUWg2DImEs6PZJm4IyUgO5SDV+5kcVsQVJIrcIu/U9rbXuc8D
/sh9mmfZ+wzt5AWHNdSbmlTAjV3SkCe63j0S95qqS8iie8XYh8ZpWwgi7pTiIEfH2ZtMnfd1Hju3
S4PpbMSyfqr1Mlx0sdD9aV6Q0Qi/wDQ2Y12Xnwn6jptaj02c7H2svDgShYY/NGF1hldQX9nqAAAk
ya1L5zqBW6oRqbRCO+OTGneMnabbIa2y51y3oodE1DarX+ox6PBUuCZmbMyvQ9l1xzxXYCBn9Bhp
Aop6XIJYXDLWze7UJ3r1Olo0ecDztV8GLvczA8n+m4BOeiL1ZGwDkBBM70cmHX4vBm1fM495Gm2h
rZp2Ng4TztwEfVQcZf4EMthc1bHZPIUMjhlM4037qOop/yj1vNjPXVt9ExaGaj9VyOCkJZJiMFCn
VYsOfNMaZrNMRu60Aq6F0dEc9JiUI4Hya1E+jZm2s5kvgFWIPD8RdM3nqk9vI7pelekxyb4vKkpF
jlHOGiBgviU72PYVHMK2EJs6is1drHVng3jHfqZlHXFUuoXoq+3CVBorpfyKDEPbJkaSBczha18x
+nWRzu/21O40L98qmmgQfzUpfYFypUsE/r152xbmwrXJ5l0olHXsRWtGLm9IAgCyuBedw+VXSlJw
4GjI9H2UsOo3qffhCiDtV1UN8hEQMWE6+D6COsOZb/IvrdM3Y5TJzsviJ+kx+2iNRhwhY67G9t0m
URbN8wDV0ds60lECxrzIXl4tjbclxLwOY2WfiHTrKF7xqk+jtXHzWzR41YYk5AdBFylT73tMqWUe
X+EIJzEbZZRIHOgxDDacYrjB50DFm8uLNEI6ql2/jdpsp8fFB4pSIidh1uSMMuxi3JMrCK8/me3F
+cI+TTZro9bXJnXkIXaSVVRaL24SfWOefc3UDGS6bn0mjn0RSSjJUKwqZt0dfUmacuQqxrCZ6J8h
hVJop0WnfGY43AK4oJFMtLC3jh0ZULSj4WsyhfeY3M5LfFnoNA+1p5CL1SVi2/TptmUSfgaEE4xa
scrtKl114DVGx5OrDOauxO/md46b7iqNO9E2zQJyd/6kLugfIyc6q0djkFWWuc/N7I4k5K8+e0Be
oAZwwch4o2b2DZ5PiIvwOmi3rVWtKw+QCfQlX3fvaZ3qNzx1986guxcEmdwg46dNRX3AsvQADbC4
9KPCR3dHv2Ias/HQiHWsscKhr5j32N17466o0SM10Y3r0PnHM6reTE3kfBXkkvnxFBK0mBMP2Qjj
7JjzG6hWNcWIxyQUXBNKybj0GhSWsWWvcCDkN3bT9G+jyUXTxqK5lqYVbZWuSs8qDZ+E+ejcHSuO
Rauh0sKDKBmf+8o8A78YgEDELLFHpGTXsCiqj0nOxptSyuRjjr3i08hV4xI1LRaRugay6pXWKnNN
WnhSPlqdQtfBDq2dpWiPGSFkvqdV3G4phzjX6qVve7I5zPTyOAeOJWMxYdpf7mgcoTmZQUNSXDC7
aolwtHvN0Lh1QJVXlGHjUWNKQtobQgzy0bpA69ozKIcq6PLBvK+8qr/RzfFYFEglknF461NNXAoS
qwNnUEnZdsrwOnTs/CMsQ+cjY9A6+UZfmGcv5VEVfxKMwA66BVl207h2UfLcjOSLLxvX1BPncK/I
YUJMod3kkfYxExe4ia1E21hIdu4HpVpwWRrhwHgKRpYzMZ4yHQ91GM/OczfWd3WuSs0vEcW8LXOr
oEIJEMDv3GLlPgEoonXO9sGSGuXWBrYne46nZTtgNZO/gFY5zhsrLWpNuUrG1tJWE8IfOwhju3mv
bGYa6PrlsRtMzrKZK89OqRREjaXkBK7MWWrVmmUsW5kJg3NfyN4oV4L7rGmutKTr+IuGvalntFcG
L1p5aW2RcQ/tlDO4kXf2ue+es6rJ38uGNMlUgI1DzBeuOS9YRHkVPN85DC4OexsuRc5mjBQiVRyM
MKmy4yJy6bE5lLGuXBOFpRW+inrTR5bqI0wqXkMNjip6V/LFglF6T2ksiL11Z4etwVt0lq7iNkHj
tbR/kdQHZjd4q7lq1sBnLpEVGVBslqFxGHRRVkC4U/rV0FlwNFIUE0SAzW7z3IhuJUfzy1VHUCP1
CPrObkO+neGB/Do2aQz+VwlxIbXPo0QMKoljYd4cKoN0+YRi7IjfdPAnSEaB3c4TKl02Dkb8KySP
qCnrcFPq3xSnG9YwkxBP8z7twtqXJllfYy/fc1Gf8HM5i1M5W42Z/CQfnOF5o0iL5UVCO2H1G0w1
8eds0HeIv0tfjBhxnengClLAhyjoHQ11WG0Hra2DOQkrLzAMxH2KpQKc8QhEzbCzDI/qpLyOdl0w
vSTBOKFmOE4DLK14Nr7o2lzPaIFQq8qDoZg7T6RXqWC8MwImqmb8FbTzPxzBFJWIUxg8pCsmMGd8
TRr12jHar0m18QRd21ZDuqpxGc1o2pakDR+g6/uhixDeqfNP1PxINN0VaxGCtKh+pcjpjn3n8Tkq
hhBEEGur2ZBX/WCJm6g/qlOo+Hk96iCQqqMD500sJDGtReRUXxFIMDwnQ78zxltEvmrQhx+o1vRT
pNlroFWrjoHGKlaKwGy7c6HEmwF7bATRjAi6p7joUUIW+aNm5cFMc2LSL/iqrzIqepUh3iGtEVZy
WVZWHL/BDGT8adpB2TGfFcZ8gyHiNCXlGVrLZejg/cW5uRtYo3eWnj3NqMk27tgRgtleuYkN6B+s
lHMwh8GvzT7eDyTPMZ6LDk4RP7aZYhKp6X7p5eRnDLTcuA6KTjyTfM0KHYcfnjPPa7iFQo5pMGbD
uz2TuSdD2jc5N6vCdKk381dXJukJ2VUgVPoQaClRkxPxmwnNHxIDpNlI9LibXFe9SbQsX5OFMnZj
kwV6ZZqKeRb2HSPDRxT4e0uR67pOslujH78YDzAnK0vVH1qOwdI1m29KYh3bCHVjHxYPQ6LeS7jN
pD23J+5ZQdGVP7tewgCtkm4wZe7MUyY2pigJcQ7nPAAId4HfoqE8slABZSnSUEW4QZNnL04GJwpF
a2Sb7UazpO5rE0+anxdKuLXy2AxgrlVrUaRnWZSnHB2eT2bMbR/Zu6qDpKi490YvqTTw59z1UN1R
3Y3UGAWq9ZInupyCPvmWutalN9StxKgTL8JLKXMml5N30qoZ03bNhLC/2FF2JA7wigEttuMB8biX
FMOuEp1brsDdMYoHmodHHnqRDlhPQdCCwzVdDVIx19YowPMMH2C60o3lVLOvj+R4AuXbN24Vc66Z
Pln4lTw6TtSie1BNBz3SqKnmXU5tmrCttDpaW2Yd1R1NJtQyQrUfFGEcwCRaJ7Uqj55Tz36W3mK8
mlaame0yr0ZE5x5TRb1vKHn02nivh4aTQmddDy2LaDUYgT5r18TdUuGm5Yk96aSG5aMyznUA9eQQ
sYi7brktGeXFWRajk++uVe06cfV9a083i1yWK2Ijq+p1HlZ9TinlqiPigztTJWmybeNXQryu0hmv
h4xYNzrfUhLW6aa6t1uZ1yixveLMpNh+CdEOWqnKMWyQ79yw7MNTE2+J3PKVmIgyNtAvy8JTwPZ4
SifGdZEenZURhparPlNMhTHv1lqlSU/h46ly7TTFnZM4qMd1jWW1FI8DLFKeEzR0DGy5HWaiauwS
wx+4srJQ6r3XfGtsxJgT8mK0oPOdw94ShOGjog0Hx84IF88QQSHuMDMFuZXKzmJXZNkKBGmh0OOV
jKw5KFzd/ShEMr72tndOlEOidCMy3WhNB+2kq7ydrhvQSkKY5dxbUwB1ZkaCGWJ8p2u2nigflNHe
SYaroofZVXRQSgxhBkptbosqeijapQzx6o3Xdt3eJdU76Aw4beRN3uXSiHnEapfvs9c3qW3fFAJx
FUzA67JNPpxOuXG0mSxxC2eEbqBp8w5aQxx93atQ4mF+gzzT4k2cDMFg8EXkw1lPtWfwXXVg6OUJ
fcrn6MzJGY1f6pt68T7xK12oZ6uB3tJGKPpW8bTnQVeJ9Yy09lZDSLQfSYhEfckZIcns1GeJfIXG
pq/LMRouuZvPN/T3WmKF1cBuLCbg6dz4TlVcyrq7TTTTDIi0ToNqKE5GZTf7oeqblVIo73kff0MM
/+aYAowksUSM5xFqoaN8dujcPRfSuc7dMVlxjqhWOBP4GJXY2lp2Uh2ZshQtQ/vcdG8tT7mvFaLj
07CyIPi5R+lVnwQFSMwnzXg0DCcPQqNdAIBatF30LFY1Hgyp3nLlsTpYVrJeYgqzFuAYHRx3pbaI
8rk986uuo/UhdLmmnxEFXUx/wE70fQY5oxhqtD95eNea40Y2FZgkpSPNqxuOdZjv7DS615q82o51
0m1bPVdX0PFvGOkf0sH8aBPkKt51GrmEk7ofUcoS53XpZ4HUw9cbc63pNAVUeonS0y+5J4N+oqR2
qLwmE0yJhxYzKh+GEjUnLu1tFCeEfmcRoaVw7piVu7iXNYS/MqYkVUpfTgj4ulTlQdUdEj0nRAK1
P8XevErwS61mtdF2s9LwSR2OnTUKaHtCSzh0zXpSiAumL6+dKsVG0qsec4swWGWIrmElbuZWztjW
kvXEVfWb+qlhld5LDQRtbNvpKqrCF5bas+mFdxmAV79O6R0JNgy9kSAgm/i6DPVnbKEXxqBibUvZ
nuLQPVSV+p5I97Mvk8VApaVBryo5IpfxRis0PXBSl2KDIbrPvrpRhq6/KYz6SRuMB5cM94CgYIIW
ejK+ra2qUVt1cFu7DN3taN7nXb/WKz1IZNvxkMZ7JYFtqrfvXS4eUtTyZlpe6Jb1wZL168/YNLMp
u0Ge8RWGZEeXPSJuPFMli2wSKFD9NgpBOXUsvgTU5CAylFtDSS9qNXOn51pQWyX0yoXWOrP3Ce4e
M4aKoSC4wqYR8QFT6Hhzhomtl+1Hq8lwlVvmJtJj6lHL26izeVVOUO2iZhOa8Re5xhvZWb6qjcND
1CATUChGK9orcP85nVRT/Wgk+nvmshMMVctvtlm6TlX9OifDbFvVzJWyMdQXZKAS39gZDofJo37g
4LTC7PXMOw6MIb/N8xp+lblW6ry5DuOqOJAiWD8NhoWOs3VpAnXJCwPRyzSV7box7Lsy4kuc9XE1
JRQBemw9ViOxsYKY80zS9OlFfZfG2ToOE5A/KZHfjX3faM5VMcurNBk4HORXmfUALMZdARJ8SnB5
C2X6xGZwapXmOu7EGi92vTFcBRePS0S8opgveWGuFOxE64Tvg3kziSUCkyC3opNXeADKvW4pOy81
VG50Y51bRkx9GVW+jMKDzWADZbyLngfl8lOzLC4AgEPLekrAlWjg3TaOUu3bYj619rwhHeV2cJFh
TmH8KPp4k6ML3oBFONb1cNZ6bYNv5qaPehRnMVr2iAGaO3PikGFQmZE40Rfgey2OjZm1G084eHTk
Rs28y7AIetg7A0dXUERVWHkstTwDe732INRSP4vr0IS3gthtFxbFJjNp1rI/CTW+zebiyRyx+NrD
gv51SA3HToMBShOBW6g30Avx65DljvNbbgkeqHm4I/VubJ96u9glxmYBypDGHDHVpPfDkEPFX/Cx
JDS1qdqt+1hzLtISE4Fb1laLwm2qh+7GbShUuNX3g4GMMD0qpntyvPKag+ch76xv5Db4sdDux2FJ
m86Ux7ikhYWrnaJ+euqjBLqhTg1Q3dmOUq+c8skTVNo4CP22mYydHO9UDB9Dw9m/DxOIr9BCUrVv
XzMgp4raHhUEZYjMmgPdUzLIVBvpYm+s+MOlQ3YXzPF0j0T0GkvMgUfqZMziYRgAuCKxfiS7kJTA
hoj1qTxahXsuZ3dr24t0e660m6nsdc5XU2AN3ZGHYgVRJNA04zHkTOCbirIz0uqSyuY5rajaNKfp
t2gkGNcaYXXUm/ooYtp8lnmdWIBw9Wzv9u41ea4ovsRqxKPpoLEnPNUSgUaPLKs52unLWbl5rSoM
8r1NW1aX2zzaqvp0tqaCVaAtDijx0Fqiz3MbndI+sppFjlyvVAp906b4nGVydgzOfjlMBEb0QVyj
/ZLi4BYmc3ojgwimfaix8og/QQ1q3JsE4XifWBRKv/G4v9WBtW4Q2XTbt6TDK2VXPdFbNNIyXMWS
k0xEdY7qb1VP1oszdC+AjZNVhp3zFC52WHVuorPrNTtLyINdz+kGTMpqakrKrGEOzLw1diXwcqs7
aEn2JdHhPdgqwl7TchpSE7koA5HeN8WM93JKcEY3LfpzG7EaUhkOq27aHxkHwubOxAl/3a5wnjHH
ivXUtiWHcewm/Xo2aZ7lDCrHcdgypwyGpnpwrfAlyz1tRf8FON6bl0X36jCe3CHc5PNtplM41gQD
De5XRKVOnrrvOsarnjUfhVrBPU3Wo4VZwFKerMbZ27q9nmW2IyLvcYYGORfpN6D9n5NFudLFd4p+
g3SW2tE5qnZ2o0P79TvbOPVudArTal2BbEpVO0YTrKRrT7dLv01ppyb2MB3VJDIJBU9k0MRcBY/G
1PSY6jWR7IxZ2Hm9Szmn93OTXZiPUN66DAVCWkcNxzvCZtBEjzK6txva0K7HmkLHiPWO7Kra1Ld9
Eb91qqCMDTcOvpiNbZgPdthI5ijaRYwKWF2zMhBFtnKDsm7GcteXm4mW5rqernSskWN12/Rm7NAU
hXA9FR/s3hwJ8UJBWODW1ePo3HW4iS3nrZMaNk1pbRwVKppGc8RpqUs63HJ5vEUvbARxqZ5b7qzW
Hu84wF2TdDzxY9s+WS72Sr1eewm1q4Xe9oRvyVk1o/LaN+JqSGh1K8k3SspHl4HUWlTcM4L6ba9M
muODfg3XQlcPcb70QDESJotpNkLY5msMCBLvU8eh7jtxuhvjZFHf94E+aBaeMxWO1hzSJm6+Onod
eIPi1WAmxbFg5DJm/SrJS/0GsHqy48RfHb2EEo1GNBUu+yWOOK9aD7pHipaXBC0EoS0zuxJrCb4i
zO+lqlyqXqXbQlwdFYy6i0Pd3qQ1pvJEfzV6HpwZf2FcpUerBuszqknO2KLj6cv0krplshX1arCs
dpdj0DkM6WzfF7XXkRSGYPUyGqUFj9z1XsFZTVdNWJRvVksTjcUtQmLSalq/6e0cl77XIgBqxej6
RgnW3Yxu5CRJdOyZUo80+0f7PqtUEmuUMK+uZJ/icizVcOg2uGrrPesOzQO93+gJZPxJxUhotRev
L2PcCOmHOmWnUkO9nuYLLGC+wmfVLoSBVeva1XmmXfBeV2FxGTMM71aWujeROdC47ydaaZlbA1UY
oizdVl3GtYr05i1Vh4JHnBpYBwmct8TbJPqKNNb5ACo/dTjAjBQgFWEuAzmwMGh7FS0yimi7ntQN
vAcNM3FqeN8qLVUY3dC4Bj/nHktyKNYZB681+R/1ZmFXL2WGtp4xGp8ERKFzDFp3Vcke16RpQVMP
i6r5nGDfBviPurXT8x5F0YM4H2fZ7YgT0g8S/gH5gol6i0zZgcHnWuhFZgyLPpV9mASib3UbS0ff
7YfZ7t8ju872tiM4NHv1jP6rXYdWxeFfoaSsMPEEZT7JE99ot3HZj/WNks7FGIxc211HnaMHod5g
7addn4+b2cEgGxRZM25VTF7XkzG6p1BZTCdRpTVfI8BxPJcVj4yHkvphHto8Ccx+oFukaorzBFJN
rltRlbtGnzhez8Iz9jkinmPbUFtt0lBhJ7LiIsFt1ZraqY4kddOQQ6QPowwboZu8ijlXvik4j2c/
bnp7YzRatA+1vNpYvFxBpQ38xuCOfYtGfAt0P+azVcXzhkmtU+AVFxi6yM29MedKX4WD12w6HhHh
pyEh0pPdVceIRtBOjPkLeqr5XtOUcmt4nDLYr8IT9Mfx7FLPXOhhTPu0xM5lQENEhG3SZbAqc28b
fXwLNtq8jvtRrFUMKdsh4xDvYwQw5TVnHcZyLrgYine8+vMecmFER52n/72JU+fcTj3QsVLxbl2D
A3tAWIhyZdDbWVdjMg2+knrJS+fFzZUZu9m11ErzqEmvecG21UwH0Vp48Uuq4hM9dnKwVSdR2hei
1LpgHkaqylKt8i/sLgYeP6IDNhH66WTnRpE2MmtKB5oi0cT4sThmRc/MKRvwgOWiw/g0yx7LvKWP
1oUFxKZHI7Au6kuiI9aXropWTsU0Ww4ldjmd/sV2NpXwVq2UW1R+XALFZVkMtSI/zJ03Ps7K0D65
9HLXNSyHIHOGaA9TeLyChmZsdfc1d2triw0n9rAqa95dMhs5PASjWs/wEIlN7pL4phVDzRpUdjAW
yiYX254lniD52LgQoG2XW572MDqZg+QoKJORXrsrpV1hIBg8sDfhfKyN2KbNiHNYC2yXjszGbbuL
bmeY9NI+vnI5RoKJUpRpPeSYz4ww9bJv/LfK+IBcgWcbblCzbfKCGAM2hm5E1ZQhcFBldx8ZumMw
k5XWY8/h6qm2HdD1ijPJQ2/244kuG1zX0lJP5TSGrxhMLFoi9M+DspinlRtr4VUDwWddCrr4dKqp
ItQ0esvNXtx6NnDSpfp2j5GXmc/1iD97MHNsDEXR39RObe4Md7Y2ohjHx7aO71CVxTdpNEQbjeQP
PKdp7bwgGIjkRpq2yUQQHac52IV6UZq5V+6AOjtnRzovZlarnz29YhxCkkmfhe8Tf3bFea0hJCWQ
Tu4RO2JX4UXDJnA/G/H8kLMp2SQP0XObHphXendDYuIbRA1a+BVkS4BO2ISSkVVhLFIJqH5EDEEW
qomFs1SeEFWba5mVODzdbulSpURT5IY9PfF15ydpejT0FCUUR5WDL1ZR2jikcDXBgOfhNOEgQwlr
msaLGrve08yYYWuZ+SYmwGQdDU6EYNuxnnovdwCSWaqz92K+U19FI7HG/i3vQTZahwHFy1rYJWeZ
3poz/ANmem+UPZ3tmpltYuAwdEBBbcgdDzdt3qXIDpyREA1S4FYoXtjDSZ6+zvShPU4iC29aXeIP
iiO6oVmXX4XxpDLH0wVn2pGIFXpHSGNsQjc5UwlGBClBGedK6BhVx6I0hF/hHx2COeu90Y+4X64a
s+ma3cSMUYCayIfLPNm0TkOnMq+m2QipeotJwq1yZtypVcVpA/ljy2FhNE+c87p1hBKP1raX+ZlH
99XrdVyURkgnsJ1Cg7WPCYrT1PI9VCgNcYcN1+VkWr4d2tW1RZZboBSWla1YmSfMvlrl3A9lxpSe
9PlERbsSVW82hutybZjURmXe0m9VoqxLKCeg/UuV/ciAGZTg6CnF0+Q2XoQdWAxXUzMMb5bQ9Bu4
oMytQOWa5Pql8hm/MaM2Ay7rOnIFJ35Gv/m1bvZ2u9O9Rl0Z3GIwadEI6IoXn51WMVY0iYvD1Mnm
y2ZA5cvSmS+6pbYnGIzRXqU6XWMFAAfy7+vm7sucf36UwsFH+ygrjo3EEvxj+1me3/LP9sdfWvR5
/+e32n/8+ePos1y9dW/f/WH9pzztpv9sptvPts+6f/znP/lry2/+3/7wv0Vu91P1+fe/fXArd8vf
FsHE/07/tgAQ/3e93OVNJG339tf/5fNtEcY5zh9A6AF6crXgbaoGuuV/SuZs9Q+k7Oji/ouzM9uy
2+S69g39+gYSEqBT7a3qG1fjcpwTDdux1SAE6pGu/p87b+cirtQII0fpMBuxaBZzzQdWcyFqW0Ko
Gf8jmeP/R/C/IKcCp7iT0A5yy/9I5uj/nYStKCmAmBb/Hv/qPz/9w7/E6xi1fw3Fv//+bWzgv/Vy
EZ5aXuvlwmZHDcsOSpfGY8mhTSuUu+3t2U/j8A8ad8R4jAGQJgs0HgbqBUxqFKkO535NnwSiP+n8
Jg3OepOqJEd13ZzBLCPIUpzqPVs/iVx/al3ijIwLtwa4ndl7CLWuUe32Hu/6tVD2fyNOX7e9bXhx
x+oJ8/kl+F3Z5FASSOj8RiV63Xa1NqMs5iDJdRQ/tVZ+GdfZ81s6qvsyxqMNbDwYPBzwsoF0XXIE
l0t5dtxxGqV4kF3xAgNYHG4uh5LrS1yO2L+UvP90jrvwC2oSvi26SJBHU+VhnZMfPZ3NP1Ka//dz
uh7jabqus2wx5NCxIK+kAnucu8Bv0F3HQh4Ncy+mIs5xQwwelomIk28I3mS8potLihzLii0AhiZ5
oubPBby5mKEf/Zp24lPD+mRUBk1ztTVZMvU3Ctdfv7ad6EThZtfu0YhrgkGWeo+KJBuG6btf4054
Fs1sgUCE3wX88P9o2v6mVv0Hv6ad6MQsART0tGaVGwTGrTiuY/EOMvU0rP+rVPrfLHSiE8W3bIxA
EoP/BHJJE06j92VdDtdYft9hJryxbMVOhFa0CuBEDa1zBPMaToLrcv3Da1ioo+Xf4yHdV1IlsD9j
V0OyfDHl5LeOn7ToP6/jqAzr4SZYJnkKqdolHBTk9RxG9379drZOBvFG0RIUny40vmG7ugAMKPdr
2tk48RiGp41T3IPGlsP7+0qCUOLXtBOYIZw4SBSIJO8DBnUED8YfYCc0H/1ad0ITJTKQW+KpM4+K
7VM8D3csiT3HxAnMiEFZCsLJlgck+mMHcRUqjPCzX7edyKwkOC12Lrd8FXY7SxaTHiMa/zMI03+D
83Tw+3kWdgLJtXIZLd7c2IciTfBK0z/7ddyJygByWlj+2DivTfRxTeI/UCHwz2gB/+22S1FtY0nL
uZ5tDs+Wa/gF3oEM+E518xuLieumr5C3C+A1uaHiqaVZMTV37Zr6LSd/Vob8dHbbqErB/VsBG8X9
IxPLcp7Q+YvXcEdOXEZ4hehZbVFvrvCY1vP0R6B2zzFxAnMcVm30BJzbQNbvJhhfSvq7X6+doFSx
Dfe0wWgPobqb9XxHQHjyO0JETlSGDY0NaLA27+Wkrjs4MDzPkS791m8XR8KGLYikMTZfqfjWJvGT
atN3dsy3pqATlAM8ZJAzn7c8YhsySBXIP0Ul/A6FkROWyx6esiTa5sW8nodjhIILe/T6mKe74s+L
iSysCObUbHjUjR4oEujIe/jNbpdXBbzj3g/wO8oXfhLxJ/VNhRoZz347u2VTDrDVNQN84WsJeUN7
Dd6t387g1nyV0Em34jRLZAcNcoqyBbzpJ4PfDHcBI4UwxVhgJuaixEvLXOGRD3VffqH5J0rmp8UK
xqZKyB4TZZlR/dLR38rG8wwROpFZBnKJgxATXMZkyYfOQrfSSr+jrGtnAKsW1HfQCVuamX6Di0wC
w0LyDlf+jcj80wjkpzFpQYgcYo4lRQ8WLzGcHsEb99zUQicye81J2Btsakh8Pk5l9dssmd80dK06
mhAEqQrjnFMcZh+DsV4+Ne3gt1y5FcY9hW5STGqDOqh7TixD+VDrt1gRJzJto/kIO+7TPi8VCLPi
e5z4fUri7JdxB0jaOLY25yu9UrADQsX3s9c66NatV5QJgpytzYGOgjGmUc+V3D3bPs3Mn2ZgiXq/
IMQTcq5FDSe9KTy0rVZ+d3rixCVOgrFIUlSOzAP/0VgYF4JL23k27hxk1wlPpiXqyXMaLWXGYGnf
d9uD34g7O2YV9agOJRhxVCTeUvjtJGPtd/4mTlSmM6FthTx1Xu/BdxTLfEPVjE/gILvq7JeVTkYO
14Etb1A1BZY49ECo8Xv0GBI07t4v8UA7Jbg95KKD52+KDAqX8h3ThF8ug2jbCcuhVYB4h9gaQPHC
83rC1stIre95m7zVuhOZnExQpBaY4lNF0rxcUTizBV3tsz2g785ZlssmoKbp9xxqAfK5Daf0C9yB
10u/UXfCs2E2VGJMbA6p3UfCmkc++YQP+u3EJqwbAWovE2SVgwl6npqiXhJAVL9uO7E5DnhTBIhi
h8Q2fug2vDQP3Tt3h9NX+0v6B/12QhMQ0wWPTjDYJZCimYWgIH39Chj4Mazro1/vnRBFoZ3Ee73e
c9tXKGYpz2DY5LMBgdLghChLihQgVvS+jFB9Epj544qMile3hROhpY1KVKtoWA/PJshjudtsSYLv
fo07ISrJsDGphz0HHeelGdbf+38Gyvz33RtD4oRnwdsqWiKKdXxt/2hhSY677Htk3DdCXzjBCVEO
ysHtjqJ6pT/rqPhAqq9+4+EEJiqILDA+Bba2ZvowNihP2/+Zocv/BsSJzJYMdd/tWK/GEiZPNh0T
aCW9cmIYbScy6U7bDdYse77X21PZmSdY/vkcCtG0E5m86sXCDcQUnVEXcP1HaYTxW6yEG5HKMIEV
Jcr7KcAJq2AotvTtN3di8uSWXyQLYrLvoytSkOd08zqCnxhbr09X1Q55ywAEX46CiU84NF+xKfZb
SbgTkLolAmI8gw+p+FNTsi+75p6rFHdCktXIs/Ga2XwILLhAjA/QecQfvSKHOzFZ7k0sJTERMBL2
2grysKezT+Iew+0GZT2YGrUMW66oeQ76UeYlKlM9B9wJywb1r7Gx0ZZvuoZ0KLoAGubRb0icoISQ
udYgs2x52EW/1bF9ErEimV/bTlTWcF+SUYLQsVGNGk7kH7mYP/m17YQlSvMpizcU3MOm41tr9s/i
pPfzattF2AICVo9WIk+dbvJelwqV27j4+LXthGUL+GkXFaCZcrAeuwKlobR6Z6U6hd8vjifMCUtU
j3S7gYNETpqWfq0XSM1QWQWrnIwj9OFi7xlGrhVpNGxtMGpkOjltP0MAfmyn4g+/4XEitJgiWF3v
mI4EF29m4487E7/5Ne1EKCejPSnGcf6ppkdpoSzSqWfTTnyWbF4AX0a2sCTzfQlb6bbrPZt24rOJ
axQS1Oi1qQ0YESc/Fap90mLw+HLic5g4qm6haYW3N8AHTbvZy04H2zun5dO4/mo6OhEKqMciWj5g
RQy26XNjh/FWFfX4zmR/o/XE2TntJoCTLHHh7Fj4rZwaFMIs7IvXTEmcGI0V7Eum00nZKPUAoBtU
dEPqt265SiAbp9yyFM+ZyHPCe0n2S0bgDO/XcWfzHCfg9jQWRKBh+G0EGSdsi/z2t8QJTNpGBYO3
Ft7uWvjJLxC7DqN89uu2E5lry6ADTiscaNsnmAx9UVP62a9lJzCx348Fp+WeT2snztXcNdcFm/Z3
xuT0238xwxMnNqN47Qg1GG6IhkeU91etvW/hdfE4VmlVHb1+gvtu36wchrkJfkIi+muziU+hEed+
TTvzvDIULkljhdHZwi/BAIevLfJLq7j+xsDRdXwSeIwtehQOL0R/AxTJb0lMnIVlIkyhRA1Z8YhM
56g3PgO57J1V5Y0v6mqYuioh4a6x84ux0Zeozz4s1cnQPij8FkVXxzSDDQCL7QYJZi2f4Gnzcd/E
H15f8y8qJi5BKqs6PFl1c3IZUzi+BOBM+s0VV8QEclBcmhaZ8bYav6d1MhxQ7On1dB+msbO4xIB3
BQXQAdj1YfqEMpSPJWneCdLTIvKLII2dxWVsBN3a7TQT6/QBDNLzAubGfutt7CwvNig7vaGAJwd0
RwHFxr6tDGUqft/TXV0a4INFgo4D5IJSYducqZMLoF/jztY/zbMOyw1pd6BfUJ0NKVA/qtizcSdA
qwC2j5XEXOmmdTmMCvSHhQZ+E5FyfOefXg3GET5qC0P0r2S7KEHPVMPywWtQqLN9rkCzbIrjc0YE
9JR0vlpk8+LXtDPDGUyZ6hoFcTn8oasDHKGaIypK/ZLv1JniE6o4LMWTdQ7A0z2Hv9mQeK5XDvf4
/wHVCSJah9HuWfM1xEEFJvoPfkPizG8o6USd9ui1qYpzi4/ZiuDSr2lndoey27Tmq83DDWrobb6G
wsFvAXeNdxlbLG+6EHM73s8ADrybm/SdzeeNlcpVAukC1hxig1UpDyhYQTUF4vGfUST+m9hzpUDB
oCGKrJMNeWUU91h4h1T6yWuwXSVQoUYYAoY4RRQQzl6A6lyhvnz1WwRdKZAGu2oyaYpFMAnOzZZe
oKwo9+u3E5K90eAowZsyX2Nr4Ct0clfprd9SEjkhCau0Jowhcs3nDWSVUW0V7Ey1X7y7aiBcIOAa
wgWO+X14S4buutCD56A4QQkz1znqB4oDELWAnJTsB+88byeRE5UCwMVm6jEHzZrcTfV4nULQ8Pff
8k/Jzy92eVcKBMvjCtWWSBsmTJY76oz+hGiEdXpF4nh8WmBJfst3C9wecNxwfl9vQ1DEPlVxtF73
cznCmqdlqDFcLI3ncwtM0e2Kcqp7Shgqs4eJFJdIjlcP20oC7aNsPfn6v97J4MA7Aid1GmtOP8VR
cQ247cXfj8cbS4mr1YmKBU6eq15Q49W+RAMIbxJkRr+2nbjZYMJiWqqWfE+/mp49TLvnPdCV6awh
3ncnmLzDzgeVcigsi+BG5tdp56TW2gH1A6E1Oe/kjYH/SmKY39buinSCpYatmUXmdw2YOkY9AMOS
r36Lq6vSqTjgwXrcDaq/RxgDFaKF5dXqVYCDGegc1OpqLSc5YVR6otTZXpRHImT0zkHtdGr6RUi6
Qp2oLUhYKHxNCwX3Y6oXFOZuB3hAnYFnmvo9PLqCnZEXvYZ0EeW761STfC2m9A4JxCHxWw9dHWAK
7ojZK7zHsrW4gZnPVZmG7zR9ipdfjI+rA4TKw/RgcCP8g7F5GQIcWbKxF7DfiYAQeOcPeWMhcFVH
BQC93RjB/hC0sA0mg7C9Tk/wCa+ocoVHOm3GWCaDycdCwjeGT+cwfX/2a/s0bD+d87cdtKBIoudk
Ds4lic66pvfLe5LTYP3UNMzFw9r2IyYN6lL1PF4FvfHLe7iyIxWUddhDopI37Qg7LT6kMaprIav1
GxRney6GBJ5Jo4khNOQg5CCTfVBBRP0OoMTZoPu6ZJNi0HTTbf0UwaWlGuCI7tdzZ6nZ4dLbjsis
5rB7A6BtENlOYq/vCW7Z6++5lSYRnZCoVJJzky9VPR5am3g27iTJ4F8DQuoAs2I4+578w/fbIdFe
9xS48L3ueMlju3CBQVmH/du4dJegnXttHMLlbfUxhZU0yvRz2MONWbuOawY2klchYSj+ojxStB3q
Ea3XESC6W3NV0/WdbePXK5Y4leL+HJwa9C7ezFuColDxCS5+N8J6Fcqi184hIARXyMaA4sCKfx6z
qky/FxwnDZ8JLlzqToNqtlAM6DeZy0s+8duF+sWlcHVHgIWOkkqUbdIhCvIe/MuKK3H067cTmLBg
mGa1GJaP+y4uSB09rfHW+g2KqzmS8OGDLKNB48a8zEv4aYcZrle/XckRPDAbsxqIyGD28wza2wFI
CK+UoRBOWNawvCK0xjxhHczEtiWGGxjcX/36fTou/bT5xHC+idSI2i3UEO8HOsqPkWaD38d0RUfJ
XoIPWHBMwpLcwXHvbA+I56d04nLF5pAk/c5yizTW5TRMsCseq8hvlXVxaviYZIlLdNwWywty5J/M
wD76DbizZ1ZLsgGWFaHplS+w8x8O9cC99mPh6o6EaI3dAGLPa23gQN5ftz33HG8nLtdNNM3YrChg
52GZL4N8mNoo9JuEru6olLALWzTGRO7Bdc0XmHfGxOtaC+TZ6wlekQRS9BkdB4ZbHgly15sOvOrA
wVNzQpPXJXi5cNwBhRS+7ry7S5T+4DVPXOXRNCdMlTXAOsGqb4o9yCX3EzALV3dUBbJgOzTMMFBl
xflpQSlhZ+I3UVzlEbAFLdzSMCTJOrwUMzmPBuWVokUa4vWnZAYG4zFdkxzlObD4D+DsC2Cu33A7
YclnEskVpIVcbBDqqoa8LJUyv/k17pxkixWGdjB/SvLBwuYwkS1gK2bynOBOZIow6BYrUXQf9OJW
benz6udEcMLfvh5wggI8rdTCcjXDZaqpP9RCeB3ucXh63XRQcxJAZX2yCgBYPgNqMkW5qa6uvEbc
FR+VZTVPzWmKw+35LLGkzYMSptd+jTt7pg1CDjdG9D0OXqKpq2D+D2i3X9vJ63EJIaCvpxYJg62I
v1iJ9PIC02u/Az5zNk34S5E1PU2VOYD7Ww0UyDkhQLT7dd0NzwjjnMDcKw9De0fj9nb3e0ARzAnO
0EKPgSBieTDMV/u2XhST8Tu3uaKjEdy3Eax6lsdtdLtEZQ5dmud4OIEJW9OlFqfcD4+ZvojoWJ8N
tvebg67gSNtoAue7YjBjLK+LuXkG+9xvSFy9kSq7GpSrGuf7JLinEo5gjSzHg9ckcQVH4anwsehw
ROH1Xp+nY3m5DQP3G/HECcxFcxtEBiPeMdselLb1V6DkU7/Tlas5ggEelvEYpi/GVPyQ0FF9wNtb
4flBndg0OrRVSTDqYbMlZwXSlfez1MlXv2F3YrOYl3idoQiAZQCNDqOQcPPdRr9lxRUeFZut7Dij
camLb5aHc6ZghO/XcWfrNBHeqeoSV7ZIg/mzEtmhrDB579Z2WlX/mvQUrnbHxgG4wRUWRBXT6nav
mxLFvopSWCOzxfid5FwVT2+AYwbYEcNTVHdVP2QTHLq9RsfV77BGKmwWp1VgSMKDGsrlsLJt9zvK
uRKeKNLIXRtMybbC8RAcQ+AG7R77nQBcCY/p0PgUMhz6h+Sqntiz7fhnv2FxNlGpSr4NAJrldGHx
XcWUeZnkWj35te5EKozf17SVmJJUJJ+Xbj833eiVrwVH9fXu3wQtDi0dbMKmYdaHto5wWjTaL+kJ
87nXrXNreIl5DnQSjE8OxSTnbGW755g7gTrodpksasLzuZiTo4ksJLBir/xWR9eIKBg6gH4DpFeq
JoHp9XQB7olfesVVNLZrHay0Rcdh7Iha5UqOeNmHV7jXZHHNiFYLxmBqkFNlACjU8Q4emC0Lv8Oi
Kz6K2x1UsRIH0bSMy2MRhV9a7feOKFz1UWNZtTOLO3mxLdchvNmK7b3CxVOg/GLVpU54VkEy/3uq
pOrMLvQHWZZHv+F2YrO1KTx/I/RaskKd8ar+1omGeQ63E519Sc2StBQzZQI5vYYUM4z1j7/v+Om3
/2pMnNhMgk0pSJrhoWSr6sXsXXGD3ak+08vi5U8SCteRyEa47osOYzPGKJ6P4Jh8lZ4MVf/+B7z1
UZ3Trkgtq4HIxcjPxZ2E7Ztlwu984SqRql5GNNjRtAA1s5/E10YtfsHvCpFCkJCXmmNMkhFe8Uj0
gUkq/Y4urhKJxAY25xyvEsG4SZCXd3GWyM7L/yQUrhSpghNHBYPQJG8D8WI7JEJSwr0MftC4E6Ed
eFAJSnfwoALUzyWYyFAe12L0myquGiltilhFp6UlremXUq4DShij3rNxJ0hXuIbrekLjlZiO9QTW
pXxPWvZGjLrGRKaeyxLWrHFeSsC0sg6QpG+2C4TOKPhYnou6q0uCRTZAkCP+lBWo8ZuhC5ZDbGEh
7hWmrjJJa9CumgiT0tINIMGFrccySt456b4xQK48ATbFkqgBC+QaLN3jVn3jwFy3I4vfaf+NNcbV
KLQckIW4OHW+nJ8AKbokoV9phnDVT3FcAGO4nHKLBtBq3YOxLtLRb+Nw9U9wIS+2KSxBmDXdbar3
i4oKv5yoa1QEubQylqHfdQfMzdiDVoE8oF9q0VVA9RpSx61DLreAYC1XHbnqgt1PFCZcq6Im7AFj
0viYs9a3U9jdszb1K/VECerrky6J4iXQoILmXVrfAcN+wb2M5kLhKqD2dtzJRE6Luogf50Tdio5L
z2nibKFRCBR9HCNNbCvDs2buP9kNqBqvwHf1TzYYBpTqY0iWdXuqpuoyBV7Qs23xeriTODD9FqDj
o92zYlBPgZZ+89tVDIVhDGuOFash76KTNnY/C2Aj6LdDu4IhGhcdHPJZnAsB0ykG6DkABrvnoDh7
aFj1VhQdZspQVA+Lmu9NFX70+5bOKRc351gnA+ISYoTHjZAxb1Bsc/z7xt9YxF3NkJQKcgQIVpAk
jj4V4EyhFg5Uut1vfybR67kCdXa1DAMMQlk1bfBc6KZHsJSk31HR1QxNfb+YYsIXnUBXPy4lGEOk
ipRfusV1LAoY6SRAVUgXyf4xofSSEb8HC+6KhoJuXHtZIISkNAWY0cmHckmF11TkrmNRWuIADTxH
ki99e9V07cte+YnXuKsZCiw0yyAMx/msALSs99UcLF+8gp+7qqEuXtoBdFdkXNfg2E/6euuo16fk
rmSIBRq3OY6jCtV7l9GxAbE02b7/fQj9+pwCpvjrOd42BSfgaeAyl8rbsv+ti+mTX8vO6VYysuzN
6Q4n6glgwAToZL76KeK5qxkiggY8RJ4iN2Fwq7oXG5tnv247ySGssYRxTtFyyr42A/8ORsZXv6ad
TXMBm2gdYEgKDNyUZlQCWg9ItFdSi7uCoVbQmYIQdTqL80e8Qp0BaeRX88ZdxdC8LKzSY4SFcOkI
tD0yyiDu9RKwcFczVKXLYtmMUSkTcoi76b6bmdcCzl2XoikCVSfawjjfgXUDS254GO3k9WyLesLX
gUOqaqCCYrzrqdkyY2i2Ua28dnsunKiMxSyBFTntPLIfHhpJ22exTYVv805oBosMp8JgXBpFD7WM
blXql4jnrlXRsJSzAkU+xnqygbsYAGlwLVbIBv32B1c3NKYBrOBiEufbvt7FY3VMK+G3zrp+ReEQ
71LQAU9yM+DLeq++VXR78Qp9Vza0JyneUylGXEXV3UIYuRahZn5T0dUNLX1IUmLR8ZnxuykQTzAf
z/36zV/P8qQtIgB4IGwGwWkh2VT282XDbfNe+dEb248rHUrYViasgPSLj8tLG6kKL9DKc6644qGd
QTqtKqgRbSHynpZ3xepn28Zd6RCMX4Mu7vE2bPolumJzQQ5hrLZ3wv/X51rsNq9HfQqYnFYDongS
VcCxN4Z+L6Na18CNg5br92Wdw20F5qYEizBGPf0qsp6vwIBx/c4PeOuzOpsoqbYdd02oIEjbA4Ad
wJMYBTN+5Z6cO/uoFht8RmYMD9JnAHjRr+B+dX49d3VEIyiXdT3iBbRPBhD/pLgcGr0cvcbcVRIR
vH+qtMXhdhvZcamK5hBLtvitjK6OKAFOQ1TkVOEgw9pkzQh0F9DCq9/q6FoXgUEM3F7UA/kw12ek
VE/77leKBJrU6+luljBY4aaDp8RCSJAzlc6Kzc9fFTfk141L1ZYhFl0IctJtOoh2H8EqBdjN74s6
kQrWq11WDhAG4+UhHdJ7wvwezKFtft3xsEd6WMoQ6TIGWDUm5h/r5DlVnPBU/SoBNoc8RAFJCtRy
I/O2DPweQHFeft3xDcDT1AqOlSVeq4yS+jqYZj/DC+6KibpW8q0EgTfvYDR9F3flnA8M0HOvz+nq
icJonAGaC9F6NAEyWS93uh8e/dp2tlIgXRsDJ2UGldxmr/g+iay29eB3BnD1RH1S0Yaq0xF9+BY1
6W+t8GKPhNzVEvW2Y2Xfn1TJW/GlZdWI1FnlZ0bFEyc6cfdU/a5b5MyAe+0yXm/DTcBs+tFvzJ3w
TE2gJKC2DOWNELOQKbmAK5DxiyJXS2QY+G5d0Z+eEOg5DEvz+d0K0NPP/+sTK3dNgAojuhavZriE
zklxu6vpq6CF9LsVuUqiCYcLGc44i1KgRnOi5x+jnnYv9QP/i4JoGcupGCSSLHNa5w3rG6g3QM32
+p6uiEj2Vg6pQOudGo+yiTfQIj3Ls/lfNERTpTf8hdTTHk5ZE9LPtFq81DJQUb5eE7WeZcpmXOjM
RK5lH30RpfQccWf3DIEESpNTHjEsig+nplmyeumeuOsAlJZpR6YeK/lk06MwzW0ZG6/sJ3flQy0F
SzlZBa7mYI8fLI5CaUt6z2nibJ16VHO/96iz6WTzoej62/W9e9xpUH8RmLGzc5blmLK92XEyrynJ
gadLvs5jgGzOXq3ps98kd/dPXYBujCtWDsnDZTECL1sjD+rVtqsgCsiqjAQTG7bqcnpo5R6eQw7V
vXMaOj2i/GJ0XAVRp/qEFh0u521hmxvA1IvnZFggsEShRdBmaRvxm5bH4Q9rGPVMTrnKokkVS9MD
DZ+rUd3spxxMAZezd9b49I1f5MTtwCgYbTW2VRQPk2c1JCrKm1QMqAm18GXL+9UmQdYN+6gPRcFj
GB7SYPSbCK74SG8qHWsRULgFl/wAyOpLPyX0nW8Vv/HLTv/8p2o6UqOkeFH4ViZin/QwyUMYFn7W
z9w1P6Lz0MZpWdDcjqvMdh5HxzaduV94Uye88bAe1NuGSZw05D42e3TBtj72W5hc6RHcmW2RTuh6
vw2Xi4Heswj9Nl7XAcnaLu6CsDm9+CDBhOm6PkAv3L5j6PBG8LnSIwYMb2qaUeQWhQ1dXotQfCRS
48l3mWogObFlkv6Md+2Gd49ZicFva3N1SWTUFqxIpHDSOU4AC4mD9AZc+ZH4TdS/aJPwHgmQB6KA
NYvJOhOuWRBKv/XQlSbt6TgRXrQ8p0ZFz0s8N/f1MjSN30x1xUm0JqUMakwmzqrDWIo9G03o+VTm
apMiM0VrWWJg2nVtjltFr0xZeWYTXKckxkAeFxsaD9OmPyOB+jLtm59uiLvqJNyxgmEJTgtbJYrz
tnsZqe78jkOuJmmBrMRUG7aDIh0ftFTqPpQk9NLgcVeSNJ4W97psgTElC86eTPx+qsP5+635jaOF
q0iyOtxaSVLo+6p+/goQUUMyHMx7epxMuz39/R/yxqrvypJGaSpJAoyODOwLDtBTFnbho1/bzgWX
jCgj2hYsy4QN8qCAnM+7NvGc7a4wiRGVajti8WQJLTMNB8mzIVLNO4P/1ricPspPu6GlqmYTEFY4
uaxfo0LewCXdb/1yrYLgKEUDAfuEfLHhAe7Ld7qM/S79rlCGh3hz1hRjsu8EyeG6jGBFNPqVKHHX
IWiKR811i9xWu9M1E7iZh5sXrTfkrlZG74Qo0kArE0zjM/wM7zUP6nfObG98S1cqo0CLH/pZndLD
MkAtqMjrYn4vYfGnoOwXZ1yX67XX09TUSwz1gxqEuphLsvIsSKsgPlft2H7oSKG2TKdYQQ+iqvnH
AArS5RgmcELIeiWr+ThDBHf6/0FQOltNEb3nYRCGfy4Wv+idK4MrU7GTcsGTB2qQRHFTjmycslo0
UZDN01zyrB4Ue6zLWVaHkOlEX3SaWm3Oo2Walz0z2w43XAijmi3EP7Oo6mjisLqsZ7792OqOpxnU
0/JYlul8uegp2s6qJJDT0Wwd1MgbEPczbNZn2MUla9DBY2eueVYwo1703jCRp2tt1bHZl0Ieorkr
vibLZrpjLeX60RIjy1vID/mcFaKv+sO2LfPjui07/xFJVVQwwGrkcNVptd5vwPrFd00lBbuBGdde
3uwJoAzXMuiqEhjbfehe8PrI1+ttbbRW2RomU7FnYhiMBQidAAjI7aRgGwkAlLBnQGvvEvpYHUJA
SNtiugCmVdbnekUC7NO4RVt6vm2ijQ7DOBTlR3Ac+w9K4+J3v4ukbTNJWVdfpSRuyF3XDCE9pAbZ
7JtAV2r9kAx9Z2lWwRYnwQIW6hRJ0Ra0VnVoZUuXm3lIbf37GkahuSw3yeYQRWRsqB8CCsrOTRXt
M1yXwplw/TDHc2nwbBtCpp1F87qED8NMuvESJ/pSZMpqMYL40277GeiygG4fk6FoxzyuSp38PnXB
2vNsaOao3Y4j4aMQcDyX4wriwaxk+m01fRH+AGlh6J8ph/LpxrTJ2t0HMQ/S62ENUnU/i33BBxCL
LOYM1OalSw4o19/2UyfxjKcOHFUN1fPSzIm+L5tENPEh7oHcMpmaQj3dgCXAxIuMBjw8zaPci+qi
IRhl1IjU5Zmo9kKbjEHl9VjOSbjeT0ohCcG7amkOq1q78Y9Ur8Uw51PfwdufDv14DaWzmChO14lg
BOXOdnnqigbvCjBpasPntqhodDS6FMdhNKQ5BrsK8dWTmIDS18W6OpB9bXY8z6jprudRf1cudayz
rlTp5yIWprxigg+46Y1FOez4QUHT4u7Xx/rAhDoNjjnXGIXwSMN1GI+TTOpPZNd6PKepCq6QkRwC
pGkrRfJtMPGHsFfh5SQW2h86pZsoCzc18zNNSymyNAZOOhN9C0Ym7J8LnS1Li9x0C7zDZ1V365aJ
UpRhpgK8V8mRDOcCkIwzWMjxzyj9xputGXZ96Kqpbo9xsQ5bFgplzgez0t/WgW1JNibGSAiVa7Ee
wTou53OTxPSPeloCkFAb9sSHVGtQoZu9OCY8LvWF7g1eaZZhLzOyJOkz3ZLx2KVstWcj7E6qO1um
wVkAskN3CXnh+Lnvw/KqnqvqSyRD9EpK2BUe2pWt9HJKi1o/mgAIr0MVwlPnuLeqT7PQqHR46Dch
H1qNOvlsWIvwgy2kqI5jQ4g4slY0ILcpfanT3TwUJsBlbUuCYjlO3fjYjj272DgIW0dL+TqcBarb
zNk0hNua4/ScyAxWG/P3oewouSWV1FUGBUrfXJdqxhuaRoHYetk1Uh+GImi7C7oX3Zhjz93GW6iC
LzuxDt/DvcToqLI5jsFSllhnenopdTi9dFWM/xwvFv10aPBO9FChGl9kEdmSD3bpubwCfymBFqBs
xuSMxlY8yT6U83U8GpQCVdqs8mye9zq40W0zjxfgzdjrrgUuORMGrkyHpaTR+iGiDTwOab+3Z2rY
rAX5mWz7R9MJe87xRnJTx1XTHUOKAuMkRlLjJt1ZSw6WbRrVkv+fsy9bjhvXsv2VE/XO0xgIEOjo
Og8klZIyNXv2C8N2yZxJkCA4ff1dqXu6u0TpOq8VUVEVLkuJxLSxh7XWbkt7VclJNj/7qWqCXSpc
MIe6VD0LvbbJ5/tOZ6iFpHyt8W8fjGVUAEtFz+gkkjJe6mYEImjW+frQimziMWSEwawjrl8ffAGT
gRYT2pRfnB4glY2OeCOP8yabrhOge1HgVsNcnU0L40ukckhBhaWTpTvPqwq9bUPBxyrkYHofKM/4
bqyL/qNe0MtwWnrVX3QlEL37flmW/m6qG5Og5gSQr7w37VK4a7xFibi2g14+LNrQfOetIF6fF8qD
5kJUdhxt0dCkRv5MA2nBH9eEJ6AD5qXeVw7ifJcN1HnLMizSjpvYDVDBuh7GXOdoC0VJccCJ6q4z
leegtU91iuorWvWcLV1Gp/vm2CXtloui5ZErDf3qB1CeQzqvTiExf9RN+aBM0GXVgafQPokhg0mS
HKobA41zX5GzoU1/FsYbPiJhv8Ygo+CgZ1p3kRdAyw7hgR/cV6hZfZK2HX/otZq7kBYu0FGiE3Fp
cm6gwT/N174l7iEvfCWjtockoCkLfrDjODahP7X1ARmbNBpAo4uoqcilbxt9mNt1IPGkJDoZKvxQ
8cXYzHz1wd+9K1uTzUXoJ0a2sd/i3D8AIGb9i56vpAnnwJJsV1SlLqJiqkYRd8zJLzTREpl1b5jX
CLfa98KWuY5+xKVySTzr0uuu0mrNIKFXrO2utEnunwNmVZgQR88eKt9CEZ2stLjMOBoIR55yfhdC
ei+4aLNiHSJIUfTZhSp1cI0ucp0L29yr5nORFbm/5/lIjYv6uV+GKezJYvmtKbPAj6YGDYtiXVbp
fdUZ2cXGkvx9ynpbhSSZ+BDZohrCxqEdWNhLWU43XqEDF+VWl5dtU9X1YQ6CtTofgtKzD4zR1UWA
46Dcx1O4IKlacr5TynjtRV4UATI/zq9D6Pz8VdOxaXa9EIWNtUjpvpzbIj9X6F/TnbUTyeNKKhtx
f4Q7ZUvRfhrR3XgMB4s3IFxo9aVSvT7kYISH0MK9K8oOjWxzXjBYelBoyjibqbI7Bo8jnHEZk5Av
FI/0SFRxM1dZHeaknAh6gY8XQ4kYIphoEPKW8hAjtXGvk9vZ5Z8Xg7bBfBb8Ys5HhSyMkah58wHv
mPMLqHt6M3Dp9wNxtdgnLhNpNM7Guuth7ZMxkjZFQyXTZZ7ccdOBXpqC4sdcCCcmnS4paYIuqoa6
KMOZrXO5M0oO3Q0fM+eiYah5etGuJTSF51xnwX4I4I+EXWdG93NhldChv1Zo7TfCCZ9im0yqirsu
ZSTKKXwH6K/PpP+kssSzcUdV4uI2RaNOfKHZvkeezOTRCvHpKzj14OxzkYx/TU5Bn6b1E5JHU4nT
dJBBp2+QkV2Tc0/AuTqvWiuW97rvK4GzzCYSNemw1HddNvLPRhiGO7J4LTwUnXhdpCBBW6Muzto8
thYSb+fcgwrBjifap5foBVnpmCuSpg8puE/kptZiDUK4A+lF3VCPYQVqNtwohiAjzqYp0ZGpNP3k
Am8ukXvLZdlceA5dNsMmh98aaZHX/KYCQiGLytyCdzPOtrwd2YAyaOZDxCGUK6B6F0JnZXXoMkXf
Izc/BhHsZnMeMKpui3khQ1xIk9uHlfbTA743+c5VAlHEFqIH+SVZ0QslhEitGn+s46LYGbp5I083
18O0xEWQ2+AjyMWyv5DY/TKI+oDq9LurB3RGXXNUacN0bvR7odq5gKhzJsmZh6a4ebR4A2l2aQN1
3dj1g1sO0JhyfeSnDeviykHJLoLTT67ytJlHeL+2ag41dK4+QSlFkbA1DtqTnRlmCIsGZv6mWTPT
DCCTaWou7AgDfWGroWnPbF+CHYfvOmr0ly9EBnAknt4zxzuvuoUdL+d3rQPH6LAuGWJVNi9lfTnP
QrO4D9CzKU5muqqYDsz3o5XKzr/IJ6Zgb0aWQbJ7GJbhgq4SYeBUoPvxR+w5Fwd0Eq/7R9PgCT0X
0l+7byUDvSjikqbz3SKyhd7z0XPZGWSCEhU3Bal30g/o55bR4SbjePtjRjsnEC3UA/gPHKTiuPK7
ZI110zp3Yexc8Fj5ReNd6gxou3s4otxFaLSZ9x9UvRpzXULtDR7X2MxIfWRDvyP45JsmWeFg1nXG
qw8FE7W7KhoR6M9eJfz288hqIm/pPEzqYgGL9/3IBTc4Z5W5bcde5Bc9+vuIGG41LaMOev/N2ex0
wyKQH4h+5BzYwjbM6ToB9rc478oLZDLsfYOyR7RWXWVwY0y7hl0hNBC8ASB3wR6nXmP9IeDj3eYk
Sbw79IWCO1AkHm4QNrvIZAU6FfZpxxeyTCidQPwspHJwBHwFv3/vD5XEoQNvfG6/mNYV0w8NEcrk
x1AmdP1Ljzi59idjuKjk2Kux6hGiogtqErmKERcuQTvzM9sdW8TluZ4OrrR9EVczXq+w7FMEt2k+
5N/8WsrPMxp4HbPyJiUS7eID3ABUiaZ052q8mUvMPfw3QROA0k3zIfGnrl3uKDpcZkukR16OJoYt
yBpsqlOQRCkQNLUxKyyilyFbGGT5UIPUZ5D5tWXM83KxEfogMBICiZMaWIUZKiEjgu2PYwnSOZLQ
oCbWQQy3kQxtKIMEYOBQjdXif6as4AE8jZZ6kZ9VeXo70omnjzCzXRNPGmdpl7kuUJdKjAbdFoSe
e/1FZz2zDy5DhuChaQNTRVbIJkWUkTo0Eq44jF8AO5qcCUrTXAPgNfD1Gtsq88OKvifvWCPz4pyO
fOxuPcspi0dYmGLftt30Dg1Q0bHVNC7z701ejvBOkSsgj05wn54FBNTCC4CaxjXq4XKP7+xiyRiK
ta6r/WKnZDzPLOUoc63sJ5A9EwmnNp2/EZAI3imXOtBBPGN7KJs63sRV63xzCKYpf2yaJbEmtAza
YnDh2xKnkKLFYbmbKhIUmKWC1r81N7VR7QUuofuckSpRIR+dumByVT8LEiBclaQKRLSgWGLPeJkH
1fWAXTFFWHYOWepwGeq2Ctdi4tgJt4o7dL8G6W1Z/Tkk2N54soM/xkx07E7qgTUHjnIdh++D5y1M
q0b0AHBWjkF62OLRQ+dLzXesg6bqmTaMlz9mmjbuDLqi1kd7w4xq3C042JExPeoqg0dALplFJW6Z
Rnu7O4GOWW3EkYZuohVBchXn62CzwzrnwsK+VRkPAZYGSTxH/DlccgjQXy/OpUWIrlKTurL+0iOG
8lqe2xBdZeUnUVn1F589Mnwh1Nr5NgvAxNshqQtRWdaKBFOYG4FOYECnZZFEI/p7fEQnrkblqQF2
iFKHJYeKHPSE664oL4icajRMd6qVPIJ2Bf1ICTJP4QypiXclDZCVQUuXBJHmLFt1ifcGdEIfYKlL
ZNZbicZmJdfI50CCISJe1+eACsDMQehlnBEGSEP8uEta4NhcnXbJoafNik7kNEhYhBBPPUxZp4OQ
6Ek1kVE2/ywhinY5tEnPopTV6kPiFNDSndHZ+y7t5KfSBaWIKCnzb6B/re8U2kTgS0540BH5+Doc
M67v5JjkXwPiKhp7U9lcYpDlji/cO4NhLe/LtBgYnKV5qiOXKHsu0nkgl3WxAEHtQ08hiUwp0LCk
GJWwuxVuQLqDmLZJ8c45dJ+aEpjMvddPbfYuPQJ/v5rSwM1hqMT4P0HLTbN3NeD1KNFQvFLI1yiE
DnmCRNtNqYfqyi6CnBXOg4xPjuXozvq+KNUDRHHJFAUeg9VN8Go1Lkb5XCRx7+DcdzhgHkUqzav6
UMzIIkXrnNUQnUZ2JBT5fFbq9oaJYPkwsdJdpJUiy2FI26b/YWeS4LGohyHde4utwYIkKud6DAtQ
au5mwnkV6bKru9APuOfd8W7JrgeeKRKlgwkuVzV7yaVtZuh/t2WS5h/qFN3z7hKV+ww+Kh3nyOVp
ek8Chg5M2rr6RtiRowFJlbTL9Yyg+pJ3U3dYEua7CLETVIZEgod0QEhW3jW+r77TuqryuAzgmYSt
yPU7ju6ie5TCDWSs3NjDyxzz+SNyNA08aA9EV4Q2RTscvD6QKMz20/KJtNN0mXj9ysNKJ8WNGdv6
Z0WDoGuQh6CwFslSrfWhHhHwHcZe6SJ0K3VztJQz4nzRVB7EoQT27FwV1WizEDI6efIuEKlRB6/w
8n1lymqKer+cvT1LnDNYzWB4RBPBMg2FG7IgpKu/dOc+RKa+ODXPYwQ/LrnN2cSu/ETfO5cBPArB
OzXHMJvrteW5YVcVityPINIH9xCC0F8WheBi32S0Si56WhFxTny5uHO0eemHcOim/EGAnnjvD0nW
hX0SLF9AWww+s2Zq9uXAmzPSjLslQ65FND8mjisR+tZOn1E/8EOgY+CtoVoPy9mSmxTx5S1H/hu9
sywgAmcj3KePGV3nyw5v5z04NNa7rOWMFGklk+ne12zdjzYQebgkutqn5vyHWadwWNDpbPbJFAfn
g4a0RCSPmeCMFuk7VqXZZ6pwuHKVN8Au+cKdo3ckaHk94IsmGuoSW1GgDdHNklbsRqbr8i1Bku9D
LRJ7uxg90Avd0I+aLOEy9T9FOr5fq4oisTyk6b4QKzTPFCCdB9Fl2SU2xguNRZMV4GimeokH2091
iOUXHxJvncdYwnnuI+dVObBCyLH95CsE5nAbOHLQ6OSoHzSC5ttcO3Xr8aK2eHWW1IYUxxb31C7V
fUGmedythvvlWZYvyLuOxO++oIsLYXi5OUd2vvbuqfaGS8rJgNYuydT88MW6PKplNAQJyEV0eBJq
9bOBEtpfvhgL/KrsxjJKYHcT5D2QmkcmMmPvWIoENSh2k/vSsaZm4dRwiBlUfT8kcauDog9ZKpIZ
zuEyX7l5zotIID//HigYPkOJx2tSBKV2+ooUoWl2o+zUIy4Wu5ByvWk8Xt/ogpbXfO3HMpSGu9tO
6vQa5jr4XtZoRn4CdfH/KDZtpQGg6zxYI3LA4oORXYK7ukSc67fp4ARbcYCKILXBygaIERxxb4S7
VTHvbYTBrTxAmpu8G4tj8ZAWF8UIc0TZ9LZWN8G2UUQ3+nlr0TT4bJ6P58egc3i+Ou9tXIQt75vy
dskSPKNn0Nqk6iKXZN0zi0ro23CPW+I30OoFEt6AVE6TfCDJFdPF5zfVyLek72UpkGrJVqCufBuu
qbzzJHvbSdwyvlFcAuGjwVlJ0+S7meovtFengH2vn3K5pXy7JqgSnuGzRZp8smqNiuBtLfjklvCd
27wSxYxqbeY1X0WNOlY6fn3LYsst4ZvDvnIoA0DQrEEnBzFJjiLo49s+ewMM5EOXaUSFIGXX7HFF
gUV3dH5TARvAredgBJSOQIjpjvTMwPuOJnFDTNPKfxMIDRJAzz8ckc1ccwGCJtRvirhAAP0RJbTu
TYgEqfnzT+f+ggSiPR5CR5MrilSF4etbP3yD+8tgxae6bAHGdPZGLkXEjH2TfIzcNoqAViQS7xLk
KX+YPyK1iA7q2ae3nZQNnFcNqJV5YPOcJf3C7/Iy88NpTd2bDIrc0r5RFpV6zTKw7D2UcqbOuwyK
7G0KTHLL+xYTIVoSA+EujtwsaheALiCuftO6bHnfYzonwQr5LkDv9MexQ00KCbo3fvbmdtYzlPmR
6Qa8pGcXVeDOqoa+6e2RW973KNcuCRS+NnK5u6kpvuqy/fa2FdlczR7ymVIchfUC7tZo4uVykVu7
xm/79M3VVAuABWkCecfCaYuG4X1M0ZTixIt5xHi9xJ3ILe1bII8DyV5wYarJwXdMeYJGqj2ZAbvg
BnVhpLWK0lzUks7/bqH1Hz/m/0wf27v/++n2X/+FP/9oDXIG6M20+eO/3rc1/vmv4+/8z888/41/
nT+2N9/qR7v9oWe/g8/997jxt+Hbsz+g5S5QsvcoBi8PjxZdEJ8+H9/w+JP/v3/5j8enT3m/mMc/
//jRumY4flqat80f//6ry7/+/IMd3YL/+Pvn//svjxP484+7LK9yY/Lm0b74rcdvdvjzD8rkP4VG
RA7lDh5wcqSyTI9Pf0PlP1FK0EIIqGMQNO/44x8N0N0ZRqX/xAmgVAGJJJAjPgJtbYtI788//H9K
KinTqEEexRgJOGD//e2e7c//7tc/GlfftQh/LH772RmBMgXkRDihPhRYUMugW+xXKZhdeghJXPVZ
6e1YMDpIP+j+t/Dbx1F8n0GTlwqQyITeKoTQojbHp2690qPgZ0vedZEFDOf8byv/77n9ei6+7wO+
Tjn4QlxsqffLOKhKj3q5ahDRR+vgrZGyUKz99ShPvvj/XqunyeCzJch3wXHptlBfpaHcJ1G+uOJT
C2B1pgObIhueyQ8e1f0tgE/TT2JF977qKADfMkmViIWsaBHnXslOsSFe7qAvFFdMCw7ZRrkl7Drf
pmJmGWZNRhsTNOTbLwlvz35/1tJnmikGqI4kW69TdvXsZamZrvLBK6t4LXMgpuiKxEzEs9WgcdHE
WXLMGVZjRKyqP66rczJGA682i1sPyIhff6Oj4/V8GwTEcIiPwgg2g2yZc0iO9Anar45X+dp+Dxq/
3NG+/Wv01u6EGT2+T5uBKKGSkwCXRbKthjA8ncHkrBuvljRrf6RAIAGEKWt0QeHzTavaU0z6Vw4Y
8u7Kx6SkOFqFzeOQVs7CFcTMxmA0UZuBElSU0/xFIDH3yWuSqgi9egx+At5l/6LUZD9RawwicKqR
Gv31Ir84XD5sDYWCDywQ5r/VPkGGHBid2QQHFNh5XKOcGg24gieu1MtRcGcJE+hRxdFybIvMp4XR
cMW0OHg+YeepkT9pS35PdwbX1sfmYQbal1pq+ErY5r+hihVvKI6lMVedQPOkIaDdhzxo6adfLxjs
8vPD4jNA6CUjgeRM+Vsb1CN516JTQXXFUVlZd1mNQhB6H/WjOlu7YvqCtLTNwzUR6lQnrqf8w7Nz
iqFxPANFhIZ21DbmJElm6Dra9iqA82IiLy3KJu47xQ/DOGcTKjABasaVgRcm0He5CKWchAt7LjmK
k+WS3SOv7w0Pv70gSvqCSV8xUC23LNFqrHs2NkF/VQDchRpGZxYemp40P6ui6NSO1av/sysGVOV+
PfCLa+tzRpGtxAtLfQhzbvY7CzjrpiqvrnSS+ed5IJq4BvwICEsyXHWln+5+Pd7LQ3wcTyoOrJuS
SAA+P1+1tH2K9Fl1VacTi6aZTWc6aE8B158Tio6nmGMZA8wHtwWHZBPA+BrtaVAzqK5a4AfYTUmC
NQuDFZHSrkqQxzuMupvfS98vHi2gor8n7Ps0PPwRvOGS6+M/R2re3y4RwDVz1ddte9X2Gq9r6UGp
BKrnJ+zBk/ro86PM8ZJRwTguPMVZfj4MRL/qtO1Uc8VWrwZY2KtKCUhJ433NisqYS1a5+ccoSe6F
qW27D6MO6k9adqWL0iWwH2tpADKV1mvnEPJ4/RSVBcDBp77mK1uu8DSQ49nGdd8K45e8NWjKxJor
j2bswzQs2Tnr1zoOpiw/D3QzfjTptH5gSJieS2uCiBdreakFAQZ1aBIgGM0RFgD56F8fxScaw7P1
CxiSwVwIX0MgVW7pK8s0FpNuiuVQeUN240ogAglnjQmPoLt9reR6SIEjuZgAKL3wV+gJZEte/vXr
b/FidZ6+BPJTOC4CnsPmrHR9OlEG9YlDmgXufSCSek+K6uRZOd6r7VwFJnl0yLjG4j0/KzNqSiW1
x2L9sblfWIHhgY61nDdpNPngARdZVX0BHJu/M+XiJ7FZ86CPGCnUDhXkAmjpeYamx6/n/sI5CWD8
/QAK4BoS+GQr0DL0ZbuweZ4PHiBaUWa1vVwEm3bAr5ATp/CVoTTCAIrNhsgeavHP589qbiY3AA9V
CJ7FMyTWDvmyohSlcvnz17N6ZUc1h+Jc4MOj5y/kcaGn2pjUq91Bu5Xvuej9GKTYU03xXhhuBEkC
UrtQbENIAp/z+YTIClAN4LcDcByDu6jGow9tvGXnJt/cdz1PTqTHXh2Pcy4ZJQxj8s14zVixlWM8
wrwhnmfAr1E/LyIv8UXs6HpKG+CFixAIZA4gJAW/FSZ061MNE4pdXRp0h3QmKxBm5h71wo8DV+9m
bwJDnsnfPiGSEhwRKdDGkLKt3hntywZCR21/ADZ4MXA+bIJS4NBeQNiO3P/6iDztzvPrqHHvNSYH
JhHF0/98NdN+SZNENCtqqHA7Qj+nbRD6dVvSeOo7skTtdCQljJoW+WUwzwBJyI4qZLQUNFPCdlqH
9wyQUC/KgFECwqCFsY9gLptslzXWS6NSJBSdQiogxSIiGkmvepI2fWQAMAdzYoDcVViMMxCphafW
JV7GY+ZDiKUDuNIxAOW8hk5ppKDP9OXXs395QTB5iUdLIzwnbKu2M+l1tkD/kEPBLBIsKTCotrW/
7Wkcg3VUZnHf8V9kDp4vMaSIpqZJfXrQbTc/1qvzo0xw8eHXc3lpVzAKBRwTF4MEfOs/+UvbeMZf
6cH29XRdJfpYWa7HswRIhxMH9LVl44hiYZWFpggFnk8IpZeqBVGLHCRaQkU8z3sg7vJTBNdXXkXM
CHHcMaGCeHlrKWvEa2BieOSQc6DN0VzJohukRPodyJ5jom9aqi/4Kg6yfSDHDCZp48C65reo2XCh
sHs+9QFFVLgkyIs8nyztZQkvoKWHoJwAq17bKSxbNZ1Y0pfRwHEYnxGFCBIszK1SEMtAQ6xaZFq5
GswlcAEOABRll9tE9ijodgMDlWVK/OaD0mhRH/nosUtDv+gqUGcAuJP3gHm5U+/iazuNjJZiiAio
Unqz08zgHZ+GhB5MtjaRnrQMG50sJ17f10aByfN9jryT8LfZ7EX0HOpOjILL0dtw0EFyO6389ySA
nzYS1hS5F0SWeDi25cPE6dSBJTIcAgB9P3nIE+wn05y6Gy9eJwU7Iim8S/j7BKmt58cFyEhlkYld
Dn5bZt8INHy/IsGroxIH7WFAgvf819f+xeuk8FT4DE4jcPEQgN28hqBTTiOyLdMBAAYP3mkS9O/z
tWo+5473VyDbJNHQ592JS/HyuEISP0AaC9wu5ALEtlZFgkUFYzrQQw0t6ENjmo7EurfkHrQ5tyOW
AmsOAHd+z3Q673vK3UcKmiRgb2ltLsjK68tfr8NLawHPGc4HIjmc06N7/3zhR1aB4lVV/KAnQM/C
ZvRtXNedfx/YPth3RNbXsujS6wGe9OXa9bUG5tcLdr/+Gi/iveO38OEkwL3F4mydIVsXBS5Syw9e
nQFBDew4YFpmNLskTbKzjrI19DIuvhPvNyWpcL6PQwPvT30frVywLc8XgOum1Ek68kPQyPJrMs/Z
99r7vV7CT4MgaYuYVtMAN3Yr8jZrlS+NHNhhrRvg0NKEkKjlv9m/8GkYpNLQARSvpebIYD6fS4v4
YEWijB3GpABHA0SUSzxG3tmvN+uF3TmG5QHOCx5O+D7bJpUg2thszBt2kGCogPHZ1TuC6Kr9XfN2
zGYQuHJI1yPZtj2ZzCsNFMkMOxRJ6cdTyvNIORAKf38ykuLoITPHBNnKnuWqASy0KdihU0fCCGH5
mVe1v9ef8WljjkmrY5DoAwOwdRfLoGtBf+gwCvhQe0SKQ9yvipy4zC+NGowL3sLjuwuvbNulRTag
Fte14wdXJOYBQOflaw3MekwKJDDYWKfXVebnJ1zhl5Yb9gMlX6wgNJBhSJ6fuT6Y15x5VX2gWd4d
nCvlRxgr7wJkyOU8BSzzFL7nFSPKkdkMZICcrYTvvbHdvBRZChZFcwjQch2gt669rvx0Cis6sgut
DCisw5KL/bD6/kGrzt7WvTdeAJvVXdaprk9JWj6t67NgAMGvRiYUCQDNEPZslmCuGnSAbLr60Mmx
rkI1mfZB9o28ah0ZHxWb5K1yddWcQbQ3rWKegj4SQtvYfuuB0E9jL5+7/MwqnpnzUjtTR0fX7d0E
DgXkrP2mOdVC5RWrjzdIo+gnYf0UnIjNpiUQO7WJrA9g79nzHEDNKwYd7Xeo3IhDavKxPLN2nn4q
uoDXV48ejd00ZKf8pGOMu1k4RNhPaWoKjvpWLL1EplcCiW4OYkryLCS1CnaDNs1lIsdChYXkVRO1
mvTXbbLmXZi5NXMnrNmLAABmUqDSw0C+B69wCwZyUPZ0Hep1+04G7jLJJx1ruAahW0hy4n6+NJxH
e4bbAmODHhZbizYvusJjY9jeqxJ7yZKKgpPP2RtGQflKIykj4Wu8qHXa2susgTQPzntwDlZYd5kU
6Skd99eW7fgC8ADpSyzgxm+YMpK3xUL4Pu+DGzSa+uGNPghvSTefcA1eGQjspWOWRAaUsu2iMQ6H
kPZ1sj8Kr+6nZhDhoLx6n4/pz999CpBXwvUFvgQFFOQSnl8KXQFf5fuV3isv78+BbW6iPFPpiZDl
lUOAUTT2FaBuilf6+SgLnAsmUrwC2QhymrA6Ba8A1ZNfz+WVVYNXI9gxWQartPWnW9F1aMXI1T63
lIGymJuLvNFeBMKROjGh14dCcfJoAfGSbpYNlQ2ICyxa7Vsgzn/knf0eYImRhPDnU7Iwrw0Fjx3v
Z4B9gtf2fO2GFgUULyvU3qGC/8Pv/GDHpV9cUYhZnPA+XnqkT1gFINz5Me29BTnVlJjAr5ZkX6Mz
FDDxZfOuQKIVXptn6hhFtuEwtEEOjgxY2qd8kuOD8dwuYvAAsRCecX2c6vN5gr9SKpG1yX7q8jKN
YITbMppBmvxWDuOUX9I697/poa1BI/d96C2A6fDYttpc5oUiyOnhULwjUhsPANu8ApMXzIFxV9iy
+y57ls+Rb2cAEwhI4ZBjWpr+agjYCLlaqLYUyBbwFf87ZdNfPaRYxhDOXVKFUOwACRF6E/rDsNar
iJdVoS4N1qaK8ERk5yWIJhn4FnAGY9Np+9Ax4ptoTIL0Bj+fuchXsBJoUmnIwzAbtpxBBUJ866zl
n4rMduWhBVcMFKTOJPrEhr50jpBJ4jikCvlqhHabs9OZPgXrMFF73uoPlWnfayDnQ9d4d3WR3HnZ
cCLCfOWeA/QCDBJSMcdTtNlDPqPWS6pV7aWBYwmG6rSvkz4/kdV9bRREkki+Uw25pK1cqiBkCarj
PQdXoIybRImogADNCXzvK/cOsTLyOfAYUHzYth5gswDFeMRcEi2CS8/n053f4Nz57OS9e22bYO+R
NXpauq2akIFSjpzGSe3rYR1i6c/NDZIc4D9SafMLJEXFrrXmTcsI1xlNlI4AoWBzOFSRHsU2YMMg
9NGel3lmwz6fxxOb9dLdOWJLjg8zwn8s43GZ/1ZWhIhrxldH1F5BgAHCKdrtlsW4SzP14126thS3
hk97lip2MbjiVGuHV7w+VEQR42sCxRQczeNh+tv4gA5PbQ/exn4YGxuPyC2fQ1SIRXQ8hj7rYvat
9oHCAF/cOJvfap6o3+uedIyE8B0EklbInqNBYHDc/799h8G14FoRKF3A70OzFmahhVGKKdv99vsH
6tOxXoZiNSoQm9tXgQ3nRlDb9u0KVRdvNDVIskHOr4DQ1Cdgma9tq6D6KRZRAov7fEqiYkmTr1zv
WeslXyDsNN2PqBs/urmcLzgfkmvj3PfMVOzWS1f549czfcUCoASKbC9ij2MNdLOppmgA1J48bz+P
tmJgnw/sLIWU76nyyqvjKLhhMGiI/rcZM56yTvAy8Pa96ZcbAkko0LupePj92aAYTo5VziOg4bjW
fzseOZiyptc62bPCmIMcKhfPTvyeDPnTIcRNxNt6xNBRVMSejzJnTa0ncH33jtYqdmzt42ZE47pf
z+V4xjav+BOiCGAcAiHUbWQBXDqpBQQ59k0Ob3wNGvqYgzh31zU2e2+5OVlSfMVMo2KJFADmhsn5
m4PYkDpwaTnAtZyPJRmktvaTM0WcSu9UPfqV0wCQBi4Ye8qbbUUdR5pkWfF/ODuzHreNrA3/IgLc
l1tSUneL3W7bbTuObwjbGXPfWcXl138P/c1FRAkiPECQzMBBSiSrTp3lXfTWPUtjMB8Zq7hP1LN7
XdobD+Sp60xvHTFfn6wk1md4kZZ7rqzFfUJ4w37XDgnCI3Wdf77/sW7cO8jsgCmy6GWQ722OEaJv
sRAO785drDooWlc9ZFk3v88bxXmUMtU+GZHYc2H+Lae82SIeyD6LpiB5nr6d1RSSMT0tT+fszWZ1
nipdeVlBTL8g6WvPOQq345NE3uXNEZqjBFbeS4/cM5pClbGO4XeTbn9lvA/aUkECw/FhKS5/T0ON
eBDD2UgLBlGoXwzTUWH3NWKID0UeDdyr9AUGHzWiqUNbJrbsB4oD99mbtSH34d2j0aHllf23gXX2
ezeppi+KYedfdcIoYkoyLh8QY2hncJCxOh/uf4kbmTdXJLNVRu8UY1vP3gRX16gzZvc8KKJ8cF23
fhKmXj5VSac86LmHWk02AIEo69T6I43V33GBpcnVPP63BYX/Mi7U5VS0LRTr81wtKgZFuXueinH4
87sJmAjbzGLSQYtzs9Vyh2sVMiSZKO7EgS4g4WdTihaSOe5VMbcO0BrimMJ5Hq3HbaBrayQSq4YQ
BN3kMUbn66ih0BRYnWPt5Ig3IgLFLOBRG7tI3du6MCAsobpVJJyzW0TOq2x1tO1ap/nzrJrH4J2t
iAly3k2xaaINluUUOedYTN0jBHAP7nn/7f4OvPXWQJ2zAVasODXt5TYgMUudMYudc+0gLRtpmfWE
BkL5kE+69uH+UtcoWBDzoN899jmzgSvMOOGZlHCaiADoagT4nCKX47XPqR03QTL1KBbNdex3ZvVY
6uKwLHM4NfWX/+FH2CuxxtHAC1JOXD5wU8a90owk3aDkqSLaLDuaCNEdVDsqDnTOvIPw7G/tJMoX
PqzyZEVYSUSu7PccqW+9eaDATBVolXP+Nl0l16TEVpaUAh9SxoOF7uCjUEaoUYa9x0m5cTuTAdOB
YeAIGPfqmREGA89NMo7sphOQs8ZvyVh6jyrZQGgikvnnbTlvDfOwGUjVWPTyHVeDLG1cyF0SAWs4
QTduDp4GqvH+p7x1Cp1VHsEEvkjKsT71v/InS+0c1BQt50zx6Tw20tLOeql3OxHs1ipriCTR4Kwz
uL1cJbVQyML30zyjPqgGjGdSaghrb85060r2XJJaRsNrybLplCmoicWpqphnx21RhtUjM+hNNwvi
hdKos8YFS5Zqj413vQPB81BLcxKZB3EFXT4aWGEtheprn50e4Q/pdMnBKfMexRptLzj/TpIub3/W
IpJpDO1gxzib3a4Mo6O4em6dE+QWIl93Y29VU+4c6esF/QO/qb38U5dL1HsQqAXcXBpR/2xh/efA
VS/ozetqUj7E5qgaMDDapj26ULdRyeyrYfEXFa0T7v12j4h2fXbQtyH6ktYC7nC3AVIxXCUBum+e
LT1mZlrOzctolsvjmNsWWkSWsjcouN5wq6AOHfrfsHZ1a79XpKIB09Wa53mFAA7Yzj5hfO7ubOsb
BTK0cepF3aRmBGi4iYPZuKCpQtP7PLgx8PEYQz7fs4V+sGfUmDI9T54mVOqPlls65yLOx19e2hU7
v+LWs9JFpf8BohJ21Prn/zrCqG9UkYe+yNkoXfVhaq2fyAntJVm3FlmJVauamkM42kQjqaqtJ6gS
z7Jw3KC23OUwmEtyuB+Nbu0TcinuapJPJt+bVSJgP8g0avY5xjUgAG1jnYiQTVCSgp8oJ/dGxrcO
r6tCVqKvyPHdjj4SbdB6bOut84Kdho9mUnseS8V9BfpQPN5/tBsvkME0LVpae6DgtiHQbG0xxQ05
AtMlgTLiKtIyQP/S/jigM/WgLKH9RjeD3OdyN6DU3SazjOxzyRzmpTeBhWRK/vH+w1xHWv7jkAiY
BdKXsrZ+GtVcoJ5UDfbZaHrnWFeCwUSk2s8DFPzDgCPoeV46cyeVu26bsCGouRi3cN6gclw+mdMo
HlrTrXcGcrFAAJKq+LJ0LZ2SSaIuo/PHr8rYz8kBfU3vWzHrevf+/nPf+ogrTYa5Eo/O0OzyJ9hu
lHZev3hn9L7NN/RTvVdL7N5jN3blGlRIicmNmbqub/9fB5oysvY04dGLGs03V9GNV7Wd4qM6zPXO
ebvxPCbXiMvTcKdA0bhciVGM1ZdmFZ0RpDMCiJraIa4cZefD3V6F17byxLjBNluy0etVCCuJzhnl
6PsSppjPlKncyYxvrQK0D1SmSj9W29YTRWouVBJsD9uro3fG7JV+X2T1TtVyXWyC8gZg6pCDgzHZ
wuo1M+MvabvnwmnbRzOP+weibR7aXkbvTrbT89ihXavL5s/MftZak5UhWOqwtSDAba3fxsVd6Bnm
dLoaV3snjKZLkeTCPXwngNw42wRgG7rWyqeh6r/cEykTZ/ShliZEL7gOjSQydXSWWx0dagDChzzJ
+2MbCfu/HOkLivRdmuo6ZwFlBxyJaSpcoct1rdyuIjOO6hAevI7ShgowE9rqThj+LaixyaEcKkHA
IL93ir3N18xhVtBNy8JimRfloauw7QnWFj8SWq7WPAzlaKgoqRv6r05xzY/qZGTSF+O4hA3an3Yw
ywr1rERBltpnvqUbga22TeqTkw05cmBLgtp0Ni/fFDMf4iBtGxVBaFGMU5DntvsJnAS2bBrMkiiY
XIEpxmBEg3YaUDzHbJc7JDmOItG/LNEyqX6U2DWaIITDX0iVQzHV8XlX/DJ1UpUvkuTj+5aJt3HI
irjOn6YMXwSfBDsSiFza7ltRr0JIbVeI+K90SZwxQLYcITcv0dRv+Wxp6oHpuCoeVaXJ66dhHusU
VWDVAoNvJ3I4guwunWODuK0ZGFMr5qMz9RGK/kuafostoRWH2h1aLByiePo2I2MmeVBTaoEzjfVb
JK16OLiRo75ajYVieDH1xmOaL8DRU7snZA+q9Py40rK/+hRx7yCjP01bvNQLeeRutsdX06msr5lT
SvMljuKk8KHAqumzWfS5EShV2fxKNPeDA8LMrQzYdLmnaDPXOeLcj7VdYOM2aI1nBwOlmndyVak9
NHHnMSiNQXX6VlQUv4yyVMIFIb7pAHakjGCPpdFf96+P36nYZvOtiC7QD+4K69i279wRzfYks0Uo
ZVd9BB8UvbiVabxlolfRl03E8IR13/joKIo82ZhknRCHsd8ZQ+cqvlXEyCI3mfemqcWe//jNn4Ys
KlkzzHtunk2Q1kQ98ParKexLK38/L0IP1VYuSoAGfo1eXSai/lcHTmB+UnP+j9+X+VC/RoXI2c1O
Uf2oTVv7Jyq1uvORvOuV4P7Lu47vK3Vivfkp74B3rH/+r1vRGLnFaoikISYbKkpidPnfWVaDHP79
da5vX9ZBm9YA4wczdtupVkUTe2NmiBAxUQctPkX7oDW6fqKNZH+5v9RvBP/lflgxi7TZAH9btAw2
+W7jJn2tZmofOomWGwfNTuUnT8YFukt10RRHb/a69CiTAYkAXWcePvbSejbYu591t05mP0WEGo1h
t6veTZWobb+vRISEIXVwdZjdGbY9mrkTZt5ucl7iDAUtwNvpq6E1mslovvRgAmplZQYT3ywP8iqf
vo0COfWAaVvcnd1+kR6abrKzdt7z9T3jrlg8BsDrEBX+zeX3tJdJZKj0i3AkIBz0Mq9+NejRPozL
XJ1GSCuBU43T8f4bv/VxuUlX2A539xVR09C7FFMGR2DJXulnxypTBIAQa8vS+M+Ev9b7mj4RND9K
Q0ZgFL2Xz2dWKdFSQ1WZLd0F/aJHT43U5R93iVgFVJW7YlFJxDenYoGkB8Fd6yC9aPVhbLTmgIzJ
Hr32xmuDrMzFsuY+UF82ea8wNbQDtbQLc0ui8DejGC2GejzWabJXaN5cCiItj6O7Djvk8rUVTlwg
qV51oVLbGHfkqupPKszEtlL2HLRv9FKpZVfJEBIqemzb2TIaFi3G5aQ60AcNfyqwYbKmGJFWRSYf
p8YaPjDU6J9hbKaZDyplNR8CeX6Mm2rPhfK6uGFUqq/NEcCV1KObN8x1qwwYnXcALJX2bGFE806B
mZrQwSlgisVz252aco4fC+LFURWDsnM33foBENHXZi4x76q9qSPGKGNPa/GG0cZT1Tv2dOhzfa4O
UVmJ74ri8PBa750qztUpAfa/A3a4ju9re2ido5ACMmHaXEAo9U9LDTcsdBuzwAkSXXNMq8vT/QBw
Y5V10omyC8rdEFQ22yubMqXvdODbuic0gBtW91jZ6vDHp3LF9TKCZNpEYN8CJzzXk/pMARrWqsBH
h753oHq7EfTGs4BWYwwAhJuZ53ZeDP8iT7LZNkI88uoViSqO3CPKTsZ8cxUiGfNUsKhXcmkk7TS+
k9wMk1U1eEm18WNGZrd37d5aZhWpYUTD0Xe2zdti8AYLFwdUGaq8f+1kEr8sU+b8kXbaGpQ9tve6
w/n4BpnEZXRx6sbJBX6U4VwozJusonoVyqS93d9kv++uy3udZVYwMk9zA1JbtF5LLZiaYaNWmTgi
0qp80K3EO6TOoIK2673381SKgzuW07FHmvQfUxk9lIPbtD7GeVGehCi1o5E1kopCzHiPZc6xQ7P0
SHqJ6rkc62Nhmslp7KLmSCdufNHHdvSbFRSkqS0S+0MZH0pQ0Dtp2HV8ZuJNDW8wtTOBJG1aBtIx
yNKdXA+ZJswwWPFxQQm/Ry1+1/b3xlKoqyCORHMdeNeWniDqFNlbW4P3NHruNy9D2r4hjH/W41Q5
3P9i18kIj0Jvmv497cArWuAy0bKfqH3YfUl1JOXVXhtYa5/ydkpWldf4V+WV406UuPV8ICIo6wl3
MDDWkPyvjDYqRmeuMbSiDzgXj4tsrRcLIhtC61JTd/oWm+PFtFCHrApQDmEgtK22MnkCA+rSnZDe
0xwJeEVFFLhKFLGzyho9/7Xv/7sKvHubZtI6s758ombIqnmxSuVpjOr8ZEsXk0pHUpWysd8yW+7F
ps0b/L2eudLRVukvg/vzcr0kGqaMboj35HACvsZ5Kh/qatE/jLUpH+7vkFtLMUBetUVo9PMeL5dK
25oazHaUpxYK8LPNlPyrM87zQUbe3lK3vhUoD8pE9iI0h81TIfUM86HM43NepfYZw4L+TKCadrb8
zVUQVPIYXqFbsrVZ9yoLawQk+M8jsTaohZF8r6Ip/3T/tW0O1vqFmIevWNPflIntIEatFqeW5WQ/
mZWzPEMC945Ot06motocPwyFqQe1aUCCub/s1ddiLA3RjBi/rn01cIxA/eRmOXVhmknnMKFJ9Zgp
jXus7HLZ2RhX75GleEzOMDjXdZR6uTHgqeJEkShd6KIJ/mJ4neO3zMZ3TtZ21ET0A6wHAJJpN3kS
BIfLZewxVYZcxl0IC0TDnmWJEcGaE71ND0pfFhM+SI3xLrIGulWIdesuXm0YvlSmq/y6/26vPim/
BLituopdUAtsCb4oMpheFlNyRLY1ioNtORNWPFruvGZzl0wPRuZ4+WFK7WRPWWaTo67vwGVKQx5C
LQJYcBMwvbrRp2ihXE6mNJI+pRzWTAtWUEeXZv9j7/bRyVLxSTPzHsppX7rmDnTz+mObDCAAfQE2
IOXaQnGaVHRRZ9ZVqFWN9xNjQvMtj+NpJ+XaCv3woEQZJDeYM9HKJpW4/Nhp3BpN3E4YaNRD955+
tnHs1LH9C+1D5rZlknkPcTxLHCkaJ/o+267ETA1xy8MMJO1ki7o6W7nSPedSlE8phjQ7r+HGbkSY
EablStVH3Gl7dRljofWqFdchljw6nT6D0YRctPytSfgVltbIvyWc0HcTbjnPs56MD3Rb/sw+e6XG
MnEFgsfJ485Wt7l87i5d5iZNHQ79sLxauQAG0qV/iFP67yrGipYn22Hce/ktmCM79TwMdZgpTosh
p1K+dAmyxPcP1bYW/f9lqBnQe2OM62wR5akYhTYmY02Jrc0f3SRL6DSnyrnBJPdkLLV8wCQhfrW8
Yjm2pjl+KmMxPmJZKP44nq0gF/gkXOFksFt6ztBoQCillYdNHNmqDxKp+aZZzfDX/Qe+cZLWiStp
D2U2ELr1z/+V/NDOMtQumorQKQYRLMz1DqqiR8H9Va7vgXWuyzlyKY+YDm2yVcyo8gYHhCLMK4xd
fCAa2msxzau5LZpdfwYDWz8hJd8Kn/stvbhtoeKMPliorNRhNevO51wDnEk25j2OzSJ3DuCtt0dk
oHNGJ5QmySYSRuqsjw0VQ+jlzVdkeXBbdLs9SeWrbI7nYQewF9kOUAM3UUi6Ve7UNmzLnhz9pxnb
DCmmavqVLUt8UE225M7Hur5ZGPwDoaOk5UCz8uWemDGYHHDbLMII4oHylM0eeuVtRZYS5LOBi3Ct
OdD9TRycnvGkxmErLZa+D8qRfqE/JQluo3NVamGM+F3pL3PRGYE7qHocdGNu/TNnUmApN7Te1xaQ
w7ntRutRduOQHjSt7bDfipHs9812is44Ereqn/Rj9ipcgf4KVGj4B3O9GN+zWrqYSzA4bR7nQm3f
6YWq5ofFxNMRw5QyjQ8dWHXmMNLKzEMMieGJef/Q+pFMG1gbw0JNV4/t9Gb3hh4/GKPsv+HnN8x+
YtiASFQxuvlTOiTq+CRGZIoYm7Q2QmVWNwpssFRwA1OLbQ2+L6gmEXvL6kc5yqj80AunSZ52vgwv
/iKvX8sTBqvrrJhXtwUemd0U60nqNmHDpYVz84iyq4PHS6JBk/gfliK/WXv9EOC3LXGF4iIZnbEJ
VUHJCyMt9y1sg+rSTE/3V/pdHVw9Fa1Gxqpk2+QWl9utLS11XHqWgmDiYIwbtY9yKmxE0IV6no3G
PbfKEv90RaJ9tLyow7DcND/GUVt8Q69So0Mu9T5AUC5+lMWUv2qM8IIqKx2fYUpBcrskqM+m4ryg
3YX5Rm78Y2SFuYNJuHFKV+lBkgRQrus04fIp7EhpPHhcTRgrlkFaoDF+bIbhVEbg35qs+Hr/rd2I
qBTk6K7AqIeNs21UdoWiTbOtEuT0EY6hUUgfSUL1pERYd95fasuTXwMqwxEgfTQAaHS5m+htULUu
VtdhmN1w/2Mi7eCA2g8VXtvLovVHF/JK/eQSB4XfeJP7oHrJjEcIddVBb+uk9vE5w8pxcET00bOL
8Sdu0zU6iYvWHYWVteJw/xff+BaMMkDHrzgVKvtNko5akyOboevCrHanX9LpDRsdhVmxiVzq8gK2
Yi9vuE6JIX2uJ3IVhHToml9+/YX91c9tpaKa1mlH0D954o9ylv/RpjpGmha/X3yTs+4pnZ3xrNlR
v6cDfCNoM8ahJqbDwHHdyvJGcCNkCWsgtAbnYBi9iil6/z4z8194POWnOJr2UFvALa7jEdcRYFsP
jMLaG7p86sgc6YXhDh0mSdElqDalVe0T9PUFb97EwBvXtpTsIWcnPGDFjtUhdkpW5Hszo9RD2Q4k
NgvOZpxeVAssH+82/P4KzLD+gbqeP5VVOyPSZifRO8WmZ/ygVvb81wIytvCjqTPPLRaZCW0Uq5r8
WS2rD4T05WOcl+IjSpuCgX2fZZ8NK20WX0Tr2FsHuym5qdz+k2mVM5BLJEPBHOij/GBLT/7TGPGi
BYWixm9Wgiyl36KB9bXQi+ybk0XJ8nG0FXxnOzPK31Cr977Oo5m8A5Lufmp7ffhhxyb4gSYfs5dK
izPl2InI+7HkjZ1C541j+LjYj+Ij7vTgQotK/4g56PSm2Gb0ZihR3/mOtZg/YhvAnG8iCBaqWRp9
T1QM0jB8o50NWz8u8RPMRlkyLUH0yG/dwfqMTDEUZ/iy8pORiOlR7VIoCiKFBkL6qGMg2KUa8rZa
y6vy66UbdH/RHGTG2tJzY2ykqkkP0q5bXgcYSf+hznVav+qq4dVRlTg62lY9iod8jJL+JCpAE0GX
lz2fre49lFaZTg0HJ4m0B+7VpuR+ApuzWq4h6dFCcIHhitFsgIIS1tNRL8d/0InW7SPXWNm9WHGZ
T68Y89TdQyQKyM8CPU4u38jERIbaGkEwRcES9CGRWowhJ4697Cpd7cpgVufiG/IdM2aKOPm9K3Jm
p35XrhQNbbL7FxDbbnrMrFz7RnqCL1ZlZvYAnWIc6kAAG2lg2De5diylm7WHyZBWGQxjVT73hYFt
dVSsO2zQB+UXhT0P26eRYgeTU+tpkEST+dMdO6RglQi73edkGRU3kPxD+FVv9z+qBZVfvxGZDo+j
gnjoRynWnD49OeXFmfI5PaVpKaNTpmjxD0sfsL5G5G3GkDip3BJ11Ij/uET4LHtYp8mpP8am/JK5
VjsGgmyXDQuQG92DusHDKmrmKHvKDXv4WGVK8S13nfwfuYyWRMHIEcXxfrS9kQTTCSBX8BDRB1ex
ibatbvZC1YQadr2xBK2XZM9RvRthb1x4DsB1RrjMPohwa8z/V6GCgMGIk7u5hDR/aLprmF0UpVMd
GkfrdzKSm0shL0KTh+oHfdjLpWrDWOZ+KdWQ2X79UtbRgAB1Pz/GOD3tFBA3IigtHGovBClRZtzK
GGZExZ4Mfgl1vWxxkcdSNAIYc4zQqf8Bj6kOtNlqv9//YDeez4WMozHY9WzGL5tX2dRyqKH1owOp
qs2HSklk49PCqv+K567cSx7Wr7/J7mgUGVSxcMN4wM3LdLgjhrLHmxFT8qj3TW4MQpxCeuwvS9nN
gcRs8XXRrDQJXHeJFz/FH/UXZldghySX6ttACPgFyAiD7fvv4Xrjgr2FsEYbCXwnr+PyO5c46PUL
uSWXdlt/tXprOqdmbu+51qyv8/INWGsbCQSCCjmJ2e7lMrPrFHEcuyLss6iFsbJ4h7rGnJ4ZmHto
EoL4Hz8W65FHI2PA/nU351HNu8EE/ChCNeKKaRMDf2qjjI73V6Gxf+u5IBHQH4MeQ9px+VxNlCez
aRld2OD6Owe6PioAcmezDzQlK+rjzKVe+MboZf1LricxPuwT6kCLHVniYHVRWgZy8gr4NNYwTSdr
0vTQtCaZnTwU4D9VZql/7mtUEQ5q0fSLb2UZ1nZdP+j9Ic49tSO41s5nx8TV71BiOY5nfa5N6iFW
W2xcU8+sf9oxuD9fjsLNj22tJD+iSNKl69G1/aQ7uHMGitp486l1HAWD90FMDe7zqtcHuF260xEk
dfpN5LGKq2tf6qWfpbbA77GSZQ2azeo+OgWTWJDYK9xvFoZxqrqpz3jK3HhXctVO+G1OfXPQFVF8
d+O0/1bg8Z0fxWInui/RFYueOtMDUTgwqMHAgCwFq+TJtT+26SoTi23vOCCIrdDgi4oU5XDJL0vR
D/ec5TX3lk5/46X3MlBye/hnSjxdeeiTpP05l/hKx81qnG13cdf6Ll7V5GDYeqt+t9q6F85atwv0
RMZD3hp1HUhAfh/GRiAEzUhEFEEeVVaEglujhIlmzp/BCdY/Rs0aH81mjmM0P1LxN+gX0LaJKO1X
jGyU4uSlFp8g6Za+Oyl4Q4knXjNW89oyeOoRUWzPeUhHidCpHSvaEmKTvBYPQ8SYYKzL9mdU6HgB
O8gtj3Rai/5RNYToDkmV1P9gYJxKXDkHihGRmsVH7lXRHVVZz5+a1Da+s6ta/eDaeJsGSa3kFUS0
hWJZU+DnwZCVXnQE2kdGdP9MrAFje9IZeADbgI5KGbiJdehtwmTwkjHsknTCekWbnqimstaPZVwf
kiJa3mOglp6RM/nzJixjYND4GlN7PsxWuhRb+VHL2noMx6rV0FFr8LxtkYm+/4A3QhlqLOT6ayi7
7nfJvFy8XEdUtDKi9Bll/O6DsfZAsnIuDpKp+s71eCNCgzOE2sCNv8LzNmWVurijluDlEtplZr1b
xhEn9hS3652pzo1l4CnZK1UDdwQe7TKSKXksZWNkIlzmqAgXYxj8yZz2TGp+Q8M322OdvzENW+97
NMUul2ldp+v7OkGgnCrZCDyRyXcGyhCdrxW90/lpYk6hq4jum4qNMVnnBLow4ASUsa84hf13XzjR
VzRdTOGbOFAnyNMk5hetJKUNFgvMoL9QkVSBqSJx5Cf1kv3Uoy7pn8yu9b5VepulYERXW+pxUKiG
+wjXWb8axRj52WiV2SHqdaeiPSY6jNCc0Yb9k7XLzwI60Gtslu7rqObDT1Es0S9TtPmJjdhCsiva
dAaMNDaFH2NyXxxctTWZ2IsFXChXnPD8hi42MUXXhOlXiiz2/NuuMynY+FyyK2CN47dVzmoVy+2L
BHknXLah2LtC6Q8mcLmnPtH1IwiR8ldldu7b/QNxnUqxKsqB5Dd0xK7YAF2L1KXsDA6EmUefktnp
n+eqAUBgqXuCajcfcJUMWW0nwFtsiu3CJryj4D2ElJl2dtIp7T+Y6aB/KOmh0uL06rWq2evO3XpA
1INA5/FekYPfrJrlxphHkTKEDW2ayY/UJnpZdKP4rMSW/nD/Zd7KKCjYaAEiJUJ9u3VjUeKuYIzL
becaDdDXyY1MX9LnBwhfKkEbr/rwiiF6P1Pj9sT1ob4f5il/EWTQgZ4BiIta2T7mIlW/0c7CfsMs
ytdxRM8FqIz3wwR9/9LmavbBsZPymbOhndvG3AO33Xhn9IBIffiLtGgLhzBsmbpiGWRoCugK1KX5
IyUZusB1nDzef2U3NgV4STpzJPRrzrfJLdWuksaoCxnqWtN/oQlRFAfKQboDKv06O4+UQ2lqcX64
v+yNe2B1jmA7QEFc/WQuI1ni2cOcDaMMUUVSjlZHK8CN+jK0a1V+Rjjc3XnM34IHm9AJkOn/w/Oq
NrzJaUGiVqlbmDKMMTX7oeN7TawDmpoFGuys5y4T3vfUHPqPRbPgh1hlD3LO3Z9rw4EmRy2SBTC2
Uf2dm578LKK0j4+DbMSXzpbNO2cxutxv7Tj9UiaRaI5TZMNAXLT6dUgV5VM39NG7QUuGL6WRFz9T
2+l0X+uUL3ZKp4CKVyvr01yBP965bq/vJWLiOjhbxS1WiPbla3adKSnMJR/DWvGcY+phiR15+p5T
7/XHBBPiwKICQAHlZzu/jW0xqHBW87Ao5YnZfnNGrK7/Eg+W/lQzhth5qOstC5yfAROAbiBDKMxc
PlRcFY3lSSMLRZRMXC+gvtWo8Y26QE8j0j4DHNiDofymtl1uH9KIVSWUPiXk9+3gJIYI09e2U4SN
VC0c2kUyZeulm0SHGcOH/KRTE39v47H8T0tRCM/CTNWv7kKuG+jVOA5BlmcKuE7Kqj0Z2uuPjJbI
GmLR0AYi83vG/6/Ghpsvo0oDfQiVUdLTGE1mbUu9d2Kv3/rlKhsYvIY28qDOhFYucfdBlMqcUYPF
eahTLzwphZCn0UO35X6cuIGg4KZilg4ygI9OrLj82LnSprKzU9xShO35GTn7BywGloNU6vLJZdj+
bJtJhZJtNj4Zg6M9tihu/6UKzQ6kVIeHXhVWiIqj9z5q0mLn113H6fXHUZfDOIb5sMW4ezzv5DjJ
EObglE6OQPqENpY44tZs71QGtz4yX5jkeW0DIIF5+R4cBXvJ2WkGkMgthI9lmGjzij19h9/Epct9
zhMxIgYahB4IB+xymaoy9D6uyM9NCs8D3cjor4pJ52uKyUiQol1B8ecNR6YiOpM1mR0VpMc/d72d
P4B1a/+H9wurgm9P94dGwfr+/7Wz+xgsvV1pFK/JooRaWsn3jtt0pylX9yQAbr1f0FDsMd4yHIzN
Pdh1VP/xXHCIemPw+bf6wKmn7Hh/O19HSigK2A8wqFzzve2UR3fRaIw0Lnb63ekjZb7wDfpZhw5U
4rHtl35n1+yttzm0tVYWiaA2CWerGL7gcCkO5izOndsoL5M+GzuR+Qb4ha2D/h79Km4Exv+XH0xC
YOwbxxMh2h7lUaLXXftOopePDcLEX6KqR3ZqSibnoR/t6llMThXmutEF6oB++M6z3zicAH2YqIHy
oju37Rv2cZRqTm3RNWP048dKsTwD+6hQOOyKvee+sXtYa2XwgOlbHewun3voPFkPbjSEkdI6n/Im
Z1bT912e+k432Ay2snR+c0uLlRUxl18Ux5VfunRujSA3aCsFU0M8O87UPNKHlx51Oy9jDZObc41W
gc6BpmULcWITPqrSmfB5poWI5pfzrBdzZiFz1VTn0mhloBUause4uwaW1Ja3+3v+1rtZlyRq0UxE
lvHy3ZhdbmvciBKLBypLXKGNB73Fz+9/WIURggmuAeTOlkNh1+WMTVokwwQpo0PRyfrBmqJ85/ze
2FOgoRnTrthI6Fqb79yuggl4RsjQKsRwMuLsb3PunIPF6GdnS914a6xECQOXE9nkrUgCyrnaaDJA
C8dlcQDON/IwGIiH3n9r15f6StSm+uRvgNW2ARaFvQbxLqIe4Y8oNJnaAeJ/c+yMeQkYpAwPKb45
O3vx1qJYbvASqdHoy2x6MgMt+qzJqEMV0E+nXmAryNCuOaTTPJ6NsbQ/drmi7rCSrr8c2DFYSatu
B1ncFmgFyK7NoEu1ITfp29DI4tzq9VdZTXuKsutJujhpBD8WgSPL0+FatwmBq5fNDOfZQpi3k39H
Q2M8FKjGoHha9MqntGijHAJY4bzLkBh6TnplT0T66kkRWl0bCUAQAS5cTQtahQYqtNc2RFbZ9bsc
99NO7w3ckbQ9b76rTcpS+gqTQNOcO9rcPGukKp5QnBgBFA++dzw5WrCM2h4Y48YDgUdYOV78Da71
ZpWRgeXoKVUaOupgn2LpfXQadzziSvDp/mm4xqkwGuSb0T1Yp5FwpS5DlSz1OIN1GYd6Dmoo0JPE
aYKunvTBrycMwwKXCE77fJnz+DQb7vzqze38JRnG9DVFars4DrTAY4BnpYNqhSLif6xazkAHqhpX
Yb0uTGunsL06TOu2ZmIJsIYzfMU3zNsKelLsKucZRML3qph7xbdrOw0Tcxhfh2ZI7aCBAL4jmHj9
TWhQA9rl/LI0M9vLN2V7o2EadZyGiM1XmAd1IsBEvj2q2Dm/v/9VuCU2R2pFxKw2PQQMhmxXk9sJ
PYJkNLFk7Nys+J5CtfiwVGjHrISepiHb1orscV7m+By59YDmdh8v5ddeLu1HDZKg8sFwq958L9I4
fcqR3Wx8VZ/t6mCZpTU+qY7SGrRKPcULshqNk8NC53Xwo1zt/4OqCuZaVgYaQC0TD+c9ZZ6BKJZj
ymQq7zOL+Y8Tu0Gal5l6WLAuQj0HDu+KW+ioxHA0avLz8H+Undly1EoWRb9IEZqHV0lVtimPGDDm
RQEGNKaG1JBSfn0v8dSu68DBy+1objcqDTmds/beXl4/5DII2qTG8atLQr9y5HG06io1rE4v6Zqr
wTtF27h9idhNW6kx+NnvEfnhR3cEU06siWPOOG1unUSZhUW1kK7+1vaLYV4VwnY7BkTlyiQoc4/8
QWsu56Sw/cZLxnruLlVmZmVSY1nPuHF+CLcSU0JhSV5ndoMVdN6IPktwefTWGBWTnR+XbV0KNiMl
DIdYF5zGoU9+0IqJvGPuq77kSEuyZNKMm5dd1tqA1SgpFd22QUmzjf3GMKaDp/07Lxv0dBm5etKJ
50IUHPxyrp7Cru7HSzhs3zxuFrm3ST/OU/vRnat+PADB5V8Mc4ZOlMIMuKXanM3UdOiF8cwlMdNr
U3g/skhlDLAKF8U4aLB1iQkU6wYWZ7t4aVAS4Ci07b05YWh3iTMxKTwpxFikS0SeUbytnvHkiJqo
Zj1aX0lPaNVxa3zMeqQhjGNTiuZRW3o8Ei0THutNmEWqBjO/50m736xytD8M8xBc2cS9HZbZkg+R
Uu1nTsnuMRor8dBOK1B9EHzedN/y85Zy+rL59jImkr4unAfR85/zzf0lJBE1namn52AZl299AIIs
XQv4KopwiI07u52fyc8s9NEIVYhKsCiLJ1FM1QuF8zWK7YoJLsX2U15q4mSoU2x6ARIqQmdNNlsW
bhxV2IbwWqKwS+2WHPuLZnX8Ma6VLX8hc5++jGY//e4Z4JwVCPJ71mFRPNGC7fg/14iNDk6XZSXW
2lV9P0ZyOaz0wJ/pqdrf3Sirn3lgeU1rXnuPTkXM0qG2ycSMi0Y4IoXRqfykGCz3tOgqj5Iys+0L
a8utDvsOuWJHQj0li90xoq2tdDlVDz0FFrbQtWviXIvN3ddh3PpLP+jN5iAyt/4uon5/7XgDrygY
5BzGfmUMvOsOBD9pwrDdrjJUcjA/sym/G/7QPEmcwrqUAx8nlM2g4HnhtGFz30wlMV3DBkGTDDIb
aenqSqxJZa37815xZ79qIfLsBL+4/KWsS2s6aF1oPEgCZ/mMWy8xnK2ZLbc5AT7P3jzI9oguioid
Urfkd0IrRrektPi3UT5sJ/JtLUW+TQPT47TRugcG1sUUh161rQevEM6JoyRJoyPWmzeKnZGOIzxo
GA9uB9MzuEv9pVhDt0kIGJnqD5xiR1TucNHLFnub4x56BuGcTFYzX9X26FcoqFb7owyHiqy7xp5e
tmj2ZjKFC4yEc8me6DhyS9FFZEzDeuDM1Eyp1QfFIwNxNi81rerb0S8Fc2Jez0XczWK+d7dsU6ng
pqJ4HLfRTYYtC+O1KtRy7DkdFbE3VOFwwHwuv6CEx4PvatWvh2By9BBPCpVwXGQY8MUhoLZ/2Jgd
zYt5GkMXhW9hLaBPFckWXE4RR4EOO4tXUK5Pqq9qO65m8JgEH42lS0wtQgS4woE6JjbEvRJFbblJ
ZPjej9ytwseBVSC7WZZqeSEkkj6INnSDjwQ90CRzKnlb95vV0vYq11usNQlYbSfHf6zxBhpSPw9J
4g59o9kubAk1mwZbkM03fYPB4M1UbUDlRmax8gLB97dRa7VfldVrP63Kvn+eDBsMnTqAnjn4i4gI
x0UsqGu00SOgyMYmpYy5icQRVT/Rz5fBya0d8vAm5uc0t3VeJLMdwcQHVSO+LqEFwUsSM7Wwfu+g
+WIVzYVoSvOjz7R6coambNOJauktfL0r0hLbLe8DEc5mzXzjDl/9THdXJaOdBjvq2obQvW4jD6Rp
PSMBGmO8z3ae3blhYeNWNAXmhbmx7UgKtVkMtFE5D13b8VqKpi+m1Ja4P8SwdtPHoa+d+cg+2x5j
Rp/3i+W7v6eGq91Li7lHxjwa9RPcqJLHOaNUeufOUe/GfoTbcxo1GeNZhoHuUmmO42+a7z7/0ljD
PtXOCBJQzrpRLLeAsdfhHNAt97ypNlJg/C68qKoAG5ZgW43fQbbxx5gGVPbR2yZrSFuNEQ1t06Ys
7ouqVP5RZeQuXmytpas4oi3xy2pHszoOc9R5CWmkk3eJdozlKF8GMzj4TtXKg2Rv/016Zv2xnF31
2zLASo4aMmMj7dWASAgmo7sf8rX/PttN94LwoiriqjUMGBAcuY7CZrnj2eWOf7C8YmsPtuiqMq2s
njNfNLiGE5ONibdh1K/rnWvm5XagDpFZl040Z5xAm0FeEEa+MUXSqxjiZXJyFx/Rvru2yHi+M3xn
prPjiOBl1FX0lTTt+htpxIOf4qDjtccJWcKnoYyApkQfWUlhDgopJCZOh0iu+tg7C+WM2sihRZtq
UzVYisiwFeozZ0pp3Yp75JmVnegSztYeh81N5kI6Y6IgBovE752piRuyS714U33wlcB29xZGp6oe
JHxMnQ7sAqtEuYZeU+ENOBAvftVD52Z9fYskhKVtxbuD/UlvDbAeBa3cRGcDscrlwLzuqXBpUXoM
0b3plNHXaYqMz14zekPcG6O1QgW5dhUblt//nqXhP5ljSIzJUvjquvQsHu46TsbtMJs6J/hnM75b
tW3eWY6wVOqsM9Gg1Ez1yZe6fsSgPhricXbgYaOp13ZKSzL/XS/S+kTUR/3DMMswOjgSl5p4CmX3
26ek6sQdB8ImRnhvbjF4b08ONJHuv0ognYbZrNzKGDPtgfjm3O9PMKabOBgZniNp63EySdTs8IE7
nbVv8hqm4nQUZbYmktYkJ5PNrr+2i9U9Gpuc8wQ7p5FPtbOMHwL/gSZpcJS8HLNg/CEqP3jG32zl
+x9n+qQuJYAhmaVnZYyITfYxwVs+AkUqX1REqbX/KhbZiUtFC+03IpKGjzebiN6TZWRCV23RBIgA
4vpoCLUd2rzm79Bm2fZJIHJIgEi1HfpW4djodPrOZbPTSNJGkBzQPlP4JXSHal30B+QvZRtTIhXX
S+FYX0Njs3O2FIt3ZW7DFCRUM41PrQl1F4+Tal5EpmoWBjMS3YXkJPTRm0YT/5emZRHMpgBMSFWi
yS6bYZwf3NmenWQe6+KrN3Vqin0r6GVc99L4QKe0emmJmwtSFP3tc1WEy0l6VU1tTFPWiwPEqN59
uygS6tas9+o4N+kWh6MjHlZAXiNeVxqJyWjng5GMAdvzatsMkWLflFuX21wZSeXZq5viX17ZF765
YrkV9Jt9mNFJfKvnhm0Ry292Ekvn1w9D5jIHFKOexsREJ/htpf7waSvEHH7DrXr83bXthA9z5mQ5
MCuATbI1EjkH4c5OGfdm6X2RSxQ821PQDJdFpjiKws97+uA29Xg7VuEWHnyTlROWSo8/kESIOgmm
qECuBV12H2wh8bRkFnhdrNq6+IRxQ2VACVfVx2aOyi52FxwueNem9Ykiu/Nz9v2oPw52kJM7XWzI
wimIR37695PheVN39wqnZsP/k3IcaQqh/foU6vS2IWi1qJMoev9nG/paX811hphHzWObHTzAHFLj
2nYcksxX+KrUoUEfdNBumS5U1k5U+Zxv9mT5FSX5trmOJOLXGGm2VDGtkEIngOzZb1Tog5UCNA0I
9ShOxTyKcTgos0ER0Lc2EbnVBvjGKsnCnJTTwJwo5JSXSatGGSWGtzj2EYna9vHvz+CsBLM/ArCm
vWoBRkIx77yYZmIbHNTGenKCrLxnC8yBjLf/TnX17Li/X4XT9044QVXs0ZuvH3RmmNXYEsp48gbX
OloViaIDCY7HznffDSbeyzn/V0Dbr4WF6Q6I0bXmP87uqKDKE0WGW57c1vQRMABrUp8uL8rBhZX3
517dm1ItV5WoHE6JM1O+7LukQ474Ts3wvBv256eQo0fdgeQb/tvZ91WUWrb2WlYnlvrxAZdD22L8
R9GJel5dxYUR5i1GFaP3IkNr/Rx2bjTFpu7N7ytnvYqdE/Wzd6qnb7wKtBakSFBnxCn6HJqdipl8
MXj8k+TUdGiYf4/N2laHevbNf4Pn/tw+aDPrPzwUdZ699vR/7bdyQYXeNvT15aIX9tcbR37XKd8Z
xW98wSBtsOs8aZNu3/7v/+8qhP0GGFOhU87XJqB/2tTMmkIf/j5OzltT+834Dv8kBMt1Teqiry9D
wAd73mGrTvgTQbHZizPfoDevkPgAw1ZxhiA7SCj758+R0mxEaqpqL1u99Y+EKG7uOyPqrbsmGwir
eaL+kIKe37VQsGiGUZ+2gSiLXk3iYp2G96yW37rK/uIo1rE14RG/vmmTOocB7VifMj0sB2BAhX61
+0e3mP3R0tZEWU9Rn5bFeeIdLp2Zu9rZcCJgsEwjbA05uHbj1eIYbdJ6nZ3+/V2+MQRoMyL1RHmw
KwvPvsutRHGu/WA4mcVmXbEFWQ/sUNtb17D7d8qrbzzAP8I0bJVZXrCoef0AlTbmUGmTfGM76GKZ
Rd2HRunpnUn8rY8T8haKADdiXBDO87ttteIEV1KzN/o5Iv92dMXnvPZhYoMtyn/aUddcuJNR/Qys
jXLc3m/kNBWtvUxcVVvlO3PMWVF5f6F8MdTAMbBDBXDO7HXdBJDZrOI0Fet4WMgnDpOt7qaLAQqS
oyDXJAHCodr49xf71nVZYQitYaXxAKBfP+0QiXfN3N+cTLrIV6EDdmao2Uz6WZOGWVp6uLYMLNne
+Z7+yAzPlhyAImYG8M/drf6smp3pehzsuWlPuS05EnPIQCHeZJb1yFddwOyH43S/YO5qfMmHonnp
s45jtipc/8UQEJwHr253KxFfcxSR/TwlTl0037iL+ptu5vmhnnV/kdl0vhMUAhDpYpnCIFZGaT2T
dFh+lyNFsniz7SY1OrMWl/4gfBFPfafFobPXaoNJaNWO9wT1C4YonGmH0GnsdAFc/by0bWbyMwkN
jcNtC+9AHDKIeWUt77yiNwbEDlNTiGfM4w919qgaK6eOSH3z5HZQ/QH+sgdaG+99gGdNND5ALElY
dv6oXnbg5fWH0CDrmFe7rU4lzicvJbmon5Fdlo8j8vEB8wKzKWJjqPXPWrh+TED18OXvX+JZv/zP
D+CL2NNY9/7WuS9KJEdptUZYnSqCLqgg+0NexFGp2p8hZ48Poi6iDwXVeE4lvvHepPPfYcBsw34O
doGVCo+c13dvOR2Rr7qpTiE8K7xEdenao3XUJFPHxYIwWozyn9OJAf/ZRmMTTS8Yzmh/IP+3CjfW
wKLrsTzW9eTf048l8RWWsXj6+3P9Axm/HmpI2/d+c4TSGeudswm1833dz3UhT2h9owM8DEyAkS/z
z8wNMmxZVir27NsB+pJw2ceTOW6OSIpWGT8GZKLU/rstY+MzUB2KF6fQL2ERFfORhQJ9azH71G8X
Fojviys99c5M8d+Vx7Y8wucpj6Mp8M8d8LMIdz+7x/e55Ls4ZtH4Myqdj+yJ7He2B29eiB1LyEjD
vf3c0sCZVgwgI4m/rdGga2nNoE9Dp+VM2Ifhv3opsgvhbbhosHZbiPOuJy00lwbSAvi+hOZJwcBf
WaU5vacq2zdYr988XgPs6WFxsNQ1zydZJcsscsZInApAyLixVs+NMwPEqheUejhQvku/vvEQdwNs
zJeAQqA2z2YRWTVzL1dPnEAvIQYjb8GIebUPGrb+nRXzv9MiN/d/lzrbaClKE/2Gx8rJ9AaJgQhl
6m1283e+iveuYr8epFsxtZZTBOIkOIRS5A7nNDC696CQNx/bH4UA5lzgU2ePzTUr5Ycbj01U02eB
YiAZKJ7jQZn9o+UaY4intkt/MWTaQ1XOrkSaGHs8VPQnUIbhKjAEGiy3D98ZtP+dy19f5ezdALw1
MzUscQrmwDxWUecDKeO1MlBVeIDqh2MN7PGKQNV/jrJgFwU0zBzODRL/dbZYlhWGMQJdxSmIRg/J
ceOn9lY8/31KfeN1UZ/aQWgOzeyezm6vECAeFEe5vSUy99JPdTniCJB2KCEOf7/UG98fNni7ZxzA
xy5Te/39wa8Za+/08qTsfPzRsNE/qZDaw79fBRUHDjQwJRyQzpY/xTSfyZyrbO3MKkSMxb636oJP
/34ZJiIGLaoUl0Cf1zcTCMKQiywnVQr0NFZeoNKx7Jurv1/ljbcTgeCbZMwgD8MO7vVVhFeEPc25
+dTglvjFWiJ9ENG2PXZh9+8H6T/6GjvgS6AkdH5cdwbPGD2DQ0SXhTZ9s1AeskhM74ymN6ZxjBi5
I86nvmef1x96tkMF0Ed/Ul3rPWGp1NMYt4PrtW6qx0DM0ztmXG98c5wpd/IZ0p+8nrNvboFVNbeI
WviSz+61L+wtCeiN/JuAb5+J0KNQIuLYwzdxjv8WrVHRCt36k+HY/bEYSagKTUwR//4x/Hdjx1X4
5vavGzL1PAe88UOh5crmJ6Ro/1Arjbd/MW9J1QTT3chjvVigt27/ftE3DpfIMvZEHaZSZBrnTkyY
pK2dryOCYKjyfPBtRQMhE32eWrO33FGYz68sYzFvrMUcqPaH3k2ghvFTNdDd+ftPeevboVSJ3STL
yz6NvB4MyKUtwxwzjMgyLAaDzi0uhmouv4nZlUcCJ3Cq+PsF36jg8S6J6eCaYNcUi19fETxv3/Wu
3QkFOOjf5B3sYCvTbfX7Q22QtxC7a2jcFTO9GlE7K2rzHpcY8PY5WUX+zvz5HxkJulqK82y0+FUI
Kc+rPr410PuVuXcalGXHa+BiaGB3hL6MhptfD7qZkkCK6LHKV/fRVwAT9TAvCZZd6ycyd/y40JHx
b9s/ymG75pEv/893SWXs9SOqbJrexrJ4J8vkjFOjFT+O9vyeVcLZPPjnKkgKgIMAMGE+z67SC7vy
ZWD5p4ayYjzN8DYN/eY0mxzrnSn3D7X6fzvN/VqonZgHScPCCvrcqxYQy5oQ4rqnKpfFnZrbvXnE
xlcCnrjlpxI1lhn7dRX+WJyR7LvBlU4VY2tM222ddXlU4VSUiUGPWdGqQ0zeYbRc0LnqEOavk6L9
stitTNqMJklK5Wb8YEAG/tpsw/yUS3pzyTbRGk9rRF30vSyqNscRisBMJlY9lQy9HV3t6iwTv22b
xos9h1BMxKILlbABo87czwLn8HZ0LHoxbth9EzqU147KVv1BNbpFb19r6+QthXyw3Xn0DxOAsKL+
UNImfGcY7QPz1RPdq8BU9qCrCf+C93z9jQgRYiYjeuwVgF8IkBJNdCOBxKqYs4M6LEGbX/n9NiTr
xugqtrDtjrqJ3stZ+Y9dKZ0B7CIskEc8W/fOz+vfQYEz3xUy1qmVNhZEvVvaGfxA1xtHaAbGLCB2
NMcmln7ljiBNTqwLl5YxQgDrnXn1bGHauxS4VUOKAvtSv7bPvug8tIuuRLV0wqrMva+dYrife1+9
04N4+yocmWA80Y2cc+10x6epwhvh1AE8HAObKOzV7KqLd17wPg+ev2BeKx8f/9h9cV8/2JYgrcUR
to2GbFvLi6hSlnexKGd8IVdDPoXY5H3eeCAyzvAG/k7ksyRdalPlE/Nn+8i5eHjPC4Euy/mPYmYK
9gMwXAWw6XmUQFFHWUjelj6NC7aKBi/hJ8x19QgpZKAFQzCKt1eUrQc/yleB7VeIrZMwvLa9yFoh
lthEkZkfMiheTa1tdJYjejKHPx8LsrianHJjYtdIyWJz0CYNPsPN1phGvWaqcAJ0KpZsVJWa3lpf
eVugv+iZbnu82FODIHhVDwgBtYGLlXL7xOuM5a4X5lAnpW3iCFXzrc4AmSt4jiqisjhIVWW3yDyb
JYGMGO8KWehvPq6M1nFBek12CUKJ/JFAV2NOV63nCifgfGjjqRuMx03z18Z149LzUs4Q/so8ajYH
KXOSRcbRCl+6SE1eLDJhP0hu24U/KLFtI1wiqxJniHqVyr3zlvImqychbe+rgDzdUrPzWyy91h5S
zweB/hqGw7wnFkGucEoPxxth9iGBZoZPzav3ovmTQVfVjjl7YFFI5kSfRIXROgfoGKy3SvymHh0V
FCBhCF27eJhcGGGHWVHG5CIuXdr5ch+w5UQtyzMzeq9NZN2OOEN/t7rulxpt+3NRlDRYVVfsBmlq
POrNHI5ipc0Ql625PLr4H90OgPaf4Pvap8GfQueiXJR1Nc9C7s5vWXkp/XH+rTr2dEff0xMYY9TQ
2K3BFe7yfO5AKyonHHZQkLOTa9Sj9SFcq+6qmT27umhFQbVRKQRxF4VnLy/h5kqZrIMensxFR5dF
MMqfdM5XO5ZLr8n2mlpolHDr+RqzuX1EjTJdZbYz/ixkVU+JHzUhGk1Pmy+ttowb2ecN9umr3G4m
eojPE0YcF/RGmeEovXdeuufngQCYQ/djsUxqC0Y5BCfqyWq60DIy7xvHMD2gmWh6Nruh+jHkm76r
5l5/V2g8Pm4IWnU8Vi7pbpoHDKtRYKKUi3I5lKXfXvVubQH/jFMH15n5n0PGgY5hKEB2/Mz2TvYG
VZEotTQ3oBzdYzQ5gMiFGBZQQ5cSUjKtur9TEHtVPM5u8NhgjjVjkoLPGVvpLncvp8YrvkRWqz4N
wsy+C6MIH4UiZPQInVDrtEJw/zRN807G9BKjN9tYnC7hQ7bVA+41/Ufh+QEW91lZA8pxS/UF2MW8
3uQFrl8p/Nl8I2rpPmkwbiDtscVCoia/49fqY70VA0I64yVYiiUeG1dY042yO/tHpsrlk0dGD1TK
NthDHFi5icsLrhjyfplc8xHz7GkP+TCiryPtM2CSSYRWYi+rzC6dUmk8noMuam9xs7PgZkLgENyG
1m24wV9jAi0T/L4Z0Be/vXrC2sxsO+MGy9l2Tsw2MthsALv48eT1pGuyvMJx94Y6mF4V6Yua1uQQ
a6Xl5xwp+omsdu9x8w3/xbHd2mTJdxCd4RDzsx6QNiCkmUsDdXI/065WFFo/TF1Z/qyXTOUf87G3
PpkAo+UBxzyPEWxpr/tgjavPHnwaxA3hEwM7TVmZS7xNYV0ktBghTJSR6x82+W1bzNRnfyfXSecP
kFOiPmTo3yJAWndE4wwxfb1aZCvdYy2YmReWGEkxlOOIp0hf5fVvgIwoiwvhrcWh7qrwF4u9Atvb
lu0SaMXrE9NvdbaLxezfFuZL6zFYZoMgFX+Iupc18+Q17Qf1XGMUVaZz5QECRdwYBxs7679PGC4T
1UUGciqAgn7VY00jRDil6JKsXxWpBRNuXXE0FCQ7TgiKRRxsI4CK0bco8Pq1Yx0A3cuWxOna/tIN
BtgmPkq+RzGbzqXjyX4iya8NvxZ6XBObxEuZKDM3PjRhu3wlwjz4PGJL+wUaxQhvNzsynk2zqavj
ipykODpkwEyJAQys49aW8y5mGJjo87XOnrR2oUIVnOsGtlmT57aRTf4Zb8DwWzVM+qbJNWsKnsYs
EEW5YJ6FnirrP/kbrM3lUCirvWlLMBRox3q9neUa4D/VGdVX8j6zLxgQmCc390YSQNGZEc8V+daz
XYroAwwUy5AhdfmxNnjjh3JbrJMF8A4xNU87thSRtqaTZWj78jQXRa8ujXCw5A3jG1nfYhWrd10j
68JNi7gbmUyS0ReXRhs+6waztqRz9cC2WWfhJaYM+cPUOlLeaSTG3cGv4ViSYu3zhTcq/CKZjNy3
454AU0ZwLtswhSSAo8e3GDothKeaCClgeUKL3I7lbYjhj07yqJ2rw8Q9wVWXPWR4uFU4e3rmYrGn
H90qKYgd6BK05ds1XqMgTzURYlXq1IFRxaKyqt+zzX4WyUdbkqc7aIuNezj5EWMz6590UMvhYlOZ
0R4ja2ClF3LIg8RxWn0ZZbR0b1s42ybuwspyHt2sNQZ2GzjdXEX9YF5CwhvHISRdIeVPMxU3KEj7
ixHTSxPqaFx+oiKpbjCdzrBOzv1iSWa2xBPn1JzvdalVjVFa5+VTnLOhU4khXfsJzQl8f2f2+sYl
cKxlMYq0f+GVWXcrRvi9j/gFNnOqchsozsqkwbmG1zTGmV6gomgG1HcFci6coRfH4KCzlN+GIq/u
vHxwfAi0mUTvWhR+g0GlKx+JvZRmSrOliPiVlsYvJFusMC5ROFy2fevCFFJ6+Y0t9eQewHOX9WLt
tj6M88DtLkev4xH37FCuW2tunyJK5yL2Wlcz3vLAv4lqt+JvRtMgUpj14oeD0+lvNzDo9jCjGebH
hVe1x2aUBkwsOzE2W7qthqTf6ixHBABOFHfL/hRR3kROQpDp8qvFLvN35rlyxEaP1nyMY6Si0+uH
a1qiLnlYw6qsY8rfmES7Rr4eRFkFhNx3QLaXInO6L6CT1MYVtrDFt8wfW3UTbDR0Y8zDGG1AnD01
FA6DMbi4+0lnZZalpgpwgsPku5cHF5ZXpLSwigdVR/WPjRoVmZDFct25pvpe56TYGjxYGU+6rD5m
2uuLpC1RXsVZtuLJlkHkfS3cGsCCvBADe9Nmsq4R/uQyNsZt69NxKnE9VfjKXVEdkUtaqbJzjrrI
+WoGtiz4KbZLDVFgWrmX+rrpvzRjVE9XW9tuL+yN6uqw1F3xAXNsizPyTmTAIE/VHTpinCzWvnFw
PuEIZMWe2W2/UGGViENotHdpOW8NGzW8iCac9vz8sRJ9UaVVlRsXs7864YFSonfy2pEldVk9rPPW
alqvGlOaG0tAjXndPBTysCi/apPd5bVLzSxTt3UebfWBv019wXw9Hx6QtbCx66Y55+1XBp+zO4lm
F4WsGKeqZtk5QMPrCOMLs+cCJ9IyJq1XI/NCxYPXerRcg2fjGEdeMUUZltTRxQDLQn4EnV/9MgNT
yLSStvWhmAGWcHTFwSztt4kNg2H0UPAkpy/f4FYmlH6z2d7b7sLfr0YHA8GhrRlobWmr8tERtDST
ZlqVEYOEYAVD8ohCI9+ExRzLqAy/+U7pBfGGWbE+tGorv1u+0Y2AAEPkJoVr1hY+mBXlCjQnYjx5
wl3u63XjPF6zlFBfyWX02Axay2PDsU8eynVpf7YrDW+w+DLqrnLPl0/IXtDdNgj0nR/bpDv3whkL
FtF8CBuEj4XP9g87bqEw3PJbZHMGlrIxxr0UzFly8W8K4Sx/CaedHzyXvuyhKfrik8f+p0d/sOxS
W6uOvrdTlP/CN6Z+tjzBiNvWzTkZeR58LiqVvfjgqRdVZNXOoQC3XZGb8UJu1qXefP7EwApvHHwX
7rwomecgnTIzWevdLkG3PGR0AIvyDjlZtdAIVPuGQ+9nu5t+s/n93WxTykw4Dy43VD3LOm1nf/vs
buwir7KVnOhrrZblblHBjvgMDkMYR5v1Hj+wQMXrhqUusIEssl9uWHPnFags6h48PzjVUSKIHYyj
8CcjGO4zMzg9a0YDCr7FarCS8FfL/zlnlrhg15+pNAcG/hIoJ6yu8UqHKd+R5Ds7w/gyNihbfbRB
3aOLEdOm4rJ3O/tzNFXurSMjb/wVwHLZaW2M+Ny3Vdl+bo2Rr6sgItk5qCKrMrZIWf/LaDtKm0p2
BMJ2OJfykxB/+wdDBp68WpoAS+JJokK6bwLhP5NpsC1Jz244izn+hE9bw2OPc4qZX4JuDD55VV6Z
cdSG21ORh9hbFzWNBRWtNcUWQ7PnN4ZMipgwgOE7DI153SOVKFO9WeZ3DKKHl17VsoUO37xbTyIB
xcht26Pq2c9lyRD47Y+Qo8MtjA+bRETxSx777ZDll5rwystxssMx6Ww9/UYkvnCWLQUOxcaUOfnB
0U1rpp45uhPh2eh03qnanvUP90IP5Jdn0awkuQmHnde1EQND+2yWvXPS/O8+oLjs9/o5Ip+jErpe
D5HbDB67tYkcC38uN++d6/+ndEoDkeKuSwN7lz+fl4AowAhv7oCVfV/2CRamfSJyc/qp9I7g/70Q
9Na1HBNe8A9RjFL+9b3mo2i1woTrZErP+RjRLklsnNQvGVPFO83ss2bA/lixhOGugHwxgfoPNbhX
ZRrg5hOKiHtpr+01tYvyALxpfUM59E6V+82rBS51YRoY1AnPKocu6PXY5551ynqb5BiO+8FGnbSn
9nIh++09zOW/l7NtOGn6l4xTGi9nfYdpmPxhncr1hLbTrlNvFrlxXIelPpIdbyL6xTqYNrQxNmwm
An+WicGc+4Rbl/PVYhurcJvHF/9GhkUOhTeQimf5rrbios2xZPvXlw4Asn9jWEr6u4XJ65cuwm3N
WhsP6d3w/bRxaEPZsFKCXgz73/psvHQ8QCjzU84DLKAP9vpSILVOsTekTlOAWfpqoIz1wtm5//sN
nfXZ/lyFFA2fr5hbMs/tWIosqLrNkBt2ck3/YQOUu0MticLUsOWnDkvQdBrVeykX/63UYrOGBReS
BPAmqIbXt4aEwBpF32+ncTMx2rWWOYkoe7zzrt66ClgcRVGPbh69ytdXCbM2/B9n57EbN7KF4Sci
wBy27KRmS5aDHDeE7bGZcyry6e9XWrmphghdYOAZYABXF1k8dcIfFlrN82V0YDgyBTbvinh5G6Tg
+fkhuMTHQtQDgrHayoBXlAYdaL5wGajImXrxYYQ08dWMpmEjCrwMOBIFJnXfmSxYjMSu94OTABRp
qqyLOWfxnVUt0xOeiZ4/GEwH3xzcUL4Ee8YZZN6P68T1Wgss7cRLjeXSU3Gip9zT4qqXEkKzmW5s
68b3b0gZXY4Ck1dcsK+XQr5eGyK71y4NbQK9R5Sg7cb7UIFbJRVsNg7FrfMOBkR6zGGAjQLt9WpY
2RWlg2zvhRtz9idVLDg/ILv5rlZTuuMLHDDIn+PGKbl1FP9ddXVXqG7qUGoX2gUFEOsJcdgnr4ua
X69/yrfOB7MVDiFXBNOUVSBl5oU3aBhrFw8VkDvdaopTiMPPj1ksw9/Xl7q5HyTACIAuuPLnccQ/
EEho01D/00G76Io2kiZb1g6x72UjAt46GeAzQBmj5IsnzupdgefOcKKbNUgVSGQtKEOcUzrfyc5i
Xj76jY6C8Ma5f7Gx5zkKH7L0smYqunpRehaSm0SmiYJa0Z3ynnal1zbaRtC9uYrLdBB4A4bJazvJ
zhQxIGqPqWtexEetGJsdCfxbdZHktFq+Ir5jkgf4X9dHXYtxiMnkKhNCT6dYg7dXIN65MfC8tRek
ggAOcDMC+JQf3D9HwY3c3qkry7x0mmgOeV6r+4G06PzGAydtsWAWEfaA1CAMd72KRR6POo/mXBJQ
3Xs7y9Czz71NcTL511zN9uQyOMNKcKcK7GB156LXKFCHN53LWFr6R6MtLLo8eAgss4lIllsnQbzA
1ignU0dLJXFPCB+EpzkFlv7G/RJ4wfWDoGWSzNx09UOmIm37bqlpJ9pVvWv68YvudOH+/1hEpspc
/s/kheuHmoVF1USKSuQV+JnQDlX82Mm2JE9vhiW2g2EXe+Frvl5lLqucMYimXZRGpYJmsAC32owQ
NrGqjavkVnBHuo3ApPJZkZdfL6WbtE+BqxABUaDcg5Kyz2pozEEGE+6RnSKsMBRotWwEDRmHrk4N
u2PiL+eu/BdJ7GrZitDfTSXyw7gv3aHNMZ3ojnqUWC2UfN9CAOdLqS+lvis1SqSN1W9sGsguiY4n
9cuBjF+vXjZqnITQOS84IHU/orLqzKMuhuiogqJIdi1KFPmuNu1mY93nfGO1bVMasEmzMh1q1uqM
1q3W1rbWoYccL/lT0sbQwpM6TJKD0IxGPZVD13wvpm5EEySMMelCAqv6AIG+snfK3CDcndoRlDy0
goo7VW0sJveGWTs+I9L5W5olHq1bFzGffWea3accOOqPNNHtX6knZ2lzOVfYLKVjFD5gfKbDLnYZ
L+7NAQc032nm+YuuNHkwpLQ59oi7LEgMIILyS40ma3oAG1FHvtGA1vCNUW2/0sJVkn2ujtN3YPQU
qPSHdXPfRjNtMXQkPIhvGbjUndrO/X2BypUAV+zE30NHpTVkuXFi7JCIbu8ss6GVmFOfYkxg9tF3
R8v7/BgubdvSqU+Nz/FYDXS42a7tj9Nk/UZ8pPvRjWZ85xaSMJN0WhnoNST+/cIQ/CHn4CiX2R30
7KEZFe+3UEIDFY06d3ZdqIyfs7Jr7WOykEVDY7PqgIQYpZdZmazkoR5q85vXJPSC9CHTvhp6UfRn
nSFdiH6zVn9A06dIffTGvV9ZZzjFSatMmliuGqu5j4bA9Jmbyv3YRghcPLiormu004vpcZqzWjtg
YAGrkgm5YUBzn5L5rVcMWiCwyqhIIXJiPrTKEJM+Z0xquNMl5Ugck25qn6a54wi8Hg5vfUg8S4/I
Tz0Eyv/6Q3IjJRxs4sOlFiPtOUgAp9aL8vd4HrYPaukAZhDlVpWn3UhyOM8YL0jAF+jr1edr5BrT
1XgUlxx+7nnG+PJYp23z25j0+tDBvN9BrlEPLjqDD0w73aPH6OzOM0rrQ9kVk+0jWzLeYbRQHzDv
qvYmlvP/vf5gXigLU0QRXcBmQ7ZhErj2bHDUqM7NrBEX0Fn1dxWJgXczfiS/FL1vd8uY/E4NoeyQ
l7CxMa0jXMbM4Z1XhN55GCes2MhPmLGpSFpG1ZaQ/a3nR6THzICq3gHYd/3WugSVAZFQwAIe0R5R
ydE/RqqOANGi9t9iw6u/vf4wbqwnoUxI/5LwoJK4inqTALmm1DqpfJ0jPqCX6MygehHeM0FHTscx
o2gD5H3jAqWZRmKPDqSGH9dqRSKK1VEsaxcz7P/LMmSi+j5v9hhypW/u/OgcRBDyksolOdPXz1LV
i47XjOCUPmguNKGMEqwSIiiWqkeeLXY21nsJ8iTJpvEju1tUtIDVrhe0hoiilvHBBYXG8GetGMXP
ulbp/Cp0fVC2UrRjrUUm9lVF6tyHKKwEam2Uv+JGtF8BzVVMJpRNWr2E6K0uNvCQENqQ7KPjuybN
TiqQEWt00N1SdB523GcHG6u/vyh7ie+GU2tfBGhJJtJl8WgsfR8YTMiBi1RGeXYno33XhEu6JSp+
4xTw9oEWgjkDE7xW967GprWaJrYu2UjJ2pa00R0tET4j5C0C+K2lAAC7mJ3KNu4aesvOjYE7zrw0
ofEbDXf7bvCsr2Ynuo2s/sa35PAV0eZiay7txuvXj8qHm2boBl6WZNG/pfVcPuh6dkhA1x6WXAs3
Pt0b+3rG48vWHXA5dxXgay2pjBEG3cUV9O3igulb0ePmm9pqt3Fl3VqK08MJkvDLF+rOUWgWEEzL
6TLMzNyLTljMrMb40GnhVv9E/urr02qQ7VIqGHSJJfb/+iEiD8hzw3L0guGGdWkZR+yTZmhPr4e9
l5cjb0mlkqTNBdXUXa0iRis18iqZL8AzvPcqfZKnCJYtvoiJ+T3GqP6pdkfGrf/HqnAHbXlCyOzl
l/pPcaktZWxEqjOhnWmjMtUvavdlqDvnh9WWxY8UVea7ZU5hIL++7I1HirI7ZG6+Nldykq6XnYYq
trppHGhJd+5B62tv1xXtFl715ekHnsudL+UGJHNeX62Cia9nh313weK3OjQMwBmpMip+IpqYH6cw
fKM0iXxvOhkGq5nwhal+rheMRm3mIhHjxQFBdap64d3BFOmOniiq729+glI6m8a1Kq+TdbTyrMEy
lVbvL9Lb8YROEtN/YZt3r69y4wnSRJGEFIvKB9GB6w2JCqRkW2bLZYk77aNlCu+Y62NySk1F2y8L
NlMbB+PWgsgwkwQh7SY1Mq4XnCsYKWnlzhec0ePWp/WhnkKzDfcKMpjnOgYR8foOb5xEJHbpk9Nm
k/+sPgBcvvBRixVy0mKKnrR0nAPs1N2NOHwDLE7z1WMVmBZ8bmsemUD7nQGwMTNgmuDJUxV9UAe4
ZF5caogVL+ZJT2L9KG0/gkiH+dWpYXN4fasvQyY75b6B7UM+zKdx/WzxBoaQrIjlMhIOzrPjqPu5
cJRTDHT97U+VesFz+BZwYqFDf72U4UWagzHucgn7SvlYjuMnEtN247Z5FlteBWYYLKio0B3AP3zt
ooomV0SpZs+XqENifVbr5BMSUGPQuW723moB7S0CdQAHT07QzqG1F1WNWCaQozvB9Hn0Y1fTgxpk
7S6NDO+bjtHx3WTgAxfWTPLnNEd5pUa4Oq/0aINKdiMzQ1wDQiG5Llr42NBdPyIsHpe5Z0GoLoLp
fZm3U7UDNJz+B4McljkcItAYVRqq0+PYgkE7QQvT/motMq1nWj5hd6mnFOiI7k72+On1o3LjM7Rs
biKyYgobvJiuf9yIZJaaLiaSoKqNOpWdNCdjBPSUOE17TENH38jAbxRAcuDCOFQeTpZcLVgaA9xE
I58vRQM+DcEhVJRAsjN5d2pRf9DTDsB1m3nN+9lNnAgq0lSdjBB3pnt8b7RfCkiTP0zggVPOYkJv
z5loBbz9oZBNwYQnIDrU2tcPBSiVyZ3lzRcVaUJfHyMEKsX8NA9Ze9Bjrdq9eTk50XARQ6D75K65
UKLj2ccgny76YjYB8ojKqcFH4sHwUvWjVurTxno3wgMcSrQQUIyXUmby//+TCkRTi9OYk84XTYhi
pzsCY+koqXagFJONcHhjKUk7hELJ6IFkd3WtOKliig6/1QtWQTWJqIP6ZdWOZ6WctgjkN+I7I30C
u1TxgO212tWkhnrdhrp5cZvsJ2qT0K8sxdN/vf6ubq7yzHtmzoZC1er4wuGyw9ikzNJqfbgzaGU8
9G1rPL2+ysvHxl/tykGyxMCazx/RP28ISkCRAoM1LqbuZcBVIjhYEqtshLm7MRl6uSHsK8CaQHaR
1/E651Xr3hpEEumXskpgMTCE9fWlbTZoS/I2vw7gjCPlhy+FLCQZ7/rI2bM6moNwNdj99VeknR9g
1L5TIgzJ/RaBr3zG1bXXt0jqN/ZGZkFzkNte5p+ry8kqF0XkGk3sMg8RchXdvJ9GW92//rLkb1/t
zXbpmYDDgajGLXi9NxM0VlJqjKzRYUzpJdQBZq4T6lp6TkdHO6TY220EqPXGmHMROwGWcCUSuNeA
mSkladCzzDvXiTc90PUd9gVyghtxYv3S5Coe/QtAJeAmeHHXG4uAqKeavrjnQmSLdJpL2586xMTH
Utc7essKKuuVniJYDPySpmW/xal8cXXyCzj+juwfINWA+dr1L2iSzCxLJQ/PDp55A9gsA15qNBfm
GQMTkK9dJE4uvKmHfpjKJ00sOQ7FSK1+Aes7QRwZnMcWvs/GCycvXr3y599FdoenHzHnhZFgZSvJ
xDQ1PIf1oHyy4Hv1OD4SGvxUW1D5dFBSaQOnMBFgypPUhdfRZaZzdIcBoe681KB45l2E0jDQXzPe
9z2WmKdGDHXGLd9b/S5S9MLel+iX/My82PukpJPwTouhmoGWW0w5B/DhtZ/GTAbgJnnKQyzRLzsL
uGWDaq+nws0Y7J+5peFL5xaJa0NTNAfESMNOPUNMMb2jGjmpDicV4MJdaDi4M+FfBLzWIX0CTTtX
n9sp93R07pcQELAaQ3IZUaXaq0LREJMu0kU6LbsOar5Ite8NxUO5uVXnWjvjfJvfJY0Rf2ybQftQ
m/XwTs9tuEHCzNxdV9XZn1qjY0XXfsGFOskR/zmEtZKb+9zrKoueVYv0p5cMHriCOsk+1Saiv/7S
9JXnF3pCdIQ5M8gebz8FTpZY2WnutCFEG7N21CfMd5Px3l0SI9npnTl9jpPGynZFbeqzn0R18l3p
EpScnVzXfrpWVz4YEUwXIP76qOLvXrQatWpjY27bzcsfK8qNhzLOamRj8rT620AcADNeWeNDoy9a
vqvsurx0uVJmwGzDxsMksF/uJj2z3J1Xzuk3oJP158Wawx91OMRQ97CHOuoQLsJjXlOP7MLOKOO9
i0CJ4WcuxLfajLTBl2MTbV+b+fwdz0frP3OJcRTFdFqYOzufQCcnjo7QME71ow/BAq4Aw5T8Qx4D
fsx6w3vfZWq+HISlK78qNfRGH56LARFkjPPPXQ/Z2zeGfu52aMxrne8Cicv2GuSnx7av0/8EcIhv
pjfA1TPCqbX2lVBj9MM9ZQiP/WIioOgOvXR0QsT4B/I3iGeC725/aVAjK4SdE/EZ+V0swEM5AcP1
wll+zMjSIXadd3lBhkXq7Lu1R6eyiUd9OlJwIljcL0r0nlxxYc6pmUp1QAgYUefByKoHrNGrJ2EK
C65jOC+QJEIlwUw8Lruf0SAg/3XZmL9vZjT34f5pMaYog2YdQIcbSCq3U/tfjnyKtncm0/gDzrwS
J01TykuspLQqE69r/2RFEf3tokxFMcGoUZzVUkX7mpph9cOqveJTye0c77oy19+Jopy+wRTrn/qR
4Q/sxRTxXtGAQSIyZGlNgm8JiG8t3wRfjigwTq6m6VMP8OA+BUDR+tbcwWet8Y1YDg5vYty5RZQa
R61r0N83RAXwUnpQfDGTJP87ZaYYDkC71XeNV8zlrnPN6lsU4s3i0yBz27PG5fjLbRz3nWnm4Sem
gJBuaHsZ8D6FGLq9YTRIyke1mFIfcZosYuQBzOs+KdNO2UUgkd+p6iSUvVp7+qOS6IS5JG6d706o
zOOhULTscWi1cDlUI0LdgVHHtdjzNqHYK15pP4TMiL4vo/F7AkFe88hKf8ksqWLHufpJz0mkOESU
Ued3otHeJzi6f6Y8H4GYq5Wu+AuEg+ioAJ8v760mSt7DOECpn3NXIIPtACj2G2RYv0kD3j/j6KWo
oodV9GlOJNenN4ohgts0R18hJ1DPzFUMFCo2FcX0BySEYWdpbvqoxApihondR5+tOrFq6KWJCfA3
b6OvkRl377WMQ7MvE89FXdUb8m9YsXrnngDcH8aCoOaj7g2R1RYORBQlqSskx/Pm8+t5xrpU4xsg
i6avIGsFGq/y//+TFLbQvIpYzNBE3eV+9nL7S2fH1TE29OFcarGz0RFapzXPyxky+0SLFnTS6u4V
w6QbEV4UgQbi9zGpqvA+b83wKaNC3yP7akJvT4yt1sXLzIbtwQX2JOsfqM0qi081VNrHxdACZ9H6
oIHidRwg+r45f2JCAq+d1FDe4uu2PAre+PEquRagIw+9OC05D1qWb6TW6yxePkHgT7YssJHzfZYJ
+eeFpbnpouAgeGHAmy+xh20N8RT8ZA/m5a1ng48Z1VyQIZTV2Ehdn404RpBRqn+c7daaTxOWiz/6
pCh/NzTk37Vxlv59fb2Xh4MRIbNCEiHYnkzTrtebCnOA2qwhJwGn9Ffh9N0JCkL1YEGZMfy5bxFn
nEAUb5QRL08HUEOJGpYtJ0QZ9OtlPX1CeT/uvbOVEh0MJRU/4mxONmq8l++NVUBPEpupVHiL16sg
6z6EQk2RssxsZFEBrvt4wS++mqZbpf/NDf2z1Oo5Mv4tiozm9dmulnmfSxyPZuRb3nfPmfq/JYrM
V5GjkYIGNDUYuV7vKKozrUhEF55x5gAnoYL8ehA8uAHLDaAaXNGqleyqmQaVn5st14SbQRXaed5s
PoIWr4uN0uLGvnFOALInu9qAslY1E3e8Wrle5J0TGNxnpOC1D3lVKhuf+fMxXO2bsTIjAQKKhMWu
oglNQ61WnN45e0sPniXE2Co55jPuGMek0ZK9sOzpQ9uXEFOswkZbnSzSeDRUwKz0RbLoVwXaNNyp
Ju4Yuw7VRXRSGtQIACLBhjlruSnefsIBkDExITpJ/WtZefwTMyAZG3GUd+4ZRx9zr02zs597GICv
f74vHz8jaco6dESoWDnm16sktEO5fGvrvFTJtCszgKBJrYcbL/lFL1wGQC4OBCWhWgABXF0hyBCE
lttmepBD2n5nqEpyaQC2fc5qh9I4iaIg8nD+Ksi97/RobPYjmrcbg/GXHzNNVxBI1OV43xLsr7ea
2WLBXELTgqGEQZN6c/hfh1fUbrKU4tvrT/VGuQqSgauSYlmOGtYahpmaIss6z2pgZSrfUFqG8ztr
Wkx/ckLQU/0Y3il1kh51zSmCDO3ve2Hr+Pu5XfnoNVn1zjEq98/rP0p+2tefAH0XbgWeATSBF6Vq
KaZYiZ1WDfRmEGe1yQEZOa2390Jcfkodfurr69143tAs6fkROwk71urLtlEfHBSY3AjVFmjoe4Xp
9/OSHgh0W23aF4AfTha8HIaZtMpwUbFX0dPRw8FMWk8EmtJmF69pEFELde+kC04aSNpkN89pcQCg
MT/YIyivUKknZCe66SnCbm7fLhY19RSlT9WAdRTERG/rE5BHfPX4iT7wM2h+0jZcS/r2aazk8EH6
gHoTrqowD2Odf1IG7a+CXoibdY9WKz5XMZxHpdcelL7YIpK9/NZxT2Dua/PyeVTrtLHEsKbsY2sK
6hxiv+PA+JNu2vvXX/uNY/bcq0TTlaboCzIAWFeRLkYjgsUMh/emsdQfyI61XSuqBPu6RWzkVrd2
JTtDtuua8hpZvXqAdRE4R0MEVZopTzrMQ5i22VtVymToIjoCYWYMQvtpdX8sWlrXljDpLtjLcO6t
Zjy2dTd8ev3Z3dgLKq6MkSl+Qa6t39CAgpAuUDwNLK+09nArnV0F9/jw/6wi0Q3g2GXj8DoQqkav
L2nIGyoqe9jZWV8fO616K7YGgW46dcwBHflNAme9XqXqLCUd42gIGtR19mjwqCcnMcvdQM9kI9K8
fGxAiyRPSE7V+GOV1BR5lUrZCD0Ih6gMZtinfjFY8cZBexnPAHBJbTduEYBca8gY6jFTkjmDEdTk
ow+j1kQnYTbDqVFq+/TWN8RSGmEThCDToHUSn9kIlCBPYgQ67lD7Ucf6FQnwLUTGyy+VVXSdRryE
LyCOd/2GDFOE7jizSt5qtkA8SGAj62jlLkF+3x/aKtlwbb1xLbKig/g2cn9yzLg6eabezF0486Ic
unCPzdTllxKnt3NUAb+aK1T/0HhR8MXIkscGvfE/YzHTMYT0/0OdhuxiTXn68fVH/TwCv47LPGaE
MKCNIPn+4lpMZyLiPOOi2ZUxxkpM9u5jte1PViTbY07t2oe2acR+0lv7A5499c4s9TTe54aBNpTa
a9O7Wmnrb9EY6++S0sg+GYZwfCR3u32r5ltsXJmlvPi5wPosOQXnSa6yGEfJPCGQbAwyK4r2Q2+0
37nt3PfwK+2Tnlr2rlMkNl2ptiCTt44LWARyUaBKNALkV/hPQtqZ1lT16JMG5MeO65PtpUGa662P
Iof5kDdj9eH1V3N7QWR+mUrDPF5nwLW7ADpPXD2Yokk954qi+CoX/deMztnRQDLu8+vr3QojDIho
cZAf4TCw2mAzFwpc0FEPZhQUH8fQ046ml2x9BDfCCFGK/JN0+9n2/PoxIg2IXJJdGEEac1UVfRsf
wULRSp68N98mMlQBNZD/At+xSrpt7CwKhHr1AA2iPMgVGudFOm7hTW88NUknYxmI1DBEVgfSqou6
D1V0KazGLo5xUqUB3qni7vV3c+Ms0EQAK8AImQDygpDhVXFYMkMLaDeZF0rYHM2R2r4rUZ9DOa3p
N3QPb7ylq/VWt9fUlEtk9bTYqqLvD2lkzjtNQcdgwEBx//rWbj1AScXD14ISGLHm6wOBtnnaJPQj
AxqMYhe7+riDDLBl6nBrQ6TH+GiB6QZstXpNgqYpKWWhBaIoEnDk40hu1o8nLE3fOmzl5sfLBCI3
dT05xjoZT5HmmBOIS8HU9+1eRbjETyuUxl5/bM/ghFUk5BuSJG4OBJQu4/q5tXDcM7dT1UDNMtPe
q0jR/6TR13U7An1ztPumzXct0ibfC0xALfp6toLy1ty0+o7mtvqOjp8llWqmaPZ1LZ8Rl4QRIHZI
8LnnIcobzKoTt/htLoXyW3KjkBsJawkRngz+Iiu1lD0FDdOAQs+X4e1JjcyayKJgzlG3raLRhI8m
FGnLDTJzcPf9jBl2NE9bggs3viu+GHnsZGVCY+j6IZpmbSxqZniBosyoOjKHIrx7zW6uLXQV6zDd
SAFuHEOYgBTgRARGGWuUmF0pZg342wkEQeWodsp4muxY3U2dbWyEjFtLSawYeTugYbLp660lzPcn
y0zcIG474zgxzsBjckiOoVX8ff0o3liJ9wRjF3g3cJo1BhrOgBin3jMCdLigDg2I8nInK/eL5g7n
ty+Fcrccg9P8pLy63pQTpXPtMfsL1Knsf+AN6/khxKgfaZU4bz+Az0Ic0AiklsGalBEpdOeVOHeC
octT5qm6d+gpkzdgYDeiH0xXihH4djqMk9VXPPYYB7ZRowZlVzpHG+1KhCZRv3vzY5ODEkdmuYzp
1/IbfTfZi6l2apAB6QpMTckOeVKbp6he+sPrS934olzqEPIVmh4u+ODrN+Tl8OGgKatBnxfZncdM
8eAhkXAotRFR98z++fpy8iK6joIuVZx0sCBE8FWtkvhex7u3crqKtkI5HsEcZOdJV6NDpagMfwnS
AlkuOiGvr/ryxEOcAUYDzApMDbyd601m0vQhZb4YlKZdHULVbL6U+Kt/dZAq21jq5QGRLh2UXeyS
Cei6vvcmvWMsWBdBT9FKwlszDO0Q2n19Qy9WIYFBmUGKOnM7chKvN2Tpi9UNs70EdbgM0MHy/mJ1
uMK+dRVSPiZNaGewJ3f99YqsKRlvNmEQYgi9g+ZfooI2mxsnUMaAqyMh1WwAjOFniHMBm7rei6Gn
PdPi1guaCgph4s0tduWpbe0h/ueHFo3P3DfUsniwE8PeKJJfnH7WBnZHnQyGjCplVeGFUrHQqoow
mBP02orIa3G3bb/quvUkeu3j64/zxSl8XgjijoPYBRtdvbRZdM0wG8INHFSkHlWExd6jtp4eUVBs
N+6tl+eDUlkmGeh20NFd60Dg9Ir7J9y1IAQ57beJ0u9MKHEbb+7WhkgEGRAyfJcaIddvDuFnQnFo
eUGWheLcEunvkdRs95NVjhsJ7su6F/gdRghggeQLezHVnZbUnkZE6ANtjsVdEyEEOsxaft/rdvQX
wXX7DqWGHDUF3b5HmkzKvHreRyce0p2rZ8Vj2HvWubSyOGC8uFg+glvoECJwHQNwKNvjm181s0ya
PLKXzLRxda7ADJWeqThOoGDGfGdpTR0Y/J5vbjst/8dSTGktTrAtRy+rK1Z0LWp9bcNLgMa/j4rJ
uQO0g9+hG28xEWABvPhWpfeV7D7Qtzbc9bnCWSQGI2ESESZnLBFIq9QepPOCgbWhSuxBKaxQo8IB
DX7kHoVRPNVt66DcV+m/RdZOX20xYiNe23OZntIwjMtdj2Gh5y9KYn0M065gggWVe/IVcENfY2Ti
7uHVGyU55RyGgRYrGKvrYRz2e6S3rWVn9VzXiMvGzmcBJe6DLTDlkqTF6pG4NiPwLZrik967NM/L
Kk58AYD+nRJHGiAmtbaBTOlFS7qK7MdfgHj1t7Buk3ZP88cC5CUi/Z0Wj+WjuSj9vVl42fd+0LTM
15A8QTa5bKxoryTR+MWeaAGga9hPX5kf1R9sxSl/1G5rFkS1yPmbREWTHibmOvpT7WlVuYdbrFY7
/OH7O2b93Z/Sc3sPTLOn4PMFsCU/i3I2+0DOQR6nyuqcfY6WQ+QXWGHUu66pBxY0x1L14QzE0Z0A
FwNHCneFv05iKFAH8lQAjq0SOmQzpAe/mkZ3PNrq3N6ZdtbpyCN3hrFLEqF8WHTw+r5uKtYeXGsy
HY1msL4aaj48xYypwIlGxlcDRbUEhFPbF0c7TbRmH7UWSs1uqvcz1HVPfSgAvjAULr1e9z2MDzo8
36vF3UephdyojdX5R6Rfw+5gDnyQiOEZHbLlaof/89Bg+rLDWyZc7p3GyL7b/QIOUMmW6slOzeRz
Sjn3ZzLhYoEYK/X/HGS+mn2s4A0IDdp2jo7R9O8qHAElXrGx3aA3ahzBYeV7zSEq7do7gNo11A+K
lUu1iylWfwtd4cB5VojceEaOYJyaElHsnVOakDqt3ICUYcRaOb45gNJYQWCJ0kJiZNZNZwuJUmhz
WnlBtxqpWptjn2Os7mKWpxsYf7welF5O08E8kPVDAINBT8K3SoMEMEJ6+UV7Wfpaf1LnRROIcYSh
4ysk1P/pYMX+6AuX4N5deOAgusoZFmbWusCVqgIthq0f9DKeSOIi0jSwqLkT11cikAFA6TNCyq2b
WfZ+YBI574fQtX9Vnp1VO1eoykUZcug/c2Yr4Zmur6PemxH6iciea8bo68VYigPjQYpjp8tRMVG5
ZNOj4Sb6z0TgYYxMRBn/bLGLaU967A5fgJMOv7J8MiCsz1UWH/SkzX81Y5+izBh10XvkRJHTQjg/
cz+WFSro3YKYNffoohXBCKj0a0PBGV7yKFRTKiir+VOYXgNeFeCFckrUykgPyIeq2WGcXLAJWVug
MdEoWeUGRpql7x3cCUefZqJ9KsauS/d5GHm/VfpdkT8sTvWtsbVigE/caMM+s5zmfaKVzY88nmE/
GvD/T6jxzvUux/IE4XPHyL3DYqAy68953mW+UapKeLLdjOc0pV4r7vAsMOFKN2iG+ppbuPddFWLW
4PazcUJ4FmxbXIUpkp4Z9caOvLJPz4j3ll/qQWAyTRqGxOsQ5+hdl1g8OyB9u6HaIbaPxjSdX+V9
qxV2tK/dqRL7aq7ceEenyPw90kGMkJcXaFHw+5XyLhLcL35n5a3nN2HaVA9UothzF60C5NROPZGd
PERE3gtpZbUTmlvCwTYa5bMQWFbuvV5xv/a8yR+YG8TxLrKTpeO1p+1TNDuEbmqlIaBzOjQPUdSO
DK+jqMGewVB/Zd44zYGXhFF/Kt2yHiSxqi/Po6YsoGAz+tIbhf2LkofuKZ0KckwU6NC+X+W3fYKC
/mRV1aXrIxPAbNR9IWEz71rwvDuBw8Gx4I9y49t6mQGyKq7ALk5WTEzWsznRd/WYeVaFRUkyHkvO
x0f0hOuNAPYyf5aryDqObMABlXGdATJ+MMLS6ipo8lImhF6C+igSZziCjBnvB63fQgTdCBhYU5Ja
UYAbqrX2Jc/LQTS2GjcXxNTmC1jg4hIZi/fYZYO68d5uLiUVp6iNJTZCv96boQqkI9Aev0yj5dCC
wyRgSVUm0T0Wo68HwptLMamV1uAMuKzVUm1RI+tiL80FKh+2SFa1W9QKB90ZJMDrK904FsANwBAy
0mKsZcjD+s9UZDHgvuciqS+NZY3nwl4c7JFs5a1tHy4aOZSQdf6zKe/1Kgj5CgeyHMciRfK2pXvp
a7ix7DPouhuP7taG5CgMkQLDBu+/Sn81XW3DMXTryzxoSiAS032oVPvb60/tua1zXaNChZSIDdIw
hklr7bG+yhn+mV18KUOlK/yyKmReYGjLJzvGJgGYP80cXyxWemmyLkS612jjp8zotZpBXTmpd8Lz
SpRZKnNUDxipwaPQ8cYBtzXVedBgi43oN3ZRBumXnf7OQ3v6YUVqFMQF/UmGjTqWOa9v6sa3a4Go
kwMKxpwvVFNa5C06fZrjC041/W9DjQ3fWfLiowGu+TwngMpeX+/Gm0LKTFpAIVNLF3x1yMXidYs9
WjFKD2nv99OgffMKz9toMN1aBZ1Pj/YI5TwV0fXRc/Esk7yQ5FKmSnyYpxxrLRWN6tf3ciOmo9gD
zI3oh53Yug+t9b06ZnHPKpiHBItGWqDbmYnC9jzWR52x9BdGClsyajf2JllTYCIZKRGRVs1HLFcT
RdARvGhO6WKbZCywKxLaehsn41nk5fq4M4eTyoGyL8KZX0WJwZzNsHX76IKfQWP62thHy50ZNsO0
izQrjvZWlqTmp8nWo2/h1EWG7yJthvr30g5fKisfv0YYQWG2MUzLA3LyrbtLpkiYfomo1HznaTm5
Utm49VOfz6GHyQdzOX8YbRykEFD3B7WQsPRFiN8ITgzxzp0W9zuS3sa3lPpq3OmxOX1ixJc+2NAA
/1Qa1ag/oIX0hFEottwag1jh95nSA3n08LD1taye6vso7pZ+X/ZR+mOJRrvbW9R7I6mI8Ip3UW0l
075qBnxPzNK1o50d0jfcCSfq831aZf9j7sx65EaufP9VBn6nh/syGPuBuadq1dqtF0ItyQzu+/rp
7y+q7blKZt7ilJ8uDBholKqCDEacOHHOf+n/KLpstrd4JOgPtV65HyZRNe5Wnbrp46gmcAFHkhok
/0ctzDYmLG8sXIIEDywDtky7q4BB59uM+rt33zlVGpH8edpzESrRl8HKtCd16D17j3tAfFQxZbtL
yrD0jh4eKY7ftpEV+b3apcYu9/K53Rhewdt0ppZ+VxtM7aGSuFb9LpqwePNJ6fIBB7wufOSuWfzR
TYUCC8KLdM3HLAGr9MlMbeJNHs3Ct4u66yS2cHqyxzR8sMbWfOCRGgyuSg+if57HJjFKMP3YpyRI
pry+o66iETU1YhHFRhtJVjpIl/u2on2AkfIYnxXTiw+RMEp/yHUTK4ApOPTpGlT6GuIpFadlFxiQ
my7ReJfjiaIq1AalurMbz847s/TqL2Ar+u9BBeEoM1J9Z9RFgmVBoCiJzxcIv1G4zlbKWtc7mtaI
BChIOQ4Dea3Lp5jF7M5xGcbvECru9nFfzXdc3NYYxtfpBcVARDMlchnZ22W1OLJEw8ar9LNXeuGu
CbAuagNzIKd37Ld+RuqOJpJBHJNwSq/lfOIwRIWuMc6NCM3vmTOpD63FDoNvnOHObg+fX182LyiH
RahisaBJxiUSIMSyHR0X2FwoKFWfDTLRIzV+SjJQak9qyWq1Mq/Y641WHSrMOR6UyJ7ee1YebDMs
VB61wOSmlGTFx7grVjGecsFePpjs8gJWJtMCu7bMVAOqBpLSGL8bY0P7PAeBrXEckYL7qWEa6aYb
kBzcRXOMVWZsd+bOcXru2aOmdE8rcyTPvMWjUGEA2EZ6xP5yFqsso48wO1UevjPSyOaNRTB9pifu
/sNqx+x7lpn6F/Di+T1mhWYPV2zALclRseLwHbUz/uCGSRjwYC4cg96Zv6cxwn9buCBTt+2zDu+b
XNVaF3WwuXe+v/7s1xsEkIZKXVNinlA2XpxEOBXOVODm4JzkMatItast/Bdj5cC7MQrTY0q+P5yh
q8sS0voZOiN5cHaDDNm/LPiuhvYb7XypWoPJpK0HpIG0y1vuQhf0foTtint2BfZ/pRE8dg0szjny
vqR5sdKnXFr5yhq55OEzDOVnWg6LvDjhH6hIUgSnKStS7uNBHW+KOsse47CL/4GWberT5Ax2BQWL
UwuZftt0lvqoe1MR+im+N8n+jV+SJiNRjjyYSj5TvAi4cLCD0Zs66yTSEUKkSdSthzxYiT9XX5L3
pW1KAih5E8i7XAbUThGB7XWA1jP4cLu6R2876pU1keBbo4AVl4qnUm1jWUgbqjKcW2bzbATuhCZd
EG6CQetWmlNXSSaxQ0J4qQ1imnElq1wabah2bhnyLq1+GFJXl5YyIWdwVm2jcEp3UW42K52jl2V4
ESzkqFx2ZFGOGK4uZnAU1EItvQ7PEah0vR0/idHbmEP5BJf33HrIAJXDXREPh3Qsf/Ro9zthgqVM
8yC6+aG2zM1sJKe2s/YI1Z3qJhx2RYIFY+msXCfkAl48JwEW0A6PyKMuKTJehjeLVffxGT23SFDw
6q2v5Winf4xIJ+wNCANfWzIjDKtw9VyZpKsDVc6RA3gbjXDar0usAQgAudnZOFQpvH05R8nOVCht
14UePL++bW7kRexkOF30k3QqHosA2FhwoOYuCM+9QPjUwVQLFkacAeg1o8+RibXgyrzeWnWIjiE8
wX2aG8DisAgCnUZeQJ+sQ1wRiJHp+eqk7uFrJz7eKuesCt7qavACpfhlyMWSswuEkgfUgc9RlP1W
Z5q+mxJIPYkbrqUn1xsXUVdkTLnecAcFhn8ZHiavY2HkI7M5a/MpDYKvfVN2K8yda9yw1EEnESLP
4FThxL0cpavqQXWtKjnHAzHWr0xBl2cQbkV41bqfgealw45usLB9vY3iwYfyaHLJV9JG9yMtQJSY
VNi+V1MAT9vX19ONpYsxgISEE1RIBRZz3WqqNKJm23CZCHdgULx7rnT01Vo7/fn6UDcmm0u4PLQN
mg38/+U0TCa8qdSY43OeZ2ixQbfftVW8VhG8OYoNUQjMBenfstBJO9Jgxzvx2WqSaWsOY/4Y2q32
VnobEpVo1lBhMimacf++fJehtLUgs/L4zI0Mn2Cn6WmoD9ZKHnJjs9Pjhu/KCUkyoi4uQcT5TtSK
nZyFaVf3gVDtO3UMleOoY+XrC9UcVo6YWwPKG4FrkLFLw4jL16LZCtNXTbIzQDfUoHvVIlKjhAny
vAOzHPf7Ny8JOk+0xUlJ4DAv+z0NOq9eVOjiXLDuN9GMWN4UJ+bbpxG4iiSkUICU7aXLtyqLpsqm
SB6cgxbtlUY/JaYudkFRPfcxfePX3+kFubk4iSyJXYECYRNWlgQV0Su9bSCOfRalnopjWA/VI55/
wedQzP157qQ4Ahgn7btVK2nn03AdfuA6j5CGl4cFIrJemut7WWvI3uXzhNAKtq+NdmSk5lk6yaEF
0NhqtKHRXmFh31fVJkjKjp6pJel6BQY+YOundjx06qim7yCXqdaGnvVob6E2VVsD20t710ya0/ki
DrKvPaK87y09TaeV0+N6QcmqEWgQ8O/oWS93Iy3rqI2dQDsPSedsFKcBf5qDBeVOiII62uwrC+qa
Ssftj6YlWbXU7YZjcPmt50i0uGZ68zkqlNLctL2dfY2qoCo2ZWgMo687Q2n5jVL02jYyzNLETDjR
jX3Xdl4I9FY4ssuoV096GRvBPlFxWHX0mI53IqhBvb5UrmMVDysvMwBZKCjbi+JklHQll1MetsZT
665z4/smD8a31hTkjHCCUwGVMLvllUnX2xY9GGU+J5Sjt7aBs7vWOePKHrs+RyTIVzLZKNkQsBah
KtALFGsqSz8ncWducTgtj2j59o8SivNWryhJpyAYkghTXCDrXuRAkVYgLTJ15nnAkciPLDvb6ugF
rbzRjWMb8jypARIOQMEIHJdLyQUO0dO3bM6k25tM6ZJDXIttn+RnWDV+mYi97KZ2jXVPNehuDptT
JDfX7GVrYPEb64S6FNdFVIMlqHUxuaWiAf+NvAqYDQk2KuqIhmTGW81hmFaolTJmcS2TrafL9yVn
T7Sp02uEMmz3S00mtBnD+M00FUYhFBCOgTqASFscMSizT3ad2PUZ9rK3D5W63UFmDd++6OmuogNL
Wm6jL7YIA2ArRG0oQXW2XeHsc1fLT0VFTeL1/XujaojuK70mILnA6tjDl1Pm6aK1MiWvz21oBSfs
D4p77KltnO7T9EHJmuigjZ0d+6jshPuZ6/C9MozB8fWnuLH1HGqGwAdIEkgyF6vD6eupwqiiOmMN
YW1sXWQnxbaDO03v45VG3jVkhN0mtwMCxSTopHGXL1wZeqEzo9U5tCbUs/JsC5rF3BhB/IANqwJV
PAajqWg0IiozhTY9luirDe2n11/5ekNw15P4P1mccfjSl49BrlxlxWTU4ESM8JDWXbVV4E6vRIDr
w+tFtE0CcejysScuR3EqfLEdm4PcqkOFsr/t7g2hq0jz6OI+nJto5fC69VY0l7nAIjBJ+3cRcIxo
UNSwH4CUiCja5sidbMfedLZvnjvCM5rxUpsG2sdizdIYp+qkKNm5y9Jg484lSmctaKnXR7lelBC3
IGyz0aXg3bJ+r/WKk2mpnp+tDlGAaI70XWxj7inwWl25X10PBaqBQ467NxGSyHX5maLU7ZAuUoko
42gowMAia+O2Q7CjDrCqWHhdZiBGSuMLSYDjlrEYbDbc3jLBV5/VKOifwItoWI9h9WAXFeukb42P
ZVCBA/Rq1356fUqvlweNTFnakDKGcmov3zPIHSSmRNWxPHoDQ+0ie85y2zq8Psqt2ZR6QiC9OQk4
zC9HGcigoiK1u7PXeu19OZrz1nQn2DWOWa3db15455epskWLxyRZo+sMm3sRTig6pabVZz1g1VLf
prjGvOsS8BDoF6vOvTQIOFFFdhHb6jvho9OHdBucAOVTiFDUzzwZ8au2EgJsSykz35sIv6/EgBvT
IWun5DYkNmQDi90yjVK4Mun7c92OAEzMJDv0Nuh3rKPS96/P/I3vC4mOCh+Yd5LBZaXFLLpi1Ee1
OyNWme/K2S19B4Dw7vVRroPaSxscWwCDAEpB6vL7driVzXpI6ERM9TnA4DnOm8Cfa2OfZii6vT7Y
rVeivE1Pi+OC43ExmFm6nYu2V33GLc18bJXAPZQiW4vTN0fBLgIuh0wuliowaRWhYalr9dmdp+n9
bBf4D5pduxKdb60EEgpuMkhNUphZVNAjc55bsE2MUnnjJnHGL6gpxtvamT68PmnXA9nEMoMSL/Qb
8unFQPAfMUFH5u0MTj09xdPcHxB3Vvc4ta+RpK4XA0ua1BYZa1j0aL9eLgaFPqTEhdfncAzzPTqO
o28bCYA5bU53XifWUGi3Xu3X8RbJH4p5NcrxzCE2svVnE+ELv6vi4GNv29lKx8OQac9lbMEiAiEx
6SBsAZBYpEUxJZJJH+MGvlSh1l8TEAAPtpFW3gmlPy8HYY0LOUjkhhQlEen8I4eJbCJmOAfJIeFS
LXBJjzEC70xFnamDBKKlo64l8Z1ToGi9Y+Eb7sZQM8fci9acPofUVKR9eec9a+gqgWHPrOk3vcrF
OYXpmfqzbQ+/B1Gucrp3Zf4FZ2d9lK5gQnvzxuP4dbm1Szsi4qpx+WEr0aQzfb3szGd3D3kqhq0g
bG1fX6nXtWFwwJQ6qLPRXbkiBFWDHqa5KPNzpk3Gh4my25O08A79oLfVQ+eq6fcSdPfn10e9sWih
GmP4CGuRUvhSsw23hcaYIyU/01rGVr1HAHIGot2Tm/pNscbwu5HygkCgh0RJDIEzDoHLqQxTvfSq
ws652YbpHbdFnIlB3TxZnpIeuhRaXFSj+qnEUOXaVnTnBJ92auNFmq981JsvzoUGoWuHG8eSqMnp
kLdc5nPakpUa+okZGe+5o+a7LhWFA15XUVdSK5lSLPaQIaMqDTQJEVzGb6XHSsMKjIRqCpMbJfnv
qKk917kFILj7vUHmw9c9cz8Y89trdhKxRfooO9WygHE564HaRro1i/RsW7045DO2dImi5dsOZb4d
IrDhSr56nddx7SWzIO+R0IGl8wpXMzob+Ceg7aHl8aam24H84GR/DagjFxstTwQKwxgTvR+1KV1Z
0dcHGINzQHKL45pBML582XGMA1iPRno2kGX5EoJ0v9Oy9M1iaeSNFlUE7txc8hE3uhwlV5xZmHWc
nZVej7Z1XZT3tTlMKyXkW+9C3DEx0oAbdAUuKd0idQc4PecGwPquDTTjLhJmdXx7DIAgACGWXBj0
4GLGQrt3x76JqYxjBXZQzTE7abXQ9jF15qPXJt5KpLtxcLEwJHCaupOO0MHl3LVGMwt81oAjvYjL
2H1a+pkD1msKQvvj298NMga9RCnWxGiXYw1FwGEG5edcVQqOiyUokX2YBflIdLOmE4JtCLW+PuSN
jyZpiFzYKEKSTCym06N60c6Qcc+gZ72tazTeVqCB+/ZRSDipytAhlUtxUWCKgKdVMXj8cxLplQ/5
bnjqDWGtlH5uHEovCRowLqkgukQAhc6sDnFNzqkaTfYoDE05dWo73c/4Qz3olRrdqUh9nF6fwBvr
g8Uh8WomK4x76OU3w4KYY7AvqjMwi/5I7m5t4bzV2zww337dJZM2THATrEjAvov0sHEiS29Vqzj3
hhpsGjP/jhWfAcFNFG9f9PKKQKWOGhe1wcWqiPUxRbg9LM8IkGe7Hp2AQwqv7JDF7Rrz6dZHY/mp
5Gv007A4uJy/MRdi8kYTWqRoh23UOv2jgzIVpJukSEJ/1sp+n3VirbB6a1g4pFhFMZ8cNYthNS/U
oc61xVnu+a1Sp+EmcuqndohpsnnqtFe14s2McFTeOGl4U0ZGzXQxq8WIkLOaTMW50JPnFAXXjegm
d+XT3UgVOMwA9lNrlXYOixhiTS0ieQnzqQx1dqqjiS6Qq6h32HylP5OoFSv90BuVUPra0tKI6jTy
rEszOJjcXKOLujzbQ55OPoFbezaiXn2E3BOmW6WclOiY1AOUUAKafurdaCx8vMjXwAM3QtkLmgoS
MjiQKywOfDBrjAa7PHeVod2h9u7cITP/Ziq8VEOWrotSLEFSGi7Xq17Ek9JjycF+b7xjZXT50a7b
Yvd6VLm1PH8dRb7rL+yMqSiNyCv18uxMoT35gIibna3G1EDy1DyJCTLzAOF57T59K5iRc0Hyh9sr
A9rlsD2t/0AHR3kO5dUCkSew03lPi7s0R7HWA7u1Uh2KytIfhrraMitRke1VI5WuQxRDuR8NuNiJ
GEpfVJh+ViT2K0n0jfXBdqAfBlKHCLq8GdVwBXGYLIZzPnom7zZVW1eJ1prAN96KWh23FGYRPWtj
cR7oRu3Uoi/7M4lSfYwFoE676oJtrCrZpphXwYQ3Ppn0DeQaT1EeGJpcSb+sFKsFjB2XdU+Lm0S9
xzHg2JhRtndb29q/viivJlAedLgGcgohE8KV9nIo1+3j1sgU85Si85ey0w1rL1So1G/NFhbjLBZ/
Csa6mWqXdV5VyTs7AxYQxG2wssVkhL+44TCK5KpxSwY5dqWMmRs5NqokkSfVyTPrrkxs9bm1xwan
ay1v7nqzNcANh3X9abKaeGUt3hpcqiRLeR/EAZblT/gaWT/3iXlyQzX/zepGjBir2k61bRf3nnfs
Y107jv3odceszrryw9u/JCsGrSuppMDN4PJLqghG96gnGSfRCTQu1UnxLSP8d74jNClyFu4dVJUX
S7NyYawTRo0T9z2xMaPE2qFQaqyslqtQyT6DBSgRavCGga4s38UKHK90gpNVquIwhbHzaLgjPO+s
frGrEZs+jbv3r0/g1a6Tg8qiPAZXMBCXmEM91I2AQnBw8iwxflAK9jZijeIEQXmtLH8NbCcck6hQ
ZAE7Tu68eMGmNtLaGHPn1Nul8Q0nwf4AUif5pOWWcq+EYfYQ1Im4R+W+OKRlrRxiYduH1MvKfeKp
yue+16LuMER2s7KDruMBD8YK4vkoVyEjdTnzQTdFTk/Gdioxmd+nIi6f5sleE7q8MdXgaWTDX4J5
KZBejjLoZtO5feScBBWh38WstXcd5f+fc9LpK7nMS3C+jAny5EPdC/1qySFYrFijd9y5LXXGEviH
22lMmGsBjrSbocRV1x+UXG99FYTJ1yJU60cLc/Nxg1xWYG0opusO/yIO7/F7qfotDtXiM8Nkj3Sx
SjjQkxd9x1OkqTb8TXTlZqVGg83L9RF3voqKYQNryEhin6VrBpuc08KCBagHX6jyQK0SWdbVPgYg
1IFiSAV+C5xjrTB8nc/xOSVaDzYMeTmwg8V8Wx4rJTHs06x0aDo71EY+de1Uxn5nGe3e9ZLsyKlm
3mtiGP+YNb2a0RjVw+3rO+zW4uJCALZWAvHJtC4fIzY6SG4ZBmECEyCppRHDcBvEyijXUA/eVvZd
kYXS0WlaHp9jGnVDCF/7NGvsD6pRRucXWVXjqxLle5E248cA1jlwotJ7RCA6mfCtrzF4n3Xd17no
nUH5iB9vf3epgIQwsAyey8JjmsaqNqQ4u+oRiHW9qPVdPby9JM+ru4Qu7pLoygOcupzhPk1F5FkT
Dp0AYTfGXKGjV7ntJu68taT55qLiqEMrho4fzbtFUW+yZjg2OW6gddo7jZ8VMCSnYbLOba/i5dWE
1kbrpxx2juv5XeKikeB0TnN8fV5vhBIplE/OCSGCUt/iKRQQlWUV5PQBnMr8Df+A/r0zeUgdgAaL
vrw+1lUeKMk+UtmZEbEoWI41pQGuYLR6SJbqFn0zV9shj2wmvmgNa2POaf9mrThGlEYtMKDQbwNi
c/k9DX0IGw9RSEBKyN6EVtUd2yT4DZ+iNysUMhKEVyBDiFiCPVmMhIBE6OJhppyGscVvGykIBY56
byg4DM3av/HRZOUb4ALXdPbo5WuRDTnTnOrKCTU347EN8mGXG735nKDVsnKg3Vof8oThYAfyjnf5
5VBmZgulMr3wPGL2+M5RzOgwcIndBRhzrwSeG0OR/BFfqT5wtC9Lfa3seGdZGp5jKe8yKkg06aiC
buuiq1YSpFtDcenGzwDEIRUq+fNfbgjGMMBF9mZxVietPE7ubN65YvbuXQCkK2mtnKDF+Ul5T6ZE
cJOJqouFEblWqcd2GJ27Hu9mtxbOAZWRSvdLVRk+tGpRfAMOKvpNMHb9JyG8tRLLdV5NWRi2j/XS
sSGsXb5rJy0T5sCOztPcBntHEniFiUAYIlzbSWE4MowNCY29e/Nud2QxCT1yZGwA11yOa+Wk8Z1S
BKcybeJvcVibd0qspQ9pOrtPBooFK5nKjW/qAEKnz4cpAr3a5XtqfacEbaecoMB91aMqwpa0FeSg
sXJ4/c3kcb/8pNwQJK2SXYgG0eWbcQsKYanBbdcad/a2ptF61XH2vAwVnNTQPxZePcP+42T8/fWB
XxKNq5EB18n5lA2/RSIi6tYJBnLX82gn+nYAMb2btQ4JwKIPtmmsf0+74Jn4jTzU9IgCw85xlR2S
keByNJHvZyvK8dsM+32oo7/s5V608hFurXaKo5rkZrHUXg69XzYW18fCNAaDgOvV2jkNhfktH4z0
i9316iHsvcp3Ubx5B1MreC4jRHxen6AbJwyQJ9pT4FNkI2SRGGdsA0OtWHNNo5YbdkX6Hre95g7l
muRLYWXi85vHc+h/sL8p9LHoFtExczHM4rIXnDIVf6ccGfAdTP/kMXaHfGXRyZi++PS/DrUENjb4
wSZoRwSnIcXoyC0n5MPQ83t7DGYUruHcrKipL3EdXjESgGNGcbQ2fB4z1d3OilI8TSOet6/P3TU6
nZos/huQgPhmJCCLxZxTvM9bPQ9O8ayUJ30Mip9Q6LBVbauqBf8Uows+xfOBEn/BBaOujkXmzges
6FvsTDtHnKJE198FZWL6Mejjz05Ye8+vP+SN4AlsAjFIqkjy/FssKFXYQ60qY3DicfZmAaJhKIpn
ZxzOKq5G9HuDx6IVK02bW5EM3h58HXIX0GCLVdUxV2GFlu5pEjiQdkZuv4+ARdw5cW3+O0NRbwHl
zIWCz3EZyhrKZB5UFuVEz/WTbSUQrYDy7Vs9WDuGbuW7hCyJskLhk5r/ImmZB7VvMSMLiM/6vIuG
bL7XciCJuZNBDjTD9lF1i/YYiGrcu0M8HZsBPt/rn/PWJpIyK5JEhL3Ikps6emFZVuh+nSoHNTuO
5WAL+X7NyPlGFILSBSlKctxAZyxOIrVIoV8mrndKnQngC93u8tjQ5NwVBvtoiwBosfIZrwoiQMq4
NkNmJqvm7Za9m0RxsG8tE+Mcodl3UBHw+gx2Qrs36zp9GjIgOv5gOhUguiicJd5mPAZpW35zzBgN
XiewnmtuRCmQZWtawR5dkWb/fDYSOo3poOMup+vXMwF9+jmye2wujDLchL3VQeIZlXITtIlOlU0L
rX0duJBkExMxgjZvH9NSC/fJPHkbFWW0Z6lUsWlEaeysRpv9ymmHM3qH9SFUqaK56gzKZq7qcV9R
VvwzTP3n9/G/wp/F058htvn7f/Pf34sS/dxQtIv//Pt99L0umuIf7X/LX/uff3b5S39/LH/mH9r6
58/2/lu5/JcXv8jf/+f422/tt4v/2OVt1E7P3c96ev+z6dL2ZRCeVP7L/+0P/+Pny1/5OJU///aX
70WXt/KvhVGR/+WfPzr9+Ntf2AO/7B759//5w4dvGb/3IUK2oyzqn1e/8/Nb0/7tL/Ak/0omQrlL
RnBWH2Fq+PnnT4y/otANfkNyc6lEElXzom4Fv/RXIB2m1MUFcinxWOzQpuj+/BENQJSGaYiTv5Fa
6X/517tffKX/+9X+I++yp4JDovnbX14kJH45LzmMqVoBUWJ3EUKv4FhjFJnI7Srcn/Mg+S6MdpvV
PQTsaB7x89btz7o9Zd9asE4xBnLG5GKg1WutnyV171tN00KOdgIgtrDYw5M11GLXJB6WMaPTjbU0
t3c3fdWjfB843eOolxgf16Eab1XyMMWvS8TENqzv/LFO6/mpRH8/99POS58RNlA+6WBaPkToJyFy
oCXu5Kve/KgWUr+npA+aboJgPtA+T1QEMCL7S9rhO7q1wp6iV9V5yiYZnCTx28yORwS1NNQOYcCd
4L+pKxiWF5Wwy5mkH0U5mVYK9z9E3y73b9oHTgs2uTgg4XW0A7V4V9dWdHKRGd2AuQ58nH2yfQ3U
YdM1an9G3eg+iMffzSzVkY0evo2tEh45FPKH2jTe2UGb3ok5/VmElrdrPOPZmAPrj7DoUS3ty/l+
7o1468RRN/lmCvPG95IB72VzXgmai7OdFSIR3bA1EcMC0rxU8ObuXDSjOhSHfFD+8LrGVxzMwBHJ
zDcI6X6M8+RBBEn19Msm+udC/XVhLg6HP0eV6xwtVmxWlr1hS4g4jc2xOChG7270GCvoKAkUHxsP
0w9mVVvJG2UWtfx6DmcdG4pLKAzdy69XZ70xKopVHCZTn56UPlTvdAs7DG0IxTYO5vreGfU1mp38
o68Nugz5XIVsxKqKg9cibxfYFeE7CdB4mWNn//p8LtPIlwlFa4ACD8Fd9o8uXzBX+zJ0a6/kM07z
3jJwi9aR2OEOMnuxtp1CvJUmKhj72UsfkrYNNyLv4+9O2STbDG1cv8vwuM3nKpJdyTXqx63P/ZLt
SMInuPlFkluHYdqFTlYAAP1i1030rq3n+aR78XAEdLZ5fS4W6c3LVND4pPPA/Vf6gF5ORRkWY1zG
7FQ3mMWJFRjuhxT/r9dHubWiPPBmMJXhG14xc+oJsdO6a4pDPwXmqY7DdjPb5XTAI6HfWCNCX1js
jbvXB735aiRTvJn0hlwCRWwb0ZXW4NUGtNM2Y06TulDjNbzEi6b95cIFMUbuJqmO4CWW0KV2KMCJ
THZxEM4p7N7jtx7U6jaOvF1RaO/SutwN2fshPyrKl66CUY/UK8XEraf8Q1X2Wu3t4blt2uDTlCFZ
WBh7kOOj9mPQ8aMpuKWgFRuZm26K9+pQgpY/BIZ9rI1dGjbvKvWHidLRBI0ybL5lwXwalLObOgfT
/NpWO+GdgvS+tCyEm2zUm7VDETwbIR2Pfrqr0XNq9QELemuTzKiDhZ1PkrRD23oftolv1tEagPKl
HHc5VRIHTEMETptEssnw+ktaV3uNpyDuUR3iSFH2WWiLzUDa/5zHgFLj0pk2lVHN+wJVzaMw0LfN
3YHyK5JjO8vK6pM6pNFD1LfVAd959QAYLkRguPpWQVTyc1DDexOz+rXFe/OxwW+BggcSTlqwCE1w
bHr8DOr6MLlQzH2TJhTn8nfnk/GPDOKSX+7szfjFmHzkJriL2gf7/bP9Z5XkTTnlq9niRZb5/8w+
/3/MKWVH+z//lbdd5ZQfxbco/Zb/uEgp5a/8K6W0/op8BPhf7tsQjGSs/zOl9Jy/yjwSwCAXSNlB
+J+MUldJKQmt8uIjQYCShPbPjJI/RiQk/5NClFSk7DdllMszDZoLOCBaNZRGSCuXwiVWk1YxBO7m
2GdKew8YIdP9RLYjY0Nka6p0y2ODwST7GNQwqauEQl9urihXcKjQjOqYCdFulUCvjko0htu5ncPj
YCpoY/3yHf4XaYkckJKPTL5pBQEAvBww1tCAc1H2P+qeotGBNSPlARhb49tqmj+N9rCGUVhmXwxI
zgXIRDax2Ygy4P8SPgqtEGAoU96wK2Kub4ntvFOFmz81fThtikCE+07vyh+hxany+rsuzxJ0KDi5
GJ6zSzb7FhmDJ5Qg19SKKY1RsKQKoO9ThQr866NcrRdG4cWYTbDLEJEXM5pBAyBhZpRq7Ntz5FTW
5yxU9H0Nk3YNsC//1q+xWL4RNU95ZOF6SCHgcjIDavxoXg7VcRgKCBBjw6nQfOhgIvsiCTiwghUu
xK2Xk2KJ4IVYo2B9Lwc0hlqZZywbjo6ndH4ghDiq46AcJsf6/vo00hmU3+Pi7ShV4J9GrxQcPf9b
LJUomtvQ9or+kLhDf68nqfJ7hyTfvEFldn6usjjtfS4pxq4wRzfelGiwtjH3Q2T5TOWH4nnK13zq
6x91PHMIe2kyhxul9hxlH2lexCVGzN2wt7JkDHwFqKrw+2bqPwi9iWA6aymOT6ZWaR/CqhkfdLSa
C4ha0fTb0AfT6KNnn7aI0Rvac1I1cYdgkWJ8gLJhWr7NjYKublgBgyhyLQMnH2G8sAXqkPXbxDPz
4C4RWhMe09jg/OvbBmPxeJj1Z02EkNf92rFrROeKJG15LprfJpiLqM9ccUZVVsEpzONZ800Way7s
qqAYjopaOeOec7tNvuhCT6bSnyCWlD5MIdGn265OC6y54mauxWPlKN6UkRJb5fClG+yKBAORsmBA
njryem6YgSuybW9iV7LFsNSLUE3Jq99dJ4pamg96zxXZqCp80hDB6tLf4byHMVWdvqya/ZTXHZYl
ceY4d4NqNsojHgZqf1cYnmj2RiAc+mK6rnysUrDhqKlm3ez3KNaae8xkuycUoJRoO8xh2O5ct3XF
zorLUpytMq6/VoFqQYRF4rwocuaEsuI+alP65LbX5Nk7fDYybDrUeI42TlTG1X6ySq15FwxJNmy0
xGl7vx65jOFriPXFDq3Kyt4ERobbVqSGtfpBzQ0n9iP02mffAh5t+DEYse43fdSiT4XXON3nENRD
uXeEgZFBWE5V49dqlvfvBOAV977LIPoeElHlksKutPKaN2BIQlc1rPdOGKrTH6ZIqhSmXK7Qo+MP
m0+9Eopom6kZRiFFFvXFBjDTOD97bhFYn6awLvttLqK03yV6mGTvNGuenB3Eby0d/MYbHO8rQBRd
af2qNnrvTgyqEW1dRHWCzWyZ+Bz3lSO8sxp4Vu+L0QvCByQ03A49XsOSeJpRjC497KDOt7HQRoTi
hI5T7ibH3oSyvBe6ZLRqlZXRRlf6mRm3o8Z7TrBB7e5qaPvq59zSOkxeK917ADMzsXaVaa7fp+jU
NE/GxPLcJKGVf6rLCGuTrMqMct9FwwBvLC27L0Yye/ZWy3FNRm84qcUXV5gJFGwpGFSmgZMfzSpX
xPveCdV5O7I9MuiH3WCezMww7iVEptwZWd1U+4i6dwoFAbbKR1a79ylsFRubnURtPxURNcSdImb6
NoUHeGn0AzzK7JCiEOhSMGOq+FG5edJt0DDWtYemdpwU7rMDu9ok5s5+llZW/myDRBv8sCobbduO
6JT5MC5N1IM1o9TGo9FjPsR7OolCjX1Mmq3eZ2a6N7ug17d9aE4PWCXH5TbWkwHKVZsPmW8lmhIf
A22g2RfPVqJs4ixDhDO3MqfbGFkzdA9GOqmmb8VD9nNqxXiAQK40G6124z9ytQpnpLicOthYNUIp
B3Z791TCYij2URO133PDDv4PZ2eyHCfTdesrIoK+mUJVUeosybIsyRPClm36LiGT5urPwzc48aqk
cIX+scOigCRz77VX80svNFIp6daXKtLNGoDJ85q82A2ez6BlLWaj3JXmIO87rRggpSSG9schH6OL
pZWtT11W1BJlmrbin2SlZrNLjYVpczmJDvuldhIhRq7rcMBx2r/3a0wUcWhaujKq7EbeDRpy9bAs
U/oCS18nRQ5G2vnhwv1OUTUk1gXkGVyiSSQpm2jWalZEbiXlHG4UPOvGa3q0qGOTJY+6HOeHTmSJ
GSdtJqqDVFmjfWnyUiM1QAXiNgtGxjZuHsDngWIaTFHXePmTJdvUjVozN15dmYqfahVTetCx1hEH
ut3+QW6UqVB5GflC61LWDUFEbtDdpMOY7WezLnGx1jIrizy1EAXSw267yJ1Kl3G2DkG5Qx0NZ92D
wX3hVQn30aoRVoM/evbPXvcxt2AjNbPIGtDrhEWXd+SbdMCDUWOSUC7MqVGRIpoUlpXbeARCafNj
rhX1n7Voq18tHINDY4/zS+DOXczZVz877bA+Q8iviJ4IENWFXpX72zubOLTqoXDmC6ulHYpGS06E
UGkYt4cG0q4DPmCWOvbjpP2d9cG/pfZOB7Qgc/5CHpz/UllCfBsNBWpZtn0holbLEz0cMOmyYjNf
xtep1hKiR4g8IYipzot7SFtJwaNsrZ6E1b74YxrNmISk+UieXDt03wkdcUhqynznYR2m7sdC8KGV
j+1OdqO/X1VCsqtRWOIXISvlNdxlmJyGEZVJO0wh1sH+Y9f05TcN/O6qnubIqJqXbpgP5ljlu6RG
sFiMpvVS5732pIvAfSIA89qtO3mjdcXghfZUDtfj4NSh8ot5J81yEJFo1kaGM7kw1yPGPJi5yPpr
X2rrVW2vN6bZyl09mO0N9ryBg82Fud7lvTsenWqFJphoAdJQEK/A0awnszb2JJd+7fzOu6v9JfD3
VjU7f/vFLODw4JKvt8bsRHUAVcn3NvNy3JN2TJjaqNbLRxaFQT9q1f43qzI8jNWd+zqYJJJuZdtE
hZOU1LpX3EJ6iavntuOu3ou2ds5NCxSbgRU39qXmjUjZijaTHWQFKf70s2++YuNt/zGlaUAQWZTP
eTY/5ZP3t2gxe8BAzLobmko/1jjJ76Aj9X+cJUORMA0QOCN3Fhi6m56gXe4kYWFO40qW9mIEodJG
46lLOv1L0VXZDlfSkdi3VaZhjmt9upejoR2rwBsI6HGwf84dfflmjWrN4owv8U9eybaM/TJw7z2e
y5cW9sdXwkde60J32FgYG17V1ZzewFBN1zvRieDaxvj9YFY+QH/eM2AOcXKzvjAeQk3BjphfBnoJ
gQkvyeY4+ZNlAKjXq39YDLNNQtFDGobwNxbyyoadI5G8950eI4OqKD86p+MLJr6HOZs099ParPcd
VFw7qhhpGoeqcnP8HMljy9DNLq6CkWqmIirbsTRC4B6SnILSu3VEXtYRJZbz3JkQ/JYJ7v01IRfy
uSuLwX+hCBJPfttOzUNZl8avemRWcxzwNJ0OYwXN8ktmpNizlUqo+9TtNT+q17UqkIp5Yo1Xuwzy
C81WUr0YAr72b6DOwbpYOmt+FiWI5HOL4+fl3CPaIZlOM/LQK/WsDddgXOeoU2mBwykV9qEjvOzB
ZoIfplqRi1BBpvDibeQIO1Kv82cfQRomEKYzWJFjacG8S0ZuKoLEW78knSXWcKI42dXMS3ANaM3+
bz2m6qbILOuSWqf7amHtaHzVnIDDHSO66u+cGjr4i5VZzT5gk/Sg/hb1nT4swbNZBkC6Vtd0T0lS
t/uhdzMrkmQrPwqHXjwybYKTQvJ0a8Ykaq6pvacRT383CYI09FlcTcRkweVTT4r81TYMed8PjTrC
4+VwWfBfPCR9XV8lgwm3hh4vapKk5POve/W9tIvldZh8T4UMehHBazK5XTuTSc0AzCwiw++S+ar2
E0pCQ+ZJ8ROZaTfuckdgMB4sRnHrF4X2zRVLOkcUteyJ80Ke6G2V1OUYa8pKn/liqXZFPconxif+
LqvM8mefaDQJchDJXZsweQr09cHBpI86NpfWdR8oYwgLrQ++tv7M5Ln0ku6R9JzeCFE3NFi02fJq
dEUQGfbYDZFdTtNxaY0pzq1svqiboL5f6dr5pF0MIkdnxlC86QjAc5Mrtyye4EDTQJnF8r3PGdew
e5bXTLPGsNXMjPHX1olNWW0+aoVGhgLGW788byWtx5AU2DNGDKEyJ/e7qIP7muOMdFZz2Hee6P/O
jXB5DvQ/R0m8LkuyI5bPyMYn7POyR2utYoId+gvCxl50I7nCLbO59WvzokjyA6hzzT7elKEWjNcd
zeHOdcurNDHsv1WpXxi5Sz3rN3GS0PRVqwo1v4id1Lht1optJ+BI9Zr0qWwQPbbjlgLRjeKQJfoh
WPrQwVHgizYOh2RGwhTirLNLScBYGQXGrll/p1K3d0ozmEdb2SH1lyFK/eSgF/rdKtmAnJR0sXyd
ip99sIUjevWVU9rfoKpnj5lah9Ag+IpMR6OK04Dqn6Krv8hN/27R2a9xT2hx/fE1knPsJvgu1eKE
TUp1nazdbSbKK86JIezzYT72ptuEKeX9TQOItjcZ54dyssao4uEwe5+nr+VoQH3os6PAIe1CE84U
Y+f30FN2hTXuHFAUeS+ykJGaJvNoD1OPTXT/3cKH0y/4v0mVDOHkieYwdtUcLqX1MGR82IWkygv7
2lhfAq//Ytg9rVs1pa/8+WWP23S7WzKrAozu/uC/fjUPibxb8U0YI8Mrr4UXHGpCgaLebLEyqgZS
OxECHKBpJ+HcZr/cVZkXntM7Ya4v+aGppsTkpeZ7a2mdnd4N93ozPaS5Jg6z590svjHejFVmPYzV
PA84icLOtTsz2UtR6t+qzS9zV1SOTbZt1072XpMkI8iUDDXmxtmIHjOnGm11u4uznNzKvF4JRM38
IXuqxVKxw1Qp7h6B9aWcxuqb1XhqN1EW5fy99ZdvlH90uzaAGoYhvcB1jy+Hsn/ZYlf8JDkMyqZZ
HPz+hwyc8mamrd6tuRoO0ir3Rb/JR8agLHB6YM4QfC/X6Zk9ShJ8Pgd7Oze7/QjT71LHpSOqRX+7
NrUWSgivN16l1dcJxtI7AcKw77VJ+2NxOGCcPHVfVq/+y6d23dbL18Jqx4iaDiYOZazRX4yudwE4
+ED3/a3XK+86aOtHYjNVKC1Ux+WIx2QqHYMWBFSw057GIdujJZLfa6m3xZ48l+6i0iba6M56KmRS
Ruxmf3FGwWbfDw70GAzcZj+4TbS+fTAms7osCaIIa+y8+MuknzKdKzF8JbAZ852vbm/yDoyJQEAD
R8HfGxnhzpOKSi7VnpSdETTIDOGbV2IKJNP0mJcDG2MvFCP01G7uZ3O0I8jZZuh46UM5tA99Vlrf
tSB7DNzc3zXKsC69fr5yJIf1ZiRDbOng33uZ3byAGDWvuF1cpInovlQ9oxTNYNW1iX6VaulX8h1+
tGtZ7SqjLcNkTDhyPWn8wA85eG7NAsGoZs3VD65xgXtIulOD1F8HqKWHiaJ3CoXRLUdW7BCXEBNo
kYzywIlMwKLSk+mxzGt10Riy+VXqTm0R6AP3YM9yxZig1hOfyFNMFyPLXY1DCYCFV5jZw6rXwYdz
+qdbYyyHezsJpnLXuQLKje/XP5yCPzXL3jmWqSjvpcIynbrfj8axepCjtfISjHb8ZeS6+8UIRpeH
WjTfqjaQbjR1oooRegESLxT8t900MHwSYON4kg0m9zR7yYIfkGkc0mAajqNrza/etCiK6pQ33Xju
ZWMKcYTP08Z5pa8qGopxuFwqRYIcZOHpSfUCLyDqNOeud0akGFJm9R2EoAeyCtl8FrdG8UQhgcOj
ka5MOQngxsi2zuNFMtfOFqitEZ9nXkfLgsnDXscEYdc3dXbALgdVY7uJd920qB/B2ZyX2hjll7Re
9T4iXG75ayzTuhvWRT4AsWBl7boNAhjcAQii0aq+2XM6+TJCxI+kIB1NXV3ZXT/+7OkGXmp9XJpI
4chwb9lEZbN+VzhuY8n6DnHBLzR8UQf4fG0qRdRp5ShDtfT6V7UGZRLZoLnrJdrygKrGTfV8j8q5
eiA63Z5C6VkE3bruHLSRxtjVi5x1sE02bJ94EmyYyX5WFK9dqDUpIQgrka0E0qLDOuC7Cdskk8Ow
Yp6xTeQYBBTXa9K41X61M9J1F7IWgyvylKvtm6jri2kYbHVAX4FDsd3l4u88BgVfSD4Nbtw4iraC
FAOTHnY2gkhzW+O2mxunJ5RNTU1UzcHwbA4i+9GnBvWkUSxNRUBxPQPO0nyldDFm/TVvFYG/pprK
ieoyNUin8gGqwkJCjwx7vdfIHu0SIpTdBrh95+hD8NLWhXBY79P8pCWurI72mK/3A04dFgduUOF/
5KjRC6XpaOJCNU4RhJmGEPBQ+pXDdIHUqfVg5bJ0d67SqzpaRUWVMsisvbPsen01OpeE+qXDOPEi
nzpbP+hOVsaVNy9WOPtlcbOUCayGkTSHH05WTFqUCmLiLoBxJ+KkMmKwSPIadBmynvQqcvzCU3tf
V5bFv3rdL1KUuxt7mGECpDxpL1q7jD3GIherDauhG3+RjwUWRQBs/rgunQvb3JVUN7Oumu1pkBlM
FQCKE1YJe0U4d6TZ7SD8rSaNR7Kgq+t7de/UtT9RefdgNPyIYo28qfJuWwOcdN/0iI1IL203CowF
bvgIlCjuJ4vQQFYEiDVLN++Wg7cWeZwAondgwAAQxMFb8qlXwp1Z0Po8buVHy8h3FDPeEeT2qYNs
tCE/+swGHkm1zhuan7JYw3ao1+e2Z62EdPHWhOK4dF6xPM+qfSVG87YDD/jDR2cTj6E6OAzr5oxe
SiEImUxt7sCv7dHfjZMYv2mJbeMgoYzrzYaGk1uzMgzG1s5/6oXwrhpI2hVAeTtddG7d/iAjFaC3
G56mLcovLHsvEdEELuKFidktL+7kdMfUHZkJKdfOjJ1IcIEMF95ct6PgBm8qVC6/rLY5al/QfTBy
n6cNkmpk6jp7qjYgWod4NjvUVe6aOxIx1l9M07Mb8LDkdzd0pksN184yNMlrJ/zVGOlclnkB3jdV
tbw4vqV+WbKf8p0xE8a674cV1ci4bnOFcp1zPZpbhSPbmCE04LjQfJhYHK36QU2zYey7oPJeqRBd
1JmjV9/jHVbCXhv6DquJJpi+unrrTGFt98plq3XVQVmeao8LUz8W5QSRJPLToKA6TW3dvXO3PStO
yqKqoiwvaZX7rC6SyJqnvAhVMNeAEEZrcNCiTvD3g64VT1IUGOm4YITPFbDu1961oUtgnmneohL2
VZikneKz0YMcc59qFVSqSZAFhzyTek4J5uUVzdE4vEJT1i+2EF6uW/F8Q88ntDtMFo8QY7PT8vbY
ukVj7ANLrW1EkFd+zZFOFSllD0McaR3NiUY425/B8Ua5E6ZR0R/mbtsdJ1UYyB0H86/X4R4QmsYk
5R9PJi4xLdnszJdJkHtHrZyCdceqd2jli1n+FdXQy4NqOsTV87KyfVXoD+6E6PVnkGD5iy8bPoe/
lM5vTO8ZlUlPEEK+uEue3tJW5TfF7PcpNtbGyLZVGs03v9Ha54x9xAiJ/Jhhg3R6/Rs4O1kip+xA
Ebir8qok2quJUllSKIG9wAlJG48FohD43GI7ZVU7U+sANxIJC5l0qG7+5XqzQ8Re3qk1HJm0d1Fq
G+vXhtqi2JnVjG1Bv1peD8arQ4cyaEr/EvI3fs+SVDwiQaxzduPMAT80M/dbmyccijmf+ZMg7LyN
2snN8zA1NcJ7RwWUF3pdl75Upsc5Z2kFEEI/d7YZj2bq3DpFysrrRDGwk9WVJAdVkGRoM7h91Xqr
gVZjNesUtQ1wVMgpXnihWJdM7qpADVbskXpdHxw7mWjS7PQnUfGOODRQ6K7R7Ygk9gr0otyQxVUc
S/2xpqp/SMuJBTcx3/5DTaf0yCTgmTzFxfd/gu0H1y5QTBN2TRt4O0dhTxOiH9OJT3PGFFC/S2ui
rPugP2DtZcTe5FP+TIZmmRSobc/MpdW1p3XmwNsx+HDAmbf5T2xWDt0EUXMukwQlF4Mj0idDzwXR
t3baiEHgIW+6YQi9pWIiZ21GHOFotU31uE62eFZ26ryyupolWoxRPDX0Ml+bpOekIZEKz7nB76ar
Wc9nscs8Zor7Oi1n99LBp9o41Ela3wrMS2RYOqOxgkn6AE5zOrLCggn9yh2ekBuuQp7lazdm/bOa
xq0wn81pPbhGT9MsshaDZMeaxye7QDcBvkHTd5cyDZ5+ll2ffgcW5EG4MluW/Qw14zWtaAseBnvw
C07WFsh4EqY+7Yl2hM9aDIYwD23TqSHGpcDODqSUW9ahV0mfIyL3qLWFrThY28ZKrYMvBvuF9nBG
Vlkuyr3BCZ7k+TDI53zYC8ab3aEuPbjljVEtVBouCCVFd8FNiqqfqqtlKZQVGoru6DbojeGXMrLK
OQRe0z4zTujbgxjlkuxTJmc90BNn2Zb3unisc+Q2l/TFjQMaw2VpFjhDmHZYa70fWR0/+szs1t1Y
W1vPMqSMKHtzoHzKe3O68TJnTXeUxKkRrhlgK+Uyypa7xZXcQT4ZybhP67n6NvWG91yP3uQepjqh
42MezHSCp9k3R2jA41NQl1N7XZqT9PeN2RqUW12L/XhK5lMTAmkqZ7cWbKQXdKJmQrwMkq1dsQiD
RUHmenubIFD6PVpKTV9rV1uDw+ApLLxbN9deME335wPmA5RqYK5FGQLcLNqBlI35V1a19hNSR6VR
Qwo3/coAgO98KFov+OZBFKDKn03qhFzP1ttaX8i38P3Ey9g4LFPiMZOQ4KwcIOmdPSaSCl4XeH7Y
TIKLVhhLaLK6L5MsWH+lxDVYO4YjzqPw+6I7NF29YEFaCKAhmkNMROUYNEXYO1Nl4w3X4wFGznt2
JbpsKG55vI4RkRS23k0tU9Fw8g3jR91n5MOuzQwe0c7C+knxiQepX4/bo061lrT0WRV3/USWAudT
QOM8yyVlpu1vqfJFZSZsKMxZL6gBhjUKDApEUl+3aGMrdSszoiIyr4oK4dCOO+qum0rrfRZjUT5g
s8qwpagngBmmxYYf9gDlxkEERhLTGhArlS25+9UKYLXu66QSjwo3zQT3n8F8TTPAF7r9tTn8m2Xx
jm8ErYI2CFoydutI907IKo6hOS5KUbo1OTkvri6Xp7If5ydBIAecBb1Iz7BjNg3TG04HdFiLx09D
jT8iU/C3BJKagZXwNG0kOdeQPzMds1Bm126qdTiPwVW6Vr6ac54trU+cNxYoTSOrWjtz3+94LPwM
zP4gkOGCtFnov/0Z1qadYNguj3pnqG+scm3XSb/fg+M1Z3LR3rGONjkkxpYmfd/GYt1+yn8IT7Ww
3IXqYjx6NoYXYTomxT3YX3X87JtEO4sOCHyctgzm99vLuH1ba5Ohj0dlckb1RVmFaYs16ZwnXazy
/JzZ2fsnyPXwZoasR6ELae3t9dhmRwap+XjUx6bZMXo1H4e8EaHbJ/b3f9+asf32t4uGYDKKKzzn
YTqZp/dWOr3n5eYyHsugdOJ8hTY6zcNw6CF0ccUpSPYgaM2VtzgLMLyz7kxDDZfC7LyHf/+U99/L
FpGGdtzi91D9nrzMqoMqwBQYK6K6uMB/8E/WYmZc5emh0/8P68ZyMR0xyfAhjepEosfcdE291B+P
ZpoUxznpnKNWO8YZlcdHqxPuJHIeFxMknLPevkZhU5GNhRgBo6BP8aXJK68xxJl7+eixIdKGx+Ug
fkAM+PYqWVFQ+MhsPC5zYiWxKANtuFsCANqrFHiu3WnOxLT33+/qdIXC2oTRjTiAhDIHh6sTup/b
6fSg3azH9DTjXw9zlQy6wJyVe3z4kpd/X+zUPQVAYuPgwVPFwR/J/alhgi/TUvj+MMdM/eqfzTDk
HO6eXuxhPusXgT5RGEFzfzSHwXnt0olqrnatY9KUBSYOc3dtUj9+PfOjTj+c//0oylQ2281k8dRF
3dfhO4LHzHG6+G40VEI8WKoE5jfXJaKT6PZdZqtbXPf9nVcxWx+bPjlgZnTuE/7gXWD1uG217LhM
HU/2W2dFAOLkwxo785DGRp60f+uimO710f1kQsT2Ijb/TJi/SNAMbv3tWpsXr5nguK2xz4gjagdp
XlSIFM+IiD66oc2/BY+MzR/oVJY9jYxo7DWY49zVgSOVwvBht9bBkkIwn4zsDE33o8ttF9vUQzb0
y5O1XJorfERDLfGawOhH9wiRzVpv/NTr43+vmdMNgceHqg+DEWTPLOhTuvMcaJtHsj7Gpq8gtFg6
OIBRz588f/93lc1vn7MKN/FTv6zaoPanHR1jG4/Ov8It/GOQ6vNvt2V++PkbwloELjW7ABYjJ+sB
zw+mZDbzVd3W1wiE7Nmq23MmlR88NQ8LeBzg2UIx3Dg5fcd2bShhgiHu1+5PkTfBHsM3+flXg76Y
P86CQ8VwagfujIgjstkb4lUD5WxsO7tsqkCcKSQ+uhU8vzwqFSjafK9vvx8fiAhlo61iyHHFbvWJ
+jIARz6/ALCKQLzsWHheMkt/e5WK87vTRLbEw9Ka97lRizwaTFe7LiAPqDNL4PT4YbXhposTpYlV
P9rUrSj9TwlmNaMurVzMWOJpChwJEqK+M5sF/VsqF/VQ9qKZzhx5HzzGTZiGOIHAZSQnJyuC1V0K
uCdzXBTu8sXI6ikuFts/5xz60WXQZBlbFBTVkXlyaysBOCC/zHIVrPf+vmMC5R7UoDfnXPA/2IG2
rdVEUcjxhkjj7TNs6wD0Ikim2HNn9WPSnfG3QXv4mpN+fkY5/v5SJM1tPoYgariMnUZOgXCDBIKI
xrXvWLFlLXqkmrGL2w6I6rObA50I+jnqBKRBJI28vas+SHCWlH0QB5NbVCHWKz+qIGv//Psq728I
byjMrzAGwF6NA+PtVQitG5qeeJY4kXoR120zX5m960alXQ9P/5dLsUmw5eHrdWrsMM5yLbvEMWJb
6+QuyGuGxFOpdp5Vngsu2j7R/1bltDOkTG77HcM2bGmst3cFeiEz3S4QpAWAv1IZct4FXmX+FBlE
9L1qx2/NCnkhYVhxZvd4v+ppAviaiWHbGoPTgEsI9G6RmIkRCzJGH4I1WcCvdPPTOyEcSw5CpJWb
nOM05oqxp+7MRurFBKcOx2b1kmvTFOckPx/cy7ahb7qY//WHJ1+wPbtQJyrsoWonUThfleNeR0lw
9+918f4qHH9U3zaFIBXqqU8Z/FJe16x7PLE8ge87ucYSqaxYPit/IXKUnHn4bJQOHImn+W2QequB
saweZ0NAMNBilzt7tgjmKMvm0++HgwPgYnPh3Y7F0y12apXX2IuzzX7TnbBxKdSlvpw5PN4/ORu+
LRobNgg0j6dfFOP3jkRK4cT2NppMF4TEMH7NT29EyKE2P2bsQzbjjJPt1dBr6HbB6MTSKKY9fcvv
JCv03b8Xwft9CMQF87PNvGETmJ0culrJZDwNGieGtTreplbjX1tBK+lEKvXJnAPOCnzqoNBR7ePb
+M78uZnzjomMZ8f6RgONXCoX8jYsS316YePaiyyZsxZogFP+7S6UqwRlcDXZsVkvC2m6DkQuiKZn
Xs/7CoLCDo4JSI7HuM49OSestJbAIR13s/jO1WBrKVh1pkcM9JpjS8Dwmet9sOgcNlVSg7dyks7t
7V1ZQtgIVXQ7JvXURaXjr0em+MmZpf3+rhywuM11mRYZiOFk0bGtcf4FBaRO0bT5BaEb6INg4CR6
BN1+UXuop2N5pnPafvrbYwO4jcXBGmOPYJ28vbXalMpnAu/E5iwNQXbPKgHypfTqo13AN0F9KxCZ
V4mFps0HVLfv6rVVw5l7397Y6c+gQMO2nikOcsSTN0paog9lp3PiGnk+2U1wAh1c6w5LOc/3tqHm
297qP39uAUSgOuEjJ1oWROvtvfeYAxVDWTlxgQwxcuCjE6ozyf2/P3NzO3nf3pu/WTtRz+BIyd64
ra7/1LtrM2hFn+tDnIsJ4qbwnG4+QCHeJD6Nn3zxh7b0Iy23E3uX5wyRYkgO5StG45px4XoKDg0J
22YXOZmjBIL7Fs17N3qzfbHU8/h9HPMZr9/SdtO9Y22imSCdGjMSuHcwjHZWV10YALDnbN7evzMU
gVvisaeDp9IJv72vchx6p1D2iCBwIJ9Nq67Smop69hb9gtbbj2S65GeK0fffCNd0tqBQfROs2ubb
ay753LsdSs44qIv1K7W8FjX6Evw0al/99oW0zvQNH1yPIpHXBk4CIvfueu1aZOaiDbGk599J5GEH
1SbaftEd59KHQ/nw78Xy/kzgIOAOuTmQOQakb+8vn+26rCp7iAdREJJhMYmp4CfDq0zOAXLvbw2Z
MefP5imzOQWerH5KemSiWsWy7MX4t8IoMkSQmH5JqI92eeran64PgN6pqjjoDNcGz3h7a9JTDIET
XcR5q7uXaF4Q9Ttpeg6beb9XBxbBVJT1mzmzd5oPVoHlr3k+idgZ5+ppRlQTlX5anNk2313FNWkf
DINShKOb5f/2Zqoum0sT4nasD216RckCYiIM9+KTq4GrUPICM2DkxAF+siuiyNmGv4OKmaJWR0Ry
2THwc5g0lXLjf1/qoxtiXME+QPPqon84uaE1Fa6RmSqeE8d8LGtPv9AINN59/ioucUv43OE/xSN8
exU5QJNF5aniRIfj5Utlf5/7WoxnTpOPboZ+CHATF3hQhpOTFEaL9DrNlzE0IHs/p7h9VHPSfBKs
p0nASQ0cg8kDJgHGyRpQbSnnRlUqdtMWrDbBWd0fYTl8/pF5NAn2lvKFSfXpi4EeXrhkxkCab9MH
6Po4M05L8evzV2EZ4zbJPr6N4t6+mMVeYEvCHwcMznpIW2Iwb9N8rg6fvsx2wjtbhUP+wql3erJq
VHUzOQFLn87tZdPU7nyd5h6JAJ++0BZIQM46Kxoo5uTLaceEIItCyJh05PRGg8BzKGZvPlPtbhX6
m5MdFJ+xG+gcFFN2gpOrWDpCIb9uZaxRcReH1MqMYp/VTdfczGlr3lWprrybaVC6G5ml051zc/xg
nW/dPjgTchA84rd//09l0SjUSBMy8liKrv1iYmkIwj6fQ1P/B2ef3ibUMxd/8s3d4NRmAA31PLsL
t9lWVnFppnb+vWw0Qx7WTGT3GZlcmHr72XOLe8ReENe2d8o8OPOst2d58iPA7nHiBD8jBeAUc1eq
BJ9x8yl2krX9kg1De4A4l+BYihAJckM/3XmIXqbo3wvp3YHMpBhIipp082WnCXj7iLnvhC8zUHHT
qPS6RGS10x2l3YxIl/4Pl8LXhPaWlwoX5KTLcOrAR1SkqzhzmF/BdJmG1wUd6/VQp9W52vejxwlK
GfA+WTnv0riapewYMRkq7gO/OK4cxNeNWDApMEejO3R5z4se9Or3v5/mBwuWZQQUtsFEBufn26fp
w+vEQEMpYMvauC8SiWV6MMyf35i3pjowaKx1kKmTB+mV6Ww5Ip3isZzgHXX6cJUhkj7zurY3f7og
+Rw4YqgQt23z7b3wLci8FILtf+6XI5WCj+sgrInNtB+W+K7Rmvzv5x8f7B3s2Znx+3z1by85W0uP
lojwZb1PStytoLSiNHCf/y9XocrmAvTWpyY0I+MG/A44pBe0xhfBave7tKrSM23RR0uBYdP/v8oJ
+pHXorEQhqm4SxIL0T+EHzmZwe6z92KR6whawNbF0OF0KcxQkuBgkjLDtLXdr4SXhaUhzTNXeb9J
MERlKVBsYGgFUP72vVScDqboLRULDO7g7ZLB2WwO1Gn5aRyHMSCZZHSS+NlQLG2/5D87flfWY6+X
M+9mzAj0reR4Qfamc6ZUf3+uYcbI12Nyhup8qyf1UyUIlvKSEquXeXVtKJ4C9BpBLM61SBybZz/R
75JaJQg0qnb6dMFDxotBZYUjJEyWU4aOX9e2kWTUCN6AejrVcGqQy9SdWX7vWCy4Ab25zMnGXizE
w3Q4ecZbsgODyGJBVAa6I+u53aVp4ezJeBHwJMc6zNY1Q0EDsXjFPePl00uUnHjKezLMtlz6k1ea
i5TFmycyLhOibNCd2/eB1rqP/77K+/2e5gvZGX0RxSTDj7cLx+/mQBDxKGPwnKn8YrYaDgdL708v
nC7z1ZYd6O+FA3n5zLn9/jsHcAQnwL2b6Rtr6u2FByJOR9+SY6ymtL91x0TbWVbpnVmx20N6uxnD
H2a+x93BSWI/fnuVKSuSWm+HrRLC1LPI0OVUc93E8FvFmZXz0aWYaMDRAzljgHRyqbFa7UmV7Ps4
WKFX0MYagBjuv1CG/1m0A9yIeSVsIx4h/LyT7zAJhJJgbioes/QmLyHaa7Pxp6XUxHrMPHNfH7wo
wHu4BpQ6Niyn7d//s7VMUCaBbkwZk2/aHaqkQw/Vy2z4/u+F+MHewrzy/zF3ZjtuI1uU/aHmBefh
VSSlzHQ6Bzttp/1CeCSDM4Mzv74X86K7LUotwf3UhUKhAKMqRDKGE+fsszaR1HrPIE28WXc0c+FZ
bnI3mxcdEkCatCEKWjswB8X8kswx18LaGe6UvhRXaFlnHhCSO/hVpJWo8rzNTCTTbpceLQUHYB11
OBTl/NVIU7BOlx/wzPzgToh4k9dIqW17lcJYAx0cJLcDPf6zuNUVFNWhTud1E1T09Xy7PNr6ujYT
n1ofujS2jre1ffzVQDh6Q06LzKGNjcJv5SIb38F3ItuNb0r5aRDRNSeu0zFJgq91OPYs6sFbLVyp
t6niUdA8DBK5KMkeCTzS/VVN7XhnTpl2JdA6/W7Ewwgg4Lih9kM6cvyICX5TsmnIMyZWTbZqcfCp
JXcVXH6RZ245FvdoSmX4VvBcW/9ukSqTVB1uOZ6bHaCdfVcnmfpADn7HsR2ao/hhegPtiFz51lb0
w+Xhzz0kjEQyxMwcNDibh7QUJR6JUdif6YH8Iz29vYfCNH/591EoRuuwGnmbeEwev0pgTrRcDCyB
lIKtb3cAYlvMhv95J2GFrzUM4iGS3ttSdNl2VStBFR1cxYjfAZXwbvJRu7I3ni6z1VJqdU2lKgyM
cnOgjdITaYcf3QHFQOI3aWX9atN82kepmT5ffmtn5jtDcWshflzNnjbbsOjU3HLSXh7KRYrWr7Op
eHHcWjVuLH1wPmDKVn+/POLZh8OWbCUWGmSeN7NBtOpUURIGrV876UdPQOuguaCf64AmiPaaM+yZ
0dg+qGvhVEmReBtxabTwLoXatgdpWjKc1FkGdlrNu6g10n8+p6naEtVRvuVvAp7jCVgDrHCBz8lD
2vUmaj0t/YQmdLrtori5sqBPIx7EbJzQkIrXdbWt4faNjEplInU/UEKpfVnA53/SMr0XezqOmvSx
nHT116hG+XLFfufMVkJakCKoStzPvNnSvptGS5vYJNjSnFo+qWrT349pYCmfxZDFPk1QdgCrqfab
djVjVOJ/vv8yPJTxdeg1sFyP4L9Ocj3RdJkvUK/AiSbh3EbqQSTplYPndNKsg9j4ua3pfKL140E6
avNJa/egNxKqhB0NNWGfevRUN9fqoqdbIyORF4H8yj9hyR6PpLkjLer2AsQLXNY+bsm1N1hI/POx
TWaCZAjXNyQ01jaXR1ulUWQ14c+sY/o8eGubYtp6vpcO6ZWt68wDoQCmFkLaGCD8NnMgDaXVG4fz
E2FV9k2I3rodxrwI3/aQf8Ib/1+hxUdo44sQ5P8P8cbIIf/aTk/wxg+VHL/Pf8ON3/6D/8KNDe0/
Gtpwlgd5NpXyCh/nv3Bj8z9UpUiqrDh1/oR9/n/TjR3+I4QGxFdoQjjV1v/of9GNnf/gZoWUB20A
9TqW3L/4ZRzvWdTg2TWQTXg4BnPD17bBcWRrdEcjXw3Iaqo/bUWrn+zKcuRO0euJxH/RFffNysv7
6/08/Tdc/NsN4XhCrsMSkaMCQKRGzIoe4HiF0Ww6k8BYCMJzpfxU0/pxgDTZ3l4exVmP5P8Tq/53
GAqArDCk0wSPm/SVhxFdUyaxFcxR0X/R0G18tGZFPlbwxWhyE5YOdGx0Yr9RO+w+k6IzP+ZdTW/4
0LTIUCsalMShaGjKDqhz0xOl4QNFx2Gvxz/VtzdkSzphAkgzne63QuYZMB0RFTTeFtp7Mefw3OJZ
VktYtOhE9s44JC8oQ2leNomiax+SKqyYSs0qWKNTb2Y+wDOan1ceQvQwpW3/S6UfWAT6SKN+YIlK
+56izH3x+kQ3yb6nWfwOFsf4kdQ4rYtNItTPnSsqmkhRWVc7B7sLb1cYwCSxFLGK4S7CQuSjkaej
ttMisPp8ZZhZT9Vs5MUBwW/i3CzkH23fSzLtTrYOruPNPLV5WAyZsfiayOPbualFFWr1KB+UOeZO
BVKnyv0i7mLT/x9lXpNdjqSNLUpjPpW0W9P32IzVO1rYmwwmX8Kbor8M3iSQUjEFl7/8cQD19uFJ
V3JBXzUQtGRsdnCAInB5UdEFjVEZYR8p2s62ZBM0MEWBvGKhfHm8t+v+ZqaxgFatzjrd6KY5ntAJ
iNbMycjz5UtddkEJndG5d+Q0wI4zanoSaWpswm4xlQ/e0ClAY4dMJIeOVvMEqy9T0CgJ6Ntc+1vT
VwvA7Q+D/p90p9o9sK5VS/Inm10IZUoz53upuDXYj3rQPwytK9dPFTu7MmtbY7dMo7yNhwL6J82l
gK0UuucNqEUAwghW6wR/KgF6ANYgdRTDa2r6F7VK+dwOtMvQzex5fdA0nYTQ06SlbzkzsMYqj8W3
BRpbeeUYPPOpEFe45Ir456psP35zcNEqt6BMGBTjsIRJbsbAYSZlr6sFXUm1p10RWGx8qd7mBo1I
xElrpoN4ZbMpoKvqIXTSph1HhvOjqJQ0SCxgi4pXj2BeBSQtUMYZxWIRv2BriGBgyIsmdIVXf46N
rAxgVshPiyVXaKxmSzyZVVwNDnB4m1cjWpyEvv5K3Y8u/xVJnfLK5H4rWh5PNoJm9Pkws1dJ4rao
TcO/C384MoKirKgBtDH+IkWZQxPupwHCadvN0RPd7YMdWkJdkOAuS+mGkAdZp4XZFhMc4akAOhtp
yIKbBYDsDuRhjL6xTgingJcABbHqoX9nx6YLnaWO+m7nGVJ/LMQEkRqcal/6M1Cca/6hx2He+nkQ
hxDEOtTTDQfZ9PF8sOG7aabMraDm0d93kVqGmdWXNxBtrukhN2HzOhY9G2h6uJf+tzJ1PBboQkf2
06KATADnFyRknyOQ9E6V+lbbNqxMZRp/WYlRf2vQeLzjmjGC1zPKqymH03OYNNF62aP+gbxjK5ut
hsVtCNPi0Gm0JoxbMlVLg0lN0bg6vMLMFD7UtfLaMbzO9eOZhOMudlxkSxEa4lN7/AJQ32RNARo0
xB1DwnspzLnap11dPxiRAsdXTccsC6zCdf3KQXXlD1lCjrrLLPM+5xYq/F7vlSzAFBFuxZLgfLeT
HrpcsJCgHoyuhBpEE5oJvUIps+ieO5ou6fSITEjXmRGDfCrZ5RJVT98ZIoYD5kZZwWjAAB97KJfw
FlpOrTtZGeILWZAc2CgaKSxO1RnZkO6Ins3UUxR1N3FD+UxWp6xuTUWJxC5fHFU8p3MvbrQiMqdw
zOP6No41AfIuTYvHorbAaLGjLofWK9Gr2b03mbuk7pdr6f+TbQ55KlUh8pAU7ld9zeZNJ0tMdhXM
jV4M3m/RNelNs2ji3ZQmEAMz81oN/fx4iAXe8gj4sR2PN3EsIFcpQEG1dbx3pDsv9OZiIDZYnRkm
c25d66U4Wbgo8tdOYJRd7ipP2Oyr86THNmjSPAR+VbBcE+2AwGPG9DUbXy4ft5taCgt3HYu2MXcV
/q5a8+OnQzCPhJE4JNTGabyfOmEcevicEG76vvtSe4Paow+0pvu0jOqPS2JDf6bTPFHgxff6nyu/
5iSa5des+kCidTJpunfybe2o1mWdh6xVrbvNPX1+GOtc7KQ1ZPc1bAG/SrPl1+T2nQ8OtP2EKhe4
cWdD1Z+1+L6SojnA9MivrO+39t2j9c0vI/HNb6MlnJ1us5kqmhWNTWZloUEfeHZos0p7drWZmA9c
M851K5AbjsLI+eCPjYgWv9by4tuiSIScNLQt8JLmSJMhMC0n9Rv6HJ/URNTujWNVcbEiefLuHaZ4
ijxcfqlnZhOfl/wovACqj1v1BRDVJTVG4QVwEO2b2hHNO9aw+kGFH3jlPD09BlCpk4WlVsQOQbi4
2QXtrkXRNcUKte22/aSosrxJzbj4PsdCe3BNCB+Jvdi3NS4F9Fbp7g9RVuaVFMqZ9breD5lEfC5i
yM3qWRxzGmLAqQG+JKbYT6pZvfSYLxwsWEaUAWMXpvzlV/zWwLKZHTz0mjFlm6AwtdkjUkgumVIX
WEiLpLYOXVvgY5irAPYxbRLFp9IoaBOIKPoGuaX0PoVmZMs9FTEPMMsKcxu9wbGDuG8qA+bnjNVC
r3NKUfV2PqVLD50GhnL6CbMI+5rgatNx/bYHIMZHT7KmLamtbgLHCj/NdcdxArRXqznGUhWFD0Cy
hwse2XBMF1k7447zxRxgjtBzvCNzPGhc0Ar7Z2vGSrF31NGQuxoc7bC//HKd9eVtXi7B2ZoPVLnI
m9siglmjRSbt5wScj0t0N0IwUwJ6s8bHMRoFsBxm45NlYsARDOqovAPqYubEYgBODlPqpjBORwXC
1px47f2UArPZWQPSxcCCqZMHCl6Foy+6lU85tySJx6yUv6nWdRyQilFNQacvVkGbsKUNoeq1bzz4
uuw/GTFtiQFkxeTFVmHsYqfitcPXEfVd8l4sNpcEYaXZQ2Tn40vfdvpPs3DzP16t4unXEMf3hCI6
SMG+hnizz1UvBywIzpADF1XWI/zv5WOkD9Pv0uCHvbfihHvN4Cgd82VIVc7eGFo6BCgwT+tUkU+0
50ZfaREfPrQQam2/XKzhpk1trq8LAKOvolbsX5kxtb81q4zUUCUTCLl36fPvsIUBm81tydHmxEYn
dhEtSEzmzp3tHfApQzk4UTK9xiIzP6BJ77Mry+jMykX2Saae3cOg62lzFsUxwkOyJVSZLbV9LyID
VJJS2rssacvb2R6vaT/ObVecrkTJHr1C7Iybid/VQ1qKuVCCIbLkRznOZtDXotsnsLL2C9yktU3J
MfZcQdufFuqafaI117r/TiJHEgCr3GlNyK7SoM2ZRzRjpootlYA0grnP6wLSUjlYqOPwHNFm7xel
yOSD1sK7adokubJln4TLjL4etAQCbynazTt3S1rtM92NAjkWwscDpwrwdlp+dhhemlo83xqKGK/s
0KyM0yVt4zdJ2+Haf32yX1pSUTx2DSVIYg/DVt0cnKzye4woAP4sOVcmrlYU62zwx8MNCBtAQoVq
yhdIq9DI3Sly7MNcqsq7zE0hFXYVIVpQ2O5khiqAvxcl6bM0gMOu/sD5J8VaXpnb9sZa0K3tFlOy
Bxi0hYGYRyqCEYaS2De8XIGzhuWJD1mTxgm2O16p+E3hYkjh5SqIaAuCcRk0egYJv0m09kWzSDjt
ynxyH8dYaT9VGFf87rKueO5ymT610CfVXeymHuBBzLq0Qw3P7jmvhjo5ODhA/bLYPeFaWgg7zF5J
fgDwndNQy6bECOhgI5IGjTxV/hilOozEfsnfa6PKueaKrOl94jpXD8xFGdKdA2jJuxvGZPxGo4qi
7IzCVL9Fo0v7m9CzjqQNkJUfCNCA2070qHyYZ1SwIMNTzBY6u+4/LK2WNf5kVM2HKhOdt9ObVnyr
bbPSuKLWY7nrDZB72Le76g4aEwAzpxbWI3CIJgVEpS4yiCd813ZjXvYky+YeJCSKFUX4TWeD7gZM
Ziq+3Rv5vVtJ2fuZ5SivIhKYxFgOkFdEIvZDNpf1qzWM48iFpup+q0DozV2PNQfQbdX6g+EvCHqU
18XTnHT2p7qvvCdp9s3HVnHGz7Nn4BQFHWuM/TTJymnHyW+6u1FHOuMXtRJ/mTU9K3EjUrzMby38
dXc5qS7SlaKSX1CH2O1edKBe/M5bsIMxROliaGtPGWjxWnlvWj1aa20h6gpEVamHuki97M62Z1W9
SSGrPmaONaInTErt1sSFoIJit+Yq4xFrySslx9N9k+L6qpdeK+w0Jm52EFeQ2dIgsAfzkCYhJyOk
zb6aHyyQJNgij2N4+UQ+Xb1UclaEBvcwkoJbP/IiqUwBKpgDuaht9gxjebI4bp9bTbsmrD19NJAg
BCWkZ4jkSAturidDnmHBmbE9AYX5LNw8e3BHRQMTOzQH8nPelSPo9NEoL5B+pO2LegKB/vF42mD0
TmW1XlDVUMFdlI53JQ60RDr2NXLWudOHc46YkS42JC36JmjUBSizykq9oItkxDLMPet9ObnK7ZjO
WuiIzvy0mHGb4csrxndEte0zBmHNNdHLmRPApSGX8G8VoXD0Hj+yUZnWgom9F7j6NHs3rdTGJdQz
pSVpk3RDFKJqKI2waOb4Gk7i3ND0RazSS5qK+AnHQ7sy1/D3khG46ay4Gwu737fk/m6nZijvlmJu
bhJlyq7ch9aM9SacxHiX/AH5sZUhsLmjgAofrWrKmVKTboyHhBoCBx8uTenOaywOA6+W9mMBo8EH
3S2unH1nJjTzmWflB/AjtgAnHW2ArLJKCWKKiz+F7DBQ4gX7bpXao9/TBvv18mLl/nH6wFSmVDIJ
OpMbasfxW9bVuRAZtd0Ai6ZM7GGEqt/jrMf1p0dzNN8M3jy5gW3lMXDhyY20vZag2ngepIF1pmdW
JO6yuXJ8FGbV94UrV+sntqp4e1ddN3CsNjkDsxk7Qz8fdUP4cbwkTyCBcdDqB+4JkhTp+9zgmAqE
28Wvgmi/CkczlhjzjRMeUZWHFlp1dCxndHfipBvVFDOUlCD5PZ6huCTES5V9qbxu7AN2QMjeOAwg
/IQqbeF1lRbxO8QCVhfSCkCa1RNRd6c1xhzv2h4J/p09purNDHR92i3FSJ5OkO75WbZzlIaD0Mdv
Y2njgGRFeeePPD4M5DnhvENnXX13nGFq97bea0WgtPnqm2P0HG9TnOFb1dS0gQYQ8sdPSzI3j2WS
YCPnCTdKfdNYsh4lLA59uZfVMW2jU9rg1tahnAaUrXznBOkwzU1m8O/ttOh0mc7Z0u1qVdorpDPp
flfjYH2goTD9QyArqt3Y0H3+UaRqlwZjEtV/3BmlGIYPeQ/+HaXaR7sTmRJOE0RHf2w1E8+ohJYn
4JFJggdfXQic0NpRxvf1qKrPReShElaivr0ZyRGSqiBVyHUQ17z8sAxO+9sTGjxbtZrUL9jwrelL
c+5wLSG6uIsa6v+g0I0aijKgdGp2jVE3X/AmHX+y86Qmxjh522MTOdW3BsY2FherWVIDJNKQO32q
zF/sOj1zCf8eGvOqqsgfjRkYaUgN0Y5XOxz+L4WIpHlP/WfRbrU4bW2MouNI3xd6tYw706syuINd
TLaV8qNrrXZkPLMVN2BWihxJaesIZN3J1Duvk1DsfJcLxePMJwTHo8Q0cszZ1NJ8HnDcmW7sUZl+
iFhGU0A77/RThWP8M8bsUexqU/H+EJxZzp2bGRUUfhfQ8g1OclZzJ0jzKDu7cqs/xrJMLYmIIr2n
5w0atiXXSF+W0ZDvysWcvw56O72rweOK94mA7+lXiZl+6dzS/KktUe1hNKKwEwl7osznNZXsb3TR
WN1+dmdzCbCjA4QLWGGJw2kelLCx5GwEJqbbPFc7Yi1OubNa/MaGUOlbcTS2gcwT+KZeVpYv/JK8
CnSRwKTWlGUybjW1M8U7TMlbfV+Tsfn3Cwd+pxolCa70a3/uZjeaU0/muavYgZAl6ZGm02D11tRZ
452hzultG1fJIavaa8ftuV0QLBwXrDcB61aQG+eONblgi4KcCIpqXeIAVx7M6VB1FZU9i2KB09jT
s1oMFqj+ikT95Y34TGixCm5WriT6EfqSjrdhp1PTTmkz1rSwyjsLk873cbSYO+ElV/Q9p8cqlzrH
QPJOEEMxcP3zv0REXd21MS3mbuAVyXrxGMom1MQY/1Ksheba2jL2wxxf8zM/fT6i0FUITwEITetW
tFU1bWWqveMEo4v1OkfDTOpgqp4XV82uvMrTI5yh1tCJXlTUG9uy3TwZudoMJKz0Ra3eZzZd1joW
l4xnZI9OwRsl8Lb7V1SFV07TMw9JjwgWKWu3q3NCSsG9CxsGqfJq7VF7QLbOfSAx3c8LL/TKzfxN
tX0cqNBKQYQIVpYgkezc8WekJTBWexNTCaXL4+FrPQs16IFLz9So8+63I1MTSjBuIIsvuScHhBXR
GPK7u8R3F6BgvlHHGEHNiWm2t1lSyiv3jjMvg5wn2kMKqEgdt3J6p6rYR1wnCsYsHd/rWrbcAOrt
gpWzfOWLn5nSNB3jRY7KhnhxO6WTFLbmsEDxdaQYVydUHDWrHtp6M2JP2elDyB8AgL+8ZE/3DASq
pJKh0XEFoaZ+/AVmw86XWTG9APB5HEPR0slnwxbXuE8r5oRHlVLdUu7F0wnSsvrsSFXUV5783Evm
+kONidmw9t4e/waKBYU21WoUqGlT/MEFyf2qzjO6h4JC4fPl5z3zlimE07UO4BIVwTY0lqT9TDur
MEurQCvvMbZt1tYaxU73mjnlPHWifrZol74SFJ8Zd20thKgEzIR/WctCf21YdWyZzTTrbiC9tAo7
W03/wGOPS7JAMd84HruDwJvk3y97nEPgiN7K4wjNNvfmyY6UFbIrODSBc9ErxbQl1iqrELpQd0Ut
cWbP4gnXVlw+Io3Nm8FK1YFFxEIJUxLroVuqLtoTeHchbu35r3nuzFvDGh1zZ3tSEeHlD3tmEgEI
dGk0+G+bzWZwJxvwIzKNJARfGn8sMVG6Jbuvvoch4V0Z6sy35JrOOWeiXgWIsxkqc90M/RNqHW3B
GO/eMGsljHKXeyTNRHMZ4sTphGbaRv+8TnQeD0TFyo5Feb1ZJzgI58jmKdNqreH8cdSm+qK6bnqr
RcO1Hrt1Oh5vzMdDbR7RGJsuHXVqplgf67qfF6lCegfx1ZVlsf5/tuMADljTHmTFCRuOlwVpyl5H
cY2ZWZmU97THtI8lFa97pVwQtyEy21+eJW+onu2AiI7JBIB4QFS+GbDnppXqMstDb2gGhCxpsbqK
NBw0degsZv0QwcH52KB9nfZu1XfPGVnDLxTX6CKh8BPvLAW/5X1JzihBMJaW1q4YoyqoMXu7tbSI
8u3lX/zGoN3+Ypfzkav82hxhbXYOrjwpl30lCZNBihJ5aZx/SkY8gB4b8mwUZ6N+ED7Nql4XjkSW
f6AjdQ6E9ALqPUrhMjvgEu+8qgh4uqCr0pG0b1M532ReU+8wYNJ/HAoj+abqbfM8oRVKdzIrsUVH
JDR8wvXUdALaHl2xoy+8wD1EeLO+q/WORMLlZz1dw6SIEHtqTD6gY9vGAjwPDe5CiQjNSacVVi/c
ByyUvkeRqb9cHulM5LHyv1aVv8cBj43f8cSDMe0UjoLHq0HCGA+FFnM0Y3CfOjc1HshlL0+V2owf
eq5MD2aFjAV3pajlflfPvpNpZYiuvEDzGoHyCC7/ttPthVQngkR6t8Gqovk6/mlLPeReDYQ9TDRZ
HmSCA5VXLxUtfOmCWRuRp7CWa/3ib6LDzTSjIWyVSNBlBJpiM6orhjmdaiTykINNfIrzTH8v1Hxp
grocJxU7IK0xfcPMNGOfZ7PuvNCV3/7S1b7x3kdDO+W+9EZSKNE8mrifFI2D6ashikOBQZl3uPyO
TsMWLlewJdYkJh3E28QiEq047ityHHQCp6HZQaXbyWbKMQsbIuHeWQZ2hFrZG22IHWb6wN3Q+335
J5zZIvkJ5BXRYvP32wz760TniHcBLsRoNpek2MtSGX7T07R8uTzKmQ3SIfBEhLjeJ0FLHE+GZm7R
FCxRElbxgsMVnUpKuGSzCByn7xQCh6tN3KdLY5W4ga8jlYY2Rz2xXZhrvWqkwKKqn6uYm3Odv1iL
07xHIR3tlSrRnhLUQQdrruWtR8IN86LYwmijzRz5cUxi9R4HKrrUNOpYl9/GyWfXWaw0A3H6rQHr
G8zsr3fepL06NBL3LHdpSR31xP6vSznLOFRbo4EuOjXYLhNoxH8mxRyjQC9s9CuXf8TJ+uRHIBUG
gUdY5XHZPf4kc9wpRYGtVlhN5YgMrlhukVMj1umUaAcKL7uL6coILw9qnHl0mBQgPpAxkFbdqnNw
QxqVSqQ4k7YmRnutaS7Nnri1XHY6nPYq9Eo7NfYxLLwPehYlv1Fbtj9tmCM/xpZ22V1tuM2feVqw
T0Y86EU7AZZE0DOeR9/hycNdVJrFxl53pWw7IxJ59vtcuvs4jYbncTDlM0Hs6jeUzmMSlMD2NKwV
C/fgiiktdvlkTD8sWrPUsO1i7QmnxhyzOnWMl9sBKyDdN+PZ2mmZbZU4sORR8kSkPFh3uYPl9c3l
13XmG62EYwrO5EIJSbffyFSGpjakDAUGT0E5F/Kxs414T9fvO+5vyZ4btXdtYpzsCAQy5J7pOl35
vZwum4nRTtbcVHUbNtCObyqyxuOunhx0JZcf7rSsskZMOr2t9CgT3L/Nlb+WQT/adV1rC08HpeB9
z6HqK5MVH8xUmmHjlk2Qeu184yWShgKrn3zyetrnyz/i3BsmACa/zwpgE9w8LBIxowGHI0Op4YxT
CjGH7AcjFmetEWa22dwgKcY/8/KoJ1cMVh7ozrVNmq2f+sHxK9bQCSHanNoQ/1XjtlxoRilURdza
mN6ECe0Lh1m232XZqleQaqePu+rKEGysvfX02WyOx0SBbdJnWhsi//a+4ok5+Fk/NwaeY2mxBFGr
p77UUsW8Ev6d7P888Dqh2JD56wTiJJe0cKyoQYqtyexh8jzvMBi4VQ9dob0bi7T/cfkFn6ol1wGJ
P3i9NLYRgRy/YWkqUVcsOGUJL8NqFdCfFUR4+DWraML948R0YdipLBy/04ym9XOnmx+aETekndCl
ehXjuAZiR3HJ+nsAzJHYhLsBJ/j491QKxm6cKW2ozHNVgoWNpNH4KJF7fMhSBRB3skgUNB1dJF4I
amHVY5cF7nJV0US0m5MZeqfKasjv3Aa2Q0iPSjvuHE4Hm5DazhWcvW2tPsh8pJqtK0vye8Fg1r5D
7J0+jkSK3xQTqT8htq6Qe8qlios52dygmTD13mU4OC73bb+kX5UeJQZOa84AbC1CHoj91oyTk4m/
mZ/3wn5M+jx6YdoYr4YxZd3OGpvks6pkU42V5zJolAe0yvKnWG1u2wqJ4aGOm+SVjgvrYRmh1gYa
5asbb1GNDIkues2QlgwjCqwmr6ZfEQbCMhyR8h7gXjUlVnyLRtUvzRpPvEivFQcnF43ml2JMqptI
wOy5JTqO9xrO4MWtwfXgUzlq5P9pAlqMG7oKEAcNRtfoh2zonRsKuqqLgqSY/8yelE2IgzfyucuT
cJ1j229Ou+PKliA3SFvl8TevY6pJo6irUCrzcINoyfGBhy83Ftn6K+cq9d/Twcjwkajn+klBbGsY
hNWlmVqxXuCIrLrdK6CH8mvulppGcWHVyuGM7fzgihrRGzSJ6SvRkaF/BJuaz3tCI/VnarXTgN4x
r1S/Wgb5R9NXjoirKsv8ro/i7lNGQtW5las28Q7c9aTfYx9YICaXaV3RBeQML14nKzxE7dk2g1Rd
VA7KLis/YhAGGqpuUCjtpolraTCgyPvktfa4NtyZs/skayTv4UQPehGsHGgsjFWDNh0gg8nt0Lc1
Ju0qDVi+VyU57q1tjgDKHHvLurdkIpsbLrze41Rmza9clMuEGr/P1F2O3PFZm2fVCbxcj2N/7Ezk
h5bXKx8rdgI1dOKkuqfOGaPua7y2wQ14KTrfyEkv+RPzzvJjCyfVTOlQmfUdxr9cCxL8oa3Rdm5g
KsW4hU9UotlzrJiwNtEGv0RlaPqSeusYYARuYrxbcC/cR33B4bYssPF9rxzLG3D1se7T+KP9Ek7S
FK9mPBhWMHVgrnzSyeqtPdg9op7JSusdUkXEMJmSKL8IZ2o9tOY4fg+cwv0ydmSq+H9qwnyAQVIZ
vokKp98ppjVHz3Pc1BoKpczRfDQO3Vf09+ZADccQv1s9a9yPUxZ10yGZ0xZfNnWMul3eS5PeKupg
1l1tjJGHzTS/aC+TNsp2fdyN+QtTu80e5dCNz3nsaHk4R7Q3BF3qLRQJccDctyne8sGstcr43tPi
7PNkwIo8IFWorcBWbExuR1maOCqX7eirkTlIOH5k53ZabpM39ywFF91Zndv00AJESrCznSNCR/6y
DtKjFHXw6gw4DJF6n+H5aco/1BxTd08bJq6dVW5Z30U2eROZb6zpkUYay0McOcuHtlHVV4mIo/XN
IU4FuiNPvAJFTuMA2572JdMmmou0rOdHtRG1Jp+et/kBeUv8w6Z7Agxwj8UzFohD/Ct2BoyX+QfO
4BWtVN7OtLWuem7jXObPRm8vGMamA1rqTmZGAMJ7fu1pTH65vO2c2QnWBhfaW5DFEGPrx9uO0UhO
AsgQIRnG8QNOYcntHJW/XBrunskhXNMYnYll1lTeWiSk1MNhezxcbGHTmSdGH5aRnsU7qhzc5Sal
ycg/ZH2IqKbZ0++ZY+6eNVdoM9tHpcuRhrZ1xyO6QJmy/vlfEWQzY4aY907nd6qOZKscC++eZlbz
az117kOqZPLP5Xe73dLfBiRs0khfonF9Czv+GtDEdnWkz7LzM7a7G9PsXjRFSW6EaLUrIeLZRwNH
xN2VW9pJ9dWEyELJhJEia6lv6sYbfBGj+W5ydbrtyTNeuWqcRExvj8ZsoV62fsmtPQ21p1h3Gt5l
WegRHtlq8mVC9X5nsDJo65gcwXU1V1/V3jLuM/pLHxSQvzcD4kb1yrOfe8v0SNNZAsAIgPLms7bN
KAeLNJ/PvzSPeYRrbGOLKqFXKf3XZN362KSbsc0iDcO73gRmA1egbHF4z3URY0stoRrdtRWKGoTU
2fTh8vTZht/rYDSmeIQbhICqtYkIJkXmONkzGCn+5avI+uy1wdfzucJlugtGe5kxZG417+vlYdfr
xN+ByNuw9DvQaMc9i/LC8TIxnZb/s2V2fjFF897qMvIfPd2al0fZXu3fRjFoOSe5i1J7G4FgL+/Y
QjJKivYnoMta3UXugIJkJkZwYy27j7pc3I8gfYPIQjHy/zI8VUy830hjbfONSjwp0Htt9oLCcA7l
ZNW7bJiN0Fi67nZxuuWuswyY5th97RrFjK6sn9NPSzJ+rf4BnMCIbdtWSGNsk3amyn1KW5av05C7
YdQ5SJurycPDtYicUdkNlaNe2e1P1wrEtxX6RkWFCbxteitdu6rQMWH7ljE471p9am35KOn3fb38
gk8yamsLMXEsvd6kbijnb3b6WSE3ksIvxpooklY4qq7yRLSBmCiZZfYVGZR+iHRH+caNo6STMdHv
4Acl79qqy18xHVXuh9R1P5ZqVF2ZeudePmpj7ldkfSnFbRZxbzgluLuo9600on+kVektl4PjVjtX
JcvklQiZsOL714aA9YUAjLOZdOsOss2UdNz4SB04dAl59I3vqsWdi13W2u1Xsg2a7VdRnB6MoR6+
JUu9xKTmERld2StPzwl+g83lcgWhAeLZbClL0dbO5DSDn1QIbaHJDg8i7urPem4nL5iIXEvrn5tv
bGCUG2jY4y67mQR0ele6K6zeH4slxVO+yYJEEuuZbX0t+3VmKJ4ITgil37eWouNtq3e81vmfnJ3H
jtxGu4aviABz2JLNnqhRTt4QVvhZzDle/XlqzkbNJpqQvTIgW9XFSl94Axo7Q4BNoxs0YoyDCAzy
qfSwQL29t3eHknZYlNpA5Gy5yAoqV3YDKCZQPfECooiAu/C08gkkoXJU/NkdSxKQKU67vG6bL6iP
DvjN2hgwHNG19mm2ptqjzNZNZ9Urly+3J7azPaCLAPoAK6XTjNqcDCG8RB09BqsbbTpHwnxJDQwV
T2JyipO2TMht3h7w+q2BG0NXUqoi4QywNXPgFUiMvmV/4O0+vawRN6BWcxPcHmXnwMsNT13ntdOz
pfGZbaZY/QytAoFDlDSE66QUKUWTYbfqeJ8Su9XDtI7o49wed3d2UutWSusjRbN5SYdYtxcdaF9g
IcY3BV5SJXdSELQ5+Ip7e4QrlgIsl9o1zkIdaKXQsod2ZoBB6BB7uysmUujEcMzT7SntDiX/NoM6
GfGfnPIfIW1WY7s7gZIFg6Sim0XJ/rEYx5/mULoHwIqrgi/3pRSMprqHUQs1kc1dpVCnA20HdNJ0
uyZoza76VZWre0IvJXuoVsV+NnvzQzxO2o8UccCvHi/KwYfdW0C8KzgTtF64nzeznbPE6vEfHwKR
GsCC7HU9d+6YHnzT61CIiQIIQGqBwBL82+U3rdFIr1razoG7iJVnAAn10VqK0CAtfNNTZQiiskfB
RM/zu8bwkoPh95aUShD4Sbwm6bZtdqkBzVBYI0L1w5qk51nJmlPR2iPQ0vmo8LQ7lKciqS5jD9b3
cqadmBUXSY4xmMrUCjqIM6fRytRgNhvl4OztD+VIWUW6ysC9LoeK0Q8wGrUdg5h064eKcstnT2Dg
IoCsHOzUnaHYHQAXJYccML5+OVRB661U6GAHkQQbmIVoQmWmAVJM6ArdPn47F/Qr1kjOST7im62C
NN6oiRyCqbryAiR6DwpibqzMdzsduGudmfPD7RFfCwCX6QCyVzhaoqUl3Wi3ElFtYcmmFu9qmWYa
jJl8rax3gzJNWoizQfPTBlfcB4szgAoxptR5j16GhuF5FzlvqRIZcRjbJVb2Bz9Lrt/Vz6IZ6lJA
JH/Yeg+mtH4UAAU89+XcnJXJzprz0E968cClUf+2Ldi+Un5F6F86MdlvskIfhyDNRflCHyM3nmdL
OGdjzgv1Y09Zuj6I8HcONYohrBJ5PxKOWys5qPizpcoqMTJ2y8ku0zSIm8wMvSZ7mzQjZWf6nvfj
0gxnIPZHHZS9LanTskUfBlgahZbLLVk5Fhm5zYRrkSQAYizlKYm1H+pgH/mj741EJwybMKwuHXfb
OE+9PEZwIGOkzC3vIMR1J7MEqWrB4jq4qHaecZksSrFK3p+rPhj8LiFshyWfRLM81S2IWVG1Lq6k
iRHfNfpiB1rTjgej7mw0UCkok7CMQEW3vRgnGatOL92R9m0yBRMthu+2VZUHtamd7SKxL8QnNNmh
MW0PdoLE4UiNNdC0gfbe2utPosuMf700dc5Kb4qzU/WA671Y9yu1Mz/cPk6vBLjNcZJq5FIxD6k7
AEmXGyYZPTOXPqhBP3qtea9HUQ3wZYkiqTmqiSiImoE+vDPUihlGourhU6kQSFJzXv6XW4P6Dzpy
zV2FjfB5jCgiTqZTfO7gvNthnE1mdzYmoaMukouO+tDENRomVYfoAdahWnLvWvmUP0JvLcPciL3q
YH7X2SghBN1EKTMAM40E6HJ+WWd0vU1kFCi69wVj7TsvsmNkg2Q66kF5ytwCfWbptmEVnU4Nl6vO
npdvuC68L/v4wbT697c/+dVuljsKNVIAbrwacKAuf1FqoW8GnpRSEgiBp75BH81XG1d9gkFmnZ3e
LU6Um+wjI6arF+R1WBQ1iWbQDdlKbtf0K8ychyOIF88jN/e6s9n1YBaixQnHITuSGLy6H14PDqgR
xkK2atu8hqI2QIJimknjeHd1M073OW2NoIeWeBDm7w1Fa56iEkvNzDYBI8kt6qBjROGqd5JTb5kt
ycSwBAUH7+AdljHRxXFhVuhPgvglAeRfN8dlKHWrQz6sJzZtoyrInN78t8i06Gs/5hCDKq16qNN0
fhmW1TyINnaH9lB3lVAgKp6bHA0wcZWq5sQCrrYI0wbIilunmCbMU/w8o9wEC60FlzQfehvtfV+Q
SGCkqPoy780dJamjltX1lOzqdaX3rK+BM9kTMOC2ON8+HHu7FGojgA+OK8xD+VP+TDOM1kotbwF/
H3foUHrGcpq9ZPULy8pP62jrB/qvu+NJZB2jEYRv5RCpRLLItAECVVXUsEhLWsymWZ9yV3TPtt2L
g0XcHY+MkG8JUIX76HJ+RFzpPK3JwIOVTR96WomnDqHRh9aOaYS1yxHP4grpiA4EPAMYWp7OX84N
cjmgrlQN5fCCCKivE+2sKmnRnIUyWloANdp6W0Bmc08IAg68O54Sv61Us5/eqQJlAt9LBYx9wCel
67vZ4M5+D7roK3+of8zM3vrrjET+WCxVUF6BpkGT+vLHknvOmis4yLhX6SHc1RSEMlkziW3+7fZG
u84yGQtJIxJ0gC4kmnKl/thp8ZSUBaQaOico3H3jzNbfMnM17x0IeD/6tsw9Xyva5IlbwP5gKu76
W4Mde0Qi29sPJNXsBsovaD1urq5oSU0YdMxYzaP1lIlkeWP2uv1VjZLkW+2q+Zfb094bD596UmxI
+A6srstZi9jINXVsKX8PxvB2jrJ+QANx7JBLiNLs1Ce18bdhFN+ZCws8N+QnaQN3OaLEbGpO23Bj
dpXyycsguQgRHURRe9MCSm2+0paQkdvscm8e13Vyaqi+3mI/dk3xMe0QYbIyhQRgHo/8z/cuxD+H
kz/nj72DLEKXq27VB8BvixMqI14gvBy9SZA04d8vGNcFVSx6l3QvN9GCOxQjCHcZv7jt8kxEob5H
hdj9VhPPVb6ycAUfPHF735JqAMLAUvgLe5XLyamRZ0fk8X0gjdwwuew7nxqF7ZexZYd6ixTT7Rlu
THltGA48qTCFpFUodKctvHl1uNxngzdVjDOUFqvvjPc6NR377Imk/ahMdZ8G2tLMSRgBfk5CIpzY
8a227D9rygjmSOqZ5IFwpth64PqYy7DU9VEgzVrbBmK6ufYOcxNY+VauZw/pNCimPxpF+msydVH5
Yw+i7WDd9raIVMIhW0fNGaLb5VfsWBjkovmKnrPqATmoc4bMqN55tJsPTtjugkHwYixQc1QjLody
3LJ2MFShJTtnS9iOhfWDAlkWTLalnCZDP8pw96bGSQafxu6QTeDL8YS6GokWrYynU9wslcEIegc9
NtOEKX57b+wNJVW45QmQNNTNUOABMPswaPE6eZQEAgjYc7rgvdN15RE5Zye8oqhALokdjSPNcS9n
NVqKDQdeDGgOj8rvSLdyWPzmMqKCozSP8VIW4VSr1WmyjiU7dqZJzg5hDeUMIM9bi8y2c7OkQoEs
WHV0bmzo4PeZApXY0aYjs8HdoTzpn8g4qFRt8iEHJwujKQk2kiT+39hXxlmvh5F21JSeb6+dXJtN
qAyaEQApnS+II9vyYo3SwZqqPLBxqVRhWqT1GUyVGt4eZW8+FvcGZVRes6s0g/vX00uV+fTWCMVJ
NO30ren1aSTXrPMf/2Uwnk3pEIYP9eYtW7xOtRRMAgI7WZNAGabuEU8772WuOu3z7aHkX3X19bAk
gIUL+w5n0cvtOK8W6PKc8oqG9MVJ1yvvzljH4ZxlE7R/lMcoTR+q5ezcJNJ5RMYjVCRIpS4HTRGu
WeuBQcG2RM8Dz8BpwCfpjNDlHIz6MhwkbnuTJGUjl2Hvy7zmcjxdQExyEp7twe4b9EOG6YPnReY9
28kpA8xPqodEmcq/j8GJh2X1kAdONicvR11ns7MoxPHeNK0T5uXkPoAMW87CSlo/HsT4H7YonROa
UDzflAU3uyZLk7hKZDW/GlYkm51Bvcfy7Sckk6OGws73BDlMwxUGHTXALW1Cdhn6Dl4q75xrnlAS
0b9mZq6rGNWr3eg7KkxUKA+6+c/tzbpzd0LbYX5UwQmmtxKdXKZR08oYb24NxDVSBUDnnFdvqsJc
gzm3kCipLEEDp2gO8rcrrUuCBwJ4KJWviJIrgac2H0qvHVCPtdu++pDpld5QcRint/1IBboreJyc
VC3O6dCji7G2/Xukw7RTZ9rKz3pR2zBW0uo/1Fq4kvhZiFPI52RzjmpjNgarImEG/jKFitXoD7Fh
oB7u9cuDHVvq3e3vf43Kkl8BRQHZhYCntY0SjdYV1JypDWgKZfqgUyoCJCiFiXuvjMP6QVvKzjxj
ChM/Up8Fezsp2YiaDd4t/xvdkdjh9g/auZX5PZxqpARkiCD//M8AuUncWFf5PWizED7WJfBfVf9O
qeI/xMecLCQcJE0YBMDmU2P8ulBrSSkYqGUr7taG7NJH47E3zxgtCNCFRj4fzG7nmqQrKfUDwLhg
9by5thytsGqrshHNGSZQi8Og+YsdTaeCh+rDms/TwUu6Ox5vqGzE8Gx7myQxp34Lz1vvAgcrqn8Q
4aiDXsl1Gh4xPYW5EAfbaW/1DHI2ytG4rxiuPO5/rJ7bi2bIewsCqGNGvjl1amBQ67nTe+W/DMVl
7mHbQkxibZ85ZXVyYTUAazFioAWaNskbRMt+mXgYfbi9Jfc+IuExRsdY10ni7eWk9GjNp1ZbumDV
bHFvdVP5DOLvm2J38cnryQVuD7f3DbkICbAIgiTc7HK4JB483MEg0c6xNaDCOnuBiTAvCpiH5bmd
QIulkggHAiC07jZHYABqvwDjoaDsmiCUp0S7h1bcHty0u98PWBeILtBTvDCXE6rXJBKRRsdPL3Xj
baNoeqADKPOdukKNM7XKA7L87p1G/IgyC9LPOm/L5YBeYiH34nLKktHBeKKmKIh3ixcqrZac1mwa
zkvvQousizKYJ832B73o7uLW+VsBavnEoE9PxQQJc/A4m+PXY3lIN5H3GwH9DB3isvhXrzECmulK
YQdideHtrbO3nhaMT3gaYJVJxC8nntDo7WFEg2vNY4jasWNBNvbsd7dH2dugEo4G+4kGEEHfZhRy
C81F2TRoV6MMKYf9qt24+VCD8jhYyb3oQDZDNYCzFBW2uFLKiu1kGMRbdp8XQeJ1xfdoaqtnyh0F
xadkfYKtEMvYIf54e467X5JDz9UpUVvbXizqnngD9tRpxFhoX8sKMZcYTdmDkyHXYxOqkwrTAuXp
lVo2m3gSvgehbU2JRjcnBcE1L/meGGV9V7vTHBpTNwZkSPo9QlRqoM1DchB87S6kxNr9//BbS8S2
nhK78JgkegI2ne/Zerd4CHcaZpfc3/6euysJXx7VGG5QMpPLPaPpQtE1dPoA5VhIamqxescezU6r
mxLcRKsR0G1rz7279gffeO/2AZIMJAi+vgEC6HJkJU2Glfl3gavEKQC1RT2ZQrUCQYQX4LiU+/9h
pnI0pC3k/b154lOrSdsWLTd4dSJ/8UQR3S1jCXHBLfI5CyMMsz5Az+w/rCgsHzwdV+rz8sIhkAOw
ScEeGJRc8T/eX7vvAS24MeVFWi3Lw9QYIxYixZp9Afmg6g9koI7m97oi3sHYQxW8cPIszEcR6X7T
1w06emmjehAdAEPiZOB1FXyqWZ38rnGg9S1mp35103HCzCwaDfPg2+1tyFcOJ0EZNNJt+KAsutGl
LTeLyMUQEpFrwp/VNQd3jDyT9h+ClT9H29yWS5VqZarLPak48RlVPZU2M7Zgj7jTmkf1qL1tSPqv
SylZWhDbYvYE7q2bPKoNet+sAVlYca/OyJq7Oe4wmACIg0t672phRVHG4HHnMdzshHgt0mJRaNoC
kFaeDNx/VNhC8NQQlF9GXCvNBebYoA3iCy5j7s95Me0jgb+9SxTiv6w+A5l3tjolmHEJBdkDCmO5
UJ/WurU+2nZxxA+6BiKw6UnjEDsAO0NvdXPidFYvjToX0kMlVvQUcj39FaODBomPnW/4kR19wp8g
AX4Q5cUp0XLx24kg9dMsagck7vOYNso0z8UbBY5of9K6ekRPVDHWwXfbYv2nHuq+CFykpGGpdrDw
pOvbLGDBakX9knS6htIpPNIcxbu++WtkDnuDHiq1DkpHED03d6fT1FlbIBUVzENhvx1dPEcxDsjO
fa8evLc7549nnR6xlI+A8iQX9I/ro4E12GQ1VZWssUy/birrnhAr8vUUVPTta/JKYYirStZQiM6o
PZPrbTZoUkwEMi6ZvxelOKI5NaS7YI3z+p8k1ZX3NFdTx4/TvPAe4AsN1se+rmz2sBVPhZ9YNn5+
65Jqb1yKYK2fqvWQPLddO73vFj7luY5N/GJv/2YZqG6eaxkRAHKWbTd4CpefBxWmDJIghV48pKNz
sljYnCt6GcC7634tlaiRAy0q+0hOcS+eNbnRab5R65Lwj8txaye3m0SQardGbr4o3YRkp0gQDago
iwxBi9p6Q9FyzAI3a6ZwXBTPt1u3CjniR8Y8O1uEZFKnVEPhTcpxX/4W8O396qxeE3RVavxIxKiH
WuOCd+1Q9Dh6S3c+OJIxAPZ4u1Et3kKMXFQqZ80deUujBtmrrDeCESLkmZQPMapcL/4xLGrft1d5
Z4YMSo2b+4QIcNtYbZ0sZqVXILRTk5+qYdAfzEFVA0/r/0OrB3ccCqbyuaZ4v8ksG3Vk57htF3Tm
WIRuTQt1zGc9jAwKILdntfcpX0VhOHOIrW5bPavrzlaRk+WNeqqcwb3kQQdp6c6ugQjX6GQ+OaY4
ir32PqX8hGQL5M9QGi83yzq5cI8n1A/cATK9mab92ewdsABJ1x8EmLtDEeDxD68Bz83lUPmkJtaY
lOhRF7q4i73SuOsxHzyVQ3kE79sDANBVhZ8CHQYiwhZmniRqReef0kOJaLCfIfwR0P8R4awvxcnO
EeC0EF0K06SeT55Hh1ydsu4grH0VmNhcRlQ9gN8RTSN9tBVZNZ1arceooiqxFF1zrljWTxQq4s9r
Wzs9Ossu92SdKXl873Yj3MZZRQ0FPeQ+d7mxnPjJ0WZ6fZT67IepbAnL23RePt/edjthD0xhAtHX
Xj5c3MtlGUVT5USsbeCKuaSfI9bQGIzPXavlj5FnxQcF+p1dAEsO9zIqe8QEW2hpJY0bqAuQ+TPA
27rBn8hQIrSt6/WvjQ55wCQtTorjEWeh73I5NYK9MTJmqgx1M6ORYSzOcKLJbSDtDEP9fi6basIM
NpruNGNR7rDMw9zLVqwjOeOdTwxtTsYIsB409uTl76ip3zjJTHlFHRdx0qYaJLWOzAwSBO1TVTbx
l9tLuvuNwctJCo7Ul9pcWrVKgjC/Khh4aBSg744te6P0jyMlgb+OR8hlpEARqQAq/VtyUTXjzYEe
UYskUu7d132SnzJNqOei6a3z385KDiVdwynOUqvZbNSuqGcT/HMbDGo5ny3YwT4SacM5jw65YNcL
RqkdEAhdR15SoGqXC7Y0mP9GVSzriWvrq+YoHmiCi3C19QbNe6t5uD2111Lo5VXBByQRkKB32eSR
K/pHWCdK06nokDE3ivlGUI6uVZ1HhVQcE9ImepuWJvBrlB2wm6qt3nyqMtMrQ8t0484X8UTqYEwx
XuqRUxZZWBe28ZgW0fgrdQv9HEVJn2GhMGvPfLspO9W6Id6hTTKJ8PZEdi5eqpQ8XuCqae2TX19O
JKrwrVMzdCvQlph+U8AvHiqnyx4Q2cJkFDesPsxmxbtrUMN78NxI/Uq5vY0PQte99UO/G8QM4C8E
EDYHIPFaOOki45JRbD1UYkc5q91g3Y0RAlNTVOQH67cT/yH0SF0PUCOEH4Kuy2ljcWkYirzVMnuR
xiAT1QSjT5X7Ohe+m6dnYZvTc8bNF/Tx7OAiMpwx9fIOfsd1CMHPQNNJB27O3Lf8CXMxIswWeWKN
2MSNR3eGuxn9+NPUIuG6Unm8z8z0qMy/87GJNoFiUwCkb7K1falJjOa8s9rAa11YP061PEdG0r1M
XoadQr2M+ZGU0nWpSuorS4trsMd88c19OjlqWUXz2lJEVcACNOoivSwQEWvoeyWKgqhIMqknZ9Sb
T7f3t4ydN+cUPTSyC1qx4HS3rxflwLmeagpwi5jNoMYY+o27Hgsx7A4jPf54MGQNd3OKmqHDPG/2
WsSCGmQlInupHtxuWVDp1DM8PbHyFqFSGSMawZRd00RJP2EJpp1ULxPve3fMq3MbCXFeheEe7LG9
5YaPK8vlgE5p71xudaVLslRPOFtrWumfkNE0wxZr9bMTg3I5aSjgaQeneW9X026V5BC0MhFLuxyx
iWyVKhkjKmqPJrEwzUD0rvO297IoaBSeb4vq2MGge9P8c9BNSm811VpgFEi7fchsmhNpc/IUIgfT
jvS3YzQbB3HR9Z7m3EpeJGgoEthtYo+VdjrFGRoz9uItD4DLWr+JWiXE12NFAWmeQoqW5l2srkci
0FczpQ8B/YYqELVQYvPNTOvEWWwa/HBhlMTp7k2zxRuGKMnysAHLVSyN1jke724fJLmDLw4SeSkB
EUkcLEngX5uab7QKtNnpngUD7OriTh+MDhGnSHtCwSw6uhavjpMcDAqMVPeg9rpVgkOeqEfrqiID
jlesvIdZP6N673y6PaXtNiXMJPEHig2ABkntLSZq0ftZRcGoCNeyFEguQ/uUDjX3ZaPjgdXP+rcc
4rV/e9Dt4jEoiyex37xzUK03i2c1KGKOzVyFcDBxgKtqK8ygWp1dhIe/gKmzDtZtZ5Jys0jtd0Ij
dcs0GQZzHsoYQbOyjNc7EJiob9rLEKIK0T840WgjM10cuUBdPa9yliBQZCIFFOQKg6KAzlaNHq1i
pVd6J0RlcPrfYjbYpTsZaAeM2srscYHAgNkpYNP8s+uIsrnHgcz+1mUmtfC//+rQv11kPYHZEbpd
3kidWtjlAr8gdBRPfGnWDu8hfCiBWHdr2FazdbC1tqeF+UsxYx2TXrQQCI0ux8u6sVRSx6TgXlfp
h6bBmgcbKO8Z76fkYIGvqn6MJSNRekDQe6igyR33Ryia1EBtjSGdQrVWjXv8cfKHmv8WvRbTDker
6MO8SRRKm6mGMn6cn0CdNx+7zpooHzgUc6vSXs6NrU+G39CiO9kLTBJV7y334Iq+CjblT0XRBogI
YYAEUFz+1AHavWUN5hiKrsu/4Ogev8Utfvlk1vQHfGWKp+9NJdRQKIb10RtGkJdD1B99MDnKn1eZ
/BV8JzI8WconDrr8FRG/yy5hFIJxy7PszuztuPhUxIa6hDlug92pyZbmo9C6wT6NSaqpoVZnxefB
WLWv8UgofmooW79MWIf+TOtEfVxTc3L8RsuRSa6mavxKoBt9NCNtPdhWO4cZQhWalDBtwddsJZmr
JE5Ku1v7sPJm52kgNQ/hHo9Pal3WYYq77OO6ZkV4++yY158LrBxRDU1wcCHbz6XEGPXxug2h46bd
SbfK9ktVx1QLbw+ztzm4g3XKP8SJ0Mc2mwMHn9Tm2sRkDP7ick5nt/zednr84naTieOjs7T3RVP3
51yYTX2WUpHPkRaV/+EbU8ujRsqdSYi8CeW8ArFVy62HsPEw2TEnVXtqV9GeKBilz2W3/tLQkDuo
JF4/ClBaQWdBNpYAre3jyrvqeZTphzAp0/whH8TyI1kjww3QHRVhLiLjqNQln+vLM0D1l2vXokhK
lr5NuNLctodCXRGcm5NcO5lLY94JsVbIPGnII2vCxXttzXTM4iqoRWgzm0J7adA8/0fJBu33X689
VsFUfngRkSQgxLg8ktmwFFGzjFPoxkJgaM4VQb22uFcmF6uwbtBPZamOb9JMzU4WvgnYaJvx99s/
4iqnp/QnYXIwqFH8ojGwubQ9b2y7RbGmcNCMTgvrVQIy9KL0nhbPzqZgbRV+iNt1jeKjIdS+b9YF
8aBqcc33Tmzpi6/38Rj5atu23yN7bvIw1WplPs0o6H5fKJqhhjZm7UOWDPl0P7ZZkpF2C/2I7XnF
M2MmIJ1ka0tK1JNZXn7OEUncJB7pW2B9DSWmWrv7wsUmAqU/g2+3aDNXbJs+ZOhnh5WSaAYuerjC
+jh3o7qt0giiMlQ9OF1dPCZCrUN1NI6YC9fXMEBqSfmipQ/jb1tervs57wWxXWihIonZAIl3X1aY
rGHg+AHP2vndWA7qQ4ETX6iPaXtwzneHB20D2YtKo7YFHqPYnM6Yky2hLUZ41GNqtDNYxcGJngun
UtyAguq64LaYW7DuzNlqpRFipByQpV5tPzYnkSgUmR/gogTz28+wWm6O7DQeS7xCtfumK9dUPCca
OMa3+CI2KJlSo3wXISv+vVbo/r5Y4OkrIpfCe/TKvszAlxlGyipPw+JnpjuuYa6tLq+UZOn4o4a+
qu8pIHODmSa5/mBE1oSRGAKQzYOpJMq/pZEChivVhoh0Ls2CRm1UIbGuTUp63xSZa/rgGViFeQD7
sLSWeKKCNVh+lrQVophxE9/rq9NF53JaaBo7Xpw+tHmZkuELKEx+lYm1exzhfv/rApj80kYjmjG2
yLLPU4SOTINQZePbC2Gxq+dmfbfQv3p2Rrv0gOuo6l+CdDgeOCOSxCCCiQTZNmIalx4t5dHkoNtL
8lyaiIjmVccm16vyfPtSuRLueB2L5okstoA43zaJJm/11FGV1mGe3pjCV0E9pqca8zC4fqlJEUSg
s1u8aErcIAUb5wMF2XpenZ9aR6HkobSHTnxiKyKef/un7Tw6EkJAXYZYXeL+Ly8JjPKGpuv0PkRx
RvlORl6e8Mdtfkxj9xUO0Hq6PdxOnOrQd6S+R+BF9LetkYxNpFLqkmrHsYFYhT/FCRs2mlQHwb2Y
otPZydXKeIz6vi5OHu9BexqLKtfOM7CtIvQwKx4DdI7wZKwmWyh+vRrtJy7UbnxHgh+9G/Ee/Vup
JSJEwkTeSkjC0GbMTYPa8ZLJ9vI1Q/A+wrkg7YfxPLTT9FR3Ijrq4F+nDYSj1Kq4vIlRCUAul6Tj
bYkXfa1CTWucR29d2tB1iuopxuDhaDnkG3B57/DIEQTLC1BiPDZRsNeSueEJvoaQAcbnVdPqrwqK
DWczt+Pah0NW3U+EmWcezTiACys+Aw51D/bgdUBLAeUVViolN0j3LyfsRJ6OR4u3hhbR9U/sjJxP
s1cput+K2qFg5qL40UdW5dzf3oyvR/xi9mAkABzQ0tIpAlNjuBxYVAatpiYl+ZvxOH8cYlV9abs1
y95YBV29s2i7Or0TCAN/T8VofC/HMv1kaRmG0Wo+ub+xGhHv6oxQ7mxlWJTwxuMM6KcDnSs/b5Nu
8EdnWTBOjbjIFQMzCB/Xtzjy+2zpa39ZCysKhsrEJ9UGivHTVHr3W9Uu8XCq8YBbH5NCnT+0c6LO
gWsPtBkbftlvGw350Z+jEZoYMtlx9tB1jvh8++tch+IyM9LAiqDN+MpNvvw6LQUKrNpdMxwFSWsb
ezpKzWrdak9gNZIoNIqlvIc+2vJEmPUjeEBVPJlYQ327/UOutgerxAKBOEY8iuLt5vDhBShMPU7W
UApUZz7OtfVD23daFYI41hy/n5T47I6KfdSJlJt/uz2k+p7UC5ZFos2+XEorInM3VfrPkygf50iH
pS01ALGXHazscy3sNA7wZ9Qm3xAolNye99U9wLypklPgo1EHRlf++R8pfRYrs0Y3hMQzz3lwXWv+
lJapdl5dNJlvD7UzUwpgnHUOA53XLbbSMmMsusp2DWMXLWwfXcgl92Ob8qVAH+Z5MclKFg8/ZU9E
8d3tsV9R45vPjGIRVWlYMtSKtmr7dP1J6OJaCy1qYtLFYqpAmHl581xFWumeZoxMypPiRtZ9noyF
Ap6+REa8dNIU1gDsUSTNCxVx5TGKMXFXl3U5ITWvpyHV/mgEsZObHxV+vntC1C3tT7qTRmeUsSr1
1KuVvoRuNel1sPZV/XbVF+ufpBQm/l9aE/+vjsaMiirfBSeituiODtnOIkMQBsEv3SB1CpCXi2xN
GoKSkaWFnjtM9SPoB+3XbDiifRloEKJSXlRVfI4sZ/2BQMyqv+ljZEcCkMdzHbbN4twVXWvG0tx8
vZ+JT6MAoQQqW7cXaecMShNHulQkR+h8bQq/Q52U0WJI2fpO9IlvJO2KN18H+OWNqjf2dBePA5aw
ri4lKm8PfR08cexRakXVgfjJtLdQh2l2Sm5pMELahLZbsCyJ+3kc++V/gCy5F7MENXbXREYesyrn
hWJuV4MUsLPvJn7cgdVjz3Lwi65eTX4RwEgJnOJidLekU9eIq9RV2bEGthYfqnJcHlZeCv3klKl3
T+JYPfZEDKe1rLP3Hlik09oR5R2syWtzYXNwLCB34DJkkRH26eXe0bLW5WMsaphhN6k81qraJwHo
q7E+oVwQ/aydOMoD08I0dgSHkt2LHs6urw416GMlEv07rrTO8Y2mMNUAloZ5hDu+ii7BDMG2BVwp
lSauJOb1wU7conLMEHERE3nWJQ44ttqHAcrG5zw/ZAPvjCcl3ohoiNIIMDenKcOLEH/B0QjdxoyA
xZhd9JQqSvbdiUex+E5JdetgFa6vTvohFKzkOiAfvb06p8pKRDzLdtqgRUEH1QDtqCJrW99YsA1O
U6BLURqtZ9Dd6/q3JSMuTFZFpTlC6ERv73IHNAg6WWj6mmE9TMOpN/vo344cOieyyBGVnhN9NQ42
//WFpWEvRWUEnKZmXgfwqzcZZhNb4Yz9wiOlvKE8VXmrPLV2Yh5R43fWkxLnq0SzNODZ8qiySsci
Zi4YzB2oSyNX4o95Hr9ZkuIX1kT1QTdvOxySF7z00geYdQSwsvmcnhPP2pA04CAtQ/kAKTV6xJt4
6QD/RNajwF/taPds79XXER3spEi5eeK3nLSyirk9LVUJubLtZ0Tv+nOC/th7dUyhCNP+Cjp3ODIv
pNLOvvjz5pDDArNAwYH2EzWizURHvYycOY3dsElm/YUo1qvP+dzM37QBOza/9nrjl6lGShpgT0Nx
JsNO5dHDkKT3uyjypC2zpr5DwRRL+dHuDBV7lQq4iJ6K9x3/A2l8aVh1sHRL/KERRvkROKSa+qqa
Db+mbihRNK5iBN/GUnT/9ok6fC3mfgbQZ62243N3DnEQK4hiY6aXYE1cUYV8Wd2q+b0WOdwzOOHO
GUH6XH3s0nl41MvGUamrJeIfgYqQhY2HhJqrXeUA6l4mavSV0hI6uF2c+q5SryPWRBZewK7Sjf/G
WMu20rolHk8y2uCvwoD1N7tkiIJiJbiml4wJzFKhGBIIs69+ZwI+hZ9yiwIRjpY5DTORMvG2VSLz
hGOW8g7F+kyEiLmlz4s1xmuAwFH/4KmsdZiCBCoCWzHSnyQIWuaXbLTInz27/RwR9VVh1Og1HpLW
og0+RivU7abByN4oKCzixoiE33CCcap76KMX+Np1WhvrsBqVbkW8OU7XYNCbkSzBNBQ49JQqn1v+
7H1UoH3pe/qowO8qSxntFUmzkGA1xvt1Gnr7PFb1+NvuXIKxOTW7bxXOIL97JPBTn6TXxVmtj6tv
eoE2FvilpXmq+irKTxKZ5Pp2qon/kVSgO5rOdq3TKp69BQX1yO38BfZ5fWrImaX6VeZ8hXmvxfdp
qab3CNBPZbBo+Kn5RBk1XoatSn7PrbJgqVVVfRnwys+LT39WPP4fZ+fVG7cVrutfRIC93JIzHEmW
5F5vCMuO2TsXycVfvx96H+B4OIMhtBEgCRIka7jqV95CZyQ2GI2WoV/mnmJ9QcrewHZopDfjF+lc
IZYVe/QWM12gGmgIDZXByVM6B1n5cXYCyMjy96JGHf9YLrHpQ2UongSKUJ+ELZY/WRRZv13siooA
sQtKbnaOYjU345g8UsXNf2To5SpHrZxsGQiSY9tHK8T+VUsrVY8SfZnHtvayFybOa/HtTbmXdwKR
y3PMq78SaFepSB6hTalArA0MNCfKUBe0L31N2ig6LslItpKOeuNRhY4I4sl9mz/qHM8JT5Esf43t
GDsHeDPlu7RN4+Qgm9q9a5rVJDFx3cX2YVahEHn7117edQg8kAuvydSKktHPHysr78vUiJompAGo
BTWiwGGKOeFPUaRfx8T8xkeqn3aGvDJBq5Ut6T1qV1RQNxNUuwp3S9M1oWoL0/WNOqrv5rxV62OT
9STpXaLZVaCT6pVHU6lGHNGUcpaHSh96VJGl3nYA9ZziE65HlQ5VeLCjt3Y72qcpmrkeXTq7ONM5
hfs5xa0SlPKstQ15hk0HEcRh8Q5+QTs8GdJb6GPMdXfo0W5dPog6MdK3emJIvKZNB9/CJMXsuVRm
JGfUKP+Sumb8Xyxi66uFSVSKMbw3y4dcL5qfC+0ocUhiYJu+A2G0BVGZ0L9xs7h6TpV5eCmXMVZC
CgsU+tVMGz6hi2wWp4op/mCjPqGFnpaX/X3UV85XHvtpfLCgME0BYsLxdzGNVNAQZk+fkCIF82z1
ZfWnSxA0oJ5hoMWXIb5z6NsKMDZRj3IqsbBScCoDH3KonULUQdFiMxVwisdvzayhP5sYuejutc4W
Cc6shRFQ6vSKz8PS1flpws6s9QctKvdy+MtNBzVylaOgaAf0a9visqQpq4lO7dopVMMFWhGWT7TE
rUHPg07FpqqYze6VMRLPK9Ow9krX9jJQg/OdbvZab6BTm4aqUTcnt6ez4EpFYkurzt9v7/B1A29e
ctqhVEdQqiNH2gYQXRznRYzAcJi3nULDxrTGR6Wx2+fbw1xOI/JE4AUdBMHWYt0msHZpFi12McSh
AYpBA5uZR29BPDhtYBdgZ9BOTt92mr0HIbk8vgzLhUunnm8Di30+kYg6K/Ru0iQcxrg6qvGi3ZVS
GM8UYvpnPUqsvRv1L9VoM5+rPQFwZUZdSUnnIzpGK6vYNKIjSDqnfxHLPHyn+tZ0Rw+4nvfGbePk
rjTQN/K72q2/DWPUE/BrnaEFQxtFxRc8e0orANYnnvPK04c7q/baFl06CMMHNDSVJugHTfuseSUs
wp5+4q8UwEUdVg3S174EguDi4dggmhGlCgUvWeXGG4WjMfpxtci3lIfNzvci3ahCV1rqY5I3o0tf
qjAHX8E1XDm0almFxP5L5pfgiWvc9PBS4/lVNTswssL4LBSdjDkpBvHVzuUcQXlSHOVAL7GhYaiO
w0AbMM71YzHHZhtksmk+CksuQFPTwVtCiC2ahwRco700tdPBgih0oqRMZg5mdyuS9AAKUptIgCqH
UCAu4zddbmsDulaJXflNrVfPkRbP4wFY6GAFNdqP2ZHWxyRPPJje7w7+mukvFl0Q6Gte/kuqRfVU
NJ4q7m5v7r9CCeeLTqETyy5eUmoxpKqbRW+tOdLUMQ8XI9GtgBsj+4TTrhKUsYXdUYFGXdBhnBWK
pNbu+wVuoyfyaAqK2rUyCkyTujCB6fBfVRny5Mhm+mbx4N+XQyo/GpHpvPHQCqQUpdbpYZaL63td
DGA8jqugs835uYitSqL1H+EbXYvw9vf9RYRsvg+AL1QW/LLgMWwx+DAtDRcx6Sw0oOUmhzzWDTIM
1ezBqLbY+I1z68BmHos77ksDyeXZtj7XmDFWJz2xZwO4Zqv/GAoc2h5Ho9PL53l9EkBtEeaTkY21
9RRNeg60Vy2JdQwpkXrU87KcQtZrJJxWo6p+643x8OQluZwObmNkyAHPjot3dqw4/w04bL0rMY74
bdhlU+/EHpcXiYWjAzESXRx6K9sa0jxiLVXBzA2tua4e5DLnfhZTQa4wJjpR14t3XoDLa5nxwC9y
i6CmeIFxGqeiG6EA5KFeJon2VBIO909eUSyn20u7zcZh5HAtUqJmMCpAWxMpS4unBY+kLBwzzXvK
nK4OC7Xr38pOl4dXD0V3euULUpfmEdjcjJgsUp6z5iLsEX46WUuE92pvu++owyg7ImQXJWE+C/j/
Wsih5k9DfPPcRHosndJN0zAyE9G8qYSdPMR0/73naZzpu6D67pFYDGj6u5mwyeKKtFGCTLXgYeeL
nd15vIHFc5S5S3xQrcF45+WF4BYWQOEO7JQueRiGtnMPnaIhKW6P1p9Rh9jju5qI5gN1HPGltcxy
dTld6OxIGtIwgay++yzr3rD9Yqbw+Rj1durs7J3LvYqK0SrnQv0KXuq2Md0qNc6P8KJDuHBwu8bJ
E97HyFGUN0rRkYEr7ghR9fbi/s34z6+IFSyC8ySdQNAiW8BTWiJC209TFSKG6Xl+P1j6CQ1v600p
FPXByHvrrkzryq9jW/xnKrGUQeemsAeMCi5zgUS75eT1U1ctuvCpvpLseSVOZp2mitUaz4h3Lu3L
iOSvEB9yfIgwMVWbGCsxzNReRrcIWTvnNA1oJhCFHprWoiXsdOWbwUmGnYv08rStfDtONqEQf2wz
mKhx85IQtwsn6XSZX+SW9blyChBhDa2w2yuyvjnnCwLDf7VJIgDi0t7qdZkYfVjYHdThsjTekYjy
6NVFWLqZRbRVes91DH8CTw/1++1xL76RPjBfplIAQ1+Ayvv5Wyhtbq1mRkSrk+5n6gsZVX3YAqEc
jfbD7aEuNjpD0e21HBT/0KnzNqdccWcMy2etge8g8/+MsjdPFJPKF3r/VGeceNnDu23r9sC6UCSh
zwSmnJbmtlZrciVDCq6bcIDO+DGJyn6FImNN3/TtdCotDWvfJBn49zwYD7Qcq7BMFXfndrtorPIz
kIbBS5ISKriLLeioLMZGOGXShQkUkF+ZNroBmAv7KK1knqiRTeYbs84UAy97HDUEpNijRFF258hf
zj6dPs4N0D+IrhfwMLkywhZrESFavPIJyarlwOS591oRTyq/QgH1d3u9L7Y025mkYBWS50W8EDrV
RvyZEdHuwyivl7tCp7CJbXN2KuN5ebK8cl5JxQsMlaF4Jd8Rhh482b9QH2oAoI/PN/UoDIjnzdCH
qS1ydFoY+6G2SK4JgNDJuf2ZFzfTOhjUSs4OK01Z93wwzqwi28XuQ7c3jJ/AC7S7vkemtjX16eB1
VX8/Q+nfGfTy2DIoQE7Y4ABsiPTOB+1Ggxa5WQyhSwHnoOpxcmwbT78rmnzYeZ+uDcXrBF8QwXyg
U5t+fJUvBPOIb4UGvE5fiPGnnorxq9k78bvbM3lli7I1IS3B5Vx54Zv0D0PkomwmnSAyUZwHOc3D
+0yoL0mWuAMoPQoft8e73KBgk9ZHkBvXWPW2zyfRErPiDHIA2qBMxS8nypPAWSLX9l2L1q+vz6XR
HTr6yQdFWu7H24NffizUx1XClqCHO39bqkowzBhAHBKiaoV7Sjj2X4x6Lh8Ubop3Rb/8H4ZblU9M
01uBX1vsC4lQN49aWYRLjy+GufTSn1t6V1bs5N+nse2Otz/v8lRQDmAZAcH9DVk3u2aN6Maksfm8
Hp6NLez5Qa1EdGiFaHyt15Q31WzsQanWBTt7RB1of3BsVplVUH7bUKok+piBHfJuCmmHcTmXvpyU
FluHtkGYprbI42iR9mZdPNrNGO988+VJYXg2E91B9MasrZVF40jPbcy+AB2k52+VxnXwwRzkwaOJ
snObX5te9IhI8uDok8Ku//4fsEjcOfpE3a4Ip1kbH6uc/AtNHvupTEr3pSrcCSDlrjjxRWseAN9f
06+137qqt2xGBYTjLMpiFaEdT/X7OKvs+bSUdEEAQ+n31oL07DAlEQ0Mcy6e0iKDWVp61ourx1aA
RJn68/YmuzzAYNko9uprWwsI3eaeB84VV2JiU3ulWr+rZIQYoUFKoJklFES3T45ObygHD6uqVy81
E4/QnAZngS3ubbZ3olSVK4ceykyT51/GnoqupdcCYTC3DW5/5AWvyvFg7kDGIDeiRsW+Ol9ra9AI
SrTKCbPB8e4sFJuf6R0t78y0V+6K0TKQ7amFG06ZAUnEiqA54aH0pajUPfjKxZ3FL2EPeGCzqC5Y
Ww04J9ecprQQ0o9VsDi1Pn+iy52+l33s0k0xrZ1n/GJ5EXRZ/Qr/Kvvxd5vtVmQVdHnDnkMIAS26
1O6jHDXzWz7l5V1LT/OdWYvuRSCodnd7yi+/E3wxJRSdfIwu7VYvkckWiKwsatiK2gL+RiJkpt3w
Fkmbn3ml76Fkrw2H4gp9HWw1Oc6bdyiVLl6lWaOFQ99Mfu0V2DN3JW2piSbPiO/Xr9ufdxmRUs3U
mVtQ+NSRUWo431GpV6nSVhbMaCjAvEPqNXsrYjs91QnxsC+LsfXxoCBPzvLym0zKOehVM94r0lxw
L0BHA0HjFgN0RwKyva7jRsHxy+3UsBdWUX3ua2+wn9Um075BCwGC5k1WgvKMUwym3zaVG/Z5LZtH
GoEDcXJhLF90h0N/bCNDW3ylVRFmj6a0BXAtIdz4fdWungy6jl8811KR4qABVcufRdZVO1H+5V6l
QLwymZhUMg13E7vguD0USNpqYQ2+XIJacpzPEojXWwxQojtDKTJM19T2UNjzHipkPf//vnr4+CIy
RoxNOwBsypZ3OIAYEJqkA5xjNRHEtWs/ZM1Y74Alti/OOgqaMAQqKiiki8WaY0U3O5wngkrTl1+Z
k/6oZrt4HlJPeaLYTLM26bKdW/biwfnfQel2woWCJ7YVfp1cRD2g8y9BTByPt2cMKrdGcu4wm7H+
SeuS9Fg0MCADQGHpR7RpXX/xJD6TVd2dunRsdy6Gq5NA8ETkzZuLxMD5wTFnO08snJrBSVTcs84A
8QERTE2Ck3Dru6gcDdwQo3QnUP0LC9wsMV06pLuIVsllt8oVFrJ1dRUNS6Cks+pHRumdlC73PlVm
Hf/OWiAbWePWh35U5xNM34oGYBvfFzr5pU2l+RnIVxt6EchhE+mROy3CorsqcXuf42r2Y7y29lZu
fQC3vxj2MbE8FQ0eyA3WOsOgVM168HodSlWPtkEzPMYcrkAkMoZkYncO/IvCU32szaawM3MbsafE
OTqr/hLgSQIalDl2DukFHYH9RNf8LwuOa4cL8Hz9NKWmaBTrK0xwmH7oRT8Kf5Kj92VaavehTnGi
OvTA4uNDoghKiWaqd4pfNqq4n6l70lIhUa/9Bauyt0pR5V8aOzXeURpMR7+ygHuEt2/qbUS5/l6O
Nlke6TOx++aiHoH6VMOYS2B0af9uogX8INykOgjb3gteLx6Fv2PByMIUfCUjbPXapsImSiuAhiR4
YH5CDbL6pKB69YRgjXhpY9X0gWZlbO8mPUrF6cNF2HvKgNuXcP0NJJorTGkNMbbEGTvuubgGcw7Q
Iv+taCkNv04tsKAG+/vdqvI975KL2IoB16iK0tf6BsEJON8QHZkzlGfuTjQqae/3MkG/wlXv6Hsi
4jMLkmu7zp17jpx+KgHc+vk8y9ZvjGh6f3utr3w7sg6riQI+cVx2myhg9MqS04yoaUnjhS8elkOc
mdWDquJiq6ARvZNC/CWZbY4opMs1FEDLjsrcJq5UUG+KGG9BqzZq7/UJTPWzVc89/X6IoEh29hEo
w0LpCfBFJTJEqoCu/xQWNELftKbcOOZG1mkBcbd8GTMl5oHFvGP2HWNRTjPXjXISndn90JrJfB8X
c8mmiZvhHqska9q5mq9NH0KYbF4KmdzNm+mLZe9hGDRLkBWV4ve4Ej9L1+n9CQx8sOSR+coW+bpz
yDAR8FkffBoY5zunFU1kL2otA2SofgpvQk1Lo69ZtG150Eusi5aiXe5vb5GL64D6C+Eo9qEu0Tey
9psxlxhcmGJWh1iY7psRbdoDnN34zqv1ZucCv3jp1qHWojBiSSR7W52MNl6mJVJchtJ75VHHN+KU
VpWEuGbZh8yr7eNS98POnF79PpIpoNa8dgjMnX9f5KYk9blXHQCytD9pTSeHvlNRrIzHeierugia
+D4U0Va0KRh3lvF8qC5j+89qVx+c2q6/ZaarYCkEKG7v5b46DpB/1Fs427Qvzsdp5rHXR37+oYyi
5YFiCHUXj4k95Mj5fzKivAoqaCc/7LEc3yaaBLnWE29XdmmIYzQ41q+hHc0QcUR7ZwYuDgySafCh
QDJTP+Cp3sQynd5OelTnNdVDw/tI0jcfobpIqJ7SO411pe2U468sLkBiFOHA99JX3PJ6RsFMpzVA
orZ2nBAkFjg0DwR7vHh7i3vt09i0fz+PI7q91fM0k4CmOCeRGACjZ2A2+xh9vaHuEemU2qsd75lK
8vNV/AMqO+D280XWIzUvLHgLB0Fb8mOCYDl0laZ9Ixx3r/C7XmNnlzZDIbLCN4Gxpwe8yTNcGvSq
iYTKARqSTA9T1pbHDKGjFw6L8dgnc/Osi3xUwlaxsqOaD8Ph9h20TXR4m3gmQTshLEMwusUS14Ma
OVFVohjitPMTuA7lbdWV7V3eRNPzIuf0YVKVPKEdOO9Z016Gb+vYhMBrGYrjtLXBJZetB82Gszpl
Q10fbVOs7ru0MToookZ016rkXg9UImjsJh0FhVNkllN5twC/Nf/kS9WGjqY42VO7FObnVlKa9ftF
SX7E6Fkh8Q3lZudVunKNnv3izXLFZaXEHbn9wVS8/qNjy/EeblkG69UEMFgu7sfRJDS/vUTXBqXR
xEEjZVgdLM63o+1kc0YuXB9GL0r/yK7D31rL0dsp++kteB4RxiAWdh6MC3rKujHYlrSVuVShyWzu
E9QcKAUqZX1IWs1LvqdeERmBigNL9saq6pzDiJI6RMduNO+xIs9/9Is1rIaSyjy/mzoFB/Z8aKcs
MGQFztyFHPbx9rxc27rMB6EO2T+ndLMYdZGBakuIb8apdELTreejO6rtvUb7+8+I4NSz2ppl6DZF
s7Mi1y4kgBFECs4qRWRtXgEtS1WzkEVziB1jyIHHoDLDQlhfXCrhb6XW/nz1l3INwF8mHFrfuE1Y
2y7EQglg6EOft/qhd83sIMd6VRcUeCzPye9aNbJvLXfozi648qF0NFD5oQyx6oxsbkI0dtLMohh7
KGPPDjRzKO8FHnoHXVGQRdPMeed9vfK8on1ON1MDpEIkv3nGJ8dEmzaKmVgCPj0UrlUl9+it7Gqn
rCu0uXcRjCD4WrunAEs3AzXIw0TuRFc2MlakK5Lp9mkUUf+IauOEbs2snFqlyYMooaHqT5UYnuxZ
wP2v4tL2qVQk/qTp2fvb63zlpAOIWFNE/sKW3qxzJr14gBRbH0zA/89CH/JAARp7V3VR/wGcr/HY
ZfXn22Nem3KiARhca5uF5+78dpmWvNArNSVLmPrqUMSF/eQoSbuTql9sJEDcZKIIFawXChnw+ShZ
Y2pTaU7QpeMse9a0Ayr2SrZCkvVREzsXw5XByIRwEgMPyRL/zRL/6aakGWVBhc4Oy1ql6LoOGdqf
NVTUWagPAnjSzht6bTxuIOg4ODMDGt5sJqfRe10dHTeocTYFRzp6J/qi9pPqVm3QptMu4vFi9wKs
Wpl5bGCw+OCdzmdzoUHh6LPOgLoCnUcpEucXQJMZfz5LUVIIT12dHKyl6anqx8iDJbAw9ECDZ+Ad
qUdTX6r1zjgqab5CgLnLQisVSRU6ZZ78mYF0eoE+xe2xNQoHQlHa5I9Tmjbjqa7r3vMRd232VDYu
9j7fRCK0itpTODe33QEjjvuqako3cC0F8psOZB+5HpiGx0o2+kmrtDQ0rF1tvYswlmEJfqhQrLqI
HITzqSwMYbuKAMOhSaMHATnbySkfKgM4hT69WhNxHQxJPYv4A7zw9norpTqamcVgZjlayZ2bOVMS
9NUcT6+9RxkIORAKjBpFOy7u869qFJL3Vim9YKzAuZqDPX2oa6v8cvvquLbvUX5AmXC9R5nG81Em
uzbUQkqAxLozfNAmlw0pijpYEFS7H1q0r26Pd2WtIEvC8KN6zF21zZe7RIywz0o4XVVOvVFUff04
JKOt+bVedy+3B7uyH7k/mLu/exKV3c3HwQBKs5xHFs3r/kkz5J/FmDLfbHJx71VF+ViwZXfCyysT
aoLLQBcUWA+J3OYulgikkdygAVq7I4S5ubWBQ848ArqRviyjvgctvizI0+8EsUD/l3bHygo9/8jZ
ypulpugbLChIQYopyyAisghaURLg5bV6jAslOQ4dDYG5c1qYuYt3sqduvEMK8dVmQOuvIZhbfw4X
9xYFg4BRVAs9iVbYhjiVYw1pbi3slonzjVg+DW+v8EX8yHBrDEfhh+SDQtP5xzuqaIsl4RZVqsjS
H4iznefcm8bHDK3pl8Vc1Lu2R8o3tTRh7Ix9bXdBsDRxIVrDnW3saiKYMowY2wRZpGiBlTbFY5vC
wqvKrv8oymz6MKXTvEfo/tuCOwt7+GQYo+wwQNR02jebuqeDUKLOFAVVF1vyDZI0ufgOdajiNNXK
3NcB3FmJToDrFe9dzIPGYBq14Zey9PgC4dHlzJAKoWieXAfhrUCfI/dDFOmIqKdkP9UJlz0NR6Eh
Htqg8RSvPDC3cPzaaE70l6VUk0/ZOFSU14GQIOw72l76zUQV6NjYtQ22Ao/k6k2uzF3hZwvEwnDQ
3T59j+jZeFfhMDH5XV+Wn+3IwjpDGm5U7DTGrp4JQuxVxW918/sLx/8nepBqlGLigr2k2knM7j3U
Gv/YUV0+tEB5D72+lD/Qt0HTS3jNvbZkvZ813vSxQIocV8VYYoZ0e59euRXADMDXJrxAUeQC6yNc
mYl+1oM0qsTXpcXylScxG99kdWEF+dzE8U5t56IqQXXr/4GYCUVhNp+fjLbC42jyMj0Y5t4MxGLP
AYBx7SRLoJb+qAxUmbMGYyefIKSjvpfCq331R5NyEAUTnZtofK2T8s8q5MOKwY9bPSiZlbvGiCVD
9oXqHVFJFs+ilNBqbg95+bwAjceIj2NHdxJoxPmQdSU7msuNgWtqvTxOZlv6WtIXcEbFXuX3ckkB
xlNqZhBvVSrcDKUnuiCzodFZZBN5lVrJ0BHZS+Zm6VHXstcKYHGhQr/nrkOd3iRG3VzztjKpBuLs
RgBsFHWFeUzwUizqL1Kj4P36SVxj0/8Fx154p8pR79Akt/Wgzx0v9+c6FS9CVLYT0qaCxHh7tMuN
SpKIsAkSGjwXdLTPl0w6MiWvSAyCxpwKep0VL7bwxszPM009LWni9YcBZ4SYgklTv+jFpOw9WuuV
eX6lrvxE3VobCJgJb/MnrzMdEZsTcN+mw82tWIyPbBqx86HXNgy6rXTOKQNgerA5DhNO6nFTQDrK
5hpdKltGxiE34C9XVJ0+Lx6X7u2ZvWylsWdWQQVcz4CWgEY4n1q1a9HLSkvYQ43n1qE26+I4iN59
sJIeqA7lRCUo7LwM2nJsv0Y0Okg7qug7hm/6u9u/5drBhCGNSAq9OtK5zfbt5TC28wTpdLATN+xw
kLxLB1s9YXWzZ/x9ZSh00deCACRQJnyTys3SMBQHSkoQZTjlmJn7kUw8euzj+dPtb7o0KoLQyo1O
UQexBRq0mzvWM/VszLLOxIO6qz5Qams+RcQ/DRGBTJEvwobhHeAEUx7zNu5nf047R/hxD23JT2zc
9vzEqcQxFm1t+5YNty/QWlj6rz/PvIGIlKx4d53m4vk2cHVF7YsRNDuN1RbbeSAKIdoT5YRyhF4f
diZlDXA3h4ntRroAHsNeoZfno+ESmouhx2K+VEu2g183mlj81NWW5IObSxPORBZ33+fCoweAhs/0
X+nSkFxM/rtANac63jsG64JvfxEbYZWbhl7NOp3/IvpXnVp2mRrABCuOCCgYv0Wsl2GrJcqvAe5l
D8GiNNGwwm7I12BSh3IZ+p2JWd+Dza8A0M/VvQbI5KmbUDWpllWDMlaDehohIs6kkffIE2WtH3tK
mhB2jMV3urLlTgfv2i5dI6HVZ8Tl4tlqqqQoeyqRU6pBVBXTg2oO2ZsiU7vP1hDLB6qg3XtguXWQ
tAshYKHE+o9RVeu7Yk7HU9X1xUeQPvWPqVaLB6u2sv9u75crdy+6+OxOyh2khVsAo2sigFrWuRrY
zdIdDWTI0SDp7GRH3/USS7GqfoJSIdeFgMnJO98E0o3qVsaNGjStbqPiN4GU6AZYHX48Ny38eXP+
1JC56au+hPo2W6D0IQG7Z+N15RGgIQXBa9UiXevB5z9jss3RcdJOJRgrk096nrZfTT1NvyDWYL+Z
wavubP5ru473BuEnnh2e2c3rqqGe4zWuID+BLP22cp34KKaifNC9qbkfjA7cFn3O+9trenXLwWDj
0IHV1OxtGDbxNdiSIV1r8+T9XPtgD81UyE9AsatT5S5FilRBFP2xbdl9K+kLmID6PcAK5OfqsxnP
NpYtsVqCEnCH91NZi9fX+wzeewAmNMdXjMK6Lf+JTeuFdhNvhxbkihqHQjbeOxhyaO4hMNG+d8yl
29nn1xaezUfnC4Q4d+OmLpDmnpjyqtRwKazjPHBamb7PYewZSFbaaRvo44gGze11uHa2QCCuVBGb
vONv8+6fj1R6R23MVmqBKs3lozIkX7Cdmb7fHuTKc0sI/P8H2TyCeZW4zUzfK5AdFKoDhLYFLT0v
rkqUMYf5/zKNAGQxpaPTSrXxfN2ipePVr0YtQHnWKI8kgWI6sv8lmoQt7bU+2dPdvywxrHUcaGuw
B+BqbclEymJqStWkRMOpXt43QuYPc95boWgb7d5oqt+UPJqHCnz33esnFr4G9CUKHGAi1on/Z/W8
IVtyp0eoBUQwBFADT7Mh78ZnCHT9zka5+o2cA54lAlPoIedD4YGLCxc3f9B78dx910otmh7nrNYe
aSxXBjpYyEiFsTEqZqBrcxy9PkIhXoC9AMQMmPe2CpnVaTElLsmqjtpVGEv0Xzp1qd61yDocb8/q
ZVOUhwBGCl7VyHrhTrq5ERt6ZXXSlnqw2PY8v7HHbJrfotg2xQEqMExyG5mAmSs175SnfMYg9b7r
K5LYQuoKCH9DeYlMqQ0nZ0jEl0TtzD29xWtXBYLAdGzpp5O5b64KQEzpFKO8GegxdLJGwxvQWJL+
MXWL39Ddlp0A4doTsVK7kBdR1/hoc6QGAeTEmilhIXoNz7E0vox4Rd9FAvtUd2qdAxTwPU/Ta6kJ
NULaHiwEeaa3+cbKsVJj1LiaqqUT1Vc3n5MHs/Pa+QgwtQH3maGcLsdFEb5IK8V4mPp8qnwlAabo
kykn9f9hX5CIArIkoyf73bK/AB5oNbtPDRJlrpWTGlvaEAJvbvNvAJodL+xapy+OQ2Ms0ymJUwhw
RPUZ0zMW5rdMK/WR3Bx8tK/OePwAe9fivc175ULnHuAVwZ8Fus+Wt4q7fUm23KuU8VrcItJID4vC
leHtI7JeLJtIlf/7agIKjxFIyWZD0FYVYzRaOjVrW7+f68X6UgrxXs1a5fTakbhY2QFr9x8LqO0r
7HlR1w1xY6MbMJWnNHaRIKJQ/jNrx+rj7aEudzlD0ZNiGdcRt29hAoDB6I3eDkqHB99NFTVkM2HF
oEA/kIo2hbMl552ZvDooyMC1zweAbqui0C6mA0kSL1GepYEChk0hnhqAG3ooWD+mpTnfe626J0t6
eX8QuFDHAEnGK8kVd36bF9jTGHrr2NSk4Z/yBiMGNavWCaWx8uTU1R6260psDRGVTv8KEMT2c0sj
RxNnEjn1naCTcvmclA1NdsBexUf4xv0RBHH0pKHshxObbjxFsyM/9bXcey4vuCsrdpB6+GrJsxYB
t3lOgt3qhBadTYTVaE6Ogs+qhxNn84goAczu1tf0wXiIhTP/GOpEf1ssq2aQFcEjwgfebv+ote3+
sKqsGZ6scmq/opyAoGZizbL2+1GZf7et23qhV5juQ2panfEAxUT5fHujru/P+enjM6iYMp2AZi86
0VoizcFA0SdwtHZST3appa6vmHpNTT4RGAxJ0Dmh4ArLj7kw0jqoqVGYOyH85U1DuYDeI6UNhJER
bTnfQ51u92pkwBHUsw7ipJWl73vkPnbijsubZs2H4bSv4DnKE5tRFhuxA2VxzUCdJ63+0I5NoRzM
2ZhfmoU0+tUB1Vo4pb3PVkQVxtq+/HEr8tj2zMCb2rx7oHM0ZU+Ljg5b4Ng9eoS3F/Lax1GEQuwA
udZVzup8ClEaW0ldOIcsQ+r+sN2sOoooSb/V+q6HxJXVQrkbLWQXqjb36KbkNeAktxpaOCTRXfJL
QyDsSxOnO3HClWtllQcn6GZjrJ7u598D+Bjb2ZxBFrVRDNwX6jykqJdA8Jm7xb4vUZP4cXsKr90s
Z2Ougeu/MbAOEMQdKwdHDjhUoBqSI+JEczhAtv9AZTP+uEjNzQKcPeZTNifqm7Gfp6+3f8WVhTz7
EZt9Y0XdYo6SEykRpTzmZpv65dh0yPbFe1Ls14ZC8J7+KXAGMtPNUGAH+5KaohvAX+l0lGeW6EFZ
Wi4oZV72agPr/2xz04B/Bn5HxLPmiJvJbWgaNl7RgJtQxsI4NUlhvDOtfjFOnla2+cFLdRRk7SFf
pjvdniDUAquNyle3bKjMacCQyYtXzO5mW6lRbHb0pdm7eW//huhZ/iRpn0c/M/RpLyO+toc5IKTf
YHapi2wGG2nbV1ApGKxAeHBcjOpZm4h6k1ztA92VYocve209cdhjLNJSnqXNFJtxmmajljlAUxxF
O6Bq4OKcnqppBARwrH/e3qh/i1jbFUWySKPARb4KeuT8uCCWBjhfcERJ1/mzOU1iCNohFWC0ikL/
mC6pNH3uK6x2YNNUp7EzKL1UADCLYUze4wk7Hm7/pmszgOMjcSTEBXhe64r8c4IXVNjiBJ1fSDym
+FzG3Rg0NNOhZVva6fZQ125BRKuYanYzVrCbuNVFnD8tqIEGaTZ1PzKq6g8NCmrJzr2+TuJmkin7
r+1VskhwtZtJjhyJb2UFMiaxrFL3i8VRf6Poi5jloBiG3yml+iMr2z1RkyunFQAesAVStLWmtnlO
zNqQJWGAG0yN6VaIRiRtmBBXmiFueEvsS2njIqOrTfxp6Oai8YtpcLSdB/takMV14cHYg4u9ErHP
l7Nd5logu+UFTZQ5iHOPirYcOgfYsN+IRfmQ4EqbBrPtxCrqTA2/S4msZTpY6ZB+Uqdl+U8WRf0d
jC0TKGytSQNTOE7s5w7grcBVewhmjsyae6VNsFknFMo8P+uAeL7+aFoErKsEz2qFue2KKGlq9GO7
Kv/Mhneg/Y/XQ6Euv+2s1XaKz5dnAO8QRvofzs5rR24jC8NPRIA53JLsMFGakZV8Q3gVmHPm0+9X
c6VmE02MsDDWgGxXV7HCCX8AskGLk3jqctHaUZvKIegin85A92jFqNAg3ZrxlETFzua8vuAYCiNk
NAah7NAFuxxK6ay0msMG5ODQ16fUFGLNtlac0rnJXkBq7IFgrs8cVVQRbFMtBRa6BuBI5FT4IyWS
VzioNYZZi7Z3n+yBnK4XUHhtCgNb0kTkFsSv+OMSqZe4yNoOkoiEqiul4pQXnxLVs1Z1zru3BUNR
BYCHL1KoNUDNmQYbG7SJxmgJoqWp+h4Qi1AosbXyePu+2pyVGIjlA6uxhucHg1ZbmFZDcwrM4Jjl
Ze0hlicf1Apps9tDXW8LFO3e8l5YT/RBVldj0kOrTKJU8lQ1Q1EvcYz5EEvBDGLJ+pDL+u/bw105
H5J2ygCFCRapr0MtWl0TMkKqqJcB81tSrhOXtgpKyV2AHyseAghUovEud6ItGEH/hbzWOL3bdYb8
3UYIGncTS5s712kbo4b8lPTjMy2FUT2hg4YbjruUNZYzOz/5uktIF4DEi8a86BWuC/QBgWRPQ0Ty
pqA0P5nNNH1Ky3hy6x5DQn7a4IeOVZ7NRLtXEWN9CmMEk2//husrXlAE0CDi/SKNXSPKotkYdapL
qJ6OJsaUpUCoR7V6TJq8pAxWqXcW1+4Bmd/kMWshU90efqNtw/iUlpg/8RHI5MtjZkVOMQIDRaQ/
tQUEDHaOlyCL/1PVJCwf0Ixu3TxMyu/RrDSvkb7ER8q6w088BRpQ7lqPobziHMtsGIJD4mCkd/sH
Xr+8/D7ANijIkclddTLfSnKJbEn08Bz7oKdBSl6gRJgDRf0JsYnZV9q82RlUhGiXzz29MwVJYj4L
R2jdscvitsEsHIl2sizja1CVJe9TM/hqZXX+LJvLXR/Hs5dIQ7QDuN+6H4R2BeqKNKoIWS8/Rw0Z
GLxmhlysoqBskKiW7+SBfa8ZxV7xZGMo0ZgmUEV3S+y+y6GkSI2LWWdlITkTq1ljClRrKsfJH8sm
39tnG0eNwYjQYGHiabOGTuHQHPMXj0aoWrP9Pa7KzqdN2ftyP8vJIVOz8DeqOU5wHHW0qWCEG44b
TcWeZNPWrIUQIWwGZs9tfzlrR1lSnM3gmWJDF4eeo0wKbpBRYD20tpGfbm/ercHYvLSSELEhS18N
VraWEvR9HvpO1ltY+cn45LgD/qqg8RC23kM9bA0nrjLOssCnrlsqQ6nKddnA1qidESiMlJXfchlI
LiIV3df3z4w7g+CeshsxzirJoYTbhw7AF0/SyVkz3crPSRtjwTGh+v4XQ9H+E1pXAmGsXn6xoB0r
FK60wAunxMFqYtFCr02G/JeUmHtv5tYK0n/Bqx6hIxZR/PkfQQek9i7HFDbwdD0cer+AUN6ckFXG
FjG38+79iRKVWpDMCLQBQmOfXA6XajUfbJQCT8U47Skyx9QrMzwPiIy1cGcZt95nFSCqwOtRooI1
dDlYrCLK07dx4CU6lYwH3sPuS2CY0ietUorfS5DWLYo9tf5MqmpRKUdjFgM3xa5QtFmmHz166QE3
YDhh4EAwgUmMqaUfeowvft7+4Ju/VHCTbcgQ3Pr66thgpzZHKJCIY5NX6BhkNlxsKai6Q1Jb+isR
XK+44RJVH6pajmZ/RoXxIPXK4MZB2z8bMcqWMabP3NDYFh7wflzOFmWMPUDBxtvNseZ/wOaQ/VkT
lsIWlbNiNgjmQks6tE5qPcJ/cBDLGLUD5U/dR0sQf+d6aA03ayGN3F6ojQgP/i3Caxx4VmpNAwjj
fHT0BEBf0eb9semlAeQ7z2IwTc/QRt6rx0WABxqVZwmuH9zCdZ7RGDN1W4erE4viexWtKA9TcEKk
NhtPyvR+URAxnBgIXwDGXT/C+SKr7SjjPJh0XXxsqJ8d4DxEd86EYUqtpVWB9YrR/7MMWfU1tJzi
LmoH864ZFmsnPxDHcBUOAKpEFJjyOIi/K1w12gE9+tOSpw3qci/8blGo1dvz7a+5sZtI8rm3CZ05
qGuNAmIfyQkDNfJ7bBPP6RKFH6VkdJCizCsvByh47PjR7tyhGBYr/XuNYvi6yHAS8Yi3ihb56noo
NKm3tRnQjVapyjFH/B9LaQVFuSbSfaM2ZNdGcmQnLNi4b+Fu0e9+g6kx7cs7qVMmoepD6lorgXUA
HZr6+NNZh2Dcv/82IhDECKh8glHktKxLRQ2XuMNJjHxlaZbYA/thftHrcbpvdDk6qE46PepTvLjI
FFMWGFNoDV0Y7+k9bMyYjN8kdbYJLCmBXs44bp0axT4z9ONlVE5dSUBJ4ST7X0+gtnfjiwxvtW91
oaoBhIVev7xWs46xgLLo6Edw4rLyrqKP/E9jSt2piNPsPORt/S1LO0c8rAXW5BB47/SmgimSGcF/
fQ0leuqgm+wkPBuXFlwWgXMQP4li2uUCNIAcdC0BQCE58W+tBV2ihZF9MPMhOZVOO+3ckVvrTX5D
ZkpJFlbIKqBeah0EZKViADEVtH5HrJC4n2tIMBGt0b+YGyVPkFfUfWnOrAajptoiHt8zWNnKZK6T
8+hkiX1XFvBrvUbrlp0Bt9I3qiMgzA16XNxNq+0ErEbKDRQ9/FGLlNPQadbJgtXqB0ZwwuTkAxhY
U5gKZXchAYhbYfT5oW0GxW+RZbtPNLQqh7BCvG/Uv9++zrYWnjwG0hI9TULS1SOeYFw626kW+6Vc
2sdkMb82aLL5bR+EO59YzHG9zdErJlrD6QoAuzgGfwRtVBXlxTK4RKhJfzCjLv9fh7EuBYWye3QK
xXwxLNj+jiVlH989RRoYVMCg+fDV12c5kEw9CIIi9KUCWbxpWlDqb2NY99rwF5EiKHpAKjRnBTl6
tZrAjpy+q+rQL4diORmYsz+YEcSltC32xAM2XjvqUxpH863tt67ezwFq/LmYlR0qwZMWhdpTWS7R
+1Mj9LqFZCLlF4CxqwnBDoqy2phDv4iHEPObpnfqQzJiP9/G8l6XYOPO4Vjy+VlBugTr0FcbOlA6
MZELlWvj0ckHXrS5mGI3rp2h8QNJ73Z2/9aIxAzCIFYw59eU4bSYcrXQuObnugxOVrXUPnTG35Gp
hQ/ghvZoH1vDkfShqiGcZnALvjwCTSgvQ20Zod/WteR3taIfuIc6N1oi+3Pa2vFffD2RRaB6AB0K
0sPleAtiPkFb6qFvjkS5aUAFxpxxrMda6C+SWlCYmJ7KBIKk7KuNUtR4GA66sAWqq8WPg7LxrDw2
XgIep/dHI+yRNytbriwovZezspYOylWhZcgXq4sbBr10lkP8HyKse95f56G8xGDCRQasxWqoOo4d
q1j0zJ/Huv2gqbl5j+H7+Jgs0rjzRmxcxLQFTJJa6AC8TasnIq/tHGx9nPpqVKEbkHZIMOl1U9Ru
OgzTzhKK3726iwXjQtjjwj+4QlpqQ28vFo0xPzXk+guolvqhDXf1TcQ7ejUK+lVUtRFWueLhAWqi
IRU3qd9C8DzNiY1dRo2c1bjYGPLBKnetRkGJNZ3yT1FjvdcgjVAZ8p+gsIm9r6x92Wo+Z+UkY+rP
ZjSeQK2+9EGc/4MAaHdXTkmws1feItPVdOlsUiZmOBK+NQB6oheRaUqd+GneEFyYXaBTGzaD0Z8C
J3/qqCeepa6wDr0e1x/AEBafWgB4j2Gh67FX5rX2n26M8Y/br9/Gp6aah68TQAkKeuvXTylUp9Hy
MvGXeJDBJErQS6J0j8qy8bizjehuA6NHZGLdsgtmgqgeyxI+9Qw8FOg+tnsqSQn6FktqnqbRMh/M
kYjGnqx6rxC8cXaoo3EZkBpRDV6HFjBCZiASaeZn2Zz8KiwpfAzH2ryP7WKnoLY1T1rmoK4oJCBJ
srrm1N4aCj40CIyiMe/JS9I7YgH5QM1eO4zo9T8GRpecCAL08+3vuPF28P7St1EotwBAE2vwR/jU
t5FcGQlzpI8Z/+4Moz2MszbgMWzU7bnPxz0E2NZUqThT3mEGkOnFn/8xYBctJrwjEM5pLw9H+r6D
2yYx9Lgow1Exqe2XYFgqV0Xr+uUvpgpHTSEqBc60xryT7MQo8bDIOiIRLjLW4+fWnv+d5Wk62YWz
5ym1tXsoG9AFJrcWXILVRGcgP3oyIQ8wGMW3qTFCj3Iz1lhRp/5+/8xoutG7JL2FAr96T6oCucBi
kTNfHQsTjlmh/Fd0Wf5xUOigambm7KC0rg8/VTbKMxCrKOjzgF1OLW6Wph1SCevVeEk9nHXK53ZY
9tQ9rxfwcpRVmIGTXVqUGWoEjZopn4eioLamFN3HaaRl8N4F5IoB5caLwociXb6ckCI1cxtli4CN
RtYnlFr/lZbSPDug1h+yYtjD616/YKJbT+OF7A2Q8Lp0qI+GUqdyWPi2MMooSVJbN4Wk9ixPS4Py
C77FrjGK3G3CjpbnLI2bnbjg+tzzExxqA/TxAVa+4fD+OIZVgOWPjCCQD8LNbn210Kt/jKnt7wPN
kU4ZCjXvFmjEIkeIZojeC5SPdZQ6FDp9FpsRZbpph7SKldNiRw4NKH1PCmFr5zAY5qw0voFgiMn/
MblWrxrqO3XhIz7T0WemX/EE867p3SwwnB2sx9ZhQO1AJDMIbZM4XQ4GEqyzQ2dEEFGH8Eo/qHCx
fY73wgDxBFyGAWJGIo7j9qJttzoNKVKKaPeg9hXXrU5tyhzczBxM2tOL6ifa5BznWc0OldrNJzsK
6PYHavDr9jG5vrt5BejjAWCgUHmluyRbaWSXtpr7Qzk4rjaSSRVAQe4wpU+8QJ/mOzb97MtzPuwU
Ybe2q1DEJrgi6QDCc7nI+MYvVlBxF3SpPT8byfw7M9Qhd5EZNT2MT8bD7ZmKlGm92uggCIkdHn/A
dZfjJRkY5VBmPNlafo7KovduWYzF4xR1locQc+X2URftqJhsLa/AoLyZ3UFbXg1aIk5SZ11c+I5O
V6gNCKeQREBwJTfSp75X0lMaO/EXRerD99d/LUQDhM4wqlCiHHs53yKuOlpECMNKVR95mlS0z3OE
N1CHUpSfFUbpmWYy76TJG5wgHmM67XRD2FLUQy9HlQq7MgcHkUyKsygmFY6U6V6cmdq/XBFhdwgB
kBR3EsqhndtYAVZCOPI24JEHIbbajuoeuElso9VnBw6CUZpgKAP4Wy8DQWCfyGj5LUajuHVqLffI
6qNdpXbBzpu9OXlHp/eHUAPMmzWE26jC1tDxNfGz1Bz9KsnTyo0QLqhcIlkeVCMeHssxWr6COCcK
I2EcXmYj7E+1njje7e2+AbuGOUIvibnTfcBz9PJLzGmXU0ZDyzq3IgQUuyX/PohfMSlBfLYxtCfq
tvM7AwUSv3TU9NiY+h6rZOMiFRkO8GSKXCJuuvwNShcgWS7xG0ALjBgiDLgxt+X5/TPFP4mB3jxc
ka67HIXbMpeClDQ/JPiTn+rIGJ90e3bQLWhS1pk4OSpdg0C0eZTMOPoSZEkzIr2ik2fe/i0bYQCt
ZuHnwcLDhVgt+pRIM0bRYeovSlvd96Nqn1MlH++LEoiYpAXafdkNmYfSQ/95gqu8c91cb3aQiTSE
aYgQAlDOuVyJOdaVuhqQs1rmHCw0loDepEmRO/RS49+e6fV1+kYqofOCQxTKc+LP/3yQs76aYhxu
PZB8DkxepfoyVOnsB/WU30m4tnzVJ1PO3r+rqeeggAERmpSdv70ctisbZcK0wcEvpVPPLdweP4WQ
/gR5a/TxVuVqW0z1E/yK8zza5YMytfnOb7j6xiysKdpqvJyAQd7Evf6YuZS1bdZpyujNSgysLI0B
haIHUGbwpQbJchV7MV6jco47CvXNVBwov2Z371x9fgNtalqXpCEktKsPPUrAK1SwPUgQGOF9Onfl
ydLr5BAlkvUy9pnjOvOumerVi/02KH1ZxA+EzOAq/WmVtguHqkLIUCortE6i/hxUen9o5/yrFAbD
6fYcr8skYjyhtAOtEFTFOoSHoT1oSDuPCGvmzpcyM6v7xona+2pZZl9DDercOeZ4T8BgfWz6JHjB
B9U4953TP5aTrP1bh91s7Hz8qwdd1BMB1tGiF3HLGhTJdZKittgI03LJPhZlpbpRWHSe3mSTazjp
6KUWomTqgA3r7eW4OttiZOQf3uozBOurnW/g+un0IAS8LnPCQ93UjQ99PvFmq9nDMG5OUhRohSeP
GPPykOV0iHXM9QbPMhvpGflF2YXMq5ybPKmOo+NIx0atG1em27sTE2+OzJAinyfKXwvPOOZSSE7F
JG1jgLbXTLXyVIAa+9+sLuWpVOzmBRPLJsBnXdZ2ov6tBRbfFowC/VzekstZq23VNWbJ2MQvQ+OV
sab96OeE7nWpO+lep+/q/iQp5YHAKQzSDuDE1QlGWmEq2gkmhZ1X+WkZIoCYMca6n8axHU+lltcv
1txjknl7F20OS2xC5kGb/kpOEw15zWmmdIBCmy+nQBvNs1pMmLkmS3xw3oxa8rjZ2bobXxVhR3SA
QSMAw1rfmOCvSSRNRAzbtEmwW256Hxd5za2hZcEqGIKfmjWGd92SDMfb0934ptBI0LN9U2qBF375
TWmRKwMMAnRsC7m4g/GffrC1MfulVIq6s3U3bkdqubyHsFdEh2h1aNK51jqi3cEjBESbZsB2CZuN
qn3Mek1/Ksqw+Xx7blufErlcCr/EtwLYejk3VQ3Rw2nrATfMSD+EyZzdZZqDnoZcNIe4CVAMnOLi
vUwvtu0b2oESGDfE+k7mPrYVYPwDSKxoOgbIzN2PVRs+wPiO/uLb0YmFpYPGLM2bVQVHZjlNDuLg
NcignuKkkZ/sscm92O6D77eX8m2tLrIEMS3oZCaVWlql66p01xqYO1jh4EmJ0n/opTQBNcubYniQ
Wp3IRVgxbo6zrvSmW0tO8N0Jh/Q1051gdJMw6WGg1Sk0lEBTZx+RzeyjJqmS4RWjHFn3XdZaji9l
gf7NISR/Soos/LdG8x8HwI4ugztTBn43mIx6LEEoJw6+Jw/V6jpT0raSo8HhKu0T/bHXuvbUOkN6
aBWnfQAWvte1f7OoWK2hkFQWm0Kc9DXW0lTmcNFqQs4GNIWNNQje8b8ommWGm2TBGN4v3Zh+t1jJ
5TwUeZ6/JPWcjT7FU0Q1eyuIP9pDkDuuoRZIe1CC7eavUzZN6FgYSBm7S78Mn7JBGXei5o2TC45E
cCg5v9zEq5WiDZuZUSBNHgkbnHOc6MKfTW/UOFPGThS6aHnE1k6icJUZ8XXY19ToyRWJ2cVv+iOI
VPAba8ZWwTKtmquX0HH+16mlurOttwbBypWKvFAQoNZyOUjeLrHStSohQ5T1blToJmSYIj3cPjwb
9xBVT/BtIBkANa2BZktV2bHcScSiyrCc+aTDnb50Qj0gnM9LjoZ5GjnOzpOycbFrNHAoBwq3XtKB
y6kl+tw5+UIcljZN8XuYl2g5BpKl0W9AAW4n6NuaISA6tG3YJ0S/qyqOPCytloRE/FUVY5uWz3r1
0iE897VB+hHdi6Q52k1ovtxe141Xk3oymHYayiiGrtFeSTsqYwmdxJtKueu8sDDjl2RG/nHAnBeJ
s8xIH2U9jZ+ybpR2vunW8oLiA74IoZcK32p7gtaLlcLh8hBdwUPfzHJ4oufRLoIQKI07j8rWPmWD
CpY9OP4rekYhOxOYpWjyrKIwv/PNVdWVE3Ov4rg1KeE8CzMGeC/s7Ms9szhO3Rj04z3c8GbMlqv2
YZgq7R6xDSQdb3+8rbGE7LtFj5fa5rpJP/E6y3MPzLmnxuUb0US40ypy85ikTfsXZ0Goy/NwEetY
a+mOAslIcI0YEDQK6uEB28Ob6fTez7KS7JyEjS9FOsalTfdWYC9Xx64flxEdUk6CJiNA3lZ68JAW
TbWzHzYuZAqIOILApxOwO/Er/rgcNb3otHwe2X11RCdjrBSL7qHR5a4xRGV9P2emuRP8X9fucOoD
D0yEioIhtfDVI0DppOZJsgd01qpYOnC65V9QpvQndJzm33j5ga9QkrYCZeFMueyncZif5FpqVdhw
JWJT794/IvuFaCJuVgLLyyWI8hCgVZFwdVNGcZNptsAG9OVpRA9lZ+obWxXkFi8fSReF8TUpORkn
NaHOMWDpW5ono+3Mz32daFDl0mxnqI0rzaBKp9PZ5LADubiclUnZrW96LImA8OtHp89/dooxPkuW
On0wllQ+2zW+BWjsah/fvZx0qIVgCJaCQs7jcuC4YxkDjTkaxhw9h1mlEU7EY5W5cq7NOyIbWwtK
PiMU5Xk0UCa8HKy3oCX3M1ILhdWmn9ME8rMsacYjMN3k7va8Nk6K0LUjaKUsAz5tNZReG2YlY0gA
R1Man+dWUY9v6NGWHe5rzbiHS9t4CRnPEg0rhGFBg15OLXXU1qkUA43boh+OIRUyVxrqz6YSaWcr
c6a7Qt713RInbxVXcq3x7QiXME1cA09NSUbANB56bzb0NHdDeoStq8+O+Ryi6VG5pTbkXzP+XdMN
q7r8R7XTcs+3ceOTUm0DOsJJgdRpiY39x43UO4ECdY91Do00/xHpUvo6y878ZNpdvBe4b60xRS96
nPRWkX9arbHZGHYc6hF5HQbmd702GQcoUsNTgiu3L8TmAHRne3rhW4v856CrjdQpibKEJglQZRY4
hi3WfJctISzjKLVwLU/iB8ksfuYkv0Lt7S9eMBqh9FvpXCNMc5XKprLRRmJ0xH10vxyV6gjdXsIp
tmiPt0/M1peE9UFXgqyZp2X1JRs9DKklsbpTNMxnpSDvymCh+F1iKjtDvRFo1jtXqGnRs4YjcBVw
4PlTNB3qg541mO1haarkYZHU5KFRovTf0kK7wHWSun6te9Uzkv7cV7lZu7nexHAYMuMkgnci6MX8
iRPCkpBz98Z/UY+m6u01ER93/Tuh4gnGkeBzmqu3z54W1QTGjfbdXEg/rSmaVBdX4Pq1raB/oz2i
fLo94MZHgC3BlcWHYGnWYQSY8aJLE44TzDSsKu2sfcqpKR+tJly+/sVQcJsENImWzNrAQBup9zWD
3KNY3UivWpGCg0rnnHurHrSdRHLjeeNxAbnPKhIgrVNu2gV1Xhhz79U2+tOSRsOx5Zz/0xeJhCJm
UZ0rwJRuM2HQd3uWG3EZIxOVCRUe6peruEydWwrextR7mWZKZ+xPTc+BQLCzT657ioAiqCkIuIcj
WL/i6vrjGqwrMo1FZ0NLuZrfm0360bLq8TDaoXTQQyl4HQcncScZvlNY6Ug9WsWed9Pm1kEGmmuY
vu6V3Jgza3rLQvAayJxaPbR1X7JJccENzv7tRd0cStT4kdSAwL22wmpDGZpUYrNLndk+4yaQouGZ
KkdulXeDE8TC0qaHRSQEtNdIGlsOs2ihKeg5lRUc4oFyURep4SmMut7ryJ+RFi/3qDTXvMy3UQFG
I24oHCZXu2aJTDmPCq33BrTUj0tupQdkB5dnGzW6M81jaz5WpV4fUzvRsFcssxIwbjA8BnI2HjU1
GU+DNKLMZ4V9dMjAcfgF6II9YdmN91AE5qLjxP9xsFabrrHDJMwUTlUbDh/6eE54JkrnHl5g8gkh
Rsc36TSeb3/7jfeQLh8JFREc52mNFtHRSQBKxTZr+mm4g2/SfE+TZX6SlyU5DX2eGq4a9MFj0iAj
IEW9uucjvjVrTplArWvUOdfv1JR0lHUioh5NmuxT1trTQxOS44V63Pu1hNfGokrZDiZn6xoR+wCl
AmpS7MXLpY47tVVLyvPeYJT2U4hfiduH455byNa5oudOtUjcJNQnL0eZdLVCOJzLSq/r9qBURfGj
zttfQVJ3O4nktZiWQHGRbdDxEAotawBCH7BnIOb1XtUGtou4pPShKrpvptkVz6oUFvQuddWXQ2lG
67UAsy+XLa7wtf5YpHn0/fae2py3wAiKQhn9l1XoUQ5jNKSqeB6MoDtqnfQ/VGeHf2iAlDu9iI3N
wxNkoLRBpRUQ8urIFG2qEpsHnZc6pRy6bdFLd4WatLqLhvnyIW5K7QWTiz0w2cYEBYqeGiAeN4jh
rCa4JE4/lEvdexPluX+VoLbdyejMD1M+7bLft6aIpjyIVerNiBasYpYIWf+Ae5jMp5f1Y1VF02fE
TChMqKPZC5Kr5Vt10Qbu2LUdxlcoHx7T2KrvwJ8XJ0cv58m1iyTRD4PeO3dOTAfKD6VSOoxGPf3F
lgdeB21OYOvJ3MVs/ng4q0xpqnh0MEOOKMJmThT7WRIkj+bQ7HGjtj6Czn1BleutSS/+/I+hJmku
e6muWJga0lw8VcH/or6KH0yrtHa22cZ1IXJcERGwqa/kt5o4lvKQ4eiasGJOa+YHJejUf24fm6uo
CrIhLECWjexAGDdeTiiW0c9xKBt4sAKil7gapwPMmMqba2tx4f7ijTbxNCNHu1f3vUYgMDSYU2RF
QGFjhbA6RyJ8L0uJc4QuvvJfr5bRryAYMTbQ51Y/1h3gEGg+WvwTwtTyhZ0WOsKKwnkOEtj1hyoD
ouyyCZvX20tytfnF76KUiRkEZEWwdpdLYtm5MkkdNwlSL46wBgqUozUOsR8ORYMzW2UchhlxLff2
sFffG9iLyP6FL5cQ01ltLStIu96JWA4zD9KvRWFHijtKevXut0+MA4aa8imdPyRtLqcnD0HdsBkY
Z5KTU6ZH+L0r9hRr3ljP9udsLsvIlbAL/d/t+W3sNPYz4CJxa1JRWT1MKWFePnSMu4TRyHdrOkSm
S90tI2U5OIvigDBCGzxt8uzL7ZGvV5ZSifBJ4jYDuqWu7od6kg09tiLqC4nVPymBNH+q427PROgq
z4OKQowJIp77QZTCLte1jyDx8ki2yK2EWB62g34Gk/jfsnTDOZq6vbTyepcKYgbvO75c4KXWkwKX
7dD6Dlo6tnmRecAZ2mOqduE50YzgNTBG9b6RkmonCbu6/5gkHBrx5PMqYBdzOcm8GiazNaTWW3gF
j2GZT36Za7EX49C3cx42h+JGIjgFZnmVIHT6gAinnXReT3H1f1E5BT+nJFM+JNQEv97eIJtrSXLH
saeeQPR0OStJiUaWuuzoF2qy9TlXwzA6mGHs4Msrp6NF2TqLT6Agij0g6eYkyUv4jKLmv65Ez5JW
NzqCQ54p18GpMvX0wc5z66RV1h667/r8Cc1sTF2ghWFnu4Y48VZhm6yWLbFYYJ8qfUjjk9Msw0nT
avsXcpSljUSmYT3pRWT+e3uBr3Nb9g2i0mKjUt7kertc4bhMYBZKnLmwadQUeSAZkrlu9jV9lbBa
vsa6OebHcBmafwy7WH47vYOXs5FBZtupjmxcBqJvRPjtiGz+6lsHUTpOgdp6ad7mgBHmIPCUrLC1
nXR+axyBFyVQFFz0NVo0VChS94DkQKzkzUOoSvVxVuO9gtvWpfPnKOJX/BGPWJmZDFXMKNbUp56i
wCuw26AO3bKruiOV1eHXzpcUr99FOYsvSSODKEtwpyBrXY5YWqktFaQynhPl6j8gj/XIDzLVei46
e/k+cAffdykVT3eyR+1ONefuMXO0+BWSfH5vRVq718zZXAJBzqEGJVBQq61VTpIdp1reeWWatV9M
qczu8RhWvsPktXwbok6382W3ziwxEBmPIO+CablcAaPv8qZb4s4LUik+j0Hq+EE1p4cOp/a726u9
OZSI/iCwcDutaQZLZy2jac8tQYjUHReryO6iWUYPUhmN8+2htq4HsHKolEFTp5a3ugPNXOqTLsRa
r5etzPINO+l/dVEALV6qdZGkw1GRm1g+youWnG6PvTFNglw6HnChhTeB+MR/7OIlmWcN1bLOG8gR
nvq5ll/C0crctpv2HNipaGycTBWRWZDzCLsi1L6KO3Wsde26iUXhGCfiB2lKbegptSnoTqlWvjaR
xDRDM1KXU6P0aCaBoXH8xm6kztUjK42PStl1n6TUlP6b5yn4VDZBYLqaQeToY61bj35r14rjgmGe
59OsGOHgx5kVy6eqN6qfNZrS1bFp+u6HWRRCIWyBc46BQty+zDL9WC82K/2nXU/pT6XDZegMAkPP
aIVW00ea+X3plqkugvREy34Q0ytfCrtpTN9Eq/zb2FpDe5qXMvkm2AulZyV6a7pYiaSvsa4RtzYq
aCDIfW2UuFany08IxDnVGY2wwRQh59i4ibw0P4ehMbPnzLSk42wGWXkkagVPBcoqCPwpixvzBBra
8FoNfsAxchY7PqNJ6OReYhfWgJDOjLb0XM64woxyXCy+VCrxdKQMkp2dCvllaG2Srbl5PtfhC1a4
5bel1sL/iqbov4GARl9WRZOspZA/loKHuhhPEAAALVujOTwvGYq3voRoIIJnjjopD0GCtYbLJZH8
KIwukp5sK1JeG5BTQJ5iK/hEpkig2SdVgG5plEmx28qFlbwOtN6TA4LjHcVAo5i/zpYVoQmudv3M
P1InX5ZpgWChYNp2NJbSCF1tiNqnYkE3EGxOwW/qDSWYPMda4l8QIUMAa0qq4Jk0pVP7oeqW0UIi
LyyqYzhWToOvWqw+S3Tc4/t2MYrn2LICZho56X1ooFNzzG22v8cDpX8rhyT6D4NBbHQoycEdo58i
e8aQzKecB1U7xIpRFzgSJjB1Az3EXT0rkpIwGxDoE1WweTyEpVVrrhYrE45+EfTa+6ju5/zUVRoY
qSIMvg75ohj+aLfR5DcjDr1Hqy+dzIvjokqf7DxVYJjkqHjWihxXHrNQjmFnRPq9RB+98eyw01O3
1fKocu3B6ouzMVgyCht9q4Jmt9v5XooC+1ccL2CLqmjhIyhL54x3WdonQBFC2fpPH53aOJoIGSZu
BlbFdvGfKJ3XfirS+RQ72WTfISMHxx1cT2mctCDgPyZJ03w/6rEhndUgKV9stS4/wESpOiSrm/Yx
CSLtdRxjmao2JO1/TTM2TE9FTdY6gYHKUi8iNzHuFTsINBdUXALKk1pdf1xae1GARhit8XGObaaZ
WcOU3clmqXUPxNqF5lr0bV+RcQeTSLG5K4/Z3OCBgMB08KM3rTk963XQ/SgDtfg6GTTI/FEadRz8
YHmUxzmcld8R8oyPUKtjriIzqgdXn6xGd7Ej1C23qBvnUxtKbNdyrtNWrHF6ntiLpSuZffYShLgH
niZSgvuJOo11gqdBJlmUavG7TTrosbOJrAsWXWaVulJft3eWlWkGBGFTLo4ZsvYLDL0s789jZgW+
o8yFfoC9GKh36dyWqTgUww9zNrQe6JmTvjo0NG1/aPLxjp7x+LkZpFJ2ZyRnv5sTW8UvwM83d0M4
Rb9It+fvhl6btT/k2shLOWOndQ740rJf2Y6Ue5ndO6+dOYzFQQ2jNLyTomWcvC6XlA6yLVo+B80e
ZQwCjF5e3LYZMT9JtdZuDl2TBrVbllD2vXGm4In8L35YFKXkBc5GUIW238plIbtNESX1kSpknzxH
/+fozJrjVJYg/IuIYF9emWEWrdZi2fILYR3b7NBNNzT0r7/f3LcTcRTWiGmqqzKzMusFhF01y74e
d2IH10tTtlt5n42TmQn99CuV1wlqVDJht3W9TqnTo8nRqlOHfavgYJydWMw8qV1n+1U31da/M+GG
f7zU1FC7op6nR0+SQ1/nnZ1m+6L4OKbANW4Oz6D92/DgySDZzuyOVek9Dx9aIN6lh3Mea42tft7T
LWjuS+vgFSzTpJ3+xMEaDz+ruh+pifsuCQ7I15i0Bn2OozlLvuKmUulX5e3ab3CTXrGYLsoKFP6H
30UzxvEmsovzJsOozf7utIuClep9nEnzqsvNc/IIQ6MgyzfPZ1vw5Ii0E3s+VrPZiWV1u7g7Q1yo
+jfAlItfdWBT+8fx1lVG0MmxkJeyikBH78s0o2YdvCbT7rveFm/78GA3IM68yTNPiAAa/adbyAj/
4YREnt873CrBQYm4Kv/NAXt8y0mkZduOZ+ajvX2Jt843j9tG+I9kLsh06uRq8BwcNeZydqa/DeEG
eIFmgZ6WN/DlZrrvNiMTjBNSy9bUTL7Uz2m0kSs4Pu5SPbWorUIkldU2PVTIzeKIgNtIBe+p77Aa
kABdrmU+Ggz2X50+Vl1VTH4XtNxXUpcpVpmhXztvPDc3OGKM7Kvn1PJbnNyqQfHcShtWpPkyXkbT
+qMnGdwvWndMd3HYFBNzk+9VasoLRn66ftJDtoq/Q2PxtMhNwNF/wthij04e74Yrczci5DssXBCb
9i82P6qaj2vAItS1ZoKujn4ZD0+rv2l9mRE14urSIeC4TyfnZjOUDRm+PIeYALfyefenW36Sl9g9
xLNQmMzPmdBCUjBEOPX6MbTkfT7W/S13YB8WVWZ5HOyZJDNqHrL4fVANXwpu9o7pulxjOiLOW5e1
26UbltC/TGmkwms3bdH+ELtT1p5E7PEmhGSxqcPkkGJ7sESmubiB1VlV/0kTu1ZPAvNOP7fRMKwH
fEB3kuIWvKNz5dQqOPjBvj8rXsz+iMcLjanogwlJjm8E3OGUuMNp2aYgPEhTbviit5VusiMizmHI
467x3HwNRljVET3N7Za0ZX1E8AWEH3lL/1yaud2QQXvtR61nbHOnVUfOOZDh/pyNcRXk/uRky3Fd
ff3DtZ5mobyhjB/JRzXX0vcXF2Q82bB0b+D7j00XB897v6mfwRYbe1hCx5tzZqFyuxtFhmHi0oP4
seKG9zuOfiyhH+JE931uS5+fd01ffWFX15LIm63VeNkj2z8g8GbjM9jEdK8dz60fSy8d98KuZf28
Uvd4cEom3yOfyMo6t34Xp1xYiFEPepS9OqDi3TDIbBeag6RN/PGw1mCqBwIkeP/ELcmYZEel3F+i
UwRg1zqbRU6rSPJcViYiOKFfXLNzir1mlBs1ivSY6InKPAtZE5TuLQq6x112/S4GbeS5aQZrvmgd
/TAPqrBv/9aOaQVKDCnNuVTOumxPFQm43clW1lgnN7isy5/p2Gs3OVmWlvATxohgLqSKTV9Ijzzo
L2+d3U8xu8xnUA1yv7pmNmke1wq/sL1pm6Rw2Q908r2OJDm5berr+1FF7cUto2a8W1HLpbmHedvy
4rnGdem/8a85Vm452iJmopvvd73t23nbpK9pbJNl4Ki3OjyiTmRtwRsywFnClqzOY281iEuiFLPz
UdX2mN1cDIu1menLcqbpuXqiGHvdEwxK3b00evTG5x1v/6Rog2meDtpJt7ehlmV/QY2ZXBt8zQUh
Io2w57ABZMMcMYnOYc9q/8Fl4X0p5o7Z5WWK9yAoaiHTO9U69m8ifOdlk7e+dOyb8amLhvlHjyBK
5Yl0aVHkhvzsIEMzxHkaNKQmJTbov3hr9FfkGd4TX1oRPwirxVJM7hD/i9OlUkUQGzncBd2U/FvX
EG/QiuL5MBFuwn/GXRDmAw3ucPCiqcfVUWbDm6FMvIZKajwU45kzNA3NWD7BEgVzrpZu4PTIFRvX
sc/810007ZTTHk/f7MDtdlW1z00rRgIm7riHZ5NDqdPF6rmqKFkJLiRHjFbl9pgh63rE5TZTDFbO
2uWUVElmt4OrhTM3g/qViqF7oZanNg/0OHxsXQeox5tQv5Ui4h9d4pYwoG0cGjqz1cF0w7SNoo2r
EHcWsd759SrLuovjeybJ8Q8zsPddNhK4oRzGMVa+s4OSUe8d6q10X+qmjVraKg+loE7VdF9tqzv8
AJ5Tv8tSTsGBSGMx3/FOJmccmaPgM677qr504dC2OYxt+bGu7UoK/BZZdcyqfnZzGrzml44l2Zsy
G3H+WTHDfbdxOtgHnDyc5gAKrPVdvy3iayV8hA+MYDHJqwDPtIsOqQJDO2XLSSbz2t/FTWKv3cy3
9TqVaf3grVTGYp99693xapbjFbRjGvJQwuQ+mMVKhVknFMKpkyMEG86k6KqiXa9BoRP2C3+yFNGN
Pz3jxmM+1nJsP8zgxNkBj5gQI6F2lMMRZQReqkJK/btyenc0TD7YGhHssIjksGX0d+DXPg1uOgrf
nta2N+ldPQfECA2iduefbQBdkVdJU/70qa1JHhMQ/z1sdf3pdtb8SG0oP+SejE/7IOxv6K22v+I8
4mx5s3KSj/6AM+S5nOrxe1LrEgi04eGNXlrr386SBCYP5rh8N7FMP2QdZ+ul0ir7Stn2V+eIldzw
NcOMJSrk7of/lY63xcesHaP0ShmnpEYNnepsu957IFF3eqhjmqqciyKVnBLhvq4DA/ulZ20yeKrN
rNXFsHRGkUnKaXzslV26iwlF630f7CLmb51Hv/sg1oYkt2FrBXZCq3PHN7n9F1qMEM6sDpvx20Bj
GjyES7j8q4c+nI9zz7JiHqY6aWiGJjUdlqlFeaijydkf66afk8KbJuU9l37qdFf2UdI/Lul87yT6
Wn0FzGj83LT96D4uyHWupulwN4+cMF3PqwpKWjEd9echGE11aSa3+easgyE6ePS1uZDQXJ5qIBn9
MJo2usarxxJvZXzr3g88HZa8ksgh9nzzxiuazbi9VmMQvAeV7GkuAt01LKKkwQ/PtcjY9ARwmzsa
JPEwh1EPRqACv+O3R0Ofpz7n9DghI/+5mFK2yAE4o61wS7+QvidefSOD8cCd6dzf1nzbo0mCOeB0
84tzaeT892Z4QNdWahz6s7pvFlpbHX5G29YNV38WM8hfTLSlX2tyy0h83oJvOAGl7O1i+n5ml9jv
83nGMKhYkbaSYTBwmI5UUIob/d/2nxfWuJZMcnXwia7S5u/Uzju583G83TUmnZmLe68KwI4Rym8P
/YSPYx4uGqgoIBaMC2Vqx+nk7ij8zgx5OuUPd2xNUKs3ovNA9JBOT37kdNsFthokzQ3xA/lgesjm
20ZLf+/bNrrfW7Jecxes2ntp2Xa0J0AvPzqt8Tz/wCLH3w+yrZvm5IIUVKS6jNoe07jqJ45xg8Ub
NvFTruXkeGdeax9PXXqU4bKFm4yuYWX35r7dt5tOIG3LMO/1ZB1mQHJlDynfkbzIoE7Oy066xJGq
46ncIV8oOuEmWZP1w7VhH+dqX3UxZpO/fGiHPrGwfJyCnjUoATJKEK5VBB0WtrctI97RjFBOT7pg
J4pfLfPGSZI33FnHhDSdaqjzalpAWtK6knPudGNJ6E83yOfGYXMw75CYzM9hvSeXzsXK4ghu5X2j
iPc/Me2sCYfbwvGrdsLhLl18RXzX0LjdVRj6xNzrIhMf286Gr63W3S8+bevmZcdW4LkFo/icjQje
sQHs1nPvS9kXoQ6jH2O2NzIPAjM/6pDL6Z/Rbvhd9DyQYpBMq0u1ppaJJAb7AULbfxHVEaLTXje/
PpjWd5sHZ+Zh5fU6mauYAjUVZe17Lwvr5c6lnhG+PUSwAcuxHqb4fpwH2x2nscnEKUvL4DUdnBnb
h4Yw0zyOnXJm6Pv/d2tN5vwBpRPiDbtIoZ6TED1xIZcQH1oW2fE3WWZPvUUUib92pVM94H82RNeg
V+t3d/abrRBdZbMCz0kkm12brg+bUJqTz3ty7raMgNhp7JYv6ydmOuq+DuTJC02vD3Uf2mctheqv
K1oynXN/Bh+DF1n8doelLi/BHpYv1p82XifXoUc2jiux/a3xJMG0gL0gEuAyeQg0HlOkYWgZ8LVW
fG1LaZNnkWiwQ46PJqZOdrjb7qxtXcyKjDD3RQBCuY2uOx/DTlKzRLmMwSHBCu/36kSOOLRlTwJj
k0wNsOGg69fd3DJ31pIG+mJaWpu8i1T3osUahCfQ2vl9jjrWBdGl6flQ1w78ZlPP6R9mm+2aOMyP
OViCOA+ND/aQ6X5avnTmS3XCJDsQ92NUzc5vi1LzXzY3RIqovg4fyrkXf1KA4a5odxN+X7DYvFq/
rPqCloG8qMhgNpmnQIj/gg7wrKhJJ70t/yojD3RksPE53363vM4YrtuTvuUjHNkp7a8hzXRfWErg
e1ZOG4Rd7aiPLBi31y3m6ul3cCIShmbvfdrrNbwbNtG/bLsp3deYpmA5Oa6B3NxtmhIPQiDac+9z
bnJK6/jsWIbHIsRh9ZpCAvoHfKGz6jHaWKA3QZYwJ1ivHwq/bvUPf5STuvam759Er0oif6pIr2fP
Uf0l3Sa/uRtuAhKGnGiYALv6idaJO2LOt9IMf9hQ33Yg55kF2FUHtPOGVNQ6H2KrS3Ix0o2YdSaU
vGNX8dvNzIZ5cEsxvUH8q4sE06Xf9KY92Wqa0e1IUjTBHqGXbD9FVkbfnEm2w7nqkvD7nIaAdSsm
UOScJ3sGDDyl7e9lbW5ftW+jIsb7/PNGe9QHYcc2PMzOYl/GcGCEw/dysUfrljVmj7aS3zynRis+
mGThRRBDckpNSLrbGsusQkphdWHbJVZPS+rQMZES3j3S1uwN9tCNvx63JDZengGdv08VErKPTnYD
j8n2rnpzGcA+q53R5SACdl6exN4sD+HkmIi3QfLZKHkiDPKunu2/foJmO+/7LJ7WtIwtbICfNs9B
E3PgAJtF3vrtrZmujJzO1ajwxwzdLiz8YGDdwG87703jjzreR1VTXhQ3yttkR/8BH1pEY366THi6
DFlpX5ysJtlrYl0538AzWYtxHeE/VosTfQEORuLKHB89WjnF1cVY6eJQPZjgV0Qi/VdJxQLFlqJ7
IJarmXIaLvXRB03vwOE45jE2E0vJKxZ760ET5BJgG5Y26piWldvmpK3zfvKqZqbAx5TZjk+XPOxp
lYSFpzb53I5sqzyzXA8+sWcLm6t8AambgziFTu7XqX0Xc0RnIbEEG4vSCeBjlEPe0GJD6x0qT4gq
B/Xg5WHSAgOl59wxswomm9I+QGRc8W0TLhiq9dsLIPX6xh1NSGq3J9NexLVdm4fYU9w7G32bfAKh
3NuHdWIRPWcdzRfXwavq4Bi1/v5ctnb41cpEnxBWIF4PUgSoTxhq8dhG32+cQyd0bx+3IRh+rBEd
2Ec/xPp3vzZR9NoHgULKqaPFe0jR4d/tW9ishSEGgTeqDJoQLHWM//QdeWM5pNlUP9bCNY9aKXgU
RXzdT/YoEzIFQNhe2L2zST4TqnAvYuDa4zDUpLCU7bq8zStp0EW09/OYh0ElYG7Kqr2rNrwfv2d7
5i+3rzVuj6sx02eQyKG+Yq65OUWwRt273LaVE9tgOvwVzIBx1QZA82FMn/7Y9tuHbkiBhQ+LSSY5
LtO2TEicg1Jc5LAl232fduPLzgHd7wIhyu8p6sLwfZyGRB5qKOjtMxbtfMcKCQIY6wZErgyzT0YV
TmsZil5qvqZf4k+hovRiPUwydrJLCUzsXEblBM5j36BBwGAxaH/HbRBv52qOaUtWoXx73EcMcI5m
jda9cJw2+BUsWjm552Sjysttlc1JGti0ow2D+QNIJ3MumvDKL5aJTfgkgmH+E2u3fdYYgnUHLneK
qvZ3tzt13mbEgbV73E94dRANVXV23cm89d+7qIFMwi5iX44o5JPsxwaL1l1AlLf1IW1i9Ua8ULl9
qXBZ2oPw9EShj4f9SNb7SobmzgCer3aLo3s/4326VCuLVg+NFbeIZIko84o78d6/q7qeGyJ+d1lD
8FjgVMWAd9tjX4OGp5jsgNlx92QiE44vmdHTP3a2QsFqqItNdTlUznzR8ITigkacP4h7X/FokJFF
F+QnyX6Y5qi5EGkUTkdihoB5fK8s76F8IuaBZsweCRwhBWJospaV1EzKf2zFBoC4o0JrH9sltocg
W6aXMti2Z9n283YQrHKX3KAiw1Maigr0m6K6HCsctC835RfrISJZmm9Qrh2iTRmW/7lM7OrgDQku
YWx+zvaQxt781CCQnvPaa+xv6F8oQuTaUZkr4EWwbbjkG5IUbfdTvE7BRYmu/YEBDJVjaG31nxqm
ciiYuflhE8YorxFp48AuFtDzUzuk5R8bD/Nf3K1ptk3nNfTpY/SCvXgnn2RTAq0rETgF7aRTn2Qj
R/0SrUZcPPo7C/rYRxP2wkxMJ7D3SBAciE4V6GvY3wJMo7xXyfwtz+tmnI+s17uX76vMvHPj06td
O0fTmnZuvX1LYV3aQuMu1J2Y03dzkNYysoAmabcIrEcdtEp5+89g3yRkYjZuDKdpP6rDxkLXhlXl
5r4u9ZYQsVKzcG3/fz5GxPP9cXP1CAdujdcdV6R5P93Z1h5Mhur/G70yNsXkTDo41IMbn9cU12Rc
A7f2rZKO9N6ycR3X3PiqV6dsloE6+zrZQXiW4BYpNm5RfIIuC1tgfpe9JoNMy+bRVIrxDvppEHk5
RxveBKIJWViuJvzmSpKnni25QLSAvKP/RpX0D70Eqzv3brscS+Jm46KlpNygyEH2aFZ4zetM3LqA
2fgt24cBEJZYdPrQRalwroHwprYQIALikdGzWnLmfQb5YCD+BzZvE3dZl0I/+4ymcNWpv07FyiUA
gFw5AHProH/PQdDB+qajFkU9+pJJZfHFkI+r2D5XMyvuvS3oz8g+K9KK5RA2F4w6WnUXwm/yHLzb
ge3FRoZBReuFsWHvNgeMhcDH1FSq6giOUrFPEZRjmLeTH0+nsq4zHNymOvPv2BhEPOEElpfeGU3v
Fr1cxJPsGvhItCV1mjOYiE/653bPGdT7OPcSWjIMU6fpdWzYMLhvTcIU5KhoM0Sv2+AkonmYj3ZM
TPsQRVIMBZlQKQBKtFX3OGl1+4OzVs3DpIxFuat9KLxwq3EPVpVcpgvXlPt98gf3b+TvbIPUN4Uq
SM40sH/Ve4ToWqfEaDNhoBEF1vwKU55uHD+3saeJX7Htf8K27ZbnsI2zOoQ+7iwH6exqztOp5uvA
N865NouFWcDFuA9zNJv1W9eEvXfSSwmXRXuz3ENlm/qsvBDaznoVP10pdDjXDREvgWl7qEVu57Gf
YTj39bWCjFIHcmpJFTXlChcf2H2524ekbU70zCTA4sjEEMecZa7Z3t3SxcO2kzh7Wfu6dnESHiti
h9JLXw+Nd222KvqQ8JN3xpLodJjg6itapsX0p12MjpP3DBMxY7Unvg/gKh+j3W10cMxNorCmca+P
ZaMS5ml4e3nnQFC/Sdqm8DvToBLfwmCTyV9w9xqZQNJA3gwAQtuxN7UHxoMWka63MtMXQalKnKtM
+bTugVtey6GtklztXdhcAwwHiTBFlBYcYc3L/V/sWH5wZQh6Q6mBS5wNlA1yxD+4kCqZZacmraOE
ejrs/qXvRffWVrL5VS3wyIda4SaJc0S2Wvbix/YvnIYHwWDh4hrK+Zaq026F9o9gBQgh6MeRLcJV
xVteZzq7H/d5A1av5Y5CaojQFK2TEF9MCrQCNk36/yZ4szXfGlCowhvwcLnfuy4odrbq1pOtfXmM
EL2LK7PGooq+WhbnWAJF3fnhTX2Ac1k8HJBf7NxwGF3AlItodDHIC+38PO29HMHGeg83TkFpkz2a
g8u6TNTrdI7Hb6h5ZPji+nxPv2Jhe3tZqOX4B7lrHb+1qfCTwqmw9vu19QzNT/Ae1DqYZUA4XxGi
kouu7Oe8AubibY37EZhlwKKC/if4gDni6h90W80fsaHs/+jDpmcEvd353O/Bflgyrd6R+pddgdkT
S4U8ZvFDmiVZHpuRzOUrKAus//D/P8W6aR/yBdPrvLAsh9hgE7b9sYu9xhpi2GZSDkXVyoe2aTBR
GBcrrqSTD/NNao1FlC9Lj6t2dpKfIVAGJwtxyHDYOlqJkzeEXFUJ//O3NFFkQNVT9z2etuaPu9fk
iyI6cb+IIY3r+3KWyXCEvIv1yduFeDfzPvxNRT/bgoW/1jyIZViyQxOkUhbESe0ruzKmCe48T1X/
BkelNe6g9aTzNh3cV2Yg9OcavJuFIZcha/VTlFht5Gnub0VJP4xlKUzRm7n6b0Ea9a5R0hv+gNaL
j2lIiEc+h6HjH+dsrMwvkajpjQXBDJGSVVV/YivIR1dQN/FxmJRGww++tLtH15vRD1iZ6ebIDk/d
PKgeR4i87VINbVopwHsJNPlgEQKgLNq36J9MVtOddCPkdx3Mc5K3c7q/DbHwvJy7J4C57tLKf7CC
kni8JcHYOw08XD7KWQHxK7k5SSHIoTG/lnV0w8Pazov7CP1O9FM4CuzwfKfsn1M1+htIVc8tRhil
XV9i48TxcZ5JerlrWbfhpHVz+BiXmD4UePlgB2pJNnULyptw8zplBeoooWuKKRWzZbETidsNn90f
xlR58WndVw+T5EmKvRgJQY3h+fb+w1mRBwIRLDzzzqAAfCmbJKNgLyK+L+kT3sogRPAVZMhWV3Aa
Fk5KGZtTls3JM23I9AnhFcxPqerai3b9zVwmyT9d7F3fPXkh0VNFJYV4dsYu+Rfbni4BwjUdT/Dw
4fNM6/sJWTCx6sjIx8DW+748SLElaR7VCCCuZQjC5FR+av52QW33vEUdAjtqyA4/0mUifVEWCkQM
KmwKKUeCRepoaX5FbtWmEB4uI1OO7oYe1BVIv4sFErDJy5JUxEPaQ9YUYzRUKMCg81+lPwFxaROo
P+VOGbtvNfKMY+n13noUt0mSUbZdaKzLqnle1DbM702H3u/BCYT7fhOV2jwNd3uJQZXVJ+Os+oKq
HYIn3Zf49KCaKaPCoXN9sAS/6IPHvvNDo7YtzNFD4Chcg+8vD9u2zW91FJFgzkmmBO06ovylaySe
JhvvuFpLvff5avbhVzwsUXfHfRZ9mXJpnvY42t4zJeOOqzJC7Y5covte1+VKTK0L4oqSyU2/gfGH
mgxZLp5czHUW58sSr39sEwLJGycgA7X36+6RtOUGlRRcPsDGrJBDYKKS3tGkB/Wx9mBAjntcDe9m
xW3nhCJ6dp/beqXyMEvOf8Z9a0mVK7Enh1WuGcTKvjt5WrQtBCJI7I99HLTKVwdTCPTw5f404QI0
/xdNdntm73VNzzT3pVfoUq8ZGkYn+2VFFzEQ9m4KqoSqyPsvCdAKFt0aTGc31KztLUNQ0/rhJlof
KEVG3bdBtWnYAwPVvMZN8CycaPnNtWt2TFVJXi187U0/qhavk0OmMiCVMXO36k50i4LxlEP25Ikl
Dg97mUItr2RQ+5cq0+N3Zu8BSnprqmeKgEyONRrfL7En7SfBKIDxN3DsRzjI+r0tpyA5VGBG/M2s
n3MYuy49leQ6NEVi3ep779aTd4k1kiPUQ31ZIZKbKKjVpuQr1EeWl2aa4HQnFQA+KVSttA9p/bNf
ml4VXZqJ97IpKQooBqJviGMRcnn8fS+DirKIUlG1Q77MMlSPy+BUnwCsTZ27TTOVORHblNm46tRd
ENptxxysMcvJqHX7C6rX0VLoxfaHpYXgLroBLr/wZJzNt1kkcV+7pZ985GobkessEA9PNuuCnwv7
Ff7dmnrmjqHN507jVlnPfmgD+9IBfv1u030js31JmCoYM6v41Cxr8mHxA2yfSNn0KybYfvwkUzZZ
ii3mkVBjG8tU0qjJLZI90QA/dY/NRbtkU42SIqiuYNHteCLTr72PA5THcOI9V2q/76D81vb+b2cL
Sa+o+p5IYOgY/7EFZHY4pWYWR9LQAn7P7vs/dxX08Rldv7n4DAG3cX+W31Lj+HWhooiTmSLC+tTd
ACxqqmBEOt7Xr82cVNVBLkv033DbkDwMyxh994bRe2s6Z3VQycUdorRsZdtFJrQeJ2fQ0Wey6v6/
pvHWD+xF4/gQ49FGD+g5FgSrzdZ8iRL7b0Vqspz9WBICxhJu8MCWv/nZoOKTJwONg1m0d6OdIeUW
dhklu3QIvOnaGsI79gPirIq2eBT9vS4TMx5m5bffwzLw9oPRyeac7XCj/DOY7ZcBbRTcSZn0Hyh4
wgk1gseD8ps4gjJmjvjWRLoyuWgy83t1W6qNgxyAZX4Uliezm9TkYLXVZ9ktLipaJ/IGfC/7Yc+d
Fuad5jFD7VE1oi3ASIefA0JGpFna6/fjFk4CSbmyib4AkCqqvKd8UMO2eik51ojLGwegQs1jiqQl
jEd72JbAv9SL544X6UXbcwyl0R40Yp8kl6gP29zx1DxftpHLHtufHdLFDQFevyVd6bwil0KUUSnd
fl9XOLoxX5la78oJvgx9lWkQPWuXfremVYQ4ckR4trMOSYGdk0zyD1bI6dA/TDafEBETrjeXAtcO
NUMYZnsdMkus1foLd0j5XxuWyV/0QMl9MEcAyZ6hr0eng+/aMc1IjiiqYPN9wjqVfU+yxg8LRHDL
dXGRhz7djDf/M9Kp3SfEGNF6p6atX55rT6Qv8J3TiCXd7H9rMREVd+vkDb9GRN9IrkJXb/ngmOXJ
Z03S5N0SNA+ITLTMmSKdDxjCGt0xQvWDL2JuCt8M/csknOTLTI3O/kNsGOgTq8ZDCJ9p2kcE84CP
YgmzP9OaAisFKMuKmZXSOkc7ODWHdNWhc+n2tbXoV3c73kW6JFBpUN5Acg/qwvABMqT8tqTw/6dt
HgUwfFCV7mlTLeS+I2V3YjOdaPKBqfXNRf/anxgs4tO81y6pgnFYsSFiRbqiWFsgFjtIt7HYUqQg
r6tcts9KTevzEqeVOC3lIiEI4lmWbBK6sOldFIYgASsOKyfGsOi+Mkj/cldl03LqeqrPhxnDbv5K
HMU9tw+ydY4WWVv3GKT7KF+joTFb7gqaBYT7a+flS7ctx1gy5OYRsncvJ5Rtmk9Li+7ixHptAhMj
ov4JrxpLl4zc8eT7q88exKL3+2pcKfV9vSINm6eh+tNo4cc03cAz95yLoCBphFoIASt8dMeSK1zO
8y39OfkfR+e1HamOheEnYi0y4hYql7Pb7XbfsNrHNiCCQIj49PPV3E5o21Ug7f3HoP+cXYHnKFOz
9tPQniWgjyA/mFujr/o3x7jAOiyqsIvzzWuAlLw3zZEMa1WdsjpvX/KqJAxSEw3RMlPL+YrGpfu9
WkF/XevccwCsSo41u8cSCSW1zouz871ZOHurI2b+Xoyz3R6NM87tqVOlvRLkwSQM0gQQnDhhGHFh
45479QEybgzGXoUwSznVJ0uRj7lIOzNJDiXaF6T4xYQaIpbFNagtOKEiKiRPgvCW+6bVXr1HiNbu
7TJUinVXdPwq9aI//GFF79NNjTrHbgerzBMBHz7zbQzPQ5cjxNS1393HHbdFkltrESYIR3X2KCan
RDBEtVz8VMR+Hu2rsQjK+2hiF0qdVcfe2dR50zJuhPW0KxaixqB5e3MH3azUkQ12fA5GH31a7mO4
TpxMuPrMsTUYVjWlvkUEsIXo3hgO8i0WbRqgZsoOgVDwsoBFyjmPoBMHRg9OkqkYt1+6rKuvKIIn
23cLSGwS9cP4xwJm9zgNWfhIoBvz9aCQmk1H0ckBrZYz1W9uWczFoak820lci8t1bxVdADHdTzM3
TZsTBRXKTvzeUE4wkBNfBfohF6T9M7oB9gmFMLdEngtkltE2hZjBptyQcN0gnYN1ejT8Pcsed3qp
020b6aYAVWrr+xbyqEvK2KXDpNpCxtuNz33hva7WZQf5ihbDWKF1nDjVpsMwe25xKDb/pjFY5uzB
X6YOdNrqaPPr7Xl6l0Grn2elDWtja4oy7ZDeB1CWGGWSoKnKJfWqsdnOM08zYG6zZn8CfuST50Xm
tRmmrNy3fBAwhtGE0FjXke4uhEO69yBZ45iCQZCA7XJ1POp5q+RBFF0UJdVaLlhwUD9q2rBtW+5u
Pn5oU07NzwjTgLcPO+KIUw1xxTo+Lo7hfMyRD5e+Qjwb+xwKiAz7jBV7QhTVo8EZD0XYyFdrKiN9
HrPAvmvdUQCtOTgZB3SPYAeB8sKrHWHCwtswy5ex9AYYtqgdrsSuR7zUoFSfVWar8AAAzX+XVVyq
KeCEeTXMHVlC8HX5CKAQiH25BF71GAXd+Dq3nr28S/p73bMZK2Re7RQu53rwtAVZnxX21wpTph9a
vVA9gfrd71LjVLU5Zu5SHV3E+vLbEf0c/tidvagEYUBhXaU7OH2K8NF+8rQAqOu2IXjdtNc0v0PW
ZA0cS5o4j/p2e2S6tQF6t7Q48lt66wknxHipvSant8qrXUS20UYMBIjYssel29RwT/NUnXNsTgt/
j4ZtzwDt/uR5y9lioaz/aXPf/srmHvGRaxXhY4aHCah9zXEwSqCm+DjOwNrpWFqWgaatR2TktvTf
Qc8cve+iTi3QsFPwFZsOOwmySdTTDoLoD9N19t9M6zi81/W0je8zF90frpEt3vnhgnwINUfeQeo0
4SfOGGBaPQe6fJjYWPO9dHqi9rwisARfSzWf/A66CEVUUYW7tu/BPSgJt191Acd55JdBCcnC0r3X
SILpYEMyOuzd0kPOwCJQfw/YFeWPFWbtV9Wi4DjKIfLMThHR9BKUsG1Sb+z/HrBJYKCai/W3zWNN
fk0Z5Gw98bY9SmS+64W3u+9+l0uEiCuZJzX9BSbpzdGHIF9YUH0iSbEzruatJtxJvpguCEam0hBt
vb/Fzb+s8Z07T89ARFXE4LprhADYy2fQZGe1nfWKBLHeUrnV44uJWowe3J1U2fhTOyar1SCRhDHk
XdWxz4nsjTVnjx5N+FSE9YKU3crF/eApI24PjIHpscNNVmnu6bj408g1lwkjZIWqqfedFGUj3wbF
0vm1RFKoz2aKerTsQ8hCkImWOdT3M82YTKr/vLN8HCqJGB29MrF4zBb8Eu7TArtkjlNpL794ufR0
ktJI+5hz8Z1gyhBSmd6495RsOOvnBH2Q7fmQEYr6g2+hdRrH7i6uhsrsnIh96LxgNaSbjcMrTxa1
uKjFSErc/hmfCOpHl1C37DjB0vl33dKIQy0n1zm4gyy+Ztzq90BNiLEXEKB9IG9MDx+vDWkczf8/
iuVUgDWr8cfYYnurNFLWxKES9tWvQv5Gux70o7X6qzq2YQ3811pz09CNkYPReRsv+mE06AVobJWk
g1WOH7SfhI5SKx47ffYDyEINaOX2U3XoBxwjaUU0qWTCqfI/RW1DojGzznHatBt4i4zAndNcIVi5
zCs40dgMoLSUtdrQDB24PHuhbOqThMvynrQ136KEVtxlswnXa82OzpVsm4Jbe6ATM9lwWTOt+Q1m
yhI0MXxYJkweuO04EETv2i8II6jTdLido/up021/pnWaqdD3eST37FfLIzOprBJZghuzWONGBPut
WRRuXW8jNWNYB3eBATLeVdTT/BKSkfniVAWLkjdb2bXjvjwTWjS+kwEFJ+fRs4uPXzYI0IzgpCA3
3LXfZ82IljSyH18DXHlPOOHBT9opqz8sM2W/bCBkcLiV/pe07zUJ8R2nBfsqMSRvNjPBf7YHugp0
xyQP5VqvT/22Tjz0FeaYo7BbO9xV3E3PwC4B8PaIffcoRBa8rZ5srbdYehnjcBOJd6W67Y9ibkRl
sZVMXRM9jikbQe+n1mQjLdROMzzUPKj1PsqxQLKXzWF5l+fDCmfE7wQoUVjsGYS42Ad/FPb4VgdN
lJ/t2uS376cpsIwUi8cAy2QHKRJ4dRL2UfkKGElDGKkSxQf2GHsBh2s1/GGAZenAGdG2j21jB/TC
zCX6UbWsv5qqtf7w1bRrikyueVM3TjdVXh59T9NY/ShtM96PXucFO7MJXX+NrZHB7QR1ZwVp3Nlv
2p2a4IK2eWtf4d/pVpWbEWA30rLNl+bNhKnLwp7xVxYOg1plu2lJ5RKCrNWSEo6nqq5ZNHnLC9Jb
7zJqcsXTKkRZcGrbzupP7gAQz/QqRv8AilCiGJ9RDEGlyhhGWvufxvZq7pnIDctTVczmiYpRXJ4S
W/oveuzt/7whXy9D7lSAmvTwcAI12/KE9bd7Rq6WK2AN8mWe/cLv30rlWr/HptYeKeCieXQG28pO
3WBZ92g8M/PmtvjuqECupxPVK4DYVjPJF6ZEr+fryykpxeBtX0WvImS5MU9Q4oI+ERkQLPYpasZI
Hb0yX/ujv/bTQgfIiDxUdCaQT/GSVeWHp2IdPwIMLNO91gyXu24Jj7FFmocZ3b/+Jt1XaB17YOYe
1uBYZPRwnwaMDepGdrk/piwzMNROmmfgsao4IWosH6t1m4onwAcK1MotnL/rpeJ4KnCrL1bSLnM5
HvzSiRQ4XVtuFB9G3NBtizss7fzSj47rAtB0Cpog6vY1mY7HxnSWTzO7yPsPoqODgtxRqeGcJdox
8C2ggN24ClzeKBxYESlaV0V1rrux/+bozn9tBKpNe6eWUFWdN+CTkeS//lC8Wl2Rza/zVUVsvalf
zlGxH53N289uF1S7vhFSHDanKnFTLCD2NRVORwue1CRBQPElNG/jYHR1Msc741Qv39GQiAqTJSUO
KQNQ1v+yVqv9xLMB/dMBjBIMsI6dh1FE4/MslVLXOu8dUpoM3dTHecCr/Xt1otlAhYFhw92rMmSI
D3wGZbqpOQj8mEcdPeh/Oej5wsreVujLMS0DjxP9lxR4DJDk9o7Lr6IXUR6sbOoClNcTBVFIUfBp
MY6OfyAW678el4DDA8ZCjQhZ5gdSzvAZohCIfkFDFA8LppwiaeveV0cR0MW9m8KN2EcKXv07h8n8
x22j1Tls9LLppCco5r+B9b44Q85V324ZoErMp2n65BDpFjT2jKEHbHLqX+mUkcDnwqGT4HFzdbJu
GGJ3NXshTp6gzSCW/Tj6i022IRekbIQDk9SozyjCM63BW6NUMvBds9yIYldrX//HKICGTM1+EJNy
0ar27KGUeGmrDrhO0BoSgFNW6mcabfHhj1geCEaC1HXzhfc+tnxuxm4YOnGk3ABJax62yye0tuxP
iOfIlkYCtD5uBunJiWUegtEYextxURr7C98Z4Bg+hfzS2HhJEEI6dU2ksLc4ewysmDIjE4qrA/pW
H+otxmpIAgEaP98R7ne3OdH7qLvxAZ4WiLwV7fRmeI8b3vKwuWKGQezWjrikZOPBWdhrVT7OA9nY
h3XIfY6SXKO0LxB3X6yAG2fXtYF+nIap+xSl4/+sXV9dtxU/AHSZr2D0MD3+NOPNs8BeClsq/ME6
lJGxX7ZqAmV0vXajBXb09YZeMUd8wy/IbotkYnvirdb/oXjMAmBMmChKDbvwxABAkEKrLNxI1tCi
Q6zRh+yK3nODDxL2AFplHrRu6rdxsZ48s7nTea6r9tIGNrHZudVG/gnuWzXkahesZ72yt+FPYK2u
c0ZODu9OukGDeAnB3IAUhAc/maN2uWPLK+OLw4o03E9IkJ/V4jchSQRNyX0umG33wiaHMZFyWu+9
+QbBOHKOo908+D7/CMm01d+S9JLsCDDOYy4qx9IvZBJRgulnMr4WlnUD3LJQPgbW3H7biEhs/u9l
dLULkf9lE4i3JJqzOjwT1dbW164GzX5xyt4qz4Rkl9suQ9GPwJX2biAibC6RlF31RCmlpIqUwIi/
TUyZwM5vW1jE2QlqsTe5MxW7Crf5AyZQ7IqslT5m7XBe7vBYwr1HDB5u0rnNiCR1pMD3eagaf9m5
zlIFXJor9003jNOdmw3llyuMrz6iYnH+LfBCrdzZTZ+1e7xHxYMA3qqPtIzEqPqiniJHw0H9iBjD
c//jfWqya1Mo94FzsuBwVsFs7hQHAobGmr/PuauB1rxLRRCVPAdwgo9zYaZ/EWqkL5td8sVoGOH9
ssnhjxjKfNoXvmnnlxbB967AdotrvyfBtxVjRKCru+YnmwY2WM9cF3vqa1W+i1BU5wcv80VzBnOl
hqHOYk5ffn/aFwdo4LcxHmzzWFMEeI14dlZ4qx6sIZsoej2OgMAERtVVnToo6vHkCYHVe74JH1Gi
x2+twMebhHPU/82nwr9x0LI0iQol0XoxLHKZ+EGV/1MtlAzqCbDPJLahK3ZcKsurkiHvVymxYyYW
55o+ZzKb/gTMq0+5UyumB9+dvwJHz78WmWEwxNDnHWIsWn+lLodmh3jMOtmEdv4T2rCQV15rEtgs
d9ndpMveroDEng6ZXxZq5zAA/kHxpP5ZgaTAJCfBAaOIjF4aOpKyq1vN7pVYk8U752LqIVcgbZsL
MUHjS+tH3bbDuIchpSNPJLuyPSG5iRoI/4TG2HhItBuOHnuQCj4g5eLi5PDYcwVWUfMbGGmY7nLk
efUhXFHnH4hHoH0HFbGXqow2Wm4pt512uB2Ef9JsQNjohl5hCXGX3E2lvKnVbl2CzR3pc9N8qGLj
weC2tXpuYCGBhhwpkPUvWbDdt5IRmnlmDL1z27sxlcVgodlhDQAq9nNE2wGZXYK9GA4CcVzW9GmF
3XfCWG5WXJ6ra53nmQFlPxvoqcQGH0FRsKqCoIlpVmxbJCXpq5lugnDX5bahEmeIkFNl2MDQZ8rH
LQjgsjy5aKJo5iny75rG3w5+js01sWtyXxIi5/TfeR7qX9nQrs2lXtv1caiy8YE5GLLS890V2eTg
93cZulEs1lY2MIR71vjo4vR38VUF03VoVbz9xv2/PUQ2hWCs/i7KaYZZDeC2CYzkvBIvS0QQ0sGi
lWp44FMREREvnEIXKbjtj4FpCGe2oBq5bBHSyT05Bs1jVja8tFx9/gu7st/S3EmqCRlcfftH11l0
3RyO+4TBtvnde7K5n6yQFue8JqmWLUxgZAPkOTPoomCqlKoFrgJbHKhkYK9ZKJ2Ato6ifvvqlI9q
otuCfmfKLHsg0MTkd0CFQSFT3dgxf1Y//baqPLh0mLz5VKHQjku9+tN+QERILzdwKcB8GbnNlzv7
a3EdJYa3KbFKf1HvNREr/zW9h3rMMs5CVr126sd58oMlaZWnogMjHcMPZUkcMGQT9tBl1YouEYLe
yffNlNlX5YQ3qxBGP4mg3vKQIdxUj2m1IDvHA+f6oLS0kzCJdMsa7KIbDAMw42f45/Cpb0mPEsk8
WMS6b49dFYWfnek8NPoMCHq/ETNrv3PDdeKybBXZJX7I4ZsUi9LYw5bQQg8RyO0SVvAxJKXPk7EO
Xc9EuDN2zwneoulMbbz9eRojX8Q+zN2YLqWYHsDL6TEveua6g67wqaZx6yzeFTmVmIklyOkGBRLQ
X1k4mvwN5WgxHAKeoyw1qiddSMBuYe6vRo3zFgNh8TRmbveCjGjCD8suKFKyOuL//HkU1TlSxfTV
LGtxP4opJNSna4JHCk0C9x/lP6z/WO+jIOlgN0Z6FHTBUlBUGA/1tIYziQHzzUW25uFzSCcScjbX
6gBC3XEYnpsK9zw/rMU2JsKlHPai7P2X7GaFZeK2/WbPDuvjTh6QZuBgKpT9jLgCadxk5+rh5js6
Lw1SD6CVBoSD8lLsTX1c9gOrdxuVR8YmfA1euL6GHfmof9ccB9g0xaJ5WpVftOciK3T7TacuQmUs
FJD7Cp56OKHPje7Rs9NlpnoXb0MMrAYMlMW8+Q3SwWfYfwYb7Y7k/oQE8rzrCPdI4q3B+gss3H/W
o14+S1jQjzDbOu/BI0ScMBs2YMCZrm2YAqL6x6GT4tuGw8kSs43Da8UvdENFYH93VYE7kV2stP8M
KspcL9l8LXg1JX/tBGXW0ZgHGq8CRPvMSdC3OfWeksgMGAmQjL2Th6iQEO2aA84h+5JvoVOqI2eG
Li4cJXaQFoiYw72LjpBb0/a2TzRF07Yr+1iIS1UBQaa+r5dr33B/7Su3ynvCqVzlvYZ1X+iLaLPx
n4L5wAtFoMrvm6O1JEqhXB44EZm3opLL+aCLBthZD2zrpG2gs9ijtiqav4XVceaO9KjFZznMznOx
Ert4cnhv8iRfq+nBGuOVcHyiF1gygoHJf+j1SGVRe7OOwgnMWDedGCd97av22ymIHEyauArM3mtd
y0klJgHAAHvOgL/cML8ziL4+IggNSIGycHTqU1cY73KyUspU0v/4pNrBe7eadRt+GY8nhKeUNx5V
aNeMbyzwcnyPQqTpWGA382YR0/MO1HPz7veFesryir8GmnS8I5mjt1Mc+ih04tYEr+QSkkEwl3Lj
VmC5Rw+J8UCksbTFY+wYjQF8Qe07wRuUarjzI0+g1HBy8+RldPIeHDIq3iM46H983F5w8rPNZmEf
8K0ebF0t4QmJrbw4WZGp1BsCB9AMcIBgKIPal7KgAgI5Z+0V93G9sA5PSvDPriH1ntderfOdyvN+
uMxlFsGgCWJiUkAkATQC8oAFlv8EiAiOXh3wAeASmgaS5FIsICMursre5h0TLNEdxerytq1Tnvm7
aigQ6I46RwIAlMrI2hGbjFaAvDRnv+AHOqK26MO9hZWPoQCUz95hsHSbZGt9zOSecu3nfshwYnNE
qj3e18JKxxGNQloO2+biIxJSn+Y55HyRtcrlfw27lSFzh9j7ZFrn7qNYt1id0Pb5YWKbPv9VhlP+
NmGCh7sMYhPQgdDqf0BVfF6iqIaPobZt2CFMJVTheKW+g5aHFTB6JYjL9ZZCHPEW9v9VIzHVhHmI
NUvGssX3keEUXQ8jye/Pm8+Hmdgtil0yT5rqlVSZzTlSe4AhLQv5Gi41dapzzblm3+KNSZ+r0SVZ
wUXgDu4uZR0RQdAyzQ9Htnb5ug4c72mOhs3wDwAl7yOs/POhbgldSURJGNzOK+LsdWxs6Tw6qgnP
qAHGMiVnJz+QwFzVp7UtTHlFdMeFNqBktS8xobYqgTkz+DNi8gMRJYVH2Eit7xwC1pxU6En9GmY/
/uVgovYPmhfnZnpX1pGg8T4/8njeTvnR0pzSY1cdYHVH1EOLG70TEo7McFgsBEyTzzsZj65/nPsR
vUZduo04TmoYw92MpfRwo2vxuWA/vSGUPlAoBke7OyxmFi+WVog+Sr81NWWI/fixktwV7Wq0wi8o
0WGbMhzHSNFXH7H72LlBQyBKgYZ50RpPjwVTEiMyxZbF+FWyqC0BCkLsRQu5bDcxYdE7vUwMcWxf
E3fq26I2sgYQILn948zPenA2/BN7wjOsnJ9bD6cVy5R1BaL1wnTBhT4jza2Cc4ZBddzVbQFgyskx
03EK+3U7g3tRPjXSBfjsYacSB64xu87rSH/MWFNnc8vH8fzvgTaBB9EbPUPHk56DZo4uOifBvRzZ
aUkz+DNf3lRDZrTqM47L4E+HoCe6RF4m7RNRyWvM2Oy67Z23jFvI2xa4f7F3Rb+54StnP6L4ZNst
nfjT0ZbzSjgA2+9AFdNNy1jyXJfNV9wPm5s2xMmMly3LnfwIiB1/dyHx+2fHs3OCzwHhrXT2xm7b
9x7WhDtCJ7xyx0DFHNyoSb9vVBMXibaEwsBsFQ4CFhEws1doMKazEzaG1yeum+XgKUwEuy4H3d+H
Aake5O1tHlNUTtXnK0kNmC/CHPXtYQNaBNQLFv/sAAF3EDE+wWsBWYqXUeTsxeSNkXOwLMOSJa7t
C44QBItU0C7Sh48ewbkLZMJXT2BsJw+WV3QnYYwI7nOt5R8JK9mbF1ptecJN5n5CFhHMyXg2E8M5
uu5+BXtz0lAMg4LnCjAPV1NF3lyBT4a73KbOPA2mWwY1wmEGvgi9d5sQAdz++Ni71CUKmM1S2XD1
7wmAjm4pfgU+Td6rmKWf/JHxjWGLb0nNy7Lt/DVy5Ifdh8OCaK0jECUvtubJi3MJpsEUzBMOLtC8
kNGpwCo3Hyyh4lj4Y9Vozk/IYwfyJJsIQFEwm6LDbt0ww2tMMTxqF4eP+rHWUBNnBpPaPbNNLdUF
0Y49YAecKqJHg7oQ+HoFwQmYsqH/tqbnJuew2LZrVI8tXpFmq8UD1lkaNwCgw4+oh5L7ZZECI/Yr
uB0/0ELWRbDF1mGN8mq5HUMcqmBlY5n3nzGyx0uDeWu9Q+Zmb0dvxjd8nATNK4/wqdnjqMLq027N
UL4gAke3yDO4AlHiNGaL6D17Te1xCqK/HpC/vOCYK+VuoLmAUii+QIXB00UKdqtxtC6Fm9m/q7Ww
wlM1LvKXrQwRB5NSMzaCKscnJERZX/lgpqd4UKrcc/2o5lMOzDz7wSq3/jgG5XqPnpzo8dXR4Z+i
Ql648H7z2uZ6KJDARvny2N7UlSBQ4sUmngq7r+vJQw/aT2czlvn+paWRbTngI6jGuyr2luhgW017
3Gw2IDy6dk8kBd/G1XG6qU/JQ4vD/ST9SRwmslTR6wek9WO7kGN7nj2hP0j/7KAoPPirU7uQDLmf
BxabkyQUYr/K2KjHODDtn6DcqndBZCA7kJOtv9ZNSnXnLsjp9ow1wt3nLvrlXb5sebYzYkWFWRDI
xLuRo9UCWXZgilgE4fcX4SIjbOibLogP2q4LAULjUcV55ad8ftWEtzdfeFiVbl9qS87WG/LigStI
hlt0F5XSzfaoj4sYzsxmSXLmua1P7HCVvh+sfniyF6+b9pOZpxKVgiyCvUP85Z8KZVZ5iIbYjEfI
leJCbh0L19K5qDwgSRouws2S036M++7O81TnkyMTbfVxyBaXtzhAxcveYTXjPxMvqK+6gAxALOix
OG7IGYuEfcJln9ycxiP8sTLqfeFOQu7hWJSVYhBqYc/A5BdcVr5siL2Ixi5B0uotT8yDbpeSCQmQ
S2NhcHElAu/zpNVcnju+C2ACpK/dHUrQeaY9LvbuKzHlweNsqri6n5dygYyuhuWIfLT8mi0rsg91
JvnSHHdzz6BnhD25YXt7wQcr+GmLqV8e4H4jfRjqZogvi4UTEPJgxgQOtWbyvUPcJ0FYg2//tlQw
goRsoeH6j1bAHnJzJLbRsBS4FYLm5lGzhJ0K09rkBW6wkSBvbu48Dl2cz+SUhVGw78j55kgwTF0H
pwMzIrGIYL7Ns+Yv1BrBT6U0/mvRSGzHnlLrPb634osppGtutnezi+cF/d/tLN+x+iywssWSvygt
wXcRb4AI2tr2aIXKWv1NXln5yZIFgZQx7x0jMIDiDrfYEO8U6rORVg5Tj6/lrNjrTOFlz1XvqK/Z
4D8myQFj4b5yBj/D7bcBajjCIRM+Au2MyXJwidkSHBpcRNgbfhdNr8Qly9X4e2u37ZUQDfIXmMa/
MUspDp8oHjpCGIb45A2otwjr2dZfdtUHNzHDiiIw5Ol6HrxCnkorzJ9YmyCgQoNx/lIHA3vSLXVM
pcSDEaPga8eSiTCTE507Kqm+xn7GIulqbPXk0fZ4lwTow3qycSN0v7uaENpD423Zv6BazHhpeXeP
uJUzc11MW/2AKA424jLjXwNkGob4UTwoP/GEWwokD6Uv72/O4D2Jxuv3hNKpONFe1hxjGec6xWXf
15dFytqB9NtccNsApwKqma56IKssrx8IqeEoVlPFlBt6QL67vmZlvC2xU3YRNsTi3na3SO1tHZNZ
S8f0Suw+cbLoM3G3mwfFm/bX17H56iOV3RH8Q+c2bjH0IEPXO7cceTYbZvuw2vabKJxncqCRPum4
7p5RR0BxD3zNp4EoMAh8dsS/Nvr3aoeMl2BnkmOJX9+yzqn2VuWFP3xZ2klbMriLs18uLmhNRwxi
mgV1FVy56sb8SB6RXxxxUfIV8L+cTkK2NTdT4EXDHd2G3BgRVhIewaEV7wUzij7lNjHWTtta34Gd
Vdtpa8fSPSxy3NTNTdM8o3gFi/Vny/yzSQjykGmY7adpiNm7J75Fe4diss1/BNkX3+wzy0OJtPHZ
nxW2v7Z2ut+VcLw3Dr34oRwb8yfGJznucysWWOQbH7fW7L7nDJK/g22b5yQnB8Gwpm3S2gOat+cK
VROKuNL2uc7t1Qy7ij0DV7sQqP5NNxLLnPlZ8EjVm7E4QuX4H/sy7GU9l86/Eo3m32n0og+7m+iL
uDWmRizbefBauyPCKOXVuEnXKpyv5GOFXloDTCj7A0qsyc5K5WLeN8BefioxL+sDKJf1umXl9te1
tdY7LzPBBzA5j3kY3zYlgmf100qOAREGBLZAfSNHevRzgPCEIcZlVGqd8sHq0WMmscnVvI+tsAY5
gwvaDboUI4Q6DARyVXf+9ldZP9G0maFy5gojqSrzB4RzWVjWaRDNi7wji9N+MxNzgTXVWZ1iuwC6
tAU82xxErZVmMW1uD2KLHVI3h8D+CPE5PKPeKYq0Qo4q0G8KBL4Cx/UJRgQbf9tb4p2aq8jZWcyA
B8BMsojGeiJsxIkxAx9abjx0A2jxUtxRWu7xhIFjBg1RbC/I7W28cqSJ4D7rqIi2lhsV0ULyYrWo
8RfNm+uYY4Gs4JYIMNTsXCUccDIEcIMkhyEeuxBf6B69up77xyGSBD4gz7HcY+0s9CtlAJAe6vAu
bH6PIdFZaJr52c86HG7RuQ2/0dpr80XVmhAQd/S3Xpil1J2cjUPAxjJ33ys9vncuGA1QPgT5vVe5
3XgQa4yyuuKF9e6ACTe5C7wu5tT1uLEfnBXJxH5rqJk6dPUo3tkN6ia1NXGLCcQSd2m5bkT49VIb
wmKYAOdDIzbG7swTSt+45bzcBTOOhp0v3RvNawXZ2xqu9Y9pmdJ/6MJDt04SqTNem56Am4SQPzLy
px4WMfHlpsJ92/InwTEAnSRF6Qdvc9Ep+Abhgu3LvsRCDh/Ufa3hRuE7IeDDvCsxu04JaWR9kDLB
hN8NGr+rXgf75yYsyhNnYifg9AF9SEbSBW+eIyT7RMKu8avT5FP1NFtiLK7l0IUY+TDx8zpqTK+9
UhJblM7NsVE27rrQj2v2T2vbPksgHcLvlHYOKg+ND6QjfPSBhiDl+6wnRycJFtIHTnMUgGjhR7N1
khkreC2JC/4yIZnIRLjE82MV6yxPA2/ghM1K3t9DUCBVONQ6WINk9Tr1QNou/L1FPgv5sYv9Hg7e
8GmIIUdR4zKGHkU42d+SNqP6gdtWPWBmKhiLMtsZ95bObITSNQZF/oBcgn+S0n0Rs5G/iD+BjyIy
T791fm8I6F/l9B8JXb1KJj+yv7Wv7GxH7AREBoln4snUYcF0wGlLll3vy5+YV5D0X3eSsE7+HN7N
DMB4lIox+q8hwnYib4rsnKRmFYwSUpg4BNranmcc9xo/XQztetl6xg1Wr4XJgGye8CsckHgPUuss
deuM20N5OrpHfY7BBSVS/I6mvDi5uvwfZ2fSKzfOrOm/cnHXn9CUqPGiuxeZyukM9nF59kYou2zN
86xf34/cG6dSSOFUoVZVwGGSIoPBiHdAjadKe6jIkYEg94HvASQEwfIGwM5gW3ObLQBtocoyzt6K
tNB+5GACiouDYGSKRnkt/sHZQ5H70c8klNHMbKKTAK3+RreHtDk5mjd1+6Sit3kYcdIRJ1B34xvT
HlpoK4OvDi4WlcXfie+HXz2AjB910xkQehsqDtM/ThyI9IT2U1vvzFT4ArBN274L8YvwzlEVx+EF
rAM5NSC75mLruYqIFPDxz0MW2p9tpPXJX7puAPaSdqhMq1P3d5hKsvWpwdRYT3SenAAijQ+TrVsU
M5HlgoZoYLVCDwY/07eKohofFSeBC6zEeoLwsk2Nu0XBwAQrkVYmeGJKTnMakINGf280E0GxKGDa
0e2su/podpnxtfXxq97H2iQ/mBOAQhwTfHGI6FOD1EBbQ6P3rPM65QwFBnqjEC1c4MgWpMsCfuBO
0BAND+poUWbSOyRvd35KaHUDamCHHn0mzF8rOvX7zgL0/QYcSINeGU0glK0FJAgt3DOWUx5E28fJ
Bx+lEQ+Z64HmI9hJpzugtwvvwDPjgXYcht7pmQs59F3KIXpylhI03aHQOvkd7d8qPBciAIwdWI18
Qs2+i90WBD/RXccPgs2myC9q5ZsfcFZU7INM1SkBogS9zZUWWA4X1A5pKgzG/GnALuVTCh7ie5tX
Skbrz9Y/pvXYoZIB95ryhF+oX9CeT/6yu2pk+qC8nh2kKKq+yB7jZHwohTmb6FCE/5URW0cQb3lg
I6bYFdTckcDGV8Oyh49p1w5fygmwu2JHMRDkeuoeq3Cgxix1EaKFC777YwIOT3sc8CCAF0aONcsK
QLM64clUvaidxgbpgdR9GAuZq4+0QkNejDB83iDS2IOnQlscCoYJklM5AjBCV6qxpPoe+Tlf+2aY
NTXzHuuvNwFR/Ieu+tp4NCPEqZ8V2CXUikfHjgivKLxTDEyl/aInAfSDFgJHeZi0AFplFIxydH0g
mBdulDZBkDQHOV0ruvFXmxotN1nC5VTAIW13oVYqMfmkWT2YXeg4bpQFFkkKCjHyYA1N922yRvlJ
DcZMc2u6snh0daXNtvYxtHNZ6ZHqcQapRgI7Sh9HQ0hBkcXxmq9BD337iXxlfIC/rDXHSlLT9wkJ
UOxp36MHDp03fwH7yROV1m3wsestwpnT+jJyaQfZFOY9ah4uT6r4i4LeR7lHsnK0jgU93i9ZUJsD
4jPK8PCfkocJryG6TFZicMuIHKGOrioRMf9PGTh9X2YJTjS2TMVThY/Id6kGEVXgVNA76Ty4CUhz
l/KH30A6hYYGfA2dgt7/qzDo6ODqElHuy1I0GijDiAagS4su4DdK4639UlZB1j7TytbI4fPK9z6o
7SAmVwsn/QLXKExh2pRBtvuP00s5ZuR2Ltia6JG+goNuOFs9Pv5HLahYFBQI3cDyzH/o1TUfMxmF
cwIFDAsn1O7zf6YJMqPoJOxfs9Y80loBWFEB3UotpEjN438gTzaOsLzkkJtaIPeCy/NBxJjwnCMw
zOOGfdyKn5E2+6rxVyyBUMXsOfSHp5AqfMRdZNHswSSNKE0ZgFyOQ98M8jy0fvI0gbH7NnrxeLEp
HLj//V//6//+7x/D//g/85f/b4f1X1mbvuQhla//899rFkM6vW+SeV0XjrrwOuzJaSxiHU8f2B1A
l5CkpZznbBjwrtkmIZWnA2oEYeLYs63dH1P0o7HCMojXk6LRXEWF8ZfSNtUb3hnDhhfp7KF1ZfpF
nAB1rgvJ28dgQa9H6vGDzdHUMvdhpYSP/dRqJy7Tfq8r+EIYqfy7MnsEzjHYeKyN9sf9xbxx56MB
x5CqpQuDVFEsPM7KoPNjePh4R2RVdClEiF8lUh3H2m9gCOpdgAZPnBzuD3qztr8HZdZCAKjTljbK
01j0TWCAepvqtvgkJMLYWVEqb5HDD1/rqcjEHEOXNu61Gv5li89Is2xo8DeAYFYU9TGznMyFqtq4
g4er0mtnpavUVFTD0lEmNMXC5Ev3tK5AAx+xSct8XzlR8jzI8peedumb1w/EW1J3DEulgSoWpmyJ
ahoAm1ALQCe33g1UBN5qRNUjPXDYmffHujGAYzK6jQmkg8+eDVX3enPCsMVwJXX0vYXaKFrSo7aL
ZU7DApTwDkOM7rWHex7PmT8XcUWDK3c9XlQ0PkJnjFeBxj+h+agc9HZK3716Vvh6ag5NCkFpY+ln
nZb+xG1uk3BiR7b38sg5QhhFGbcRiJ/I3nx/f7zbDY+0tgW319EsOkLLI64q8GBTAQYvEW291wyT
Zm6JPJHe29On+0OtfDDYlZrBfrdYQ33xwbq5NJCG2E1MWWJ+jIqWhoNV6L8aBApP4FWD18ZJS5dC
A8tHeYADps1T/yNOKvgBcEGColMQ4z1Pfk5GDoRqz+295ce4sopsCyzskGjSYccsDhgaB81MXEBw
Bh3QM4YunACqM3u4a+1rbQiZFSAw4hT/Ouz861lpHswUOETzWdbLnaKF4uIBIKyUSN8IUGvfi5hB
LARqS/RffK9CA2Q4BEylAscAQ5cHdu8P0SkwehTXpjI63t8fq4tI11Q3TczOxdIpGK+PPukctmKG
C/Jp6KXv6niGnZo6+vUvRtIcidSILSwu7Os1hOSPd44FMTyuaMtPre8dqlx2h2jwq38zKQmdUrCE
piEXQ/mk9LoaDkSpXkMnD6WAi+FBu0D4wdpwjby9rdkZyHrSVwOgiKft9ayAkgO68ZAURgsnA8zc
o5pz9MnHachjF/qrryrgeo2m0AWZwCU/jI7kwfsvltYWtqOrti1tdbE9cx7vWTWg86B5SokHEmxz
ipXVWdh9tBGQf/+t6/QE/rLAxMIUdH9xrL+esPDTJqchJvfZlAVflIoOzq4ZsDYqQJm9FUESv4RV
pT/SHKufMMMTb7lypwOtdvsCFMf6OcZF9xNYdmbzvgebRXc/PkehSnFXgf6ycWHNU7/3cxffR1GA
qcamLfcx/Qo/C+jAegPWBxhdHJBrF/t0bEK0hhEKuf9Nfued90bWrhcKZRQoLj0j14g3AnhAWS61
35oUzvalanaPzgwJoEjwy6tk9STCNDiXrbfxK9aON8Gf72XOgctehGPIQ3okQffA9ENb0gvRGK+B
+18QCS83hpoP1c18EVDghAMDNs3FoaPkErVQ9/S913wzwGieaMpktHXRkS0QEbq/umuDydlYFKQH
9AdtkfM4Rdzos/4tbcfMV/e5qhdPihVVJ6MfEmrxOqyzjfmpa2tpUykgI9FMS1u6GTtwrMki8OBE
wKVG2xcvAhDYXnGxSNcvI25fgFE084hcYP9ScFPQ4cIT4EBpJPqoaI75OIL6Ll34M+JYUiw/3V+T
+WpYfABIxSryKTa1Pq6Q6w2XzcufI6EFKg5ipV2Ct9dpvR3uj7KyClxLDgktF5QmxGJbe9NA9xXZ
g309CiR1dQRSLEPbwb0fj/dHWgmthG+Vi11jxaW52LtJLzvQduR+dIeqyxRk3qWgu7OnjDK3IMzs
1NVqgBakozzhHFK9PqiSUBPrTGreRNXFFksHmJ9hHxh7R8mVd40p4FaIscifoFwnX+5PdWU7G1gc
67wU2Fjq8gENQhIOcMlYAIVnFwCJTy11OtDUUwmxDOuzjbVd+YomNyOfEINug27e9V7BRAcxT4OS
PqC1+qHsY7T/isZ+qjTb2Rhq/lOLbclQjqqR1vByXlo449JTYwzkcRknFi2gpA5bJErDABFwTNUO
vS60Z5yxlI0IsTpDW7NNA8yNYajzafkjEQXEWUWoM6GIBuniSJ0TFEmBJjqsjvz86q9HZwI9cs6w
bSE3ej2UqaAlD72UJHfyxHu9LCL6BuCOz7AqYwccXldqG8FodXaOyauSO1+17MXsDNmoxEA2jPD9
pjwoiIo9o2xiRG4Itfz1zxVWkU9o2qYmyYCv59fwcEINjqVEWcUEaUSeY+HXfagK4J33l3JtXkQu
29F07GAtuZhXjIx2Dv7Y2EM4MzAYQn1YSfCobQEfbmyQtQt6PgE8HijpwPVcTAuuvjDblmlh8mT5
+8LOOwOYgJWfEdZX0DAOkBxOeifreaeN/c+qKrsLXj7Vw9SqJOevn7nJXUbznKBqGItwUye4Qlk9
OpmY7lrnFgbUcXDqj20PKfZfjOQ46GGB7+G2mIPRHyeD1xsGpfwCskUNQwHoYUgdaeBeccTbWOO1
s2/N7zNc1ej72ovLoh4qIFo1cIoCuO8FPUa6bLhXuRU9nAeEo5UL1ET7XxxH3hfwb4nc1Cjk9fx8
C53HEeFsEMWJD9MWGEYamOrXUU/PxeR4Gy/e1TnSPrJ0Uiz0LBcfLofjYGsjuk1emLfvrFCP9njw
TGcUNeInWIJYTqBV+PpnIrFbztAqlbTOXMxxQoIOfB3S7QlYVfUwk0bBCTaW9sZh7O9GGIRf7++a
tWnals3eZIeaRLvrVUUJTfcGdDz25mjUH4cJofEqB84a4Uj6qQ/s5KntlfGf+4OuhQPqyiiKOjzn
dGMRDkSVWaXeo5QAFWZw81EZ92aiQBCgW3x69VDUPanJUBWci0CLFcVle2aa0TuA/qu6AdXKJ8rK
8TEpvW7jRlyZFWVyaE7C4s1IjnO9lC30JUhZNUqxjhDHGGQlvZDERP7a/nV/UvNfWty90PzYlORP
VGPE4qMNwvPquFDrvQRW8qbCtHqA65nh0Xl/nHmP34wjeQRDlaNMYixCqW2VWRwhbQvepXLOnJX8
ZA61ie+4RHBqMq2PsgOzUHAdYoJgxd/vDz9HrOXwljABltAoM6nUXC+oXWWt4VuSEy+M/r3liekv
UN1IltpddizHTNmouK6cBQuvUyrk1LikvYygLdhEK4hpKdqTD/Moza2fuaj9fUh7HwGT2Z4SCORf
r54kMRv5FymlEDwkrieJ9DGi/WC1952DOF2OSsRbk+70ET1INE14UW5809+rtlhVLkX2py0NzqC1
CN5O0o+0SWuE1do4/m4EqfVjDvHfhQWlE+5UhT67GgwBFKYJ0gdoLv9DSgXSdO9P/Ha1Dct0yCgk
WRbO4ovjApkD+aaQQqkwFe0dponJL1oSOKBCQHhEKsGwdiMEG313f9jbTWVYHFPmDy0E0Yb5FP9x
TZroC4c2pkr4F+I4FmezlAk2kxf4LD/ZhOHGLFeHU+25x+SoDpfm9XBIFqpQlwA5zRqAH8Dx6Jcq
gRc/KAOk7CBHZu7V85tXFJ8vSPAqc7we0DZnVeK8r6H/KLQlI5k276dWNy+R4fUYaObNxgxXviOG
boxpcY+Qti4uSll2YYrLEtRPJ63PoSxQr8fawVU8Lz4HgeJdJkXR3t6f5Rx5rjcxNX3iOU8cXnE8
r65nSYE2p43EUcXTA3RTNWAyGJPxWGpR/GMGZflP1NT4B0Ay2jg/t1F+HtkkM+A9bgK/uh5ZR1lo
rEqDCxP90gOtZ+tSSVt7Qucn32gZruwdKriqpCpHKZcgeD2U4mlREeg6EIcCzcZqGKcD3GrAzlPx
Pvdw8r6/pqsz4wtSVwJdpxuLWyVOrUCZQqAnUJyzY04GCczfU45I5yQbi7j2+VQKPI7p0HYS1mKT
RtoAxyOd9WMmCIBdpfgHHd0dFL7lJxq/2glBo9kmYVA2sro5qFzvG/IrhrQd0khWdLFZ437EmSit
Gigg1JcUXIqOIYWPjSNx++F4f1A+Zl8Sam7OYKeiSQLxu9nXdYSkDqQAFxGa4ohSJ4pDOMNsLKc6
74TltKz5cUbnSSM7XhyHShSIJDeyoelU6m+ihBdkEGWYmumyDHFt8aqTKGrIAqZIz2WZIlUaOs2h
6XyJrEdfPgtE1T7e306339hEv0+jlEfnmRtksZ1AXvtQ8PjGdZqgDtERZL/4cTOc0AkyPzcNTMxz
NMAudMFxA7K8P/rKJ3B4Z5L18Q+8jUWYdyxzgJdb0tivp28+8sc0XjCZHqE0EQKP9we7zZOIQipt
Ws6NIbVl+3k2xUUQEXcKAbT7jCEXIjvW1J+9FMtcCmvWJfdTxCTbpokOBlCE19eDLQ4R4/MrTATZ
F+cpoUQqEHhq93Yc/cODqH7God1DSDbW392f6u0BYiQSMiik3N3M9zomtSXWfLEB3kYbMhjHZdCc
QtqdGxt6ZRQyMB6Yc2pAT2Lx9UrFQUZbeCzo5ED7xfznQdGQSr0/l9uAZ80lyHk20FvYLtdzydGs
RUl6QJ51lvMaA9ldTDX6IvtpOv2LkUwyPMnLjqrZIpPtEC2DvdJj7AoYGT9T33pIER9G70Mml/tD
rexFauc8QlRUqumsLz9QYGNLY87aMfg+1rAkWuOoD1r/rGrU63eprOMP6Qhvr7a68nPdm6+vJKM+
B2RIA6Bg0ulcnHsEeqnvpMCoMC/MnmiHT4e8R5cyFoN+uD/XtQ/4G7Tg/P58y4YgGjBda7VajxxP
CU0qhkwG9z16Qe1wqzMxL9t1hMUdlxnNQBaBoPRiR9oeJlXqCNuylJN8j95d8blQTO2zpoDv3XWN
7bhpnuWvvq4YFeQaD0qV2tnyYyLXMwyJr3f7ASjlI8ZKhav2jvEvzgEGd9QBZzwBjdzrc9CPGEML
HYl2GIfogk4SrVY5VXu8/F5fpGIqvCeJHzRWqQheD6VqMJYBWQN7srAssRBpPeCEZ+x8iRzL6zfH
XEuZQQR0wI3FmdOqGlOgTnb70qvH0+SgjB3QKD4m3fD9/khr0YpGHNfMDK+iOX09KbORqTMluG2U
VdFemooXcmaD9L8/ytpm50KVBtxaVDGNRbQqpEfpL4J7WdrYhqDKjxR0ZZTnqcm7jcvzZigmQVbN
SxiTLxAmiyxpQmepNlu8XYXRWSfsUcZz2bfUGGAhHe7P6uZczUOxciZFUjJdfXFzKRh5wytC7ijO
Uv8M/NlHgqgJXvBkq786nQ4lNcKxI9+Y4cqwJlku9kJ0EbhmllGSVjb7oMALkyuArLr5gm2iekrS
WPuJ5KqdIwJllK89ZzwY/hx0sfkNpHBSPxgmtOxyyGkaBjuocjTHMey78/1lXfmCdPIcZiiB0Igb
KFLIE0hDM2FfILz5AGIZZU4LPzcA4PrGObvJ8+ZZAZ2kXctaApi43v0e4JJQDvFszJkMWLMh7apL
BHiALyinotPMb+Rh8fvBqjeO3c1Ntxh4sXXQdAFWrwfTvmnU/sg7EPWi0ICqqU5R8YDaeuCi5AUD
H/PhJxrL6caBXN1DXAYcfDooVKavJ47I3tRUDlYnIsCEahcKZC1dP0iyJw+JgAiKRokyyIjExcYV
vz6wNNCdootGxnk9cGWpSLDitEWXL+4+ofpR/q1hQ3SCCmO5pbCmU4wJ5OsP6twjpxrI9QcQbLHa
faE4aubl82wB8e8pWdXpU9tkWf9j6jLlpQvqSKGCm1c/7m/lm+gKrIhXMNVbCigSeN31bM180ssR
BZw98gvKBJukBRWPY7H14fXjkHRK0k0HMOmy98Z1oZV2BX/apAw1O+qMlfcYBPBWNj7f2oQIrVQu
OHIYMC4mFDaTpSdeLGZNZMxbc/wXprrb6s+uRADrz1EWxzKI0WhH+EPskQNpTpbpoeIeOLMKkfXq
kghfiGSdHgnkTBo0i+sCHaky7QIN0I2Za18DZVTfaa1Ftws8kXv/I61sfYukFtd6c+49L3F0GOXY
TpZ4Yo/iG2p7aFaiCt6Pl6oT9tnHWXfXIc6+8cFWIhz5imnSPlAR3zQXmYSwAkvBZEtFYi6tflB5
+RtFxOlNT0x4hIKfucY0e8s5FqLy96e79hHNucJFNYF6/3KrYHbnN2nMLmlTczxBS8eIMYLlp6G1
s3E5re1KsvYZEEn6fgOWdej1VL6BRAgF8PyUi7x0LYoKGzFzjhJXaTRbhWIhED4L9qK97BxaOpKf
5YSLG/DqEfVIq7zMfrfHcra77MtR22iorS3gXBGZwZ0Wr+NFjHYGLOOw+dL2lZGlhzxoxyPOX+MJ
XuNWHXR1KIsAIkjXDZ6T13FKlDChaDZp+xJS4oFoiTAhBmXoTlpbENnVVeT2o65IaZBWxfVQcQha
P7USbV/jiXmBxKBfCtxTHgaYi297Q/qn+9tw7dTxyYiMGpka7a3r8XBOiJrGZGpSVj9j6IrnsIE1
F+OQ6zYYRmBePeUbY67NkSfP77I5NZUlZKAA8O5nA2F/dBqxn9Qyjtyx7NMMDj0+jIhQZ0/3Z3nb
GWFzOlxtoGcILvBlr6dp5CaGAKNDYI6cNtwl4W/J68FRjzHyyQjXoRpGnLOPYWCgRgffUD16uYBm
dv+HrMUb5s0THtgXTZpFPI0tFZ+oIAT/Ftnai4IhiwCjYfYnymn9jyxvDKhLyNJ3dSW34HC3Y3P+
CbAY+VHOp5Z0vQaF4ptDN3rYdeVR6ba6PsTo5O005wg3qXZLPegPTVorh/tTvo0+DGuo7GV9xmQt
H7oQ9qlrzRc73ur6wRoj7zlG++58f5TbIzoPANqblzQ3hVhOLranESO5ASytZxB4fMy0kHs5DkX5
+dUjWTpRYH5Tk6Mtkwl80SnSDZYGO1FqByeeglNvO+VJnXpzY1K3h5NG+gzctU3AGDcgM98MDSWr
Q6D5DrLqMstRDxcKslSZ7R0BxCpIDdRbQKXb00nfGVAo710eo7RBrrdJa0Hmbg1AfHA3w7Ne4m1b
YTN3HhqYt3UIjvi16zmXk3jO806k17Rcz6yL4xr/KWSygqmF6ztURIach8dTCr5mYzPenoHrweZt
9EeLsGi9oO9nBJFVNQhR2zVaEX4rXTEZPVa98PatnBCf4uq9Ue9ZCUEasC/EFMCez4nOItLmwmgM
n94nHffIesbGsNsrgf4lUwzcigpkTxEmxT52QMK0rHA8NlKt2wiDt5/W5MKEUDWzSwgA8377Y/Z5
6NhBI9TRHSvFeVD60T+NieWd47ScUBgat1K620PJePShobEwIBWY6/ESJByRAHJGnHQ055mK84AZ
WiBdX2+3ig23H9YSBBlN1UyexRAxrodCTWaY0MroXaOoOlQNu7r5GDpotqttE7dQhgfjG8Yr1aOP
G/vGprpdVsbmo4Js1qmsLClWyaiipzrkvWtjFf7cw6A5ZxRk0b3S6lMg1HYjU75d1jlvpBFM+mOD
YZTXc8UxZ1DM0OoxRCwJ3k407JDTwOhUVF/un83fLc/rpM6aAa5cnbTW5p7X9VBJUDlU7P3RxToW
mcY+BU+0q3SsUoH6yfZTh2bWi4nSzltQuSNa/xHNkd0sEI1HAQa7uz5JzY3e6e2FYmkEYEHSPF9l
SxQg4lGtAEaMioonMB1EzifYyz4bf92f+3wVL6YOj8uYExVKADdxEJ44rluqjrqCX6MgBNVd7AH9
lOFJxXcUbJoE4ABTynaR62zkLh3Rzbv/E1Y+NEWXeXSKdYhBzJv+j/OqOx7asbHNpjZE/ESK0JxF
ZYgHAPNy4yG0OhT9NCg4xHyQv9dD1ZEkC6nV3tUmpcELLQtUfR/UNYrPluzbjcfPSjCkWMyDS4KE
m997i5kFHV9CIFmCElKvZPtWU+FLo6nzIKGs7rtGhbcux/AES9h+U0+V/+JP6hbfc+0Lw52lQ2QD
44YRtJwzGoKamg/4C6nq06hJfGJCKndZOqFXiBssSpea4iYJ/H6ymPbD/a+7OjzniuBhsJ+XD149
qb0gJnC4qhobaFCqNJTjDlq0HRkDeong4wFZt6g8FNjEKtar8dY234DG8kwKml+Hi2/QmEA72qEa
XL9Li+8FjoUn6bXGrm/LduPIrkRILh72MpxQqiJLUouvtnajTf2ATEqMlAYOyud+AOSN1E2I6o3W
nO4v7dpuBnhE55ZOpkrydP1lI0wxY91ie5WdM3wwGcCF4dg8RkW4heRYi0ZzcWROl8B6LXdy0wqM
I0OwjrEstPwSZDZySxihYTxwf05zqF3EI2oU3NtwXmHYLimvVjJ2hZ9zw+WltB8xRzUOXo4MUd42
0/vGQPQauS3ncH/QlYXk4p7rMTOyQvuNTvgjAqFzavV+jKCe6Rc9JmJ4BbmFnE2Cqhrxr42w8BsR
t5wjPXbgRrBIZv7B9XcbAR6nmRixbAZ93KvonWcOhn9TJqzjVHbqdOi9sMnRXU7H74gyGGjLI7eK
4G85y9H0VEj7XSMi5EBjXC3egM9uxhM9UdU/9i1S8hNaG99aYWEwi3Qb3wjbGHN6p6i+4u2Myu/s
A0rtQ/MQaWH+zMT9BGVm7dWcUfaKJN8hPXJgOmiLslMW5FViGS2ifKhivhd5/+D3yC3ioWU9JDpW
Cq/+itDheG0CkjUomMxf+Y+viLBfVydJovPEbZ0vdmP5TzkCBV+l1k0bae7KhoFBb8MYBUwAfWQx
VN2X6CwFre6WMrXfIxOTPjbCyM7mgNDh/VmtHIi5kUVVxiQ5uclm2zqAT9YyFI3w4ZHk2nbVZgoe
ooQGHbxL7UnD/GhjfiuRjOSSPicrSQtNX3w5OWmV5SFJ5qaZmb0LrfCCjQVJWNWDjG+aLYzh2hz/
HG5xILJkflJT13An/K6cc2P7CK6JCbPEnVNzVXV0SHGi0QtxuL+4a98RiUw0A3h9UiJd5Jgh0qnI
DVLk7cdBfI2p1nwphV9+TOJ0erk/1HzPLA49HRZeCDqwKlA9iznWKqonPi06txwncaCIiJl3K39h
soOJ16Bo+xwDmF9lTYPi/sAri8vAFtBNPqYKKef6WBgROlqdV6tu3Fjo8PSa8gHU1K+8Fd2boQFX
aY5qtrGuK/vHofBDxZe+OzFuMdneLpBOthiz8yqbiwKBkucUEGC0qzVcmrLRto73Z7nyJaGJixkw
QreFAu31LGtkwZx2QsC0Rwvpqyqa+s2oR1j40srbeF+uLehM4uZrEsQpc10PpSTQw1IkH5AdbQTq
oE3V2807q8ks+iCNpu21yrZf+gK20OvnCLVRSjSYyKSMedX/CHBhSelHkkS6ledhIdSgkvqhTJQK
eTUnrTaSmbUFZbNSUJyzZSLB9WCVpTVxSHPdzTLP/izzMcdYIsQ0wrTDcSNHXDsbxnwdgtAHLLJE
3MTY9zVYwKiu5XhVjQ+c2j12iW2g1sVDlHLMHAloemkHVAHaDdD8SoLqAPgh16A6zOiLBJHYOkVl
pWNtYBRKdxmtxD9bHlrz+3L0wYk1iab/lXrS/JB2Rvsrq6lP3f+ua9OnUjmj6OlM8kOulxpfUMvo
61K6Zpwi057URjSc9Dwx/k7iSlwMTMcPAcg/tx55pG0MvjZ96jWgnWZG6Q1+QWpDO+RmLxELC7Lk
MFrSLxG71Mr3sQOUVs+9+BHDANPludodoMJv4b3WNhrPWxQYZlUhLtPr2cd03SsF1SEQnTJDCLcR
u7Bw9LOCPMe/CBIwhGf0PPnBTYIeqHEUWOiVu2kfoOcY2O0pxeP1khY4ndz/pmsRkCEAPfGAJ7Nc
HB/Nz1RkziLp4lcv/X1P+eRn1gNJ3uHt0j922DW/fkikFjg/1BjBJaNNc72QvpEXaIVVE3Gp715a
OJMHfDsxr+G/Dn8XHrpl9+d4GwhtdK1Ql5h1kmaJn+sBERivTIQCJzdRtegLeA1UrjxF3cUCO6cU
v8QdMszDRvT9fXdcX6SQjSVdnFnsgdLI4rQMmsADOu5GFEB9kbtDN6iPvW54f/ewyt8n3hg8NX6N
IvZYZOa5SaP+Ocbx+DR2jvjn/gLcbl2yQNIGevrQ3W76qh0qp4hEKFT+MAP4IKARf8/ACz4XWZl9
vj/U7TElC5zBTFypvIqW6YMm6Q1HVTS5LWrbhyHVnEOAX+2hSGvjg+O16UH0YbXjdrXOdTp4h/vD
327nOQklQtBhJVdaws59mNIm5TBUMRBRzFBtiJHIi0A1kJxpVfnUdU618aFXdpcqZ+QEZTBQ6Pbi
trNhSXcYFo6uOtMyusSsDrJVnAM2LdN3PJDKU6xZ7+5P8zYSo+BMld7mliXTXJaOMSlTh7ZEorCq
w/BjkmovtWfnfxEJlbPaB2iO8vh3bZLhjXCxtpMIfmCFQWHzBl1M1k8x7XSCWGC9iv5RM2j+o5KA
7Y+b2N+42G+x9rZN5gK0Ar8fdtKysFo3bZX0BgYXElAogNo+QmE+xkjQrrz8DZun3yVYzLqR1g8X
S/XHv0Lyrg/IreKF2iTxs1Za/vn+wq99bJqWVOuBYZEBLA417mIRZgaEknCCbIApqA0YHeMmf+9h
b4G5EkLDl8wx0H27P/DaFyeVoloDXw4EtXYdw6IcM69o6Ce3Lor+CcMg7RNurcnFrmX6zzhU4pgj
eHBUY73f2N9rR4rwBUJc431Mift6ZDVHH8sr0U2m3t+8GWo1Z66q8hldrOahCnxvI4KsbTEOMWfK
AItL5+t6vBSgbm+F2FNCH22PA6rUe1I/jCIGO9+4GOavtQjRxCpWk4478WpZ0c1TjHhnh0wkcofm
HQ0KHcH5pv/46k9HvWZ+U1GXIh9enJkSEcDRrqMR9850KPf4FVqXMkMwR1Xi4ojkJlWkOmxwF4Xl
oWzsm5UNS6YG+5ccmafVEgdMObfsaqpV7uRPBe5ZZXkxil5702JN9ki5vN0N6pC/PgqTTnC3z2Al
9s7iExq0/I0wzGYF1RpPV13HcgNf6KPojI92HGqn+wv8Gy+w/I6gdclfkD0wuHWvt4xEzVaLMXd0
aZTGe8Sf4wNWleNx6g3zXSHb/JuK8rM74plyGASuiIeqEuYJD834Q9gW6NajKKnvnZJH0cZPW9nN
tNuJtlTxcWNfFiRJ5ehj1s3omrmlvcSOMl2sri3fA33Lvvu4wh3EiJxq3FfBl4JX448Iyx+BaKSe
H3G8DA8T/gFPDbHoLOKo39gdK5V/iif0reZXsE71fxHPIIQXkyW7we2NvEZap+j7xA2R2flaC6lY
R0vBJ/XBRCXjRw/239/nfiae0GZGiWBjpVbiDCdQFTTuaMoCIrr+iGlEcTjIqf8bHS6VuOvF/rFF
4flx7rRPB9Rc5MOI3drZxCMZwXMn+9GOYxEecrTK3NJSsmdwsfoptIr0Ka56TPjaWDE2tvZKfkMU
JJFCk3JuFsz//8+3bVda8L3E4EZePlCin/TwURvz9JG70vmGtDvyujlq7yxlNhY70Yzep/sLtXKi
Z/IAzQLQ9pKIfP0LDMT6cIwUHK7QwNrPxy77AV+D7qOZ2DRvugbh7QNuffbr7wEYVww50xYBrizu
gagptY6OPV59SltgN1phE/0zqKQChVoD/oDRu5Vql1dPlv64qkO3AsUml49ew1Mxxwp74eI4VBXf
fGUMzhFdz/Jk4xUQ7vwat6gHnG7GV1cWqSYStqmcEMQ4bterDAhRxxYpozJUxUWJD46DU4uMywQW
s6dMZxzrZb4VLOa4uIhjoMxm/Vp69KQ9i0se+qcGZTpGvz43Ub1TvT7GYrAtHp1u/C7BIB0j0b4M
TtydBnRW9jSA2/f3F/w2XlGegGDHPQ/qBDm863nrMpr6gEqtC9JM+0yxyIBNZyDgVGdoed8fayX6
gGsRpLEzCoPm7uLIBw7vHTFxWCatr/PHlACVuTIJrK96W9XVczqNo3109GrU8YWH5LivPTS48axJ
8y06920uABjE+k3oIr9FF/N64n0okTaBjIE1O2FlV5dqcJqwzNk4vbdR7nqY+f//ET+avoBbYsvW
Bd5m+ziT2u1jXeBsgKdH/bcTdfrx/iKvDciBpXIEboCG2GJPNZHZGkMad3jRQZm0cxyDsDKFRIUD
4s4DbrORIa+tI4j5+XNSUEDN7nqCmGyqABLqzpVd5T/nU5190Ixh68q/DcOUKlDLkEg3kSWqi2UE
M+f0Wdp2WAmU9REyZmzuHCxoXuhUVS+T4XgvZazI57zwU9fshP5yf1VXjgljk92QoBoz3uR6lpQ2
Ar2PGD9I68zFewun8aaun8dpLA/3h7rN/Kl6SSAfBCIypyX7ATHrVpsg0bjYOsVYpBSR8jlKNevB
V1WsvWnH4wSSad5PXgbxVtXtVrRvrrlRGkJ/iH7VTTugVLAa8LWGiYaYW+xxBPEerb6OHzPRmCXC
RyjW/rZU/BLglbz39KL91JTtjzRo5Ic6nJJDXAQDAoOd9USPqPnr/uKs7QPIuEBmZ34pbPPr75AH
g46lUNrRym4LKtqIDP2lmHlwGpVCSnyjbQu9u65HwiiS4j2i7sZG8rm238kDUEkliPFMWvwCz850
r3L4Bb2BA+su8FIAu5Fdb1R/144xHE+g//BN4dMvwlOMtV6n4TLnKoroPpa5iHGaxIR1PDnTVB47
2saX+0u7OjEKZ+ZvjsZt1z6sdZwEMg4yF/NnMWjeG2nySLk/ytpBQiAEDSaCBgyfRbiAzp3leUA8
zJJGHBrFs9ww7TAHy5XX43coWoCKp2KC1hzP9+u94oUB0TawEMzo7OiU973jmoEIDp7vFBu50tqs
EA6iRkIpikEXm6LN1TwJpdO6IEpRem3b5qAFGsbmQbBVkVnbGBZxfRZZ1ChALRewaSq7MIjvIwZn
j5poIhfj7wyz58icXS76VwP9yQrAes04FcD3/4+z71quW8fafJW/zj16mEPV9Fww7CRtZcnhhiXb
MgJJEADB+PTz8XTP1C9ZJU3Pxak6tqyNTRJcWOELb89JDDakGuBHVFQgEUHruzV7M2tauLBx2328
N96JfJ6DJBsYCxQoSAJfPzAAoHyBftpY2DiB5Gy1pjmVRAA8MvYHj6YoEkgAuOZUV5+81O9UlFAm
QsgDFmnrP70VrGYe8E0YAw1FQFj/KOsl5gVMOePM5QDmHbRK3W+QmYYDtgMPtSVnE9qpqEIDuRms
w5QKu3mAWxlOsANVICMWH9+adzbYhl9FhxNd3U235PWt6ZZE9RimTUUAp4P9qptvCvZA0AuPPgmw
70SBVwu9iTt9hRJ+YkBTrsANzAVURGBZ4tuw/6Tb92dVgxIU3EakDcBBYSLx+oIGGHBPA8E29tbV
2afjaFD5uqQ0AZQEE0c6VwR6gp8s+t7pBi5lhMkA6ilQ7t7sMA9jgcHvYVQ6iIh1+UoWGAH70AzN
k0l6P4hqHehYONYvBCrNCVYvfnArfaXulF6gSI3IMdTIoip6IVB27vHGzF8+ftLv3Rig6LepGyJK
8FaAp4YdYRQoKKcIl0QPDUxZS58PpKR1itaKmOMCZtrRJ1H5vUU3HCCmqujf/KHICVV9+K/G1Vgk
2MwHwbrvDWBOpYU96RHmYfB7rUD//PhCt5j4uvjBZAKnQIjw4iJEv9lplehXsG0IMo2Uym9RN36t
IZC558rKS2LH6sjdGFJZi+ku6qp++Xjxd6Y1yI7xOgL/uPmgvCXXqmSqrBtt5ysoBX3R9qa74ktM
02zplnDPO9vkbeVMu5m7ajqYBnChqZcAu2KI/hnD6Z2YvtVgmNcA8rphMl+/DPC5bOjYuHjmbd8c
EWLnq4l6zzY2yymadb//+OLfi7PQ5oD1y5bhAQL1ZrkazolEw3tiXUP7G04/4C/bVoVlOGn4ssPB
lF9QSMRdraFKPzlO3rvUBH0fjLQxMEKW8nrt1XdEB0ttW7h6Sfcpc+AUHULnJEtT05ZGT59MTrZr
ebvLoAWMw2Q7WsD8eb1e3SrmpgPWQ2o6l00Lz2MSmW5Xh/HwSY3w3m0FmRZtX8Dg8T9v8g0h16Vu
YaZa8NibeNknIXzo0AyFfVffH1Co2BeoPsPDFDBt78vHj/SdF3jjMW6gXoAU//Rp8WhXtxRrD5JE
u4HYzYEM9sHnBH+r80AKe5ojnZQfL/vOOwzwDoaeCB5bB+HN02ShbvBqGzBgKY/koXacCZZlBD0E
XpH5bo79Se9Hj/j3C7Ds0FXog88qlnfuOtAgaAJH21AOMt6vH3AEM79kJVVfkMTWu3Rp7mM1wt56
9Yado1J1hPg+K3oc3p+8Re/sLOAiNogrojw0gt40vSsem3SyjS2I4Ml3eNMG+2bxFIZU8jMpQ+/d
iwRNFikAFIVBe3p9kdJZk2p14LszzXH4w8DA+ITJlLc3YzMeVzuwgtGI5bHL5dMAS8QIZAjANFYn
gAdSnVQjzUBPmI7jPPuFpIAjIrBKqDsDed5/1cpn8EyS0fVUrdyH4Po6fm/B5p5wP9fpNDRc5wgT
YZKhKQXXPRHpA1v4Z94a714ldBO35h9YrG9xmUnCYGnbTxZ+VKR7IPN0aqDKtoBi6pkMs/WFwLdy
Xs/ouepPip93whLQSyh9EJoAXX67kT24GzIT97awsKv6hsh5r/2O9gC/Ap0QMu/x4/fmnSwLHbCN
27HF+z8kRwYtEoY80hZRr1BFg684eFkrP9NPeW+LAkCE6wKPDWppb7ZorPtqlIzYwtEDDDZk3XIY
yKl+OakE7p4fX9N7sQCQ2u0Ug8InptSv9yhcX0XYjCsqOxIsjyYJjLxdbQVK+TD1/nlCP2qB5ZEd
4W2J6rqcalj0ffwV3iHMAHcBIQVMLiEwjqbm6+9A4LUwjr4LfqUb6hnC/lCOhV6E6qvLaJXAuxjq
myeohATtOWaLt1mCjxSKIdb9WaulfnF5O/38+Eu9E5qR42IchMQdWMe3AYr1aaMbHy7GgFpOl62A
ffVoQ7trqVxKbnqPZVDT+Uy47J1VwSfe0EspcivMo17fCebVKbwniS5G1UdfUnDM4Dmoq+DeUV6w
ZBiapBc1G7r//GIxNwZkFQ0sH2fum+PWJGYEbhW62KNInD6vwRa6rDsMcPIUTigltKUB1cBJ9cnr
+97VbnKAgD2jPYgj6fXV+g53WVSt8CuXYfol1N6MQiKoBGgBhqqdY+Wwi2Y6f7Ls323HN9kFUCfI
obZZK2wa31QxjnRNnXgEqPwa79bZd3t40o9+2vxY0EO/E6nx66wBzfswLIGMMrfGRKGoJqE9IN0Z
jGYTSOMWLlS/ocoI2gI0zCysybK1I/Tl4334TjD4u3bcht94NG8zITes2aTSCUJXRnpwIA6alC83
kQ9ljha2jYP5LCC8tyDCOMaMKKwRWt+czECwKTTVoazlxApYf6TRzYVpFD+1FoII+cdX984OwMuF
PsW2BbDl3+yAYU76hOG4L6pKhF96Ez12am3PCRyFi1mPasc1/SwDeOfQgM4dMr2/u9/Y8K933YJB
ZVCrWBdLR2API5o+hp+400B/NtLTF51O/x9tcFCSQSPfCoWtFfB6RbgjB6u1rUEji001+BNitQeW
zBji1jyFXtrqEnaOaTC1p2nVARGZNJ73/PG9fufBguUNgWzMubec+s295pg+VK3RunBbAIyX2PgZ
oTHiGIOh3e7jtd67x5DjwRAc+idI8d5sorRBQwCvsy6YMOMddZvlsXbGNsPSyV6uin3SyXtnH4E6
CZ8IKC4hDXirQhsHaHUAg4KKsHH1LeT+4BQ6O4LNkLe04lqrChleMo6fkW/eyQg2xRoQDZFIQ4fs
zenpN64IvR6jMQ70TcmgCVG4CYrjj+/mO08O0pJoX2O24EPO9E145k7K47RWfdHUQweKebCcBFzf
c5bW+j+/kZh8YYiAnGpb880Frd1i29EfbJHKUOuM1gB21R1N7nAHXsApindgONDyP76+FNaOoGlh
vgjVszfXB8C003kJlJgradabcYHLLaRCCbCArvgk9r+zMSERsill/etof7NUUteQ89cKKdxg2e+p
bU3pCse5BAUovpOd9xkZ+L31MG1AebdlEeicv371h0YaA8lrW+g5iG2Jg1WsB9zj9AIplXc/90P4
WXz7kxCG4QPIZyAegy2FEembawQxkjfjMqJJ5zWQO5hiiDzsJvTBW5Hx0e1EoXvHf3R5vNZHd0RT
d0cXbfd0dJBoBtqpfIh1daH3w4RzbPbUCcVLUoVm2bXQsEQ+MBnR3q54HzfBCL+6ob2kv5hVFnZw
JO2A31yTL02XtG2eVtKj+6TBIPCTtPGPdx5vAk5wIImAM0f3+U1URek2DyE3uEzgXm4Fjqhi9o2T
NSpYDyIcf+I+PH68Uf9cEoR8tCU2dTdwUd4qorAVCMhadmGhRZ+MFwAloXwLGnjXZ+gRmHVHaqQ5
pwFQns8ywz8iDaanmL2gdMUJgkHam+jdC7jcLQsNi15AY6Kkm9M9r7AB/tN3cVsHgRT1AAbt8MB4
vWH7pIKHgoYNDZRNpiVbICWeT6TxL5c5aX98fDv/eDmwFhgvQCRuZN70rbgKdDpkPECfvRB+Ve0T
X8VfjfFvBsKqsmsHHIP/8XpbpgkMMOpFB63a19fmxa2BqSXuIRpKLRkyHVXpb8b4CPPtBlv4PvUl
dA8+XvSP8njD4GK0j+kzELJ/dDpgVG1cmENhUYdCG90RfbEq0RbG8KFYANfJQ3gNXXvU/8whZtsS
r9JcrAwmysZHw4aDcvDry+3gMDz0XERFzzR5HCmAagcB6Yzco+pTM8q/U7W3q+FZQs4UqRX255ub
23tD48APHrSTFLqsWW9ZcKlhUD5lyDrErZOA5JhVHvVQnmsPMtchE+Ta7cLkDmYy7W9Pt5A+wIqt
X4Ajs24gTzmwYy0M0t4U1mFnp2YuZCoqNp8GAdJU5lkHcMm4sp3IHAIhvhzPT3yPunr59vFT/LPz
jIGHEwHug77ZBi17U6MGLETCBo+0QlHuXIIq4E1ZOodth69phMmmORnCEqWduhhCA63MeAmNyMjM
YwtfEj9uDx9/oz+7S9s32qjw6GahVH07VHf6gBm0JzvIhgV8KvFQ637HfbqSEiqMHgYe64qaRPZA
JmTwh29eAtQ7kIeksM/LV+FEfW7g1W4yBxh4mUUQ5e6KdXYCZ8dBQ6hz3gtxI7XTQDPdj5Zv6HeH
KrNQq6/LDiYnD4sXQwWrqQO4Y8Cg2R75OqUcNgOhC3IPiPo/P77mP3c0hDsgoQ7+KiRZ0Il+vaOX
RoNxtUhVgP0X5UvnNQfTWuAd1umzSdefsQkMJIxzUAphlP8HZ1Ub8EIoFEkKLzHDNzYGEQhckQtj
Hmj7ZQ6KwU/ixLs7DFMu1AhbqgBBltcXB0862m4o2MKzYipxwgMj25i6RGIETucoTUF04mRMrGG5
AsBxkEtV5Szu+L8AX//jldd8/7f3/M9OLYZD7/3NH//XtXqR99a8vNjzs/qf26/+33/6+hf/15n/
NF3f/bZv/9WrX8Ln/3v94tk+v/pDKS23y+3wYpa7FxhO278XoC/d9i//X3/4Xy9/f8rDol7++dfP
bpB2+zTKO/nXv390/PXPvwAj/28bbvv8f//w6rnF7z08C76JxT3/+Usvz739519x+I9t+ALgH7rm
OBu3IDi9bD+J4n/4G456U8WAYycQzH/9l+yMZf/8K3D/ASmfTQ0SpQmUQjawXg+BAfzIj/4BxAbe
X0BikJZup+3/ufibf8XWfz0X3Ix///m/5NDedGDy9//8awtB/z0CA2kK6BgQ5Jg3Q7Qt8l5vIMyY
k0atfroPklli9jeqR4Cdpi8VSuFzPBDv0grt3kJMTe3+2216Z2WUz29fTTSP/jWv8VDxbe2c14uD
4QehVTG7ew9wlAPMXdQjrjkeLua4qqALBwBhWYE6AYh1Fdlx16gKRqESSO91aX72JpEFOMT+7ZCs
0x6RNn5K2UrvQbzrB/RYJ99ArpoluwAH+C3rUu8wef54m9RpKwF9DA3crGzAgh2EfsYbN5mjHxVe
0gLEdoi/07m6VAk6JkO19XNwBlUtMz+iYLaHuaX+btNyeJ6R+aywbkOuDJUN0m78nBDDmRmklhN0
ZRDNF+i/JfUss7EP24z1Ab8fbeVfwBqY/7YdmMlHS1vX7JeJmq7AqdjeBhYNIhOnzaWaKnp2ieky
iX4RyDK1p659MUc2awalf6YTrEzA6vMDtEI1+9mBxvNVIw6V4AbYIundlOaB3aIwDbc6bK7q0S0U
5tGPZBr7r1At98SublaYVKGN0LcZrRwvX+dY1Pkk2vYJ4cDkZvHSOWtjqOLGS5uckw5mwXFfiXJE
R+hAB5cBTwT/DGUWcqi7WtwsGCrvq4EiFDmO+J2oiZQ4nqsrtMLQSQioN1yGQ+ydPeuTAhSH+eym
lXpoYk520+qYA8bB9c0ExE0BHB4kLjtQ0LJpmr/Bbwhmtss8tr/mem6+wtTKvVicITjDGXXcLcLX
T8EAcUG0iekjpIRJofhKvWyB8weIEQLnFfAhdYZJtP6VYrZ0XQWYbmH/jDkU/BROJNaBoUmGoMuE
Y04EvaErNUDYc2kAlU4GD+KUivfPm269GsxV6qAuDKBWKdupO0h/7o+wv9G3Vnn+tXQ1uCiU5mGj
6C/EC4KJR1fneoViBgPi7kKSNtgx5ZOjkI37BEGZPgs73+477sKJoHHa73Vg49s+XpbfLfc5JNzq
hd8r2L+ucFJehrzmgS2Uu4yXK3A3w0l2zvItru0KJYOExhm3ae1mfgjTaSiGtrtWUnXs1+W4Bt5P
64/VJVqoHVjI5odGEMmiFqZdPlLsPBjRFnHJchNGJHnxE3tGkya3EFksw3He6bAiZdhTfU3HulQr
bhl4ReJmSty6iGYZXujZLV0amT2DzzRsAO5UH6ict+uvqAuOA9iCqlPDpUj7didbma+UZGnt2cyF
+PaXyXNPVer9NI3wCt+hLwRTG0Wu1jgp20ZJiGey27nhT51dHkxkThX3H6CRf1/z9s5j+iCGMEt9
8MvEtI8GtG8jpDrV3ONkRIbZWrxMtYxLn5oHKc0zEdOTiWedxXj3syoKM1jd7JvqcUnDAoisH8wP
HmBz9n1hiz1HgCVeE5NWUDCx/k3vwT+EUZTFdp6vlCWX9RKdRqIyt3cPwYTWnXlpfXggwwcEuuJu
lGEyUegVfmJR0z84qSwRoHJoumITgs2TBSq5tLypYMFpHoKluewgQuw7c8mmPqNreHD0BGa8m+Gm
Mp4bADTLavV/YjoocqIiex58xo5N19YHmciHoK7Ck5lDdbBM6J8+IwC6trTezW5Y1PVy7druKxEs
ecGYhRwiE57END1MIQ9KJ7TdvRuOpScb+gXtOkwWxzRHBpbphp3Gds0C8WXqrN1H7lB2UbJClz7K
YHCZr+p7OEofet40B+ftRXr6TrS+yi30QSsbXS1TA3AQp20Wto8YPj2w5Ipx9iD8gCPwyV8VVDGy
WXs6U151tvGQBdYlOfyd7+I2zGTU7jmcVFwdJHkS8lMzesXAnO9r51zPs3OOlcmWZLzENJecx2ga
y4WrWzzcYjbJgY0+JghzzErF+ju7ggoC4eKs7/rSi1jZEdtnmJseScDP2gBE0bk5DlDk7eC3ZINe
rzxEqkl0t95GvyIgD2bwnS/iiH/F1Pyrp9Q5SPGsuPG/CJuUPJW3A2uva+PeukMqCicRJxNB9M0h
6aUgPQMyZewyDUXIms48cwS/Fj65xkt9T3qF4Q4+jUbIyuFc7tbNlHXwhcxwluf96rWlHcPrMYEU
N1fqehrHSzA8vqlJXlUJPGsr+mx9nkN5ZM4rlsb7xeEXa9KTTKf9HiiLs7vEFts1uqPDcNFU6kqu
ST4I8hT68tKdSCZYsGasHW+B084jYCMxAlhKoIGdjHb+caLTmFm0OjCLAmKyyZrKlnKeDzZ89Cw4
LQ2BmBufh7QMjQa6lqbVwbrmcm7DM9ztxD5QL3i/WDFTyHOu/hxfVHaQeUhhH84Q4C9d2uhcLJCJ
8OT8wNQUFLXTLzaDIYe8gdLr/LAmETnJKLhrwpVmMI9yMiux2goD+CJtG4pNP2H3gKmO/Y1hFtqq
iEA2OYgVdWTfRVU+I9E4cUcu+xEaLVk/LKX1n9UUQVI3GKFplJIoT9MlzjWHXgFPCJrzC8HGqbMO
FbXcjbWm9wTFlulzNa/PYzzcAWT55NroevVb/2mOYXB7Cbb+YwKzuzppwCCMM2DcTkmAO9WEaAWK
XYvCHZDn+Zz4l1Y/Jarm2Yg+YdYTftM62zvtZUO3XAW0KSbpPsUkfgwWna9jneRpIL55LUOBDU20
XdgqkcWzbK8t/Ayzye+/xxFA9nPFMnCc8sVEJ9SGR7G6h9i1T4mu4PdHxfNgVkQtyPjaXv3C6Edm
cVyPGZ8wFDPhiMCpgl+jjB+7pQkyFaqx6FXzI26bPLWYUvNW6Ly3M3ztDMWG0ki3aHM/UO8IS5iD
1PwG7pz3TLBHuGJfVCTIl5jBnEDeABbRXElzPzj9oZlFMUNeAPSArGHyYdGDztwuBd4PKS2b2KkO
QZmOWn0CM8PLuipEequ+bdLEY9UdPZBr6wkUjXV0vs4M2mKQLVtq+1tU6pxafTJBu09N+m0W/E4R
yMCqBL3fMNxX1N7BOVT9DQ+FTQ//Dp/XPuuCMcjgen2C1e6FO6Cl0U6IVRY7HxTFCprgzkGzKsrN
6ubKYSidIQvX8iLtIIE8x/KynytTQCsd9gDYqFkwHfnM4PAi9KVIhikbEcEiDUWwSExrpom58QL5
wzgWTyuQfE+VAQxa6ChTywyFlvkeVETA56dKYcFol4BzVBMn50PkPdEw9jIx8DsxggfAk0kdnIri
W3dePvZTknlw1YDzEjolXAe7APY82QB6dI7Slu47VzzOoZYF5DN2A5RGp3Ao3d5p9klXtbnw3D4j
CfUzqEh6B966MP9E7l22C/tqXbVnTXMijbwNGFIySG7js238HeAwiJ7NrIgWv8moSnlOkF4UY8T1
DirXuMmc/qgrFWZQGG0ydArLVAPXifbdE0rFW7QwzkBbQr8t1il6yRHuva5eZhUWoMfcdnwysFuN
yR5AyJ1cPNzgGTER4A/EJrbIry2Y96fJRwKOvXXhhkv/1CJ1O1CaHCsOO4DRGACOkiADqTEfVvbb
TQUDAMw81WS4UbH3FASQ0q9kXlGDyAGfarttSpA8LjSb2kyk8fXcJDnw8fVxIVZnIN2eCQxldn6r
vnvQnczQS05zx8CiuWsklA6aqM26Nhhy2oFd1FUGkAv+JCw7YGx3RlWbhxtrw7YIuvEXXTkaoW30
95jU1UUDqdR+rh/j1eG5r+aybrFR3cU+AapxDtCX0tF6aOLxS0TXvG3DG29ID9DaeUSPCgc62UMx
+9cSXVDai93YL0E2TuvFOs4X3HdeNDrbsO3gW2524VX2mw9kcYZp88Xqx1Peh2ldaD0e/D7sn8E0
LGOD7zBqL8oHs3yXGh2/SazP+K7PyUS/Br1zpTkDWRbwjczzoRnXyPFH0ja3PsQ1TB/CSAchsxBR
qOpsDinkhY2PexN7/ERWt6gSerSBe8kdJ5NC76EpcCl7R+aBpg8yWthehRzy66CPMGN0NgXLWdBR
ZYB/l9THwV7zIY9aBFcaFL1/l1BzMnFUuBFfd4MYILEd1Qg7jokQ6MWDX9shFxBYX0P/N9S3MLYc
L8XMyshbHogTLaWO7d7v+JPxzV1Ta+T1CLkQzS0GwJSzgNjdVM/jfhAde2h8Cl34ftNSLADI6w5T
ivc6A4wDBWObfE3jtj+6bKj3TWKnXTd66VGGY3SrkXaXBhMYEHY6dz46SyWPDovbncc53dt+9V+U
Db0vSceWKXPhsXeQHeSGtpaeRS2RiXl2Mxf+yNeiD2qNLAaWTNncO+TEIJT6M2wi/ytMjbjd0gzZ
ZEpV/AYVlUtzOWtUsT0D0KaRS6zyFlIxD9HYopwbG1SW6ez6L7DVqBAzuNtkyBrM7wlzNdQTbPK3
ct09dpgDl5NS7rwLtSHXM7Bvv7qp6qACxMmBoPNW1hDEPU52HQ56teQqHiLg82dZ95AynJs7NDv8
XQV/LJ51QLt95V4yomcOG5usdaduY4ckO5n28W6JE/0rRKy/7Bwh4XKfetVjZPT401ur5QSkofqK
CWRUTM0KWCNYyvMJ1JCxRhcNPM14cuXB47K6F7aDqn1K/MPgUPbLm1e75EAO1iTzydQmB+60HAEt
1QmsV7r5t60ZuW6rxsu8GL4D8zKVYD63+5GHKw7QdMEgelyQlPfWQX42BPMNMoshzU3HgisKn1HU
MHMfnuYaLqqYI7MHW0d+rtFUPVjApp4mTdxntJFVPvP2ZZVpfL/KFYSVvjY20zO9sr5/bFj9lHBH
ZdpyZz/3vSK5Tjqv9DvWnUk6zXujhwTFVjfuRQ/a/+CS9DCFpMH+7SJyb6mI07zS9ZS7qDOXjEIn
41SpwWP7KvYNBKIT9jKt4/hdRLN/NGE77ky7IHsONDmvQ0tgtjjgVKwme2Kp2+1oukJ5D/X+fh4Z
e24Q3DUKsQWp2zo28WFM4vqmxkD7iGlAf5EOdN4tEwuPZgptNrpqPkxJVWV4hbovmrbTc9TbL/2M
V6CbLijKqr00Poi/A434D8cXCLGqh/4JCqcBmsqBU6X5AnUhGICODZomwSB+BqwTF0EXTFOmfOSP
oJkE0CiJY1gEi+omcoY1Rw9CncZ+1GcdRHUBBMI1vvb8ICIZ7Y1r9S6micn7KLwC7v4S7R8Has/e
fAXgUoQ3nExQz6GjvYAiVrdb+379QQLSFJC4Y1+7EdIsOGyaWz3S6puANMQxokj28Z9311due9YD
ZuFZChfuxxSR5GAWDs07EPogsbJAQDoLlj5GGRaHV3M9AaHmV3B1gi6yLFhoeN55ZMw6tOhfWh6K
b6gmkl8DVcsOhgbVZacCnWEos3ypF48+VFMM73kArK8DOyUlS6ANqnzblwEgnDkkHOHPmMwA6VFU
l6dKtvzaiWsE8BmCosbM4kuQWnlTe057HdMQNuGBcK4DqIne1v00XrJ4Xb+Dr41IzIbwlrnJsvfA
jLsIxnS4Trtl/Y6jIkCSnEiIpnbBUE6sthLHacPPaoTKThatnfw19ArZJNLXSwX0602YqgCSgL73
qF1kdZCtVRfuYhYIKPU4cFD0wYI+lRRwgpWoHMgnb7fyCra+Tj9iCk/4MY1VdJ1GTBVeQ9aiDQMG
z3PHe1CSNQdWdWKnnbAvozkVgISBVTUKDSQGZOHVM8F7XeBUhQojVN0LGuOjbWervBnRngfuqf2y
AAZ80UKipXRDAmKmZ6/V1N5HOub7tBpnpDvILzyOho4Z2uB+jXuYcIYMvVLQAFAkdxRL0NV+ZbAZ
AO4w5Remk/ZRYVhzcqshKUkoEpSQCXIxdC0X96EiTqqRSM8upIaS4YaARPJEZxNeVl4MPoToFvcA
zYukGIEMhEOf6OIzhxUnhhtpOH+Ts+xBWKT0m9/yFrm/25LL1a2XJpeyY3LP8f7eJx7g/84E5o2F
FYl38Cs3Hk/wPIOphIPp1ENruvqRV00fZEuaNtc6XOScVXwrCzFSwthMozPgKn0LTawEnQX8PFvq
BZKyKTPgsIbh3bjO6nuDDuCT5+qjJxIUeyTMfDzEA85JJ4Pc0TlMR1mAJSsA45IAVvURi66DsB92
gHujZ0vgFGg9E/SHVkekbGJ3Fw3VNlnsEnOEQqc8B3qe0CVAzhJ6fDHZyJqRHMaIHFvmb+m/U924
TEEmd1zlPl4Sgd1unYdxc4GJeuhNW8V/Mo9ABaed9l0ApHZA6x/GEL+M4AqGzhlBd2LFLisH+PHa
k0o4OUVQ8nByREkGgXiSShQF6OuqnW74/BSnLQepmCJ8o1di8DpMbnIeggG1KCQcOcxmopR8Txra
PfeCNT8qF23QUlSNOcCArcMIn0M6OqswmDuwukkfmpasOzvHPb+Rzgz0WRDTyCsgFIHYOC4DKr5m
ktUxgFAWUleIn6EY4HQoUTv7eOLztJ/IEt4w4SUPMdqWOH78YbiUMPvZTTESzozVQM/idDbiYEAb
eYp0HZe28d3dij47OOCDnhFdlBpPK4yIkAwDfKpRiHcwCAY43ruY1sQc5qGZ82aR097r/eB7ZWvv
W0DGAb6ErjwFK7BXOVgDAh3KaGl/QTG7P87Sra4nJYIngsTmOoQJnJtxfH7edjw5QmIaJwJc0f3H
XqPvvEv1yh8Uhpf7iXHd5e0qIgD0sL8a4eY6omTvSjc4Sg36V7ao0NzrphlLDIgcwPQYbMfNqsiZ
y2j+SX0Gi7tw7e75rLqkaGYKDR8lpxu6tF4hpxgOorStO/jFNcaDRTyRaeZ7NXuAYwA5Ok4zPHqL
JUcIyMZ9BvtH/TURwy86wpQUB3SKrvMiSgVt6Uu4yOeuAPlrlDcVpepAqLOWaQdQz+Kqfq+HA503
vxq3IzVa95VzVUcqvghmp5HoznBzqY3rXVRD7+CJukDrY090uQOoUgGYAhB0qfhFB4VWduf6Zz+c
zUOvtHqEUh5aToxA0wNQ8brNoT9DShfs5xJyU7Gb2SFYr6e4itGcY6O3k1O37g3oNcAVIS+TcJ8q
+rVm0Gd060cUg9XFGI3dBQpTs/OkVfdTSlxI9mvPRUPED2/RdutOvvKXfKyD+cKkPQohG2x1IJNL
7vYtdgV08EumdHxPO3gEoQfEhwfV+dEXQZN+T4DceTQpYWzvo1P8XK2MkHM3hXF7Dlkbr/kkxdcG
ypjQwtOmYA0GWFkQwBkcSUgChLDp67AEbMPbQ0Sbzk/DoKNrVCSuPENRzPOLal3WulxVNe/ayXT6
+n8zd15LbiNbm32VeQGcgDe3AF15Q1Il6QYhqVQJn/Du6WdB3TFHZGmKoX9u5qI72kQ3CCCRuc33
rW3GtXxw1RLLuZEWKVGgIusvjbSSHxVzS8n8iyi6icum/aQnivvUZYJSclMWP5jZWLzlelNuCFe6
45CXfAqZZ37pmy4GY5DKbN9EttyNRu5cVUKjcKslqXKH3Cp7aLKuuw9NqVxB/+yCLDajB2lVxm2F
u99HUKH7KXKNB4pSLKjW07/FbqIX26ydCAQxY7brVPT9kSpak/ptLJq1KFIjcCdprkkn841Q0GbE
bEY3SKmNI8vitSlsggeKUdsw8dpnpfXaw9z01GpGUymfcnaYaBFNswKyPCqeXI8uhUqhc6UVxNe9
rPs1PYPilaZDtWU4Rc5Al0yb1gqWUxk0VeepvlkP+W1WUOQPne6p7iiWadaQHVpsvmuz8PRrmorN
5Leuka2dhlcepZ2zYY+rtzgPqlVsTmmzslohvluDq2droOVoYvtq3dkUmWTV1j94rwYZXNn+dAY9
W7Wtoj7aHjPuWtgkGy3S9ZUz2d1dMajkWiYOFKoqmUU8V0kCrqF+DMNUeUzU+eDF3qFOwvE5x3m6
thS7HX1+qiVIw8pqI6Q1HzMkuzY5CFN2/NjKa+LvwXTBL/aucjXP9FOVRgtXmnTLZ7T61Bpqp15l
rii+5rHbfGVvGW5Ne8JjA+/mJiINuo0Lcz4KnXOrdezyaxrVOseaauPFoeeRJVI7FGHzmnuCoq6M
wk1JBeYWKCumI7Uysp459fSiuj7vbzQzzB96htN/mzqxmw13vNZrfmuWyg53bd9UVxSwx0e7cM02
QE+9RGRVnGbk40l+G5KQzfaYPSYWPt3EzMubHHH5QC+haDnnlfKHUtj9kc2H2ggZ7ZZMjAhMn28m
DZqcagj82oXxmmYQMv0+13G1YhKp86Aep3jHzIt2w/SUJPULmclPSm1qP22HuqMuaeyNYTZtyIaH
u3qe+3UyhbXPyK7ieqz1m2VUPMvEfjEW1KVi9MZmSrXwMR6qkug4NsNtZShKGwD9y++7hm6FLpV7
rFX2D2Gr31JYAZ88SZmsDi06HcyWtHKqfqRl9m0J6fGOD+5Fph1oRFcAyJHKSKvK5mVTKp8oH82E
aW5pqKu4cj8JjyqoSGcnGNskAEF2ZTBBNEgRTw6Zhk5OUZ77pjZueuwZPtkyQ5zDJd3vtIeyKaeX
IqH9Aocc55jLbTv0WFcpfMm06OqtUw/2HhjkFdANSpueMZO4MpEvSla6kx9FWB+rbHavEvxnV8QW
15MxflX6dvntWas8icR9yJLyfkiKNSXeW0OqX8OiuHEr1R/17GrUvOdkLJ6Sob6bkznnURjZzvXC
J9HVzifNmLMgKnrG7rpMB1Fq+yohVrV9dRjVFy+nGtopTOQs2ufBrkq/txR1UyvjgYSEKkAmt/ZA
1J05dv5jpjp9PScTRg3drnv8i71jfo/HwR2IuTwnQHglt41p5Zkvk74oN5TOputRMepVPDTly8DW
t50jxizOMeAML07bQERzGNCyWypT5fDc8knnQYpC16Fz6lD7blJmvzVTcmgm1xuo3IfJ7WgPBbWQ
Ib9qpUXX2HXzr/TEybuzpt5UhkXPqLNp2I/mvUr+uW2zqdx55HadXxj6W1KO3ITKWERfMrlkOxgK
u2QTZU8pR909aSu14dqbiq2GV+a+Zy/cjk5+zYHVvzCOYfYbOvcrRvVR+Sd7v9LHKPykVjYB7uDR
aGxNk8QixcgV+3rHJwblY9jgeeGQUvqmfBKyl8MO3pTw6wqO3KhIenFDrm0TN5nXI27kbmUv7dxA
E0NLNVpt6yOoELRk/ZzeTEYz3ZJRmusSrHdQkE5nvhIN3WePduNrKiPKaVMl2q+QfOVzFhojLSat
C4w5n26oHBfqyrKkdQWbM7b4LKLiTlUUrQpQ9d9yVA/HTGnq2wZVzTdb6RpKggQXXmBpbfOKmHu8
HgEDvCAGam7GyZH0h6fYuvLoTW8L1ewNv0HJIYI+Lg0iLxU8SiE7mQf94HLeznEGmFsl2KAIMw3a
nlJdf+yKPplJvnPbAHzsFQhgNUWuBTTV8LoShlIFCmOU8g1tf0gSCb3bfeb2ybXLPNs7xx1SNAIp
Aw4YAU0TatSeaTVWlByKGSxezCxdW1dsipUivw7VuMyC3lPcuywkJYvzSY/XaWq6n6zIISOihyn5
YpiB8Smb7XTTSzbivqqKJ23UNMbPtDqZwexpd8SJ5hV1biViTqHUeRRSJS6L1Kn2ULkO9ppir1yb
4I2Rl3k6ppTWda7V0jlkmUs9y4pEcg8lJLxh4ne8WQjMlk0GHE9MBjcLVd3aYeq86XUaP86ZNdAS
rkvjwej4AIPeQFbbOHZ24xQMV0lFWz0kJTsgPbp+EwO7h0qOZJATm/ujD4lagNtjRm3/1KMU1/1I
VMradYbpUFidPNphKHYTIgwfGkW7mW0rvMdqUe7C6CnS5VejiDGO2VQu3Mj1sTX0+1yb5U4lZP1s
zlJ/zHQMuMRe/dcmUvRtmybKbVk0fRakqrSDsvSyx7mN4v0Em+ipd+fvekyRb011sKRAlVqq6TP+
LcMtEyc0x3Ksy4RIcwJcqUjtx8pMnZUT55UTCBwiP4bYyq6SSfb0y02NpgSbmFKpypvGSwyQ0kef
chvqJfuBcSVqE6evyI0Iv9kc0U7V7DuvkRGSBY9B5V1OylLW2vdyQe7QAbZuVXoM17Lvi/spr9wr
WotiI5ziexSW4KpVcPIleSLVWK6Bjjuhwof9IO0Mi/2L6Qlm7eLY17y3Jp3nQ6IzfLZz459GWTU3
ipNla9L0CQN6nDxQZXYPtNrV58jtuqeJLtBdnKWUS8O5pRdCJ82P1NTbw6CsTL9zEu9bNuekTVWs
kuW1uf006gWFqXmu60DXmb3MuTQVu2hI3bU1udZP1j8KkbI1PzWiELtuNiLqUYq3IQ/deUk87zor
10zflbaz6ZU52hheQTMuK7XQryLaR1ZbR6HvTnl0X3htuKKwbj+p/dLzJKGbt04eO0GcGgke78rq
RKB1OhXCTBPWFZUu7TEvXPnYJVF3P0yZvEuGyBj4GBEFYNXUruIspyMxpFS0sqp5y9U4eukUa4p9
nmBCa2RQ3LXM8uNMeeyFkh31tUqat4JU0sfrVK3lgJwoQ90Z0Bx1bmMjax+YAddvSqiFgdta3Y+w
MkuQ9fD6Zz0tbpkfG15lXkYHU6/ZZj2nfe6subg3pgSKJjNTAjUvNAZgNZyfhprT2NCJ5HCPab5b
eU9GxDzh2MuMZ1mm051SFk4wlG71yRnW/4CQy/bRDofR71A3qGXJlFe0UGvZMcczgOaDo8HyeGTE
J+FNMZvOqoOn2fmt4cQ3mdlnN3YPL7Uz4gTpw5Iqixa8smGO13XVFC8UIJHUiITOneRLoZjzoDll
vCWjTY/zbLQPkzUkwTip+ReN7G4r5Fx9DpvIfbFjxX4183oJKKTpo2gbA3dkngPz1bIjtJHj0OSU
UVDNu1NTXat579x3KrrnTMD30c123HRxV91MjVS2tPAxaWe9fKRHwL1qxshwQQdZwBXF5/CTk6jj
Nk3VMloRhikcz1X50IFyC2rNoPxqDUX30FSO9y0SkbPTjKoVvkHtyCAJS/ZGzfvyaY3Zd/Q/hp3X
ajmjE916uEXrPoJiZe+o/diLjVdQF92K5sCd1+dMiKhN4SCeoFpT6kvHXUkn67rriTPbZqBPM1hl
59s0yA6ahszAVIp1r9Th9zQfl71VjcdXidznsSOBd1dahmIZm3hSrSGf+ggqf0KrV4Jong49HNKx
1vprrmPAZcmadRi1OkIUW1ZfG2Qv21ARM3VSU4+eUwZ8eqTNa41G891YUB9c1bm0Xq04QgFgEdrd
1/AR73v0YmtgMdXaqOqrChU5PRHiH3rrpolGMhUmfX7F1YaAD0ZpLiimf82aOxG8MiXTXHhu5gJX
0H8ZoX6jNMo+052pmr0txfAGmSZCoSl0ss9M/TKPjt0M+S50Ff2prsLqGv/SOK2NRFUy32Dqxk5R
Yy9ak2+wqTd0aIOCxvq1FmlGDj83ehV6O+76VtAVI5A6TLjkV3C7OBM/Fs+e8TUd5u+iZ2eeOjAd
rAX8zal0ts3VMWZ/jXcMWmW2g1IX8ipOdHZMLGLeBmlOvTYRWKwl2eet63aR8LsaPeIF0Oepxejd
7zjnDsSxxkQhdbC3VjQaQRpF7TqGT7b9dbt/pS7/v2rGT3TmH2rQ/z9Ul0OQ++3Nv1OX3/8c/lfw
Lfv5Kov42++q9F//3T8Ccww7/1lcbZDvaESi5UZG/Y/AXLPc/+gYswz3H/jpIrD+V2BOk/Q/eKih
DIPmMYAlLkaqfxXmiq7/x0GuzsAmvhEdA7n3NxLzU5U3LGMk2ypLdZlqgGf73KMgXYd5SKIMnxl+
iMrCVl8i+VcO1H8vwX3yixnyhjT+9GtQ6i6bInMMn41Y5ev83Hrx2vS+aeLQInP47QX8Qbd+5rn4
52L0FXDW46Nx8KGdXiyMvWHx+inPWN2iYLr3qvUItFjznTjIzV2x1Z0Llzy1EP57RXp5eIl4ve75
R6YmdGhoOyrP3Zv8Ko/mno/54kWWZ/TfjfGfi/yagI0UXwNHdoaR4BAYXMps4XNJs6Qnr8vRrphW
spkvkiH/cD/U90DkwTVcuJpnlwrxSwi26JBsuQgU81hmn+2yZEA6RQ5UrB+/r9Md6td9gUWBeIY9
caH/Lg6I3zZ8px5lSYEupv2Hv6h+MOpLcOfzBQ5DldXN6DbSV/50TqylVRQVYzSJfRmqt65+r+IW
VLph/fF9nDo1QMecXWV5qL/dh1khYZgE9oYQBrji28ZL+GBvekp+ziXw5PkjWy7lUNgkWnOYE2ed
fU5aI7rQ9ZBPN2VPISlF342E6ePbOQNq/HM/DmwKbCce6qZz58nIVMkiKfNoX7+66WoaGZazqYur
8TuyvO+I9oD2oTnXXxASqUgTvc3H1z9f7r/uEQoeOI/lCHWWZ/Db49RLg0KiLqN9nx0ns9oDJNpJ
Lf1BDe/Cizs7q/+9098udbZhNG2cONpQRXuPSD3ynWd1kz9UG/12vMv/6jh+f6mzN9fUPZ2JmEtp
dn9VR3Mg2ktj688/Xh4cABQLqhv4Fz4p/fTBqXaHUjmruRtVkEFZN0R468TNcQNou6i4tPe9/7iW
97OwcdkAFx7m6eWaxjLKydDFfoz0deqxucIZ+Lv56ctjI5IBccG0EWjD3rn7vYtmaIk1ewR6vDdF
381WcoyH4cKSf/9ZwXrEB8osBpCUcI1PbyVxC3j4kR7tq9ZKDug5Fg1RSNHl45X9x8tAuCciwL/7
7jBUx6k2SteK9uTjUK0oz2iOHC/cy59eiwcRhNAC4NQ7hHDjMQGrhxnMd1Ovu+w+yuLHPvo37jsx
Ff7uTvvDrWBeR+gILwOun3p2UOTVbM+WNcR7LQu0PtWC2lQuDac8Qx/8evknFzl7LW1Fm8xzucjq
7uFg7HTT9176B2MFmH73/fkRSc9KXeHhvTZv6tGXe/1m8p/++pVBEtQBrDCB3CP2Ol0Z1GtlFClN
vDcECrU2lfeCLsf/2zXOvtuoyZiCo1a8MZP6+gQ2abjAXP3j2/rtLs5ykimhyhQhZ9gPrVuvI6tb
tXV9aeLbny9iEa/i/WdTPdvhhoa6s5t38b5I693iSY6K3f/kQf33CmcHbTsmMh+nniuwwTWqoP1w
4UH9ChF/j7XYb3jf/73EeUzi4PUY4jHe07nejhswv6vYP+QBVdyfIeb05/j4+MPZDqt7pBjfB9UP
n93AvMAd/+OTxP3JxD5gkrANThedFQ19W6tzvO/S7krMkF8V+fdbEdbW/3OJc3CioJamRDEmNe/B
danjFMqFU/zM0P7vx0sqz7Rule37Fwb4t2PcrEonCQeDj/d7tuq2+a7cNFsGSt9Z9+HBWf/4cr1z
VrxH+zm7Szf6Tm6woK0n//V/sGZ++xlnqzLKk0YgxYr3rr0vuiWMtVYfX0Ff9oB3a+a3S5wty0zT
6F+lDjXnINyG19PPJl1XdjC3vlg7ge1Pq2Kdrctt1lG59nPXlw8MFbmw7f9xzeA4ATj3K3I7u8+5
TRT6ZVa8Fzbd9q7Kvyk62vqPb3X5n7y7U7jIC1EMncY5AbstOySgqh3vY3nPyEg8QjdTZwRyvIQt
++Pd/Hah5ZD7bfFoBeJW2fNI3QlVPFq4/OIl/rhAdZ1cx+QPcF5nmyJ9qWw2OBn3d9/z62yj3Wgv
YvT7nbOuVnNgBPkKa0/grrsbzKZB53f+07CLrtWb3f/gjCGgd+m84UM3z9PWDu6lFc15sjdlc28k
+T2F0gtHzC+c8Ombw0UDsIiBnBBMiXJOH6gtu3hOnLTZi6J3fjaz0u+1ZISmLQ0cAah9ce72lTW/
lXDMPk8wib/RHs2Opdknd7Yx6s+xSOPr2pgEfcVJwRJCIzb84Y5Vxe4443+ggdpWd12YqG+j0KYf
vU1x3bfLLII7aYXLEHt6xkHtsi8gJehxZGd6Yx7o1EmAE5lSPNkFZgvdDvl7q8YohGphlBXilhI/
cKVO5oiRq6Hj7sUaTrl6ZBZHyzio57nKozvscbbmz6OLu2ZsrZQuU1ajKMEqE+Y4+1Asrcw0qjIU
a6O1tFJDPOTM/5CfJ1cdJX/JeFg/yZUpQRzbuG8ffz3v6hPARsAGcMBQ3bQAMy6r/rdVPVEYr8Ke
6mPXeMJbtXYimzuGe2BpRuLTHzqkkvQDogbv19yRuwYd/g1zOw81XcdwCrtPH/+idxkDY9soTiFb
XYSysFdPf1BemGURx0m/12nETeWzNK03+kX+EN1zdPztqUbrkvRkAa4u0cE54WmOY+CHo1C5GH0j
rUUycGF7MpdI6WSVw2TgO2KlkyuYQMhO70ctTR3qiRkfQKizYqY2K7/Y7mC8yilsmwCznvqMZgAd
tQVcSsOmZDnXdRIl2LZT8dh5FUEes63puBUKhf5jhxwmoYdtOp/CNiT3pXItX0NXzx9RfpRvbWer
r3ozd79UO0zTDXsj9ltrbMYg71y6RercFSVGFyt9xhxmLSY4Q2PUkTaKG2Hp+cI8GI+0Ow3QwZSj
C9+KDGYtK/RPC5+OUnGHTQw3FSrJ1NqOMYm5Dyo+vjgL7v3DoxYJBAM6KlUmaoynD89RKsyhVR8f
FLec7lS3XDqlXR10ImO8dzxk7VfbaZRrmFLq4lA1nmnx/RBDNaCws+X246X5i/5y+i7JLgBwkCox
pAQ989nPKSW60kqmh1Rd1LO5BkMyDN2dMqnlWrYadibHSAONqSP7uiwdv5sMeQRtTs8MkV2zbiq3
v6+tEPxcQ0Nslpmy90oRbTyoXxQGB2cfhtlGGSZ5B6IWUvVYaZtssqZr9khoD0M339FU8lYRDW2s
Vni3P77HXwDY03tcIK2Em8A2mGp0PvBsaFVR02JSD54Dn5bmvtm+9W4vUr+UaDljqZhf8rKfrwyt
Rhwk0Ug+DTQN+12ttsWDIP0+FO5Uf+vseXqc0yL6xEmnIWgpjdyfhAa4eZJD+djmOef0RJBiAFHo
kYtNyVA9MTKVyNLJu/TOVmvaUHP1ixXsCfcno5jGzxETwRA7Mg7uZy8jgeAeCpWKWLSqsgfFTnt8
bZDbMoBps/hZhtJ7UdLEe4yaRdGsJqCGUXg56We9j6sf06igXUauq36qqKnuByVp73SEA3jWEI6t
wix18AV9/JDfF3nYdRcgIVJkdjuW9+lC6pswK8cx8Q6pPbUbsNXNuurURQFQecodUibzgUhJuclh
8dw1BudA2eTey8e/4l1Aw8BgeAFgCingQYk/ixHn1CzxCfXpoekSb8dxZa3awnEeP77K2QgVgm7Q
YKpOQEOdkD+f52Cq0GLFivPiEIal5ldDZ98iXurBXKm7lJsO8FHnk7C3oR63HNvt+DDkuBXiZgrp
/g/WY8N3t/n4V/3h3kEmLvQ5ZHVL0eD0BchWREjHhuJQDK67qRFWrecZWsDHV3kfz9E1WYZIQA6n
msyVTi+Tpw38Ya2USOLrBj2OCs1EEfYO1Mk9Npl038oqx5TumOsBg6k/4/he5wJRGAaudD11aDkr
Yy6CBRwDTUDNd5qqGKs5T59d0BF+N4z5zrZDa4f+L9r1Sl/etFZVBS6zyILZ0fHZ9mHMvDwjuxDd
L2v0ZKNY7o1TWqOMTbHFO1s+whVW5TSVPAyVELghHAYYmCoFZlzUFzbeZV89vxQPj5Ieq4iextm+
i3EPp3Q1y8PCWr2Bk2OvnRLX5JgYFLUzlAd5n6UHT0OyVcKjuvr4Nb5bLNwpU+zoRqFfpQdxFpXb
DMwLJ7stDwSmSjDinbhXo7i70JY6azbzoXAZ2htLNGIzAOO82VyWsdqUeAsP5dxFAbp2QGfpDH4l
rexoq+doUJdhkc8iD21Ode2uNlBFMGZP2elZNl3nHWrPcky16wwJGcKi2HmLFS8J0hn7WUEUjQYo
z+PAVYW+GUvG+Hz8nJY3fvaaNBY6NT58SLqmn60IhbG6ShH31cEb8bZpVo2oRoUnZDXWvi0Z/qAr
7YWH9q7PQTJPNv/PZV3YbKcfWGSE2ExxQB6Y8ArIPNbCndvOQOS1kWekoIonkiXdTTPtwvL/0806
JiGJ5ajMQz3f1rBM9rqo5voAQx1FTNgC5Gxm5tzBty+BSpjdXsLqu3DVPyxFni1FP5pv3O35waHW
4CgYh1Ufkka2wTTGYWBOkXVh33r/aZNOk356rEkiV/ts29I6YbYli+sgxiRZOWP0vUXDEHQM2Prr
JYM4gXfocgiRB1rL/f6WfnSi6SGcYvsVBZ+W5yUwjutmZmxfbgc2c7BXFnMHLywabVkVpwuVJapR
LTCIKkm0zxaqLtxOxTCpHJKYmdfMJblqejgCzP1Eqzhct557g136UOvVpg3xZYy99dwy0tAP0+hC
vPX+hZJdUxTXf61j+GqnD6A2AHwZ9qgcIoYqrbTEeRtjCH0ff5hLznR2v3QbWTMW4mDq72dPOUO+
BS0zEUcMEt7a1lHfSl1gwAegu+6TUGw/vt6vts7pBS2mw7FOiW6A1Z3z793JdDFHtQ6TH+2vsjK2
KL9ThPlwl8K9hY2+oepULGaEAuVwZOkbAPgXPpX3N80gWT5QE/QPZaHzQJayFGmmYTsHA38x0ptp
RuqmOnQF5LTFi6heOCX+mErbHl13TvwFbv0uc+X44rTEbRirE7C4Wde/FGgpYDzNSe/XtHSezWn2
sDUYozUHii6HaBPGmfmKR9T463IqpzJsZpjwBo8AMODpysqrbMS3W3oHe4xB6ghFCeZMe/v4TVvL
+jx90zSzdcQUDCxZsJlnRZypVussxhSMBbPsydL7nHXlJu2uBFoy467p2yt1ijRz25qdiSOjcoBU
YI6Q9FJBx/p17vbfVUAKWmBG0ShWromoPChjnV4X6eqDmklrQ4acfp5zTPS+1ZXUuCPNAvol7NB9
JCErXsqoRmpIb6T2VoM+MrfYGtPHhETkQZ+LWl0hiu9IepW4v9KRYjZ4S0LlE2mzXgRJ3HhfYlMx
IK6iISwCadllvlLSSnk261k/SugU1Ji8QlX8JgoLfhmGdbEq1ARvcpPExuTjxfAeJr1atIQeFCI4
L0jR1Up9/fiR/2GdORZ7vwOpHVwsmdrpi42M3sYx3pZH4VndpvLUMvBmA9GZypcYmImXB1bIjF8n
Sa4tMN0bkZTpsQrbS22993sXE7tQBS19SiD1izjp981bViWWI61MjqqTCViLsGBQcdSXNpPlf3O6
xLgMOYpJTIHM4DwuwhetMk4jTI6gSpIdwl/3RuDQoF4DRcoywxQNXtysGYYXPWvd4PgstOavd1Cm
r+moaZAmafyKsx1UhpmN1tuOjyqAnzua2QvrpFbvGT9/MKaxvjS96v3mRQGMwZkWtE+Cm/OQs0SM
mMp5jI+MdlVwIIp+N+vLSWSpcC4wLFxoMr0XWHAOw/3XCXTpBpManb5L0nplbGLe5Sjzdjc1bR90
jSnWsMLtgOklFaVSNPKWJ21/tL1sI0PXWCkhPj8TOkgwOnGxH8a2uYoEUy5hsBkXfuL7UG/5hezj
ZFLkbeePpDCdqKMalhxdjVdg1R5yKi4fEOqZO1xGYzD2XXUs4otl+T+sc7qsHkonkuVliMDps1Er
q2IYpJscKVNFu4Egc0M18VLD/w+HpuugFGMqgsZGSkJ+ehkoI6PZuzZiAofSla22GmRKtN4WRdmt
6GJjU/aO4aepXd9OVpdegzVzkCyrxmpAuXFhxS8v/Oyroy6MeIPyP5qbcxx1pUFnAZ+Otz73HnA2
vdmuPNih+BI6yX0j++8f72rvQ07iQCiijoW+x37XvHcphDixxMo/MFzwBvSK9ay482fKltqFG3uf
TCJ/XACyLkc0MdHZp9yK0MrzRi+O1ux9TYXaPnqDk90nQH0QZDeAkUNjuMpbrYFxFdsX4r0/3CcZ
A7UASAEMRjsfKOZ2roQQXEngSo56ndeU/UrVrtYACS9pDxk8/e4deiqaX8j33tJpd86CS7tkPjrq
+vpY8olC6+oZ4qa6GCkMCbl1jeAbd4AsjOHrbE2GikSbMqQPFEh+w+eYdDdOmGX5doh7PV+Vc5nj
hSultcerLB4nTZnF2jZmfWPYuCLJvob6MDD1aN2rXWSsFbPI7u2YN7HSa5yMWj+Yb0lGraLXytq8
tkUXfRvTsAUroTrktA5D3VofYn8BQa8nIlgxhCD+Ak546nBsov0byIq/u3oHDtPtYvNxZHzS94IR
qHEw8YGusVItouaMgVpGWSwGuqaYnsG5dwzXIsV/9orEOGSkGUAusrA6NkKd/ILPcRUtOjZcSoXS
+ha31viVaeGgM6yytfFxZc4eV3V151id5W6iBG6RD6wrNO7sqkCQDqUm200lrwG7F68YTkgVXjld
p18LqpsHWSnhGwkw2BsIhqrjE1z0n2eto+c0W2m27iQOA/RzzpgHcSH5JyqSGeAxDL3FMQs5TN2m
WjmUML3aCDvZNBDQwA2KCDAlXkNPodnEW6AlkIDRmB9q3GFfKrcFwVaYWt8hIKoMz6fRNLmrQSY6
3RXLqKwV/TYwgESMprqiBJWu7SIsX2YrtBku3pNgBiPvzX5UKkmPpGwSbFSFp3Y9nqkyxWlvMGUL
W4ydQd7oa7wZTLqWqw40mQOWSFPataQW5frtUE03YSG87zFF3O9hz7w1Zk7A7nK9Wtq4lwVMQHXI
gfOnzLKPV51pxVexx6RpirZmfOSMAIDQZy5Afg/z6b1HcAlQMJPkpiyM4ks2d8mmlVSoVYywa7YA
61rUSnzAvIYDE5AXs4VNzHq4GOdppQ/jPR8fVnUb0BGWC6r/xSqWTloHc17Hzx4tvb2uRkm7KuxZ
XEdzkd8hdZq+JZRQ7UCfR3hNiQXqDqqiA3JYdJO2abQi/+li1U38kZr6AeKrx2t0RfTU8uF96dLQ
+VJ2bvWoYIn/2XVZdlubdoxMWJjyZlQr3VspdiO+V20jXmhZKjb+kUJ9nBE1S79p4qM5mOlWy8Dv
rmr4/3wEppt/ciDb3FQLtcytygijpT7gXGuAueVB1ZTTJ0bwRAWPKJ2BKEUm/nuhF/b15OFw8kfi
mpekKatnCWnna9XUHhTUOa6fq7qGGFE3BOn+HPYWzMO4boPExTJVmjbmkQQDXz216XHC5n1fajHM
T6UQbfkQa7OGdwRpGVewh/hrobj2g5gL8b2I7Y5vX8F/e52l8fKivYe+cO3PId1wsHqWolGEUObx
K11UcnZcUFhXbIHxuM4y26OUpWGwD5kabWOCldNr5XrtTT8m+s4FLbd1pypi5FwqVkPPaIV0UO3X
CPsKnm/ZGS+qMQ8PvA5WnqDoZq1HTKuRL4U0PsX8u2blqdJzMWfZ3WEeCfMP6TBjOWlab34dtVR7
6Fwvw87hScXPbOBBnsicgxqCY3Ks0aTLpmsQVAu8uZNwxFqYRkGJtirnt96y4b4o933iXXlqPu1S
E9O8Ta9iZeYpnT/UAC/CTKH1sbB16RtwB+4UjNIT+nFcJ3lqtgtEJa5p8rnaJP1R9IC1dXdS3/S+
gjTlZcNehMr0Kdeq6doriNZ9ZQhtwknqc5SRomr6mbgelE5RdWbII2fXLyVjGBgdajDAC4d7bMJo
hZzoE78kYmXOrD32uBgjOPtk8lS4aXyrgrPFReXi019QQeZLrVnhdKF88z4QxGVJqOBRdvvlSDiN
k9qkxbmbTtUxtJv8WjQwWqTrZsyLpoGeZIq36oZ+2nXCuhSV/6rGnAZFzMCmV05NgzzAPJco1aNt
pGICoZKSXCcBlGl9F5mFwGmqw5BUpePmlGbbDMzgNHGkQYpkxiH0wRLGXdM8NKGa4h9L9AzzFaUm
NXXmb5x1zdXkNE4Px0QTpk9ttZYwaKwWbBXIsBUPpENWMNTxMRMtOBJdJ/5sNAdGHEXvLNpG8OgV
1neTpYE+UkX221ATT52N0+5CYeW9II2nTnmajAhBLwnoWa6A2zvRvU6rj7pehn6XTPbT0Jrfcs+o
7y2vUhndISFSVwBGE2MZ25rD2RhyBxIGs0CD1mZgSVe1xq059ByfMBd2ZeN4Pj4C/R4vS78tEeBu
+y7R14MJLqAdRflM3UZcAy3tL8SD7yOypVZjMOiJiR8WfbnT5ZRwyo2Quutjj03bTyfpMela6YIu
ty8NI1xCy7Pl89ul/jd737EcOZIt+y93jzFosQ1oJFKSTIoNjGQXobXG119HzrxuFppIvOn13dSi
zJiBUCeO8OP+NydXYXMwTYDD+GlEhxXk23sB0irgO/5vXWmFQ40apQrk+1BOWDi4YOwCLyktZE8e
Vbz3M/cZWuZKFcwOwkb254f5ACCELgbU+ABUXpaAwHGUga9fBOkN2J4IuHbRuxfzyUYC4IdR4MHO
ARGcWeR8F/mO0IvkUuz84ikY8MQ1CXgMYpH5b9sYRJoVhVnqFyAY8N1zi2TGSFMeKtRdeY3xUqh5
y4dq0QB0cX9vbkHc9yOAEbBYPNgcUOpBQ8vi7kxgRm1G1uuuOXnTQEhFQOqlSmpBvtCbrW4CKJaH
ezncYu1EsQi9QcRwtCoQVoWrpoY6pcOWY6xId2iy1Wy4zFzMIyKhD6CEiHMBY/n7dYIjACwN7/dX
sVCODQfPnCuiD+gK/qLqfCPlujwZy7EW8Q1IgJKaBV/XtUtdXvgMo8f7u3VDPy136/tk5gDrW3mC
ZXpkEQcs304hJVEIpDr0TrM/eBVEaoRRL4FqwrRprBGQWKPJRoPGMiWA6A2skAgTYWdp9CUt8Ulo
BcnFjOWGJzCs0IzqxWDIJvQoy+CDjtnaYeICkLICKu60HuchWwBMBuprQInoBOz77SQcE7qGMMr9
dWEWT/Dtu2Bf4AujUIluiGVGpAoDD1Sv45OXhsNLyzTgohQQykqQyLLbkvfULOe8C5SDOFRxFEiW
5KxHfKrujxBXghC9UlVHcPyee6ZO3GaElsZY0j6ok+L4cv9bF2fk9qkQgp8rTAw6JpjlhUN8Ca9O
HJ6USaLQYl4CUTIgtLw/yuLU4yoDkY9HBEE9uv0gx/j7QalBAUKlXSs9gVZUPocpOLMhpwmRDaTd
LE/si3/bkf/rcf0flB2/Lf3felwf38N+oZ40/8F/mlvRi3prOEIe7SZ3BOPzn+ZWRvgXnJb5scIA
aBDB3/ynuZUV/wWlGTSNgJsKeWxkhf7sbWXpf821o7kndm56ncHF/4V60iJxT7EMACcS2hgXT0vn
Q7GVHmjGLVzmOLjyKbVYEDsScdc8bWHc5+P8l8X6c4wlNI33K3oIIE3hiuf2EFxJb1Cv39b59O/f
+N5eswAt/fXTizcEwrAhhVQP43KudPHc7jl3c4P+8L+2egyA9Fz5+nlW3+xs3wtSM7E17VZBF58a
aQTptw/erKitKr2RoCKipYjDnaSnrJGta7sdQ8/qayTDE7ZF7iIqeTNt4YRQPTARAOeCWkuoJa30
4lBja04GvXkqWGNZieCfKRlwGhaJ0USyDA+ThWAiGxV62zMVWDIj2lTooNeAjZN0sfBk9MLXkI4P
wOvHoCv+WWYSwWAb2f9k6Cb/6pVYVKVCQDdv2aJqhAS0Co6FVFNGAM7GKIMoC3SzKlMED2AG+R6Q
HF1AeWU1Slcgwa6IEOxpA4itxDKJO6q0oS2r6P6QJic6oT8bGco+0M5oowc2LAWQ8isyePo5Hh4y
D76Msm/+oHOgCz0wn5lpFOFth6sJWSeZ29VVVZhs3mS6EMvxwatBkJNLKZirYvY9HnrQUTRyqIGC
i9l3gQhVhGrkdQqJp12iVIUbg0WbUEBWqv5YKxgCiCQg9+RPCUrBmsAnNLA3Za/2AeXbMS2BtpUT
yh0beL3Kemh6VjjPV9MIHJk5ByKKxGM4G3pLrykTdvuIBbNJxqSluXFWZ3v70zWYX4NvBymi2g4Q
7JJxJcal+H0o7arJmpk/AZ3WKGknIlQJbVmxkU//t0lebT/7/U3863osfATIzwpBPuuXAk/Wg+EL
JYlmhAZ31RboJGFLFsyYQ6dTAVNvPMNrIy5eX2hMIa0IJKWLCVqiRveEM1lATjYmdAPB/bSIs1P5
bRGlUfLLcb7wFVi1oAG/j1p9OKWYDtU6SqdFlyDb8SQkkDsqO+JrDKTTQiejyNRd7m8ku2YR5g3+
9g3QsyshkqJMrlyGuuLXj72U6lMN4GsZ7UGZqWepcoCTgdRHFGuxJL0KPBMBPDLlTjXxSN2ZoQCh
COY5mGl8oBsCfB2kO6T8taeKHSzKxmr9Xlb4a/sX/q7UNGLCZ/XkgrpHg7QN+l0Ir0nIpIX1Tvij
Za2NFZl/8KddWbwiIrQxxID1JzfqzKp6BCOdB4wr2JpfpJ7UosFBWwecR3mwk5w+UUNKRbaofJKo
U9NCxPKhiE/3v2Tl+ImLgLluQHozjdTo8iYYaNteyzhXLD5AxK4r/ZaHvzJbcR782/6jJor8fxKP
LgenO94dO4NyRxWyG4d439mCURPwJ9itlqsg0tKRgyK0MagHyFiYyrk0HlKS2aP+UKnywUHegbS7
rZd2Ecr9ueNLYIVMt1kb1fg0RjZpWgeFKyi1UsgMIVOYfwHHgbRq1jugWSXgJyg/7q/6mhexrBwN
Y551aDWeXD9EboKUNakHBSrGHBHqQ/4EUutpJ8rRcWO4+aL9cNzEhRGoUZdo6rbABTR9K1AZAnSF
io5qjXN8Y2st10zNEqTT+UISoIYwuYD/mu01s0HCp4K82PIelKfM6hzZKFRgwvaeDmEhdWNuv3vt
f+3g0mQDFwYoZjO5NOROJ+EdTGQRp1ey0cMnCA49aKMk4TGAUFkIxkgaohsCyhhIpG+cbmVexJ8W
d2HdRJQ6M0h1TW4mBWrTJlfoyR9A4WMgtwrMZKRGkt0poGB/q9GUkwOHn8W8gc4QswygLhH5iR5i
X4TeBt3He1JxKK0Ikp7Guzh7RRoOPOUjegcmtxjfJjlU4fpqyEUYaHEyuK7Ry9qWW5uK3Dq/QOKN
lTrose3KiVPb3KGKa01f2ghXiDuHwnM0ttCNu4JiDOWLM4svzJlej0GeArHlCzMeuR4cTJAvGMNP
CezttWd700srm0nM7pgkP0VI3I0A7gaUZ/TQqOdKs5lkDe0lhAtOwBraQ91rYSYZTGj79b7JRGsQ
UF7rL3B3+mEPzQ8VdBm2kM+CZqjTCuKDCCq0RmnfUPRHq1IPkcJGOHB98Bkw7R6Z9Y0Ab9FR+edZ
WdJbKHKYNO0Esyub4U5gCb1PdowV79pQzU6M1ejTu/xJu8OT+Nzs+wfWrTcM/pqdufXPfTOBYTt2
bRpgZJ86saBo60mGToTK9hJdvAK/p9a+PqXOvFJjiYrU28Ce71+QG5Toh/O5hGUyEiCQTVpN7pC0
+7npbaJ5XQGnMmmD3qzk7gRqdBv9kITvrhnIwhUKTJYyaBdlk28f/bp8qZXLNOyyqn4L4pGAZk8f
pEeQcCJf7Bk0UxoRqhsTqq91ayJlnABfVVQ4kFB7AQzCLMoYaj+QXoPqHmpmRt5He9hcJypjUkFl
gQG9oxQfJt9lPJT3KkAzX6vBpcWj1+oFB6aBhKS5BbIOyES3bsvCYWWB0Yo3nv01c8wtbAi65oIO
Eq6Mq4CN/HF4gMrIM/VLxGOwjym8Ovd3YoHP+fP43SoS3w5BAE7xvpgwjH/N3/vLZPdfgytZ4gP9
mT9SZm1M1/Yh+XV/tBs+84d9n8mhvr+6AToy0a6A0ViTwubtUQUXPpN21wT6BOpEJlL7E2pV9oDi
66RVApms7tKpPCrWKAxdGTtOXjkI5iAXdvJQDjVQY+v9g9yfWkjsNVtrv+KBLHO1KZjmKY73GLd3
RkhK5qxRT6Lm+y99q4M2DpHGZ9udQiGzc3GXtDJ6KE6tXaTQTjHyrRzd7wmmP3dmKRUOYSAAplis
VdCZtKLxw5nNLOFBgA5ZK8AbO4buUO4kqHaEvhp/3N+hNaOwhGbT4DWWuwZPV1vnaslA8QZIU+im
9hmWO90z6WsTW7igRBEdGRR/koAeLWgnUelGFW7t6Vq4oV6fhlWd4GmBKI2aDpAccEFvtbGzC5qN
PxdVWPiWMdw+COuUrBtWJf02RMFkVVBw05suQ22vUjpD6jzByBkok1XRwDpSwKHfgYkVzLYHOIqf
UP9KYCtl9D8YjCdCIMcDUKHglUotfECOIQWbqiCGiI1JEVu9B9DnAuTfAMvVJc1n3PUQPLy/Wyt+
xhKpOaWUKDc+1gp+8thZMnw1kMeQePi8//tr1mFZiRvkpM34CnZ6dPqDYkDVTadUSq3wLDH6F/VH
aATOVqFk0dD1194sLB60Txm+r5PRDXyzZbw3YPV0Oj0j5PeAuekvgFmTrtFA7MlXuzw6Akxxf5pr
y8j+bpXCoGeKBH3IbpmZaFyFyjLJqSOoujZ+f1He/WtmC7On9F2e+GhadFO9fKN1+fWztnvNRjPu
1UgdaRcZoGgkgy5bGTmB+VJltU9GbUxQln7EH3AW/7g/0UWj6V8fsrhcYlc0Cu1Joxsze77/HHOD
yS3Ie4Vv6bU+dyHIPyCvwaLfhFQm5UAYK3yM9hRtVkh/0dqsGvyVvna+VYPn2Gk3TN2iHPLnZy1p
lTq/8qmOj0YXsm0grH6L5WsDbdGpM6evGDiZ3kcTPKSBD2VvCoUztVqIhqVxJBAApTy7HjShdkA+
PEIACDgjYStGmZflh+eKXwSJpQ8prhZICHcyYA+o99bo9FRjn0UECxs7smLll7hYtFCiL7ATcejd
Wm/c/lLvwWUB2t1dpGWWshdfylNkAcSntoQ10yvAVMQ3mI1Q+9aR8tMMF6ke5K3pDCJyuODJsxKY
DQtOobgiAg8QGZJL5pRRcIU04K/ACKsFxWdiRd4VWsTof+XtuSWpPPOA0EmCVgFo8oE6MObSbrio
a/4CvwgSBXEK0kEWQM7u0QBv7ZsjypuHadxBtbbrnqClAEkqrpLUoDOazvFNsQIpM+QpTDo8cMD2
BIYMzbrsmuWWwDm1qFFQfAZdu510e4jV9WkMkcpTnR0CNJPxkEC/v61rN34JAs2kDNp784dXBtTZ
9QjV0U4TCHi2yaTBhmlgZVEp4mkNSVXfhoyKLWpmbINCSC0chKQEMhQbScvVTV4Y1o6phTFhMnjb
YbCrxMGU5NcUwtHSOaStsafVljtUuYKGGQjzpAIZoatThyQCW1sCCXrgywDxf5tavC5gvhagsgiq
biKICGQ7beLOPSWpNIh9N8zlrXT206Fc2OOYkmYFkvnawfdQEWkyyM742vRRHkAGnhMAkpHJzg60
9ATy+1LRmGEDC75Wi1hWlxvKS3q2hdMFobynQmvfGWt8zYFGPET6xtFYcXCW1JZeBUUWJcYQKLX6
h/DKGeWl0GonM0cLDNr2ZKTvyYnZQdL4Su3FU26GT4PaXRUHFCIHuHpab/h7ROp2/iBvndeV8g63
8IsCaPtQAPgwbj5YINOBNEXuqYxioFRRaAV8a0RX+kh9sSfaEGIV7dWhr7VEFkye0at91BlK90Wz
J2gGiDzotM8yGotTpyggIQv/EE46gTasD5VOoFFf768kM3/cD+dk2RvEoYtbgMQG47aqYECZzWQM
5A309snXn/GKmoPJG7TBOPVuK4BZyyfNpcHvAYwEMQ8fNC6MG9l8QgY33yWgzOpsTqv3QLAhvUOQ
1oHisj2eGB3iX+nH/cmuzXVhqDuqSKZsHlh0BBeJOG3QI2vaSxte99rBXzZ+sjSd04AQM24NXx6S
CqpyKa5cqjF6tA83ch1rHt6yba/JlFGZEgyiPMwcDIjVD6KKrB/04l7Aamf7p/i49XbcEig/nI4l
/U+RhIEcVT7r0sqhjZEWUD1ZKxFhQkSTIhnU29J9kZOmNVgc2qNS7an81IukhFtxZYFoVHTUHSSf
ZNcW4ivngVHhcYDeRCqNnqK0OjbC1OCjVygm+TX0xgDlPk1I5CnWUFvDLGJM/Ll88Kv1WFXCueyv
wIGn7clvUDs7+pe81NFQVf2XrAB/ulE3+/8tlpfRqS2mEOhzOy3WU0cxWB0oP6MwoCsIUjdRE0lw
Ge1mx2ul26jBvjHpnXAazTdQdT3dP6e3/MRPy744qGLHQiM1xbILpQYa3f5lpGxojIxm+4VuZY7R
kXfTB4GUDxDBVV7fkVqRj4D6Qa1OTVnSXcFScCiAQkE4FeKG8ZJay6ofP97/vrUAd8k8FaIgD0YQ
LBLS3GjySiWtr66QBt8PkG7QWRsKmM0OUaEIfaENk7+ga/hrY2bn79vGpOi3RwclxhxaMzDGsVXR
Flsb6K4RZucfYlMlOHQfJvkpNjGuMDwjHV6o/S+/VVmrt3PIntXnXDwCNigesq008ZqXciuOffuu
uWQoxTS+C4p2dk4C88oYSMMAgsSqQDSrgYGaGPnFoORRa4Uuk8Is9UZ7GsDsxqhoxSIP93flZrJ/
OjWLJz8tkhJoInxJnmqtBVgcuOQcNIVAI0qBrIGdo+5LoCp2rZ/jA29FJqJAqA+luF9HIB1HK52M
6IXZ+Y0+PIy6+JCe0y/vIFKnInrmakbfeikXEKW/9nIRy/nJAL2Q2VAG3kchQxN3j8wBCDA0tlHh
YnKBljgN9RCYEBqAXlGwpyZT+YcG9PYsfdswmisgtjq/eDnp9fQQO7lqC2ed1RL9QbLv78WCL+LP
Gd6e22+DTElcxfx8Wischs5t9dacrEKPTRqVME9T9tUhPPEvlZrsA1M0AVw37o+8djdva/5t5JSD
SiH0DhjkwsFBokEI3ABFhco5OA/HWMucQN9kMpyd3x9O3BK3xQPkEGWzpxceGpt3BC15LFzZSZHe
oNT0EZI+Jk/wkJ9i238sVGqnaNLGNq685ct+P7anWyCF5mmeGe1xIPwRivLbJ3Qlar2t7rdVZP1K
7CrIYbqcEVu0/ksyoUpoUvbW0q3550sAcM/SbVLPB6QxoPyGl6U20TryCEAroTVGBam0Rhl/bDEZ
rOXsmEX44nvQKgPVLpLGqmyKzuNlUqGuTi48/pk0xjjGKlo9VJmwWqrV+tXXoFq8YbpX/OIbgPLb
WkaAdk9KhbFjwuupCp9c30q9z9oGP57AhSVpxjqSxXmfGqNCocOcDBmJH5qUemWnenqBBLDqG+gw
UgWLM6CsrEd4yU9oaX9ntdzwYPqE/bBDXRpBO1iB71/Cm8v/08VY5Ih4LgSx5r+9CFrPjMFtrx3p
HLAMuoUdWhD803mzBZJdr6/QNiXDV+56x9ZI3UFvTAv5FxvikiZrjDjUYI+0fWPLNK0Z3yVLbFGG
UH2eH2/mOLm9Lpq8WhxLFZLEhLVrDdojtnQuT8U+2t9fjbUM6JKwP6YGKvXmEQt/IrR0jChnIifO
M4MacCTNr98ZuJcQYlNjXeaBWNrYhtWpLiONzk9CZpAZd/qkXqZHFLYQjld/wFt4h8AlfwR/QDCR
0eYeepv/KJ835rtS+ljSI6JLuWiqeb6Vll7Gr0krYPqD+dRBIElrccMiZKJ8rdpa4JVwmJ7///sN
SxukXtAI4k6oOv3yuIe2PEOeDAfsDM5muB3I+5Km0vhAUx43Jrk2Jv/7mGyX1BHYEhGCn5Uj/NS0
NoI/OgiCkRZSrw3h3iq4+rF0GcV9GG5kE9cGXZixHhQT3lALQFUNb4xwVUKoVEfjVs5kNho/3Fp6
4UA1VBRLVYdlFBiSoktz718KI97zD/RLhQtyvb9ya6djYbKGAZrA6PiB/zEmEkpSFChKA/qlaGgo
L8m+mRceQqQh2hhuzfQvKdc9CdradITxIPsFMpcDJIGv5T46xnh3NBDoWLU7OaENdaqv2mKtwmEN
1A605ilAZHN/yisW4G/9O5AHm6BqicPSfwmat0fYz71EpwiSWeZQkeKLc9A7dAjO4uUfDrjIOivo
jhNDBQP6B+VT8R7bnmAgkYPsBBF+sc/sQ9hqQaSKf/heoTGv94ddQcSBtfX3SwGxhARCojhBx+4h
vzTzGtdPybHXUnv6Uhz/ITPR/8jucj2eiIh0VXmEkPZGpvfnywFI9O+Do5eMb72EB66SBjVZdwnK
a1tv0U6tZG1A2/P7r5e9UjZDjmMkmqzT2KEOLWa0xiDGQPY1eH9/p61Jn0BY3SMDd385b+m8v1/I
v/FGQ+DZH7sBM8JaukHk8sCJeiRFwg8snqf0rUQHso0H60g/e8+S08hqVlxDW7j0vdVlBIibCVVF
kAmr4X744q5JTQpH/oBeeP8sguB3F5y39DrWFn9hmdDD70N0FJ8KAIoeP4Ybb8nPbi54F35fdQps
Ggo4PrDqwotXGIn0NjQX/5X2NBkcpqN5f6FXalrghfp9GChHplR/s3yf4QX9fTZnsAKJbEg7enr2
yLFEfBT28hE9SU+ilhA8KUjSHQAshb+yzw0Kha5oK388X5afdn3hPE0QZ+fLGidt1AGdxfkKVFpN
DMH0iKj94tT6GOihUW7cmhXwEDgffp87NYY1mpUxnERCPUR4NhmBAUlWQ9ROBeFUiEUTRROdTsNS
7P2Ns71SlhHkhYVKxpqnpBE72zpzBo0lLG2FoRofwFkQ7pRLt2tNZse+so/UPjxRGn+uPkFP+Vac
4RsiJhYNQTDol8ZJ99Vx0L0dv0WmvrL+y4Ymvu7EJgsbPIPNSyLDXQfshwXcLqJplCi2xE3EtWEW
5grtReBGAeOam4iAyAVxp04yta8pSMJKn544ESmS9/RgC0CuN1SpR0Ayyw2yBflr1T00LAUJ+hSK
oECytBYd4rACQNzEH1JakKBD71cCwc7mEDZaEz0VSIdAJP1MAczExTJEJj54iPaAYSBDXtMbslYr
R8GAiLwVyYbCv3ax3mey7dHse4JqWNKhCcCK/KsiEbAMAbLxOIxvVfRYMY4n0lf0BJtBLJKp7QoC
+Xmoh5tR8hyXxxhqfpDvNjyx0ii+Q9pfCNX71/YWvf1wU+SFTQYrH5iW+xqu/CcPYepCoz78lFQP
jcNCOeGT9tSp1/PnjdHWNmzh8aVtAp4+aoJbS30MUJ6nBh14AzKiaAUpySE7iYNV7xORUCj4lHYL
tiskJhMUvCPWuP8N89n4acILK0s3lSTkHj6hrVh1iPEmGCDIsZoy2xhgpR4CvrTfrcHQ52lSj1jS
yui0UY+tCB5gY3UfaMi0P6PLnLBLTHZHPQK/cn9SKykbQV5YXz7tgyrzW3i15qjXh2HH7KIHkFho
jCMajYlekXGXmfcHWzV3C+uaBEk/FRK6L3p2fBRGz+b84RHcEUY/otM5mjPr0aEMeJORoYo+ghIf
DL8M98coT+A14Kyib9UQ4LGmeuMBDg1F1NDQvrLxdSvP6LJFCszyJQ9CbuQK4FzsuVfJ4h66Y4Tc
rsalb2LuSkj6ql7g5oDWC3r7AEguAwVzdXryADcHpAp8MhsHfj7XPxy2ZU9zmTVR3HrYFtCIVPJj
izbZ+7NcedSl+YJ9C9dCOc+jAUTLbgnlD8apkJFmsmsHhkvlSQhzPa30+wPNb8lPM1iY2DRCGrIZ
MIMaGOkADC6QldcjaQcyExPyCvXwdX+cNUMkLQzR1FBi5OU4VChKHfP30umf/LOkJ+/yy3Tt3uKN
HVlJqwpLkkwgsGtQYGPleLM+VG5iB2qiyZDdUPBMiwAEIKToiEjoXfGUWEA4Pm+912uXVFqYng6l
3ZQJMHR14iBxDpAxEjv+m3TJrMFhP7l3uSEev41/X9u7hSFiqnCIhHmqoKY4IkTUJ22wAiNBmmY0
CjPUXiE1rg76VmFxbbyFEVLacOzRXY+MJ+oYCnlsSOludSutVEbBxvv7iQfTaCskNH68QUp6PEB3
m0TWgJaPraz+fHV+OOnLfpcg7xi0cuEAJskb1/8hnEu7p7Wg28g7rFnNZatLyOdN788mujNyZ7Cq
Y+qUTqRFBpC2u24H7iStP4JhSA8cHhDWXVRuPA43vOxPM1sYC6Gr+yYC8YKLXXlJjI4mALhPnhkL
hBGsqbAoRp2r5hYFfiskehK9Loj/6vegONLHHQc9A0iFAxcxJhqYVSUtPHKnjWu/8hwv212kPioL
r8eqlwB7G6IKf+mPMCbUBW1fO+XMat2+M1MNneMbA65t88LOlFVRySVDIyC8Tm78xmlNCLyAtJ9M
7wH1TsVGtUg8NGb4mm45BPMR/Wn9F17PCEc9Rtc65qh759iadxt0CQ4aHv6hURMXlqWMWRCsgXsY
5gwZu/7c2KnDPaOUqsUuOmutwhq1ShWc5D1DcE2b0uNmLnhtcgsjI4VS35ezPyVwugL+MxPKsJlA
it0QOcEu2IjoVh7Sv+Gh49GjlBJZkXhgIQrKqUlv3T8QaxmCpZBuNFFsE4WIokCvFb364Ga7cBAV
PHrcazqaVUsiUJxBXhUstw0yoA8+f1GYM1x86anrH1kLqvbJoT2iPRE6F9GZacyJ1/2v+lcQwhnS
Qg/EVaoTIddhCQPq6Q/3v3vNIC4x1Lzv+eM4W9tSnwlGfDMyWBuIRVO+/MMRZjv/zclII64oSiWb
s0GfXqrxHMSw+pJkuQYKYHSNAWNz3e7pXbmYS5BzUvZJLOc99gENoHr3Ih0RA10aOzNiezoHV++h
OQAOV7znG/dy5blatvyMQhePIh3NSYLSAbmcoAvAEv3aTCDOz94P137Z2APCkgk8Xd3cq48j9QwO
aFLsaQ1GbUtpbqUEKCwbeCIv5DPwGeNNYbQCVz3SwXAObjIzQ8BZIMWmuOwD+GTZ3sHrbPCnaowB
nLGqjWu5tmcLu0N3MU+XjI+aoED6r+Shc7xE7bZqEitvg7AwLQxIG4OipGh3Og5H772z+1xNTuJT
f/GdHmou5gCiypxEkyp+3D/yK261sPBgPNEfaDnGiGBRVJBSgSvo5HYTqvlpC2W9Ep7chHm+XaoI
rAIBVWDJEO9+JLtgiw50ZbGW4G2I7lapV+F3vX4iTVeTjjqAIlKJtx7OtQEW1gBCHIVSgEnOBQNd
esge5TPEgjxXOXeq5zIOZWZ6eqQeva2WqBWTz89n7ttC1a3PhmOs0G4iQBFpOJdcqfWi3oiHMADn
gDYB4AXRJOGQPwbCY9ae7x+BlSPNz9P/NizDTl0ozOuIsv0TLsy+3AycV5rJhCWOmgLBVjp4WEL/
MF6jU37lUNfjRnV6j49b8e+aTVhinpNKYSKAg4GMsXkdjeE76WWwY4ctiFgi7wpO1WBXHvF+yj5B
pun+qq3YUn5hCMDiMbU0NIDcxkbBIn9izMRqP6Stn1/blIUlAAF0NNA9/BtJQW6KFkDJR/iPVtr4
+rXgc4k3rsEEOYjxOFcix4owLYhg1QmEGOCDmqaLZ5SJ0TJa22wVs9bO9iKYySFlUsagMHElas98
CPsenesgFLWDM+QCawPpQxcQzI3RVizOElQ8Qu2po2u8Q3P4h15C6/6Wr+zJEvYr00NdMRTU7Sex
Js14pSAdKFwFAfIeG2jYWz/iDy/oEuabp12l9LGE58UpgIET0KUTOs1jdpJ2QBk7wjnTimMNPAjI
sVQaeH3RCLUAIBFgcq/yrtZbItlbGJSVKigY0X+3DCjPyL0Szel2YEEyg3ZYM0ZGz3ssdq2LWoY6
6oHROMFBtHqrtSgN/p/GA5glvN5f8RULvAQHh54gN0yPCLIaTyLaBUKU6Eadwp24//srl3iJCwaJ
ZR2WVI4UDOFc6gACFUKdvMv9H1+Qnf0/PBuYz39fvjbvGjwg+PUpeQvdoNkNnim9gYnPY7UA6XHg
OtqAbNWj1pIty47akRKpSqEGhEToVJh0+RxFBakYewpUFO9CuJexrNHoAlGTa7BV4lwzJLeT/O31
oBqRjuu53Fj2H+9cZfSs0YlGaUeFxoJZwGqrZ+8N4f39Nb1dhJ8uyMKOiGwjJAVIn91ItifFFtgv
yFyEmc7Hei6odD6hyQaeWe6DhhokLrzDThYd2wVob3tSJQ6IpKtUiys3BPhbiCFMxzhQK1G5iXiR
pMasVqILry1xsikXDUZR88pz7ylSzOjHLYuX+9NYaTwDceLvR6OhJI/LJexV5E6AYQ0KyS+SARoi
rdr1xkCKRxRFkaATT8OX/zq8h0dIYwIufLo//lrGfolRH/xBinzQQrmDQV/ba3vwHe6AUqUm6Lkb
OUgcf4rA2mYXWkv+oXO7RImLtQIFnzkdNGN9hV3uSEZ8LnYhSpSNSr3Su+bcmJ5+f4ZrqIKbTft2
LlkIAslFhzeAMa6dgZBk3zyWZnQJ98LH4Hp27gZWbgNHj9qP6avR4f8DqruSIVhCvZW6h05uCIcE
sFIL/OSktafMlhIy5WowQgdPm/mK70905VG6nbBv82QgXaowCZzGgFOHUO8evOR1UK7s8z/7+YUN
K8rWk+oaB8XrNZTJRgWsHhc0P41bhdO1R+aWtv42AbAvgSGtErBRGv802ewTDRkd0ztxz7OTjUQY
EKQj0J0AX+NeOFCMUCPzLUME1G4YlRXf5Ja//PYFlCCWXdTkvAv+4o6wmb/P627jRV9LtiyR06kn
RLwgYHpQKiBRYWePNGsgtONtDqrEitHJT155Estrn4GiXqUKvbyAAjsrn/PyKkMzOUtf5MgeJKf1
SpQmBRUFm2xyOqRtEBQKbieQkLcHs1fAQ2mxqCFK6a6ojAAI9rLbOGUrD+XNjnxbIpB1hgjj4C5O
x8Z/4prLCG6S0AAnPMQd75+0tVhhCcIWC6rnmDBkXPoaPHJWg1zegOieQLKebDLkrFyXWwzxfSK1
2Ep12yBWaKVzy/GfTPDEolwvWKmiDuMXr8Rq3Ac66jKvdZheWgHkUxSECNBfKuTHQtnyDm5Znh9e
shvs69uXtJksBM2cwaTjnTCitY02oKZQtpdyPIoeS6hgUKVn6KWC3iGMQEJmVuNk5AexMDkAGALQ
YE21liUzUU0zC9BaLW1Fx5T/VUSJAaq+KMJvohNogAivnuaQlgJojXpuFeiVmSEDqGOjKZhWovo8
tNN+0WhqYMKI8Mk+kpD+60PC8U4W7qty0KAJBbYOnUXXg9y4NP92f9NX0g83X+bbIiT1pAhFgcox
rVYPovOrczKnMyPz/q+vXOwlXnzkR5BteRXssPBJN6/elt7eilt684W+fTWYBP0y9bF1U3pEPSEP
LCUfib9JUbXyfizB35MYsULGI2ruI1vwtPSpcziH0RF4DPBP76/NmuN2u4bfJtEOSURJHXKdnQHy
CQIZZJuxUjsyPANJR+X038mq/ukF37K538YRIdrAVHyMxYKCtJi8SlVAuta+P4u14uYSmK3kfk3j
FP0vZ1+24yyuhftESAwGwy1jyJyq1HiDagQM2JgZnv58aZ0j7c7+80dnS33V6i6CsZfX8A3YQKhi
DxpUI6FShzSqWjUxUEkbTAEC7PhmxZ+BW153z01UnO+irm6ExWuQtm43XUZEhg4uDEg9ZHHkmW/s
bQ5C9WW+AsH1aAmyALBi543eqYlu4ULVS2j7jwUVBcsQO7Cry3gIk6iNhi0755sqsH0zskNoothf
85b+j/vkGpg9zyqaQxxHdFxPB3td7AApIkflAQL9nvriHOc75dKNw3qNx84aMbDKxqYncHEwAJli
5vnvm+RWg+jaqh7mXZ1hpwj6Wt/vCqNFQzgD/iU5UANqYuYUGC31RPI0qVYgYRahJsbFntOHnRIq
7W5bEyMgw++dX3NJnf4Q+NWrlCqB5qq5wE4Cc90xaB/6XbX76bCYum+vhl12J92+tTX1f++SIpO1
aHV8tkYrtqo+eC0cQQe5bKqp8BtSxbyd7hzCW4WuetVEHomqX1AGF/oUWYO/t74IsW+VSIAtYt55
yD/J85+W7RIs/2Pb6wImevSCsOOxHrTR5SGwp9jpb8QH4jACDbbZgEUZpY9lxJ7oUYkzx51RUjh3
fsGN+RNsFf79C4AAAl7j8pqAnoAiAzt24CZAHvbuxeTLH/rvVyTO5Vv+xyvONhvgDI8mWdGEssLV
vWoLvw01MCC7dX/PfPoGG5pcA64buDLZdMJKKqvWTf75ZOCRrMGsgQjE7BeHe7ipW+9z1T9alKWE
1wmCc9cGgJ/A1AktlvzYnO6hjf6czcEQ+d8LZiZJlcJoBNXdGrZW3nKadveA4bf+9CVM/ce36Iai
N5nAnzbok0GehyQ0CsgxHOrsTtv9zweUOFdhQBq0p8qEB8xa1D/AEsh10KWQoGZ7VuLdiTW3vsBV
FJgWzhTUV1j8KoCwXi8+stKz0epdGxyWIHsNBUYL3ZfUTTlox/IX3kxQQ84d6POEf/8NN3od5Bon
raMxtoywSdoWGCgTr6sOtNwC9kihd1e4o/ps+0J5Fvnosynqu1d7XllQeKh2djgANYDap94pW6gA
ff/9B90IV8S5iiRzkqdVDaOj7fI4+MpG7PUgP0VaZJou+BR3GhA3WiywGvz3BmoyS8nVESVTN7+Y
Im7mjSogMQ09wcV6l/YMN89VngnUdz7DGDbT18JezcqGTmf1g49uXtzDSt6gIcAg8N8/ReEUBjRw
idmao37s0ybM33J47cD7ezWYYW6MO2bscuM0M9dCUsGeIbNWabHaoZTYVSqkBeBtlt3ZkzcO1jVS
uq9F5iQwd90qM5y3O9CddMicUxCqIcWZ3cEe/TlDJ9c+DqhWq4FmCHE1XS0Lpnbmg8zQ64n/voX+
PGCAOf2/F7RfCsh913gH3oONpElXgTpuZt4bBF5CwB/uAfsq9nA5KJ1zuWjAwYzq7eIOG2M/eCBc
BkDroP3x97e4ERzsqwikOOimVjYeM4T9B5Sl3Qs9Qd3em8vdyM3h6PvvVUI/dSDapbjToYx0TB9n
rzwUa8unr9XH8KK/UigwQGcn3Wle6XjQvCj8FBqD92Zct/bAVVaSa3XJ++HyekC3FFMMWXYng90j
uzNluhHAr90PSmYoY5ZfXg/kYLlHOuDZmKDfOSY3klZyjeptl1SxOgVpvn2xI3PHZx7ajxBFD+zR
7f1l3Xn0PKOFaZ7K1d/3ww3qJ7kG78KJcRHiUi/ro28jMKy01cX4DQqY8PrDqElfNcy34BcdFUfl
EiznO0++ARUE7fLfW0XnnZoLHU+evsC3KxtfAyYNQ+8gjcihDBWPPUM3BG/q7IozPCjxzxDcS1Nu
MHkIvcpTnDx15gLMckzd0nc41K6XkHgJAuRjukr8+a2I5l2/A0bWB3mHPyinpXGhgr1jGysUq94D
cDH7ufMNLrvzD2f/GhWcZg7JdAORa4SpEQ+HzXJqQ8Oro3Z9T9Ln5ne+ii+NRgo7MwFBrPbOKx+w
mt6wxVF8Tny48W3kNgnNgIQJYJMAcd05Ljdi5jUWWOdLq7JpMbZ2rv8qHbCH9gyp4Zp//X3lbhz3
a0/YGR3/TFhYOOeQgYzZbu8hNm8lMPQqkBQjBDkZQcHGt/oHmuA4GS/dlxGiX1Zvh6PcwbwuVII8
Ekex1ZtVmXvl2nzTt/OdpbuVsVxDgamESvA/uOYG4j0fUAuGbQXYB63iwlXGm35seGvea8jf6C+Q
a1jw3C4ya0xMTgZggV02eDXIA9/qER6Zy3pBn+sLStnty7ge19bdvuxl6/1h219jhSeqqMl82ZLd
a/UsQeNAOvpl+YafxF2gborwLq32kuX96UlXoWaoDW2RE4Ab/YMCvQaXRhNuVr6TCHN3au9bL3MV
T3p7HrQlhw+gYlf9ytbHxWsL+f/pH///OmrkWsEepnGQENGwH9MPKIApweBB1ij1nrR74JNb4di6
ChBwe5nhdCvVLX1MHzBFZufxlzwDkQSbgjwH9RpcQu04r/lu9MvSnX2+u+uZc8kO/vR9rrKSgrD/
C+taUASsm3ChhypyAg4hgiKkLGh8eedY3YgY1lV+0mow/11ID7wVmuGL2rqztbd7Dc6u9wSdb2RY
1yBeymiTzvoFAZCEEO1uFH/OIDRaAZGkcK+BThC7U03eak5cg3pnmAktHUX4o+PjlPtJ89FT4lEI
4Pfpm/KqTK/5PZHJG4nPf+FwE8csSQocLs99A0zTOu6q7x52tTSc2tL/n8L5tcQwqTSY8CXS2CZa
pn1YrK68cmKQJWlGWP/WlTO4f3/QrXh3DcMdMj1JtbpftpnHRsCKCwaHk9cy8XtAIisfGsy+AWUn
IV3BY7L4w/DGm8w37p22W9fxNSyX2nZbUjYs2yFZj2LTz6oLm9maByqIglBfTRpQJCO5zqe4SuL5
C2G/T3+qcltX6p3t8w/u6w+n7hq6m3S0cqDLD93Q5gyeoKvVzB+XN5UGmbFlU7AkEMyzl31f74vu
fZYJkgbiaeK1ysNECm8o5dM4cY+oYG5K7tUzfWDlyoBErjOlQdPLoDKkVyUrdDqgolmiJIssqL5q
1Uav66BiHyMmUVyHZKMa6Pm5pd9zH/6Pn/gqnuWqkcupwAorm2St//Iz0BVr6s1huW9W2kmceeE+
sqc7T7tx6s2rCJY7I9f4AO+P3ktXKhScxgBz3zC96PhAbDD7QK8XWsuQF3bvHJYbgmrkGjgstMTW
YEAFvVqwv/Vz26KTxPlBTyHwVD61Fqgm6ZGY0PhZzpyZUWaBnc6LoMz51qILLAvPkCWBUQGOAJRh
LStIDaAVMrdikwf9t372ayLcQeNwRJhcmgWk38+ddecM/hM6/rT9rlIsmxbdQo0RHkBJB7kJjFMW
Ei7mqmAUnYizDQZP2+JcokXT63OkZ9+Fsq9F8w2VZjctv5bioxdaNKc/dvnCNTS04pEobkNWHXtR
2KGHTDPEe53HpIgKdPVzKFmYbNxUOOUWRJZbAMCS0pfai4VBDjxmD0REdQ2Xb/VkZD9QOfHqDFJr
meJW/HVqyt2gRKUTtDDKmPHnoIjjGHxH4aZNm8AChXcUd0akNwZ1+Ei4KP+jE6nkVBadCVVaFb0A
zVcetBX30bB9lnEG3J1yB6lwI6pfw6mZNVu9NMm8tQGoJ1AEdlPYYKQC1Oz57Axvfz8cNwBc5Fra
OseGKkcTAsWDP+7gm+KExW8TAYNqrvQIdy+M2HEZa7bXR2xLXwctgKOVSeHxKmA2qcPk3FvCB+Vi
fdSuhszrWzQzoaMx7Dsohth3NuStS+Eai91rGoFIPw4UAnLBP6GJvSGHJVAvUkTFK/W6DkR4cGU8
WLjfKzRu0NbINRIbhs2dmk5MRUu4Bt6/PZEFwwVQFq1D/lLbflofFu081l99G6onmXizDafzV6JN
btuJFx0USzDYvvpk8Q1MrdQ8HMbdPHtZ6Vdo+pk7lll3KvZbJck1spvp4EMrBlJErV3LdAkdhjWB
UBpkFrSgTd8csPYB+G7eVHmvJXJrh15F8aXu6qlQ8UhIgz2UYRpbq/Z4rzy9VeVdA7rZzNuCX2gK
AwgWEapvfW/WWOF4+CRntMmhRg5Nxc28Mc/Oif8OD03pLUcNGtCR2Nybct3qGpOrnHSGFaso28th
P1lr9gavoYjttFjzi/WwKQ/VDp0PBbKY1TfBT/n7mTT1f3bYH+Lvf8HBbQJYR6dDDb5iZ6I6J3V+
rZXikw/9SRhWR4EKyTRXK4AqWqBRoPWvhvaQm+m6yVu/aflOyNTXEQX5aU6Odh6K5jSIR2bCKpAX
nsTYAdaJrgHXp3SajgmkR/Nq/s6Sft2l874xq5UtMJ1nNdx/GKxHdBjOFC0SoAbFppN4lYQNZd5s
lqRDF2YM0jINRmhelllgJKD6qt2Dojmz28C+2RtECDtbX07Eh5C7a+sxr7ZlL3ej8yhB9jTUGJi2
oON2BureQUuCbrI9Rf/Aled3yRj2tvjo81g1B0/D65r2G2MEkByI/6tu0n9WAnYcZfk2O7XH6W/a
Oit7ar1i0aWP66bownp6UatQ6dBTF3bDvDKFLEIx5K4+HzNSVq6h1fu0yqDrN4/AOeVjHS5dEXT9
tEayZDcx7LLWxLTek7TcwLfzZWCl7xT8ycymqCbkLXNKb2qrz2waD92UxZoT9TWUQDuurrrOcUF4
0Fu2rfMGQkoEp3DWGYeCEsl577bCROAyrIAvENaHxJX+VhRRpa9Z+i3a3idQAFJt4mbMRvTlLh1A
1YUZMOJfrXYnOVrvrW3sncZhUUN7qwpoZbGvodLlZy9kBVkWCal+7kxYQahpwdRJmbifwkAyVlJY
K1SypS5WcXaHhuK/HHQrmMngmgaCF4j+AXfgb6M0r5nVpK+m4C+seu/KbtiahRlpk+mLobBXJZnf
tXYuV8Iw29csg0a4Q/jvImS0jC2EkwPWPSbZYeyfGuuQZa2nwNOgDmcoUchhBVF3ZPSUZ8es8YrE
CYw0KjSPJeuZV9Dqr2CxaDs9JjRxk8Gw9VTIGVSz74S4en40QCfONiyNK7bq6vXUHFqkwlmReEZf
+wnkniYXmnnZ6KqdD7VWbN0McdjyKyWaIPLe5VvSb9XZ68kJ1jolWaEQhQCcrTwM0zZrAWmxIrPx
0MCmAZx8DRhlP6vLDmYH1QiUZKP6jeYmyrwpVblLIBpSYY4CKbSjvWQPDgwbZxBSRL0fi8ca+5a+
zrBLtyT8LR9Nu9+K5qeSPxPOHGng7qB/1BM2iTE8tF0W2QV5wbgODDGKkkSZ4GHNAPdTM+hX9x6q
dC/DGdfqMyfHJTmLURcx5eoBYiOHstF2jd4EEi5f8dylL71mh6mFfuLyUGj7CsS2aXxfCrHBa8wj
ZpMKhHva50Qu3uB0m1lNgb921qOROHHH9UdjJg/wtDXOdjK2qwpWuErmK8ZUbkyGpgQOb11xOOdw
CFlhaxAMsBpoPTG3FqpHyhdDZv40szPUt8cZ3zyDNa2koZD7YVmkZ1M1pkZQDVUwFXC8aMJqWl4G
CYI6rN4GR0Eu6k7pvn8rZwuLWh2GER66CvSksgGt8hzwcnh0KCkGWV2gYKuYZR6iPANpFI4m43nS
WNjQxRem4Qna4iOpMtakz/VAvXC9oPoitlzhKYS5dwr1B3RVVIhqB7Dv8S9/h8AVctpyEyLRuhOx
3HRCqbZiZWRAtDtW/SZrcqz1OdlW6eM4Hnr507HGhfNwN0eFPNv46laOblHng3eA01FZwqO96rXG
xlJWuc0Tn/f7Bdrkdi63SlbGFZr9qVpUXpM75wTmwv6A29BQrEe9ayGhrRRrLPAYyXKHzpOTBn3n
NluKyHZQ0bqmx6GDvDOYS1l5UgdXKd+BzLedR1hfqMOn5SSmqwCu8V46kTqvYAEBtjGzvK70tE/8
n3KJWefVcIaAIf3oaYAyYiBguAM8qax8P8JIRmzVxU2rB6Edc2he8aBDAZPK0NY2XXJSlt+sAkWP
f2kV5Dtg3kChwl706dPQZCuFlbGVlU8dk1BaL4QetdU6w6BDtlVkDxkNDbDwTAcOwJMVtbivekOH
+UDhtX0zeQVkaCHLaeJKMxEFL1KOm9Q4I5LnM3xtZkgWvZsYJaTmxkF9RfgICQpae6a5ytSlg418
jSekXbeTnOaf2mOTh5MZJCW4fpanX8azwFtWkUFpBDIYBG4n6mlW7mLzBGlLPEUAgZKDh5QeR1P3
F9q5ig0rRbpr4RRjpwiiS1z9lgu0XUD7eKjh3VZA3DvurMLrBDzqGB/fSNsfpg5q6RAkR+tjDni5
hZVcoUOuDE52Q9Br69oIlCyQBmbGULXp8Fzb8bIx70CxwKp95MW+hVJ3gbJoBAdzx5fYKFBLkh9D
hdIA8WexZ+pTtSiuQCegW1Mr0FqMWJonSEdFZrtNiZ9m4AXK/mSKfT0ELSS7CBoBMEat4E/UPS6n
AQAf1j2AismTBs55PIBKt02DPofbA3maZ8QjPoUWqOet3nvdPMGw2u/Vd5t9UzjZdShjwvyntxEk
wKQViFMAvAA0C4F4LRaO4el6qGmB05yb9MkUa+MSKlxr2Am+wTQqrfbWHDTQ/UWHmriCenWNOPem
TI/VchYoWkjvD0msg9PWR7xbOXD+RI/vdUk3mD8SHI4l+4ANUmjrztax5A5ZHnx7R3TyqdYFvawQ
h9j8UM9mnOKL1ql6IKhCyzrvtgy+M7xpMI7CeM4jcgmcZVoziI8EqdriipmLA/zZXa5lAbOsD/s9
a4KcL9i0zDMsfZW25QZSVOvhsvjo6NpjEfZwCJULlN5FOCDQ1/gW6Nx007SGboenyd7n877ElH6Q
9Nh0ntOty6zz9UlGcz9wTzZya6IPYMFJmxjyILutrjwmRrlp9Q9YK/M5ATu/G45GrhxBOfEkBEKh
MnnuKXpKytpSYH8qITE5jZpLJo/ZbDdO0kB44hY8OkWz6XUqPGeZkVlpKz197SlaRj2hSKrUFske
krJMp+FcTdXnMuDCZ9TwWRUCvAydeEdEJLXCmfRQYWr9fjHcHt1/NC3VHa1xfosYlwAlIJGLZU1m
O9Q5ykrdijI5HqbxFfNiV5LWU6Ed2FSjr8ODcRbEy8ytU5rAZfN54ywS9sSQFMHFlluP9diGIFbC
PxJusugFOEoF+2Q1e+UJjZTkQ0XLAN02d3HWDj3B5TRyUh3Gp5fNDCJQwolrn5omMqtkXTv272yk
hj8w5VjxOKnVD43BSCjHpzYHGen1iBVDZ/6pw9hpiexHAMlN03YdugHgWyILWZr3eZ4ip4HM0/Bc
Oe+6+twtz2RGWhfU5WmBHYDWhTOMVCA1ncQZNCuRCni6xR5G3fgZwO/yVFgBQvetByqtOsi83onB
0V2DK7FVY8cqzYoOoS4itWJfhMogczpI6F7GimKBeTzMWRtuBWNpMRfs+QmGP+lG8mrcjlYLVzfe
ZXE2T+sBziouyLwPg9B2VjdnK0Md3gTu8BW4l04kmg9tYQFnzs80wWNVMG+wnpmF9B2QffTZ8yOs
3WHKqVWfBUNhMlRwbxuh+DJIvy0B35r7NbLZWCbKhmtsldVJBJvRZ8j3bQhRonlEijPw/NdwYD2T
wizNhKk9td/VmSJJw7az4E+OaAmUhOB7XM4bA+jittku7D133lQToWJPCydzCxx4PsDUE6L9RVCj
ydSabaBIhJJhgswOxt2bdplg7wwqlps7fbadOnvVJMahps3WxNAtravNMjmgsKEYaJKwTJkvNI7l
q9UV6QQG5cu8ndIqzJfcM+cXlVjv9YQyTeObSsOBQseVmT+sfcuQIXVVDcd4MAECaZrB0rcHPe88
1Qgz/bPFrNc2+KOiPdQQT2nGJ3iibitSHqcuBdPAxl+CMei+xxP0doaNSTkjaTNe2ka8zYazEm3x
zLPxWUd/ZtKPst9OPPuBMwjMG2HdBZOnYU5wL2J+Uykg07lJfU5h7ahhBz52MBjCWSiCot4jwgoR
6O2mwBBaC2cnqspHB+UAco3L2SX1unP0lcZhvoXbX47YJXAQP9NexjJH2JWmPytAhmofo3q2Zr9n
YA4R7Ucv+1dz/MYm9FGPIX54SVUFTcb8pJj8RH5ZFHbjxo8YgoXK7YxErh3zrWaortL9WLbianCl
5k+Gfapyv6JQ4UarW0CGYkIv1eBvhsmOTqLB0kMp4hl0EmnNiHEYoY7C163XJSvXsy2eZA70QFut
dNWrVAhag0RTmj511hR5ovHFUh+xtSveCcUieTloGAwr16/qPCD5OQG7lr9mhm9DwENVtra6qj4x
YGxML4VtKX8bjVfTjpElLFNUtOhkaOt8hLdHm62pE5oSNzXKlI059cdltHcpBDPAN1Jb7isY93Yd
UloIpg6WN0DNqiugmYqcqPueFnjAwu7CeE3miEE3vgFdPK/SQGd7Ij8s0JfsgcHZD6XdEKrWrkDn
FiKYMMzqilDStSX2iJ4NbpiBbQ1wNdWTDmHJCeen7nxbhREJzPaI7Tv2ewpJnQbO2HpsYgaZfMxP
GYAJ8qI/XOkhXZ4nUPra0uvQdIILgBbXOFBynxihmexsB4ZRHiqdGhlfp/g93XdGhVi0KTuo3S7O
3kYWTAoZaNCDQkO4bwpfK3o4SSFkI8tuqzROUXEZThGkqBb0AsdaxUztYeZo+nZ+Pac7CN1FbYeK
YurWSpeFjgbNzPzSSMhhkyqDtPtJYIuZl3MoB4EYJ9y8iYY0aswSSpBPDYHGTlRpAS0TvESzYWXq
C2YgN859S50Oo6CxmWLeToxvNYUYVdWscLUflZGEShkmUFicXhPwNxpexrMaGNZaVL8UoWfiKDsC
De3ShMU6kJWuDdo2JjlxL98piQeA68X80dZHAtYHdzFf6mD/hQhQusi+iyEoZ5f/wMLIlcJ6rtpY
z/ad8gp370gZYVJhQyQAYnJYfbvzYURqOzutRGaUbBxctYMASY3VAn0yYebfF2lIVMuU9qdMjOOb
KdXpjSSyRavS7slaUURojFPEeBegPyG9LCtCC+7QSYfKVwflm4lfG2ct5Q0E2UeyLptpPaZ5pDvw
RLKW46LpYEwVYTcPMdea78Wy8h1S4LOjpnwFqIkHxaZzZ9QPshp/0xSFG4GcQpJkNOoy/lDb4E8l
tvOgzo7lTlaG6mVOYMOqnIQ+ey3sqPFevjr3n3Y5ZFGaaL+KrQWiT77n8aGQ+6X16ndDfmFG2IP6
gZqn943SK78sCIyxoQnm/pLA0W4jXhQdPhVQo4NEnR1dhi02KjKyq3MQ/AKqwL3M10Z35oE2hZ34
EDl+vUu0M2ndsvYycqEnxDixRAR5uba10GxTL2lCeAqhxTBXr9CnRCLIAfn1O3WjoWNXS5jBx/A8
dpxjJUCX/rU+tQN5Nt6UOYS5txZpva9Zft2GZf7Ys11vth4mx+axw2Vtpj6aFWCyQhc7y6JC7Bv8
2xKvN6Hb5rblrmcxh/Tm4HEWSSheOgeDRRbMswEq5jSQsBlCFZyuFSQ64smCqFTyMEg96Ct3KL5y
K0yAOtdisjOARBQL1BY/KSvcMsHI81mCtdaumLGpqjpmVgQTeFBdx+4z6309jxP2o2QfyXJOu6+h
WOJaCxuoUdU+Sj+ONmHaQCTYhaVqKwOnPgi6IJwCzpaiB1askcgttQiZ/eEMbF+a0BS28J/heJgw
Oqhh+Eq4NzFsjSIuHo06RQX6IFmAu2Rmvs4hgcWyHdDEkWyzLbG31sGst2CR2xDSAWym9p0vZZCo
soOUPlfoTPBDO8TaAkf4AqN6yIZJC3X4pmFrpAkKaPsqfA5AqnSeKieuzddMAwGxHB8s8kUh0MvQ
YIJJ/Yhgxl9JA3NCxQqI3Fbcz9TvVofcL/90gJ+rfuvhaGL6b4BbLgIIfWomGhw7vXpDn6nLDkkd
S/ORF7vG3Aqw5wEBr8CeB7hJVQJcenMTa3qMhGAR3zwJSviWl5VP0bTrAsihujp6VWzqLjREKMJn
g+Vnv7iSEnjETeSJtwRhNuwVNFpgotvvkI7UYJl9IcfzZb3SIMn2UgnX/sSl0j6LH1OGqTyXVkzA
yYfPPRw+OjA7IGncGc5wSCpxggWna9RYTBjVqw9OEsGBMbOf8C5UnPgjyZ7T6QCtYWV5agxkNlnu
sZzv6w51PIpqK6sAZeojS8XLLbvkhSsLKNMwbzFjAq24okbnZlM6ZUQ5w4mHRKDja9lRWRNoSHMo
h28rKZ4t3JIlkjA9QzFbPpvimM6uqE5Jhy2/s1DOcIIvAEigSiD/DOPI2Uvt41w8OsuCtG+HyfrQ
HABXcyndzuLIjSeZ7E0ktAJTsDI0En/QV1W5ycGz7g00D4sQfSvG4/ZBIA5CnLnVsWVR1zzWPKTW
e7+sKwU93ki+t8VqBPGXfhjwflNxaYI2OL3jvWgWjSpszrQvTlZobrqlWJt5CBEW2KA7NOx/cMoU
J+jIChPQERnIcszpU81/+vLDku0J/XagEIx2W3ceKfDtXvFbOXubjMaVDUaG9AFgUQefr3XUVYZe
RC1OU/U25/sFCiHpa8tTtzJOLIk46vHUpc4TmXy03Zw9a9AHMyKDx0BneRSRakAhhiZQCQ92+qLJ
jQXYUZFtBqSyiCOW17TY71uGe7+3UM5riCmL4qM1hJSi4TEyIBTLOc4jXPWwF5IJjGoXyuzoejkg
sjlhgrsu/SDiayxf28Yj4BRBhMY5cME9SPRa6JVom1agj2IdAGIYONz6IsqOqJ24jmvTKl1qPNtI
KxJPLJ4KRGx7ktCSrHB5/Bbm0RDHqvSsNEqNb9MpfdM6F6lXsjhrop6sMOTANTxQb4SdQ/0E3WBW
QrZM2c38sYUZdL3v2TFrX0yOBu6mVcZgAGeAle+TExvqLzI6qaSehSxFRx6TbYoFFLbCVyZgcDwp
4Yrhcux5ZC8q8hE3a+x4TMhjJ1LMT/B+EGqBv5nptt+jWOGk1JnPmshmq6ZB8nJuYQzXpj+JtbGS
9QIQbObTMhq+JUOqBgUn0PTNIHueYCQ7+Xp7AG8YuWCLAk8/O+i4bw34+NooUdBcUnGWc1yBkYUu
icJimZZ+2TwXFuy8Kww8NqxH0khjpf1YbOpZ+bqC3iFs4FW64oA4w2lDx3Ua0X0xBUR/Xn6M/EWH
J7iC4vclAU0ecdninlrh68MY0U+5TxGxqh2gJIr53aLdep6Jjd62W0E0vkEcLeHs2oUKCJOw68RE
YPqeSNBtoEY+a4AAob14xg1EEyjY6Svd+iqm1+YocLFkqxy6LUjTkh+rfBmBBEYrq0SoJZ7RJT4w
OoOF9BxtR/Q/3LGNZ6AlTfqWGruWQDGnCMcMizQ96eMGO6GU6BF6Buh40nfavdoB2olmr6+TlxzN
B3ocJh/qTwbqSO1ZwbyboJOsSMsfJrTEAMagLpU/ItmPkJV2YvJmoZ+TIW1ezfZBwDCydy0bugPP
oyJ84B7dZf6+9APfAPul6ladThMgRSj9axHNbVCzUB09ofhJG7RdDNlqNX+3h7hg3J9GTMLU/mQM
ibtQO0pT6My3Jz7hhKH8NOFsAJTegdUP6RA09UqO6+ZJwpQVCvO/qD0TQCHJSwq0oh0kjz0A5W/0
ty/8TPOECoX6le64YPnY42pYd5gf9IGOO/rHYGvtpyJQ7oeYYJqQoE/f7e510k7kbECGQB9O7asx
RwK/yAiWeUGr8oGn2go5CKw4PVTxSf6+GKpnALIF8QST0xhXMvoyqBawDlFxadkh9B5S80PLESmD
rtqgWe/oP1nql+1nXkbotMLi2Z6eNGXTNn4xrRI1QsFn/ZKCes0bI991/4EmLzyPXfauI6V+LLiN
TVZfMA2GiCp03st9Msm4sXaYY7swnCe4dZX+/xB2HkuSKlu6fiLM0DjTgCBUhk49wVJUooWj4env
F92zY923R/vY2VW7KiPAfa1fgsIGtQE+ON0t46snAUBc1b+qurFK5PbWjKqVnA5WxTU9sbfunOxH
ar+GdXvg/wRBcbLpxeW/gKXHI2eu0qck3hId43pWtYUfQMWlAgzFy7ed7lQqDdWXnK985DcvGKSz
O3jzCq7VCe/qHd6kpeTQnjZyerHye8ozFdeEiRNVO97MXVefamPjzH44BaAlCMIoAyCEu0DdyC7D
20W+0aZRd1ILeN6c6bPnWoieOmvthF4fbcK69Knorcb7EhN5cHDlHah4/Okj6VXvpnnna1dbPyep
3N4MTQBUPWJ5+F7sQxpSa2CDJfSeZKhRJN/a/GpBzySvrfJvocCeB8eZ4T0OjyIC86Fj89yo8Ix6
7WqV3xe/pD040Tq9LM2bYYKvaNyERO+/kxWnZFum6HpeD+ilFK5/6ueRAFDU13xTJ+xah9zapNk2
1zyX2ZWKHEG6WLcRgjM6yFl9OYXo/VaKbdZveDXtIgDhVmgxBE7KA9V9jb/mjk29gJvSvSHeWs5J
Q+anHzu5dfWfkf9z2Q3Ors5WpfIW1i/1V6mH+zB9gTl5LD1uj0i/IearfW+PJpB+MxmekV8b+6AN
XOYatuUXN3ybYkQhlceXwKymMWgvlp9CiXESt0zONgz5sFKHRwBS4mcV2m7+6S5MVPWzORWHiT5Q
3QxGnq0MG+pKebYxOxT/TEP7qDS8tzlY3gSRgbuq0Q1ujsNc+p1dH53/vt5pbKhogJrH0Ytpaaqq
L5P+A5wr9tWR+rsCALFSrP7BYVeF1zaw9lxDAuTZKjJQItpqova5MeS+neOdXlae3dfbpg7/1LT+
dAfxrejJRkItrzI78cx2a2dZUIzm2hFr3R64WFZlFJhssxeETAhIV0Lzq/hXj7911Aj6IRQbVnBa
dBtjp9WHBwwX+6r9B2Vf/FKjvk0MQrfx7FVnee9ltO7nv34wfBQoLRcXmPPW5L+sGmttMfrN1MnY
I74tGKx1owWLCEqoFqtP/iZ7r0OdTKL/KM01y7hsPVOMx0ySwdwNh7njJS7AxHTsNYDUenKqbm77
EVlqkI7EusksiJzsCgQQZP2jvku/DcNjsQeonWg0rpvHnKwS788VNDXTOpIcr/VyBFMLl+FDE/fE
SK9VuEv51Zal3EzlTrZok3FNEHR/ieMj9+Y4B4vLjPVk/UXjvxGldQQCsGLAJ4LC8TXzMCJdNEjL
ikjU8jhqH0MvzHD3QB9mgO/uMkbbctjPILGQVVAJRnR1S/gLeJ6dpR0WG8hdX9cZp+Cyr2Zgot2y
wMYduYWT3hN2YE73krztZhXa6wqDZkiLyWZQ2101n6pfB81V5gwXwGVQimG4KP1euS3dE3UWeCgH
58MSEZ+un+ubwtm6dYS24Z9NVEp11u+TsSsysvt2lNytMvq5OfWGPmDhNptn072hdiFOGjmBot91
Hn3mZL6j0fSn6JAyZagMCOS1CKLUIIwigqTK1TjwCwGv2+/c+ejHraPvZpKKqOuafgc0gQUE3nng
LDd7prVinUEThxN540a8bYdzkb669nEeTxksK0CvtTc79HaAu9JvYJ1lkPcJaP870TiwJ3eGPEYU
jXzGl2E+S+3e/bm/eWKv+mRthz/1BICVJPfJ7j80boaZ39zHb1X9laMEc8fD8F+9v2MSQIoana9g
7+oGTzzJQWOU+MiYHhkj8wD8zphW7talqSo859kmL+/u8NQMayU/q3DLfXaguFgY4m1+l6Ce/1R2
bXDPTf1bhf8s4WUuSz9a5Uz1+NxV67RMvsXnPXkk59rebDK4euVrMtKWpBXrOPmo5VH9FvyaPltP
xW9YvfYkuprZhRUQEhL2yDSPS5X6ncn9iWOw1fZR1R7MBg6QRCIoxkLdLQObBMgxUF/Au9wxOx3t
/DVboNORs/SIA/I2MPl48zeibyZzPkjmON323e5p0c659KaR0OcNQRuBeQidR3e3uZ7lx6TC83um
8W9+yClQ1Lhrtg8D2Ypk2HjsN5nOYIGKJPcqED9GBpQ+Lkbf9KN91lhNaq8zttOyNm7uZWhe5Vvq
ejwPgKCAFVoEuaX85eUnqWR1EbgfJYOm9t4As0TpVi1dfy5XEQrZwjecVR2rvn5JSuhw/zG7fcxz
EIZbnECq+JYUiZ9Bz7FYwxSdXa6DSuNDHzdmt697NhqX7g/9IPtvLLlPDpnf5hIo0JjLdzigliif
xw/lkQTTPSmoNJqaQs0uSDg01N3EqlQtBP0dIwNV7OOegVXQ63XYH5folM0fMnmP4rWrfqpQdIn5
Zmfuxnqa1PVkwz0echB4F/qH4g41sV9cTf3uC+UQSW6akKDHVwG2r9Tvdsox68f9l0YI+vBFZH6c
+ewaJSpD8TRbRFzZfDkI9c1/U7gvUmWjwl/H4U4d+YDSez/IwC2yjXTgcCDulnONli6CAEWIPTzV
IedE5Nu82nX1k8anBGQ6irwGEUnUbEVTeDPtbCwMcfNtKc9GMSIOGtHkY/fkDYkchnekj2UcpEvJ
DAGubXNLSXvtZON6ttDj5BHAg5Gdu3xc1Zpz7GH0yXdWPEO/9tGdikm47shFILVi3h6chvU+u8U1
iQBDbjVooEBM9Hqb2ZTbCLbwIg9idkWYZxCT7k3UX0Lb8FyyjAMpKuOxqb5yl2ciAXBhOhVxddKE
7pXiqrT+46MermZ3LvgDo/yL/5qTImMU19z8DWvSst9SFXm+xgKuPyv0x8dWMC0dMUcsu8zJIapw
jopiq/3pgPZuHICMyHlBDhnqpl/abwp96+6h5ihcvir3u42ix2858PynqGLsiDXhaDrM3Ymnm7dx
ilF+FR9c2UIDTnTs1YBEu3Cyz9YGQs0nMm3ewEGw6SAggxh4V9unMv5r4eFntt3hbzFb/7+EKufF
OvVQ6xE7muRMVIV4rxiJkuZ9yLO9IdBkxele5y8eCedALeahmLR7TybBuC/N5zC7mGgZo/BVbcfW
X1zt3HdDuG70x7RZfcR5uikOyvThauDXCN28nh+lf03cm64PwZTv2wWeKryWEYiSce2ifaXDHN40
ZWuJ9eKGvj38a6p1DLtiOzuz8Jh2rXKXKC+JPjBp/9jVtwnElHQ7y4RuWaUNjZMlyHtGImxx68bu
lBb6LTfBqqkvi4u9RYxi8WM2yCW6WYV1ps6+XL7Glos0du/EWPPOTc23PSUvigvXXi9WUGoD/BPK
R6OpdrLnDe96i3PN+ek7kBJuYG1UxLbPxFcYz3t6+p6jfj/pLw6y4goLQSLfLCW6toDaDQtG4ijD
MYHdB04TqlcmELsZQ0tgGWoc1Lp1c+wouRsmAiEZMdOXS7Uz3eheOZT3mAhHqx89yta6ZewUiZqx
WN4W9QEBceREKq3r+imPYXIRQpnhQxnI3mi6zVvhUqWniGFvjgNeAHLVVmapb3s3Dj2ZOpnXq3LY
xJ35HTVOFMCEolqY46MIEZCYxkB3qMZ0X55DJejyram5+Nt8fAejMb4q3O+hdZmHZ9bPJj24Au+E
TPwSRVL5bdmm71CEsKyshnUqI0xf4ITxmugvUW4GJUUsoVhlXGO8UtEECachbMg0PGZTZ1ATKKtb
LpSD1JTRE4qxtsjl0HlRXV90995KfK3czsaXJeC/9E3e8TToX83Eil+gpqhLuBI4S/Eg6EghrgzP
IchoqeWpies329buEfdm1OlrxOzmPtWs80DwJjDBzBQrgLDodGcM3iY2XIHxYcZkVMbxsGva4mkY
exNWK4TtImA4FhspVb5MDHOeI4rQC5XWXDXS1NZxxOftuNAkvZ7OPgTPsS2bS6G7nuAUUab6ZLSf
bkrJOUEjcugrGpwsf3LRoVpG/WspT05V7JKoxxvXJ+D7xUYNz9YQpLSguNiyDCqpZ+VsCAJtSQoo
T6nB4OwxRTralhIKg9tiio74lBKmzrl4me290gS6u6+sTTTdB3EwaTPFHsDb1tXdlcc6CjoKO6Cz
zAWsPlXAIw00YBrSLG2dTga4v+a8YFXnmi8JaUqWz3Zq9uArbKNV5xXNc01rRsR2c4beVpyDGd9s
a90SNdH6bgLOBNGbcLP0bBb5smUDcDFIYWkVYt3jaDDWyB+CigDbfnZ8I+LHrXeRFLt+joMeBUKv
s1jK13hcy77fytzYSbMz4d4YmVI0h4ieOX9f5a0CTu3Fj8O5zfDbDV955xJYY3zUzS/AWdiUpy5K
Tlq1zfXxaXH/mQKwu2BDafT9bLXBbPM51MpOxN+GSWmL4mM/Iy1qn2tt7bml+qW6Gyof/aZG/uI2
4VdTSgp00hARCWq8STN9pbK/EkdbmHwoBmz7t05Tt3oa3+cw80IpaLszPStMUEJUCjrcoZ03beMQ
9zlVvfs7NLW67tVZ+IoWJWvNCv9pFXpUXmqjbymUrDtkw6lK30JhGRX/AvogrrnJl0JF0tnSCOZE
7gEJtuHDAPJ2tH0RZGm67aV7iKcJJo/yG1RMI4R8NUVgY7U1eXFbBUBtVWUiORuAb8RQpod0kuBS
8UViapPAI31WHhXIOGPQtgtKxKmvPkbNDRKRnZHnnrIkvYYPg6IB7tQz3i/4VgpUN7Ztq2u1L/vA
rh8KsdNkHVQzFbcFaWc12m5QPkS76Ny9MSYmP4x39rBaRLF1kfpbDFQm20mKN6lCpWDcO155Cb0U
Fg0jW6eu7eFrWD5NudXZOw3kZA1Km5jxBI+e4kf2rdVPk+My69Q+zdahbq30jr/iX1sT/RfaTxkK
hIZBuXSY0u2vTJFsMIrtT8VbWWcvmpjt8wzNDZaQs5o/1NtaZvj5cHbqix2/Kg0o9V4tq8cLVybk
Thb2d23zoBnvaFqCPsOOpqIgjg35VyPlz7xBvCdRtDESyAoJCpeppuvNndhRG0Tz0l9LJkw7MeO4
dyQczXAeyt8s/I4H4E5eYTH/Q2QwMmEXKX78DpRiVrV1YwdLH7S4I9TLYG6c8BpqJyPs4kuGc9NA
hXi3puU3qYdxn7avIt90uf3PKhJqVoaNhVyMLr8ApXxlnO2R3oAhh1jxu9rLuufE1j2bfFhn9HLU
uJnRbbuH8o68a7Qhk4vmV6yTLgdiuFTyOMcInlCvCr2A5S98O262dowSe028nTPT5MDTtRoJl3oM
tSX8hAqzp2zdXME8+c7li+wECVeDCkRl664/E5L9Co3j1Vw35Xhaxl0SHnRxbq3UizhisuF1aG6Q
TlDLYwGRGrglyBuiUxdbrqdoVjCoXGswNPGQfQ5KfM6Yxs3mMCmf/egGHNrXxJSBMr6Yhkn06og3
wfDLTLGuFrNekSNnGFpO2vwa2cLads1CBgjj/7oKe3hT7cp/f9BjDxETAzIvbZV1TwmbWFEsx0gj
qRucwgAE6oYUWnU+i9x+qJi0TaFu8+prmUn8mEyvWXRP0z66sNq7U87PgQs2+3IctFP8xvYBB8JD
an9FjwBWb1cOmHyHV6My8sQHDF9mG8spSEe+7F36q/XFL+oYgoQg70JEI7oC1t5U+VcIGwUp6kaE
9km6iaOgJh+mAsDOku1Qz4L9bifFcJnUGXfL0CY1oaoQ2mUOcW12rJ+SQBS7ncEcjGAY/mLpiBvK
ALka4rK/9DGIPsf+BK8Vxdrsqyo+DxegKn1S+1R6Q22+OshQMHhUtnWpS2OT4HPZN7iSMa4o5VYU
1DkqDN79LHhhF0SUkx7G/iPR6b2uyf2dl7dsGRTEG1utU0suQNCRJuk2enScaHKqHVOspJ6eS2Wd
IxDpKwLmDIN10VFgFlSB6zFvtvqgIGmdwAAZxK69Et2jIffnyRBP3TR/TQq4oWGpjS901MOV496k
RnWaO91AXLPmrXlsyq0e/VUuKfOJdjEYRM16zLzKdS56C6ucn/XwGZV6vs7ST0nhyPTWN1yatbyH
4moQYI2esFdpEhCvU/YTsnw18i0ePzQOt1g8d/bbZIHqai8qoGH6UAS9pSZkscGf4/PYnNwR70AY
S/nkzJBMoZVrWyeJ9a8Qt2oBcRotcHJVGPouw5U6BMZjueshzsNFuiCpzm5sMvOrW+R61CWG5vB5
SoatETp+kU3asyp+w17xuBYsmSSvSKToZbARZDRG7aAIHpXvRo1woKRfbVv8i5YYlOytXtqdTMNX
BXhB7Z+TCUg2thHctFaebWNn0nl9UPVWql/w+K04h4TlaBgBoifT3ubqzxxTMigMdMXGT5GII+BF
vwgVOpnZBFsO0jfOcaviwHQ2ZflnlDYEY0ck0aT1B3WKNcKCf6rxze7xCYHJm6bLfZdt2rnY2qB4
Uf9VkZLex884sZC7o0Ic+Lg5HsaXfkQaaqol20rqWyAq+gI75JjJtmOMBkEHmxofP03aBKW8Qsvm
bPKu+Ggd9RaV7mdRFwzQ4Jf2XChoCx7hDogeN0XRvHY24x2AW2oPRwKJUyVANx5108bBEIWC2YQQ
EX7TsO006UOmTkXGKlagNyC0CwPVi2Uj/65TK3wH+OUAk/9svf4e+GbRcWgx0lHC9rILQcbAJMpN
6U+CWhqvZb/wZ/lGriNqFiPyihGUk7TkHluX1nNOsswVlXUt+KeWLetu6Ha9ighkEQdaTlfYiicN
UUsjvLxLNkk402MMPKO8zRHfmNSOtfMEBHlsBoBvYV+0qNoiny6isXmf6JEt+wr/EGo1Ep6djv9d
wn6wLM/LhnimXdvwYllEG9Z/YwiQV03ue581UM8xW7eCw7mwTXAZsw4wJ0xknJ6Qtctdm7tiu7gS
+DU2n8oUtI9ZSPWjypVHo0dpJrQGsbG6D3WG4bT109Riq4t4Clt1YC7FidJaaNNjF7bQDK/2aAMg
OdZJccTdyaSnhadqbp5sJnpDxEErAIuFxzF2yFzmFQiwqH2TGeKUcdpWpnGmFBDq7gUecsZjsRnH
f7p0DkXqrk3BNwz/xZ/3DLrbFOM2GuQu4a+ltWj4h5dKGwMr/eTg385VcUhcZxu2G5bjuD9aLyGa
nbqm2xvVSltpXgi2uziDhwx7H4cfYcPpyIOCuCZOlqc6soIOdtucJqBY8VITEVeNtNLYFxupN3Zr
qGfVk8s/E6VWF/Y7WX66dDER//CYnEa0ceWv278p5r13ftGBxclXpEKkoGPr/UT5GsnpNm2XHxVE
o6E6Ipv9sR4wkaWox+HcgPgz82KkH+F4YTytOjCsmrcY0YXiBGqn3PWq2bqxETTEx3vzg4sxpmjH
lr4xBAr4udoOytsos41Nkq2bHPTptcaMpA/0upmqJ5L2QXPYWt54+aAARj5e+pGDPSWwpf9xrTHe
mnq4yyznM6bfdpD5ZnJMasUxvJUYbwoEeXpmozJDmGBrh4Q5yMS8GbbRsR3u45hs6hnrn13vDSwE
mALXBCo+fPC9ySelDJCdyK4cc8WOPGCfr0DLWJMia9pnqD0sULoivjf2t5LcVdvHX4R87WPWv/X6
x4GX1ySprv1HVS54QNPxZ54qvPV1+aFV6aVOCLFtje6iTc5LvKjkFxSLV7vzQckPtUvEXEu7ndhp
oGIpW+Xjc4hi/poOFsSG7wlDixrFv4iSuI8PYMe8W5yelZNtogr5eQaVeezrSxzeWWbiClL4UEQP
22Qg+3TdWemPBXA63mflhXk/keFlsKCuJgIA1GhEbB127BtA8uz/+y5DB26N41VFkrqgtHXnYdux
nAiR5CtdlCddzv5iFfs5tvQbfVloYo0Oz2TSTWvRo8DVtIizO9c2tTX/6ML5LvUvJ78sovfyRkHg
ordIsgo3Oglr+kLBXmXueggRkYeTCqpcPaajKixetAY0nxXYj9Ku57koH0z4I92ByWaqZ3ZdYjeM
EiprZieuI2erikBrKFlMUJeWJ/pygk5vPIe3mWx8UxiHrIBc7kS4nzLjbqZxkFmGH7kTRoxNnW40
BWUp0vbe9PVmU6YnRYQ3zBBd8jOOzjWa363oF6svVD5bqG0pvh7fNOuaKsalBWdvnPqkTKpnmyKo
bNW+OVOGEip2jIAljgCnYgywIn4mI66rkYS2QqTmlxNmpM0OkjLQfPzvcV3JEZVqGeuJkArEmcQK
3Pd8T9YULDGaIwyTU/kmxBfKv8X4qSELDCQPgz8pzDAcKPWrsJdndqadza1TanAjbqSeBkxQSvc9
LdnJyQ+zhOmIKj8pc6wVDqKheZtN8yYW0UlBayCn9Gil9V6PLDwykxX0ta77+H/WuSVBndS9DEEN
kjp+bTJ1TX4vHwG+kwTFcNUGXTGeojb0IuiVapnR5S+pbwjHz6sRDV0rta96ce0YaIWIV+WtdRqv
dzlRtzQ4AFzvdMRtI20ANm41P48Aac/G+MHB22tvYt6ZIV+ah82SYf+2xMS3oFq/MWDX0Z3nw3Sv
6LlFu3NZmUPxXJc2bMx9sYOpeuqYJDQJaGB2m1GEd96vUiVOT/lXIZI3psxrzJ63JK8RJro1Uqm0
VnzNEJ2XRC0fsFYW+7wdyaID5E1Tv2FzjxJfwtfIcdw7tX2jfKv2W6u6tu19jjeG4ZuJcahBiDXj
pZMVI3TEIrCu8tBYSYklrQpUWFdDTF7+SF9iWzHKczr1GMffsLTtXLXcRFqmbxZt+Zns28hsVi8X
V/ktpjfocFb0hyOUUhyCeS2xeGGVBtC1+Wyh2xR7ifJBtFs11r6HtkZkXOwngBi93IvhNzIW5OfJ
j6PnYOEKd59LLthrVyXHiRBwCunEd7ywrIXGcjBh8BdmiX4643cBRZnXMxf5fFZ4sQfVwoqgrZJ+
escy1Lm/ifGn2dulbS+FdYbJhCae8Rsr8hQ3pW/gyE+t5pgvl8bMN3S+rhu4I6O4NuWHk77ODfcg
XnNxyEe07A1ycePUkE2VNQKQ8sFXBJWDdSrx84cKEX7WYmhFhdYuzrFR/gwic3N8w3aDDeYhUuqT
Gm++WOMgismla7stPUNekcRrKN6ZxkQdx22A+Fm3hRcNg18tJ9Mu+cUwciGESMLdqkigRYSoWBLL
fDvXT4X+pDPfqJtu2ZMZC7C/WshBciYMrcvrg/iK1lW9w6GbgEpaOwAj09x0w1n2XgHMFd3NaC1L
hmzU2eY/+ejGAhgR2YuCugOdBEql+Akx+SozvgX7M2wC+iplgHhtcOgqpz5GikL9bYYYz2Up1w2+
I9iB5AyjqVhcrygrZFh4SVsG4zw+1S3kxjHpD+38MZt+aluenh269NpORxvBqJ6ca1Xh0Yyzj7ow
d44QfHo/bn1plHJvO7C8jYsqE2uk8s3YsWMtB+7DqA2OtG7z2F86sa9cl1pAjFusuFUHrz1Zr6r5
ZxUlui57n0TLSyq/XK0v8K1gdZCj5uNO9We9Q/6QbZQUgaw4RI+fqP9mTeebRy8FOo31rzfDddnV
L+rQPyXQMb1DcHRzUIYIm5iyjpvoOUofT0VytdxkL/mk9VALYF08o+l3nXEU6myRiMoIm0YtbX/Z
Vu3aE2ZjhrtnEVXvGDUQAEAIBNSwrVN9F2YEJQ8WopJ5Kf15+LYsA7ioBx6I6g25WOCpDZv/2JNU
7ni6O+80dZ59OZpEcpZPVZqTzBIzhZVDB7piD9EUhKKja02y9sqp3yw0hBlZg7sT5Kmf2pekqXjb
20il4c4iY8XsdP0SKZr98sjtU32b/d6PBqvfuRrAQeSCJZguuk0xIRPFAoUlRZnf5HJG2plp71lT
eUtLUgF6eAn3/OFwtU/RXUICWRgn3CYI0+bL7C6NjVlixg82TsW/ssXsPLchM2qPsl+Trw6Vw03R
M36N3U9s6E+N1PbikQVRF5ea7CK7Esm2Gq4NwDGc2qJlqwgQTEAcOxrXIpaZybICaf9SbkTOUTrt
wvFfhEXZjVng4vDqDoxJpZjrc9kgUsNfP7B50j9r4e0btXP42B5rqBBD/cg1653oI6Xqd0WefhgR
ftyymG8OXQJ3UNMto2dngnkNlzFH+KThali3vGtNfxPE9SDbT+KfudvpibJW9bVw+h3syqYm6KnO
i3tMXhZz04JUjWxBRnSaGVD3zeZnlJ2Lwo+QZ6MKTWbUDfMlIdV8xZxNfgDS31hxLsWyeMYYemm7
jtv2R+/qDe+SP7TxoWdzMjLFs2AfnRzqWoYbHWQonu7mzGBm3wWoq9+G8+I5Rc6ITTqWUgx/xeOB
SwJqyzaG/YRgR4b30aSUUchN/RgvQN1k/Ynltx8DkeBmo5/KBiPnZ8V6IPUAEZGoYKnJM6qcs4qG
L2W/0DLCnG38x2EzTYwSWN7wL8ZJ7i9lyT2+tCdnVB6eyCvoTpU+SxlgvMWLf0kgQ2e2txf0ouQH
qPzUU6TjGwNkCKLiWfTrcL5pZLIoO15LLK21GzTK59ghrEmD3vKm5hPdd0S/r3prw308Ps/abgi3
WaT4U3IJ06cc7anrT/o9l8E8/pbF2i2/Elh5+zOxIKdeO1jU5CPmrBhf1XztUEI1HnUATqUknqZk
n11a9vviMhUg5kJ7iDyTp8hhsDlnHBrucLUtv5xO+vBamncx2Gclsj5r7s5cnJiBfXU4QU22av8i
433vvhkMyzU4eD6E1bp17fAs+tHTW760BI9Hr2MCY1mh8s8ce+fsSsIOW1T2Ve6YB+NhqpVSEPkJ
Le41ZJwXWssk2p5cC2nPknJELQUYY2GcuwY1llHN214RMFFVuw+dimOhn/XNgADLk9iutOJNqj95
Om8kXpK5pqW3WRYCcIaEX2QdZiPcaWmza2q5zRXcUrmy0TABCBJhiqf40QczrePlNxaeCNOzWnUu
ELO9rzWVzUNDPQ2quXMh/VtgvXr8iDOK7EudAcaG29A2huvch4opHjnwobEYiGbseLL4JHfuKVZZ
ois8wWl8HZyS43feCDJypmLT2WdDP+vGTgAJwUCqzlPOqt7OR2FpK0vKZm86ceinsfUON0HgCDR3
ExMhBbEY840PmvkT6WKb4vHKFhjtDAU+LEc8GLzixsrW8WQRkKWm34VA9RpDzcy6uQG+rU2GWrHs
GyM7FkZ7T0wkv0r+okTJIUSbYSnRyWoTYyVqTGhdunVFvNUXDBEkrE3V7BO1MUAAlleyf1ZG81qn
+BnGdaU8hT2R0XNhefXDfpTBEl97HtWBw9V4OJXtjINOSht1t20Y/JzdDXQbar5ahWyLsT5hFkja
YtVL9V2R4YeSQgvDTNk2aQex9WtzWTf5WkOY77a7KQnshHElnv+iND2ULgp2jApMUFYFSDc/lJ3l
pnf7tYOMLdbKdWhf4yg5dmhzLBWU4jGf5zhwS9vdaw2hTs+6Q4ycgxYoA9iFWeukn+KJp8Pcwl3Y
Kq+R3vguzECXxwg2rhF/I2TdqSX9ZYHbLedf6SIDUaBkCH0ZZgxRonhyQA0bBKZ9gqQIVeDKgA8s
8nLdmvIWVuXZzuML9c+7qRCXuj+mI6FKff8PIU2qbIVyjjLLJ3LjXQvjQ1jYqpfFmBOY8qEh3RUY
1jEL0TilE4Li/38clfbISfyfwqj+I/Aui8qlcNwRu81K9b6XNwzPq0dk4nVc4Rn8PyIT/5c46v/s
CK6zdLBU3ULBZwax8lx3ty58/T9+gEdq4f/wA/xnUbA0Y3XODV07qOpYPwSienOc9ThFimjBDmlz
LT/6bMQaazUWE30M5/qvjwS0krnEqA/+j7/H/xJwa/xH1HHW6WUzuKhzlun0iM/N8bNDAQaLj74L
n5K+lvn/o+7MlttG0m39KjvqHrWBTIw7dvcFB5EaqMGSLMs3CEmWMCXmGU9/PrirT8u0KJ7uuxNR
URGWLYIAcvxzrW8tyUvnzNPXdjH1Bv3IpZ1Dj2D+Su+ghVUj7cl2mBkGE7Au7C478HUMecOaWh5q
6duEeE7ObrDXpq067+Rpb5za7dPQADqoaWBauWk8vIq4QaLmW6nEOta8H8xidbil/1KYy3ia9qKk
9mDWN8Ial2JkpeZxU+WXcHzIGIbrJ1ka2wj9h+5hMo8D+yns75lDMT9hyVy6OMz8YiB6ot3Glnam
zBp5PeT3qWVFi3Gehi3x4qcLO7gjkcSpIJyV9OwnvcNWmW3LttoaSXOWhRpaJJOQVlaFPxT7A1Ge
CX42KJx3klPcz1/pz1f3UdOam/O759oVicrTTJ8IYgwvrlbpmX+db6LF8+prvU2ahb5BWqIvHrQl
1jq0souzfnHbrtwFxellsHkLli94kHY6Wuj159/I+PhNU3789Rtldu9brWmku/GG8RgLof2aFieC
0Wk+LlxS0mFF/Pm1Pu6zAEl/vZTjh0WbaVwqj0Pj1M0qrJ7QMYa5RP75FT5Gt8p9inKjVVngRBFP
6M1ca5c2Suhih+rySOLGTCr8/e1Ja77su7dnIi8JDOpCuxF5iJqeVX1syPl4zJT7uGTfq3Nb1bna
WWKRXzKzs8DC6tsyX76NdyYzurXyH4Ij8SoHHpO1N7BoOfiuaOQ+EtYOX6s77Qsl2BlMmB+5gLAP
jV3zI3z3qEJXE7XmBPIiEN0W8pmOckgrvxFc8K1yxKLwJEXvYE1BeD5aRSuNFjmKe3xvkt0eUFDO
xFTDmv+s5RC0Y0OzLYlReI7rh4gdXwon17ouw2vPUFsH/0AbwPIfObvsweLqlrhEPH3dv+jFvbLO
hzdrnC/ggIGbtmn2JZZfNdibxRqNVHClh7DQZtHJpehdbHMPHarPzD7DRW22a0S0N+SYr51bzjqm
8H60TnSgKwkQ2p3GMrldOWws0DUwUJ0Fj42BzwCRGZbX9WTi5D/Jeg5SNmAvv8wmXar/b72DggpD
65K8IH0nXwAbFtd9+ySZ7VkRMeSkybniGHEqrjjJHwroEdoZMt/KHRY9aLxu4UMYy6iqUavsvzoP
iAIseSFZHLELabstB2LYKOv+1IZG1SaXM/stlXcDiGbEieJHXTC0UlnxEamQZjehwumfLROVe9ie
ROl0ifGVdUsYioWu2wyfwbWqApxm5lclzOso3gU5SivvKkXUCuYipvBYr5vxtBYm6uBbV1y2/isR
Sc1wJYdybZXPU3aOUQ39w9cKZ59NXEzBsA+eC6+VQX1U3CYM1EZ5W5lRC8/dvRVFd1212bNInJXH
TtpgIZlmVA6gH0IcGc8Ty1uyP42q9QB/ghIG+4KFGz8LPwPrUZyEnNyToF4E29R/qvXLjO0ZxaDC
dCEiA1QTMHIQy20TxVwmL1kZTZz5SATdGd8q6TdolhF7TjF0nIKthyR6Tz6MWEzwAcb1fTWetdm5
QLdSoaBHmVnGwASimFnZat9cUIC+jonW7JcEndsTNSbiF3HGOMN1a+7S9Aa2kBGcejbgpWjNBqR3
zssad2OC3zJ4rEX0zQ3Dr0m2zfSlV9wnzU2RiZXRBV80dhNp12GkJ2Auc5dhi1+pluFmyJMFkvoC
YW2b5refj6s/40t+H/kwCf3anWkineuNBUJhGD+Yn+CBat1TVLN7QgPbIY+2OUcO2QZMyrjRzKvU
gCUAjxR1RR9WC6RTg8TPmlBJU/6uL503zUQ1nzazxeepoHCqU6xgd9gB8Q9vkLOD3TgPkcnj2Ela
ZLF2tUQdXDqskekeyalR1xwC7nrtrFE7zT3r0jPPNhDt3CnOcRWSK1XfFON2jOvrjjKj8jgAKtpm
ozgOWFhheGNF3kvuW8vc/VH75z4iMh3TSNrcctKwLprhJhn6Z+l3W3MYlxIqw6CAUIvg0py+D9mp
bHbONP1nM5e1t+Aa3KrPTFAgO0RRExLCS/tR3CHVn56sI+jmA+tyae2tPZJSM1wZc4ngaXjJXpI3
862+0b6w0WqMjfvS7IxjV5rXDr+3FmntDf68e0dIBPC7/o3QOEZ/TjiRVX8RJsTyZXUWvrZHOMaH
ZuR5Pn03zcSabuuuryc7LWOwdtae1I68EOPQR8839+6jw94Xo3KmZBdqSPHyAGRcbbX4CGsFFbHW
OUSOgGRk6WSte4r4K61xSHq06/ayqXNzk6smPzOyyT+yUvt49WTKvVtt4eoqMrnEhZ/QWyKNWZSB
G21WDq7x827ufnzP5k8+/bt7znQP/b7ShgsO6vCLgWKsQPQhTgYYbAXxwq1NfOLqBL3RLkNFUyQX
WvTiw6fX/AlB37BKu8sJrbj2mpScRETJaVBz/FdpJ252FiYMswbnAwUuhJq6b9qtrNRbSeTT0ez3
KLONzyEwO3FIi0ntfgnVi2HchnG3onK6ZFKtjF0NME7WlMuT6LHNLnNE/BBVPMWcYXyvSEpthxNP
+1qEL0ai31QTh79xuupCVJoGPG4v5tBGa0kz/FqaNx2Z6016ieRmKIjCGL4XEfB6UjFaDtBG70zz
UHux57nos5dhuhcVB3dhelkN2JioBXBWHnNsGanCWX7+Cg6sx025t3vWG0oyll1zyNRsQg3EIa7s
b5oZ3JsBVqYzP4U4DA6hO7Ij+XgpaIr55+/feJb1I+Ia/bwJCvvWqZL6ipNKDCVpnntw+LMMiIxy
VsjvEgB6rmNdH7nRAytEMWPC311Z1yadMWKU51pdcco7+dlJMtq3Wsu6JUM1mDlDgJXyytIbaqSv
aamvO61G79tTVmmpgucUVz09co80fnHoC+2tivswrbsgLOV52NcaLl3V+JK0gUx7jHId2lfEqfCP
XqDkNzuHI0Bb6OhgLAYDs1HAXxxzeKkSNQurVHFqQ+SHn5rV2XnTY5ksE1HdDA4rF5H79V3v2THq
6N5AXzF3OjAREWJNNcH+ad3aPzKK/Ww2vw/F5s+bffeUW0PEsQ6Zdme3NrRGh4pcfpID3cRGt2x9
h+NZDvH04ruG9tlyc7Y2MJ7Gq0BG82kdqp46es3a9LZQ48ZEsJ4ijQzJInVJlAxQHVdVu+0rDvPw
KfdVwdENaE8nWqeBffZ5S3Hnpv/RPexNXIPp+bpIvBw0WM8hJoqrpf7kP8EjjzkkApLjSryh7taS
lBVXiGYLlPyv1m1xE3VP/b3GHoLT3uf+km4FzmkznWuI2bh9nAfcEKE0YJSe7Qooy9aJn6hmgx8W
C++heUvUBfYD2uGryi9tym7skh4qQl7YXr6w5tTQ44xsmRGcafU6OatBTOB9J61wg8egyUDoLcrv
WN4rfZFeQzF1zXVS34CxmcIABek5hy3ZkaSJnwlfHz2neVR/967FaJT5BPbrApz/idwmZxxgXaC5
XYTkjGuLO5eQOHNpn5G2uwxPPOSyC42UuuLEJrDLpsqQrPwFK9ItFdj5t1bpEnvsCpDO0qSG9yTX
2B83aokP9QrDy6XasEi+gIuNjHrDsfGp2rTb9jxcuyeY7v7TFrw379lu4Fd2zl2Rt70EzrARG/0G
0zJkcHLh+xWArbV9ymNeDAtzBdV2+fp4H6ySE/a25/AAyiNLDWMeBz56vHsLgmhqk4FRXxDtx/n0
Cp/Rcn5E9oJCyRIExCI6Ce8/b/LG/JkfXWtvvV0xPCTJfC1/p91mpwRYXI8voNiX2fo/rKCKvYnG
a5AMVWJ0LnwPO0GZXLoC3WY2JOLImzswnv7MSHjXHBu9K90h6Z0LQ5tNsi2ZSGWcQ9LXTjxVHg0H
OjA6/IxleneZTHoVYP6Jkhrn4kXfrszxnv0BAhXnpLfJt6jPXUo13rFF0oEZ82fzeHe9Nu+70lfY
I7qWsAEYplp5llKiBz8IZqdfFYJsmuxIQziw6PuZb/LuYpIzeFMpzlaZODaT/iQhAtjHHt2B1Z6x
N64Gpl2MiSmJVQqcm67EvAlG8/MGfKjQ+XNV/e6LO07q5nbYUruucthWSYX2Igk9u1nitAGIPtgs
m3UHY3WBDuvKGNAERBY4MmIewnVqhaw5Sf4Fhy6hS7RlQ8Uj94LFMOktSnIBPmZENkuqERB9XYvO
7Vrop8oN9fMWtshqaDA6dXj+wZJl7qMpoHmSyewjR4wmz7lwUwMSrO8DS1O696MFR7xUxYDJQ5k5
hAughZ8/iUO9YG/44py8mlCikghSA0uCws4YsoQ3sRDWkXH/wMbO/DmIvHvWUWXZWLC4RCiTaFOh
pYTbHlrrzkGaaBmOvu4Hp96JrvCvorBqz1SKBxEEb4z5rZhWMQPbkbn6UHvdG7fCMUWY4NgD761k
5x2duUjexqg8sjo+9DD3xizNlnasD8F4oZU78i7EcOJ6sH2OBal8POjqe2vhuvPNfJBEN0Sq4kwB
Wm+964S+/o8agr6/3m2iVJWoli9sF8aPqXvfawC2ou6fVRcfaWyHYgT1vTUsZuBwEpPORUZKGW2M
pj/Nu7M4NVnRheeuN11NcnQWMOlXwkQu9Pm9HRhJ9Pl9vWuBJeyfsvTFgDfxvk0f8/hIHXl+Nh9M
g/reCOU6nI1XJZ8bGGdJNkMO0cwbeGDDtT0dWfcf+u7zz999dztq2jLL5++uoRxwT6IkOzIBHvrk
va5fQQpxqpRPnil2TXLb60eyvg50A31vJdKS7pr6msEHqxUA6NFYofuGafj5yzzQh/W9PlzVfRCQ
XjpcWE64IIzEF2D7N59/9qEXuteBkUwNQTx/cw8Hro6Pa2YGZF9cc4mk9fNLfPxwpLfXi8PUD6ZO
ITQyBTZ8yaG+DQjjhdrh55//8fwvvb1+HGX9FAAkznc2wv1An/yF4Tji1OyAHZJU6NJQGXs9hdYh
F1BZP7/qx4tP9CG/ttJQIYObzCzftVH7nCfSoiIu002igF3kSYsDBcLx55c6MIhIb683222b44Oa
4h2uqORSv59SjOJL7Wa4l4tjR2mH3tJezy6iyC3IhI13jcxZpGdlBNG3dJ9jB2VuAcvgWB7yxy1O
envdWw2RZ0i/BoqLxQDXk4q+OsO5NmIRrL91YXGkjvJxX5feXl8vU02ZJurbXae70X3Jiz/3vdzf
fv5KPu6S0tvr8GEQB15QVPHODE666C7urvTiSI889NF7vZ1z/UbzTRXvNIipqTNAL16X1ZEZ9VBf
2evuvcOKzuh4KulXmPUZ/ja4cwaAx+UENvfYOHvgKu5ej7dk3CGWnZ89x1vdpvrB2UdMdoa/GECe
vH7+Cg71Cnev34+u0XSj4ioxxLFqFXcEVMCyWOBLbLUzHyNHeWQEO3Q/e309iZqEkGiuhMwanwIF
S7zMbr2GwF8RmHHkhg68eHevl3tkAPtJDmVz9B469ahUDYzk5fOHdeiz55+/m1Ob1PL8IUpTQBLX
Hd5jKOVhEx15PAd69M/i9bsPxw5XS4HIf2fuQOa32P2oNF/r5drMj4yABzqzu9eZzabtui7jCm3z
FSocbskjX/3Qc9nrD2NWuEXYaxhIpgHO8UuNf7Y5MgIdaDXOXi/ItKqPUR8lu1is4IHoEDpA6822
jVUJb/BY3PGBZ+PsdQNTFWPmzsciOfw6TVxJdfp5mzkwIzh7rR6ZnVnZUZvguUxpLpTqHJPqO2Ja
KxNfP7/Gga2SdPYavTSoebhxlOz6IAarbmfdeGVoWYsOmuHICKnnTcGMtPbyeI0qsV97Uya3rFie
k8bVtkbQ9UfGxkMPcq+PeJYftpldqF09XGnmBXlPRxrZgSME6cxXfNdB6nBUbqlStStAangcheKS
ACSwaF/8bzV+YkLajsmHDt3EXk8pJqMN3bRUuxgBful8beojI8ih1iB+vYeWg7MptL1k507axgSX
U1H2jwg8cI7NqXO7+n1vIX9K3949pVaZlVZkXKHVSE9o4NBc+9pbU0GelfHq8/Z26C72+3sQUeG3
0CPFWNFb8zbxkQqgcsinYxH1B17Az1rwu7tI7Hy0jSHkBFykX1XdoKbWHj//8gcekL3X08NYal41
JWo3vXR3xnPx5n/DGvz5Zx/62nudvZFNp/C7q10z2hY8PPFQmdqRGsSh773XxxtwOf8QgbWIwIjH
/GqfhDeff+1DH73XZwcdSWYZB/Qs4j04H0T8KUyoPVNsE38HCdpX3n/4hOYn9+7FOkVqt0HDE8KJ
RHhZCzzj83s4MH3ae102K8mlgwhIi2kQ0pxnJ/q1l50XT8fmoUOfv9dzvba2MjegzZNvatxx7j8H
jle4rxcoOD6/hUNn8/beorUr8ijUZ51fay3Sy/qpuNa+MGHI73IZPLrbpb9GLv35tQ7cjrV3KdOu
80YWRrIryZFFHvUtuLdm7dICn8HnVzi0srT2Rola73GuE2a4y17weiN2U+5CPYgX58b/xjr586sc
6HH7+eBemTs6kQpq54TUHimG5lV15AYOffT+QFHoPZp3vr9OrTZ1iDSN/SPf+sCCydwbJ/RUjhX+
HxrThLoj03D2y64YIEX25erzB3PoEnvDRa474CGmLtl10LzwyYP0sCkMH9ucHPr4vSEjbbORPF0m
4zTllOV8jDZ9eKQScWA0MveGiFSXDZGSfHR/A7KbQJ1qNTylt58/lkOrCFP+OgANZWRpbo/Qg8zG
4a67RnExp0FfNd/rq+57/XzkMnMj/2AaNsWvl1FlBP4i4SbIdyM7ZpyzIxZgzIxNxJkKoc3ySCs9
0JHNvY48RL7nR8gmd2gLYHBZDbDBTe8vopfi2Kx2qCebez15Dq82od0xZYbE2xK4guOH8W/tVCcc
6cP4d4+dQh3oc/v+h7JNa2KXeWxlA2FK27aMhJ+/kQMNdt/9EOvGMPklVfBOA+VGrLL2mAPK+vzD
D33tvf4se62dPBzQFw3kN51pwTe+/Pzk/34Z/id4za//0WTqv/8vf37JwapFQdjs/fHvd3nKf/87
/87//Te//sbfd9FLldf5W7P/r375JT74rwuvnpqnX/6AezZqxpv2tRq/vNatan5egK84/8v/17/8
r9efn3I3Fq9/++MlbzPsaV9egyjP/vjrr05//O0P/Mjvnu78+X/95eVTyu/dEXCGwzSqm6fff+31
qW7+9odt/2m7ni1cWzd0xxTzWWz/Ov+NJf40Ld0xHE/Y+GWkR7fI8qoJ//aHKf50PM+2HeTolDnN
+VvUeTv/lbT+NISnux4qQtNG9PPHP+/+lxf0rxf2X0hErvMoa2q+zC89n0+XjitNTxomWDKKcXvT
R+cHMlMWvAtRVPVJb0KoDA3PmNHz1qYvw/ZI1fzXtveP67mWzp3ZBnyL/XWtsGsv86CcrtOkpLBC
wNi0crXAP3buvTcK/HUh13A9XQKfdPZPL0RcurnmCpcTxgFIU1y2tdqUZkSgXQBpkUKShqjYhnqY
gyeyfeNMJZ4s0L5zEHWkw/3am/kupmFzKsrjNV2LR71XHTDNyBWmRdQm8cXJ1i2N4M6OXXImx4mB
/V3z++sFv3+hv46wP6/l8iIdjLUO5qj9EsEA7qIEduat22HQGM5L/bqxAOI2nZc+GE0VnmfhFF1r
oju2W9zb1//j0rRYnTuUULvMvdk21sPEMuzOg5lm9Be4R8Mb5shqZ/c5cwnMXE5JXMMG9+539VXI
c94oLJx39WAhEtQL24cTn6f3nz+QPRnHX1/L1TFMSWnoYv803CiyuNNMy1tbeVmcuEnobDM54h4d
BQgSEC/4jgg1khWwDA26N6wELTsnLMtejaZPltLn3+e3HmcaLiQEk+fkerSFvak9Iwu2t5rZvz+N
LGPjpLRRYMYVatI+7fvTPAgmdeSav/W6+Zr0dYK36PC6u/dmmjQdbTGRUJUPBA0rhfHHziBZfX5n
vzU925W6Mw91uiMc2uCvqwlgwrWrRSRxO2FRycvW6JoQnFnSZthgtfRl0NLEO+1E5hTbPEkJ0vz8
+qyZ90YzBhUPYgPNzzOlI/dFFbGGb7wiRvSkGHRbkq+XwO5eSEfogryGun3qhKt/HyaO/0vSPO7N
RDeqC2/0SgIk6iJ/QhKpXlUwGzxUmFqEG+lRO52QyGXAb4pqkEO+TTkDD4wWiqtM2Oqqj2FgQPY0
xzsVpHp5P7qNfSPA3pPiaQbizcy8obnS6rTVMcViu7qP8a4XBOkNJZVTN2tHC1bEWLHFcRqFS0YL
k7oCxiFcLM1lR93IrAxRLMFxexcRNbpmrbUJHDrbmgB2iYbwiDiJIh7xCJW/tC3ikjKhy36TizqE
tqblJdTxurRs+6qkjvhV5k4E5m+YnbpDnZbecwpDERYuGTeEdy6rQnOQn4YZgXi5nuCvqGsAiavC
EHAk8e8Z5hvab3O87SqwE9tJr1V9HZbG9JaOhchhe6ThS6kHg3YiQ8vUyQhTnDe6fYS6lyS7xljQ
Kzn36MdGfO9Nh9Vn5ofT90g0tYYxpiWPi4EEbXPVF81jYnpew6iRsoUaBj1+7CdtMFe5qc80X+FI
FEDGbFgWkB9dQs9QiS/6ogwaIr0YDBdpKSPvXI9k1RCP4sVoxzQPkEs8CTA/k6bX5qoGs5pubL8z
tW1hCQ1quGjHXeP0Jul/NdHuRVhgp0K8aWEU9wu1VY60WQVCoMJpUTcQ3qUsCY4kCACU/pjX1M78
3O7eqtwLwQYwLNpnemrlg4NcRAEqcpJKPgpJvBF3bffhdWjpOaGkqkrJKTL8GKlT2IX68+RVHpvU
vsqz27GIfOPccmrD2+WO8CJnw+sZYhCA2GMfWp7esAmsRuHf1PvahZeaMzaQIx+VlBymnvQBA9Qb
gxCHG9K0ijUVrM5klEybflkOPq2uMRs2BG7sYHTJrZ5DljYxfcIUtSg5S9QAJQd25swcYLYnC0Pz
sMoNdYfywXFFwY1Powf00EMIu87rogk3k6VstIO1IvG0HiRRv6C1YaRUZhzdGc5szRnHvF+1nmkl
q9KSAejRyLPB57p2vPHLgSQa8NsNTjOE8hVJQ0OiVkajyktAXZxuRVnYnjKUatyL6ZXAUEplNmCe
JvUUydoeN6RKV/HJNIBZQ9QeomISRkyktA0TcmHrzfga87+nxJf4bVkiGOIbzdVuLsYwy4zzhvDD
HF+MR2jF1DuTItVU1d33SGaCBt45ffA8ZAGJ6lY8+CRoG6DCNh2x8Y+eYyRqzSpo0DbeMIUxtZLC
JlPRLGr82UFOysMke31AwQptZB7HSHrAb+0TGSbltNLTnpOowQkGsUXvDLjPUoREJk5GrHHcNoUN
/X7GS2elQ0hRjXwf3WiLU3qtfJ7sMkuANUHqAHhud27kLErVE40FXoOoLBXp7rcpiKJLJVq0/UUR
EYyj4BZ1K/CzPsYgwIw/lG+K0z7iwIPpyzQu8imsvodxIuVGTS6hL5ZstDct7wLMv9VIPksZxF6z
qLUqAMAVGNj4+lh2FyphfYC5wSn17VQSKruK0sCyY86KAwuL9xjBI1vy0qBRCqtMbjM70J7q1Hav
AL0ShqJNBljjJM8FaPHIi5tVlZvRV9eYCAz3hTsPZH5S5LcKPBSa1ND3gYxNbgOd0DDikewO1eBd
gmp9NxEYYV2ISc6REo3W+Ss4LlhmiqjAoib9olAnNRK4YeNmnddedKblDhuNZN924SWwEtZ1ptRD
1ikxrtKx6th5BL2zUaPUXhmWPTDpfqChmwuF/OElLI+XLJUpfBhRQ1JpoMuOyFKvBBCXmTJbMwwb
zXmUQencVsMEER8RQi1PJycN8zNMAZXFIZBguFk4U2gmm16zKgdrZEZUimiFJkh3KrKJgI9chhey
IIsbyk1WfJkksviZl+DcVLaH+SIDs9Ve2HVp7wq3d2EomD4K5Yr/3YKUaMkDAk3fQOjM4jfNKnCH
QjMkGsUpLPec3X3l7vTIdCYNPlVZGUATOtUU5wNJ10TFRUMHbaaA5Jc2BYbjuhsBseoTUvBWtVCx
IkY/1MPKh5QZu1Alu76IJBkx2PAWsZ1xi4kfe6fZpENJaZAMXeSsN4Ao1Hmkk4wb1uOV4xSFfj76
pRU9NJqq8ovSRBpwmU9JCJtQeVq16tGGTLADCKjPxBVum36ORWecxOQWGWlCNrzsPZK8qibuiFGR
IXy5JjUrEBP+gAGBpxnEjouVsmmNb8wUTUcSgufY59T0CtQaSlfNcFb1Udh+k5awsNgnnWyoqAzC
3SSJkZ4CHq0IZ+nLZnwZndrJrgw7QMreFBpiedMp8x5tf5vpwNCMImqviljp/qqn2T5UBfPesuxl
BvXfiRSZOUPc31bVFIz3TWhlw65LSl+7zkRUXztQnDBHlgaOgjzVrJ1W+YrAYMq3pCWHaRTcepoW
AIOe0vKiym0SusVQYQycukLFZ5j/gvrFF31JvrIawvpbVWAQgdVoZv21XZr1te8Qd//YGpH/EJma
ircKUmy98jnYs3AN2fg2ZUiXf8jBYQCqSfQgOnHBxbE0jOwvjTHwnIcWAPKJnhgBlDCy/67GyiN1
pZ6KgOGr8AIK/mUDhdmoRvUtLHyyYyyjZkzxfR/6okUsBihw1kR4Zm3XJzl60vHR550HyWx0Cu/F
jOLufki6zF7Xmude0/PFM6yVkAAjrQ5JZLbHH7hepxuviImq0nxZ3cZliJhhiqbyMvZtpzgPhnhQ
r2aXB18az54Ckj8U7ue+ncMT9I4JiQPrUHsGWcGar00cxSqEOzce+6yx0Q9HaVPd1lao72LbxdrY
aCYHAUYlqgZAVwMpLxSKhFElE58FhR6mN5HezTAFy2FvHgbOgw4PXgPN6JJg58jEImrc9CxcFq5e
lafWyNy+7kYHakWcegAsq4ixAKV0ha4XbQDZH06gk6RLPo3mrjqGup5YU4YZksYJDibrxo/UNolh
Fq8CKhFk3QlEBYz1Mvyqkoy3i7Knv9NaSVwaftTkzXADgyCjMcWk07nTt7i1oRFbTHmwFJoQJRZv
iC8U6LF+b0dO9ZTno8SK3gjjG7hnIoKdcAqf2aoVzS6YWJ11pDj1TnXjWTk8qi7zEwLeysFuHmgP
tfsjMdEnPup6KdpT1o6gOtaV3wUsVGOoTvEqrc3YOrUH3+sJEnA8a9xGygrzJ5ZG+WUWcwKGYU7C
rkxNJb1beHJ2eC5JtzCwvo+ejtc3zXx/M7loUxnQlLAqJNKssz3myCzQXy1RuApylOPzqBulC8JK
kU2Hbdd/16Ykws3dt+29FpV9eumxXAXYKioo+akkbi8cB7DClTYm92SlDhIrkiQDRY6mcpcW69d8
bVPCCNeOoWyssWNDXIpuwNeyfeDtJxZc4ZJ/nha49zRzgOtcVP6rbnFGRshm7V2MPEAP5t+gt4vK
ckAM6ZmfbkcriZMNUBu4dm2aSuJ9IstZTZUpvwdVrT0y2ZgNeE1fwYkK2YYskyLqvjtm3OH+sWaE
tFtH3jibwiFxpcHAbCLNLMS3rpyqOXHssQ5XWR47LXkLZLkFpYbiMMhnVLIHnuAma5A9bUYVY2rM
5diR+OMrZuWEKE4DP7rXBKtCL50XnXYCWbigl4OKbThoEp4amKCCibAjwWz2w4py78L0Hc9fZpUl
CRXLp5Z1ZREJ4E5F7dzAuE+K7eg1LsQ4x2ge5Bg4zknez0hhK4kceylTWlPeR920DtrceG3yjAPv
PNNJXMlJMY+3AmT/iKCxmfSzRtPMR6p90tz69OPLsAmdN0vE3AHw3RE2YOwZ161VzLS2JKJ9TGZh
X7Rukcy81CAOT0fkD29GPafi1QT+ctmg9KKNNAfx0HjO0JNjo7WElYxzCMCURs7FlBskZJLLk4JN
92TLLr43ensXNSHo9bRxB15AYtYCUoxeY/l2GR66dWeWBXumZuqIUOnDObFNR9M/eAIm5YRs0gTf
6mjkcnDxjeEYWnQiQIZq64iNsb4IyEh+oBQSumttsNjEqjygRZVV1Jkrn/r0k4yNmeg9AQvYNFnb
PXZxQs5v1nfTczbEnbeiqcJcHccYykFZi8md8Wuh3IyNTgVQVllbb0UmSvUjtewge9GVO6hT26p0
axsCBdK2YWwLgokDVtcnmQWb+4rxye6WFj8Ao9ok3V+olH+rmn2wVP1LefuqeM1um+r1tdk9Ff8/
FLXns7z//mfZ+Lei9v30/Jr8XtKef+kfJW1H/kkdzbEdqpb6XISmFPRXSdv60yPIydKpNOnS023x
r5K29afFDygMUbTWDcPhr/5Z0nb+NFzD8lwbhJjUKSL9OzXtuc70r9Ms23MdFlw6l5qr2xT29ips
TU04QCgJvEr9iB2K1pSbQSv7TeCMyTqrhbhj89tev3tCH9Rd5xrurxe1uWlq+az6DRNc+q/FLzQV
nhObDmiUNkUeX8KOgi7W2AwZuZGQpqugpewSKQKWFiqsCWoL1WD8WyW4+dZtS0ibKp9hCvKV9r9F
P/RlrvR4y9ruNAKo5gvcUcEk5uzf9HsqpjuPqNzPb92wf2pgf717oAKOoPjr6oZl7Ffbo2rURs2q
841GoMx9a9UXI/En45cOlzbQF18ON3bTsvfy7cr6EeUFtZaSwXfpGAQ2LZJ4GF+qZujN70QZiQdW
2CTgRfEk7fshzGIk3XCgipVhW1m1Da1YqFsrsVtxweqRJJoS5Kks0uyy86o22jCds5nVWvua6vBl
WSdk0fqGPohVLqy8P/ejpFlqYysfMty3S4usEg4BFJUu3l0Zn2apJ9UyHnqXsJSAkXueyubZQG8C
0DFKJPdE92WvCWengAA0k6Bs+3Qi1oVQgj549WzdB+MpiULtQcBhhPI2YkquC6+99vrwIRkbws9U
o90QEOLP2dHNLRXB8nSkyHfFGQEsQDvT35SWYoTvslsAFfZtYCpt6xczgFY35jQkLhI7sUCmlyUb
pxx/bk+v7HKCVBb+H/bOZDlyJduuv1KmsVBC4+im0Uewb5LJ5ARGJpNw9A5H4wC+Xgu89Ur1nvRk
poHMNNCgbg0yyYxA4+5nn332Ao3ttPqDovrVKj1SEqrAPcbKszn2pRxS5xVuSJVO9d+XAP0sUv5G
tyLHJCAtwPfK4KOfo0taEWfZktC1DRan/qOiwP8djUqR9TqN9uOYip9VmOs9yN+ryVdDfjBWEAf7
rJ1Y72tOxaehpFa5GYa6uRMhnOq5Gtuj01rzn6VVfXdm3FJMRN+MDnTWWKXl/TBZXQEvtnfvCAf0
v5rSJwszKNsCilwgzJ3xeh9WgZx7bsociNdJzmQXyWjIw0scDia8k+hx8bYvClDJqqnZrvXkMJkI
lKBqH91sMfrJ50ZNp7IY048htrrxpm3Dji2+jt1LgLTJ6G1MGu6+50WLoJbMWOGWyZAIhCsyvLEm
qA9bn47qcJXCHHvGdD48yiKvSM23UCAIZhig8TXE0e+la8ca+ExWST5n7tbHUGYMpJO7ED66hQy8
U0iUZX2eRqAWh4LE2t/xFA4/yqUGTJhWFmPOJAJHDnOWo29Dox5KDvpNDkiG4XInuBMmmiGGeiKj
Looqufg7IQqigHmODR5UR7OTb2qqiUPiFr0mPgFNbz/LRj0WvVD+zg3y+i1kaV0JQ6q0gJmp3DmK
TEKWCTCrn8umdtTz2BPSR8zNzP5blQWcJVqXcEXbkXzLbajpRWzHziKRJo9kUB+mPm/SvTPg54Ef
WUgm8K06pnayOFtWFYvKrhRByiBHnq0Rdygf4Gkw3s8Hj1YCdI2gbbayL9cY06qMhgtpkNBqbWZB
+F5Mtd6FkF9IKqVSIrmp8qJkH9m52+9R/AGh6CgQ8698kEF3bcYm/jEFhVc+weuJS5iobvTc1okh
WTzwnmLfnij36mEqSS1vC66xzHx3Z2qdFb94oQkDTwvXJ6rKa2GsZ7Ml802nZRSfqsKrb4h5IS89
zd0ZCqnMu+BpUFYb/C5cewZnVs1TeGF39PReILNVV7EtOtoiIafaNKzh0w7z4pb4iGNnBGvszr+R
zJW8guKC+ovhs1429DxdcBNzrw3O2Xg55KUxV15Xy0d/qoxPZE8E1UegcMsDc1z17wWxbd7VNmUt
VzIj15d++PBjzn1NNzZ3h6euLiIyBxC17TOCEMxfrmReX/HSegm8WZS0PYrm8iim3pBB1PrUtn09
xc2tO1VrplPsmkvrQH7ZCXfWf2JkbkDY0CZBWvn+eLRE6S+7mQXotz2KoTiOWaCeZy2c6lO5fnDr
F2MLP6TsNXCqwDPhPhTh+O5OYGIuOq97Sjnir1sA0LAnirBa+QCGXKqdU9JI24LarH6HXhk/NE7Y
dYi5wHu3ii4omf3h9A6qSfWbmRTwvYXVH9AUraxNGEbWs+8s7r1V2xNkPCFBsURVJQnDR0gghHAm
AB1kUQD7zhBXP3axou6hg38Zu8LXR50Siv8ATmJqbhxVmOVGJ0lDmrpKZUbfJQMs5gZddhfOpi6P
VhtCvK9ndPRtF3h5gaMtF+K20IQkbXwSSe8Lv1R3Vt8wktMohdObHgph5UAcChi6Ew/OjqwMLrXV
uITFMppEo6H3pxZ0rgc1W+a2hjjd6PS+nzPCsWH0MaDKB3lj3Uzv3BLy0MbKyvLiV7aER9l3r6JZ
YCxU2KGblP2LUPO+foWOMjHJFfftVTBqQs38MWue89RTxNkzE3pohs79VYdx+94OyF8UgU7r7Jew
W/SRSPTosR9ICV/ZZ/elZ1+7rqNvyYdW4884d4FBuTSb5IHA7OFHQQLyPar3QPRq2gf3g0kKiN1S
RvbRiErWuzbobAGpd8Zq71rzXFICD/TrMn8ebtlP14PPGLjhVUGzMjm07UwjwKQAoI+imHRHDm6y
rLN15adfslMAW1mq+uizwhDIIHBPnjVGDn1lR3UnLxPQEP4QzLeJCndX2KUV3bbOPD2iLGX6Kop0
IQ9mxFV7EIUgGrsRfXNsZlLntzmcbX3TkEq9EAmno+Qq5hTYnTsgZJwLhGg+h8ker6PcmqfTQPLA
uFuc1r9hxzYxqPshfFdFLxWM6qWD9lA6C8iMPkv+ECFiV1dD1kBChFsBhzLQ0FphNsapYXlwzJ8c
oAGJ1DaRv6cR0N6wcwcOsJtZYotm40nLta/IEFsRmD/12FabsRvG333o30nlWFfNEOk9WVLRGzIs
CaHOz154+9i3+outsA9l7gB8KqbeR2Ym4d6BDkl77uT0nUO4d0tbIUA0tLeUomyJtlUTF1JKlV8v
ZRe9R8Nqy6KM/XJlnFwKI+sz1l5xQkAiFbRHoWpaozaW1UMirIv+TxBWRBWTAPDDisviV4rZAJga
4uaVYgA23Ib2WFzjhXQ+e1m1F8vDa6Dilp06gxDqxnn2hl5t/8h99Wh05NKfLWhPVglnBOOMj0tM
eLgz1IdWldeJ5701q05bVusbZykaskXfEfAbu6d8JoIvFx29xaxPjyj+l7Yb7dOQpuFuDmyO+2M/
n6TdZ1dh7+R7K7CqbRhb+T4j0f22jKo7jkHNrl+pX8KOHnVfcALojHME9buN3PimRQSAd1pcfKc+
FjJVhxk8yi4q69NQoZAL/0oMsHwGYV4jT8CUykwPep1EQIZoso2ounzvTTq+oWc0HGiUjCeWh68h
boojatBbB5OoT/PkZIfxi91W8SaY8/3kjM1dkTAwj7X9wt9JLjOAC5Kri9cmZXXGaeQei5mBZp8e
lOwOXVw9cEAmk9CyHxKyXWh1+Ke06oi0CCAlkeKcX2gEYn3tacSnCgnfnxnI50NsgdYGl6QhUDar
gBM5jL3KvrFuuIMwiAMnf5SLx1Rw6/qS5cqQycHYJw4OA0mzJJLIwtoEi9VBa1PqnoP7BLZ+NNXW
cfuBs5/lv/eONFduWwfPzC4F79DG5S0i+Zu/jP69J8seYcZO9qoJywtgsHvXg/He+cmz4wN1T0by
EqnutvYcvoYIt1oDGKUK6t+VI+qzXwVHWTG13viNf/GskC6WIfViLJZjK0ugJfKXOwTOzuQQrLV7
tHprJayo177GBgyQKwaXtKij0oUHXKK/Wab87Mgpo5ckAQAAV8J2C+GBuUNMXMVNbH9G9EU6B7Ns
ZcmTcoZnpQM2On7XpSMzbRuK6jYIyNLsIucnJ5fZ2pTMPu3ragpeex2+5Ab61gRnyifF9wizbNoP
RL2zDaWkCvOYz/0V06Gkc7pwSryy8h5FVTVXbiQe5iV8pKcPgW5xg9vA1NGHb+iTGPB5cJnaK57R
4TnQxTUmmGtVJ/W1JPN7NvlN7Qki8QtFyxJ/8YaWALGVfRGcfcKf9h7hiiXwkIFpP4iE5mDHzkqq
LcgjJLvEXESsj0KIR8udj0U21qcOJg5p7AiF81zJ18iMsDU8QiE9FZevcx26twACS7UnaUvcSjkk
wIE0DIcqcB7KldBuJeBEBwgymHAyYo2drj5ay+x9Jh6IwirjLEXHIroeajqCVmwXh4TUz3KsiCmM
lbrgwLg0ds4T6iXDg4KxcTFyebZjCOA2rotfk4OyHmgkABU2+KjHsD/Qir0IUqkI1rCyS1243kkh
C+5DXBTbxiRknTezrN4XZT/NrRHPg8d2ZyLEg4TVn4z54FmHTvo45rhoq6Lk0OuG5S6xe7BBXtbs
5iJ5yV191WLVP8xVDiezqQ2ksIBmIEJcH/xK3SC5WVjArzwSOQqwxSXAmji7qQadHVD3j4Zbs7VN
A75OevY+DIZd40BBKaSl2ZRpnC9e7dzhcmKpb/qceC0rOWZxQedsEBktM4ewDQciycWZ6aZvCPQa
38M47R/yVAGKzRgfZL9MNoLgzysx5+0BsvQVBWe28+fJek6WvC6AmdX+RxhOD3HWx+94FRZJcUnq
d35rpIraFR5Dwv3QDmcnsC8NLw8HctLApti2t3RF/J8ht/mG6DBoamFfkyuoBhKWwggkq5dWB2e2
hiNYb1g0fto/13lJ6hzhiXgL1hjTQmB04DSwLEnxqIcA0EwFTaBpIxpyyBabEeXgzvPG4FTZyLWz
T0lQwei4kpJmZDuB5R04Prg01IAXJAAHZG+uvYYeSNFmHQC74PeAwAlxiRTtXhA66h0XlR8mcNTE
ZY863ifxoi6koLuXsuZx7cj1xxBQt9WEmOAhPZsRg9WT9MepUwTsIrzfk3EXeR20kETS/55s/A+P
WT+mMbRQ/AeCtNyA1WGNQtUBcBHduTTtifkjsXKTtX4H8zuhuZRuDR4yAEdLknF83pvSlauZhzj2
jyhOhhE8gFX6It1NUw++V1hLoKKD7SEgspl3QDq8Q96nyPm/HeOk8b3o2h+9qQHdZm7mIwvnC38r
ujG2PWDbtP1RD7TiMERvyjJmro46KWvG8JUWnFvp92LIa78+TSrsgn6NINQRB6RM1xm4CwxQ3nRc
Ft/BOTEGXhWB8BnoMywo2x0DMhe6fZ2XA6BZRptcGqrEybMO8ruTndPvDA6NUzZvaafI2GqFi4mJ
VsAmKnV0oGEFaZns7m0n0m6rEn2MK/c3m26/jbFjPOmWqWiQfZ6zF5kFKlZMBr29grccN1+NGtWB
PBIy48P2Bx2M/RLRGzNBc6eZZs5bcnFyMh1hctCGGZeclLoG9k7LGrDBr+j9wgOj9+3Eo9nSAca8
0Q4njfWdLqEzOmu4mlmrMfu18rvqwquoD6mk2Z95lXVDXiY140CntjEMDpIVF236xsbVZHyr3cV9
cEVqToalq7V5n/CoAh1jJ+mD/iEbOo+v003qZ7TkDTivXqceuGnoNYlqqZ0mx8rv4noufjlWksPy
C4pDK8Km3euWCBmCwvAn7GzX4XlNsaeUOwvFksizVKBIzK2k/l3oRkwbBEfOEk6s8JrIWB79zE3H
nZpD76fMcEXtsIjIi8ut3dF8I50EKCoFtCl/2DSeNpnU03XbmYBcv/l26kRx7gf9pwUBnMNd3vp6
PIgKYxCthr2c5vbs1R3UZuxW2Jaa5UEsJjk1nU7v6kT3Pyxpby1dctYoF3lbOFQdG46rXw6Wu2LT
Gbe71v3oXFsWsa4ZVhjLif1dxzJ0ACl+Y6LKOmjH22nHri+lLMtjPHK0ZRSIhMdsWMGwZIOHj7Zv
fHp2TDCk5CI9td4UvNOih9IdALHvRniWwqTOsQ6s4dJl7k/lxerswLekfzz/CKBFQ6UPSNFcQAba
efvgmY5tfli8a3sZv+jPwMrs0+bch+DqSfrszkLMp7x2pofGACLNeNXvZNYG56yI3aMiqQq/YdME
0yn0POtm6OC37gxCxn1iwh6nIU/FTySaZI8Btz1ZVV1tpbDDnYVTgsZgmDxzVszPkOV56F2ruW9H
9zEQ0FJLp6gemtgNOfAk0wWSmYNfsMlgLQSV2llpUB0yL0u3IawwnGirW8cCpJWicMrwJgBin3HW
XpKLS7L0sRSwL/ZipQ6t0NfrtOgs0hBz8gihFg1bu8v5fqPWsJsa02PzGH/ZfqheloIf8fOYlJvw
2zzkG6asLRI3q4HzsI7H9gkPqN6YmUC1OJNE3EnH0RvWA/I6aacfhWREJzeOc6gAuaigPei47z8G
W8wbg1h7yoeG4sCqlp0/JYbmqWg/c0oMCCgp2di2L489IbC3wgFzMvRJebDihcW/mIefVOyrIUr+
ZY+av71SDgGX9glHCR6qbCK+HA+h2ieh6gCLr75WPv8z2sa096nw3/oAUXLrp9OLXxekeRUDCDur
LUnpmib2QinbvdWDdHNQokfj6EuCmyTZxniuXma7Xri6IQShEsoc2cviCGQeZGpCVH7P3MCPvqP4
JQTL+XQX/ZV2HJJRi2sfqHg1PuGxeZztVG/JWJ13M7mnN0mzgK7ordXhw1GiNtA+0zk9ZMIr93ku
Xmk4QN5Y2mCjZw75DrIA5zh24CiDgdk2o3tddf1ySiYYx27d49RZ6uassfwfKgyad1PqBRsvAv2J
UBe/zKuzLdT+n2FK6nsvg+wXBg7HEM7avxVOnkPpWfp2LCf4m3ZHZn0N4AJvUHpy6YY8mKR/RYkC
gGXhT+RU50fpRaxUP5uW/y6pNdKDrh99UorPDAVhunNI78b+bPCZUvYkFD6K17uO+vaxB8xJtktY
76cMEm1XVDiglv5X5eoJQmQkr9FIo12ppHemZa/u7SGB3dbGoEMhpRcHq8J4Nocwwn0CkzemCBWN
+UF7H4HrW8dKO6ncNI1HKDlTDt0nUtTyuyj84IIvjs27YltwZmzFnexAXwWBdcdUxHi2SovkGeQr
SBeml8/IAPXBpdOwXaQixV8P15VTVVfojFhEK3HCcRjdZtLcaPzZ2wg+biit+dy33XSfJ5k81XOS
/oy+/Y66iUq5ZXYdjOXENMEDfq2aA2nJctrMMKCmtjtXrKPt5D4hW9dbkG8/yLgKD7Lm6hh3up0H
ezgVQ3vUdU0PQvgP2CR5oqW/wClAgupuJMH4H63LrAMeOAfjC97MrjgEYZwf+HH7DQUBy+b8bd/k
EKJOaPzhubUTS2+tuFLbmdM6FBoU4UvQ5HV69r+NoBCadwveGuRPlX5ysJjfBz9mz7LXLlPsuxU0
sWAPhvLnmFdU4gRFhWUH290NiLbP1XXj+eU+8gXGk87nIDx7DZLktxkVEoKVHsJYYnx1Qkoct3W2
5OEy5OzaH26a1QcCI8M/s1d17MXNtEPUrG9xWbvPCY7ZSzgkVE+5l+WYviz/IelAbhY1hPEWpW0z
jWPDEY6zAONxoz4XES+mr+TqWc7np1q5isdmcR4af+r3XWixAWcNSbwYZUo+pOjzR2FNUblLM0PV
2uf9ifhHPDexoaU1OaikpS2a+8kqm58O+9vGRU1evdeEGGWD9PZrzu++d5gzQmKWz+gvw4EE525r
LC+5ymZKsA57409o2OENDaX4Mpeu+zjXtv+4KkYP6Dv+xc279jJ/W4mBRQxQ6r2YYZJYPIzsas+E
/GJ4rsimPHFcVbCfaH9A6pwe3dh964K6+MXADv5k8+1VdqL1slR6dt6WbyOzzGq2FT4RxUrvz2/9
qJefThEFTLEoAHHVoqvfc5DRexujiOeD8jTCsI761nknauwIhbrJxGXwUuvaUWV7yR0xXhc52NRk
KgdCCGt7h8t7JXGSoPncD2FzjHMgODiBeH+QZLZpZfBgFiSgIw//ZdSuApwr7xheSACJtpY1Y8Cq
vw3duJfQmKAA4G3jrfeE6tE7m2E5Zt+GcPvbHF6hBiZbTan8NUw9xc2W0zTaW2RH/dVkR2I8VJ4q
5k27uJZzRdAZUEPAXtAjvq3n9NMCoAtpVtX7wdHqaR665VTGAw5VTP6HVHthfggQUm5nA/vbU0xI
bNh/WZkmr3Xv2gIbu9HhuAuixjvEk3ZvQ3fg+I+ZBon92wsPXFi+GEvTGKD34uIbzh29K+1wvEDy
OvZJY9n7Xk39n6hePfXYZJF1iV581oXLMTZftXUXE50R9jFu2qfRzvpNGTCDMMvbfMUPjfGjGmhb
YirdyaV+znT4Fuv3hRGwm960p4ihCchOPOG7fhJXrI1blO3i0hN87E8jLYUFBZg+7zFCD0XZyy8m
TIJNWibXc073OUh9at7hii+88bGO7QLGobTbzofcnptDsJh+OzQQ0kAYbsJGbOK8vvetmh4GsIO5
l7epag7DBG5kGibvNA7u4wTNAtsN/DMmOcHKaeAgXf6rislXLQK2iswHRYIp0UGrOEVo/mklwY6q
4YDvlT/nf7FC5qaVfHaxgwmLSV/JBJyx2nWmJTF7j/mop5AqcJ/L6c62iFWIIHlAYYQgV+B1Neo2
s4fbMQkBlwzdV0xK+UIlAVFQ5g/4orZ6HM6un9+Uox/t1vxJE8ltq6bipGc7vAfxfeWUw7hLXIWH
qvzwoujOn10UyuAWHlpL3nz45eUYF4YVb1/gCX+oZvtGVdPvMtVmq1hJEUkCQN/hsVLAZdoIz26E
8594TWdlv0BUS2oqXmz72VW2jplQuWMcKmWIN26QN2ksIbq1Hi2M2qidl7TloUL2Sxd80BXL27ZP
PYLrkN4L66ao84fKQ33RmhNsQj96k3Gg36apXW3dBnpdVXU/uT6neZS4Ob2fXiyV3ArRhleaJeTI
iS9hT6H7lE9TdhMZbX7yIpCi7tRMFXUjT+giJvobfWAmSFn+mhzjTLyKZZTyKs/eHfUrM8G5mOn6
INMy66K+517CwrFvBQcbNF8H/HnV5LgpasYTnCF5t1Tl7ld9YkOL+20Qg/e1rl/bwa6K3wkdGH0p
FJMbfHXOYfcyx/t8k9AYmxAWTQCkRRgKO9O6gbgLyxmaIJPB8onhqXjmcDcEFXNLMYvXpaubLL2m
R5RV29Qf7a+B9XTzX/vKnrKIKIGTZDKo/OW69XhI/LZXr/97J4r774fr8L9EsY+m6KN80nuz/2NS
H8N0sW5smZ68PpYPpSj7R+O0FE825cS0m6LaDuHBj1zxbBjQoFscAKQh9nHyqx4aHOFeLSwgymUJ
lUD4vnnEqagYTzHoGBtGR2F2amJK8/2IuRLsY1xnA06Eqb324Jr/qmeBrjR4I+4QsrOdveLu/2OE
8P8b0/6L4zM7+C/3/H+ypt11vW7Gv62l+qD+9t/+tu8b3fTD384dEM/Pfx3c/sev+suwxqzx3yOq
SMdfR8qwKPHg/GVYc0Tw98iPRRD4Pi+LWCeg/20GG8Oa71Mg4WQT60Qtnq9/GNaE+LvgcafL7sX+
95P2f2JYC6I1/+B/+Kf4NTjV+AChbdtRJNz/SIJQc1UT1VwGP7TvfDJBwmQfUtxW462+aRa4fDgz
viQeBY5s4e3iVMsBZM51b6PlZs54QwCx+DSixT5PwjI5Jr1LteK2D13HXFQ1RxPMb90/JqvxhPLK
v7NzuOclQuBGLNV1N8JVpVcHmHuY0z2N7flqWJLfpe09hIoBtKpuXyvpFNQBq3fJTj+hL0Ojt5Jo
A43wqZrTM7X1L2f0HpQS2YlmN6J7Pa6hJOvAReWBHs0/SLd8S2i4beYoy5GWo2fdhB2vpEU1BbgT
QZx+e2MzAhvP+RtK8ovbpj9cWb01KSpzqKKzW1nv0gnPYii/hgQzQG6LWwARB9fy9JnTtN54bvdz
1or0OK2c16otPjIneu5mAcuLORzb5R+fOrYbgo/sIbT2Xq3AE9TySg4ds4vCjXZJq+Gw5JG/zZyl
Pto9qt0g+XS5w6mNEcQXwk6ZE62S5yEoORpaWbCpPS5WW5dfbG42nHn7xeZcCcuq6yj4HUhmKf8x
Iv8MrW49LPO94X6ruwRj4DYJTbQjrfu+W6gN8caWG7tq5CduB1K7s3o4ibFL3ozyk1c8cvIwgBi/
L0c4pGOpxC5trJ1y1oyrqTQrtou6Q6fiEveLPsdMv2+7FhY0Bj9/m2f8++Fiq4/Ab5zXQfEEZGGK
6riU6tAudMoDO/skWvMhDq2LY/jSWJaqrdXIr9qSX/RUv3ATAGz1wIfP9KGLVdhMQyobUOPJmcF7
65SNRHDwmGTbPk7tU2rUY1jU9aZTjn+aFw4hg85jnlrBgX7i6/MuYAgcx5ueHNkNA3fMeLrgwFN3
fhkjKY4jpvgNKqc+5/1cXFjSi0MN+/Zniay3SSUPWJp0BLabF9bxeRt2o9xRTj10IvE3aeJ7x9QO
btkM/dtMifY3hA5iTyOdb1IlHgiGU3s7dB6KJv+kZHjJWz43M2QLwVPW9KMagOv0PU9ROsx663F4
pNHmElhnZdDw+C1gbO5r7T0UmOBoLxjuovA4ocbE1EJ4Tp6TNv+wFvUExYfhkJxrUCjyLL+vea06
5i0c/8HiEId5nqYKQyjr9NS9bUZycsprJ3MawLW1ojTmTaKpBE+45mFHC+GwOflH4UJwzxseXZ/x
jJ1lmfQaReEc1zYPd1Pft16YPbDd3yLGSdQV9WpNDLdaI/NXXuOfmr55srGnnAhMf2u75QXvbLmZ
bfcl6XlO8LAwUlxF/Y7S/7rUtThkKcZLRUAvX5PRWtXha3eyqHvG4R5CLLeTZ6he3S5n+AGp1t+X
lt5ngu+u7eEmjcrrRfF5wzl+7lx134w8T+zvt+3Cd7IN/7qUVOWdsReCAHuzC108GY3POJoayIdq
up1H64LBVXfc5pTx2JusbIufM3n7Xv8axgY3oi7DPTJQsCW3nqCnZHmxSOve2tQUe6YWu23QSmB3
Dve4Lad4i+fGx3mYfXSueLAtH1k6Qqevq1pQ8dGgtzPC9bPIo3fCBPHGa0u1rdANt4126ESnY+Gq
DaJygA2YP0+bviTwLqo3VcziEbb6tXb0K0ZPe0NafcfIWxvtprl+CrVqyY8U3WOx3khs8QeMae7e
yqpox5r6QsGHitlFz8nILmDzYTZhrV8HyU6hkncRyK/KN/rclJDiQuSt/ffvrj23wHzvn8chfE6K
JYUyDzm7WIqPeSztXdcAxuvSZtww7wvGz9TMShrvWMv5JcnyL7cDtbwktnOJR6jujtVsDWUG0EY/
2zayvIYqe90SfM6Z0LuNO3PjMd2yXzTbUiTyN5ImX/VQuZc+ooMEiehFdTAk1ciD6PqkHnsGCsG2
DoJYH2ocEy0TD1Y9b7t80TcxA8iHDB8dzS43I68ruvWU9zAa3js7VU9xVb+1Vv4jbxlISCXPAkfC
dBcO3FqRtN6GgfJs6y809JievXXSlAnupe6fvEKFe7fPmZy0uJcu28E0dK9la4qLcfJP5dAGb4fe
3ZrBmrcmcL1LiRHqlLoCHlIUOUwvg1QcDd7HfhEPxivio8+I+ZnIhH06wkgzneLeJsEzFu0KoB0S
mLF4Xrpefi3YfJdVOfGLt4mPtZ1T/nLuZx/pzI+mbn2dt/OL1Qe3Y9O2x9wdw1MW0fj1BDe0T/Vr
tZQxTWyuBGmZf2IMGzvGJc51XL7xHLzWEw81drrnuIp/J5b8tKNw2rvuwuqdkQDuzUvymEz1fVnM
L2mpXpNuptBF8Lzx6nbc+B2GsDiw/rDTdMzcZl+WbfWHtkK+K6vqjX7PZVYB8+ky/bTS9dKTKIC7
WlIs1a61MVP3insWflrKZ3S4zOOcxGcrnF8myjlUiLEhoaKiiiwotWonvQpsaT0biI97LTQfwS8+
yyn9mqf0QAvjsxhYZVQjh5OlyuY0K1pyTIbAoTTsdYxg0iUWDOkKewECRVeJ95Mby4YleVqMALRl
uEhW/hVnvG3a4t45hj0wo66meMo+Rs+6VD6vc1xZz4PPUo7/J9os/npBAhbnIefZZ0izWOWaDdEe
vJNzFDGFqNuN0esVlGPDlF1K2e7aDdKE8JP5Ro+OeHEwQzFrzKLrGyXnnWiyD99j5+2t8l7hldjZ
trPVHl89zukEeNb0wlgZOQE4IshgQNJzi+SZXstDnzFXGy8aCp7Pi7G0oXfU5aJu097p4K9LeQeG
ZbqsK+V26KaXjDG/dz3S/MON9bqe77qMOfysMPUxXxzG6zlbQZriUKNosu1cZKZDCI0LMgPrLA2N
emNxENxjJLwGzvvezKvXfWzeqobJN87Nx970VJ51+pkR911PLFdFwepv40DftyknRy+pm5M/B/rG
bkKy9Fvt7qWIu6PlsUKCvWQkUfFo0j8tN7lg7bZGPd4afOMbPNAPdg6OLnWd6yzkrcExRqgsBOoB
outo+HyzTQSYDBDAl2xkMyC2i74gl9v2sg9dseyUFRvv1PvkIsz8JI74ZouvrNuUoXwaLXc4zJoH
tRBoPu66vwRe+tmo4i01zL+N6xFbYhAjSZ0pVJasYkdiRoaIV5mdTKJnBlE4TgeAJafFOaca4ws+
2OUDWy/KmjdbH6nNZiYUNs9u5SgyWz+dvxfDjM7CnmSkSyV9unawaWkWzVsOPS9YGPuTmdzuGCde
sc9G8HCxX8YHbIhAPoUzX6U1+9u6sKSG+9/C7Vh7Bc/02GnBrpP7bQb9LHMnZvo1O1GeT1zGArXb
lrI/ftdo/xcK1v903mr9t/6ZJ/b/RjQYdeQ6zkTB+J+PUl2/E2rxXv67wvSfP/ZXbRrZf3d91H8G
lWwn9MO1OPyrNg3jvxNmEwVUoFHE/63JYf+oTT377xFzToLkMOG7AREj/6xN+SOKVjotFLSB43oM
4/zbpNc/5pj+imz7XweEOcG/r02tddBLoDd/xz39SwhqR9AObuzWOroch7Zet0q4uBHrIjvXypiN
mv47eWeS3Di2bdmp5AQQhrrokmABQqQoiSo7MMkL1HWNVk4jp5cjyQW5vwg5Q3JZhNk3+9+y9SL8
hbMAwHvPPWfvtYPHjDA1dZQeB/hWizbtmdoUjtYhP/HiFOqukj9KLON1OjwSI/Yw5iujpWSXkSDX
6iZqr+SKkQGJGt89ureouh6CqT8hmMyWnTUxVMGVogK1wGCDmoiI3UPu+Q7TBcbmETFqjXUgLJK5
ixFvkoKCOTAyhEwjKDNhfFYR4QQZQ9e40ikvK7YUkoyn5DuYkrk/f+F141PSSNtCZU40SSe51q2l
IjFm001xq5O9CQXgOqu6a58iDdPWl6FRH0cx/NZagTvKrMShLN9DCkC8K9ptY74kJdIFZYxQjQB4
4Wx5SQ4MCl1q1SK4GUo+Rc0coeZEY8pRb+MteM4T6eTzO7VHrfpWK/11knvSnouVgd9bCNYVImmC
6AmnXOZkX4xWl7KMNRQ4mbHo5UBn5ewOIrsJQz1IEmHofy1Mjozse3agMv0EpoCOllnYNAkcbBnL
MM5ReI1FJWEYKLyllkBI7JB4mBNYhVg/WEIsObgkNoJoBLexBfggtB4rTyMjW5ZYH6tDBi6EgOzY
sidczKsRVdk215utP8YgAsTmZExNz04gd4SD+bmyKY2p3mA9GC4CrQm3OLM2Ype22H7a7nLysYYx
OWGIrnyhoWZuEf0IKx9dztbyPMUOu56YKIi5NT5sfFAhsAUGyuZYZqvIoDmfsxxv1ZgBI4kv+vcg
JtE4Gq0fxM//gsXs9C4K8b/hSqbwq+dn//EydlNUz00y/myz1W+Xs59/92efTdL/UA2FZ4vl7GfL
7GefTZL+sOjJ6TMeDg7ZjAD9uZbx/6gww/hLomSiEJnDkX/22fQ/FBmb6YzuFC1VVkzlH61lv/LB
fi5lqqLMbeM3S1kV9EpHY9ZwlGoHIRmghW6nsnebSdJGqPKlWuQwYC5bBNFvrtI7rtBf+9F/veEZ
cC3NZwoMPmyHnFUbL+hGRptPznt4xzjy5ffv8boQ/9U8/OtN1F+/lehLfcA8b3Ti9rqfVFvNSGnU
dNv34T8MLx5zwC6U3YpE3YmxatOwlnqfZeJIuHbftC7/evczl22iE+IGE15wxAjKWEoZ7QkceqeF
VKe2QbdC5byHzpF+AYiS9CJLt59873c3Ju7m/Ine3E3FEkIrKwVUjaa6MfNNU4XsORL4JJqWYnfs
mbkYsW5XCFU8zuCfvO1HD9H8cd68bUx3tdTMMndGznuX7SG5bO4DDqp3gFODT96EGuLdi3rm3xWk
QG7qKfecjOT1QrVsyeo3Y3VJ69Nuc0aVnFs/+TrzfXrn6TlvOQPHF62yHwan180N6nyaGJwlAXFq
fnhMGCQyP9xcpJ3bZidNYeadVqtP3vqDG3iePqxDwggmqW8cFWVOJx6BEW20yt+CbONkw1Sr5oqq
LnJcO2B+9Pt3/dWo/efzKs+u8Te3z7QGANZsSE4si4uiJ/kakpPQqRuLn4w6eBtvkhdhr/4ofalG
P6ifPvqSZ2sOx5PRLBvTdIqH4ib8JjCXHpa0ib37au/hrPv0ufzojc7WGjAxkanESulYAj5M5ZRK
HBRH6/XxIU/D9pVlichCipRb8dMFTnpdO997fs5WH633hLH3KmSEqGqW4Z30kO3zYB/chKW5Do6Z
I+/6FjYXgRd2R0z5jhbRIdt39XYAGLX44kWuFFBK7JBFHIDp1XcR8+/n7oJgX/JkTV/Zl8/5Ib9O
2pVix6tyo2l7YWWR9lrxx1dR5DR7s5Duk5J5xz3NhMUXE5uIHQ22WW8bZVerS3hVi/Cxue6ua3OP
GmuZX5hM6ze1E63GreYIrjc6w3ogmlfx1uOm2uUrUFCqPTrZFtWTV38J9tWh3hLa3Gyrg3Wt84pU
movhlF4L6/ayPJYGPucr1XuJ7pULf2N2m3Lru/k2wqO7mlZR+TW5AlEoVnb3os5cxoOw60N72FQb
TMCR227rf7kyymdrstSnlp8IIz5ai0NzMwsg6Ek3HmLgLjoauWlL1FFpJy9M/pk22ie/rVfA5nsP
g/zrj0tAb4zdS5QdRO6LAhAOZxkGGciVKfVRveWdxyTiKZTg07OsdE1xTEN5M9KQR5b4yad4TQ95
71Ocr9D6wOIpd55jqnhCcmYn1hIWrt2jzqgR3aPeRnOc3Ce96HrgIFe55u+mQCM+urY11cPFW0iI
RGC+Dh2CbVUmCofGxzx8GXth0/qd5ZRheR2FduUjMWjpcu0w0oTrVA1XZVjZ7ImtXcrJpSAA1uwF
+nxyI12kfVvT40H/XQPPrEycgf69MYY8bONt5EsO83F8ugqOg64dHxEyXNYD/sFZ15z46nGQtP2I
lBIBbLlWcOlD2bNHWiSGkR6CLkNpm9opQ3lAaFtfqjmMSSm+rrhcYwlvF3SpD0DTEGajayhefPNJ
aj6JifyoDJHP9qxIVYizKgvP8cJtVD5Ylv9iCqI9hO3RKLiC06rRi+vRJE1mhCgHs44e0r9a089T
jtvAFzstZioqeeVLoEh2ZnJMUCgBPDTVvuGSHc8cQPlsTf9gzzyPO1Yrcwh1MfWcMtvw1bRZgsJD
Pu+aCC2vgw41SXgdkDg5RT6KQuOT73lGtf5z8zpH607KIKeDL3gO7p1jFrcLwqywRSh2QJPYigpX
ndxOw4V3/fsL+9FNlc52L1VJu1rRqmiHJ9Oydkld3aIN3s43dbbyI4npquQIgu2Y67I7+TvL+f07
f1ABnSN8R7BxcV3o0a4zLRffBQOWzq0tsGj66Bb8+1wG/f6tPryqZ1tYLvYkOyah7OSjeAw8cWdq
p3l41fr1LbosKiNsss20kIPks9JnXhDfWaJer/ebKmSY6ipDUyA5nde4QjgtvP7aREaTBjGqSMkN
WQ290bj0KG01Pko8Gp8t0rL50ZvPf/7mzdV61JUkpOQDxxj31tZj0GuyOUR5ky6kwfKY/Yl3KpG4
NGqbiyyI3TSxLgHbghI5oHhzp6R3ktJ7LJT8QoHPB1dRseA+KCRxN8z812a9jpVdCS42h7PJUrSJ
q7XA3ZPWsN4h9HWLUd6OHElkKgNTYJVFHsqiFXBnPRyfhCNnuA7ZuJfBRAf9WpncvnhR6YdTJAab
joxBy8nMLUPZwdhO1dYY1iLAqy2rohBudAo6TJuj547xgyIf+tT11AdNvW7lkzXcF+r3Rr1Lsxup
29Db6IzvXYPt1ulqR8ToJ21AQIrpRhrmD10H6wogVrcVum3gO76GS5FJwxr/EWi9ReFJjEwL+aIz
Rw4iXTQA7hS2kaJcxlV7QliFwSvia03MmWLXKkoH1fhWH8uVLw9LJezWQGQdosuDrjwMY+xMkXKj
VyTCj44oTgfVvAeA0+XZJhzHLVjq5TxAagrVjRJtHUALC8zhq+Qz1jHHGyuhq1sr5nchk67H2rxV
m4OUI4hI9BNidayX6RdUUa4RDtcSQkKxBkJW66sgqWyfLMUAVbBkCSugbl96wVxbVDlpXdlFlD1P
4owUCYOr0ETMMI2sOeptCsFtKgHuRlwM+DE0kU3xAgr8KSoNZyRwMvmGjWQB4HBRl0+19z30t+Dv
EuiG3UiuqdLvAyIEIVBsxFybVkkG+6PXt6XPoY7h6wDWB9fDrldkB3DqCnzRccSBbDIi74qe/tds
zd/hgXLNwrySgmqbNcMKo5dtlRjcguXks90E8haE9k0yZJdR19kocSlPRAdaC0b5Ddjl+dJccqY8
NfG9EhNNPiEgYmbInLWLruO0/1JkjAUycY0DzzHU1kmKeq8n4mqMIozWBpL00PymygOkj32p9ssc
1ccij9EqGgwHunEri+Gu9xEzDuq+HfWb3jdeTHIIp7iBKSBv8QOtR027wAKgj8cyxgFWalcd9F8Y
4Its0p1ebDca/QollbaCl4ODkNGLmFs9OCKOxOKhuSaEhqiNYc08Aszj9ztcBb7qLyi3vQjtgRqH
z0xX8ILREcDZp4gPrKyL2DCWWXhEKfnZPvnRQnNWiEmohVWQvK1Tjs5UD1uz7JiyMe8PAKfOx83v
KSlFjUdJpU87XAq/X9BfAxXeW13PShED8ZBq1ErnmIQhoQLZ+w0/8LRb55F4UBD0pthrce0v2uJQ
o+HM0xtkmUSiztTQm3Lk0cKwBO/ELhJ9KRZ4R5vWNjJceHSzSZSNWipICT07KOYENHFsxGgKTnX2
KIpUO1/DXkZTDN1YUtkjwXOawgYfxZJES5tx8qqV8QJZV37HdO86NvBvYF41Tmk/LX9/Cc6UkH9W
Cuc56lPQTYhn/NhRYJDLmeslu0Q+ZeIjOwzaYLJMh5YRIdEQPj3a8VijbyAUxhYRj4tErgyOmC0H
+LPEI7L5hbYlKxdUboe01FdXQex/svm+Bhq/c6/OI9npEAYTiO/KSUfFCdiEDQEvnt9v0DA06rVo
Hci/WxqM1WIZ4bR0YUK8jbPmQvaaNdrLZRVm3MdjKO+R3PY8ZLKbiOWuLLjMQbVM4mXbQjVJHpSG
x+2lLQvAMt6mxugYl4Y9RPqyBlLqxxkJ3hnuknw5K4UmDf0ZIt9MWNVgMnQNAQ4rRpmfUh8g4rRM
lZr54Zck/T4fAfC3LuEvruohXsZgaqURxhQBaGYlgkhmSNs8C/2T5PfLXr4oNKZzwnjVKCNWYBF1
2lVMKnLgQLZV0d/oU0z7jKdQGJbIgi/y+6Fo1rlsrk1EDGFUAv7FXBzVAA/EZSVrCxidiLz1pdU8
Zo24SI0ToOuFOrwYLLrt9FnomzZ3Sd67W/OfvykdyALwlbiWODcDK5E2OSDmTSLrxxHWCSY7khYc
rblpozsfT1A5PJbBlZZ2y3nGPurtamrNZdLUJ9z6azNxI9+u4xB54+shC+X8eKOVyHPRffgAUxRA
Q20MLluB3Wt5myiuLqECX0T42ln6FqkuO6nmIcXpbNxXNlbM5SvhHrd6Bq+pZB6Du34ZEW84Jeku
towtVho7StlXCXWYynwVhQCpMh9ZvoFv7rP4T+ODE4J4Xjd7lVSYtVc5WvLoQU0BSrRn83ZFIMeq
32whQx2I276SW/VrIYSnVtwEhki2gHGK/eSgAPDt9PJKqhyVxzwahctJz5NFFd/WgXovp7Wj+80K
GQoaxXzJvHmpZfMhuvM5kzzqdXXR+4NrCvlWkdWFmDxDqV9a7KWTHyMrEjZmhAGdp3HMhEshKS+L
Xnd8SFFBWS3Ltt1K45OKlgqF+KIbINA2w74wWmcMC2xe3iZNEcfwv6Wor9B5b8SgtaO7so9W+nxi
zm+8qFh01ayDWUBGX2GL2sTYAIbK5OT/2eLxegx573E863nloAtQF0XBDpeqbVqkpBX1FUgcmpad
OzaXg8AfJ+YG16Fd1tYtBEIEhMMikZpjOVqY3j9rOijzW773Uc4OEdMIHZgWgOCYEcIFdH+uOF7W
Yy7RzkS1Fk/tC87si8ToT5TfjjLdNI4fmy6iS9ZfAaV/c1UtDMAok6yKy3G8H5PbCWVJoNNW6NMX
2NwObf2dbC1m54Gjmc31lOfRTkHPI1vbXnOa+JNUu4/OfeJZB8koVM0A7qU7pafSGwseFDpaBXxV
CS+D3UW6mzX+nSwqbj64uiKAuGQI+vu968M3Pzuf4PREMVh1jGloCMNCREhrunlhPadq6waljLKm
czFA4RpujlaUuBW3lRCRz97/gw6/eFa2JJmkC3KFZCpKjcuq8FwF3o7Xxkcvosef062ce1e9ht8l
uvv9d/6gKy2eVSxVDFEEk4cGJdACzqbYpnmcz/Vz5yShNOkDcLvav7u7sjV/ijeruBiKDSllluJg
1r7VWZuBLq8L7SsAJlczT2lY2DkkaDWojoI2uiC5XY1z0O+/6vsne3nWTbx9867MJOg8MkxuVL49
0JwJXpeOZIivWcfeRi4/7b3Pv72//yblcxuI3E1jMDWcE8vxUuoJxjDTW5HvOF9ZoRU21fe6BOgo
RWyVtWKjcWIfoDSNPss7/CDAUX6tet5c6YywuYa8DtOJ2S1TWbWxeS6lmF451xMlGsBiCR+xuUSm
tI75WL+/xh++79nCmCQ4hHp1NJ0ZUBcbD/Nvt/TuAHrM9llX4tLrmWAztD+W+afX+6Nbe7YGWiEM
phlP5wwtuGz6gHV2Z440BiL6b4JmLHRpm0AxYvyA132XmerV4D9gp36Ca3P06UcrFep177Ph1vu/
KvmcAJyQ9NNqCPWcIpGfgcKvamBZoahtYg8cbyq6lTC6kqd9dt55f+HAQ/rro10qKVPkrrCcXo5e
TEaPqV7tyv51vTKVYAXgxM7z+5DD8L+8z2dLVa35PgmhPOEav5xQJcEGp5rSP3i+SYBAfexHmsXF
Q4kERfD/1VoF+P/Xb0nwkjb02Ceo2DvXnzQ3YlrW8guel0UzM1yRYaXErvvJd/zgqppnq1WroSys
YlVwfFp/84KR8zsdJoXde3TlSlx4KlLyWrI1zfvxnv9I43F6V73xVob2PyrIEkOcYcxRpR+rPH6a
q26CMM7Js8Re9ec//t1f9efr/cdhpf9hyQg4JBlZGmlPVL5/Oaw0kOAAPwx8WL84rBRUbJYqmpIk
aQYaOP7SfxxWyh/UPCLCaVUnz00DPv4PVGznPc/ZYaWqKq+HEG1mDilnBxjQSlDrs3C6xel6r47y
rgqyq6iSOMclKTprxSXDYs3ruChqDSgX+Td1HG88M79rFW0vpZgJoppen7An+Ojam7q13xTLPusR
eYd3cU5YNB5XzM9etNXoBa66nBCCOvdp+o03YxVfWX12x0zbAdX8ZOaaiwD3NIbgIVJdQJ05KTYx
Hoh48/xbF+PkikDwLrTGOoHXv0mFchXqwrbzQVblROzA7NG/s55fto1yMQBQMSXjlBvCieTQSwIi
gEygsGqTbWsK22pIH1MOwVnOcWBQcph8Mjr4NM6/VVhAFkWrA3rqmRSpGdpsLUSVJzKb7UnxWXb5
+JRnNJGCIX4UKGYXVQSbxR/RpkvDDRhypNOSBoqfvbSf0+F8Jb8zezHgdc3LeYetNQlTj9xcCzUN
UgL6+tS4q6XBXwbYkla06Naq6m3x6dPCrGpl0av9jR/THxcmeWeN3ne5ZxI8x8MIXeItLItrO9BE
pCfYlnCRRU7IGp+Z2B561zUHZWJNNhAYrjCswX4qgRiN5R1/l063aWxHHVD0iAM9MVF6aw1/bKrG
Icg7+A0h5yUzKstlapbfYHgGCwtOyrKD8rcgvk2CZCozza64E1Nd3kX+dN8r3moUhUuagm4ScUbN
pvJa6MUvWo4q2RzUciHJEuSPurqGg3wSrfYgMG3ox2/0dI+hHz5mUgzsoc6++fjfaQytI0sbF56Z
fpvSyrcx5+MqN2YjexIhRk5AbhZ1ZG2HaLy3IgXb+fCktT5JsMYhMQRroSnC9zaoN+BHgYfT7qrH
urCTWghX2mhtVSHzFgXuYqpAAbBveY2ZYyt14n2XlHexxEnDyO8SsbnypnY/ytm1lJuo6vP0jli3
G2I4fJxF002YQGlB3WdPYZMsk1n6OCmwt/WAZmsnaw+dWRHf5cGZpK2pBeqFJdOA9OqssMuo+hZL
3OFKdgk9vOosuM1gow0YCOgxdm1ZfevMeEsoy8qM0r1E4ja4dPNqUOdguq5aGbW3EsxOW0T0zTuj
3OildAFbDQhW610qnMmW/MYehYgEJkDngzZ+l6V608nCVoySrVjIwOOiR68Qn/oW8TxdmrZPrgC8
YmTo8XwIrXWCwPcFFBntc80pmvT1o/UUzJkofI8DsBvEbxQCF0ftpQvVCl5GUTtJiuSOXUpEXq/u
EjHewha4ruPhBrjTlsTT7WjyVAhq8AKM7lqUhyfwZ987zuV9iQpblt1onJ6iXHeAJD71WfptKGS3
1zj1vVnkjz/q4beRsWcSrp9rI2phnKfsECBgf93Y0d6FhJIO021mxiLy0OIhkrClmBkJOYX/pR9o
vRj6eoLj6AMJjtLOpk2//uRT/Noy+fEp8NJqFl48GtnGWRGVokYqy6oS+RRpsVJ8LFxFrG3LDg2o
nFxYSX4TFWQYoCcuRm+XV8oVIAqU8emP4dw/2vw/1KH/j93/DdFERckG+/H+v39Onsfn/+WCd0z+
7//+P3U8/9umGp+/PlMLbJ9f8vQ5fE8D+udr/1ULsKmTRKFxN/HjU53+pxbQ/gC1Ls3pxLPZ2uB8
8h+3tfKHrol4sK2fDm3u/1+1gKKLvCKhkZZmWqb6T2qBXw8FZG1bMFzgQRg6CBAZltavT/toxVUi
Z2J1q3toimCbpKpu40GzcxFCMkmTcVpsonz8TB9x1tb48cbwnXV+Z8T+mn+TvVmSXDaN0txi9VlV
gG4bVb0FlrkSZoeeCLdC6PHkjlO3R2rYLUKgOwvyQyvGDRpQXQK5EbfXar1TB309W6KjaVwFdOYy
ubuOKnGVADQk2svpy+LY5y9Sqm1wli9hkVyB6T/lxUvAgFYv0wtA3ysMkScY0XuLzAvIRdMqHnJH
z2j2TMNGifRHo8HbpKnWCXiMgXWKcDOvj14CtdjAKSXRijmrGj4rvtY6XWWe/JRmdFU80h66VVXa
OGUDkyT8GrDRADC+0qvhutNb5lmclZZRZR76xAC9Ml7PL4nz3+l6Pkot9E5cmZfQsL1FJnvBGi8+
jV8AQ6R+CnG9ng8dw4xK5GDd4JBY0Ti/AG3/ZQSU6WR9ts2E6Cu012gdxxxSjL54QEK+KpTpaRip
B2DkBkyNSSucuhX2ittXaJGKD9hQEJc3qn5oS1qYWRUjmSKEl5E9OEyGgkm9KzhTZ2p6IZkCCV0w
nsJxlYBGffPTe2dVtn5tKL4+LsAQEFJrVB763w6xZV3CI5GE6lY0a1scNDcA8m2VIzojDWoW5FRF
7y9lYlM73XcDK1mpVbaME+MQsvECDb8pGmNdjgP7cVg/+Mlwl+Ddb/JiE8BnZoxiRxOZ5FJna6G6
NVL5amoI2cKSN3KiXaQ5ej29PObecJeC6g4CbnukXyALeSDuidOmh1JicMssWwp9FJAwFa9AE6zo
TdpVN1MIpBac4fyAm8oq9E1IfUG3TBLO4QGaS5zaBhrlONFmTmO37IT0qZ+BAS25VJLR2u1YPBLK
uZu6GEiQtoWmdGXp6TGVjYsoGS59ZbgsyvLG8j3YNgKsHfWWUI0tjoPbrvLXhMIuRy89wk5aDQF0
fblaYyXbd/4XPC8ELKRHH8o4J4FlgnOrlHhCpGatJKlDKPOOB/QCVuvu9/dVeu2h/tWV+nFjJYVQ
eo0evKJrZz3WLq6qNOv1+rYSrVOhW6cIqAjdasBkWGNFfN29NFzOQdpFE0EjYg5X5ddet8lVaGja
cBmNoM/K6CLEWCrm/rqIcnxy8r4AkdhnxVH3hJM6tnaYGBfFhOpA0aFcMlsSpMGtSjICZ4+40e3T
IQMt1y3JN17VRXPvsRLWHvBGRd1k/N4iY3TDGAujnm+8BCAgAWNKFb142Hz7mUQpEvlWZv1dZUZ2
0Sp8IpQYYbrS69aOm2ZNib0Bm7OWqfRxj6+7tqMyhyEwzJcelx4I51Fr94XVLQcC0vDyrwxWobyB
UcmM3Ve6y1RhxMAkLTUGTv0Th4V6HUn9PoVNiet9WjYStu8KrWELMT63DkF5p+rdpdfPMeNfyUzC
rsm5YTAWovmlIhpQkYUdN2HX1sWWMfAxouyfj1NOobDyk535+zt+JpH9ecMR70lsN5RX8llTjtop
1bWwqG+51kDTWFJ8beOPMz4225b0KK1eA9fkXyWGh8zFWglRsSH8zRYGLiMPB/KDRzUCnK2GxSLA
6VpMlGNKta5UAuh0FVt8fDAx0gx5e1+baG8V5bb0wi/zr0Tmd8uhcV0R1uKNlqPn5qGyrE+KSAqJ
N63WH99R4YSP9wOfhs4W/Ut3lyST0tDjqbkNIgO3GO/Zyxh7KrCkA6zW31/RVxXY+U+ITGpN4UfE
REI5/wkJlSIUpADdqnmz09J8bSwMW+E8bvhuU2q3gDSovbWLCnMHUcwLsU27BSzggMND9qNc/FDh
rb9TuM5f2JTwt4i0N876VIrG3Ffpu/4Wgi/Cv9IRIDMR2QhCINMRB+nkKFNlJOqmMkg3KIptj7OM
WfA65fckxi0gaf0QNcqhwbnEer0LWuMiD8qHAbYW6EG3ZEWVu8zJrXYvd/lRk61jqFX36uS7Xamh
3pBvU6G71hu+ZgYuNG2jw2wWrhLlooJlTJTO1zQtNx3zMHNs92Ki2aA6v9Xs2rI+XNYRb0IJlJrZ
TUx08aL0R2i8RgmgzBvvJP6bRekVj4SCXIGiqogwY52XBegO+gXAOrdIMLz+/ibPT8zbe0ybRiYD
WVToKtEdOpcgFpJH7lDAZdUFZUtTe6Mk3o9b9/97pc9gh8v25mr/DaN0CtO8Ei6+1c23t14ucuJ/
/M2fdbxs/AH5iLPYTwMqJfnPOl5W/xBVVFCvVi5Rn5e0n3W8YOLZYpkDdSkbokaWH9X/z0JesGan
l4bPlYw6wOP/sJLn9X55RmA0MlZQeEVZYiUwtVfv6psxS9TrhabCsHFFUQURASPGWo8+VsxBKNDp
gY8E94+bu4jMGDKuWjlTXgX3ZE4q7Aptba2z3BShEnjB115FoGDFsve9w82IRkwnnl0Cig8uMAAx
vKQaDo5NVHm7UOeoSrNJhq5hZdMedFgLbxJK+TE3DMQHmaF/0SMvPbRCS8IVMVwrzt7JWibnAqRq
u0hUtboiZW1YirBnK2JiYQC0wA4yS8mfSVPwvns5ea7LvrCwpJdKTtJcqPv8CQNnr1qhmpku+3HS
v5JNZX57/Sy1Z8QesjoN4zja1mKZBOJ0BSazWA5DF17lRimcgLKKDtVZzKuaraKuPL9Fz1ilfo7Y
Lpz2RmPkFxO0fTg0VQcmopX4ciAu+SII5h+UQgcgwi7C1E4QydmjUiVBfCr3URfVwlKNYiCHQ0k4
uwGNMUNgez3NDly/btJTk0L9A2LvPUqDNAAYgKZBqpo+ZdpR9oppb6qgIKxIYh6u+ipYTi1ryUb1
RbvwuYnmCOVbL/JhF4UtIrsuy8p7Sc49RPyyd2oGI8UFx6RzOzLJpevWcQjwxDK+1rqeYD057dQ7
r0uDYx/LANMhELUk8KlDfV+AEn+KCtHYkrYVHIOhq0+S5An3HejALdZVy4k7P4PDbyqOaKXeDhA6
wTi08wqCHp80JqpfQwK1ZFpOSn056ChKZdV6FLEaHQZSIajwSK8zMvgQ8LgBH5dmelRFCE9mPM+A
xV5+VEUpPg5D6z32bay0ZLLAHPE5d9iAzfD1e68ywI4UWS04DGFk7qesyx8GvxEfyiAYb0P0QEex
C+D6mPwnaqzGdx1RAovWAyxvGnNrjD7pKu8lgWIqlZE6meZGTcbKKaOpW44CQdWQObtb9p/LMCpq
Qne6bBXmg/IczFCGJPDAt6MQn7Z1ze8hs3QgH6AumyU86OIRdAsHWpwoEFwl/5jGrf80IfbdvAIx
5IbfJpobFM9TFe+p6uO9klThFelGIETm2EppakKA2oieGo0A8VJvNdeHNbSpU4w8iRUgVosgqPYJ
gI0OSvCN7uUE5MgtQu7WqI4BBORVGsKzmXkzFrPIJWC0ca/IY/p9BmEc9GYM9h4VzVdPD8eNHkN4
qKNI3IZxGO+TkSSqxaiod8lIzDohj/rMcScuZ+knVUcV5ldtaZNilSMNrhH1zCAcyetwbcQ9urOk
q31lkXtz5KApe/var40D8Bo2fAnda0h3dCcMkgkGp41vPE8lWkXTxrkVP8QnMZDzB3+EQRG0gXzV
pH3tVjoi4lHJfJLc4+I2r7wIxa3XN7u2mlqnCA04lYpY77UwbO86P5kZyg1TyLpSJ4BKcnlsp6S9
KIwpuy7jjpEs+JStzzrjpPB81kOBpFsTS/1Z89p2pwe+d6uMhQTKUY3trEj77Zs9550jrvzrFv+6
fLPhWBKR7IZKoDu7yFtJALiWWsqgyrmq5Cd3ueoDOqIRATLWbGHcNJLn6n6rL0lwgEmVSd1Dga5g
Y4xN+6BFYQ/btuk2BNbJ99gzD0VPmmcl6PINeSfRA7D32FWon9dRVkzOoJXIIY2C842V5tYnU0p1
Ji68qVdMnYYSFSmdS1peKoXg/GXf7EXksVJkKkXhtgwm7s1MZdUM9Wz4PkxT+xTM17CqyyElvnu+
uvN1Hucrns3XPpjvQlHV+jZE2wmSSMiu5aRrL9QBMUY8ROJxYFvad6CdqRFLCbCtr4WQPebbLoNT
d0icbHbq2MUJBFAeEBDD/q6eHxrADLULfVm+CuZHCpNp/lDOjxn9O544Oiu5286PoT/yQLKAESwg
Nf0eiT742/nBLcJA2I8iifQCvv06bGaMKxGRNg5g9atVyizMcsGCiDLLzgZJROabt8syHff61Ihk
Q8RzHjgEJM+J6gwHHzztYklo5MaPQqcVjUuL3kvmZqz7jHvsTE/cQHyKQzeangUNUyr7SgHF+jpS
Hip0VU3xHd6UMDz57KZ6oyyjiXnWPg3ANTxnw22pwFVPHTm/jIYXCIULBXUdE5RCpUB+kPBCt5Zk
+40b3lsdpz+OKWyqUKKLiywKVygwn2myVT4sZDhUjXHS+2rVhJeoQ3EAsXe23QuejdBbwmhy4nQd
JHYmu4ZRX/svBWgmjtsYEEjxTtfd9Cgk9wDOVfEYZ2R+Yk5KIXl/MeXt+GLwyPThZWutzXE/Sgl6
esAGbU7sSLhWuMbE2a6Yj5jBPbxHNFjkhhDMriEoMTOwLkCJnFAFVF+K8m2WdYe0G8gh0HZdqbis
XatZ3+1nMC0yCdfFtQbCOKiHHRo4DAOVYam4ioRGRh4uC3bT9+K2MIMG6wFpAtn/Y+68ciRH0/W8
Io7oDSDogp7h0pe7IbJM0nvPtelOG9PD7DFV3Wd6NDiAMCg0OjMyIuh+85nXTNwTxcTWYq5ogOLy
GxCcSIQDNZmdJmNFiKrStqs3dMP9sbBAEm8bHJZ6/WRp82Uqd3cg1sKvE4kdBrqZqVcLNkiuVb6G
KRR6GmhaH2Zyytu+LJ/EWv5WbqJL1IOPgJW5AozWtfWmvn5BJzFcu+G80Puvxua0tJNmQsP4JE3h
Wje3UsUNc8jEO0UE9c5y89SpaIPLuMRUT+hD7vVZVb/uE7TMbTkhFgkfN0fwaXUmeJEw1SwKnGu/
XbR9qeFoyilERowsPdzXsU+KKWBpHYQTs8oAH+SKN6rpcBPN+L7HtTE2t5vYrEGeJJd8t74Ww4YA
Jn3DCR29BcVjB7ae7KHZ8VQi32xCGK1Oq/E6NDwW1dnMr4rxDEtUpvxsKpdm8ef8W6NQtaFnayDv
t+WLV+dXGcvheiSRTb0Nx4mhwqAELXm6ZoXRQ9MGWyWB/QhK4ePeEph1mzti+bHkD4egtOWLbRbJ
/Wc63THCYLX6URuxC0V0Wshvg/g5EemWmgSz1dmInzRcDlZKjXgXVcMJcyh7REuNHXmekUvo7Q7I
YgvQPQFTlpwz5XO63ffIHXxMMYJNgPKh0OGLWZSIxB8HNHpiljBTcgof48fd8lYdzzNsUEbpDvt6
b8LE0+i/Gwnc8Kvyskn3hZnY/SvWq46Wf4cVtf+gGuagSDOurVPPlwFXJfm+lJFn7G7MQG1AhMRC
OfQsZ3czwkvK8tRPNfwmKZTzR7MqLgoeldO6OLkCMRZY4SET1y/XIsWJR3MJRFRg+po4QdHpfWWB
yOfF2xopY2PPxgZO098sye+JPvdu8AzlY1veVK1C7eVt3Bv+CIEZ6yCq9zuN22aB+g0TBHELznfw
zPEBYwsXD5NLAmM7yyfYnCczuRGogxQqv6bJs9bfW6gZ5NKnvk9Rj0xQW3xrS0S/S+LePJLL2hvn
CRXI4oPS4+qBi1K74g+ZPkzQizJg8N8TfUQB70xpSxiksLZuKjzc8rmGblG1YY+BoRRLdmq2H0VK
qAAGxoySLSE5bKcF/xjFuBjrZ9Qc7FwTok00Q+ofnpSES7bY6vKmFhIcY78Vo7HuPDl97fIvImbJ
jfZblv5PCyy/55i/b63keaoho3mEiBYqIL9srYAH2kSRmvK8NjEDKe+X0lVNk4GUWR1d9aypt5ZW
wVjf9epWwe83xPkLfFyLeGYl81Cq6ygK2wlCA8FFE5coui0SNw/3EisQ3oOC7YgP0NHcI6QlS1/E
2vQsVriTb7tg0tiXmjscnvpwrAf1lC7i4iqTcRj/5vDG55zlzSrnc1v0m1sk+QNr9Ie2yhgjR1Sc
gnZfRj8zIDVOtH7S7bSJj215zoYsws6EFAT7D6X4YTRfm9ZrFK+Yu5em2N3GqA13YpM4AbY4OHki
8yoOY7FCW3SYQ6Xa/FlOQ3xCaIbvY1Bh5jfb8rQvN7HoK39vnw1rsxPq5eIVz5CrDqwbBIryKe8f
hMWMqvTdp9amYe1K5nWsHpOtOpPc/sDMwlI+lHJC654as9ZOXkGWaIE7xhaEZlF3LhbjBmYWAd0Z
LBYebGMPjQHJHqHcI92ieTPXLyNPxxgTmMDbyYxpMwzf94ztWLjf1NcqHaNGix9q44WMJ3V0yZN3
SJizDtq8x0/NwthtPO+m8SSBDCl3BPxSrH3z56YrbKx/vmBgfVYgtXVv+v7B2AYH2yJHNAj5LVP8
F3XO3zXLGYvgaKhqKKjbgHL6Q/twF7W+7LVuPufGQuiwi46GWyimKF+IhfZrIRVdsNdr5i1D0rLj
02hAIB4H75YA8D1+/rfKV/8dlNovvezgR3N7rX4M//M4/N+V1v7Xr7/+ZwivWaikgVT4Kdn4Q4Hr
6UddvBZ/0wUf/oeLitY2jbSvH6b6+2vzc9Xr71/3t6qX+hdKj/Rt5L/j1f5W9VL+8l5t1lX50Gn7
qeola6DfLNGwRFS8TUyDOLu/Fr34E2oHjDSZehfS3/q/1b2mVfxLnkH0T2/KBJNxVOB/yi+ISVQj
m3PlmkfZuTsNNwgcoWK3EDRt8yqfjl/Vm3nTPQMKhj84oJxO0hMKu9hvP2Q3JPe9+gq9IIw9/JG8
/I786SQ7vTuc8kvxWkbHZmnZ7H1tBLDzjM25u/q6I/mxU7iyq3v6aY4Kbw5VZ+Ln1cUczC0e8d5C
nWM9p87mdGF3HjzVQY7jDDs9EkL2SxcuRNhHmzf6YqCeuqAIcnfzBL8J9VP7lJwUV3KLG9Jgqz1d
JbeNWr/1KY/fEsRObclX3DFUXazrKDJktnkprkbY3eSTcacH3W27pq4e4dB4Km9ZNIeY64Wgnnxw
ZeF0Mk/NQ3wv3Mqn4mTdmmsVdoeUh5c5EtcJ4cgTrlpgOKhGQAfFEviKUiZkFfgrhD0v8T0lG3v9
iv5HBKfPy/laxR/sH5E3uLH/nNmWg2evm3myF79hp8c72lB/Pw3Vk0K+we0CwFGhajfR4HvifXxZ
T1nQBPRFHaQ+wymoXSyk/S7aPUQ7z5MrBX2of+7P8HB8xdFd5YSVqrf4RlBEUrDc1+HMp5bH6iH1
98B6wO13iFBdeUAW2SmC6kQBAnN1h85AsLl4+DixnZ/SU34yfeVNOhX3xXf5m/WFSInzGNzenp4d
LB5dwkpn9rTTcFl8/a6JVB9HSq8I2lD08RsPp4vxEN9tl83tXNEXXSIau3P1u/xRvFTf9w8EU8Qb
yaGVaSN5199Et/e0GzrA1yEqntqX2uui9U30R0eLDLfiS7L79DwHWCoHGqIsoyd5hZ9f1avmlkEM
M3BySdmyJ+PeiHB14W5ngeIU/l7c1ydMQt08yFzxI8LuJ8BRHwEnu3DrOFnTG79l/Ly5Yqg+Vmcl
mkI2rk1yzJv6KN0zEoPYy/zS65gn+Gc8fp/O5Yt0n5GRIbdq5w+QmANSbP2E37if3RVP+TW/4L55
0a/N2XzMrwYzoL/kUXqqT+p5OP+0Yv0X5RHF+LWk8I+p/ru6yNJMcoO5qHRFaNiDk7j6o9u60L/D
yTbslnPo3bc3EG2+wawsozbaXdWDjuyMrvAMycgevOqVEqdTOsT17ugvHjuiU9gfMjfzcbt2qFui
WmxnoeT2ETPML0IJqRg7/5Z5hscoctCxdyRX8Q2f5J7nrTDKx7OanKqgcOCOOqOdOVCkgzVsHrQz
rGQP7bEgCbIg+4GcaWmcNDQbf+xfq5c5HM8QwV7M3F7DLNju2pAuJwLBznx+FBzDET6obs9rYxh/
Tn09Ks9qVDix27yYn5OrHEm3JLuYjKWrfseAjJJIft4ftUeQuv58Mq4YYifRfEou5Xm/xf7gq3da
oDT3Ju+O7cRBzfe6Bqj7MrzXYz74s2PaEq+/UYx3Xj+X9jcUf7yFuUDs7w6eeBpdxf7+lvP5xWVO
8t7YQbnF2ezK5Zu8IdJOyyUP5wBf5Suu8OGIkpDmz9DDbeyePTI+J/NrXJVD3Gk84Zx8ZMS5rfOq
22KESK+DHBQn9501/KIGPJSrcK4vu08Y5UEi96azdV86Gr8VN7Jr3/TMR9WwsY5kOMiBHGgupQQX
7TWv9GoHeGkk3G2n47jldfua3OkJGpF2wiFzr/FTjykQdWHjqQEhnbe6hY3etdvfRidzS0f3endx
VEc6o/7r4CzhF/5iL3aPMtLEVjN4gl3Zk/2WsCPMLqu+vboYYLuITIGRjXLe1YXiYxfmkJqNz4nb
M/yyT3h7M1GVSGAHQn6Ss2s8aNZu/GhEsNBtLLFDTLrc9NS+JO7k/Pk0Iir7tc74j3n0u5LcYmQ4
K9Oxvnaeft3ZyqD4BijDu11YgQjgmfTu7veu6XAF3MrJMS4pTwJUBDdn4VXBfYKS60+exo8Zd+MD
4sv+5lX299qpHTzrbOxCg5k7abjk3KctnM4T03D0Z/+YsqRV7up+MQM9mH22ZsStch9CCrvi4PV+
iaETw+bYJPmDm3icIZvrzKf1gBwzMk8xC1XvmyzlsVcyhcUv06mMji8cQp0xJjrVbfU7fkpZNDtv
4N/k9bBAA5SzbNM5XmIEvR7jeQhhovA77OGoeASXGnVIZ1gMCZnD5NHirFzs8eWdJ0U5g2V0f7uQ
nEABpBCLQepiJeXujEoS0UC9QmJyDLv7MHF1MsNH52IYWjduGpu44rN6ceXMDb95zZ/5fu6rbPdO
7OmeGIw+bREPD00v4x/2Vy6wcwaHcIwp4b58ARHsdZzS9sZjcVqXCfgVRabkKcbx72U4d4wdygIu
dG4HN1lHjyqeM7IMrJ2rX/M4LYap5aPzJKHzJTtmQIeIWIWB7ore7G5MnM05ZMeOvx33DF4+DxNj
TPYOIG1sjBoDebFRdGI2MukigFb+MZQbz+Jzkot5m11zDYfF7wV1VDd24+i4nCNUGv3pvIWsBDy9
jdHCDeIdgn0MvSY8bl4d7Z+wPj5t3I6BszZ59sQTQRy0lzQaTrjncsP1QLg7njQuomHNGmAwgBO/
D7Akcp4QmuIaEL+2a+eNopGNiqudsirgdf5+L4BIc9Kgmt9v8sjJF/yHbxcbh+LDN9wZsJxOKJ/H
QA/1cGRXztzYs0LhzBp0Fu6XcAg3xvFxLJUo75gjiZt76fvAlNgqFk40d9qg1x0hQgCSo8mewcw7
hkR9YW0Ky2Mks7qIDLGUxSP2sHTjFhN3OLQsncHbP+2f0ujIUt0UMbUmROEX5BZbvcH4VoMRIBkj
T2RX7r5CgYp6HygQr6TBEmLN+T5Ss5sZIC7nQ37ww9hZzlaEykxwTIeRtyAvYyuswLOH+I6bEuqy
RDtCmEbjN5Vl2Loca1UZTNxSmSF9XOpkZ27NHYWewCEMRpXMvaTK5zEXPfHBfFke1BtrGs+6cqVr
5R73u2XaUJsLCX9dvs0u3IUnorCZECP5PedRB+VxP5yM9+BzwIRkqQ8Wnstyk/j0sfArfKaNJmZC
zFqEYaYzs1EwLwijxcC8at90pq/4sAUmWwxdYrd9FYKGZa3hM5PXfFiYjhVhwMrCQ+2LZ4P9KPdb
YaQYPr4GBBLErw5hW0gB3m19i+uEr89CYHqW27gEc07JTR59bqwrnpT3tU18H+GrL7FiHTvPMVs3
RzqWIZFHzUx1FOLPlkunzXwZUMdgHyHPdzpntmOX6qcn+UgoLHzsfdfjVOZLSmyB950t2cVj+r25
Hbe6O2mcaMltYPXk761nEZKbQf4cE2K3d1XQEaikrsL6RBZ+3vVrfVc9bD/W8AgUcN/xMBgN+5CV
g6keB9h4B9bNquz5TFbilczj4prgr84iTRfGbU61j37AiZ5bUG4XRBzTOxCP1+E6/EiJljffChBp
cgiCKEm/0CIMspBz8akGOcDjfAaYnbpL0DkozyNfONs4CBAlNUHrZyFSzbyLaMTNSSkyu3J6oqIj
7BLITzonPf75oy1+x2qOnMFyWu+IW3D5dWt/u0433EWd3EcUCKVBKxgJ1HBtQ/idr5eRTcy8OFKw
8L21IXbyXkfIXjhi1J61W/xM8XjkB/HJeOn0F8rc+oVAzEuBJdlVYJJKaAHVWbIAO+O2IDTm6c9I
T6vReI6j5oX7y0ChvHE3kYVgC3m/CDadluxFjWQiOOWL+t18Vu+zgNvDe/OnhNPRP2c/0PY46/dV
AJPbr/Ctpn5Mi99JHmhIe5R8ArZIwswjDkXOWvOSQPA6rrMiUkx4OSZfqpzSppPtIiWJCSmRlBbw
gt05g31PbPpaU1i3x80rLthAN+Q1eBIEi09Lg+ePm5jahTVth8j6oml2ysc+yU8xfSvGCT80z7yZ
mO94vGjx+IjZashgMZJN7mETHXmY9f7cLL4QQOKrup6FL4SnDEBhuMTh4Jp28kzlVo4yYCdB6jdO
7eafKbm631YeYvxtcRd/9V6pMLIo9LZpm8xEztFwDE+1MXdkdA0u1rTeyG+be4ShgDVt9T1qBFHJ
IcA/VigEkXORXtI2CfBRlAJe3Y6i+hu+mN7YOXT5lozTkb9VURb1XnrbNX992/zeizncEd2i0riS
fnUcoeT7ZaatyZE4C9sCPxgKD7Kv++gJcho4WAHJtJPv5WN523An9Bs2tyOsIwhiWYsZ021IIno1
PEY7y3ri517lAlrkWKIv8R6K9wF7Dg+Oseu8jo7CRsvJO8ekaTl6S9h9BN2ZfwTbx+DeT7vz8pYH
Rzx73K4jBRltUmgOsrFFt474UWCN0u35hJiKjVs3ex5htMP/WYBkbnTOgkR0TiIg85rEvsM3sy8a
rP9wg4mkj6hOOOcOmxrJaM1i56KGwzZqHtfBTScNDSi/c7IU4DkRfJhY5I9wEGErQt3cM/3uuWHx
t6IyQOfzXQcU1jnvZPt11juNC1BD68Q4eu4i7hebEgjcD7uPpiSLssnei8NgYIb4ENtspMFRfxmD
9FiGveMukwKwKBMWXGaq+m8DEaPgY1zk5d7C3kLgYvMBTphAyk8j8ZTd8uiIsUHDZr5sk4Go7srF
0P3w2h+k2uwwR7ooEFX8efwN/POfVKyO13+qWNFDzaqtaaUrQSqRZrU7NYUl9nXvO3GKh8zbxh5S
0wBiJzc4sMYmO1MLonLEmlawAiLhylaHnCWByu4mYXl/xFtrJB37QpCywFGfopZEZGrvd/FLfI2v
OJ/f9RHOIxF0ZCocFhHr4FBjIqheTho1o+FD+bx5SThGMfHe4uis2LAnjkJNWJ2Ga+nPZ7TE+A/E
/7FpXMezHh0r4uSbT/ORtnGG88f142rfG2xCVTC80Gq7G6750/Dj2Aak52N/wy8E6VotlOyGLWB4
MM6r/W1mckNHfF+qLJveNls/6zy7ncpwTl0thFix82coICzBJW/O3RQ8NHHmsa9gEXcWWA3p8p2g
gBL4Uj9y25FFO/drbh6FJYp0x5ayk1guhKgc36Fy4mw+nXPyDFwFyGqOTQkAmr+4LBO854jR4ofV
P6IbjUIDUbMtf9jdIzY4yney1/oDC9lxI9hLAyHQfZzI3i8HkW+Cwo5liicysI2o7M5NtJ9q5WHQ
me52QylrZkUf7YVImpV8dfI6mCgQQUl54tJZBqAqePMH4WFnoine6iknWoeRxq49h2zMwcZ6Sds1
yMmzMj8nVjKDlfin9484EgUNIsQjxiZb4BpoFjjaeGfdt1fxIwauSNiIhHr5dWF6H4sI4gSJ41QE
Ya2DmlTGEOzdY0wu/NyTap0BXPkvMC2cKeptuAqsEeXDqjvpqT8WkPBIbUmumbMLz5HA3GYC3h0h
4kT8c4R4itchKAwV9lR6aHk4R2C4cuOmiK2VtaRl1ThCupawjEoOQV2rXI6kBGsHltRj5WIdu+DF
eEvuF3dlTTpKDnCWWalK4tk/n62S9s9mK2DPn2crkBGtKFPTuMY/pDs8A2l2EicT772Ij/uTXtgI
bfm7ewSyJkvjEVpKfn0PXZEq8/hZi7In7b45U1V72L+VF15/g7bhKyF7vGeeEOPx0zsMLL0jeojv
kYF4ol12lgLltL811DeR13J2T6bKuflZpBMYjhcSaMIYUuNoJiQmifP7cLsriTX0+/5svOwn6nvu
ELFpehhAMESyC3aWpJjXz2yOLP2ueMO1knHl4bQYyffy5/FUXdiFCGhl9rLYnyhydpQm9HCIrAcz
cZdvCLl2UeejQX627sqI9Z1VnPI5lTflTr4NZyMi9faOBD8PrN9gUf/f2jq/NHD+Uzo2BzbqT8UH
XLgYDTTD59fix4CP5OuvLZq/fv6vLRpF+otJC87Ct1U2LfDHfwcmH3+BYCiL9EgOfDEln79Z5hh/
gW5j4EsB1fUgH6Je8tcWjcKfFOBbJv084Ml84b9DMPxdi9CgOaOpBzTZFA0okBhb/DqTUCHYG0Er
m4ekesvVl1XsEfAaXCiRzkrjvukTjPLYmkuWFIocNbCqfzGJf53DfzyD38mDAM8sFKvnDNBlpmO6
YnJNIghJZ7lukQapzewesulLpY/Oob9tCd/fT+DfGsL/bxTa/07/8j9woPO8f3pUf2hLPv+f/90X
2fbj57H9/pHfxrWq/oXusg5+EMMlaLMyX/Zb65Emom4oBnoYOtRR+IB0//5GnJX/IoE2pO3IuJZV
9Jv+Ma5h20KdwA5Kw+cY7Y1/q/X4O4rPwVXTdcqlnJwOZlP93bA2rGnQW2AaTtHmn6d0ucylda46
vM/Xhdn8d97xf9H60PVfkf3G+8HQCjmkRJjof1CLKqYBNEd3cNMaodoBdLZSi7+4hJL+NDbdYQy3
ytI1BYzw1u99bQZVCgnHk4bJDMWhEio7hXWl2iYe6O2DYHaTFhVJkg/3MjYeMESzZkRyfS9qIeqg
wkIu6+KxC3VjMa5KVnbNXZGO8kUD7Zjc6jTPyHysfu3gYW5J5+8INhKzVWZCED3u2uBLqL2TI+Zw
1IoOW0VE77CwxZJFXqlGxgCZg3Eax/tsxOrLn5WiVk4Txm+FU9ZdVYXqosaUi+T5bksOaPu41nPu
6C2Aaqsw9Q5BWYAVTjcYHbqWc8qtyKdBOQS5kSJti0VLbb3fEX7q+AL0JrF39q1mF6khibkIyNHE
TvGK54cYqbrVEHqB9sPRdxdVQAu13kjVZW4xNFXdEkimaee7Ho+RbNWotVbbpFEQarOpQIBXsnqS
zAY1CgmR+9UB7CzhKiDmlmFrw5R8WLZpp6rZzOrHXMhVW50TvO7gsEmS8NDO6OtCYgKzgxeIA/5K
8JYMNJI8oPlcqgJGqsvxTUVMHUrgiLNpBNkyeYhWSE4pDZTS0jUB+KndEA15xFyxhag7frAEhfhP
hMuw9+Mh/fsJOPizvuWPQg09tRfkO8a4fB1aGQH1vX6YjMRHwY8iuogTIEM/6jZTi6xDXxIkPVTh
3UqcgnOwc2BVmT6hGyJmzrzKPp0FmgPKiP0N+iICeNTcEO7mdQnneV9czETCcqh7Fw7ygwxJCkBh
5qa54KM6vhw8SJJP2aC3xsOusvg7WG5b7a3q8J89LSJByBoPYbVX8lVetUe1lrk2OXlNB/m0Gcm1
NUv674M+u90eI1pd0/bqtHtzLjHBmKiUS8JtlijOmP3jJiW3Yu9ptAzjaZboZZkTvDhjmOwi769C
TGgpa1e411gV1huU6S3ct/pO2jmDttEvjT7DO0t/QHJ0krTvn/tpflImlIfr7bYpMNeqCbz4OJ9F
lFwENd+9yRrBY+5xtOp77FKQ+GSWiMLIRubuMmBAUd+Pc8M2dlwyRx43W09gpCbGato13AAHhjV5
agGFvWeeuGWdflR7gKSCNd0hut04xij0tiVS94DuUAvWd0kgbsUt52ZkXR6k2vADigaavds0u7jw
eopMu6vEPX2XVuQlhmsrVc96gYGP1lnnRd4v9Z7dNzK4WhBADvCe2xrDBKg2beFAmM9WYBedGAKK
H0PKAWUqfZBbCySaOa6I+AyBWU6HNegnThTxZi7FGsVvuKmRB6TN/Z6lb305PMaViVWShZp5h6Zi
OX3SlTXERRK5bMy1bdw8v6Y9rNgpViZ/UjMAok0sQKhUrtALz8bGRcNfsUAJD18VAUjZEO9RrmbD
ZWwPcwg9v1daJN4saLZwVcZbDz3Hnjus6oQG683U+AEQz68aE6X2InmE+cxMXHUK9pqGWGnXgAro
e9NB6/WiJoBlK7nZHUUp3pKsoOwyWx/2go4z5uhnY2o/x9D1vbjWnL5sfzQZhPlEBt9oCXSBVHpB
KxA5QMQrtBTqJFkKZsGQ72a8Dex+zM5DKkI+F3TsLTIKAwczvJws1IOkU4pCcBIXZzGna1dYoyfO
8cNQTCr4S2aobFQPeZwTZGUa9QNs5J1C0T4kpkTOYswpANWZRl0sp77R6V8kbYZqUZj3MSAjb8RF
FWNN43ntdIQfuyXstCIacEZyxoRGZtqjCdNF287RlF6nGVBgLSuk0v5YsE3bjVpd17qLg2KiQ9YU
Rojtc6RXxvelTxu3XjbMTEUga0YCtTmdFIxmUsFlsfi2l0BdahPgtXVAWYtp9JLuEEKy1os4QOtU
0fLFCUo4rebGmWIGiBFwV4gf0ioGi2GQuCStpyoDVeQ8hj2c3PSq/9ZpjO8Gve8mSzWa/J1XHUrG
hhmjZ71lzweiTh4WVPmgojm91g+su8kNSUQs/HrD06t09dgk6htjvfFgJfWkrOUO0GUZhDtRwSDa
wnsDSH3e2UqLneA80+nQh5Nh4fbexyjS5tZ8broSOWZlcHrLeFOWgtVAKpBbXtFz8TJTGk0cHju4
9sKpg82DBCUI20yNi3Bq1jSUsdWBbPOZgtO1qaTnUYEDVzVG0Cuivjj7bnysrU75MeSVAPJXsux9
Ka9G2VzrdKLeoOyaU2obngR0idr0GQkp9cdWwQnS9O7O0Kftoeg2KnQKrTm9+bobzeexxR/VqtAt
zwUxjOWShn7chpjCk+1juuH1SxPVugD+24i/4kMcLp32hnc1Ray5NcNcTWG1V/lylvQWECeGd2yR
dfWcxOyYE9JpzoQKJTeKh1SL60tt5BJYRyp7w4I+LU4pMsh+V82k696Ub1W9I/owtS0ONMotK5hQ
lUp6q2X1QbADM5rV2kFqnCAQDAlV262vkfOvP6LfrUI8HiB757AZe2v6EFsxYiCFgQt9igJ4XcXb
CZvx85RYfSQSuEKMgXDB2MCmXhQx08xRla7hFonaJ3NrD7WB/UvSVg8Cy1OsShRKeqtHvViTXSUr
1Iuo4Oogr+CRZrUT3ErNqWVh+NlkD1rTX02IWpqZKXgMJPqx99GTSmX1EWYW3hOVWDrJLpZPpr5/
1taJci32XHEDS69RxCwUEqFzJfwiH7qhzc+qLFzboaWkqYufE2aEnUnidNGtHMyuplOWWyrh+6KU
3yZQzTdpzR61DJ5HbBDyWKYgfdBMw68XDaZZ2+Bdt+uf97pqfZFYm36UDPKs4rF3wqbcKahLDfs6
ErAUdKdE6hij4plVGqnydEei+rogLMEIVy/6jD6SjrDqVCb4ImhYlFYb82QzG6cY2RwqgNPVCtRs
RE09wblFKvB2xjLwewPX30I2qoTcDRSveMV/8w7n9Lt8zJ7bWXUlsbz2KRDopC2/FRbyUXHC7tbo
opvtYrhn2r0uKw/jXgWbrH5aMfaNDaILAjkKiGZHzbwUX0czQ/t+0j5wtQ3g8/XrvMgvojHSD4E4
X/XSs8VArGSxP6mTTsepXGir9kl2V1XwQVarx8506D63OWan0x7Lt4aTWaO8TwjK1HYrp8Ds1/bw
i8grthVTMFZYXEv9A4V8o4jStJsRx95KsMaiXKwoUeiL5GSFVqVuv2vauc0qkX63FNeUPHOgUyGM
LLF+LVCF/7jkUzOjlKMr7JBqYinXYVLxX01hHqMrM/AlqlHXw53YK/G/Ujr4FZR1ZCYoFsoiRzNA
dfL7r9k9ZgHcPpi1TlOh9WDns9y4DYPuUs9pTH8g29YeUlA8/AsBoSP5+4lgdhwYeKlFkYIBKJvv
ENOfC3RtD+LfUPTJUaUG7qjcCiD6l3zsaCuYJtxWobOM3Mk3HRJVjroJhrfEjMC+NmvA7s4ooHOo
c4CWnfKpOLbDRZVqjMKqEZGyYsSn1twwZyIgRNwzFdmqK6UA4i5stYJDQq+JzxPMLbogwrze/3nG
98e7SmarK5IpHvUXtKN+vatdbaRGORtAZ6q+/DBoVvlhFstQqGR2YWhHxie9K0zR+/OjSkch5CeR
geNhKpau6bDVJSQc3qU7fmpRFMI+Kom4iI6OQUaGhWarvCidpCKXsa4VZGp5xsik0TJmUlWtZBnr
Zh58NN0Ai2N1UD3+/Ix+ldD9bXQBLjbIfihuSdLvUL5I5GozItQ01RnN5wqu8HktBuGak4DeQ2oX
rl1jxDOKO8K/0oH7Q37/XnSgkiAp6HVSN/j1EUipYOJP044OWuXJV4QmaSSvNRQWR5Fznnpv7Lr5
L5pDvx/TGkeyFFmjomBpIgqlvx5zkdfeMGIV1Fe5nwDx1fHkTc2nP7+n72f+81PWdAXuiIEEJJxT
xXwvef/0lLVF2YfKaCi9P1k+0KXortLdYLC/fplp8DefVFt6YNOQALXKDt23A5jx56fA0X5f0dAo
cujInZoQRan5/P4kipwUz0ggqo8pVeWieT5I1KTtZCaK0cRPa7r0uKRopzUt7tpKQ2mQpbcyMzA3
JUQuwrxjX8bWoxtZ5hrDGqCPpW+6MEVw+PG7qMacAArK2AM6OakrDWguK8gdjC02JWantoGql65h
4Ysz6P5A0QD651NTaicj0+9b3Kh1qXd1obmNvRyOmNzYuoDEAeoDKCiMTlxXG1YDJvu1oiDuTIh4
MfVC9kjiU3uplvtJiVEwohOjVU/N0HzblepszmbqkrzcSn352GvrSSu5y9o2f4yn5bM8rJ/Fuf0Y
K/IpV+qzwOrq5mMOiJ2UcpXwQ0D61F4F6zlZIKHhzSLGol9kyAGrmJVI3Z01q8Z5MM1vuSz4yH7T
Y02oSu0DOKG5zOG7VrdWxSQbwvBgmKdKQQR7Jfe20HyMu6d01F+zLr4ssPy3RXnMGmwDZ5g7mj58
rjD3q5X+I3fluZmnycbI2KfGHORbdqoE7RMRGllzcksrsMYybxYSXLXb6eNskKzkmHGSj/mJCnEy
Fb4V7K8yKpZskvOPRm2eWacBao17AKvqFEMvcJidrtBgTowFJnAK2mIpjJbMeEwV+ZP2f0k6r+W4
kSyIfhEiYArutX3TNj2pFwRFSXAFW6gCUF+/p2dfJmI3ZiSyG+ZW3syTBGRm3bzbtLvRjWDL7dYs
tBd1iGmSKfqIRHh97kZ/B2Ltq13Cc255jFS45dfqY87L62x8qs18KDPz3YBY21DS/hyU8wvY0s3Q
BHtXeb+cKD4lCnONxxdrpH1USr4WuXfTiEHuJoN9URhsTEHSdYfctpxlKuonSsScvEJ5iBjTtrFb
kCsr3+ZJDTsUuWErXa4iKIDek3ZQFObpcQra11yvmN+HBQdMNsqftgviw+h6d1D3j5YKm6jBvuTO
cHIDt9llTnknbHyzpBb3UMN3nKC37wd0Clsk1DnjdWjr6Uha7m4NSzZ3gXpydDA9tNfe+HaCjJOo
Ww7Cj5AruOTXJjk4QDyrqL/laHqTWu4zvcb4+NMOi4Cx8VED0tk7uV+eiqZeH+uuvzNVfcwyTVJJ
VAaLzlydpOGEqQnMOYFdz2J03gTq2FkM2nlCnPlXXSkiZnI+Jjn96sQUb62z2q3bNNNZc7dBWKCs
NJ1eo4aQ+rJGWLX4LGitPfI8mOiG6LCq8NBom+7OaSMalOpHPleS1Z2iL8IDumrBdvgrJvyhY01Z
jsx9rr+S6cTfI2R5Dy/1BBDWf18Xi5Ny1a9pzxtuIHPdhKb7SAjRbwdktrtxTvE3MiaS+5rkTk5z
QpRk0rdqGf5lfnjT6nxAdKEXYSBKt4nHa7I3fZ6V/nDU/DwX4zZXOFHiLMAPHCCR9dztHMTFpxhp
6nGG4mQTOr8CrJl+k973FUbQIHl13WAvfQ9HQGcdmFVErk346EbmIVzyL1X7tFtCQPOX05Vw2GdM
0irsNxlao+3Wh1ITeElxinGljB3BoH66kaOz9yFqGfQJZ1gOfeJt27V+1Gv5u2m9fdEBfpAUbUY4
YxN7q1aawzxKudyUzX3ifWn77RXehwakAZ1kEuNRNNIpPtTomiMFxmoTBxwP5rHbqVY70DXGvucX
zvnhSgx4cXr0muhv5MwpRVxp7x6kt17Tn6U9Z2EbqH2ke+c7bn2kuTHHkzBW7YuMy/BZz9WIJMyH
nvJszH12po5pn4ap7B9cp1yOa0pT0qDqd8HZkIt/rd/TuJjpRFmWbev71auX1sMFEfnP5Hhnaxx4
jKTfw9n558BSRAs0S7iLgnKaz7YGlDiP0yXuu2TrLYELwACR5KYg/bitMon+tmCp7mpOCkmdojJg
JAtzA9OksKRwS/ct9I337LoV1MCmjN906eAVBlwJ+2/2Ly102XRLaHC+TUYoAcy90+8cgMMNxOsV
KZLoHq2ndbZt49Xf5ckE6Ea2x0HSfpOWt61xCRhN2bTpEmu3NuN0tc707BiDjUY6d8mcXKbZF9uM
49EujlAgCrpMNrmmzzL3cF/EnYf6wWhb1OP7pILPYVlwRozQOsJYkYmKBucmSIYHtcxPq5nuBH05
ZC/iqfvx1+lP0ExYPLKIOMFwLXpthgx1yyuz6St1DcyxuJXOb1mIpNmsE5qnsfRIrt3w5c4kOU0p
7H/R2149N54tkToaWT6iVYm/HluHg/LUgFFhEJ7ZqKgNURTrYrC3q5gqaNp21R1NIYF898vsceTQ
cK1hnwoKvPvUa3ZKJqAATZst5ZZWheVXWYgfnbthc0rj2XuY0kYflqRod7HTZIfcQbDYVUZB1ivd
RSkQ2n1xj34SbST/hB8ZPK39PB66LOPcNc59p/bcy+W+MxbtVCZwFlYq5T7zQQ4PjfYgMg6Jo3aV
n7ho5V3yW+mGFb2R/fPS06Cal9VdmDHMXNk4SWFK52zCwAxb5u702TBfvE5OPt6MvrRs86eyear1
yoVcebsF3YqEe1bfcTFO0BGXgwC9tJolPlJ99G4QtJckwIxo/Wznu225r+hY2ZqVZH3h1NuudOaP
IgTFndJXUcw8AEszR09gwvEfmzj9pOwU615QZuIffZ3iFQS3wJwb2K1YqsfGx1NZYdLrB3c/VhF/
4pC8D1id4JVnWDdGII7DuFQneixjB32zky+MIrCrBzpBijmUz2nT4qxY9bq+ppBPqC6iwwmY7nI/
l4P4aDWeRA6i2cFvRL5PUbqObQWlMgzGeQtRZrlU3gxJ06bzSaS6nk6hWIMjx4ehQg40PNA9UZZk
iiFvG8on9xnsKtDl5q5NlvmTvdi1TUG/sCO3t+PkIEG4WYY+UqfJK8/9xzGeyaWHLuiBjgFvO9bD
LA6M2NUx6dD7Ave2DvtvPpqvpUgfKu0f2H2dRwtEEYKsBzhkN8RzdRh0nbvo6SNYDLabf01YtHdZ
bg9V3BK1cslon0c9Zsec6/L69jRWHALfkPf2eYi2Tk0lIxsxMBm0lRaKouayMt1OzMaekyR8yuoI
R5Ols2+Iwx4GFy7orFRPbUiix1KYGJsULqXsz6xEMPILCfBktvfcIes29TSu22FG0h7rb97+zUm7
eJELeszLjthEzpczpRDzBn++KMj3ReJdNwLxJp/13zwKKQV3FEeX8cZvq7vZn0kJCA25IP0ZqpRk
BxH/FW1mZ8KJ8jk7rqyWPMqSYY8GSL9OzQXo5PO920JKr+b0pnJ6Iv/FdD/QB5TXDvAiVZ+Eoa9u
MctxESUxppyVHrsM3oak0uk26GGVW/uWeNmbyCM4Ki1/79jOrzIjoB+EHe9daGZY51JmCA+lYaOU
9n/NDGH15jpRBnNlTx1LGPdcld687wdBY2CZhuVFz+xclYVpEPYztVZhchllFtzH2iEdZ0L3E7ly
uskUBYttQ0jNB0g7Dcyv1MvmHKEH2RKrcOCCxXYM4zOfAmk+MWB4b+PTvCR2CxbD/QF4UJgcOsv0
p6yUPDrIFY8TLjIpxfJQ0/D84s4QJ4YlufRKQhFpRPsrmtW9WaAfrikhgMCxTwPojV0e1m9DWr1P
YUmqK6s0mql4jDMXD6c3YEML1pt8RP/N5/FXEk3E5twJyMWSxOqx06v519ZDD/5q+aoqE99UCTF3
5ZrPts44LNgatxGAoh2AsfUUogcchnHFD6oYWan4LHfKL6udyLrkAMbUbhqTX9aMEkEEsYfO7eQf
1TfLk+/X8c6LoZ7/pzbQ7mlD/Og885iyWUM306GtnHfbxk+dGfm4+0OearjOkFbKVhFKm73+uVQY
LCe5V+4yNbStFdNxcXTyewKPgIqZpUxz16EkX6MzQDtKzEPeeiUQFJG/BIGRL6sI5/fITC3hF3R4
fTFR15ERm66VQRP4RdsyzusVrRDoqERJ50HPnpSXpT9nDx41cNqkR+br/mSD8on15abo1GNkh8dl
rKjE7J+1YFeNrEPlK5utMWalMqr031gnPVmpdvoQs2O28xJvkfHc23HJnMPqUQNZdb0DSyWXB1W1
OOs6+mkLiycxn3GST055iipIGEX7bTxFdNf17ztf3Hq6g89vflhlEFkpCRnlsdgnEe/rGXGSSoUe
QsYMwq5YxkvgB7dgAfHUmupFtrQcs+lsEt9SywHwZgzbrd+zR4vz8WGY/PGyiPQ2jUeyVFLRctAy
O2SxPJthvsgoh8vC0WtgFTFsdE23cdO7H+U68ZSEmLIYlx6JrCWC6fvfg/TfQicLn9m8M1CJaf6K
vRUCTTkufDA1Ica5+cgaP9zM6/TVOQUecl+Kc1naV2dNu6c0Lxj0MT7tKSe4mt/b7MDtcw5VSiDK
z3twQkgCUQb3x40Wd4fO6D3EPNy3VVF8Aq9ZtqlpWRWF1V0AOXmvQ2bsmfaHgMcM1yQGgzaLbv3I
BAefXfgmLf2nXKXPmcPHPsT/KOokeF6lT/ES4ecbQmahTgNvcjiih+1D2q7+kdZtshYuGax2ukDd
uQUWhS+d2WZTpByIqiAny92D1a5MXt1w77YYG6b0b1A6F+rwvrUNx23otd+Bim6HpoKQ1aENmPh9
4hXMkSI4j2yhz1IFN17LeskL8oSbd3wfVr/fTOxunkVSXWr2TPcmbxJE5LnbBrOm30XD5oUOvJmR
Uf2tTm18O8wjenfR36wRL0ix9pa3MpwJyrzlKdc+kXqTv7DdcDZiQodnCDlkfTTlB7dynsoxPGv4
SQCRmJRN1V0RewG/b5vBnmaT2ePNn1zzMg0j3opcPUipklcD4Yxto8W45TW0GUvX491gicAL9b4o
vdDsoqObtC44U6mVWENowi2s9ZPflb8FDIo/3Qzxam7D9Gap7W939BNsnStYyOprGAQyUNx/NcF4
gaCJoT2PnHPczHJfzwXJ87p/xXXzNytr3Mg8Y/dtE3yHZd1u+2Siu5DVuCrmmF6OhZWeGra2L28K
NfgbaM8XWbZEgWq+pslxDpGIHuIVwt5VefCFeaGF9pFPqNyZqDktRp+UZt9ThNFt4BcYvrOhPg48
jhGeKW2+dn4OffqIUPvLXe24sSJ5W7X3j30jZv2O5IMvLpDMxcmvy0+JDnjk/EuIRo8D27Co3S6h
Hx0p9LissHB3ubTgbJqC91TJIjRwh9+9QjWfJmpHGfUflBAXlOph2/b1oxp6IDjAQDahE/4O44q/
IhbFGWplTulP/1ybINliGZI7T7u3bUO3uARLVjABQorx2j9Stv5x4j8xUfWpfW7OfAbxy616L/vl
pS7Q2oeEU7tW/YO/CH4SWy67wu/fhsF9W1N4a6RylisbsRI+Nu3QGbeB8F+9EHRYzw3tuPKJtfev
cGIWSsPqtg8W8lTBsG5GXd56y7QEm6iWIzeMX2zDxXsM+/pPTlHzrgxpaK+DnquHEbG5gv6nMkBk
NumyWcfrMScJne06G8F8TtON5Y2yjum0E/x/G5mtd2rt34pBvtgYe8RQQQY28qMTxYlPEYM7xenu
Ki9L334y/J7TgRMuZw/kxHHBVI2Ng2skXXZDoJstMho7jomymKF/MfP4JldkHkcNT1VJNKvrx9tq
yO8Ddz7pypBWk8BpCldfssy7Tf3kPknVc1uRwh5V+C5UM0EFLHDRu81H64YorfKxssVbLFhf9dSw
i24906T7LZLlDQTkMUoxZZVB8xmNsnp3RRRtZuMeCj6YO7YFCkmvoYyHt/Ymn6q7RbfrxkNm5BsX
hPBC8TMsPQmSqToEU3spdczfaz5DBlSYhBwxmopYHOl3f4jgLfkCDQ1FCSo7a/PHKMf/oMnspnmO
GWr5NkAmVwdKnapAeM0yNfxPxNmud19MX7wPhf3LzS1uRSerHVsoMqvZsK8VPU/4TJ5qaV5irtzU
Y9c8xx5WalrvPV09RgsTpROO2SakDCF32Ckwf7HP52B/KMbywsGw5ERkyT05CbQearAjK7sDG9N9
M0X1Z1r5RJgD2e1mHkFiZcUopyraB1FDDNBJuJza6lvm6g7zHrZ1WRI1dYsdBHyIgIu5DNRRbKQK
H5AQnuck/BwgPALLrsEIgf9s052NmoNc0Pe6kv+wSpHo/CRgdI7ILUscF7MYx1/hMv7IgpIMTliW
p+ICidbmSDIy8DN/V7TQEWcexTs/WGpGffeScPTeBFnIoS0DahHKu9U1d6y87vMBeSoYdYNDakme
43B9mxf4f4HUX03tYp/lpOVG2Q2ePkCnlhdh5zHQZxrGfJMUD4U1Kea86DvR3sqrg7+2yXqSzHp+
utqTrxQ13vFymHABdxQUz++A/F87xaE1pZ6DAjNADW4Nxl9kXBDtSVIpuNNVFm7ZviKLzve5eyVe
Jg99RuVs55CZkSVufWt+JsUjoNDypWjdoxTsAa1JGJgGEjHC3gy1YoaiKGFjMgWptFPtznbu+yR4
qxeJz8TulyRy1wGpHMaWmUti60lNIrvnRIHNMOAUnG8WFBo3VaeFSi6KpAiI2W7ZSzZI927QvqzD
HPKyzJNT7nEgCMrW8lH54T5LFu4pwsGx+E7icPp0B4QzQZMGpu1LnhYAE1TrPivBmw7yXOncAEX/
Y0bMD/5gm99L4zlgiinA0m6692aKWhMsNkXUrs9eZpGxU33bjSk5MM7k20W56W3RyYC6AIdyhbGE
d+4ij2UhumPJcwZ85qvKkBKk1A4+wt47ONSAsN/tHzOu1o0oo2i3qpjSqSLB0Ud/SP+OU1a9wp1V
l1W6GeFHr9v3Y6uXuyzCQuF5tSbVG2nwMVNcF7e5y8uSJ+dxQhDlXG4O8PR49jDGdcPvMNJiG7Dv
uwuKNIWQGZAfHUPb7GIzjnfrWDyXi2thaopvWSXrydiExrScPY9wP9sl+1EOFQZDGL7ZAcMpbizo
x4n8Uzd5uS1GBKc6mr9sjfPDFhFMUXfdeb5+x9bwUaaRAasWms3/b5m+p7pZNX+avPf2nqYmOmIY
cUXln1jI50ePNoXdpBakwNX/JXPP4W7l14+m6TQXy/PolCCSWXLuo8D/m9ZetTW+xwm7kLeOsTy/
E2xXdF6hqXnDx1BQ1s0SbO/mCYhb3970Tv4mOMMfsBzuh9q2ezaFuCM9JnbtL9Vx+M/igi6mYKc1
WRxwinDuWyvng40Mh1CDN0amHnQzvqk65uEYwPXUKDq49JjnxshNdtolmdPG4W9dZA9CzDnwzZIo
YDKED5M3kRsKUxI44zpuVFjwmXk3fTIUDw4y2C6gq3ybBxBXN9CCa38bhyPvBsx427bNFW6Nfngc
5vYt6sKZBy8VJdWOn03WhxFwIHprPtDhHZXsd7zJ85tjaMqm3Y8Kn/LGG6+LpIhjOZBqEUY3Ckb+
NvcGXF9XBbvwFCfWuj8Nfv/Q2oYWuwyymx1GzHuSvccUBZehZ2PFA+ds2vjQFwzggcnsIW2TId2Y
EgZn0DMDeSgqxuNoG3Mg3EHk3vvNfMP68cM40e+mv3bNxN2w7bv0zR8Ul1X6AiP9UeZv6A+PqW6I
gWKypbElBa0hCfQ6qTgtrefiyaI50S8oauCXqUHNUbmzZS+WIT459CTQTzKlPWpG8xVm6REpHLkp
lPdtKCCdlDGpKmciO4hLLc0WDN/zcezS1zHgnFJb/8uZzTvNivcm4lARcUxCsFh1tl35vAAgrjBX
CvNpZssxDul9aRLypzZ9iwP1MnPdxr1ed0jvqLfQKFvuzoJxMle/msKQORQthHQA07tJcMwWCYir
rHvHrAJ/ER5Fld1r4/4sgf88Lt5dH2RQGKzKduk65VsZmIcWf1Ea290sgr0GXbkJu/pZNmrc1xPu
Sn7if5hlH9zq2tSXmad6nmECRxSx2YYOukoAKEqDU26T22zEnBZWTGd1bb6DxvI0MqQl8cxmQ8DC
DaZl2JtLUPxqgqHYos3cOG0KzFbu+Mk+2De/ZurvvHLg5cxUOHQXjT95NfHWSn0QGGVx6mLxOXfF
cxcDBnHzYMfr+fa/rhJf3XCgPOll/OVZu++U3fdWIyFB8JiSZz0AJo6n6b6OXJyd5ORRBrhqzhxZ
jmFf/gKgTgQXL8lZLvFpCj1cmsu58MS5iYvimBbxi13wPSm/u52ytT0M2K84PVpsGWX1V2b5vz5s
/jmDvWSheGQe/6hLeev1+VXGDt5zV+IrjTONi0wwtVsH00pce/MdUEnMuyHDnvDnt6pZn5i/JhiG
QDaK9TZtoEkOqJxu3HXRgVKBhA8G1Xdbu/bRFyVMsmlFXmuM+Rr8iAOB1sNzmPfZC88ottP1DJ50
FYC1+pHN/IS9ugz6ZicqB5l/ScZd68QaSI8zRf8UPMW3NKefqLYDAp0/TdtWu818ztx2a0PYj/7a
vvmltfhlPWxyrHtHjS9idmNKfpvK7FrKSHZ+XbRHE/Xu7np6L5Mi22ZZ/JPl8/DStQikG11EkDZk
OCM4eTFYGRuCkyr5daserlhhz9NoMHzDtCvbLe6YhQIVBBk59+YYCPcXQunI3VicEt6tjzYOeET0
Lo3WbfWjZJw+JkH/aQXbHDcrH6ZCtRteowprWlId3AlwfyHc5zL3QVas0Z3FZoALYr+y9ZlEjMe6
H/sXerWIYxYNdx6oNUoiIXP0zh+/LxM40BjTU4VNbQn77qHoPfL4SXrEGn10F8q7Yt8WWGrDn5HD
0oPJxStg3CeKEO7z0f4gYoIs7QZnb0UR8xvnCH/X408Q5380Nnay+rBm14JYQJXDjhRnmfYvqofs
1OttHXbXx6TbfLcNp+Va3fqLK4+S5xNoVzxYvRjtLpXpD7MJARBVIha5yZ9cOtB9Lc/ytPWHQz8E
RPSHwSmx0kVwO6G4o/Ul6ukK3d/xnG9v5xqEp+uAZFmLO8IPw4Yit6PT4bCtsqg+FRMJk47D4FZX
yafjOG826h/dNSZP7rPlayiQmMco3IbdQkFpSGzZsoAVFGBu+rkm0OtzwrDpE1PCjs0KLJMieGlk
imN6MbvcaT/yVv0MdcO4BuOT42ljAQ3kIYTkmntWTBdaLoC50C16UFLvpeWtjvCuN3kVEccPWXUy
h95WPSmPAHj91k8aXumCAi9n3he2pZArgzHgs/LtbWoPatDnNQmaPd/7DaVWw3nsEMhpYHoAqHrj
iOCjaTGKKieFE6fyiw20uXfW6mssp7dujtfzpBLCmQlMbNqpAReG03Nct4dUFt1WqgKyc1tzp7ji
MPZ1vA9RS9j5CV6pGX4DbYZb19OftrJcavwxQLf59XaJJwn0ioZId1bFt9VEtl630QbbavZCfSzE
8dF+YqYhH1vKCxWxh7mOMlw9YvnjaudjVZqfWNO56rFm2axZEHM2LIsjn8YIrjGpPhfh/i3GYHqh
yZQgQ6t4KNc+3IYVd8i6MNu3fL5u39yGFdbmoHHS7VrbS1nkwbNPBmDa1CrkbcP6ejvi2d8uI9UY
U96/4zwHYX2dQhRzd5e8q2bUrMk4rtZpzRZ94M04oGCwc1r1DrnzLLvCx+w13ESOjc5ryaSidf0a
z/5T3UQNnF3pH/Xk4maZKWzd4i26+t11Kzncq4JCEm16Fxud4wn/iBvTh3vC75Tf8t3b9FD2MY7m
xBtV/BgU8OLRMPMcstrgreutEXGOukqiM7yVxVXtcnWtdwGO93Vb183oP/rSDev7Ner4q1q7kJpx
ckEz2aDd8nXxESj3S0365IZtfxrvvbCFaWbcNOCmCdiR18ShCMlrvX7Hfrx2+6nz+mjvRZya9uFM
cwmejwiwTJJ39aOpneav0cw2ztDz+Ka3MY3vyhC47D4OGe4I2tTckCplzOAYVVV/o3Kp2vd24S7f
NEzw7m7ySq3/NlLx0vdwhJ1WT9jxY0RulSwE3xFH+fRzPV3/mU8YL9tgrVf055C5qR08JwBcfq1/
Qfv7I3Tgs8WpmMw7xfo3M13T3C1FYsYbFkN8MV6+pl/52PJzLZGx/KF43X8P3lStP7NvTPKzYD55
L+bMLfeCO4EfC8zoyeYMqc9m9jpYLrap7wPPgLn2KtmBtTHZeu/qVIpdwrjeHqM5D8AOyRkyOG4s
LBsJ56V6642ydl9Cz4CNymI9HowukurE23Phc7funB3qMVrjC6HdNL2trZvoL6a+EuIZ/s5um0ke
nZs5TWbns1Jl726IDXF2LeopchEbCkQ4R1k6m0fLTnhX4rDfC3xjNY6NPmM6GwNLrZrE0p+p2XsV
cZaWewIenj0a2TrTQGWJLu/7KHaKc6pnhXeIGGDzB02mWI4F2gwuoyrSjLjFrPsANbZuTXbDar2u
yO7Ow/gYkptqXpQTRQxX7IuXJ+o49HqjBK77nRzogbjJRVb693NMTg5thIVH1lcII/UYOO7WWSlz
3C/ebH5QsdqZkSvp3fuC8mJQBoCW0a3d2nefvWgNP6d8nNd9MGgcC4FiAfzkj45sMdNV8yHJo5GF
aKGgmYyD5+/01Tt642pVjPhh5JpxxNN9B2FcGD8m58FZw3/0cLSb50jaSIDWKvlmWBdjdtV90gH9
5jh3trhxgT2t0ufov/Sr2Tk44BJ2XLJyHsuW2f2u9uOIP2ukJLBzW+ufQyfq4gfqO3iJ8FjHHJ16
nZlPtQWFvHUNfUEsNXEDAOymrG+LjbB4AZqMDOPWEXDQMS9AL7Lx7+4Ht0/gnzfhH2ftaQ3k9dKd
WCzMdzj27yufBeSGtyCuE+OYCbZDo4ptt7Q9+8Rwnd6s0wnGhRpDG1Kfg6E/B4698dCub0zfGIJx
WQ5RSLXAXtV1bZksJS9FifK8WYqJ3Sz+iJaBKKShAhBV5DW/cYx4v8uKF8smMP/ZMZmtnJ0IplC8
96FxxwMntbSnOaMqIWushoh33vPpXBoeZVcZsv8XtMoCkCnxeW9nd8GqVmHoDc4JmIwPJyTJsClt
TMajmBeMOrlKdHXGVcoBvvIbibOvmkx46pOSZIOOnOU5jIrXulww5y7+7Kx0MmSz39+0UTP/o7B5
rR9aZBPktkJybhlFZzKOxayrSGeKV4XeMeDUqsNp7/erYwlHlCPKRSiKn3ihsX5DI0a60a2XfDe1
7GkiSdUlFA6qTuFXbOXQsNCYlnx9i6uFWzlV9eQ/LhU/zpZFlzyH1ZxEu6oS00/nU767GRct/XuD
1e8kZENQx0ZRTAAubKYbxoaajYxyeXi6S17f6GKs4efHAQYuhmdHbfHJs38Vpc/ni4GER6eHr4qc
w3+ud/p87tq18fApqDZj9zFeTe1rRpsiotTwQLaZRySrlbdpUqReAl9FewVNfDiVK8TvbdovJV7b
ZHJeQ0JDIO6CIDhlQVPcTYi+l84lAiU4JsCnwoQwHKa48V4pH9OGH9Ytiak48qyyeX3RReddkDQQ
zPsBtXI7ui1wWln2+bnzAm5N2tYngVKFzHaMdMuTbWhy84gxq/vEbMsjBGVJ1agWQq2nwLXFRKV4
zvORc1TWb5tmDf6SPgngno3kBKey9syuylYnRaLAzq1L1nnoPu146OntuhtLm0yblG7Oc+NF5jMy
CTZ2L/R4D40L4nLXdbxwu4Tvaemi+dcYdRUkG9EkHaeRMAT/rzx1X6yR+xufE9N/73RoGKLIH/HX
8J8JnhKkXRa3w4zJfFzQHmjcfw2+421aEi3fZrNHUjepykRscoumuefxsoyHsiU+tlmJVVbX/J+J
KL9kGrlxk8bBQsLdQJWwcr6lrcyXqhasvMm8XIg6J8mOSV/SfFRJmHyewu3pOthF2fPmlL/qiGe4
5y4i2/WqS/65NJ4+mJTIGANwjydK8eIMvJVqmLlqki/TLf0rFih9X8Zkl8eBC2FLQoFrqfElYdUy
V9GLaiMMnxgAifGJNfnObCk+cdjx79LKrO0l4bxV7Fwe7GxeMqd4Tse+w4ygYvmaFepOTFJNe87i
TOtqWl5beqk+UzWgdrlxQzESv68EZub67dPiuO7vUOI6kEY3v8vIG5DtQmLbTu1xnJpsj/ojdfPM
9gS3nev0MODMTEtb3QtzVnqM/pV9zyC10ly1IYHsU1G2yHesqQU5pLDI+WYs1pzGNW6wo4g2fNFy
UKDFWbU8oMLQlzz3A79RUMzPnHdfJxn6PKzEjJF5CtfqdR2z9q828lvHqL0RSpzdW/PM2J9ffN5G
Twl7wxp+/og5fClTYtxFShB3jMbtwGYUh8k1qRsPxWUoOn0XUOq6o9e4ijFSOdODLSXVSnPhFT9l
nmb4RoTq3kpZcsAEkg7zhzM6AWBDwtb17PiETSL5w6+dP4kgw2A05Z1zF/bKfRt1XP50OE4A2wqd
JgfDWpg1H6q02JHv1ecyQTZnGnDKQ5Gj7WIndLm0Kyl4pfnBNZMrxzVqcLHY8YFC5YW6GHzQy1Ei
b3BD/ReasIk2+hgEa4qE2XgXP7q2vzHtcd17y9oCk4mbahskkpXDqtIcnPv0P/bOrCdvJs37X2XU
535kV7m8SG/Pwb2zBgjcIZxYkBDv++5PPz9D+nm4CQNvetTStDRzMOpuAuUql6uu5b9k6gcNeu2T
4ScRRX29o/z99Htd6NK8hRBSrkBTTCegu9y7NmyMb/oEJQ0TB7e4wv3axYqhkZhC0/1F7lXTOTPC
IeWESTLJNvZAiW6lJ4Hb1DaA/joquXxybmgwR4p/ps/fU+JnOXhMgUGd0Onu93VH8RC8I7irkmTG
9wYC7qD2W/46tQJQ77mhgKJEUfxQAapZKSNSJ3ppcep2ZoIXRUBh7DgrNazkGhBb34axk/WmaVWS
LVM4A4+kF95ZDvN4ZYfDuNF9O15FSDgsCRtoBdoTJcfFoMcOrBxtmBNxYuaSOmkWbfEF7upFDTkX
qZVAJg99Rva+oq8Ar2j0antj5HDR1y5F7x8AlYW1kL5h7XFkTjnKjKTst5lhmwi0CDsYPtfCFrTw
ZIYCkFbCEXF7vRPfm6fFapopmPZUU5I9H7ACjEgq4i/spBkovnqQsrLJaLk7iZ+tyskgKSasSGNQ
3OI/Ot4ZWHFtpfdOuMxcd7iodBwEowW4aFgIPBsyA3GawytLIz9zbyzH97ewzM3PIqdxOrSD2geW
JLjE4D3VFxEZ3a1pDBnERtMBuWQ1wWVQD9M5CCtx2U+WX630JpsR67BHw0sLnKy3wM+sNNeu5hMi
VWMQXNqta8hj2aTTpi2r4jahZ7QPXBtaQVjdVDko5cop4+/GVPrcxqCoqfCisWzkROwh3inIK4+V
4LctqLolfPpkk6GpQK1M79gu2Zjw/Uweud0iz+kILvIpb6+MdKyOi8oMcYZ3vxkofyD85hsuOrcd
qhv7XMSjtYa0wQtN0ph7JK4aYe50N9Cq9fPt34ctWGsomXxaIQD3VWGOw8XU4l+O6VLFDu+os3Qo
mbNLF+6gyCjtJ96bO181Z1mt1XKTslOqBYoDlJmf/gCVcL6IHHYukIMor4cLq/QJuaQ7Z25Wq7ik
epHzv5jDwIcfxy77EuK8oS8HKw+0ZgkuS3+I570Cyh6Ko9L1cdNYUyTOLGy44rNmdAZvMxmmOlFt
41pQZToWKPbwe1tC++SC6ptxiHeySkp3jYKIApYxtWTGoum7eFcEA//++RSgKeNZxw5KAj4JUlwO
SzCsMXzPpwMMmoE9onssu9BZek0PYq4NTI8SCX6dDAZEFkBMnjOkZat4whthooXT4jnW5qa+A8MJ
nh68gtYAQuuprMXHk4rJJTrgdTqMRGu2pIL9S3V/6TwFhDWHj36TNlNcnFAikOkF+DQ3WjYtiEQM
sHi7G1/ZprtzA6uptoY14yF7PtTt5GUcXuPEdwHSOYn3WhqW9ZLaL8JkNegedjU4zUe34j7FF8cQ
KIR0jYViX0MghWOeN6FGG5BXLUMr5E2OepFkp8U4GNGuTRh7UWlxFqw0La++sIcsCpv5oPz1kAwt
lSmvAoUiLUpJS2G6/ucG40uCmabxj4swC6FGWLUOzzqMYXOUQuBRVytw0YsJa1NtGxghXPQFwEDR
3CgyEDTUKHnTwiwtkFK2Nofvkd0l++d3WFGIrzdJ7cftrstiXS1K/jUSorCTvtGl7OSWShA9YV3W
SNqEKmk5VZwGVd9A1wGx4O9HhBh4ytlE0kVZEcPM4pJ8wbO31hDqkBP6NP0mLYqcnPnjmC7FNFJy
VX2jX/tZZZafB9A53jGZPdvPrAb6MICi4n0tXbZ8SOUFyWssZ0ENRb34BM7CQ9baChDmoLiIYynR
NTx+tx0yd1cPhrwjyndu49JbR44GhiqEXjOjeTXfv9IK9l7vZ3s/FANXSHLe9SZED0naQyli4Y6p
f+VHdLFhmmEz5Tc/ROV+hT7IiagUl/Wm0YcvT7S9WTjKf8wvnjmCSKS9tLx59V//83+iUPXy7/7n
v5HDDqJLL/iNv8hYnbbDY/qQw/h+KWT19EvPQlbWHzCUTUtHTc1GqA2Izz+ErDDDmeXRXP5PSISk
dH7yU8hK6X/AwXVN2+VEEdjp8AyAz5vg738zMY420cWCO+marjAc53cE2qR6RXXVDViuppI0n+Fp
OqR0h7TTsSDQla1vInzRYLvVDohzpzgluHmCfkZRuMuBr2MXRCnEUJckS5UahQQ9QircIFDr4ild
114VLsLKEVuLG2rviuRBzQZck9HjDVbA3nN9HIlS676wvX1emV+nIV0GJZQuR4U/pLCu9ZFaOCVI
7OkCkNKiksWyyU4bZK2O7dG/sjXnu0kJjXCmwDhlKmnWBgGmHw7kLiES7CJcetNl4D2Ug9t/bYxq
BJkXhJ+HPkQsHzIeHX3dPsNKFfSXNWYrlB2Qu05Fi7RtjpFHQVdupCRBMQnbziBPzU8QLN2dZ/XD
qUtDm9ZMjWIoVp22HG+czLvz0645jkV8GXgy8UlTNAwU4B1sIzWSrWtE9PAV0RJvjTvbFZciiIZt
l5XfCKeSY7cBg5rWOSUwD1PLAc9FXzoYcacPKuw51sjElpSCyk0kXCrENSpB+iSbJS+nXJTFTD7M
/Rb6veLetZz7vkFflOy5WUVW0BwPQ+qf1I1zV9RQlwe7Eg+5Hg0wBytb7UwBjyCIpnqR6Jz5wPBu
Mj3p4LHhVQrOTFsSjECin8uK1LZwA8HHLHW00z6sjU1SVuV5n4/Gqpl7DoQXs4RTdhWYw5NSFGrN
VF0os4mzRNVUuPLK4EoILODqdUpzttrLkZKah8gU/6+h4OSWNzLisjD9cVzqiDJYbX5N1dWh5DVM
qyTo9kXRNJvYGM9UT6WvL4b2XHghPBzihZkZimtpMCPBNURRPaADpkcWARryS9Pj0m2K8nNtlCTV
dXfWmC20qSyjL1Ol7N5i3BSZ3Kj5CSInuQekBDzWOFVzTYLyGyrkwB2mjoO99sSDjm7Hmk4vqwcS
rTD1r60lJzA61A/SIF1xEpwkTTwtfH9EK8M1HqouBMSWQbb0s5vJsTZxbiEBxV3C9fglAZa+aTxr
2IwKnZqmE/UyL9BPqEBSr4HMV9d9AZ4WtaJF5ZnffcCDCBL1X6waJZUo17Ujglt0U5yoXrtV+7WS
/jUXKMaVWtntQh+TTklzGSt68DumOBa1s4NiSHQK+vQoL23uGmZpwPRo6NbhILqoYdMe6Rk9F8pg
X0nTTQoIjgHe0fZ2EQD0JUIMx3rXDruukUQjDlBS8GCFIvno2F9f9KZ6oGYdr4wMkbV8fgk+4nQb
SytRNu2cO731vzldedPNijYApRHyTuj9AmWxMN6cCF/bHI1Zm+dMuuS8cGHfTCYLndf2SUy0dNSJ
YqL478+aeGJaYcDtrqK5WykHWGC5Ed5xJpAjOrzXYBAA9a34S+VUyQaXOmNl1/1nqaKvYdhjwl1M
1PYJKDTCypVH0RQwyIjDQt1g71Hn9jJXsDNQxQkQNjEsZ+OQhStk7ijTUG+iZUIdvZA7FbbhpizQ
a/FRN2TVYvNqtGt1jRYHcs4+ro04UENpmzj9V4YxnqSyOaojgdKXZkHSSoJpIeI6o5kUXupA8akZ
cKpoIWTNe7OfhqvSR41VFrS9EsxOvXTyqYvpSOWK5tz1x4fK6+Ot1iBUAIbY+x74BGZIEGEbZt+4
LvwPeh1sPx/yYNhON21mP3ReSjkl5hPNffScolJuPK/8kvSQrQAp7mgg+mswsQ+Tz1tObAshZ7jS
Gy/i66wQ/cq1FqtOAJarvgf218BfhCeLNJAX2o9xRVqsJ3FJd6s7o1X7neQTf94wQeKuzo+kH9Kq
9XrnWUfi/yKX67F4/PvfvuVt1lTj1aMPeeUgCEHCdU6W3gtfTu5hRIXx27/2HMDYzh8ELhg9ilmB
UrdmMZZnJU5+Qg1fRwlQETgohBL/DGCkQGEWqQnXUULMcQoiJj8DmCfBWlRGHIdfRBnW/a0A5rUj
6rOjkQ2AbtbTeKFk4VEE6wH7Q5VL+jNuRtJ4re6WQZc8wK3c+oDcOYLwXmuXYWgfhcgPtFZ6nMef
CWAwgzIue39ETrmzUP7XvXtf5LDjEoGxiRODZYVUsZ0SGkV9Kk6GJEf6OxVrWWe3sSU2rnsJ939R
Bc6pbVTbuNSuJ7O9MWKQAmVyMTUlp6kTgTyKP/VaNq6DHp8Nc6SwdSVU8H2wvIziGkmkWd/EUfYN
vYEjH1jyagii/JRlPbcMBOwiykqpA3Q/ourBcOgnSNrwLR/O5HKYRb4VrXRkbQ2XGzBIUE2iYbOo
/fpRq4orN+m3XoOdQhGXXCfhSd83XzofffjR2pXBd9tFwS3TASDqYI68adFEt17wo61TnDud2z6g
rW4P4ZfQ+FRKRZOx7e6VB+dBz28qU3ynmzEslRSXhs4ZSL3YzevoOoYmdFapWD8e1AhfG8Z57ZOx
uVmBCunY3Bn0o49C+s7rUfT7tFDnAGr6Y8tSxa09jliqAe3ZNilgZshZACYHnGSbCkU2O8yJ0iwF
j8HzLRMTNQfROq8KtgItUAh9U+1cTL1RnrcWyhes4XUa9/WxGZmbkI7HSTvl+ePohcVNqokQQOIU
7YxcP036xF7l3ditu8p7ljz5rRPof6IBPA/0LS/GKvTp8z8bkZK0zcnIwX8hTg2b8bJ9nI+Duk2a
p3Tu57/8//3hfzw+/ZUPDhch0Q/6U8f2l7ToOs98hG6f/9TR97//7enfPx8ommFLUp/5m0XiyLKe
/DufTxR+5P6BqBQ9PJ0v3Z6zm3/kRJqhMCNFupekx2UnoFz955kCL+APwyKkch0kr23SLfd3siJj
Fq76SyWH5AqlXWWYyOMIxfNJRnp5tthxGCmIKOpmcHKXvkReH7lI62HWbflXKhk6yDV6dm2GsvbR
onXzHepSw9FYQUUp9Q54ejPRrggMIoMXy/gzC/8PrOQv8jBr6r//7TBd48ksqmQ4taGJpCPfzTwP
ngz/d4o7odbceDqQLQ8drAW0AeOitNAdrDQz+UCt55eVmMfjdQhEtiTDv0oPg46m3jT63Y2PlsN6
RsPB46MR9/6sjENFoOdpzdLGVFexh+W6OZxW4BUx+mZBd4M+T7xGvhR2D2ertvUCt79y2omzLXKa
01RYctXYnPNaWbUX7z/FvHYHbx3kH6pIoJ0RYkIE7NWNEsaRWSMske81Rf5QC6HdjqgirpzUab+M
FY7euZO2F6LM9csKuMUHAlC/LgKKTK4tZ2NvLkfI3oeLoJnkzEZuDPusAYvmAWpZAvB2LqTeGOe5
sjEhUJE4kWU9nEeDedvGXA7vL8Evr9sRaM4YytS584Uu55+/uFQRBgaym/jNvhIzsT8VVK4qtD3f
H2WeyOFCMwrfry34zoSaI4qXowxDBNgpGJp9aUnsScIYrCOgtW0VAXh8fyjjUP+dneW41OddwVeM
OiZicYdjTcUTmmcc96NRq5U/tNHGtpTxmY6Je9xxFYOxLgLj1m20WwvY4HaGx+xCLQu/eL4nUshP
iXX8/kPNu/lw/iiaSXabrltQJ9X8zC9W2bTTMkrbCoKx1O5aBNkQCs120aAuhwQ/sBBE6vsD/rrg
6PO5iveqOB9N49XnJZzJBB2bjPt8iLAImlMkX8D2C9Ak+WAX/zIUGsPGXLzCoZ6i7hx+vpxbUypw
YEne7em9ghMOTXs1uYh6DiZiIu/P6lAgjlfLUNJEN5TxlNDd+ax8sYxZUUZF4PXtvtWydDPAgDz2
WjqnXqXUVU5Lfm3YFaCdHOTL+yO/NUnpoK1K0cxgH89P9mLkqGkDPMyrYZ8Kw9yhBKStrDrHZ1mN
wQdD/XLgM0k04WxFeciVtnq1ngMqZ6E7iWHvmd6pXce3RofO5WCTzQW1fHh/Xr9sTAbj/pyLgVy1
LOrhvOxCwA/vvHYfDwXMb2XbuD1Fdr0rxhQ/llBLT9oM6MNvjwqkQnLrc3orW7x6j9WEeDKihzoi
yqn3APDsmyRp2cpQaDsNWfcVPSn54/0x52U7+AQJMBQv0EY9EorcXOR9+QZ5CrNDQ0IHI+F3S7f3
Yki7ebL77VGE4JAzTSIKG83Kw1GyDgyfarxpb9UB3kuqbsh96Wu9P8qTEuKrybBuSufwJvIlcjkc
xhtz2YG5sui+OmcpFJXCR9+4KaAeQ+Om+Se/NrBH3GhH43fQfcq34254EhknfBj27z/OGx/HHCko
PkpCOWK4w6cpZVBoSZ5aewfoVA0BhuYRaMrsn5m1Q7DgcK7bhqG/mvWIgNzUjY21D4KVCI+Q4pAn
4ZnzuceW/JJFEEflt2nEmg1EKIoPvz/Jl4O/+lJyw07ctKqtfeaemXiB2+d+8IHp9a/rKIRFBc6Q
ykWNdE6hX27RTmaUY7Wo+SKfkPZTleIQaINySVT82/uUTcqHT1xJO5//dDiU1qemGcStuy97VM9B
Mw4La+YLvr9mc4rw6qMDIICu6bwziOBNeTiMYUdVSBfC3TtOh5hGkOTNI6UwJCzAlkcAeXNBp5mU
DM3/JEm3FHuDH2WWwFDx0RKn+laa5le9Td1kgeRUEK9yzcy+pyorQuTsjAmtDzOgDT84cYhHnIID
s5jKGIsBxKfHEzoH3UXVQuCg9duswhEA4KpHBF7f+WHJXqlNSlYL2QXuDycP048Oul8PHeaPWL6F
2Krgmny1zMqISzQIe3uf1QkEydSDqlfU/Qc3xi9hLGrRnN1z3E4igwDj4SpnUhfIG9Tunr49Dmje
zGbzmtym5OuG/VFQmmNzCoNmukAgMcbcGOmY8/fftPXLi4YIjq6nILYxTPk6S5k0x0YSS/P3qhfu
ERiAGuJBHO+wVMjWcRD/dpZCnwyrIkfoXMdzJepwyrk5lalRNfFer/x4ZU+gIaw0jlfvz+rXhWUU
/jwSDbqNNO+rD1LQpRmQBI/3ATc1FSRZqA1cDW8X9526yPyuOvGzDJvRckCw2/eLDw6EN8ef01KH
886lvHw4y2pUZjLZGZJ2pgrPi6b7qpWZOAlzghwLUsQKPxPcD2Su3ZaB4X/w9Rq/fr1MXzkSxjWj
O7PT1MvzCMy3owWBFe0Rc1v0urbleq1ObMjX60GOxXVEiXlhjV502kLeXVrllOxKgP4f7K1fPyLL
IQO2CKC5Wl3z1WMIrzBVofEWDNuZtkPYUKJr83r7/rt+cxSpEzLbNueVO7+LFxEewD+3LG12VI45
ybpOhuG40CNx+k+MwnmLCgfqy3AZDkdJelSNFdXGvdVAj+t7RJWj1K4/eHPircmgXwOcRRdzhPfq
Rm69rvE6jG/2oxYjQxDn9RlKB8ZcJVRgYtOLKSh6IOqj6X7J+zI4w00jvQEzrX+D1Y4piQdZSWbe
D9seuh82tB5kaHvbRWZrysYfRqzRHRkkypeKSvUa0qu6q70YJ9XOoAj3/pq98RUQmNIVn2czp+uH
a4aiiuuAXYz26VRiSm3zrQ8exZZaM7APQOt9qXk5SpbispgpPe8P/srQbM45OFpNl4ARXiHR1qsr
LE9r8Mrk3fssqRQcasjGjVYYR6i00pgsAFqPEk5nDxlnU6penYMwH68GeCYbZByDf+JbAEWPWrhF
Xd58vRYWlR+k/bNo7ya6fVTrIZoYgZl98C38epozZ2KDp3Eosb2KlQGpQTjvpnA/OX289ACyQNf3
kSlK0wnDBTV8MN4bi2zP9wbVJqlDEnkdNmP/VbFdqxo2c/e1sGHCwslC6wkayNE0SOvWaLrbzqz9
VZf30RFKM8CzIVWcSGxHPrhNf6nKUIfRicAIM4Fv2OZcdXx5EuDPZyfRmDV73xQAK3WvwdyjEOna
d+sAx4yp/sLCZRvLN+k1F4G/D8JS/2DT/1KRnJ+CuxwsCdUZ8t1Xu77UeM8x6qBzycDBOKNsvhCe
+kcAmtFX09sScRFf25pVihs21JSHppXjtaeJx8yl2Dg2V6Oq3A8KZva8218kHtwFc33F5EOgwEK8
8eprMPLeyVLH627pEWinfltEtxYs6H6BxRfSHpXtoENXVzW9l7Ef1ZnvJCXq9Wh3LowIIwYgBTI5
L7PWuwuMRq/JOBMFAjCQNTCGrkaf1MIIBOBGZ1yn5kAnXRuD/BNIwQQj68TVbwXyb/RCmj67Lt3c
0NFMVMlFDTzgknIbAJVQhua1qNEAWkhV6hrWNH555wNF/5Zzo14nKaYKi3KqM5oJpGnjQi+mCAQK
EE2oYFp2l2EDsR8d8JEL1ea49YCdDgDQW1FwL/QG8WAniN0TVIazswpLw29dCrOFPyDyBzmNqGUb
gfze2JpEsihOxYPs6KcvQbSaD4brl5fmRJ98UWQKbcii0AlmJ/bSadjI4Fvh2mm6yHqCc6lahJ5L
4JzXWp2PeBJEBQJ6aM1qEH4CrOggVHjPqcG/oHfxqXjMPjfV42Nzdl/8v4OexXOX4n9ZC4OMce6P
8iX9932Mi3stCbVvQXiv1XX7sqHx12//bJO6f1hcR65LaIaw/lOh8Web1P2DkbioyFFBVzgm1/NP
nJeUf1BVN22qvnPNhVLgny0NOqhUSOmHkEDrBuWf32uTPqVwf32qz21S6hyv8V2IGRRRkWkRVBYz
3HoWNiGZFiI4J6bqzvU7bzEISCmKHHCn56GxFTIK1t4Y4vgrElEcwXQG1uI44b2N+tJxBQ9pr8xc
HftTchv19R2Y0Br5HVs7Ubj7WFVHR9CpAKVDJUQIGWUrYjYQzg6KM0YQQRqP3eMgSGYZ90EzcAxB
7SmvnU8aKviniUvQpeLYvOUoIz3rRjBfHQ9/RiJ4h7o/aKCJ4wGEiLcxhWauOGo+G+peJGm1BK1R
LYMQ1QmvNKGd9PXKqOvojFoeXkheMO7ywhuWYMPKRZ5mPOXIv94pzN6+YSTkfQ6iCiWMzvD90360
rDufGuCxH0/2uijtcpWjcAR6aExPm4QW2CqTWGWgK5s/ysjMdxFCJrtcs6uTYsyQgheeB0XT8q89
w7D3dgNlvy91DEviuDrWXISSMmAZl2U+yjWct2mDIkp7HBjZrIE5o+ddnf+IwCYnI/tradmZ+xnw
PBhkr0GnUWQckaiF+efARWOEPGG2eAqnQAln/xsSSniuRewtkC+OXiLYX/XHJYt5nKe6tVZuLbem
iQ78qhmS6KwrsuJs1KzsIvaqDMyG0pNFEjfIfVkxnI0qz85MEGa7AvjfueVU3Zc27IplDpD2isPQ
/TRSvz7N/Ly7GfMkOa5yBR0mKKsVZjnJJwps8bk7lHLpWWZ+anoiW1mF0YH0aWA6Nb4TLRDcCM5a
io/LJuokx7/WrCyBk92gMK8zncmgVV1OGllkhBq6XnFpdEg0OYOkoQt+vXadcd93MnpA06A4U2F3
6aQFpBaQ+ktUhpxPdoVBUh01Hp1xXpcUIebFY/2oUi8+b80gW9qB6P9lx+jbINuD4/R/Rwv45wlI
PPTfn5+f7zP/jVOT3/nz1DR1RbuJeoGc+26cjX+CS7BqpZFLsgeUBOHuv05N4w9zzmXIZAxCM2PG
tP4FLqF7SET8jwby7/WBn3LaX09NIt/DoK/3COasJvS2hhhuO2T0V53flNum8oxt7AcoUZhjulZW
mB1DISTs04fZt0qHYuiH1ZbZtEBOk+Q00WS/KseoXGkp8kWZzO6oKxmYgunIjzlFel/5XncUal66
gYTRrAfwNhBKams3mKiFToYa5KKpUa+MYgVcIfxWgvfaJIjfn3NYoDeGDeB96PYjKoAIh6EPhq5c
GYtyYVdW/zD2jX7cZhGwdWhPUI0QQK1aLKd6gDvHhdWhAFsWaA5S+oCFmJoQifQ84sukUbiAKmNd
ouVQ03HIrX0Zwm9Lc1UsZUhRbkTQZpW1PfeF4eHf7tKxtJAkAGxD9Nd1xRctcpvPOWwK6LHluA/d
YURCPRgfqa+0G7eycYlCpHRJpRMUby1TLMEisXZzzAmspPihkVYttI4kUrfdmVzR2sYitzugPcna
GfV42Soj3wQIhF77CUhSGzNPa2nYYTvL6l8lpgrWgczO+qlF/mOAa7RrKTnuIIej8NpM/vcEBcO7
JPLtKwC949bK++lMiZnm3VTDaRbW/Sa2c5xKnQ7ZHzfcZZa4dYY4oHA263OaLeSLRke926P7Pppm
fpwhSCLguMf2ph0mZ2v0w3WACaczgFBO8zjbumZ1ZsWogCqI3kvEjrRd4g+nKeu9lfaAmKKvX0/O
sLZ6SPA4nOKm2yoJGxQ9YxzPCAM7G986B2wdIpaXqSVxUwv76rRFH/cSiVjMHeo6Y4qJe1fLRoL+
aeWxP4BqNafc3HWeXuw7u0dWcnZpC/wWcdcY+AEqgY0HjqZMEL/BGyYawmrftnW7tae+XpsaMqU0
hpMvT+fCvyDO/Pc5IN89Ghf3QXUfHiL2/jwXIQBQ3TLoLDp4gWHsTjHu+VzkJ9ImmHQpP6gZD8NP
fkaTwiKapG/vEjG6BJw66djPcxHTbCJIapYGDUlFPmr8Fj5mrrH9dSySBkuayGRwoFDovNBSPjwe
0X6VkZ2M5coKnHYz2rPxSpTI64jD+XQqEdmSUVvSOhxwLQzc6U4EiDzpo4ctg+zNoxdXysXzuC8x
MU/l3dePI3gKQxB3U1x/Vd9SRdZr2gAHVCumFrhf1CKMWbUNEox52y38IfTuNbPsuPYb3Him4gk9
j5B2pnvRWaTa4A6nSfOCg/DBCt1x5Zm9/OzBsUL4qOjNPWQ81CpwLvoKrxytjKpSWOJWsZlQeMB1
eS98Dvza7rTtaDehjvWdViF7iTIGpicYXq5CU9qfRySt4EpE/bK24hCGFOVNEz+p/EzhsmBiK2Z3
j4lTADiHmA+4Q1g95TUUmhReJikXQeeO1t2IADRkT4ysP6gyiHmhXi+kpHsAJ4QBuGMP36vTYF6k
BQUqL0hkGcAdBQps40C7pQfb12jeWZd+NwoDEZEOKCSZsbO1g6sS3b9M9ze5/dmrNraNxs1It3E4
KvF4bFuFviR0dixbvThEUahelKazM3Pt7IN98NbTgzlVIFXBH8hX24BGT4O+fs3Txx3uMFya6DWF
H1XD3loj/MtACLkEKFB7DtfIsLm/MOarVvaIIJ6meKWZd9mCnLbTu4me5CIpUXJ5f2risPg+F55m
xAhQAKZHB0K+qrT4skLx1mqqlcQgfV2YqX7ap2ODnUqoD/dKRJIr1YQu6xp+fmmmEi+bKtKpH8za
OOiG56cJPcaL1tThxqbQvE8pZ0dfotKIbwLKMKuyAi8+ILQi4BfDB/pgAodl2+cJzMUi6SBYIGgj
HC4bB8kEbRX1LfT2h1Ul+2apYhyJp6lBCy+y8k3VSmsJv8LeWHoLOn+UfHN6QdfPcIYjBVN+qbQg
WUMhLReNKHC5kqiEpSi8b8ekOlZWfZkmDUZxZR6tEIe3z3CH7D9RqJZbq9CvmtnFO4Y8DI4qaD6Y
IEf14aejaOhxVoPfIp/nYDycn+o0GidYQ6yizqx2oqqOytDplr4wfxjCWjk2GnbvL+m80Q4+Vkak
6gbGBuActdJX2z2JsUbrUkYsqup6BFEE0xFfuFgju6s/Qry86v7w/hiN4iedJ3A9NBNeHfl5HFOQ
NQEiA1ZBtEk1m0IPEdYyQ42eBaylckQIOr/QdxZkh1U4/Hh/tk+H+KvpcnUBEhS0/F1QeocL3Hr4
mbWmj4i55foIz6XmMRAjFILsif5xrbxVMCIL1WZ0w9qyxOIBoNyiVDY8MpJ1LM6n+hTGtbvK7Wbj
yuZ66uJxbZK3YjvS4CFO5XxlQXxFYQzqcOYEPX8NvCESFFC/UN26xqACVQQ8UJDLvEgxxEBpV6k1
XAf/qo40lOqxR0a7ssDgOqK4MBEordUQjCgtNE5+w55EtQ7L2GoAqxwmMjrBTCLfh0HZHhs54MrQ
5tUhUjA89w7/BeHVv18ZT7zYSb8gkbf30/1/UJYMi8M8lF96TkGlOcOK6Sk+h0xPNbjnUIuf0DRz
6SOSnVIofAFGhsRArkqWaQPWNGYI0Z+hFj8SqD/QaDNogJLoyN8JtSTP9fIrnwO9GSdpWHNQJ584
Fi/bD1kNc9srIPmBqmtQEtPs7LybK0OccWjpDceaJzN0Pgv3qBbZzOIbjgE4Vjv8xDhoDUiW/hKj
OHlWdyI+Ufi0jhujpy5Pc2tC6g005qdajpy/QeZjEoTLSL7iY0lXeTto2qdar+MjL9EGdD0z9HO2
WY28Kfwsw981okWZ185IaBNMr/LN05v6v037N2L79zbt5/7x++NBavD0C88b9gnrznYgA5DIxoDo
/EduYOh/gKED7aoQDKdH/qLSbFGEnuN+KDfUbRTdwj83rFKkDaB9gaI9laeJm/7BG7h4PoCfeeB/
0cRfBuOH4dFceSFtAZtg8MfAt75Gf7WJDDK3d+nCFjOVuGjtS4Tp0YgKJrGjkeL9EFFu4cyjMNl8
sUY/H+Xl0EzhxafyPPSMVCcJAOL6lBm9/FQEGnzIbRVqaVeQFFNhFhjh1USchZF9gOB9eyjFW3BY
TBb08DLiXg4MIG1q6fRmiUHIMC3DsiAB6bT+g1nNF+tf997zrMD6o6dAqiVAiB8OheRNXMmaWRlY
1x33aHsi0WuOH3SS33pthLQwvGgxUkuZw5sXeAf0/f3IK3K1LCa8BBosbzbdqBfHbZuVR54Ar0Vz
rJLrrI0QVX3/vR2GTj9nCGnDtAgrAPO9Ci1ahISTKCrVskQwF5aWWWVHqY61An00zOjR3EeJyWk/
CKnfeoUub89wDMYFHH04Y5hRBXBvRg2bZFz6Oqyjsg2zXVHF9QcJ6mHs+zRBYEM0SyVobwNqweFQ
eMQgppbiE1WKEWsMAl25sazApk4TD7CSQ+ovDp5SrlMNZ17xYfD2xhZi48zngWC6tJUOx8/CIEL+
npfbYT11InK3wX2jko1av/8iDyPS53mKJ5YIyEW0DV6N0+nt4PpRpJYSWUpMmyXdWMeqT4sMrkqV
B87u/fHeeIVPtWE+Qi5G/PcO5+VwJwEEsWd1akPuLB8DlnG0xhtFT/aDPfrmUI5uAkpwKFW/Tl8S
k2pL4aRIy/blt6Qq7C297OYyULH4YKS3NguwB3QhbDQjeGGHk/I6dIorFbKIo1OsbRkZIWA2H8lY
V4fMNmDDsewVXic60L7TssMI+P1VfeNzBKRIVcGgxEtP89VbtDXUdjURYKBUCO3a9fA6te1gPAII
Ndy0Xe2sHM/9CCn9xvnDDjVmhBkZBrjhw1nnw1gMvmB9aUHCP/bzYJk6Um38odfQEtfabVthZFtA
Z/0gsXjrzVLQ4ggg0HOJ2w5HTrtwaJvEQcsG+vgiocwK7TNWK3wBtA9W9s1JujrtBIor1Fhe7Vej
zjlDDQ+iuOXmK6OcoqPBGoyHou4scNtjeNGhIRijRWCaH10jb0yT04ccFCSPSR/61bYKQzNCRlvR
FKUFC7kJM77acON1aOTBB5/lq1zx6Rygn02UCStXp2T8ap6I4iA2D0xz6VcYnrtzFUhDm4kGh4UO
3UhXBFHYbV+X1meZ5tA0Ivu7pmM28P5GfgXd+fkcrPPMQAYQ+1+cnVlv3MiShX8RAe7LPBbJqpIs
7/b18kK43d3c952/fr5UX8yILKIINWA3BBitYG6RkREnztmmamTbGYYl4jsoNLOdg+grSuSOD1sQ
KppVLdjiDfjtneQnenL1Werlv+5/wY5DJETjQwS5iuj0We+tDg7LUI7gZ2iLrvYmyUjfaGkfnU0d
WrIUQfrX32miRUS3RV8Rp0h8z4tbvCpotdGNkQ1WTvVZppHIk40w9kNZsg/28o6b4lHCeYWgRgR8
m6HB69jIRpCjfYgOsktJxob2UZnHz+bYNw9BbtBfbA3VX1Y1Zu+bITcO3OTOfib3YZGGBgrqgPtd
D3UeVLktpIw9ZqCT1VOWuM54KTJGc325v4o7Q7WBf2lg/4C+EkavTVUgbQsZXXSXpgf5/awjSARN
bYUEHSrBGbAwl3a30E91Gq0rxIn9++aF69sEgC/NbxMf8FhKIUwJGle22LKhnJ7rdj7Cpq+36nOk
brKSxEIaiFdSjOtByuY8VtGsVX6RKfAxqrn5DT4pDXSGHPioyqYHYOZde/T8cMMITLy8sQfjGI9H
FAZ8mM1az2nQn2+qguUc419OZIev2q7PwwPjQfssvaVCz3VzqcnwXMiJ1Xe+DNkl7MFpeF4W9Rdc
oMG5HWTlje5UpWf2fehFxNkHHnF9pf7XOrcbmT6Th9ZzdvfFuZR6RW5jdAP8wFA6vNGsQRRjto+9
jCxv/ExFbLTah/v7Zs+oeCSyc1Uyd9umP6UPpRnuWJ70SAU9ZAVyhnKrJ74jL+nflp2kH62lHw+W
dX3FPY9UQBW54wDim+Ss19soQFUTPHMlZIShFExhwbxSDDBdMBtImXdWOUEFpfZC5U07mOSdHeVw
OmmrIHCi/CU+7cUk9wG98flEu1PeUVPtJCl86irHcWELVXzUsuSD62VvqArVL+JBBnxTBLPQtEtU
daS9Su6R1kJM9dEyRqSBJtN8ymBogs5Pk5pPFQzQB35+d6jkYnmvEY/eoEEzOHLR9mBpEb1I3lhF
bZyirpv+0/MRfjJPR1O7QeT+s6wKyS4QGoA9rW12G5ZPEyEnvfGrSnOgrzQNv0I0RTmFxlJ9LWGC
sWGLsoA2LboT/RUVtkN3CTc6nKqzrwyjdRQwboKMfz6JrAhZBoGbI+exXu5UQrB3WRAPQqjzK+fL
PjsheYYwMTq3E1iGqVHNpyTUNN+W0Y1NxlE723p0BAlfX0T/fAeVE9pPuR9E9Lr+DivONX2Ad9ef
ej3F8rw8pmMIAzNYjYPDtb4J/jFlyOxurjyZoGLjMyWnkCP0GTo/Dy3azuDYvAxB1X2/7zf2Nhfl
S00TaSLxDFkPSOGmg8+6hBa2UXI665zsnMmz8lXuzd6b5CJ5XWj632EZdJzipwDXbxtLOkR4rViu
wb40WXFG+Xp6BOI/PowgES+vH5tJcES+l/o6m3k9NnKhxZz0LFaW1bVfyVZxXaCZhnKspyV67urz
fXt7mwOQEpQNDA8s08Yntc2cj6Vmtn7dIPfaQ6Z8rUxYQAOVhtP7pvbcEVGfCWCedgDSKOuh6ZNM
9iSK4IMsTdVrjaVARNFGmUwPwaIQr7uJkoXRqZsQ7r1v+jmp9/8hyj8rSO2LepTKH1g91raXCkzW
bMatb+em/dDCz+5PAio0W0N3ViWp/xLPbfB7RnOBFtTFka9dGKdnia40RGiCLHjfRXLr5lNo2W/M
TKWSpEtR8KArXQMOyJrtg5O0Dun++WDuKQMiEYgXSYquPzhQ26BWHZRFxyJV3jr29DRpsvLBKQrU
uiAJeC/HkvYrRkv4rBWTcz2YL5Vfv54v2nBIeFn0IBO/brdFBskciUzQilaEEAQCuYHpD3VihB5c
s+A8o6VVUb0PWudX1UjI/vR9155sPbEvTlY0XxNj0f5z/5tuZ4TLk3e3iOgJF57d7YvbU6/ojUSb
sUKTMujOVtTbpyixOphsR/VnLc/a11TN7I/0vM4f5yo2f9w3f7t7xd0NnIViCwns56fcC/ODXqH0
BLWPD1q1do06dVxmSLuoLcptdYneBlxMSAHOzWEfsXiNbhYDi6IARLKFxNXGqy7kUSy9lzDtWOa1
goTjwoUla5e6Cqu/LaEC1CL18maC/TLytcFENiSWx6/3J+DWUzigHQXZjGicJAW73pGRFSgIYqLG
o0H/6umZqnBSleQ9Aj3zw78xhQsFWSRgEhunxCkuS2TlSh+yqu4POGsQIm0blDw4jebBQdtbV3h8
CLspCFDJ2hy0MU2BCtGd7sMv1i4IWo0UqzRqWihB2cvvJV+sU11P1kSE5jRHjmlvU3Nd4oFhIIPe
VJzDF7tqSnIkP5yo8ps0Ut/QMYw2tUxvPPoVEBuoAfwCjSxdUxob3+iFctDdd3uRgsTisUG+5fky
3UQGKNTSQahmlZ/0dvEurCDmFHqj6pvFkMurkqGTeX9hdwwSdFPMYaapTWwfqpBXdaATpBz67ya8
xrU0oPw1IS/YWdPyJqaHujzw/LdvDMrxFE4t4Ulpf9gsL/yD1hgHTu4PJJe8ngv77UwHI3m6NkD+
jATw4KTp+f4wN3kd4b1pcaZgoOnY5U23uW6GskpgaUxL3+pAcaPql76dYGI6T4bTfJSM3nqsnSFT
vDEcWi8pu/Qd3O/jn/e/YufActPR8EGqljLCNrfT2mrhtGhV+Y0+KH/MypBfKMfmZ9VomgPfsLOu
3M9UgKitkTrcYi8WGfpVWWpqf0j78K9WdYrHIoCuU+tk1OzaZKkPlnVvhkWMybtG5HiQj14fHIQZ
yxBgbu2TAx4MT6q7AKmWIP2C2npAh1SmDz9h9kZ2KiYHdGkNM+iQWAmszH/1LNPbCI+gSAzThrc5
Q/zLIGVGXPv4bge1MFjNH0fAE54W1OQW7xvb2c0MlX4cwyKFxlW0HvUCL2VN1Ry98Lkz3vZ5rn1Y
zNG4prD94fxDf5Bi+Xrfpjghm9sHcBdFE5BR5NG2zFeGISnwEzPAMIXGi0ZyBFNRjPp938qOGyat
gw3xLCfHvRlZUvLlxgyBX+80mjt3WvoIFg/6YItwzNVG/u2UIERUXRY7Sv7F9iX8xUNQfaI1anO1
FZrZRMaEimqlBe1Tjsy8O0QDbTiFPikXMyrpqbk/3J2FfMan0kAK+xPB/nohk26wykYLKt+2cuT+
uqKmRc8af2RV8KfcCh7eEHmw129Vjia0ADr5Zro1N5dNNsiLnM+k/xD4mx5yhD/fdeNSfKJf3f5+
f3w7DoHdqahcLexT5nY9Pq1qlUpKLeJHjbYf0P4K8oy59EaJbeDhZlkcRAw79yigNsWAfADfC7XL
2h5rZcHtm7W+miAdkQAv/MBjFF3LWItMrwMz/9QoTclFI2Qtlxltu/sD3v8AwfRCypB9tBmwMViQ
Gxt8QI/8wc8myPonteYdgwRD/lQ5OlxFE20YkNiW35NG/Xbf+t50P7OWOBRRCVQ21pM+S+Sxb1uf
CAOKzADd61NbUZYeYKZ8xOHnl/sGb/Mtoq4JyZ8AMvCDvfG/Vk6GzTBQ8bWX1LrGaYUs7DQpniwh
i5QU2gNAs8mdFwnZcSlP/jP3SEsnQJE9pGSG9/e/5sZF8THgCy2ytLT63qCC5ZRudkfvADHXY/e2
mRLDm+1AP7/eimjdobYKMRpv5vUeC5y0mNNRyIhY2XJOumShx6E5qk0Z/JaVuwWzzj363B5EIX57
n5SMUV1CVfWmIspdNFbyB6VBxgt5nPB6f0C3puhoIoPCRQLmRt/mUarQwrWZsuo1Tlj8GDkZX+25
tdyxjs2DwG/HFNEe/f8i0oZ+beN6nAlNyMKeVa8OQmhsKimG21wD6dqhGq3PyYGnuzkPJOwp+4ia
qUk3gbWp7xmNbY/xqGseck9/SHkw+MY4V+dmsCiA5KN0MJE3hx9LAklHjEkKBQ+03hlKOofaYk0q
VReonuLCrN8lSdG9l0djeCuXbfsI8AcZnKCNluvQwIJ5dByFhfWuYawsI2zF9Fw8d/C+fEdYVVkZ
sd4jOIiDBQsK+dDsWsGkf4sGNAndXG+0b+hPIXVW5qDhAQMl9IcNE1TwJw2iuObgghMX2M0H8aRS
ZMCBghxqPSVjVS+pkuWaZ7eS/tOuVESIurD+oIbZpxlp0M+gSLq/okkxDnbaztITitKW7AAPJEm4
cUx5ayJzU1OHysp4hqVJM71aDrs3dL5K52RpzQPfc5vmxeU7nB/qqGDLKCmsR+r0KB1Pvbl4pNFI
mDQKaBmUsRpOb5b1LVTHRsXzckLncUDJBrI6Gun1THJlWIH/HmSV7N6rzzVfBBKETgkV8QwRfLx4
VM5Kr+YFHtpT5zkRxPnox8iz43PKj0Dlt3G4gNNwzbPMpN+5/9a2EIhUmlC2Z9HQGyEVEw3+WKLY
NA96cc4d0nlofhY+Ym8z6nYd8qozbRb3x7uz5ESnYF0dgc66WYFBogd5QI/Xo/eufigDJfPUQI9p
iOZhPfZZeOBddo47mURK9nTGg6XfoojiNhtjpHhkT9NB6VtGVL9VpFp6bO1C+ktpNTR3dcmpPwIU
mUZ0JVAYPFjhnREDWhDhDhlp0nPaetaTICaburDJyYmlj6rcIU0QtMvXYlKXv8bSKeODKd45ziZP
DnIU5GMgMt5scojFU7RVAgXwvjxGj2moRY/IXKc08ZlG3bgUguz6hC5IGgOPo03+YMA7U87TgxtE
tOAyZPF9L7Z0lBigBOxI9iR7Qa0+W7oFkYfMvFRmXxmweVjN56xSg0utDogMztG/uCsJMID38zwA
VrCdAEQyG5CJKMiPY6+ekl5JUW4IJx+5i/HgkbcTW8GCQDIIzBi+5R9FnBeDncIBAoLK1pGMQ1vF
S6tF80f2/pMdNYjMJqn1oy20BtFbyb6mmYPqBTQFxjtULxpvNLrooG3pdvG50jTyjipZBH7c3KYz
aT4FSRjDMxBSfBvG5nQlom1O/bBkjwiXVy6qr8OF3PTRVNwGdmSmSPdyuVFFg/N3veypRkw9wb7g
Ta0ew31vDCjN2/oBVvb2NBECCdix2F2C93dtJZ4pbVexbngcK/WzHdbqJakjHSXZWkcbDgdysJtv
oyHMEbIibEfZRd12J0pRC9pZC01vgFDUK4Jp8TWNrj1Wujrf9427piiUkeizhODZZgbHrLclOytM
j8tYce0enc25jSzoCKwjt7g7jUQfOCSHxoJnkq8X23YJm1hSEDHzylR7gsY4PMNMrPkD9DtuFSfx
gRfe25XEdkCBKZaJrMF61WQVsXpT4XWnznX1BUBwdubo0kujtsmnCsaZU65owaU0i+TAGe4O1CLX
xdFUeb1v5hSqYjQ5h5E5jRUYPYT2+DRG8lv40rMr9ZKjasyuPeoxsqZr5Gu31EqKXQZzSB7Mcyht
Xi1zzL84ocG7LguKBzOumj/v75lbZ0tiTRx2UD2wQG67VZMc7iElxd5oMoFqiNxoBDnT07jk+jl0
kF+R+sp07cZJHzrFOHpn7Q2XwidpLvy96OFdL2w3VbkGIyYLW81oW8HUdAHSFJKUd/RHlKuP6uNi
udahKgT/gpsRwk9OybYCUM1jqkONaEJjkjRvM2rYn6XW1Igdu8DT2s46hyhxHriAXaM85ehzgMGP
lMV6kBp66plhl6YH4lJ/dEKthD+e4Kmy5+A6QyhwGatOPb9+YS3waLzZefk9MwC9vEVhKNWceizQ
bbeDsnF7JW7OLZgUunmjwfw7lVELc2UlTgHHxEIaurGiL/c/YW9xAQCSKuUWFWCN9bi7CEqGDq40
D5oy47GctMFfEL/0KmlBBbLvjl5Ge/bIQ/Eq4xohGb7xEs5kw9NKatGTVG3+LeeJcgbtWf5QQNZD
/puW6R/3B7jjcEl7gRMQOQIT9Nh6gGkm09Daa+gxt4rGxTjHZwjHWz+0+t/3Le0MjVQBLfOcE/jj
t6WNpEvzTCkXy6uAWSdt8atcjNiPY/S/k9o8qt7vWANzDeKaqATQ1jON/QvvXqY0WC2xbHlyT3NX
r5GSsHpNoZV5alCci4aDoOPWHh5IdMwzQvIGW+a2pg4iuHViND1nJTtbXNDumEgS2rp0p0+wRR4E
Ac940LUbMEHriE47Ub6xBDfBy8MBZQW0TTKPhaaY1d+THtu/7aXNP+bjIL+TF03/mWfV8CGKkvAh
rvo6vQSWE51lSC2eKEXIFBoKdLztwP5GAMt79/5q34ZC3KjsK9qmCMRZifXnOZpETbyIAs9UM/PK
yUTSes7Gh/tW9madk6Lj+7nIiffXVtpymOjFmAMvTsbyUrVljGCo9SW3nPYBPe+DHXzrBCnJccHQ
MW4pYIbE17zYU8iOTkSOcGGlE4IZSCQ6rhMgrCGHxQRlipUjCFcc4UhvDygpIeIGVpkLjtOzNqpr
Ce2B5hL6upzJLpTMkZukoX4mzHh1uYbQjqiZEAUknEi0rU2Vg7ModtXyLs6i6bELLeukQ1vtLxm6
beko12+WEuHv+0u4Mz5446HrojgmIC+bfZxM6FbIjZBom+mBVuUcIbXR6j/nXdcd1I/3TFFbtNTn
jj1Yf9fjq3M7jNJAjUioK9rfVWDWxcmkV4CjoE/p5f649g4oREzcGjYvQX7YnABefuY4jkXsW8VU
/gUxUPN+hDUncwdqVBc51youan2OXBSXmt9yj3BiC9VX4QkRSNqbuWqcUe+/zuEYva3B1/j3P/A5
4tx4EINkCCBaTinMfZsPhFBMC8JJQkpimOnnbhQtfozVSnqfQFSWuO2YVULTXUX+CW6koBnjt61e
xJe6btW3tVbO750E/TpNApM6yU3QnpKi6d+rUlT8UA1JU2nX1qhl1mhr3f/0jQgJBWted7h2wdDP
1QXBxnolKx1UTx50kd/LxeeykrMHpU4j0SYVuYUFBCjK2+6S9rAGjVbaXSQuVZoTevtdVqihD2ak
OpjNG0+Er6OXkFoglXT+uwmQBEYMRb8F5cjRih4gj2uH00h3/YcUUrhPhgwd1f052DPIceECoHAl
EjvrKQi6opToJ9Zpy0cyQ0W74rHq1cmzsqJ8qIboaD/fHB563TADPpfkmYm/Xduz6qXXDSjsXD0e
xzNCMxbwBPAIy2hP3v2h3TyVRMFPWKEdAcrzLREDQa+UDAbY9WGsDVQzyRL9rSh0FpIY7anZpzKE
SdLooWPfHpjeGSUSC7wiePCCB93GXxKPsTavoDpEPtz2adOCeYe6tavrff/p/ihvni1Y4PwJhktR
H99WcTWk6EhF0XBhxuPiS0ENzQKFQa/KrQWBS5gWs3wuP6GFPnh2mB8By28TwdhHG4AjRMcAdaLN
BoqwCG4owT4tPUiwyn18ctohuVaWCRNORf089jhHQXuOlVH54rRQoqVWVV8hXh7d+5MhjK18kfgY
QD20VJLYoKy93l0VKAjFCul+CVUnd+tKsbyiLdrXH1KCBbaVDa8TpceNx5NRGVUDq4TGpg+Hc498
3kkCtIia3+B4aakdPQ13R8VbDc0SoU+wbcSdaRCxIOvXESms1IexCIunvh6yg7m7CUvE3PFoECA3
POI29IR7AJjICDkPPjf4UysJurTYLP5IKZpILmB5/cMM4uigwXnH/wgOZ2oWsGmRqdi8jBKCP0Wf
Lc2Nlc78DlVCPp0Ms5LPi14rid9pzVFuaN8ih4XcHsnsLcyuUevBVCD9dethGU+5DjW1HNbZKdcW
EOpJ0B3M6+3qaVyLvMUE/Qy5r81uyVUrXdQCe2qvShcjsbsHyo3GgR+/XT2sUGMEqeIQd20baXQn
CBEMF81QS5i+Vxs78bXGmd+NFaTUrjFLTnIq5dY4wBHeTiZBl9Dk4yQI0o3N4HgFcaZ7joJOO+G1
D5rkqsuj7cd2IL8x7Gw6GOatT8ceSgtEX7A8wbS2PuBU3XOnah1A051e+Lo1FQ89oDTfUSYipICc
KUrALRyy+lFj246jwzRNJRD7wDgO7fja9AzN2AiOWnMNNQ2gsRotd+qERlhr5d4MJhkxlKE55z3k
fEauTmfJlLRPsgF2976Tu71ckApRyGZQfeKsbj1uN4B5MhOcnKQMqR8gf+1Cx2g9mgY0hvdN7S0v
+4q0PNEdBA4b597G4SipAawRYd8ZngVZt9sos3SFMGc4KTCKH0S7u/YM5lZ0HIuH6XqO20xTRjCj
bCc2lh9KORPYm9lTz6rSIdvOB8/fvakEOMLJRPNSsKav7fXmCLFWB4lDass95G5J5s2RPfi9oh4V
5/fcgOjbJvVNJyhYh7WpuJVSUyswBblm7zsEdnCG2UcIq70JBLtAApGQluzw5nyE4xxGQd0Y7kiP
7ymIMvMU6XPgNkHyhzVYyoFv2/M6AJDAV1EgYhLF57x4ygYUPdXKUmhsbduaCCtRYJEuJLo9m/ax
pbPbhWPePNgktxEPaTzGximgVYSq1NqoUkEPb1mdjtIsVJ8nuEz7D9M89VfZGnmAFOXUfLClOv8P
zKrV45TK0/f7p0Is1TrK4ANoTuAIogLFZbH+ANhcZrhXNR06wTnyMrmnKb6v44siOc4X3rsVj5nC
8SSzGj/et7y3vORqCXC4Li2Gv7asTW1RmiPzbWdVfW71rj7FcRlfnLDrTn2rDd59e89d9tuhUvKF
xgGeI7LFm7d8kRlyasohB7J1RiFLXph0S8L2/edo8/D11DxTCwhCAjP3INk25NOcx8U7eRrK7yiH
JtNJzyvUhbWpUEK/nCrYUSO0YcbT1JfDcHKibEQFCmTetzY2lb8zks6dW9Rq3sL+vaQtHYpFRZbE
NJO/NKubfqXmVDQnagBAOIxk6YtTtQzVAbxhZ4uJ3iAwbfgFwq7Nvu7KiPr1QoN4PdEfFKWmedKc
rPOFELALKVjhzg4q6yrZulPWFUe4ods3NQER6XndgKuHw7U9xo7WOpUR2Bq0L3L8Aw5MGAVzs5F/
j5nShm6fNP3nTgGUetKNlOnIY039Uiuz2SK5EOvfS1sPKZNHTW1c0q4PPiB8XwcnlfT2dIrHnsAb
NBciKSGlF3qPItj6zve3zo5rFbxwgliF5yVPg/VWTeYlN6KGwM6SdPiunDn7PE5SeOJBPvuvN2VQ
MQaVQM0P3M3alJb1VaVwINk3wC5ZOko1Srtwa2TdQX52x+GJ3qD/M7W5EAtdeLuYURlGr7wZ1Cr7
voin0YlXYJSdQLRO18kol4PJ3DVrIABJsQZHuxU+1vUQOpWYEdq1ORQnXW910TnZl/FJrvrqu+PE
kh/ojX1gd2cRqZ6S6CL7RLSxrURHdltMEd/jyo2WX9MyrkHt2vVToMq/X72G3FbkA4jrBKpx42hQ
+2i7aU55MUdWASB4ss6OXjfqKbfM+ud9WztX8crWJsqYinIowp5YOWoz+fMAF87PStSl71vZnTv4
ocipEDTeqOrpcmmPCDXA7KGEEJNPtfOpL1WIycvgqFdqz5RQsUAxExQYgLj1AYhLx0wDEIWuVuk0
aDW0OwDVSa9qn0cP90e1sxOJKyiEUMLjmbhlPRhyaxrVCIU8dW4APcFlcZaQH6KIP4SXFNrST/OU
Gz/uG91bMLBtYmNQ1OINvBmf3TtWObBg2ZyzF+OBNl4V1Px9K3uzyPOagIJWLxZt40ZIn/YmsnGC
0KFRf4RN8VdVqCgo1Om/2OsMhSBF6C3SZrAejmYNAFSHCe7vaIjflkbNLaKiS+ctSyAdrNfeoAin
0VrGF/N+2diqBGNE5oyaG6ljB0kosLuuJ6lZzvNRE+/eKhFMQ+siFN+p16yHFc3KaNQjvlFpk+m8
lGF0sbrg1UhHcnmiZ5dOa2aJTb+2ghqPPZowYrhW1/xB1Ff7eYpCh8qA3MEc/quz83v6n33evN1B
idwocbt4dm4GZUqor1V2T36CVOlT0be8tgL0K2Xv/ubbO1d08P+fHbGOLyJpceOomoQdDfG5M2JT
sO/qdQ/6x1mgxHCyx4yzfZA7FGHMJrrj4cMzmtKCCkPDxihdLaGZFQtGWxpNT0HQxt+GeO7OdWRZ
bzOoUY9U4vamk/cJ2R4hmsWTaz3MREnbpJfZ+g3s4A/dUiFUIasHr7p9I2wS0d1C87+Y6xdzOdvQ
76pmS4YnH7pHp06A6qvp5L5+xUSDGdp9QEHZj2srpZIUedypqKZQIX6CeSZzuyxuvALpGnqE7Tej
E/x93+TtwMi0qCR3wD9CBr5tP0iUTq2Ukb2f8T7wHKMyPymDZn+5b+X2eSPyObCk0pwpUiwbP9jm
gxpFNNrSRWJllzFplzdqEtvvijqo3HwkBijhnXCLMun9+5ZvDwGWIckkoYyzonNsPaWwRVQjsHIW
Dv2yD5qkxd8ANfdvyq5uHjQ9KCDtBdR83+jtISCRJDKPAkNLI5aY9Be7hexmi3Im6zgjVsZTxrDp
o7MkTze67wW36PnfmAPOSYfQc95sbU6JQxPWHmGuRBNdc2LHDbhAPRTgf89ScIQX2xsd3tKhVc8k
+bilnuqMhKrowhFPB5j/BSwPcYA0Oik0+n9N+1w6yOfubVHhTURfJIHIFhkdIyYsQ7OhkRA0Q5eK
5niVI1s/KMHubRTwGCSmnhM32xRY0kCGRwsiSBN0MN/x8B0v0pgkrryMnRvHte3ROld491duZ2hU
kSAUEQ2PICU2uxMYpdPRkM3KSeH4JlOzyHcGvMx9K7cXNtgvnp6gnBE4ZIjr/aHXlpl3GVb6fAZo
a8F7Hetm+x7Cr/TVjxniHJFC4f8lm7qtxY0kogYz56CriRx4kjYlJzuyF89BEcpV9KJ3JyM8ak3e
2ZAmZXpRrWKL3BQAi3qJ9argoov0/oeShvYjRa3imySN0skO8vQg/hGLsr7iRL8sSAtqVNQ4tyhe
y8gp2i4zXGD2PH7QkxHtlg4kKMwwoZvV1ehKuZQ/TmGUf7Ij9Yi08XY1aY4gdpCp0dDCamyilSwa
MtmZLaD5eTj+tM1ARpKD5jh/KeewP8jW7hoTSQsWFCHgbTtgPi6T3C8FHcF12lzqeNafmmU2L7xS
lcv9XXrbAQEDjS6E69AmF10nm4EVkqUi4jHnXjRmA80/w+TLHAnfSfr5TdhN6ZMxwYE0RQaNwdL0
pA928+H+N9yeR+xSrRK3FNwxW+ABKBrJ1Ba4cODinR7kWKn8MF6iA3+9a0XctQSchH+6mPQX1wOv
cfZoZufeqPbdFY0k+tcp8R2c+ttTIQIVWmlEco9RqWsrWtdMUlqQRNNa0t1avAwPajeEj7E5QlKv
lN3rhJSBPjwTmVJZN2gYukV/h3oLUTJwAm+pteZTp6QmOnN2e72/RHvDssCEgF9Bo+Amj5UnFvy2
S1SAl0v1azRBAZAt5QTX2QT1vhIe2bu9F5jBF/bE97xYrLmkpkxnSuFZs/Q2Aw/1DWLW+RobsLLb
i/2zcyLn4NDdDJGWYmpfAkBHuu6mRUIOir7KQ9heJ7XRT0PSO+6oW81VF8hzJS6PYPs3hxx7tASQ
hULmVTz510O0omJp0eBjp0hRfEZLj8KPBryBr+wOLryNQDWbRNjSRBmBTULv9CYSnHCPJUS+udc2
w+y4+jiF39lL03tr6Qeo6+K8oOg2Z+6c945fV472S44TFSrlVE6euiVSvy6qBq/onECJm2Y5eaRp
oK6sF/kvWD/4/jwvv/Gob6+K2cwfyWAPULah1H6SyuYg0NudOXwWBRhuWKql65krKmieJ46TF+eT
+TTKaOkYA48du22lg01xsw/FxGEGQIZgGd3iEPrJ0qaRp7eXmfNPAzXeX2OQz5ci6SJQ83WbDK6e
xUfMd3tWBUKMVkj+3jQBFk5ETKlNKARIyuw7y1TR/2BIpwDGnHPeSTIwfVXx7x/xvVklWUIDMuyN
gP02nmtJkz6oTaSlMgMesiZRZ6+FgJM8YXEE5N41RcEHrBlcgrzv1gs4Li2KayAEvA5EGBKmBlJW
8YjACJnv1/pjFlDIJxM04ChJPK1NQXQ56qOtZ143Ci0lqmreYHSDL6VRdNacPPjP/Vm8vU+FQWCL
Oi0IUEJs0RfSRKpNBbriKVOYoCqnl84ZoHP22DdS+TSGS/tGmpIWTt60/DN2GtW35KQ8uFF3NhBW
gH7Qt0bhYUvg4uSgB8vCTj24GCyvibXSWya9OhlQYbxzAqc+mbleHBjdWVVcJzEhaXUuvi26pc07
mhVtPfXgMIz9ACqiL4titZReQErcn+VdU+SnIB2mv4O4bL2qdcHjch4xFTZyeGnbLDwPttq/a40m
e72zAbEjWEVFu9NNkR72wUHXCnSQwqF2TmWw2GcJQiW3LJqjdMdNiEv0I7jsgPVC7swTbj2qME8E
TClIIYLJHU8OU+NSwVXuGoPj/DaNevIHBerURiAWIJU6ehbtTSrAbEHVxVOCxMTafE1EZMpBmHlN
pGQnlFBgbq1k1VWqoD9I7OzctcBMAT6ICgFOYOPBFyuJ6tzoM2/RBpkOsqb6nAUwVZVCF1fJtexy
f7/snQcSp0R/JtAWUi/roWm9kJJJp8xLQ7V6zC2j9stKLc7w/ixuqiAAnkRJfeB6xCBWLxaxnC+M
bi7deM6XoYFF05sCDVW8Ps/mzzR1m5eySK2HVNOis5NaCsIPupr+uD/gXduks8BecPcDm1wP2FaQ
ch/UhefK1GlvFoRTT0SGICZbLXKbov+VOoXy2E/mEXBvbxORORZ0uDC2gjdZG3aQZbalOM48dNvD
68zb92sik0DAXR3BQndNEa09X5OCtmltisxWVlRykdFSoHxcctn6XKK36S69HBxkKfYsaQ6VXN4m
grZ/MygmbdLp1ks9sHWxu7TII49TkfnJhFLs6xeOtxht7wR7IBI3J6MgL5iYMu4GitDiYc6Tpj45
Wf6prhvpolV0LHNJShQBmunrfct7Nxe5SOotmEcBUxbu6UXMDewUgsLRwNMtqIarTqKd60ZuH+zZ
jBDVmuboZMX2t6GOygaFbUrpAzm2g1B176RSLKfDCrfArb0Z/xzEqcibpF6nJ85Dr0Zw9elF5NZZ
8Uux4cumlHNE63bzMuSgCqSJIAbkHbqtSlWxmg9hNWMzpv1z0tv+I7w/9kFCbe9I0pQCdZHIY9Dz
uZ7eLg/nKWqdFPfaT+8LnfW0ERM+c1v+tAKjWty6s6p3swmdxcGk7l0sQvaBvjnAktYWxTwWAzRG
TZ55+qA2lat38ehPbRpeDSNtviVdZf+ynXCKTo2dz2672PKRMsOewxcd+OAwoPcgKtkMvk/rCPLR
1DO55Fyez2BDoj7xRpnsTYLI3YHv3Tux4gYlegdQTWZ/bS/OUM/qJOwZiZG59uwsnlKbyTlymuzg
xO4NjfYfHv1khzi2G1NJM1ltXGqEPU6sIhtmm7TyB+01M4vZH9tFP9hHt0PDvwoST6pmZBe3pXxT
b5QlCMPUG6bxU9i0/WMnE2hmoHheHdABwSAlI3wRtZFtPJIJki9Hb5GATKr+MsocdqDywzlvBv1g
h96SBgi4B3+oRotreuv3nLbQSQbnRKxSPP1Q23SoT3ofQzwFc/3yeaao9+c4ZZPbOn1MUdzoPw5l
YZ5U2DrO+TiWB97w1g/xMYInFZdI9+UWUJjJkqV3S4ofluLsC3LZY+pmRqtfzZF01SnIq/Zr2FdF
eLBxd+2SYYFpGB3ImzaOXg3zphuS1IMH9TfycLEP9MB66g1S4by2Zy/vDe3zfc+/t6Po5iBLIEgA
b8D2DrUvHU3P1NNHJaNXcEzPVjLKb2cNPY1/YYpbDa48vADvpPW5XMY+5JeyzA3oxrNhxwsnpjYR
MmmO9Kduz6UKVoMNzI0twP0bl9O2UWf0OqZGXS1PQ0qve0eM69VIf1/Bm6kPrx+auLVA2AALBbq5
HloTm71aZDWnpTDeR3ZTutzlxdnuouXA0t7IeCiwOwRY8+a+QiVQs6WRkWVmLLiJaFtY6jw8TXHc
fu6ysTgA0d3ejwIiQtRMQwavyu2i6eocSlZpJZ6p1PUZXfT2fW036gEkcm8XAnsRdP+il31boFfU
khx/XiUe1KbDicyH6Rsppa4en+PfX6q9Ab00JT7lRaRTxHpXRB2m7DJV3qddkFwg8B7+xVHmHUUh
Ejw/Heva2srEVaiEiN9AGpZOb5yis98GDdSixjAFf1hUJN3/Je08diXHgSz6RQLkzVapzHyuvO+N
0Fbei3JfP4e1mCkphRReDdDdm0IXk2IwGObeG3V/2JffsQ05ZkSqr+C3uM7rRaOuLFSe+ySgi/ZP
GFK6KRbDYQYG/LMZTs/rv+RPjW0gpST9yMuslwtRpXIrxE3QAWi6Sxfb03s4Uq+beybLl+QTshBG
tE+zYmuAracXZtywiijqoQUoHFanpq3TP6ZYmd4CLz3qSOzYIrwE6gpEoty0bS0MBT6XFQ1pi1N7
ggJmnew4RlM5PZQd2VuKB4/CAvVMXr+NmxJCrSfaH0mgGkntRyGTWYZI6/HFFI7um/3eIyvrmDCq
iFWIdjcZkxFnsL1xukE+hqrP6BLtby1UzNIPE6muwmT0s8twgiCePPUaoZp0QgElv5aiLE9jYYs/
7/+eva1LWIKKmZJabVtPJlzz0VLaBFF2JXmnLXn4BqeHRpEaHeEfd55VhxYp3UpalVBEN9eiY/iV
XSx1EjArJfcNp2kvWS3AWsdJOyBRpIXnKvOWh9dukNcHcABwI5QHUDRb345Yp43nqhmkqzbxzvok
Wj+bcAhWmqQHKertvTegFgMPg/tOJ3g74wFIv1OrWZIExTTmftI1wxnAGrNaKlj9noa27v2t3bpQ
0Huyskqxj01u8zSYwqDEegT1F6TivlHrLc7wBpXr/VVuLQTpJCYAy8tBi3kL6RDZZOfw2uNg6kcj
KJq0QSurY8QOw1/8+0vtbQguK4kZmlW3ou1jidhcqSlRQMSuAHqDqTxS5g/uryJv87omxApUhZn/
gRVizWuLQHOUtuAQT0GJJNUHtfXSi22hO9WSG14z/jffiZTyQ9fM7usNhEec6iLRkGw5bdIUmOfO
5DE5NuAFZpRL74lLZ3Tzv+WSMi2izOYD298xSKIhyW6QHRRIB+udMnSJmeE964VtMQOhqvJToYro
0dOb+WrncHoPDvD2ipM8EOnRf9WkSsymxpfXPfpCBRFylzbhtYa0i8jpop/CpLWeaFaZT0Yi0oOg
ZW9ROKr4MDJ7RMakAf8SSQyZQWQ+TVMAc74865lwzk7HjCvNFsqLrUfVh4TZZgeBxc6tABz8f4vK
T//LoqregpEAAEEn1A5PVbO4zzShxlPb59HH+/a6uz/CdET+uRk3pOQ+y9txqLFXhuPOf2nayNgM
N1HKS6LPStAVmFJZOa9mj5EHQkTkylOLRuJ1c5QmokLVFOdTkFmwVOi6zcGEJvkTMahHfc9yX+9m
WI8QjWECMpHfnGItFo+hWeUUpM7cnAh1+rOJAuVpdFLn4A3ecQCkdj+FAOl78Ratzy4MlW6oRD0F
Hb2b5wW9hXPLgHEvSNNU0x7QwlGuoaaWbypjDA/W3nFxtPdkN4wyDEWRjd1k+pSKxltG3rvxU8ck
pXdTY6af71vMjnEyRxnmMfpMxBrbcghRk1Yyw3UMRGxIeUWRXHne6yBL5uYgL9kxTsh+9CylY0OG
YBPOeEmWzZWH93RLuvNtNixUJNXyqbDo9+V12n1ViiE/WHRnf4geUMKTflTjwV0f4KwqC6WZZAxs
b/L8uMzVAK317iF1xs6//ynleawfC5jc0MQhqFN+QWlhvZRtdaHmjdD9scjkDwUg3MmEIvWRKl4R
pBT+DypLu+uB2gSJA/iI6sd6vRnERT22xEPmbLlPRT4lb+I8quEbT1HxV+OJ4mDBW4Nkg/RmpU4b
SfO249S5cTNO2jIEWsuMlKgZ+uekm/qDl2hnFZTnJMBISgLBYVpvK46XzNAbRQQYLNRmYBBPzCcq
D5zyzsejaAOVESgOVrktGC2D0QmNVzUYYmM0iKjH4RqOUfZNaUXyvGhteFAF2NmWpElJpQjqU7yz
621V1lglNHVF4FWmeq2dQTnHxyT72ztG2EojAllyuc4Wqby4etZ49iKC3uqS91Hbh09KOyd45lGj
nCyc90ibtAcntvctUaAgTEHMSaaW660liSKIVywBpqlw/0L3Nz9F6TQ9xDOy2+kwHUnf3N5pMjDq
jlKkE3rAFqrZeQ2cr7oYmANVMCgnTpqn1sRgqN4ewXh3To3+Csgm6m1QMbeon1mk3tL1JSZfDs1T
kxraNYtJSe57jp0NcYuBg0ltZ/a0MfnFSpXW1djQFOb5ez1t+3NqVkwXjI/EVW9XAi8C3hpCPTAZ
c+szaFbFTp9WxCKu2r4zO9X67BXFokNObLz4YFs/aeNrj8hqP08JoWRc8Ob1RG5rSBiaNwUiiasB
LfBSQvSXxHV8dC1Irxa6LA8iKubhahHToP4zJxYKUmWqksLWqpX7IZOJ/+4XxepOmddXX8Zxnv9W
3C75PMfm8DdxqwdQr0EJ7WGmxGz4+agbS3D/gG6vFRxACgxIZUjNjC1KZIDYkBlR0gdJRL3Gj6ei
+pLRNoqgybmGj8g6JCxvPLhXt9IHhORUhyAVINCKyW8eLw+P2xVx3QcDBK9vU7goqB4P1qKdayHm
/pqI0b6YcsbupR0hn9tzaPynOG1t+0sWm96BC7u958hukztKCAca69t53VMc5d1IhwHt8S557siU
z3OUM79qyPrnLHGig/dmbz160qBGaI1js/Jy/hI4m4x6z7S0J/gqLP1UoI179hq4tzHYSV8wP+vg
Tbi97JS5mUdOVoKDuXlQu4G2Sl4RVyZO0oB1aLmBZXYULe+tIl0lHVt67rjq9a4YAApMGzBmMJSp
d60YgXuhJdUeWOztRZeyRFLUkAebeGQTHAxLq1UR42WDSHeTM3W39oMZNpmvcgdfjQ6RSxGjQgan
EbzFEKQzYPbcawj/GS/mW0sx/lE4DGMlJJ8e7LCKvt6/jHtbQ6YC+SX0LqUy+voD1mivwWQiLq7N
yT21iJKnvl5W6JcZdv7369eSgQjmR/Geks16rU6pBQaDWNXcmfEzr194pviUvRmUuTyaMrXjZDAI
YlU5u4lAYbOvdppKPEFE8qYK9UGZPMdH7a7ya0BIj81sTSedNP18f4NyA2sXjZgJsTFy1LwLAMvX
Gwy1ZvJ6VbroqRGAFZP4U5GNQg4TcD/NKIY91uHgXLp50L7fX1n+zduVUW4GVwTQj6bvxkInL/KW
JecYRUNRFbU1pEfw/6P71/119syF6BitLklJQyxvvUM3dxyBRBdpx0KFuKCP6Oe1WzMvtp4OPuae
w0JoiHV4W8lNN0vRQJhHZQ6RNuPy+Smqcpc6Rb4gddtnOxuHH/d3tnN2hJLoxMhozwA/uN7ZMmUJ
s2JlclpaGnNCQWiKxKsbf1gW7WHumUccx8LzB2M5ElrbsVUZeJF2cO3Z8SbkA52h6UWbEUdESwZP
0sgZTZCAFTD0XvlOi7D0J6eervc3vHOUq1U339fIo3lZRgoNBuI/jCnM52ctiqZT7YkjQZf9Dcry
s5QMxWzW35ZNK40649QmNUouk2nPQFkqahqCN5iZ6eOzm2lH8y3kX7q5ErKpgFixFN62tjhJJ6wm
hDg0VAAzFYHoqI3ehuPyejw2TyqdSBlRkSFsJUnzaVQRkE145rzoe5+nzsd8ccJLawj9iHb6kzm4
3RH1PYrdBFAMRJSf+ZcnHOGCcOkrEDJ25xbvrDgXj0MUmkCHk+qtNk3KP/3c9oHeOd0TetDVR2PM
+uWEc8g+LpaFZ+9z22LAhv1PFJvhiUij+49eK9XX3JoZDReJo27j3q2CSUeKRuObIV+bSmgYjUuV
17ycerxIgSmkwfMWcGUFyChAx7k6R6JczvT1lYOH9NbmKDHjElXcMZ2Prc2Ndm/1meMgY6XWyew3
blZ/UEu1GX0K9sl7bZld7VFA94kOFr69V5RjVLI3SqJMgtiS1YfBADIyU/ztZ9u+LH3jPZPd5/4y
hOGrXSRLSR4fos50kbaC1XavhvY04bPSWSnh8DpDHSjtaL+zlKrp/KwzjmSLdjcn80TAIYBj3E0Q
rSpNi2SL4FntrTFIEs++FIzR8BO91R7u+6db02Fz9FVR7gFSjvFsrD0UemqigxQUvWNeen3J/s2U
0n3HwN7uXA+Q/aweIqiqZkcQ/duXh5XxVDTnKJ5QO1mvbERG09ged3qul+nkZVP4UhW8dHE4InJQ
ZnX76f5Wdxdk2BKtaypeQFbXCxK6NrOXyFjZdZpnBwqfn1dpdSraSb/ECeDg++vJt2ztSFy0ROlg
0aSQGezm00amxqCXGn9cMAb9KWmN8cnTUOCZmfwUoM+Uf6oAc1yroV58c2n/fPXqpiPr6QY/gA7J
JpGN9LwR9ATJ/2yTvnKUULT1jcLFh3ltf8rgd1ygmJVv0kT0Z01vjlBrO0a8+gHb93ZsFK0YnT7o
G5p4tEfAkPTF8NJZ0xHR6fYRIqigdcXvBdBK93l9spOWOV7hlSJg3nUXIAdpnlQX4db7X3RvQ3g7
LiSVRLRitwY7jpZdD40IGpuWfTjjaOZQMAk+9V49QIMiBFV0WhOEK1Jsfb2hhD+sNVOIQM0YmRpq
ZuaXIzqF9Vyop1g5VJHa2xpUQgIHdkbMtwnLhrKdaqtWRWBlUfngKjjSuK+WNzVIzdP9r6jtXENZ
c0Obgz4gQ6m2dmHILmirCzB/UJaJvuhh+9msOH/R0vIWn1nA1oWpy3N5nXVo/ucY7Z13roitgk6b
QGEItIQmzlSYq0/ZHNovTpWkMRIE1nwk+7z7XeQER0T4DGrk8s9/iQXou1ENynsR6EnfPogBeaqp
jT8nUe4dOKedwglxIqPCEBgAE0iper3UNLiR12h8FrWqu0vbVQypUyjp1m1an5s2/pTCl7oyNmfi
7qruyfWW/gnKVntwPjvHw+8giKDeRkKwfXuaGRquQKguqETuMWU1WSwf4Tb7RGprwFeMnFcnO7xz
Nh+YbIDQddtVjZkGVxdpNAZTnIhHxx2oVw4DRTcrVA72tuORIQ6AP8ddkDdu2x1qUQHKm8chKG2D
SQRwxB6XtEgDRo30AdRCIDK9Ojw0S7wERpEcIS93rIk6N9U41pZZ3cbyhQ2VNqlcui1JpD65ufFX
wfCdr0N7eMl2HCLpHCBIbhmV4C0cu0GipVSTEBnnsjbOos/qz0vYJAeiALv7AWhOkZn5SXSE1yZr
NbkZk5sOASpSy1O6jOM5zhONoqlSH5zcTphCrQYpDPgugLy3MVjjeGVBB2YILDsuvoilK5/y0DM+
anqm+0PNaKoy0Sa/6M3XV6UAeVNKoS6lAbXzNi7AUbAoEOdDUOSNFkC5IdZtqvQ8x71xEDDs+gCp
5kcvDjgPnn/9QRE3Rm/JovPX9l5zUbUiuhZlWp2nLP7UV1b2frD0/gVfVASDvWS+8NzqKsiNDr72
ng8grIZgDlcZrOTGF2nCdRu3ysegmlHH8/Olo9+kavn0LS5NANPxjFT6/WdhJ5EADQ1/GBYlvV1j
czfMWbfzJaWp6zV9Qsd/MBhMZTvP7syYnYkJZCclRC/q/qJ710QeLI1w5FZJnNffe4ZKKHRL8L3J
n/zcnpSPxlyl7++vsndNiKylARGKwSRfr+KkRmKZLVPwjD6yzmE4VP4yZ83bSa+OGOa7XxG74Rmh
cASwYb2UF82pYLLXEDDhGAFFLYRim4ihOqMF+W8/FcOXXDWPSgB7++O9AkmBxbi8XetFzUKzhF1V
Y4Awx4RRiq4KVGHrb0VuHT3Iexuk0K1inbLLsO3b5e0S6mM843K0IXYfbatPko8NCtLWF2OSr1RU
oZZr6WN+1BnauxOgTykL4NJ4PTYx5rjMptkjtBDUKvr0EUF8UA+duIhEG89gCo8UOo7W28TvoRZO
Rs0Y9CCp+zRQmyE+501bXdTZcy/RYBypiu2dosVkedkpB9m7Fa+QekKDmKshUMCwfWPkHhOyRWiK
M1PBk4MuydFaGzM1Juj/mQ4MAAiKfh5ny3sqZ+ph1RwfYfR3l6JYTGsZkSpaiGvjjHqjQSESAIBR
F9aXXvTJKR4K9Qwi9vUcPjq8IDZou8mceluSyAZPGSsd26yU1ruibude9RYUgMf1uNx3KXuOCz0c
BiRK7BuNhfWueIDc0tKHIYBIZWrnku85SBbCkVfeM0KyAawdeSbA1xvXFWcJpXbTJSg17eSDqeQ2
XQUrfaodM+pQEV6O7vfeccnBrXAhyV0hPK035jIkHsGaCMAsEdpFtYV5aUrmsYWT0A8qH7tLSXwD
A1t3iCJ0dqNSX0ICXXUuzxlDQz9jGIKagJUeLLV3XKBzaZFQJCVz3HzGNnR1ZgAnQ+CFQ/dYktt9
UpTDaQW7GwJLbvOM0vXdgpVQ6FrcGBmhoIJFcU3tggFY9iAqP6nq7OBN2/PDoMz+d63NOfVGZbip
A4ABtYH8CpXJfXaUyf2zzyF2KmrsBCnUst+wevp1qCwAL6feKYPEX7KxPK37RqS4KEob1b+F1sLg
ino3PIgKdr/jTxquJDYDt1kvY+V5KsoRo4fhnKaPWh6ZT3HUde1VzcCY3r/Ju4vBw5JYDYlB3jwr
LRCvKpprcoKhM0PfqK34ae5bhVRPw8v7v7EagAD0KdEoYiT3emsaAlbqkKU/YSjVWzscmQ4yGU9R
fqjdtbcvvh1jdcA8SUrAeqVQSx1NgWMHdiiPAnUJ20dGgnyJh0o5gB3vpQbkHqSQZOkM8dmEH/bS
tHaZ8AVrRl19UyaUBZxKz6TydXIe+l71y0nJT8uUf7v/MfcqGYxpRIUa/RY5eXRzCSLbU7JiJMtC
R3t5tkeGfFfWXF1TMaDwLhTrmhfm9L6ph+Q7+knhc4s44nJCrTs7V3HVXe00Mv5QQ1HYL7kdl/8K
Y5j/u/8jd89B9gbw4UiFbI0Z/fE61TzeP08drU9pPIKuzZXoH29Ij6aX7D0W9GhAWQCYlL2I9ZFb
JcTUxuFRKkMPgVr8w8XuZhT+dbAPTPU6IlXvbU1CW4h0QSYAOV2v15dawlMy8bRnM2pipZ1+M6UG
etW7v5MEwiikhSZzTyQv10txdWNalWzNblJGMjAGqv2GpPZgn5KacSK/4RPkU+EiBwS9a5t+VXLA
ICwMQj8tDR8QIegfSj0xTgw2jM/3zWPvzEDBybwL1Ap40/XGhsGJI3OkSjzIBn6kM8N6Kk3qaEWU
MVjbG/I/7i+4d2hUNqkaANciYdj4u8FsetdIUoF6mak8RrmOIHQ5xAuXtA8PHqm9ZxfpOVQOKBzI
1GS9OZJ5p5pN1qoGc/iYZXavBKSDg3NwXjvryI4r1DEojPSkNu+So3dzWSBWG1ijET9axdyc87Ap
ftz/crurgAkAhkOeddNphdFTDAwephZZdF11GapYf4wSffSu/791NrZOBQdkIk9gADRr8md3qoFu
xclB/+52XAQIAGTQfto4Dd1tvmGZXjJoDIINat2I5yc7rybNr+octzQ0efZd7ZPqz3GuWvFgVLlG
MiJi2PYmqJI/mWulG2d1trpHTY2UOCjoOQu/THIH96Y7/R9tqWmKrxpx8qlPylwPwrqkuNBqCJq+
HdqslG5wNgZ/CEtjOQl4tBllhtR8dDtSiXNbZcvnds7bI5HonQsn6X6oxJCQUDXblHhGewQ6ZjLK
N3JdZAOKZP5k2NXwYFZpiUz/fMRv2rMawkHs5iecfNtJyMLS9Gr0IALEcdPCH0e19Z2+ro/S452A
kNIczFpCaQpi28qD3jVFOtQq3Z62hYimg/onWlODqi6069KWaPiRFh2Y6o4zkawKGtAUIMnvNi/A
QmdxMXo+poqmx8OYTtnHjvV8+AHm60N4yuGebPygiEAUuvYlIqeqwhTsHnPNLApgRfbNoC98EMvs
nZZsAUhdTsnmk9bzS4RbK/qgK1FJ065Rle8gS8fUH6mOB/ev+F6hUYYttO6lnjeP6Hody+szs9Pd
HgXqRKiB7U7R+yFnqvmpLBP776Yb4cI0bReNb8a27D8xvH3+K7VtRTubWsack/u/Z+8cCd8o6zDt
CB7C5lKAWKxTYKO4HIPa1RJp+gOI2P9KrT8CR++thB4c4C3JrYAjt954M6qTGi5MSHepiP0YNLpd
SMxmkx8yaPQg2N67EvIsySEojcEuXq+VTVGWd4bSBVqnONobPXIcwIxDqlQnE2nb7KOXKm7uI/43
/XX/e+45GUqoeBk6KjwWm8B07vK205hyG8SWyqiRuc8ZucN8nneaF9knmOnzbxwgDVFItg7NUejy
663GluKaijIQRuR65iuO4iCtjLJ/bev1ge3u7o0AUxL4qcZtRRdyZl6b2Wj1QdWb/SNjnOxTaMXD
dbBr8WhJDeT733LXYgDyogQHcoBWx3prLVVhIlt8jNkN4XNcKQYjdDztyYi1oybH3tZoMMvh6BSR
gNOslxrQKuoHlAOgEHfWVQxzeoprJ7k4Xdh/VVj/IG75ea82CAUYvdQKZMmAiFL+oF/cDdHfiMop
LIiCJs+pGITr+f00PddTuUT+WHTTl3Ix578NpeFhpXEbf7SNrDy6KHuf+NefsbmU1Oc6M6IOHwx8
FpTxIW6iF2yhhhJHv/Fi4O5AuvyUTdhiQOLYGBiLA4cGwTZxSsxSA8WZdpemnczzfcPZ8+VIAcv7
Jwd/bV96TR1TNNLIgONZyU6Zro8vlF7V7/dX+emxtmfIEGCqIhRUJCJqc4au2XaTMglYsJVjn9NR
my9G4jYBqH+oxrY7vlhGWr3EJfi8qpjMRyOL+itE07bwKX9N/aXNhAOngaLLFex39bkMLeuxJ38+
iMd/ot9vfqsl5eVR/8TQN++1jopiidyYgFrW9v9mkTNcu6XUVPo9vQmhtmNmcpE53XDV9az9DD7f
+x6bRnZhNm/6Z1IbWsF8Srerg7Yey4Pz2rNCmpikkxrHRVK5/pBljW6QRg0caGrrJKdmDN0HMJvW
Hx102wOnslOzYAFASHQUkH/YyqlX1DS7KJy5eI5BgjwV0TljVslpSYDmIJj0Tw8/+6GekiPvubNJ
6E7AihEogBh3c+PbalkI4CjoDm1Unftm4qJbKUFdoBmTmx14mJ19on4P3RsPQ9t2y0U10XsdBxcu
Uhq6pm8LxNVLc3T8sanLN8B+9UuSqT/0aewO0ovdfUqJN+rwvPZbrI7TVfBHc+hJlClHkCZWcW6Q
tryqg3skwbDnRanCSww1yRkC5/K3/OJFS5hLs6E1XPTSSB6aWeh+6dTC91JGHSu965y0sBs/RAou
RhkTRg8Y86vHOrEyLUxYv4i/kUBsPXkIAiruaX0xjK5+Xty+edHpXPulOGz37e+XlA3EhhxLsZ3D
67hpAyqfMuywaMo7q4ysj3DA3CdvZHqKGreZvyyzExRIyfuOMTtnNw2Pnoyd2Iqo6n9/wxbx6kLg
IB1BTr7Wu/b7pNKUtpk58gm9g/JpnBLvQ5cW2etzAGJTmtPcG/Kc7a3tQi9WigL4yNANo4/ihv4c
ErYerLITBUhqAy0riglyhsvanCJEWgEQs4rGVIfPUZxW6akxe+ftMs7qOYyp1Bx4o52XCu6vbKtS
25L9/vWKqpp0IuxUPqYZz4tfeK1a+Xrsmf/ef6v2LuWv62ziGyiDcQNugQKhVdeXcSrCc1ODvBmL
sTlQAdvdkg7Kh2EmJIfbgDTXoiVSLcF9QBUxSBmhcIJzfVSB3LNC9FdRl8EUGTKyKTDZBuqVdcpR
CZMwP9JDGfua01nMbRPE+NqHYraPyFi7XxElH6lxxn+3bR7XrlDrFD8rulX5pM4IWvcWo8gYohAf
uO9dU5SFA3DPiFdu82ttATbR9/St7Aot9JJpypq/uPg3CHd5EJVd9+k3LERKFBnwUQD8byxxdNGR
jiZiJqMxCpRlB/OUFlP/0WB85uPvLEV8RsICBHlLydLmxVVm2ZPTOsbfxfNcBY2bumenMo6I23sn
xgArlNb5l1K1fCV/eSDMFiV5TZHOqqmar6JZoj8Y6WG9jKUWfr6/qz27l5G85IgjULJ9cMnje0eM
sp2kpu5nKNT5VwXtggO72N0QZTCyWsThyNvXG+pVBapJz4tHFU+5MN2j8cesrR/GUg0PfNOeCcIu
AcWM1gP6jRuLiJhSMmkuD3mdi+iC1rrykLdp9nkxRHtBpis8cBx7VxqYAJuSGjZ8xvXWWqjoEdMK
SBDMqQlqoXrv4miafJeqxzmJjZhZvUv41/1T2/uenBfVUFBIRCybuNhOlbqemJESREXmfobmPzIg
XNTP4Yii+v2l9iKyX5baZiXkzlmT1ZRaVDcupksSJ8rbvHKU2rfH2Ds5vVW8mZwSeCTuzgvuL753
mLybSJkSO1Ay39jNUqeJWSvgtOXsoDdkm+9yq1UDVZ+XN4keH81h37sMgLpgGchKD/j29VnqTEtE
FXYEFm6qkIVMa7oonfp6WSeGrJHeSW4ZnnIb/vXhQOg+Kn0golh71NyaoTbZoazTnl1ij1KajjIE
ULL1XuIQDSdmf2GXi5jB6MzzOc0pGfetpV+MzGCqR4w09f3z2v2AANfolAB7AjS7XjTTCz2NOsqE
QPeya90zhgJKyFFzbW8VXDBmT0kS1MfGKkIEQAw7yWlsTEUNjID5MnMfFuf7e9m7Y4SraJaAPidV
lrb5ixOeFji41oDhp2h0fkvScvIh9cyR72T27wRUkqYGU5SXRbsBxiK+nwubgoZTu9YltaoCZo17
xPrau03EonhGAxozAch6R3KqexoLFYKQ0vcorZsyELCKa11kxaPjVNHB7d2rGhMFgJiRYAXW3Lxj
tPNUgBcwKBmbDEYzWbxrriT2i6ks8XkMgfEbS21dmiVV/D6zS6bVmeF10eejWfJ7O6fTLMd7IBFH
C2m9834cRj13xjGgrST+Mcw8PRVAXZh+xhgKLUrNH6+3HfTM5CQRJhzDB1ivNzmM2BA965V6Xz04
ZlydbbNuvw3GPB5gqvcuA51RCZ1AQeF2inoSzq43wmuLp9a7RF6XfRkZonp9/YYQoSLKQjiQQHKz
IS3PY0OboELVoa74pZZGway4RK+K9xtcNqg5cNmwHCl+svEhVTvGIO/Q90rtPvRTK6z8RguHz/k8
zgfdkx0fSQuBvjmwHWQ8twX3Lusoj3lSSiy27IuRdqU/5/V4QSWthc7guCfaskcyhTsPqhztSfqE
ar8cS7C2jSEUSe5q/Yj4gpL+oaeu8VC1gzgZXZv9NxvtAlM0+eCFwjiwlB2HRlsPpCHdbVL/bSe9
Bv5ANw9+4KAk+oXO/T/d0FoPahodRCc3JkmxSJIfJVvHlFS99Q7tgaHpSRJTdIvz7jR3AAUqmq4f
75vkzZ2Wq/C6cXBAk2gGrVeJs6akep+zyiDGJxtkzduSUSEXgsOP8aC8WuNcLocgAxx07IX0bb1c
lBtjO9TU16rYda+KKtpAGcyU4aya8drLRuOQ0AARKhwIb8I2DJnpYIZVXweNN4kn0yuWoJvT4hm1
raPAXP5VqwIrSxH706hEmFfOklnvSu2jwimiugHmMMpZErXlO62dXeZS8R5CEL4+6i3NY03x2x+9
6dVafnJ5ckJEUCGTUWBcL18g71UlHeCfAsGjM5Wy5mNdSG4poVjQlg2Nr3Y+ClJu7oFclGapxO/z
FGz3XKstY8WKqAnkvKNTByP9UinM9jSSMLrct9Hdpci5AbRRCMd81vuzF57czjLqwFmc5dqlOr7F
JlivW2c+eGxvfBm7InhAa5JSuRzKs15Kzq+yAXfUgepFsmVvhN0PPS7F5Ee1qXyojN76AC0j/nJ/
hzt3HdCRxAvILBJk7HrZhp/SjpFWB5NWIVcwD0QXUdX/xneU2yLZ4fkGLr1eZWQ0L6kvdlIOfXk1
LEUP3MTV/H6MvPNvbEhiBHBhlEi3Q22j2VE8M2RDuurUH42CS0o1zUZu6P46e6ZBvQkMJ48duunb
LfWUuuPcrBH4Soqz26T/TcIDmDJ4R32lvZUkOQ/RPjZELX/98dAZ9hTKJFVga4v74AJa8ZvUU1+G
1Kpf+8RghPSvOCNwDxI0ul4qwkiU0aEyYtXJyCjnUb26y8Rb2pn54/3vt+P+aYhAeMco4MhsmZaY
QDIgYl4GUWWLxu/mXE3f6MR4jxktzORUO2794/VL0hwA8SUlgG/68wyIMxI2yAzUbkzO0EdNP+2m
xdeYnX0tXfeoSb53pX9dbxMpTHnIYQ6MB7WEZp6quldO6aTPj64IDfQa4vhaN9mR0pE8ou2LQCkD
49d48W7GlJQ811anNmWgK2V5piaunnIqKs9tvrQIner1S4QixcmYbP3g5t1uFx6pHB9C+ggL3tls
10ms1q5bPFiJ1NhjHi1GMPZwPoYo7z+p2dg8OjpX5f6Z3l4OSV6lxECKDI9uK37n6QBXmgGBBv5r
0IcolaeJPMLXUYh4tRPDWvmHcgYiSyy3vhyiIjLDlmm05pP1tRum2Z+ssPhUtE59cDl+ityvTxEh
ULgl9O0AWUBFXq+VWnauLOwMRObSJ4ya6NzUL5Uq+5FPZQUjkEHBp6Yrov4kJq17A9ycxzaDeqbz
VkXJDzvMEFVwTaCxB47v9sUgqSYsxFFAfXG3F7cZqqbITJvPoBjpp5Ti3Ell1MqX++d66x7oNIGN
QNiaEgGaUusPwLzIPo9dAptU1WGLJ4rl0z32Pous/q6PvXvQPtzbFAuSp1MpADYtzeyXYsEy263Z
UOEMXLs3Ly0U8OYds8ntI23DvW1JAi1cT0RMbqqb1LfLBcNpIB83CI/1cZ754Ewjv/S66G0nlKOK
/q2+ISwekng0usEGYbobq0XWSaXkhtW6aRw9TtFUvTWruXqwMa/zbFpK5uuTrryBPWJ+duYQFiFi
Wt2bUHjiR2Z7XRBmXvUtLV37uesj97nvUvs/s6isL3UTm0zTTaOPea0ltK+aQzDOrTfj1zNAVxZn
kXnYMkCckJTZMJMWHm5fOr7iZeqHZtHzJ4Phm289p1dfSms2vs+a4h0kl3tHBXBBotMI/pB5XZvE
jP7W5A4GoXVv/iemyHvrLU15Tlzzawv+96iquLcckCPot3QcJYB5vZxRJl6otkkXzEwq+qdUrOlB
MAUDLQjD9UVhHhV3dhznT1EzB69JELMt6SelbZb9oLQIdejD27hvNZ/qqflYu+OR6PDOw8BSMssj
AyD32lwu1Yx7NWNYTtBZ7bBc3EbU51IlR3iKAIc/5UbnBl2UJAeV/R3bAV5DFRMvSk1z24XRRioO
dGu7IM2j8EtnwtS7QtTrpmfLmN2a+mmX/UjatL9qNQjBy30HJs9r48GJMKkRywYQ78KmyFl2Ye52
ld4G6ijE91SYiKm7xfTSamOM4powvqJJUDIjQh+Tj3OZHa2/t3t4C0DzKLPSW5P29otH87olhHjd
dUEbzdn3mnkbvhMn8WPjKNHJTdLl81yL8aGunKOOw45lyanrpKN8el7mTUoBgdDS+kl0Qe0qTtDY
Y/ReV6P4GchC/uH+R95dimoMTWxZodxCeHqY0fRNKiRgSiYYF0tk+gL43qlIwHjfX2rnflLrkXoz
riyJblujldDg6KO+EQiVcTTXRWnHnhfZAuKp9XNx7vT4KNG9vyQAqvURuqnBNCYkPpmc7NAdtd0w
IRu0bOWULMr8MnTW9FqeLkp5/7dJ0AjrFRvHnlNFCVvA6ssSRHZLV6iflxcrM46cwu7m5N2k6/tT
+Wq91Kh0WhKaGUKt2WB8SzyRvyxDrTCaek5ASOWe/f7+Ae5dCAaLUMwmCcUTbfZWx3atLgkiprEu
Ej+syurRG5J/Ez1p30OBnp+czvLeooJwxO7ZiS0oVYAklfM56E5t4mI0DrrOSNo2CEVmQyks2hPi
Wq/PEmGlUYGRaCDZSt842bkphGGTZgeRWv9ZlfnyxtC0ELrm3J/vf8idS8f0PlqlVLiQ59gWQLuu
rpZoII2yQyZMos3XBOPIrAhkb49QPztOlOiHbdHLg5K87dmbs6Z3oCqLoDUM0Z0mLW2eWwH9D2Eg
pXtyUdL6Gg9j+VSaZfaSCgB29/d6i32SLSrWp8BFRszlX5vp8j+UfdeS1TrX7RO5ykkOt/IKnRM0
NNyogAbJsmxLshXspz9jfVc/7F2bOndUddMrWGHOMUdoal9PF24C/nhEpG949x4onknm8mwLADWZ
qJojR/1Dp7Vqz6jW/xZk+C87BXJKtKwoQvAe/mErJtMtrj2i28sxqFMly/AYTAt6cjz2Y6uu/vsT
/8tq/R9qCbE5tgq4kb9/YNihL5EN+MAwrxC3aq7Eq3dL/5dX+ZfNiFf5H+iUEjTaf9wRymWiRsmB
z4QI4S8+HSraFqO5b2utbwcEH7ygZtGo+va/nTv/tqRQ0kFvjsMA1ld/lnWx2USwKUAAnpErYXVz
mCRGSbyX4WrplwQztSw/xL2YT3UT1af//nr/7WFCaoxh1mWeBgDz9683l4NiugQmILNix5FTvxmU
FSc42f5KE5H/pVf7t62KcQ/OO5AVUcb+8TDB5CnF1ONQ2LFsIp2XabnJp6F/2IH6/2Wr/PORYuqO
V8HEJUfd9ac4dm5aK72BHVsb2PYsKsK6EVEaFKw9coZ1uz7wnkEBxfBG/vs7zf75MS8dFdr6EmZB
4J3+8UwN44sTXC+HmnAE/Q2C9MfcJRYHLXLAFU23vLyq90COdeIbc0zrbTgvfmLDaZhFSdPVWEmT
aizgEJhA8+PLsH77y5u8fNe/F4Tg/QKgQBA6EEOUR78/+abicu4DjERt5Nttvl9uIjfM1K1xggFW
s97t1QtG+oeWl0HQNFbkqi/s/zeFDQ0GeDywOLpo0DEK+f1twFqi0pw72F/NRXW9Jv4LXxDltflS
nTLYoB4l2/+Glf5z0UOqfVGLXPypIMS5/Pz/1KJ8z+eeswUqJyTSyGOyR59RBR/N9Az2Ohwh29Vu
8vzfX/g/FwVq3xJjOtB6MDX7s38DqawulEOr7ZBA0mH4yLvoK/a4SEX+gh78j7Hw+7Ot0ZyWOC5x
AWMS8sezdRu2RDvCioola4kkI8PGnS6saHOaaRFu1h6u5GfkQ5qZFgFcmM5PVfy+28QXx7aQMHdJ
d9LcN87asUtq57+E3CKZImm25hPccPV2QvgwX+kypcvj7BUy/f776/rnM8KzIfjCYCRxmWz+UaWA
2TszJbEonVRpV4aq7sCKSn7xWSjIJf348b9f718eD7oTlBAAuYC7/NmdITkZf74e7KGWJa/gh6nb
5x2Whx8tCfja/vJi/zycQFpDL4gZDg5e/OP3FagHKclma6Scq3Q290NeMPIlDAH59bDQGJsHsF5I
oAnyeNdDohIkT5LRSXaqMTeXJxUuRtWbVfpzjvnhQue5ygVt0lnc87EHQu68YIBLkv2hcKNH/EKr
21ejoeKmwNEQwsBCUz/JfRIfd7frnKY1DOhPTBLxWLPG3YUmSflhnlEPUaMExsiDKmCXCAbhMh/B
MiJIL2bg9nUhcYQgvRyxf1ceyq+tizps/WkXk0TcIwS0/GYclCvoMMO8vGtVTKEJgx9ce4t8Fy4R
lt1Lf1oT07hbjwpPvFnwPZFckK88h/dgC+/bgqfsqYhDpq/gUoZMjClTtgYoVjVfdw0TpP/v/gok
CEAtYFsDrcL84fcnBIJpLvIKuDWv+5Zy5LJ3xPMR9slte1SbqI9/WRL4e79vWSiQ4CT8P0LERbLw
++shMKXKFtC7QRhW4m0pjT6uMF56mgKc5f/7pf65tdCbokeFjxIaAHTEv78UcgC4gcjTHPJgxjNr
MnFbb8jjRO+43UJ28rcG/H8zrt8/GwZ5WFU4+C43zZ/YTrFuBbhPYPBujCDNdMvt/jmXrnfnAf/h
bioK9n2BEy8/oIJl/Eltczl2M4CZvasr1rLXuYnhFVd1P9MB0192W1qbvc/aWENxuZjPbi3lUx9n
4Cii53vzAMtnNPrG83A9JhL2cei28tjZoTIpXfO+FXC1a8mnein4G0HO9keT2YlRUo1EH0euIqe7
k+STFaObO5Bi9I+pCOOHVE7Jl9WDIQdPidB8EsAfR2p7vlxjcqv2Qz85+8xlkv4E1xw23rplcqf1
NqFgvzyNz7kr3ScYv1U3ahnyn5tHZMmhKvf+O+o7q49ZRMYL1QrRvY+7aEZMR6Spn4VXyydEFO3A
0RO2jJ1eIC2/HYesed0hsOMP0yJSQkesU/1hdyKIp5oV5QqDg0Xu6pDzdCJPbISPeNei7MLGg1/A
jWra+KlYBVm7pDD+LbFjv0CZZfvtNGMLwIMT9kHwZUBU5XBwIJONQDXY8KyGS+x0mTH3EODTlFI3
wb2OZh4Y6WkGNvHRJRLt64TckLWrWLlJ6iD7ud1dO4cnF/fkyDmmYH9Z338e5RfjdFSymJJj70Kk
8cf6DthmYAOD9BUrq2+ytVV3UIbIurMbfvCXF7ucA/93bV9erMZVi+IF0hdQI3/fTOsKvcTmSIYA
1FR1Ubn61DD3N5LPP6hvl8nGJbcPN9MFwCPF7y+D8XtpoOZLu0xOIjlODY+3QJrYkXCcu9TmbfzA
OHG3lTcLzHNVUwaqmjSRXTZl5m/MVmS7Xl7x9w+Osg1JKfg2Lx7hf3Iz4SCY93GrkT8xoaz7WDuV
ePDFSGvhU1715HPgyLgtl/IiBcwMbBR4INN+BScVCYvTycQVVII8Qd67Xq3+FBH9XoAvFQRIFHwK
4pC3dqjpop2VVwyxDUC29JrmHQglK3vWRA7FcV7yUVAWe5Ydh7FC6sYCwcUxE8w9Wb9w/LYSlyOn
VQttQjPzE4iKu+8QJ7lN1BFf/wppb6ZzW/heHWXSZs84KerpqNbYPtp8iV9Hxsudmp6R/mxmvr6R
Xuunxpn2my8TbHHBFnzpgVdL7EQ1l9+M9iB19mZxD0xBUU/5UmTuo/XD/pHlOvkyzLx6qGEqlkKV
ZnnoMsJhWmpGPdwlbQsbukFNyAcvTT7fSiGivytT17zN1pQbEmnseL2IfeHdsAuTnlLbxC8Y/K3X
m40ShJCBZR9d2ayEJm6G1ePA50cMkWZ5iHxHPJxpmoFR55q56Hhey3tIwbG6MEzbPkIMX98gOgDl
HfylMUMZZ+YaitAkJDqsELS4M1orOHAOattvuRonUMYRiNLV8Nz5iv2Ad5iDDHDjUkc49LQjYoe0
SuZwMrzcIExrovxQQR+THfxADHoygdhGams76APzo3jiE6qWF9cY+1XIFG7QHImEr5jwTQ2NLA9f
JlhNJqBDxuk9TZe9upphXbx3QzI2b7HnNkHFs/ChA/2BvAGs3T54tTYPokEObLcla/tjx5v/EK1G
gAM8OKov65zJsUuTsn1N487EcakE04dt2rMatCGWw6a3LzTyDAJna7fVjD+6bBJ5F1eoiCiSi7kE
J6eIPR2rrV0+zWOzvPtEpdsRjHj9AH4Zhg5Fn5G7cTf5cGidGQtqDcS/ICYmaXJol1me7JjAL8rC
C6I4YbZYv0+r2n6iia/xp03uivVaNQTi7F1l7heaiskeRRP3VwLVyvZaFxwRpghjT5aun2xI7sJm
ielq0Uh58H1dPcO/pf/goIYkt2TAt0fRP19kc3bpYUM6Vf14xj7iL7bwDfLEJruvEnfi6u/gzTy2
N4SXc+h8H6t4vGjtBA2rVNNxMhXeuZg2X1xPS5zeEIe7RGrqOjkLuSJBAD414nsfJ/Ywh8YoRB/p
9I2A1lrTsSj4swtIW4bYIS8P2BBoC5NAlqcyISrvKrEVP71V9UpLB6UOjXBrechFY7FEB68+cEiR
8zOMptTt4FlD7uqMgRjJt1Kn10jKKEkn5dATSflUT3lHEDF7V7QG4UtJzLFf4yBfJnaB1+Kwx48M
CWoMpF5eaTqyIfiujeBdxSLXBnVIViIgZ4am7KFCQ8SvmO/1I1T51Tc9hdrSdUecS3dJq7IneNk4
TwuLRXVTymJ44knJUZYXTtefl4Hn5zH0aKIIH4tO9BV3j47lqn/OEfBrukXaWcGaFiNcitYoaw7J
6uNLXeS2OcCBpllh6arjhxqDh6lbC8FAyuGNmmmFUHNPsyh7dUrsJCBoapjYb5cyWHUz7qX8kTC0
rddK8nk7IvBHpCfTwL+0A5G5bg8MX9lOmxg50qK2JLwg//Si3C374QHe5GCS5PC0MTeQnFa6P0um
Z0FnvrfjvecV/4VJRV0fQeTfilNSOhgL1GpLv8WAqS6Fo0kgB5sNxTs6btRC8yaL8+4AO3YXI8Mn
OJKMrDOareDk1KEGxTuXCkhjSdb0JknmlmMr7kXo5A6Zzn2OZafx06Z90SKvH32dlV9534b+atc6
VE+QAzt1MnMrxtOkTPq8DWTfLt6V02MdBJ4J0oEEYlJ6tWNZ50pfy5yM39KLvUyHhFL3XPqxEWek
2U7xZvNxcjSZx+zTPtoVR3MexY2HxSfBvCKf34DZlR7mUlP4NGwwN6dhr9cVIXAIig62wHaZoUEx
p7EcmmdvM8S3xGytyQFE4r05KgdiDlU9iXjxZWp+2eiIBffATJ+wLVNPkfuSqOuQs/SHLHejb3Y3
Zs9I1SjcUS5zdTPAYU+ftVJLgy9pti+sqlA9pjav9udgJb9NUKKismB4LHyBl/Z1zbX6mPRJuuBC
XMZvffRzTrXR6Xfoa/ucMrat95ZhmR9ChL/XDUytlhnM/5L0JyLa9qqKfodgCWm1li4qRViOCKtv
Ow3iz8FN0I8cwIuz5W0r7ApLeamjAcPLDBd4rN2+Gn/hg7fZun4GP2B9VCLbcFdaC3/HwbFU38yZ
xo2JpLH+C6rMEsHzWTvPXe1BVr4JvRd9VyIPXKM6yJIblKkEMiqs+l2dEcE3DxDs9q6EP+A2w2Ge
SF0iAnotPllrcBb2u+vfwdvlOU1Mqfi1cf2W07nwanpiZoEecN59bu5lA3uT1x2ld383Y6IiKKYr
e4vgy0leyC8iexz2bGxpVYzMHTdsa99xn6kCncHaQMer9s3Sym8Y/riQz0dQ0fYFaMeybFeslJs4
qHoeP6VKSkYHM+vHJRnqb64c8Wuy4gR+QNFuj1pCHdFxjpPqpPtWthQ8Avm5T6R+xkS5XI9+yOp4
gp9qyBFZM6yyw+XEYHpfa4hF5irkskMrbk9K8w0gBM9FSn0TsTrsQsK9zszuweKJWbjLsohO8SI/
KTuiDXtBaDdg84xr9pIkmZs6DkbNt8hlWxy8SRl84HWKx7Sl1j5kZk7rc+htb280gXjic9/3qORq
6cjnRabJ2iHbsn5rdqAfh5woeEfVuWPwaesVv4fXO2soQGQX7okoXU13/FVQBGfgF+2aJ4rGOS8A
fPA+KbeDm5uAa0WnEs070jtxj1p88o6PeXys3SYR+8XS6gmNVXO95C4k3YRXe0d6KYftMYdDx1Ko
Qp1KmWMnmh4R0OeBu7w/pUDOW8q0ZT9AIYDYFyVcKj7Ug16Ko64K/VlmtRqpLH1211Z+x2MZs+KT
AMAAe7NkSK5gSZQ0B5f7sjjjLDd39cUkgZotS38CMCDIp4wOpUBo2MFEhbIpLZhgV7EJfdpJQ4Tt
NAlEHuBdkb1DoZBcngbPsHSzYjgMrGjcCZ4u00sxE44M0S3fNC3a3uw0h2L9KxSxuDeGpQQ7OlNI
P8AtMc2im7lswm2BA0reNl7GGXt5AdcEFnr1zT6CiU23YCw7YUta043Vut+X05KzQ+O42mgPkhzu
1bq0ADZAMAud8k6Ls4NM2UGHYTArlwtBjjB3jb/q8ySrT9k85Z/JBBj4DMMfbAIT0/QZ7VE/HOts
ato7MSCTkaZMhXtVkGG4VhkuK6qLHu6zDFOTD+lis/Uo3J5+Q+aaTU+M59aepQrmc51GjJLQQ/An
EtBIdUbACI6SNmgEqy4bRgZriqAlXk3NDSrrAmJ0QKXjGcBVUh0MJqYpzNoL7N1J4L45YV6TCFpd
zNoQ8IPMbDRzc4VsRZMvtETPAbQKeQgWRR5EKB2iNZaPrCX4fhZYDL0tHA4/WJxia7rUiQYF5US+
Dku+mk4hJQiHEZY1rnLAJ3c2GninLekCklaOYVUClKI2Gx3ydbmfoho8NWO9g6NXLUp3jcW67apd
keJUciAIlJEWjHE8ewi38MrcUx20+77Ivppw9IztJ1m5JkMFaUvWU+TmVPLMqgDCHyY7ukEZhjxO
OoDW/IrCuUShVla+oSbw4oee4B9Gc+RHLacmMVp+bKbYYqIBR7SaEuKjh4JPA9of21odXV0My3EG
t5BQENG17kbIeHCctS3iR+yejMtZ9X15sxdR4mPAbyo7j2QYy66YJWKL9mIa9g7KxJh1xeT8E9lF
gMsc+BY/DeeVQkfQ13d2NkhOyadmqnEFwpLqieEY/+LIihtEYl3udNir/Q4nA8rqYrYoTZDwm/+c
BsGe7TiZt2Ufk/GuGPyWwF2OxGMQBaxrLooV1sm2Hl5Tv22m8yzkFaZKTXsr+Uae8USyorNoA07Q
XOT1sZ98/MTlBp7LAMZa1pWeFbKLhNe3OQxXKmyuVN+TsOFyt30z9dCyYTJ6YKEqFYotnRykTdzW
tYutflVkJ+0t0av4JBA8gqfvfHxzDtOpw7Am9n0uW8BamS/r62wufd41S1E8xSLbJiB+Rt3FIV1A
5hyE/ljOHGWm5xKPOawIT+oqgwx6aot8XLspanabGxjRdQEC0+LQRzGqznMjPnj4CBvwXS0oL33b
O3GrhQsMuTVVmClwzfWDnSPZj34R5XwDb3nyU9R9ORz6VaMdr7LA66sNQrD5sPTVGqgd2uR1n3I7
dwSA4XzOR+1OVe7GhpKpgowWvwFUbEzRCSx+nB3dax8ltl2r+wOWZ/kdVx/7JhIJ8ygbtUN8OM7z
EWHvbH0nZnX5fT3uajkW7Vr9jJiSIDl01wqdNApTugyyl4fQSiBuA5KBNK7tEb+yF4gle8+SPf/h
DMcyTqW8GBNAA7BgQtJvPzfWixsu10rDngQ2MJ0HJvbZJiXolUiDH7HR0inBwbi48hUmkc2vOtsI
ci2ytREH6eNS34WxXJ8nV4kvMGur1KH36TJQALfLfrMja+8nsgDW6wYVV4vk0VT9yNIhDbh/e2AK
zjbuQ65Dz6/WFGK7q4YVARswjdOvMeRBHgcUZgOA0Kl4i5Py31wt56RDxEmqAcKMLUAYFWy8umjd
NCV6Lw0lvvSmc42rnxNLMCWBY3QJIiyDmR1ubjbfKdRVOFxmm5+hYkEa62R4UVN4EPW/FCIFBIVK
AL7cE9jn7yuCjb47uYgBbdQwqQNIU25AOyNxF2H5I38uhkvHI6Lw5oCqTEngis48hJqVeBoIwgMm
VPsc4wR85eGUGk/eUu0xJKha6Vda9HM9U4lzZjramJJfpqrQT/j+MvKE5wL6btmD1oz1hfc9Tkv4
BOEJ7zuOAupDEnWyojCIyZXBgKah0LxZXM7eYTo7wLSCFiwg03ZBif/JjKZAdHv07j2ZuHlQpuc/
xmFmn+PW918dqmVg1XCBfjUZ7Jo7NvH9dUOGOT5fmUDJqspmowV8Q3iXK3ADa/RmPc16nt/bDT0O
xKaQbR63mPGzR+byi93m9WVresAti17kgGba4Fq0AKDdIRG4ITo4e+uPTY2IVVryOT7jvAaGIGMS
vumknH8ZHWYNuVJf287v5TDRHdZ9zzD0Kj4wx4ZrdAPuF9nX4kVgB/2MegZxTwE6mdHyp4BuW1FU
kAeZtAqUwUO3oSl6UOTal1vzatAZeioAN3zLsmUWB7Baank0ukL5Db/jBZMVstsn4DibQm29St9h
KDPZZ4IWtL8p2h3aAJmPxRcrqunJ5bn/1g568HdmU03AaDLUhKam4vqut6KZjmi/4Ycd2zAf+sW0
8/WA0cF7D6j/tkUW5HQDU8n6GV5lF4M5jB11B+uvZjmifhkf9qj9Mxu8/A6VebiF9x0TXbmK4rVf
h3aj0zQBQHYY5d7Xyz5zpDdVsA4GgWtY6OIm8nkco2M4QSscOWGr/OPWKqD/WZlM9gpHsT6t5SgS
WuUMh3nEfYYRWTonaTfizH7eM1zbUDavwCbBjCPwdEqzGUCp5NNLVlm33QDdKD/sqJYx9fNonI8x
Q7IS5YDgdyCOKl77EZhpp/p0wfKxCWD8cUQEHpV2m7JONEmrjttaxLGzTsH3LAfJ7lHZAo5fvG2H
5qHECPGXQiLu62zQ8GIvXippsQ3NNWdjkCjZUhOesRsADiEuxz0sXE4WXtRVGDvVwie3GwZbvJJy
xvRiRVbEZf6STNmdEcV6IwBkMBos5LrnzfLdHFk/1QotdRYx9Ay7/hG22L+ClDubA/z4uDwwQZAk
sFhXojDAHP0XCyHebcbv72rAmXqfzlnADoX2ez2jFPY3ZJ/z5WozKrmqtpQ7DIYqx05jaNvpvKB+
+dbGiF620Ht+0qww42EsjXxGjmzyWNa6/LBgltpTZ6r6GYrl8YvpQ9Ifp6Emmi5Jjj8ZN+SSdxXx
E1rDUDJAAXHD1WHRN5KuwEE+HMTKLlzjZb2kSk7b+hVFrfwsXIOLsWaJ5tj/DeZYoP66K2Aju4PG
tcAGGQaJbqveUg0bxnSCQcZgUCi0pP/BCk8WunoQtOArFrnCRCZfRgrN+hwpqPT5K8qT6qVUsV46
p5p4w2edtVTXJLlWflvL21CZcO3d6PorteXiddwBJN0J+DyaE4dFb49a36NFKQtNvuxoXMSRAOjG
9SABWF2tdcPabsPo/xV2QESeoD6bycGpzYgThrj8GYwphVyVDOCUnrP2DO68+0JMrO9tTAYM2YY8
vQa5X86YMFlshGFsh7sM86yV5n7on5I8w91unV/kcVon9o2D/6ep8RYHI5KcoQlr1F6ONEU59YFt
PkMZqaZhPVaeLZ93NYEDazVODQrLRfsK4WLyQ2IB/FjBbBAdZhbsrRxy+bisqCC6PZgC83GYupzd
boHxiV5P7ugrviD10I/qRk0u4acsXZKbBgdfdYRDSjkdFl+z6WpY1D52FcITRqr7ChfPspDsrixX
Vx/hToDaC10wJMx53YtTa3M+d8Ka7HoHUI/5wmzcWWIyRqgTEaVrNfrQAGQ36wT8rCpxUeO0RbXB
we5rcfxsGBa38r62c4vyiOz5+whOxve5hPFrN2QqQ02wwtGi5T0ObQfn+A7jt6Wm7czsYxj3Pjtg
Z4w1XDw2RP2VrdvKc5WplKOJEPvntSAh7YatmovDmgDzQTWROdnVcyw/zwqc7luB+KWcWhBN7rdk
a7POtGP26PdLm4nDh4hbcE3njwzRIBdSSZ69EBTSC8VIDWPdUQ03/lL0dDAdSz7UBkYiMMqS+aNC
tzM9s3zc30eQHprruZzca9P3/KkyzannOl2uYpIJC7Td5sAFym0oQTdo2/u13cIbRhaNvoJGarxF
Q2TeE8VxMtiY438MY5I/7WFfWtSWfgVXFO3Ao8ZVhKSqZgd2y1BEANSpS4WWcyjE8dJw+wPXQ3PA
wcpbgDfBmasZZC+gR1rB/GJDJry6s6oQOCzLIB+2ksUvBtf2S4GH04PLtea/5kag6r245d2tRTvH
Mz7j/FhKqVHGysiAlBf4WdojPIvCihj0r121Cu1ojWVOEXVRQhc7enAC8WCfi8CA7QPaJ1+rWKOC
yC3rf4AbAbunFc6fktaw6GjvMeAF6NdMJQAq5NuQ9LBhhRIc3yqBoAk8E/soJj6mdK7gGYbk92rl
x3ky68eyRWbYrcNgYzluCvI5tMMV1Lm62jUSQ5CM/Q1skkGftgQ99jENEpdNbgXfzy1A91fIo4sL
bEzQuWweI6erDaiVo+syQEsmbMbBMeL1WNJBNg0woAR3B66Hik/Hcp9gKoiiL1Onfh9AhTymjWtT
QwsTNnLyxTomDyOwZwTb6kGt+qcW1oqHyJuA7IKlH1DwIMey2HCK9vmQH5WKCQgonoPSaR9cj/H0
1lVLYdyrccbsZxQwmidUsgLcpjaCvAljulwkH/I1lg3c6PMBFCnKxwrn4LE22SRfCl4Zz2gKe1EF
C9HNFB9LhO9OD2ZKYgogBpdOebWkFWRViNXMUWVPaZJ8TsUYxmsZg6kv/2/s51sBvwr3ocr8jlIr
afZm/omA0RylDcZ+eI1Vt1AyUDcnJKDN30OaXZE45OHelADRMTHQfvoFI2u/zx3GyWjETlZXnP1i
7V4jP7qUi7pdJsTjfh6QvLK+Nxnuzoe0mVnVRRjPx08Yt9j04+gr1EIda6sx+zInmqTVSSnMCK9Y
5j2GykuxN/t7EucLoQflnPg2gTo7nPEyFtNEfonj3nAlIpzgrSiTFJs7q3kOvGyApTAM8htbLrB6
mkFQAAKDiQpcHgZ8OxBPLK4mV57sLvkwknxGpeGCJhiWMG83UJzX1GBLEfAumu+VKar6u6uaoV7P
PeakXNAyVlIvQKD6cnzTDW6Z9xatKzvGJhb9bex7tT6SzcAcu4PuDZbfoo6svo0Wko1zX3g/3qXo
0Mtzg4SNcFSAzvfnSuP9zzRtMCqAhT8S/N55z6P6WIk0iV/ZFnFtYFaytVcW6xsfrcqG9gxY3Pnr
bPW4MkWaY5QCeC3Ymy1xMHWulnrwV8sYkCWyTqoPuCrdIh9AiBLmNIfazTd2T3d59GQshq9w9mAG
fe7S2CNQzzK9sqCa7FRO254dimQba8wyALZ0Gymn5m3AjnmBJ6CMd8tG0M3sKe7X4xpX2CLA73n7
4ngUP23cM3td4RAYDrEc2JeE2zmlPPHhFS6bPD/FtB1e+nksHIV6XiFkCddfeYSL2TB/5cvAavRa
RRuvuMYvdbg3NnbNsV3eHTGSHFJwnbcziJnZKwRIwJgIMPuWuhY4HIWoJnnCJJWrw9DI/etm6vkF
eujs49bwtEbDtPTHxYh+whABNSIVBnJbihGKuJ/Qez81cO8AkblcRkJZxcTXdeFL1nliV09Hrbe3
Md+3gELWp+khc7n5scGU/C24Id4kKPYVaDFzde0WGN6jSauOSYF9gZDL4bqQ0oAzsO53GAN5dZy5
L29n7J5A99xhfKM3hoDesg/DnaoRkhnQNqCNLLQeqRe5RkYABuOYzAME+j7uWfyoZ10DPq2Vnw5G
gd5+2AUmvy8SJ+LHNLELMGl4mCIcgtRiw1yjAAlBZRVIHwLf7sfeEJCmh9nbN/COmhc2jNlw4hOr
65cZyd+fDQItQdgpI3lvZz9sAGPIsh3YRsapIyEOR8vbePF2GGo4NcM0THUhIgX3blmzALsOZcZr
nwZxFUBmnu8JpEw9WmqC67u1E7AM2MlhXgOzSWA/IU/FHUTrRHXaMcmBPS/I78XFP2HwaVhdUkNq
+9Vw3E3HuI3gc0i07riNhxbJt25n2xVgLV4elmYZxS3YVMmIZMN+VMee7e51B01gOaKN3L6PVSZ+
wMi+aWgQ5P9xdl7NcTNZtv0rHd87+sKbiel+KJgqkqKRKImSXhAyFDwS3v36u6DuuaMCK4irnpiX
ryUxmYm05+yz9nRTAH4agrmuky9NNyJXtuM4fegqPSF1qdoC3eK8dGRZOrW54b3E8xUMv3O7ljdE
rlKYceei9CEPQ3KVbG83lDgfVAW+qwcMR1sOqyHXpUMdLt1jHPMyPuDFBTzf4qbTePo0Tw9dqg0V
QzIZ8iFmB1oOUWPl7HiKg+AqGlq2c8cBrX5UCGk+kdhH+TBkQKldpiWB63RJqpto4orlD5TuDGxu
qymhsST156zW9PeyM4X5gW2feaO2c6e+kaqmSQ4ymaBPUdSaOW+8Fkm3aJvUDtiM7DjATDUOermS
etcieaUEueK0b402Wlbtn6HeiqgxH0DrgHktBJv4QVoye/bjZJ4fEqS5j1pS18VN45gi9kN9SCO3
RnTQ+aERRja5Hi4Zgd2QFV9DCIT1B6OPKmKZilEHilqkRdBXukP8hwcgQdhuGtx+VvovJWev7uYK
HJwnSizKxatltG/E3WIr8uXYSaCkW1p7QyZlFp+UdLETf9El+6slWltz67qcBp/FDT0hLcoCf/ep
dfSrWhbd7TDhcuVCQiLKbhdFea0KiRB2rPCSC7ggqB9rY2ie2UNJbmWJvAaLiGzLPD8nxXabFDPo
D2naLKcUKUVODFYiNYs8KPvQxI3xXpkAE98onHdvl0IxuQ+8LtJ8oStDLQ5WyYZ6JHOn20KPyryb
ey5VxGGrtAmKKTauhnS3lW0pLJBfcEcQwCHTOTCPNkp4Him1WSyl7VYVMWgr5+sbQkH7lKHpmGYt
chNo5Dtde6HPWxv9JQelIpOI4vrnv8nv+0jhJArBUuu4DN/ASRaPAouBY0EK/8+bwjUZsS70KE6V
bcEWBB4ln7PKcisFXYFmJ90xMrP+GCt1ucMq2apqV17y6tL+yxQCEt1GoRePVcmyG2w3TKvykIW4
JWRWkRznNDUPVb/sFTFcmCCrYBhPavBmKAM3ny6bqyVEQuKgH5jVq3wZpiubjXRnAC/1CkUzNa0q
+NMXE4Ri9sLKptRxkfBhODuiANdCJfPywSDtmzbGjpzywtxQ8HFXuchTLUGm/nxuqCjE25YKf9cx
62+JLmdeNKIxT3qxhwe5NH6gEaFVsbEzGzcqUUrk6qqWEsclAtI8IgiwbnOuvTvj96Jgb50WDnV6
zAgTvsK2TrcyGoPXIZ9J6gjii6xSb1FtKF5jS9r9UNuDm+Zx+K42J+UjmcXeV9HIPP7xXkKND5pv
nTOTipp1KH5bcDztLMo0GNS2QTrvJg5SFVRamvanXiUKxV3rlLSJ3OH+rG0aUtOYSm4MT6nStQb9
gMUAerJRrtSnZaz2sJ0vp4oGBJKcFtJb9klns+CkWGlJnfCEl+Js+kb+hOTmDBPhE4V2yZ7H9LZg
Y+3ZWqtrait2nh6eD2GatkpImoOAl6XYt5VVfq3JUgfcar4T/Spc6it0L4uGcaeU5+UGTbsroYP1
t0qaN+2ak91IXOhZD8ZgBBV2XW7d61ZQOFXlSZE5u7JSKMHr8+ViZ3EsZs4gNqYA57yziEkmvc7I
K3UEM6hlR+qOxm8OJgwHD52e1b6q1ChJgfv/8fKnu6uRyFpfa1EBdN5yqdcYBBWT44baUnzMpaJ8
N2s5odRxGov713v5cgOghBfi8Xr+cR5twTGJ1qbVUDu0VUb2UR7n+qgs5BFeb+XSLDV40VJaxPpX
tvQBnuUhYVSLDXQyGiqGBXmrvixuZvTxOyfQpbliqFR+UUxqrbmg88FbMqetLQhMroNa627q5vBO
R/vzWYHHIPtLqYfjgUtAavivd/HSQMK/wwUNR0XKaNch+G17kVKZ+GfPy3YZ1eJLrkZG4eVOp43e
6+1sS2XXNUhhpUVBpwF7TNucDa2k4H0wmw6lBJQKgoBlxaWd4pGRoHwSAQPmM73xo0EEeTdq9p9a
Va7Ns40bFplLuKhb6/d+UEnPklx2QyDZrg6s/ZCqFoZzYwrbUO72CHyXZg7MxpXFqhG33/I1YyAc
6UwZq2v38hDgAfM2xDTIwx/N3jmk9lraDCwE0SWZawY2MoXh54WC4UOahV5RV/rV69/wYlOrR6sK
tgLc2GaBE84KoybUHVeXEv0boAqc0LWk+lgl8Z5H+cury2qt/b9NbQ4jLhhmT6LJcYfYAVat4ica
ET/z8fg2EGTiLfl617a7pmpwcVmJDvIvwrOxaY/HDTC3Puv9URqVI9VHE9Ks2Qmy1TtA06YhsCJC
ONqctzs72XZQf7UMGIiawvXU3dYupmpPTaOq9r7dZvbPQgjnKiP7CxhfETtr8FJTEBNl9mZog4a+
2WNMwPv53Mk9RbOD/RNJve5SFvG+Gxpp75mw/X5rrygXW/nAqxvDdr3led+oSYSKVdKmWzIuysem
GJsDyQnzXW7ne1Vx292T5tbiXEgxaBYBXm56pnQ9xie2M/iTlKCRNO2j8atoghoKkqZC8HuQvdv5
ctstbW2U7YR7mb4+9JzNJTQxhrqzBMpMmyTn6piTnQZQJB8aaoUDbhyGT5BHXMd9bX+N52l8/OMp
y5WGr8jzSKPPm4U/RCTRmrno/GJuumOXBUK804qofyhi2/BJtQokI2Kv0xfmEJX5DmgzB+4hVVPn
58XQc5mnkc7PmpQ8jalKi8sN1fwZNQlagte7eOmzrtX4ur0CcJlM543VPcIQ7mYdhVJa4jqFOd6J
Jm4fQmWOg65GbCZVQt75rMqFuUvJFJhW8IOYe2xJ5XliRXKUVR1K9Ea9UwnbknWxze5b3gnnVA/j
+N6Kl+w67Vr1LS+8/ImgsObXVOzW+N+QKgudIiEyRbmGH4pQOyiYi+/doC/+lijUVoAgGtPtlJ94
pOMqnSJKlinQqzt7OTBLjFOTS+2pMY38++vf4tJstyh1oSAd7YK8vd1R7FkWmjn2voYqWkKDKOWh
r6FoQiwzlTd4qSYe1UvhTZbk7SmEeTEEr/8Gv6gPv1etrQuOu5GJ0z1QZCQU59OhIciprg5GflaZ
xQ1htyKw8D8/WVGSeVU7L65oO+O2lZfKN3KBjJsv7Nd9n5FKQeD0+q9zaXJiNWNzzwYWoW9RPAj4
o1CopJiXMS5uirmb3w4yxRVSbHzLqsgixzTVO3PzUpsgH7j7AonltNocU2Muy4s0Rp1PZVDq6rM6
rKmoznqbzvaQHUjeEU0oQt3aOTkutotZwEqqRJawdURTyIIvMWE2zMs1k/xBV67g2B4fUrIpMWWz
khwHaVbrO5/8YrvADdddjkLu7RcXXTwlvVF2vqzm2slKM9NEVtylNyFV394gZoWkCMVkO/vOOozb
icbS4ggDiA3AcV0Lv12KR+S9vapR6QEwc/iQJFPrqb1pfHh9Al1YURj7UDbOAoYXueUIoCXNjc5Z
Wt9sROo7UIeuKAtARNFGPylbHtxWnVSXq4EGz7/Xrl5v/cLQUq0pY+CpK6j2tvcO7glzkykxUylP
zZvURDVv48l05Iba+l2pwg+o2z1gzoVNi0aJpnArWKvYN/OXkwzSrMOZ1ffkkCGncDrPBNUzK0xc
yxiHP1+joI7U9ZDGdVnenpF2uwKXTbvz9XyWblqzbd7GKHtFIFMbmbhy3kXB7Fjzw5+PLS9/rnQM
rIoV8/n86aiYMFDTd77UL91xFkpx6oxK9qmytR9U9OoUCDbz2/+gUZ3whgoaZb07nzdaFW0i5wYn
s5nF4mbSiXs3tiF9j6pqOsqleoex7pztrJQL1wGuAUxhlXFUIfCfNzqHqWXmetj5Iixagtxa/9jh
sZlzPjSUoL7ewwuXdIwtqKZm1tLY9tE/dCgI+2HkwjVTW6xRPnZtjIv2KJHHPHRUb7sajO6gy5bm
0+stvzAf5eghEYqD7ArOWi1vz/splwtH/OygJyJSQH5iru9qkpA/KcCYg7jSsEfVqsb4bldhRe06
GmXEHJIqX+cYf38gG4MgUR3L2EPVRL3A67/dpVXFuczCIkjJI2LzEYxhlCV2bs5FG7GajVc6xUOR
eUtmXD6E0fCnZL9fg0HsmggsdzK8Ms4HY45txaprnixxT8za6KAXqAQnj4naqX9+AKx8YHSjxkov
3prhkCvS2ph6MD9EY37kyvuxZJUf2WB4uziNce+oReb/+XBiiAv3DoQ+/jubhURJmzARcfe+UQhi
BUrZ349JOftOiLBEx+vt3evtXdqJYezZjsZlzsYF6nw47VLGd3MuB3/QQ/k0xb1CDX3bfaD6UYE9
XYR3phDZXtzg0qQBZIqPC8jLlZp43uqQxM4YUVPgl72huaZToyzLE8lDGCitSAJt50te2Ck0FMK6
xvfEDGTbXmWzA5N2Hn1jjrLbykiap0bV5yPxtOzz6wN6oWtEykHB0T9Cvub6578d38ZCrHNZ0pE0
JPJLy64tyohNChClHvE3qPhl51p2oUGdKmsOcXJ9K9vvvMFS6FSgUCzhZ3UUBqU5Phd6op6wSqug
H4lqZ4JeGEpwmnB9yfDClNg+i0ik9+R95dFv2bR8lH3ZEV2Djrrc3IOH/6K6ba5C6z0IBzQwX0ST
NxufGSMdM5Np8rs0nk+GBrWgTqT+bdqnimeOXcvzUy4fkr6Vr9uK+hqjdZZ7eeyjLwkk7G9UdesQ
DrTmNKyGLJZmhI9R2PR3No++a+ZDeiopYjlFUdbt4ckuPRioU+CRStDReGlytSgaFpro33yjaQUS
oZBCLEOdjBss6songZKDW+w8RZ8czuMrUSdwR5AKSc+dJhKKQgACtN7rc/PCGUY2gDSZwl3HIoF1
PlVkSQBGbZgqitlJiI0Ke6UvDVBZUHRVip6dFslpKa4U2s4D7lLLxOYJZJOLgFS03WaMHj/4OJr8
VLZ+YDihc2Ffujsqyg1f6dT8yWyH5DC2Tr9z07wwXUmBkFfiycZ0VdXzLkdUf5VdpUw+UPQYeZmZ
HfAI1HyjHvZsuC9spVC213aIhcM32fRR6/JI4zicYDaEqzhfH4sjSp2JHO6EuHFempNVq8NOBy8s
/3WnwYKCi4GsbmPos2L0TSYobK9mCCcyili02uA6Tss4lewAoD0q9/Vp9GJMmc1cMI01N0E4b/tC
IfUvlMnuZ1Zf0t61SlweVaGPR6SUf5oXVGmKCQuhgluM/cKPrkrzwUwtOBir6PKa2rvkkA02OiMi
2jsXmUu9gjSl8QVtoDXb075Uqjm1TWn2KQUmQl80eu8aiFZiZEpj7r8+hOsxfrazAREkMAklnQAr
wtvNSrQpk0EJCzYhQS59hwKbVP+yCAAsr7dzoVPsPTx4VMaP/3POp78SAT2Iam328wEOgk7NF/Uv
+PxGjqi/vt7Ui+m/chFNrsbs2Dw9frEtfzv4zMwBQbAGzClbrU9d31Z+S3Wl1/XSHBD6np9kJR+D
1xu91D/Cc9qKk+UlsDXDimHkUayqIDpCvgY3Q03elTMxO6tDHPufNKVhQbB2jrvS+VCa1L0pqBZX
fVOHS63RolqCP4ck3rH+lY/7P9+n/4qexcO/JkL7z//mv7+LagbxFXeb//znbfK9Ea342f33+s/+
3187/0f/vK+ey8eueX7ubr9W27959g/5+f9u3/vafT37D0ogqAt62z8387vnlsqdX43wm65/8//3
D//2/OunAFt//sdf30VfdutPixJR/vXvP7r68Y+/iFb9Nurrz//3H959Lfh3V83Xl3/9+Wvb/eMv
U/s7tsBMMR7NvDIAIP71t/F5/RNd/7vMZ8ECnFVrmegm/vpbKZou/sdfmvN3a/V65wheUyzsk3/9
rRX9+keq8XciLKvxPHZOv/7ZX//T7bMP9L8f7G+ggx5EUnbtP/7aTP51N8TelJI7Niy2q61ZU7mk
2EfUqkppSl+F10OrJjdclZS11H7QnC+G4CQ4qWXUyXvxos0S+NU0kQTmJLsyZnebB1hZU9KVcXn3
9Z6iU6lM5/ejPlC7M8iUE/z2Nf7d7de6if2ArqCtIfZPVTWv/fM1QH2YYmQxMCdqpcegbbUfgGCn
YMkj80mpu+oujgDj/AdtEhNX2cTYxfT1APxtX8HXY5pEgU2Zrc8aktOpfpa6OHqSqky6y+rqndnY
+k6bm0OVrBFurjyGSFXxAEQismmz7yyZ8M3s6VWE2jQke3ufzTyADxKV8hjlROLt67281CKKCVw6
uKBxNdt8xXFuF3hjYvaMsc5uNBlsgmlRXibX2vhRltr++MftUWBur8Z+TFeuR+c9bCGk2otSzwDJ
o5t4yFx7iOM7KieSK24ZewYA2+XBeK6SEJkXH4kNjofz1prWaQlkqrMn80hxxTTf4yp+mxQ99Yyl
cSLl/vh69zbn6/oBV20b+CFycnRycxejPheG0YxyOVHND+2QOhT1zcXOGF5qhFQ0mkQbqaDjbMZQ
lQAUENWjmCpUSnTQowBRtiAt3jl5Xo4e0gw2OAZuRcdvsYS4XlMkS9k9iraGkJ7ZFENyr5lCBUkn
IfLzqxS27c2StkhFdp4M27bXM5WjFQkDV3ckiusY/Lb6VhFuWa8Q1wF+ARX7VfdBIQ0ShK1Sg0gp
KSkvGeidfWY7smurAP9+CUzXObqZL0u2hLwW1tg+wC/Y6mZoojuDLbEEfzZPrDWLyfOS8j/mygsk
fScR/o4tY/E6C+H5GMflW7WQ9zInL7qz7pfYtaE84c7HVeV8EC1bGnMK2mSvsJX5S5Y6+MQYeG6b
OxfzFx8L4MQaCyVvwIX5xTIbarOCzR0untGb2Q9kmdQ8GUpxL5tFz7PTgGFhR12087G2SkVmBfFm
PGI4Rynq50p73j1c4PKIKvLBM1XeAIj7oa2005E76amVjBMqFz+s+qOs7U2TF/0lmc73Q4pFyGxd
I+cN6/3cSlJGZUINuu7NmGmR19liPlRUDug+qLmEsphZ6R5enzTbE3fVESmQcHVuFTy6tsk3q3Rw
cWa380K7mSEtNtpC/W4azvXk5iU18TvyrBfTZ9UtgQhdnVhZ/dvTqBDNKNehJKNCqRUv591wCp0s
3VkK2xMITYa1RgBXjQbP2G3ewBoU1rSd216VzAZVTiQmKPtecJiVJp9U2LJz4r0YRdojcMxji5QM
QfXNGpcaSIATlFpPA7joL40DN9ci3Nocko7jYmeSvhhDWuNqKCMaX33ot7kCalmKLuFB67WWDJyg
o4x8Qa6449R0qU+8xhnI9SFJNP58QlZJGhsSVhueFVbW91IW4js1c2V7AOUpeX84C9ceoQ9c1xy8
2m16spusqTJy0/JgiuQ+3iwJdTZqco2eey+ldHHwVDZ/UlkIMLZxo8jKeJ8uDJ4K4OXGzqikX6xi
T4x0sRUWFZk5buUkXM8HT23hKPUpZbKFNYj3Q1ml1wV0gJ1PdGmar1rc/2ll84mwRqhbzWDaFchH
bqKUwZq1PqaEKqImSorzD69/pl86zd+e+uCr+U5En1m/bJBEos67BbslHNi/LK8BTvOhqtLkkdi3
hlRhzgIlNXXYzo4a2BlBzEYDgJENJF2pDRu9NDMCORqyP5MG/+s34h5GMHydOtuYf0xZgzUXzByL
2vVAUkCTFAJ8VkuOyG3k/oc8NurH14dhEwD8V5soydcX15qXXFfOb/eIvigXMRWK5VHtox3k0aDE
F5XuMbd66WOkiXdRCJGtgzpwer3hi0sS/fqanVIpRdhsMzEey5YEHMrT8NU8KZTF+VRUYveTyNbO
q2F9Fbz40r81tXk12OVCBeZCHyFoT2/iWHm38j0OcQn1gWjwyUYc8kgAWw0ELrg7H/Xi6sGCCkIY
qmSSsOcDLJxWm0aJj4o0KjmOzqId59Yp/5NN539b2Wb7alIZMfxNC8/4YbrR+xj+k2NXcPz0Zucy
c7FD65bNWoWNr206lC+jVHNz4sOpznAsLUt8sUS/91C4OC9xluRcRfusbR8KUp9ERpQybJNhlteO
tljXgLiiJyRO+lehGOU173njaNe6ujOUl1umuGhVJq+z5vyDgZyRR+AMlpePmTJTkyqUkyknUgCu
JL6eakw4TFzTgrEZsu+vr4lLQ8uVl0siSwLfss3DZUko6hulgaah8T2i7xbXiTpFOzvfpZX3eyvb
N5jVjrLWLpYnUUMVhJLAv1ppmwDOXb9j97bXoc3R0RVOYdkxK6+0hvYqrfG7aLte37lDXDo6iEOv
fu2rk+c2tbeWwohKpUNzXToeeU1UMg43MsUaUCRRbr+Xr7k4gr81uDk6qHqXjS5RV+/BPP9eGioF
zmGefGzHfg99f2kECV+txtx4lFJvcD4bazvS+8nhWByaRvtuNcN81YxTt5OrvNQhoikW0TjOX2TA
m1ZaPa4jgzWd6c7k8twFC1c5RSD4ev7rc/xiU5RooaQioo8O57ypJsapsRKp7dUl1g5JIYkfVm8U
pz6Mu52b7MWxI3SDMI677It5kevpggqVE74jye7KFQ4cBYJc7/UOXW6FxPKaEYGmtumQ7WRk15rI
Xt3qjACod/VmFuNevmyvlc2uNGct7xiJL0TRP7s89nj4i4u9WPrlVij2IpxI2trYzoPQliEDs/eJ
egHUP0/YC8HM25kCl1ohGUHN1Zr/4FF8PgUgeS868EXL46WsHxw1KtjbAcK8/l0uTLRVi4JRONHp
lymWVjVI7I+V4jnA/CpwgUo/kRc3msAIw8jZORVftrYGgSjs5cnN03NrFLoYetZngMGJiahyEpiS
ZlIrnSLCuZKF0ZY7V5qXQ0hJAkH71QzDAMe5mQ6KmgD3l2PVkxqKxbhKNYc+svdqRS90Cj3eeh1d
pTacxOcfqrV7creEHT3R1VRd11alNQejiaibBgSS7WlsXnZqTWASpyCYhgJlG6wf4O2pTqYqnkhk
4wcBrll353Ia98Ixv37v8wshstU1Jk/RCprZbQ1ehXx6rhBSeMswZ+M3OH5mbfmKJcnzFVS4bq4P
qAS17EmfLd06yoOGwddQqA3QX7Dchs1bgD95R9AbXjDUALsOHCWTnYMAE5pSUohAqAhCjFxVn7rh
BabmoDTa8U9nOOIuKkS4KHDwvXg7R02aia7ReC/0rNmAmtghcntNr5Ngyso9RdL2lLUV3ksEVVEY
UQhPwud8MvDFgE8YRuiVlN5CZC2k7HNfx+BFI/6d4+HoE6Z/uKpoE1EQZa7UDtLoNoLVY9os8lJ3
sFFYHPumGpHjEUrSJMDIaIT20ijbCYhEjUowBxkq0RxiSJut3HCSqXYyIKdRgy7ksKA6/9yYg7qz
M70cScSKXFeYfAABiAqejyQWW02Kijn0pNyi6tLMK+t5LlIVdGJYfTGyXtkrtHvZMfSJ6/9zxhOT
2NYsEwkeiRUDcRbd2JwqgM9X1djuqcfW5cOv/vvK4jnHj9fRsawaWnRP511rm7EtyQIJH85+mX3N
Ie/VJ8vm8vIuwZFwDKJankKx2pB8imE341CoZqAKC/s+GrQJ2l5MzcDBmp1S8nCG6x7XurWvS1FI
idtIHVBnEISfliy6cSLlfYlY7UQBM+hwHboTjKnCCe+Ugps5WNDxgYtuDguNyMvHeKk7v0qW9FG1
5fadpDrAOgCQ4F6UUhtQ3YwGXnETd6v4NPcTibpMUea70mqM4tBhoPHe6PrxqIWJfiXnbH9+QuHl
0xA5zTEP6/lOUuvnSpUSiCFAqgGoxcqPgnqxw6i06RcF/5CbqrXyh1FSOFYlalbea31CtQKYYy/k
N0GZiz2JbszfsqmEMN3rc/c4OTnuCw5SQPBgaamEh6EGHr6yCdPEm7Exq45RNprgNRbcScAlDhCk
c7saCdfpywl+o31TdxIWT7i9YeUh6eqhNrrlrsCZxLdQqbjS0OIXB/RF1qAYyfOtNvQimHU9U6Bk
rE6Dml7Iqa+3uX1IcKq6naMCuoSTlfJnK4R+nOpERDKVsl64Y/IBwoXTB1Ica8+6ivu7O0kSrMS4
h+/XiEqA01S7Uxpz3/3YVatfuARahJGCSWTdxSm8F3A2Euy9IiISGYRmkYIoT2LDetK0HJ6ecGr5
4yh069P4SzsrJMUpvAru1dc8LWs+XltGVLMp5U3LJ+7fS0ouOufQGDYyCFcIUowRBTytqQDz6SvE
eYsVKw8wc9rS0xrVvLdmxQmv+bEtwckl0wkYTKZaBeSvSI+lY5crt7XWqwMItaY6IWTTG7+GVxaj
Qo5Q+hahYt5Eq83EtSLiobqv2XQwyyiMRP4BpjGpghKF5RMwOum6wRYk8eFcFU/qlL5T4llgoNm3
n9RZtQrglDCjsO2BKQcoa1lJo4PA8kbpsgds1pdg6PFTcFUFGeUoqZRCWmmjuzpi9vlt065Y90UG
5ukR9MT/q8azlWrGcizE5HYokaOTitofhswhNWtDDEFiKeji6kyfqyu9gmMEw9TJ7yKxZMDlxNSO
7li31R3lTuHkjqZIIM8JO8m91FQ7OC2cu/NtWiU4/b4TPGOItUwYGUwftB6zgaM2VgDB09zGFwSY
6Ry/44Ds00BVxwUXVSet0nemgc4VHhAy2SjxIh1Q2b1Tp1JxF3WtlPQuw6F2K2i7BU/b2RWwyMyC
GYh/TvuxHu3adiHSStEXoC4lpSIRpE/8jSNJuhZ2195LuPpInsK+1DrgdGc5JuVZgRNO5IScCQ4Y
y4CdhCXsg2R18A96NZyxbLTb1PJNezUsWquSWGpZ7QyHxJbVQGet9t4IN04E5WxXD/bASgriKV8e
Iui3pReaQ0meaZp5aml1ZP4owqbVIN+aDlJwtjElKOJuIvWLdR8w92hOSrRrwNI87L9U24/bbPko
RZIhDpLmzJpvJRAkD2M+xfdJlZYQkpqy+qpnsnpvTOEIikmuseUSSqubmDKRlo+VJdE8exyzK0uN
LOCXiRL9iBpOP69p1cX2ljmFsyeY1g4YsnR0PKsJl29UZsuaW5X28HlY1Mw66il2cWxnbfTVRJWt
e4WIcAhYYnQOhxreNr+vksVPZiPh0wfjbwS3bilSEsyaPh1Hw5JiV06QEh26SazGe4tcw8fV6vlm
7pahdJuILNUBoV02+DAiNdOtIg2bBxQy2E55iTml1pU1KqN5y9lOjJY5UCjXslDsLJALaPHZnKzA
hU7qR793rGn0dH1Sn+IIFvqx0+Ds+pMZrlKvcph/yogl4qvBrrIpGOLIfONkCUfWYFSy6mtIpx7U
upoTV2nwCGGXja2fPUi4O65Omn6CMmR8Nin0kK+1rllIegFbSU961Q7C7UXJPiJSXXkG5T0svo43
4Wf8tkw6Nc4C8705sqxgspTuacFMJGHXW7Lq1HF0vM2qROWAELjtgdIHwXgwQqwT3a4O7Tc4r4gf
UiYs81Ao46gf0rprYRrWYVIdFTED5aMYwvzOJANMZnMOK76y4FCJycI8NFhPpa1+AJ2cp8d4aLS3
scDSNIhrqZDdehTTDyFS9iDbnNsYKKzVdAGk1Dj1ymiCK18VoDUPJIgcCBaYqpNu1FPuoy2z4YvG
T1TRF+Dv4GrWpGHk0LTSZ7nRtS8jXjgkS4pC+5RS6WQwom2WHRUSzKcWvhiVkthFMKOK0XIOoEec
N4qRwpRLcOh4riV9QjpqjAKpeqNDzqxBf7VBthZYARJN+ntbyc36YEGLin0id5id6rOeg/UhMmu7
JepXzWulOfvQJUsuew1AvoxTeaz7wNBHTHRDNus77Fj7D+GSJX3gZPH4RbeW7E3W5bJ60JOK+dGB
2XumXJwdteq62HkrzHFJXTsBHn5Q5raAd1h0IwTHdortg5BjzrdBqvmATuGMGiTNDFctAHvF4Gtl
ioPdLJZEBD2DbbhVNtNFEHuVfEinXF4ODdnt7wbsQ+0GsJ4F3awsK/1QajZmNTFkPvzcRjwnXZZY
krhAMvF8WzL2WTw74KywE0Ra6qmZIu7iIczUQ0aEAZXqkkQOrwnHmE8QyeVANLghuZYzNv0nNWSn
vwLTrqTe3I6G+jVczVageKltdifKhYT9QUC8REJZDmPpxVGu1W+X2lgopNdgvaXfLDVJxI9uksyQ
8KOV9PlRH8ERtx94UyK1hgaPODELyl5eIowc8JhLy7ftCI0iDAaja7AGDKdmrHjVSwp+WWamYrl0
0Bk/qrrlaqlNGU6jhGEG9nbTkPxIclw3PuE1olL90rXGyFbEhU1npTWiBMNiznOQl0kTekaXtYD8
o6Kr7jHsSq81fgFz3eLBfoetnj+zX0NSteqm6t0qjrG6mArCUCCJa0yVmmSMn9s0Auwm1Kl+lAu0
TIGOq8OxJNOQBzEJTiwgev4XjwWs3lIEr3KoDnzQg8bGF7ngSiOgyrqaOsFcRM1nnZ8t+TZWEUet
ho92xH+hE57dcCk9AGvObD8spvFtnna6eTONmfRpADTbYhFigQzIlxLvprHIGsUJ4DZODfmkqHsU
2losjGgsnd1CsvshgDAYXcsRCNSrXlRY0DXNgJkpZ0ZlP+VCanLQz1bydUALuLhK1nH6Lc6wQEXo
i0Zzx57oqDsus/045V1ZQ77HONCN+ykLA5iU0Io0FTtiqIMlTt22OjjvoprKKbUyU+MGi6rhBtWM
OR3IOcaf50zTPuPLJeL3QLiy+qjHS3ofTy07VlMn3XUzjyNFg46t6T4YdAz/sOJxPlv5pBauSrwi
ChpFESnjbWOcLeuN/VDObf5TyYrZcou27TFEshaDq7Omjqqnp9b0Lreq8hs7ovq+wNiqcw01bKLj
AjPSOqC6MEm4LuaIUWYX/1xVFvoR9HX/Y5Za8JoS7F7bC6sZY+O0q0IfHVz+E0KzOUDdaX75XHTD
A0BOcIPA2cLnVDU73i6VydUdrGH2jA+QMvoirps38rDMpdtLKiez6PKWNxz08euyjLkWDq1mVUHO
iRBI6HxBhUJFSw9Qwyrdz3jyjAd4ucMnsRhPIX5yFDdGX41Ra/y2WDuum13reDg4/uxqnBfGEIJp
GebDvYIz4T2WEz+qDmgfwab0dopKOpC0jR1hTBCK9iFmrb+vxin5GSaG2l/FZl96tgU80yxA9rIf
gecHn720x5n4f0BSRaK+AA8q7gFL8a3Ph/oplfTHiYcQPmodt6NDhZQTiGaZ6UeItKUHi2bx5Cap
7UNsqvAc+8iUPe7jvGWGxPRASIbvsO2VZ87VWnljhxIQf0w3AM4r73U5mt4sWVO5DSWIt3Zs1YE6
O85HTMrCG4c7gtta5TQfenmU3lcJTsD4tpWPGOhIQaI2+vtGHYe3g43dHYTU5EsZF0SBDAquocKm
vF7Xz9Z4Fdjca1CExjEJIQOwYVlPkd2Oj4Vj4AyhLsOdbmCtUtbQHTEHSA6mUbxfpvKk9CBOQ3Dh
b9TBxIcF1jgOFQt164MseperD4xvO9WfcAJITpSJpp8WThBfwr+AOqIa8Gc42bemRKiEuamG8A9C
uiWy+bHFSNmNwUtdY9/dXcVEsA/QKN90S35jlfqxs2Z8f6jUPJShLjgKCfU5Zt4fslEB89Um6pPM
E/sEHTw7CjGpn/8ve2fSHDdyduu/csN76GJKDMsLoAYWZ4qkJG4Qmog5MWZi+PX3Kaltq9nf1wrv
7YXD0XKrWEVU5jucc57tTA8XuIOfpawWTfC06YM03vR+WILLhYTvp9XwJD97VSTEjA+XRMOcDLYx
r6se+4tZFx/h2Oc3jmnAO3bNMe6Keo5gYBkfctPpryBbyke834AwjGn19vjfyHDrZ9s84tfF9M2j
6Gza2ZNx+gnYKGDj1bxgzdR+gEtOZFEty509GUG0As69pAktVtauZvip6Es/37sLrmJCxiDCN0Nw
hFaeJevcFhcI9rzLemy214Akt2PV15TUIHGTkDZ6m80Xr/OMhzqs0qOdTcZlWeTFsegYR0DDKaDy
LtldO4nxzq2t4rEovBF2kKqu82UxLphLLEcIQZxlev2uUGrsGyh2RNN76iPzqGbXqWqKUvJevqZV
tp1a1o5XtWg/S2ovOguHIN4ONNMIVe5ybmTx2YB/+Yjs1z5JomV3fcrEIVo9j884MGsUsr3eEzfU
1uRDGzWWTKZO+5KmPhr5ylwgxbrfsDhduhrZa+ye47a3TfIAy2q2d7mnvaRjMXsypTROnWeddD2T
KA/o41JV4tlNHeNuI0k5kqPbXQpsdTyPuOw+eFiKbpDIPHBg+N+b0uVu8DLnzq/S18kdPyjew2fa
j3aIGxIZXhb4EjVUrdLbiaoc3+NunE71VgxHx5zvCOiHdyU5VKO1T0vUxp5zhxyDssud5k+FBuiw
QLzfg+kgS81x6ES4lxyLBPoOJXREo99C2XOb9KPlrFVOE8WcLF4xQmiM9JMXkjRvbcca5F19JoaC
126LYRkOgzmSuEz9ph5y2XoJzaj1oLPWhJFagFCLQ5D1baJSVa2RC5bC4Nzqx4dlFlStwVDbl17L
4DbqZtf52OEc3SIS3uwvKLKbfe6GI5g1t/WNeFNeScB5CHmS8VCdRkGfzVnS89sqSbpUHSGNUAMa
vvBd8NXiiAV2mHnigPvYrg812aiItKqKeisdK5MDREnPAXQqGcnOOdOePDQgFhY8Q4BOjdl091BL
GBSLobSqqKmHsoP24SjropIBgPpN8OFFxroY3MS5DrIIBp5uE4+Q6DsjJRAghhsFqqUKnPWTUdpr
DorVI+G+NjLnQ2tkVhuxm/AA85X2NEWBKebr1u39FT5XE34bWmP84k3TdFfrZoZiBj41SzSn9ldp
FEGVcLc1zn4awp4HE61dFgelb4+7Ahzzk+wMjjY0lYR8zEYwcDFRW3bXijHKGlfTTHi9piUKk3Gt
+xJupje+l7otvChEj+FH3L4TjwJ7u881uBQYV8CWnWiapyVFPzsJBmIzCK1YWFkg7ieS/6+n0cJ1
JFk6pdFSlPNNKDoLrmCfKQZOXt89+RMU4UhuY/rBFRVcQXNYiyxxKcVesYOJMm4b3X1uK00Q82Kb
aIeHObX9a8M5N82rT2JLLNu0RU3sVlw0tlwpKRWlv0rWtO8/dbis6PBWpqahZnIUcdLy6dlZ55KR
TAzPGttL1wFXsqrgWktipLdehwTOlikwx9Ib1iXxF3rxxHdJ6LiAt5JtCA6GeV/CyK1jgoPKcm8p
zRFZSGT9CWKPxT+EMvCGE/HOJvY50puOwOs+OZAeoYjUWVntYDgFE3pkeCHxug56OyoIw9Ou5tx+
9uAtfQegdX4Br5cPcB/G/MqmqIMEc97UMPOpg28dq0m9y3wCqeItI0azTTW5soZtk4beov1sdkbh
pBtJszJ7qsHVlRc8gER5M2Ly8h1Kr7aLDAbF5FdnlQZ2MrkD3057dSo47qG+JvWdhizUIwOkLgAk
ERWguxbujABI2tiZAd1j4yv7sQ0Mlb1Cy4U/ourGHi8shm7Xcs069R5/ttsdjJavFG0IsUNiJ10+
jH1QmHPHhKTVTUJMHxeI6WghkmIDkhRD/CgCEldn49KnW/lWssCZ4WyvNtDsoZRQHJCH3PSVLD9b
gODJuS7y9dZeMNhHyoMmSAC3lAB2XDHdqNyXRZI7tcETmTfWo1Z+5h8mtWo3QWznlpAsUOjGbpbm
a6QHWrJTLy1+8UlPwO0E3jN1FbfP1C3u08QGqLofelAC1yXCHs+Nc7uuN8q3mi1wAJriFUwTzQ8w
4LaI0qYzPSJtOkWIdTuo9SkAPlHvJGcd81rPr86ou7G8axUhNZGBqdWJzhnvMIAy5c670Jvr9Lpf
hW9FjEUFcpvUw+kqu2pEvI6U3kaZ1Y2z6ikBNuASa6nC9s6fOEcjV4stiJutqbo7UkMG69pcJbyL
UE8tXUkzKJPZuEM6MBHrG63o3PM5pQDj/ItFA5JFVEGl8GFlPKgTwplzfy9aVGgySjENmc9LSW6P
2C8LC4HLcPXL5cQgU09344gYF5R7bev3Ygzoq3Zkwxj8JiGRlt6hLdKhfyxr4TY8OcY836erY2av
pO83xilHFNadggWD9Z6DpR/ez6G2UaZ1+PS+tLnTeXks8bYQQwrswBAHwWZIXoxUuSHwbssjj5hv
XtHfFMz84CyEXa6tNjYbtkhWBBhvbs142toO73LDwvp1Gt3lC1zkkHRa0S2M6cyVdHH3pLt6qS8Y
z0zhU41XEQkpLJUNiqIMUwgYEb0gYKSoHq3RewqXyllut9Hww4eithn+kHyuqYiUm68Zu2Gc/upi
DUUldguNdPOR+Xk9E3/kjjB0eqsMqLVL6JDVDRxrk9EU60pnO2CjH6ojeKcMyITRG7SQBL/g4ttC
DOzUeZJtU8TwelxGjMKi7A9d3vrrzvQHwz/NaWoY8E9Xp0tD6CqMYp6bfpnVwe8XTbUN+FgbD7Nd
5EYV4ecxlieEx2XeJ2bZAByJhzVs58OYija8g1yzrpdpGxbZpUeTD4tLaRAvDpuCIuk7aEXEqDCz
qY5GPUzdA9up1N4LWQl9U8OIZhEPCb4LTlWKoHaLFJxnaDRT6/efAc41wfu1NnuA0riSja77uRb+
r0vxH9bZSfB//2kH/KtLcRw+f6//bGvkX/jpU3TEOwyieMCRmp4T0lyUVD99io77jpbSJceAKBdQ
XWcv+j99is47G8k9AhJkqvjqPP7onz7F8J1LOAfpjPxU5xDR4D/xKZLe/OfNKao//tnZoI7mEALw
WyG8mxPV4/vTwJR0KctkE/X2cUib4T5Y7O1j2qqUlifV4/fVd7pnaRtrvc9me/bv/RzmFIxTCAq7
tWqYZm7MPfd9bowVyaqNuLHOTbxZhc2jLtEYRtkoSENb2JQ9m9Vw8FkfymTSDsIGgWMRlI4zjSgX
WqNv98yFes5an/R6hFTtYl5lpTNvSUZfSWRwVRjWvgiC+tK12vGi9kvysOWg5FGwMzSS2W3KHIgq
xftuIOjgu0t6yxSJZunk5eS6cHYRVrjhwWCgZVO2NG773nZSG5p6m3eA7cZwuubeS9uLFOGsxb53
UsPecdS0xoDgFVgGCWEsniSbxHNHyiHfVp6ljg7jwOpiUUCIzpmy/ZfFU/VCjS9FzuSlthjVZmw8
E41g/1R5eqINXMeqjwkqhxwQdEyLSYcNuCGtRlQOaLla3/dDD0UwgyFzKL0ab+Am01DFi1IjmOXS
rMHjztK67tNRPo+d9JtDdyag00nBS2bqTEdfQH+J7KARV860zHIfmrPTXuOe/8xadJqPZlrm3OmN
GNg9kYqRJ15J7GE8mhKBSTk4VRnNZEoW98Ry1d9Cw98eGofpXcQGKCU5o7cFQJkiuGrRVrO7bamk
YrVMXcsxmQaXnPiS7OcmY7DRkag4UBCUIw1K4a2g71rBVmepdLMl9sxzF9v+wPuyKGgp4AfeKuMd
iEXxNhThd8x1xCCvQ2ZvcL+y9pvWmPV301oZL3SXiBwAnq8HH3MwFYkfVNdNyGkK4dcyvoZTPg4s
tZQ5HEOGA+5h3ETwkfCS7jSXuoQ3uYIijkq/lPIOEkV5A0985slUxZTGiEHgcBLtYLyuq9teqWmx
1oPbk67J0G8aWEOtTqiHo+tntT42gWjz27rtHXFtbW04k9JHzhzk5xRbzcfK7FWQ4A3u0xNakG1k
UCND89BtfuodaI1hmIKIZARmWxvzXxbUy0mz0S0fSmdpiZIJV2nwpQHVdVKmhNRq21xUY0SFLsuj
ZYCaioczpZrvDjN27uMifED6JJvjLG04nLHa7E5CJg6y8RvS9CLB4S2ORW9LZnd9myUmsyybVqy3
trgqrf6x5SG4kcVSXAFvnPIo9+fhgOM53G9oqoiPDn+Xtf3X4wrrE7EanJumhbPmjVS5aUlJMlBs
xNQy426Zc+CC4bpFfPmsn86Q/95n/2AS/Xf32dX3L5/lG5/++d/440Lz3hER+K9LTLwDWybwTKJz
PZvAf7nE3HfQJIggAe2CM44siH9dYo6D2R4YCckJ7jmIgkvxn7frH67zn/EH/7PZ3hJn2eEv8h9M
DhgcfEwBHqGgZ6Pon+U/A/zKNmsI8CMeaBp2pa6yb/WPbzoDuuoaxxpjinKqPjXn44DouaFM1I9D
Ihi8YFefjw4Fv3eOqUtrGK1z+qUKbd9N2Fpbd2nKdp+pu4GVEjyMfMnOsw5aUjD2ZmVUV7gVKrnP
BggoEZ54robV2AAilYOGOaE5GWsisS026WaYzq91H4onWYflY6ll9ZhKnWu6d8MHXzKfF7UcQVdN
o+ZHkjyLG0OrdQLmXGRXarAmbw/3KM0Twi/TxAIKN0RarMPHySHnN56YrcnEEyq7yRHbEznlUUAr
TT5yMhA8vBw4PpAdWcxuyHlc4MPmCthyFAjVsaVf5+pTVnTfYDZXwKtWtpZoVlCYMLzhgm5MOLrn
cP0qtjOGk+62Ote+x/jNya2bGkh1vjPYzcu4Sqt1H8Dd2cleEW1o5+2UGMHU2xGT1WqJMAUJK0J3
pL14XEzzxB0nKTbsJn8RhDNzNMIXDZE1WaQToR9xSHrNAwCGVibLKeGfUta61AoQDUPMszl5Iu91
GXBOj8K8ZdRbGry5lYESAaxlRfNO+EaSr5aZHnAjiAeYNOtLEKRNeLDITlyilDXPRKso511Tt4w5
ltFbbks1QNHEFJ2CrmeheCbV1+qDm57rF3uenU/pModrjKGYm6n1m/6oLGV/rYFlAQEM055gR6t6
bTA/fivyuuxP2zDWVlxJw/vOxwUxlizVlTlbR2JtjBvrwrEXg61EqJovwzp2xh5QOcWTu4Tgg7sy
QyU/FC6dUOmxF44ZhAz3xchiPZpShoRJxrTo0XS2/hVzkStjxq2TgUyqGh/R1TTva1rrOmGA1liR
53Q9XDguv2WdhXtA18Kd+OMI+e9p+o+z5vp/bw4O6nPza2tw/n//PEjRs747hxJQd1N2c6txav3s
DM5/4lnY4gISSkiz/FdfYDnvUCmjIAZ3hF6ZdM1/Han8ESZT3HQcqtgybdf+T47UH4FD/z5RAxNl
Lyf0jx/uHHvx48T9xZ/H08MXYs6a21l002PQKHVMB6f8YiGpDFDJaPmh8Pw8PGIDry9Ykfc7tjVO
tkP1LiZ2autwLOzrYs1bsramKntowtB4cMy1uC2b0P7AhLdgjTCmL1k7O7sW4WDHePnGas1V71n6
xQIM61NmLOpyMmiiWZs7+P/T5ckifwOt0eJUV/ng919Tc9kHlZ7uGaJXfURVr/0dbpw2p5vfglNj
d8u4b5ndRMU891e0W/YfGtT/Pt7/+BGM+78/37fNm4iec47uzwdchO/OTguuSXJ0scifLd0/H/Bz
UMwfra7tvSOpjP7YcpD0gx2gP/6j1bWoNAS7wR/+bOxBPIT/QZXww9n570ealRHfNcTI55RhMmIx
F/y5SCgm5GoE8wvuzMBhEkt8ULVnfQmVNQS/fUdvZEwXWge6vybWJYS9pYg1i9hloZ4DkOcw4V2c
7rUzUmRGptGlN6XdAlLtG8X4vaedOO/7rZC9JibBr8E4zSvKCt2dU9iDim1V1fCAYkEQ7w2p9bMJ
4lqw/2jPPN7Blm4C2B1dgWf25v00GflHuW0C8VMe0HeNZmAucFozUKguzrPqiFVX1Jfl1uY2N9Ww
fGoQhAyJvQzI2qrQR9sKcm+w9kIYXr2bJqtVe7stxQnHcwkorReujXai2za8xsN5H7eOVrULuSHc
iFlAUe1H8NjOY8ju4HKZAOohWHRK/vdSMiAvMhrMaMp6bvJgVCwscQ67kUvbbZz8NrWrpJpz5722
eJNxuxLkEVn+8Buv69tsxR9uarJRkdmdbSlUgn/+1dYppGmFdTqZoYnKo1ZsaaJ0bpr56KW1d19y
/yepMJpksnP/xhzNyYu9umCpbM1+cOQvlr8Jhfir2J55D/tiwnvIavgLy8aqu6zJ55ABgKqcG8vw
FsxNc4D6eJlONsq5/S+3yh9F8a9RTP/D6zFe8s+BwESu2Q43w6+G6jk1dW1vPa+3jNue/rP4lAZU
XM3Ujl8tuxwOf/96bxoxJ8CJy8aJ6RXlNnHEfKN/fT3VQQjBth8kZD0tGOWz+USAA4zfIq1/89b+
6iLgpc52bawYLh/mGy/iSKvn0YQEiUEi346dSfu1mLvtd3bOv7wMxw+XMf9NbjE5CudP+Jcrr5in
ttyygnxWA7EraTP9HvK0H/3950ZGFX/PL+cQl6nN1A40CFNB3s15IPjr61Tz4s7FNrvxlOLRCXdw
Po0lsbLZWU8MwIr+id2qKT6BCbUMjM528Uq9a3c7lgNtkCKXGASlau0KUvZNkGXL7TKjwmbnMbvp
p9KlfI9gC6PmZ+/W2Wm02s2cIh03M9jygkjRsPT65jrMYDsf1bJ5H9wZ0cNumxQPUMUhOWQsp4U9
Riia0eBtk8BhOgfz1nzKLZdeAE4ZAUpcu2yPaYUk+9w9i4j6/ewYnBGTHio0NLXdhYcCDp97L42e
wQtaSs/ULHByp2HWqLPh0ksV+51YGMpAcDFqDmDB7IvVzHmxkIuVabaxiDirPL8+GoAEs720YNPE
FsKg5sba0Eolk6dKSXDpSHr7pSJagCexaSpzl5mwlvbaL2DnRR573vSq0aZX7Ej83OqbdEae/uQ1
qdZEzk+l+DKgxCc/wx67/pAH4ygvzVamEH8HY0zCjT3NxwXz0NeNgdu9qCpUvNHYW8V0t8nKKJ+B
bpTDvbP2Sj9CC+vKY1BUbXG9VbLT0QgnA+JM2s1e0ScgElBdu2O6quO0ARFDM7SU1XNWrG750NtT
32WxM+TFzaakYRPptKj1i6ghGCeodPvwVisvJe+mCYZ8zysGbcT6t0BGXbjiy1rVNbL8bAVVrDuh
kS2WY/cNbXXFdKucskAdBUw4J9o81iwiCprBMJ4MVYf+E3prNJxFoYJ63xZb6O7cwWmmpzFXrfte
YxxZntnOgVYfs2BBUd3UxChYgbHq27rfJPnUOu3r9CPVmOOdMFoNE6nHmSVf+F0gzzzm0+xbqA18
oe3PdqZ8YzoQzdr0Xwnr8uc5hkQ7V7EMwgLVPzWnwRKtsOzE11ygjBERPhClBI6pKlwtL2snDXrU
uGpcj0gyw/rEEt8/oA53vEPntqgcugW/ApfA2AWHUasAUaZhOP5u4udmPCa3XO77YVP2sQur9tNq
80wmm6rmLFJTKJeE+R9Z9jVAwnRXVOAg+Fqt3RQz+EqnUzC5OtvVHQuvnWsa2E68NGA7uabZlSkR
/8KoEpCEa95quJuC0ULVNLsDyjEf7F8+LMjijFQSnkAEr50nje0ggVrkahQRY1hGizIHUhB5HWu9
K3ZYS7anVNfrETK0uCxxh0umhX34UrR+1u2Rw0FkZo1ddnuYxr534TV9PkU+yg/zRK6fwyzWNwwd
Yc6V13alw+xWM+cWj3m+2MaxdZSp0bWY8mbUwu84j7q2QqycZo+u5v3CZje4XALumaaKLVU6zXa9
ukNXG9hXQqfhR948frn85LXP6yhW5HnBpORmMUo8Ps0yFHZ4XLg3OIHcLRtoQDEW2ll/YojY241K
lKzrbF8HRT8mTJy7xj0Us0whLv/94fw2Wh+/n+uTlEWEFFcNZs03hQRHyCTZK+IPW1j4SnbJVere
YIHvq53q/LB7Xhpj3i5sT3bFwTQy+2XiaxJeybbX0xWsQ9M6QBM2g5hBzRpiKsKh8fT3P+Wbq5cQ
cdIpAm5gIgVcoi7fzEClTLO8gCvMYlm6t+FiNgmjIADmm2X85ur9kf3yp8uK1wLnxH3FRc8a9s1l
RTXZcTCwBjAHLfcM+htEYTNGBrsVzyvOxYeO3Sf/zM5u0sAwd+2CsHyo8t+Ff7+pb85vmo7z3EQE
58Am582bxnc1OtNZdWBjjvWOXDXZF5fzkLUKftfwKgAG9zvD7puKgKeBMsASeJAD2uofaaG/3tRl
Ki3XcN05sfp5TSbJ6Vov7X9oPz4/c/g/ySCipCIEOHxTSWmwdXmnkeS08zmljMi2gw7Z0vz9Q/PX
90KsPqnX9BbnmvStQ7JvqXtqqJ9AHyYTa5ZrX8AH87/+/aucq8xfHxcC9dlKEkgQnHP8eb0/1zbO
aM9LX9dMV/va34mwh+3bgQonFJcb4rx8wAhY/PzW/rf3/gcL4F8+/78snt9/Vt+K//P/hs9fis+/
zph+/Gt/9OCsn/kPfMTA5pfDr/+fPTjrZwZPVPHgNokIJOPtXz25Y7+zqDzOyBjKbuGco8v/3ZMz
fhL064TrggD9z1ryHyEVvzwvXDCEjBA86LDOPifzvjlespXd2MiXLKp7qzUOaYaXpcDZFiRy8MUJ
qQpf+GHbzPgMMJkjy5nW543K04LvgoclNr2mfkXvt77PGIk6e9udyqMK7PJg59tYIcBgnVn4MzrF
IiSHunOzMh7LtW8jeqLsm5BZfxGMxpPcKDuHwJSXFkN3E0FnOnwoSnANtiyMbynTugfU+dZ+Fgu0
K9v6RNVaxmhGWb0Faqac6Unyv+iGKvu82LX3CbTEwE3n1w+kPEpk3FNVXVSZi09JhFf83OEYASHi
rh86W7xmk0RkUw96Tnol3TuB+5Ql4+jGXerM98IR7LMrlfkFMq5WH0ZXKyfSYe4S7DRNjPFpzzmq
pq3BZd03m3uZjovvnPC2oEQJ8qF8T/C0rfFALmuXAEqvpmvah+LQ8r29LgnQ3VDe+eIjEK9iebLx
6MqLLS0RbVPDf09zD8MMGBcUTQFZeYTY9fUTOqBiTFYrpMtnBYt+9IhMLK2+Vn1bcd/jiUbD9sz4
fg11ks5p4/WHINjc9FFvwZrhRUE2iITA1Vr1+nXOFw6xMmJf0Y2IL0WjWLF+t8LWUBjghGi8kF9Y
Zoc7WaSqHYykYSTZmdcsrYOqiUFjFtkNWAgMzOhsEbvhccpAeFbscGxLhtY1e3lWt5tWA/IE5aZZ
bEtizuaZ2jVqeIKuMY+Mw8Xcq9CLtSjb4CrYRhvDl6cBf+Kk9j6kuEONaPSCXif9tmRjNM9B+Fnh
r7GiVlThpT9oMV11NX7oIFoGxAl7wmaAAulF4bOu6TFipRy7vsb95uoHz200jxZkO/eTEPm6E1va
YC9Qgw4/hGEVPAZ91d54yLXU3syn6t73iJN+sEq6oos57YbxGVGq95xuYfktN6Xj3vat7l6WtZIF
sAM0tXIpaqgZbBHmmBhlcRfgf6li1RlNkdAUVvnTOPvVeqA4RvcLpn3+6g0ALOOKepY7ii3617HP
MRr7mGDzy9Retjm24A1t8SSMMTyRX7WxjBLiuoesnV1u9tyh06OeriPsHXaxG6SxKaKps/mWlCa9
HHXHSGsLXBHuHZZz912j7CchKL+TtOjXT1JpXhv7at7GI4Ene42wHdV2MFknC6MrJSaTujgV2nkE
nJGOWBes8KnMN7vc9e2aXwztOptIdruMVjObe6TUGcq+z2YwD/OOxM6sZHuNwvKUg44bj2NT5FiU
kaaRaJZhyQqs1OyTZTOq7VHmHQO3duVZxBnXW+4tqkQ1Rebq+N+GRdZebLC6ytgNDd2jYr04XXTo
Z6FTqiYnLbv3i4ZocA+/s4V1n34YAcJuInuWKbjl5Z+7qnGPrTXnt+T1aXffSFIvaJRLFvoydI0x
ni04tDEkovGSDT9f/9Iv3O8bjcFdZy/2KRQzQ06i98tXP8DHuJ/rtt6iKbRXhe4zN9FvGnXRnrCr
dBj6zcFLAA01x8ZUOOXXNpPP9HL2x43qnSQC4qw+MKIRn8izmdA6Dh4CY0uucx91Ih0Vj4pf4RpG
XzsxMs2yfAesxUFQWLjVfu1dlV1WlIpkCGX9Le1H+MHgYO2imelOsM8nt7lo/S4s9kFvIa9ozs1j
1MxhSOhL2W91i3Zak27SE9zpRXYhaxmvKaLvPU1Xm0g9Mby5RI2d+Rd2H7Y4TCED11M8Ms6RU6Rl
yuNzcBSiPS8pyABM94wp8i020saktyzmFS1nxKJ7G+bYME3tXXWtV7Z4wKl1yB6p6Edfmj4LdwXL
CK+IlY0gOdBJU7ZdifCFPDwj7e782XYqV0e9aHot8Df1fKYjX5IZH8tN6pq1xL9gSpOnox9sBORo
bYzcoHe3VEDAkir9Jll8gg9i6WbUuKhG+qG6KIXRlwityda+kqZcbJPwQou/F96BPktTVneUEccO
AZa2ICQd1UsF+vGAEwxPe2QOKvV1kmHCV2qHitdBhiLyFKl74VTeUt0Z7pYGIurcsOlRryOTEYxq
VDRAIe6v3JJfKEtk6wXj61q9J0qRSYQI1BomGebv90Uf+m0MqIf9+NyI1YvNtJmG+5L9vLpKgWvN
x1IwOjqKZRxf2RePj8RmTyB9GPJm/IBd8z1vcro9UgzGKba2ul/jlsCbF4YG+faIqLWRLNP9ao40
7jRxaEY39W/tyim6y8y1hyouFxOlUdYxo8LHzLCJX0GNPiEOjNGeDv05mbuM+A6OXjI2gRYfNX5o
FGHr4G3T7bQpbEiIyFl4dyUmgb1vUTozAOvlhrW55Dh27HzyLhyoQs1VbqrsYi04SK7mRpkQbGz+
zg3OXVG7N4zaFvtuMyGWxks95NW+X/Bd35dLZjmJXWj7JTvb6aIaYU/ItCcox5uZpe4xmNfgduId
hc9MasB/GdwS4qauU+2ealNzQ1VDZWhsbfRO8naqLPYNwWyKW1P6qMk2NWHqKs8V/FfYA1kbs8ib
P9W9keGBUUt2I7SxvhddSrhA7nJsYhvIEfRjAG0mK7JsZb9YxZAD9gxdt33BDlB8rK0JoCyuSCiv
mPU376Ixsr64Rwws31tQZ8SzUS7+ahLwUdX2iZOD4VHde0RXxJkVDq9uy5t6boNGhru2bHSejOgC
BKsBFYzp5VADXj2U3Vxve4xJqAmndJx1Exd8IwoylXu0u6fMNcuvSAa8bhfoDJl+zrO43ulmybMX
heD/pWSy6sRE1fKDluwl+J3WZG/uWkre4mJ19CgeM2mIrkEELqYG02qJ+qxZ1LLvptxKrxRa5O3B
CrbMemSVSRbJ1oP3APIR9vaLxJo93jWrkHfI2P2XsnbNfreMle0cFKZuB8m03Q07JjxM/maGZxUf
GxwepHBWU+gXVSIA5XQYa7Ffg1DpYz5gmYrPhmx8BGa2BlFdOvVHxl4UOE3eDOLghOmWX2AaWJnX
eR1Xgbf5ZeNHIF14i05vKIZKYzjg5s4E8S6Fsbp76q782lpm+4Osl/IWwHjzGLQBojqREi22m3rG
z/HoaarwyeIKNlvq4TFfccp5gWYe3Neu0ydrFQ4fzHDqQAnlSuEOOScp7Oqt8qrbil1xdYsbETuO
qmR4hAZvjKcVf2xMcMJCPhR7mlPKIutzShqQjtnTBC9wytB4Njw03nsyYZoqMVMfGQx5/WpPOVu/
elOXHVNlQHEslTu+tqZYnjqlrYM+h10da7vpHja+qpBl1pFHtPA5Oj3ewkVm63qn08K8T5nr3WLc
Hr/5eYER2zILZcfn2jFGeG4KnnrHnWKiEnheDLLfSdTB88kR0RZhiMxsJofBM+QGTldDn/f2yOLd
yy13mcAwuHbyb03FRm0v6irFGuPmgpu2acbwoteO97E1qvKyRe6KJi815ymukC/ivKzM5bMYwPBE
jt+jZ5uoF/PIGmuvoa5OB/8KWUl+bVgpE/F2HFi1jWhcuRpa5d9RpYefmXS32GgmHomJpKCRib/i
++KULpkTVLn6Md8IcjluqAPvPK04eFa8okc2SYqH/2x+2KEBRqpvlmF70WjB0UeWukO+WGv5qJzE
rNrTtCir2c2dnxPRsnCw/2ZG8WZ6wKKYT5hND7GrZKsQyfbn6UHlklAkmOfHxEHyXakoJV4XPPM1
vY3JzzwxT1+ScSCe4zfbrLNA7Nc+9Jw8LjwWiByUzLvOS+hfJz0tsRZtL7G7LQsYuKjaRPa+lKlM
6hqPYN5ApUDGZTR3TjG1R4wI9u/ITG/mMzY/AdEGSBrP4D6y785//sv2iWu6J+SBI7przPQG14IL
U2EdX3+ZD9z9fEe/bgnfzvPOL8NMF/3kOW8TlcebAedWn9ugGQ+sWLb/z9557datZVn0Vwr9ToM5
AF0vJE8OyrKtF0KWJeac+fU9KN/uko5UUqneutGA68K3ruV9yEPusNacYxb468uaWMBWD629PPRk
dVpIl+nPTAN3gV0cE4pU6srkBFR9rtE3BZ+Fh729btI4OPojPQc0CqTw9XU3kZB7iRrmDkIydSnp
HN8zb/QvPr7u90ZRNBGuI6RM6ocno5AtnHfo1WFSgA/YcDBS2eJ4n7HETwqz3Fxqa9jdKZsAxjNO
Y020weTYGKH4Az8G1IT5QgagmpXjTTT6fv7JM/v2mghbY0SEzEgb/jDRXjwxikmFoPH6jA2ZxSsy
0hRciF7RfTEnmasysSJgwaKmR5nyFMyPeqFluePd8BAqRssc/k9he2PV2qJSZIuYlqW3+fjrmp/C
168jpUO0nMhGdB2a28nLYEmGxdKapo6pZ/VTFWK91YKg24lBq1+LU58+sNwMjojIMv6kBfDmO+RS
aWgbXKwmcrg6mYNyXSwsfVSpI8QJBkef5iylohrNt135kXz38YWeZmXMU56mQ5+EBgkZUj59MOUi
LNJQMtnbdPBTOJ4NLAxRMo43WpeyzWJ848LTAu0WqpSXrbTK8I4hKsEfH3+Qk/L68+dg8pOoeMsW
uQ8nd3ysxQgjmZY6UUPWO0S0iSOEVLGXcsQS0qyNU+HTJ+ud+V5ntlVkMiyQSZw+WaFHryg2eyaj
RtNu05xuoOSEkaWlbpKJnb+yfHPC+hpXlp9+goh+8z1reDJNxCLzU83rczIjSFE1n4GDFCYNHWNR
m4KcQ6FZP/mByhHmS3eXqBxIpjzRkoxqj1t88lCNtd6Kg4o1POF8umvbzoghmeo/kxqNLfg9FruP
BzyZG+YBWUKY8Cj4coWnAxZW1ARym4dODitj3UZa5yafz6onDw1lY9kwWK3ncjBCxTfzHdi1oLDg
aDVxWiwqixTWSa0Dw8l7OVrr4vDZ8nXywPwZcB5u1pOjGjtZvfTU79BbFSAZfUW+SziwfsfOQ3xp
oLmtTx0oAIL2WVTIyZPCoLRmOHFIaDXYIZzOCLVmVH00zo14of/tUYJxrLz9ncj68MmX9s5AKDqR
uPCLmf3U2xCMoVTIVeQ7I6+FTcdzdJIEKkAkx+PXhwIAiupUYUAL2OnrVbcX+1EMOQTYg1dghJ4v
KmF76lrz7z5+FN+Is7h/dA9Z3DWqrfP+7vVYiadrEfS0wCkUrkgCFGdS8Oyb7hBBZ4q23mT4F+AT
vOOUctSyJW1qMN0P6eStOjXRkwOiAMycH3+stzdbnXuK8H4xkdAhOXn/swbQWlSHlIgnjnWeWEEj
MNtoYc2/+/pQCk8OR2SW6jc3G7pXMID7Chyp7G6Mtr/p0vZG5PdfH4YtJGsXgGaJLunr+wzyTi3Q
BvlOI0UaR88kWajRDLpuqs/iSt+7eTgukLXNxkUeotdDhS06zg6fkNPXGP+DcPKOSOFgVsy/+/iq
3r7ykKtpQTFRIyFlrXg9FAWWJK7gS8Lz8aI11Wbe76Frpw3ko2hNf8M/aGgpHz4e9eQ8wDvPJpzF
AWMJD4hxujLhyhC8aM6XZoaz0CFx1jz2WtueWXXDcxoE/XdAIe0mIYTQQYiTfrJffecGGzyfJht0
mN7sWF9fNYdlKJLAGVj/u0I+R2Mt3xHqy94g1VM+0MdX+3Y0LpUuNyI6C2fV6dkjTZOiRSwKBKoa
b4RUoPCtNzf/wlzwdiBafQY7K6RvrIKzDPjlIQcuuel3wUihcxqe3wQaZ//Wm4Cl6Nk2O0eDEsH5
ehi8hkM4O2Bg8gHSDPmObsuh7Whb8buv3jqd3fHMpeZy3m5h+qYxfUUquHV1tJ3f7VQMt//Ou82D
QIwU+1HWXDZor68o0TTOwiV9UlMN8h311t+poma7KGh+f3w9bzYO+IBxZaGv0DktcRp6PZAGUqiK
GsodkSpBj8QM735+Ne8MgoWBdD322ubbQRqDoGiiGDzQwFl2pWpB/cQbpS6/fClwvGdXGqHrHP5O
Ngtpn5d0ggYYPJ3iX7C+ZLuyaT87Wb59pGHQocRBKUJQGi2q1zeM/W2IDafxbDnXZcVVubZuhUOZ
7bMV1+zgP76od4cjMhMYB1sRlKSvh/PGOvOMkVKpnPfjTUJi2qYcKRgQ/DUsvj4Uwhd2khxpSU04
eeZApY0SrQEB5EDsDW5ihflOjDk+k01vfiaLffNIUATA0K5yQBdRE5+e+NCcWiNFbwDHHowggUrQ
QiRZyP34kt6Mwq6RTA5Cp2SeB0J2Xt89ASJbB/IRINH8uJEu37nFaH75xjEKN43q37wcs2a9HqUt
oo4cyRieD0fnft3OAj3OyqlxyV5SLb8YYMZxjcPy7JNgw8/W8eSNHVqlNnVwq/Qz4vAWDhXaBYBm
l6PU0W+PdP+L6YPzeDMc32QrAzHgdHIVo8gsaalbUPsoKQu63LmDZUbrL39TjAPSnadBVN7smTyO
NmD1AGgFMGbGnZgOHAdNbyjHz+Iq3z4TuJ2oP7E/o3qjnea8w/qtCjVEHy2nZYurcZCb3I7M1Krs
jy/pOangRVVDmR+JeWcGMhh1Df98/VzUft/DE+PdTea5u7Pi4RB6nvwrRY2wL2oFjloPnvqsgL1O
Q1BVElThMKJWI/BGEKpBDCqYBgmGzwxz404c03aPvgHyudSk4UKClXBsm04jXlpXMPsFSX00pHS6
JYad2gHlx/FGV5u82JVeSyPKKPHE0rhVwwta2tT9Gl/j8B/AlPI3cU2nYU3/8nvp9QrZe57m/6y1
ZgiW8nzKuhmQvB6pqcM6o3mTd44mZvVNPxWmf6yb1FPxXorKeenL5uTWCBr2FgTumc/rezMYgMRa
my8GF383wF9mLgeD6Vf6ABxvzM1jE9bSXYSOl7aV0VL+/fjreOd7p+zAkZwKGgvr6XsDU75G4wna
t/XZw9axkNF4+vQ5fnNEJgt4XkvpLlJuJdXk9XfucTvIz2Z5UM2ccpKSDN4xs1r2kL1AYsBYTJ+U
zk4vCwcMBy1EVXPmG8aMkwHJBk0oEQH0BEFRPw1wDVZJ1vmfOG7eGYWJlConFTJq1qdl5MgUwklD
7mFXg8JWPGSbNWGvufr4Kzpd7LgWsposKoBMBJTkTqZroq3ktg5EsgdAPuyQrvsFAnqPE0Cqf3rQ
eOeSOKHxgrL1ZyN8ul2II4A7ed4KdtsLAKlTlgWfxuWfSeBLWsXrPOXXf84/8wAKqUJ11Twb2/7x
b4fwocrr/Kn58E+tHvPjffpYn/6hV38zTvq/Pt2sH3z1L5DKQzj87WM1Xj7WbfLnU2C6n//kv/of
//b4/Ldcj8Xj3//jIW+zZv7boH5mLyWJnEdffPdvlIznYfNwH1bZ3zZ1cp/9rt/86B81I5p39dtc
cprTtekVcZb4bzmjwGv2zWAZJJFtznWk9fY/ekZBVr5xeKTtwQTP0iWLTL1/CRoFWfuGPngOfOGB
Zgf/Jd/s69edXRnqV41jMYUFg6rmaViNbuHY6NpsOmpDLixwzaJo8PHSDPACwf9/llNzUluZxwO7
gEwZpToSTvG0IFap6RAivZOPaGkSzEBqspBDdG91pzPDyHcioMhljl92JXjnafqDRr0CNU4eP+lF
zMbjFxV7PgjtK87psiTOtVxKc6/nuRz0T9PXeX4sMM2XkwyyOgtLW6Ibvyvr+zrNvBU6597O1cBY
VxV6x7q/ytgCuOrQauSd1BdtbmWrVOmvjZy83yFVpUtZ9dZNJOZLP09hC1YQhLsGw2bjd+Fm+inr
xWRnYZ9/sqdSpNdTD9ejAl8xOAvNhgDEPSe7qkIrg1QbSiDZeOsDp4X/i5XzQdMB3UC3lmGswIXd
qvHGb5ZVs07qi9C3q3Or2ERwoVV8NY7+mG/T2K6qVV3c1+ZikhcVRAHUdhqgPXioh/ww5vsIyVPm
JA0NVzszYPi62sLf6KWrGI6v4pum8YAEytazpfwbNVEMCyCwp2M/k9fXwXfpLhmd0cBntZXGw+zn
LDfQV8czK7vVoZ8p+UMmbXV93RJXMCw0WJ1rCL+gIbTERZMJZUZKV625UqA1gtiHgEi0U+8O2jLR
7ZHJFhyfRW3HLS7bc8DWOqqEi+LG+Kn8tNDMgNY4h8aNUMCPlmn9PTZtK4IW7aLiFPbdUl/9whbu
E2VhS9/zC+G7ZdowW0V9OZBVJQBaehiaRUfaV3CYFKd5IPK59BxIgumucL27Ulxrlh3PHS47TtkM
2XTA0asejI3mGleEbSit7T3WBm40XOF2vvN/8a1pVzVXFUG/dcrUNq4VW195K3UVrCIMKIfw++S7
3rieyk2U29ZZf7v0Dta+3XnH0bC163zXLJP98MMCUXHIMofwgs53/V9Tb5vOuCXNbeNdQiYawF4H
zlAcyDDBBaWcoySTetty2dLAyvyZrIT99DP9lR1MpEqFGw0O2iZHXvVPEVDAi2TfO9be2gQLEciu
jbDmbtyYy+HWdyrHc2DTusYm5p0K7GSBCZg8mxyC8VP0ZA129JSBtRMJjXC0bWX7y3yHU4mXbzqP
DmruckN/0jNywk3ZuEXktEuYE7/jTf5jjFbWpbkndffQLfqN9QhB7mhdpCDrKAUfp3te22oB/QgU
H4j78FxaZBfZhRo7VusOYEtRWSFY6B2I94XmPM/9X1ok/7UV8Kx4zK6a6vGxOdwX/wuWQXl2RPxz
M/0hz5rH7NGv8pcL4PMP/VkAZfEbZwdszmy5LHZf8zz8FzPC/KZybqYoOxcNTWat/1n+VOUbhibW
TFmk00hz4R+rnyp9Iy6cM6rJ6sjyx+nnCxZ7/vyrZYAlj8UVviYtaVZa5U1VXdBYbuEmxzS6Zvxh
nVdi47Qd+GUbP9kAuxyl1J3KtkRetN0IAww1HbMMmtnGXyf4lPUFLrd60aUF4sbMN/V9XTf1tIhC
UDggFkfxWpUnEqJSvTJ+x4rZWw6dYivZa3LTu32ipalbyknpqBBYHw0CV4aVKljGElm/BiYeQqZD
6CdaWLTq3ZmaqRERQaRfZDYlL2oqgybaqI5xqrdlOQUrs1XNZU5MBPTXvlBuoC52JatOiylVnCYS
osahuhspoRxUxTcDO6+N+gZvnhU6KndAcAxP9ZhGipwNQJJOLNQk2RFeIyF9J2dHENcR3tmLHFnC
o16SduBIapVv8dnC9xYQ2OOVNUPzZzM0eWZbSpOD7AaUWrgZe1Uy8TSt2LNjiremWBTtEV65bIKg
zMkVqhIceNakzRzzUfavk0nxt6HYTgNb6cSIHYOkpGOsT3rlBNzun0LSaN8BWMvIeAEA7wyCLCDO
tPkc2WRFRbkorHwh9XIxOiV9scYpxBTCLKe37hzRfklKlkpzo4Q4INsIxVkgwIgO5KR4xFPYLch0
wDbqGD/hn1QPgzbEhLCpyi8N5Ha7SiGlgW3Okd67ecsxfE79krazUDLi622ltZVKCckQ1nCRq53Z
LhB/pxviRFhcuz7QUfICJj/P8mFZWi3zd+kH8d7Ed/S9lArrluMYGs3WExUKti1560loMekRoSWM
CAGtSyMWklse8CSw8SF6w8IUYkRk+DJZxUB1FpbbVHFVHXFYV+cTaTuk1k7m4FIh61pX5eEzN4JR
SLepDOSn7WA5L5Ie2uHC10qo0L5X+wW8Uf9exP0cuULdSzeqLnT3IdtaDstD00fLpPRRCsadCqtg
1HyY1wWxUawAhVH9FMWJxQfD9nDwY6Fmk5IpFZkledxcxn7jHWhZioxhqWGGgzZIe0fOw2RD5E9S
IaSEGsTxfMLOR/xGfA7gkP2AaQxZDTG7IJrZnAISVRpgKsRs+QRwoK+sGUETmEpAJ+r60cwEI1pI
pdqcEbnDfhfAawfPbxDDx0Cmob4h+6s7WELtb3HES2tDFiCY6lDjUpecgCrd5qpSbOqZmLTUUgnq
sJX5SuZIYkcLa2qVw4hB221wMF1ENNjR1EQewpMxJMDISYNaZMUSxWxTKMKwJxuOvMwgE7XQQQEu
qddNiqrNZhbt9H/jHPd/dImaEW7/fIm64rx6/2p1mv/8n9VJlb8pFAVZlzgCUVWbORx/VicoqCjP
SKLijKKzSr00mxnfQJlKZI/THqUVO5e0/zqb4UObKacAJmjAk3sNIekLqxOH+PkU8qICJ9PaYHGa
dRj0uxhubvu9kEzVrVYNUSPITqgIqe9MCo4nAjFF5XGOqoTBppC3QTJELaf3UprVIhN41C4V0ydV
LeE1LmwkrnjSPT3OTVtpzHRYkGXXIuZMUXg7uc8H2PWxIMqOEcDMN0lE9ZZDFVMIstu2MYWt1Qph
EzmB1pFopIied4P4KrbcoavEPpmdFgUhJqEeGCwlragP8LybUirDxSg1ZfagpxlrsF1UZgAEDMZq
k2VkTxpqexUazQB72xxZKRZEDOikUPoNaLwnJa36TnEs2JKLsoX9uU4To60vB6/Ezw4qVVM4XlXy
ANS5iQftSZFa6PuOzAwTH1prqMRzEwnqr4hatFTaeHMUIBTtAInttkzSNtvoGeel1dgYU2hLkQdM
JgF/aZYO+U+YCuwUfMcdzoPxOon0+gyMq63i7XKwjPprI5OCh1rQb3NPOXK6szuUT3s5aVYjBO9o
UB6Jarkokx77G3wGjtQtFr6slKBsNhZCsSg/CGAubiYoPGhr6ooFUVIWQDdp7FvCno/13YtV7mlY
lIc6BkEd+Tu/ae6H/oi6Y0myzS5OdTcujdYBnjZuIJoSjsl59VJvtL0FkgpFyh6q/GJqVMJJUPLX
OgLzuLgdp/JQcIflg5Dm5bav6rNpDNTOHUekeUYfXPQwPJY+oFSFsLN2Owz1cfJkbVkbKthvWssL
WHzxj0nNhyNyFvWIunkvNpjQeTBo+ayDWLvq+ZCI5P1bnYzLdQVU+iKVO1yAY0eKK+Vav+e0mQ6j
vxjmsAk0QjeNQApNB8SUSTtAUVFAoi4bb5tEEeDAEedfPCS6tUaNJe6JKrxCU+TKVXpbxJx5UP7B
QapaplS9HYqSdaEIbuCX55woK8uWxpIdDyvsTrQedcP03Qy7eEo2GcT9uK/2vVBiyTPoSQjyove2
aM6PfqZH2iJXFPU698lJXBQiXklX6gl4hrRLoEBarEON7FZ1Yvo2vGzZVcMxNEgSsPj2bYhHx05h
feO7d4PIcvIqyNeaPl52JbExRdi4/dRkK/S+N0ABl6kvNHbqkcw6y705QEmqIwWcosNwDjPUlGqj
xQXbnDId20NC04P/c9wGSTvtPBItlnXLP4zaoHif6/p5izqAgO1SOiqIhEGv+hzrQBz9krIGv2gZ
/qqGWC0cUCC/DRJWCgdN9z1UQmXf9MXgzs2BbUi+387QC/Wgz3J0NR7WOD1LwuxagkTNeJIDDE5q
YU9FXy3rjAirKVUOEUVmW48E71C3quWQvKC5XJV1Loe+2sFfk/R8qdbDfSwlv3tFImWsSaUjyLgk
W6u5MO6xBEqrKKEo5YwBP43w2XD7XhQWvQDRYGuQkkrqlB6EDjJkDTFgsyFLo19kLUKMpawg53H7
rFyNCMV52bK2ZSYwZdgxYNOVzsaZ1rV7mgZRepaWwpMktGd1UDzpno7lUQkF9Jxj3lzXQ2e6nAuu
YwM/wYzNDJoGPQDVC5O5di9q3hYcxI/RyBLhV6qUJDhRfKjMfBNJuIFDUwS7L3mZ8gCsmW5Cn5lQ
JSrrIJvSMcyZCmPSQ9Ez58K5qgfbKiyOIbkxO+Zzuy0S9Szp2L/HBC4wo2G/FTmq4BmeD+kAZVAs
SU8EanKYT6gtKF35WPWp91QFxl1iCQulI33TUuLUZqNjLsfB++514wFahrAZmnS6kTM8o6JnUWPo
lGPOkSl2gpzWh1MXaXyfe0J25mckrkhQ9d1KBc+TRedQeY5j7FdYDHE4LjsD0rUABNNF0WeitQPA
V4Qa53xLowSkkQIV9zspmg5YgpUF7xP/SR/E7xLED4e0l0C4kPxS29F+TZhq2IIXUX5lNJ5rEhiM
Mw0okMbBXgC0YQagVmoRPH6hsb+NMC56Te3qemD266JkytB7AVE+GUNjR5B5zYLh5zX61dG48pTg
p+b1PwwtN/ajdUsO2zono3zoyrlwX+8nAKVjNG3Y27c/SAYRbcNqN1m116bNYJF1mZRncUnwGdki
oMU1nv28vPU5RO580qYciVPxIpCLHSabwWnDB2a61o4CXzvA5FEvlUH1fyvdYwK/Gx08d1Co6/g8
ZHKAhXNhNURXSsOq8eI9VWagFkV5FiJZtBNCAe60mq6ple2TQLnUzfui0bq9L8Iar6t1NXlnZVkf
yMaq15A6qczkZbJE05n/svz2rMCt3gfSAdvUdoySi1jeQJ3F70IODWm+PnGxSsY+gJqM2B8Ikd37
o9Q6cKhvxlHD0yuclQ1qVD+rNqnsPzL59v4G9nPmyBrxqjgZlwgsOcY8FRKVUhaVOlmyOfjeWRNd
c51DrOJZkNtia+4Er9Q0TEK3L+OHgnkyL65l5ZdJybALVLuKfuPxRNucn7E3WIpD74jVAWyoM6hs
LDL/GkkDr5nEVITjhpzkupY4iIZrvTlWwlUqVN/LdhMiwEJ1yZRMcvn0aOrEGRTYbgzBbYdymUT9
Os3aoz4x+dxNMMpbZhQc1HanG45hHmnKHXhlz9lPcixmy0MuVjlhfGqpn1HYKkPi1mtypsNuW8vD
upHKlW48JJV2ZobKeZDmi5jqHwEpPEYF+4ufmsAhQIVCVIoSWwLSeTvrkLbzrPg9TgxqchI6hoWs
/q5EmXlKDs9b7HNG6G+HnPpYNemLylOAUdUc+sq9lRQwYSkTdCzaVn4xgWVXA3VL/20ZyOw/Buus
AMlVx+m61c9LEq40XgeSjYJIPuDPwRLaw0PBkVBcRHBawXeza3Z6DYepDmbLnTlhQNfTzaSsNFi8
Q6esaNu6UsHTgm2vyP1u27dJ7BresMI2c9YP8Hv0EggmX3bBMuxP9cVUCvKG1NBsizw/XPsj+1IT
z29ZU2SOGt79rPlRj6qywQ2If003gFUBJwqrC7kPL9PqzAiifN2lUgm6YzqTzXonVd1ObhaVYo6u
bORiR/XVYIrM40tNSSHhQDdfozwwHXz+OBdnim2uPhljfG5Zw8bnR+yeJKQ+Ta8w0KocYrV23WVE
2ILgXRJesqugsNl9Me5NMbgqFVJQNdY73r9NkqxykkiaueSy4H+OFmc/1KwPtn1f83Rj2keQr7Pt
iVBWO6Yc3AeyvjGM6HvuB2wPe+XKG4NFEForpSS/xag3qpZcy4ycVVSYBR2LoWzeqmHrWiPs8kk+
qs1FKc9PPJ33olWWwBAc1mKsaaGDZXQvhSI1aJ8bw0E72gQGp3HoSGlhrkkWHZeT3yw8NsdjqDlW
z8MaDuuE1ECYCY09O26xrrqBly4LQfyhECKI35cadHFF9sAxgr1LjVy5qcXq+/xTepXcikN8FUbC
HckmB6NrLgVJfIKGetOTR21XbAkoqnROQ142vXtLOJv67KogKrpMKMUP5UFMpK2gpFsjJHksEDHY
DvKVpNY3AxQHJf9VJ7xehsrtiNKdmOg8AfqdVA8/LXyiZmUc/FZc6FNGptdgLQlkWWVhcTPk3lFt
tXWbY4KLWivlMJLRtKAzc9MbgAB0XfAWmqmN/CxZkBrYSoF6oKMFcbKRQ3VhYLsWhTYo0cjoo5v6
5F5FUBK0yV9yKAghFFC1s6y7pgurXUCeKfhZyS3Y0YPiWSQjmeVNiWk4ufC9rZUpP9GG7GKelWbw
FymoClsPRD4sjr2kspYQHLY+fDghLYghJxNPazlOEfQ5mfpIRN1Yr7NCvKdx6A4ySYmY9E1mx4gc
bCjP7ixQa9Qtidwu0JF7oxauLc+4hutPxI9kg3TDHqYPv7R45wkymd4FtShZIlY7sM70qBvclJh4
T5l2kSXa/qRpW7hl0U4f2F2rWrGmwMEspLBThooWyzBCoXD04grk10KW06WB6Y78nn5pGONlaIQb
IrWRoWbEL3N6YKfCLLMo6/wuiSmgsrL3iJplA4PXzLXTkj080m0wneWkcBjqDyTRC6V5oqyzaKfs
Ihw7IKQt6QsVm7/GHbhHanYmUqNMM+JeNXbGXs+uyhcvJllfa1q3VlndYp+QiLhxxTRCnVohBhJu
6+aMYMurUgvoiHBY8e979pMuqeNLX9cPcdC5UdPf5iQdONi8O5KBhfgaFRbrAxUscjH9Y1RjO/FC
4UlXyMcyK/KKqwk7nD/udGmga5XAQCM+dSyTh5gSF85yQ2ObJ8Y5JxxSzUmS8BUz+m60MR0vUx3Y
i7dT7j0kQSgkNm7qYboMcishiz4rLHVlEPyBeYFIhkejjuQHqW/8yyrIVC5cCvX7oKjSO0usaYUp
SZM+VdQCPcqfEctLShb6lTomhkJo0TiWh6C3oo3SzKxx2HtZ7ICrKzGEPvPICW2SzjrOcIT2aVKt
O5GuVLj+vKa6h88I11x+Zpwbno/cMwYRiZTjmYMu4SHrWbPAo5OuDOumVivCvp/56SKFTFbrZ646
/nFBdBAzAV03Zv66mHvD0tArESj7M6BdDqSj/sxsn+ntrRyId8oz0r19xrvDEcX3NwiEqS3wqpOZ
zSbZVQLK9pzM0BbZRCdDjB8EAcRkkVYeUE6AaDt4Dgm7qw52iytgurnxnwn0TPs4zUNQ+G77zKjv
Z1y9mrZ64aTPKHtZaWt9Gc+E+8nsh8b1SHA/8sH6a19oi30vCwo+iHIyrlLD4KEJZ25+NBTxNaw7
7QbEev8kaBKA/UmsrITDXRaHjiiJaQ+sbz5Z9AMhXbiYtAjCn5qwgZNzlfLnhBppcssS663jd9Bm
XIMJw3DUjuMmB+VKv/QA+l2b0QTaD3EnFUyp0HphH9VkTDnNgDlvWetZX/HSTWm8UKZsINBGD7Xe
NtC2nKlqkfD2t61xZhJFRpmpyNsdO0tTdibJaHMnHlgsHdUcqek2fk/92w+l6Epq0PuxJSDLlR1/
jse9xup+H5KUdStVyeivKOCH4lXfa+E866niTwShEr5t2Eaj2wvTA6nZdGO6OA3xN0sEzjnjjLn4
/4YdwpjN77//B1KSj6qhN1nYPP5+RnD9bZGG1X3zWL8ujvLjf4qj2gy6nr3FyFcAvGM8+e/iqCZ9
Q59MkQ+tOgaZZ1HLP+jYmCDRrGiIvlFWzMDCv4qjsvwN5YcOIArNPv097UvFUf6el5VRxny24eEI
wreK8fFEaqVbaUqqXCS7fJaOdFAr24RUPv5UzREyvZ/UcWqrmEfB2GTRhcRVStX3df3VVPpQKapW
drFBV85MZroT2jZnzRPDvWQYyOg7Uo2xqSu3SR/l5y++m/M/hd6X7ufXoo6ZAI6tilElAykmzqeT
4cl2TUnDHsFE02BdCKnIvCsFiqtUxV88+H96pfP9elFp/msoBLkMg4JVPhlKwTcuy8KgumR9LNV0
uu519ghwYuBOGahbOtJd6a6EPz++wne+Ru7vrGgkUIBbTaf3ZYG76ipBS1KBKyRrl4qXJSyBe3zm
ln+tcvpzHzWTb3GW/kEsPLk4+Bb6ZHpkS4qcCffjkGR3AuPaUpiqezGO24ePr+rUtT7fTd4XESej
Tmcbz8Dry7IKUonb3gDU3pCMK8Hq2AjUwajge3JeuYQ/eq2jczxZtrKsP4Epvguh9i7htRU3n3yW
+RaefLN8FhXCm047AQzx689SU+gwpACVTtp1BYUWwx2H8Aysmet7HbFQ0Omc3KsPGp+ZjFDJRlao
3/kRVR5BbEvn44/zziP96tPMHY8XHQ0zrcUQHpTi0nmficr1vej54lZEFBx88vK+82xp2PcsWpCI
5Xh9Xw/VkFwLBKia3x6QFkMZXyVFLX+ivHr3ergrswVFo4k468xeXE9iUBXJMowUc279Fmk4NQkj
CtaA4//KK/ynr+hnQ508VMSPm4MeqYoLQYS1nzAL22iLQ+PXXyR8/nl8Lbr3s8nK0tWTthOoXmpM
zEhuQSkJ/IxY7nqlNb/8KJgQFDGUQ8+AWqrP1/vi1oF0btSC5rqrUcnfZOk0buDvpBs2HvW/MRRW
DZQj9Ptoo8yPyouhAPmiJ1fRH6R92tyC/RPWE1H1t37tVV+0GyDBY2mjqYhXFQvp6VzTtNgAKBOA
KOuNYhXknL050X1m2XgtX5xnNL4arO84DFkaWBteX9CoQ9FVckBorN7So14r0b6e9FmkRi20B5/5
K5I7b/3Vd/f1oPNM8+IutoNRpobHnlX3JBPYWtlRExKNxpYSS199PNbbl3f+qjDe8Rjiw513NS/H
ystyULVKp5bRk0XVDBZwZbXx9h+P8nZhwNaHAImnD3USIIzXoyiSyca602qXuqa0VurCWBMhMOvE
Um6jJGhfNIfytcGZndm8SDUxoZ9MSVoyGAGxFdT56nIux01573jGQH2Y+uG2JOR+YYG9+mQifDtx
8A6r801EtKC8AW8YeeArVhq0bmwpmkOAfbpN8qpxzUiqPrnAd27onKrGgwmvUMQP+vqGBkHZDVhA
uUCx7c5yrWoJgAbvnhcUWNXAQu748Tf4zlLLKqux02TfQhC4djIr1n5cD3IZVi4oIAXwRZOBv9BL
8jSSXjFmYRSiLT2vtPsCRlPqVE3bXFhSX16EVgnO6OOPM4/2erFlc8s9ZkoDkawaJzNn2GSxkSZN
5Woz3B31WCJh928agu8DyK2XdTRCviKql0TCKJKQJH48/jvzAvMyDzMJINyQUw9cl9UyEEbGb63G
WyqZULhQQRqXM+V9G1nBpmzx5H485pvHi2rwrKCb5z3UEuzrX72qpCxIU9PUrQusNFrUXUgDlkhw
Z8yzx49HevtlMxRaQTyfXBsT+clQRYNeTYdtQjeP86SbGrK3MulXbSq9UcBllj3moxy3zjTWquHI
XmBszF5tt0bSl6H78ad557pxXRhI2SWgwAivT647S5AzyYQsNGDObEMwykstkYJrvEXRJ4vKm9cK
W+bsJefgND/mzxEdL2beKYPID+wETayYB4sqjAynEPzhxguolPhja/74+NLezL6MN/sOACRR0UYc
8/rSUHZFRuUxY1SBZT3EnNGXuPKFzcejnNLrUeCzH2K9xMUCrOKZ9fxyko86z8OW03NZReztpJoG
My3EPHEbAdjDFip/tYiHtp71FAFMTj9aGPB/t31hNuepAIKKKrWvUoNpwsXHn+29O6ChqedZk+eo
xpO1TpcTPJFI1NwZy0LMiTIspzwJPtk9zs/rq+kClA77H37NHgRJnB+xF99r2MIDTbQJHnEcFoET
dFO8D6fY99yibOWVQmf3UDOlujKt1zUBqJbwyUMszRfy5iOA8uJ7mKftU7KGX0qxRORt7SI6lLHk
6Z5bellO/0DWdm1SokNIArTiZGYYNzyj1nndE/Nrgjl05amS1oWoRZ8sy+/eFrhi3JV57346o5AF
Ixtx1vJmeXlIO6UQOSuMvfhf7J3JdtzIlmX/pcaFt9A3U3d4z54UKWmCJaox9D1gMHx9bui9qhQ9
PMkVMc6YSiE4AIM1956zT08bDn3MHvjGtKfS2G7NklwKVRta9MGk9peJlDeD7AqWgeOyczzff+Cs
I+TGW4YmubG3NU9j5WYqOwy4aH/NGuLJXpuNDz7zJab77GVYDvh+Kg0WFg9m8LfjwR30SRNVLsPI
s17s9qas+ms/0sISh9fikMQ+frBcsZ5iRYrWlqLiAYLvSAhHJ0lqpmtLzu7t+1/Chd9El5oaC4ka
nvdbjP3nGI0DY4r1lqaH01rDFY1u86arjeZuttlCaOlMK0559ev7F/3rhMeQxP3EXgKfFHyntw9C
NaUcoAjqYdl56Un9yjrkRnWxYWkr/u6SucRmWI4B0n2x0p1boAppl+i9sjl0UrqLVpEOG1z+5WNG
33aPpQ/TgYV/5v37++sIXy5KlYySB+vHuevRsOOoBKikgD3wFGOzTI+0Rbt9rmoiWorST/b4ynVr
lQeDuumR634w9/518eK6NhsmFhYq2+cVCrpYDl7aZA51ELtrkm3EKcLG9EW2ufnBpf46lS72NzgQ
vEqe8HkRrU7rZT82q3DKnegHxqrkGeH0l/cf6F/vB7vqYuwkEsuC33P25RBCByTY5yJSH9rHBqX6
Rqti6zuy54/qCn8dm1yKU8BiTgC+eG79l4rYGyNOVWgMbX5wO7s2kMYnzNkdLNQ4UYH/txejZYXU
8XouawVsp7dfg+S+EFb2KowwfiGRb7RrU47/cbH8j/WFv76n5Sq/j1s2cljnbDEC39oO5LbzoWvZ
hBkKzQyI0mz7/ou6eBX2xziZKUlhwHh7L/MwJnJKOhXmBnuXokvd05CK6YMxd+EdwdzzMErCVUFC
u/z5HwtrRggQ1TWfjSL++ENVNQv0N2oebDsGEweb84Pl4sLwM3wMlFQYQRxiZn57vSkbUjoWXK/w
E+1opZqGC87OsccVBA9+sDxeujkYHt7ylthu+2djvct7qs4d6ict6uMwpW+c6uKXrqd3jJ7yg+nx
wvviXMVJYpmplrXp7Z0ZYLLdRvk9atsm4MxEglIfN8P+/VFx4fkt35KBnHrBQuhnzw+GJyVKzRlC
0uB+FlGCHzGxvvRMSbt/ciEOaZxPKdCeD3JtaFvwN9YQEt5QPjSyhAlFuesqmoe/PyMxGrA4Les4
NJyzs77mF2PiR/oQYmeq76zKsTaap9WPUz1ZH7yj3/C/t5u4pbb939cy376k2Y5N4Xscu5vaE1cj
qqZ2baFrhnBVGtG91eOv3RaaYRA0ELRzyTaqngCLlx4bPwjEVYDnxyrIYoaLMNNyM/serdfojzid
CAh4klpZ/2yd0TShHBfKC4uZtIzw/Xdz7sbiPGAvJCs+H3iA2CPOH1kbp/GoVWNIZp6+QTLcXQ9T
339WeLg3TkCEghdFaFgKe9auzC6JMEva9T8YisvDXBiXVM/OqReD4kCrzHZEG4R+S5jsc0EiDLsF
OvPBpS58yMs+j50OBmS2VmejXgF+gvQINabJm+y6RF+M3FBo9VWLMnxVx1bzUULUxSvSUnA4si7c
mrOB4pS8gjHrx9CmbHJILHfYw6pEZilQtl9bWR3fvf9OL0wfNhsV+jtskuC8nU8fM7AX21QElAVV
hXpMIeMz3fSDkXPhtuBH0EHCxMEm4Bwf2ecEuI6S4KsmJbs2xXV1bLK03c960t5qHeEd79/VpZFK
ZhQoTsqrOOjP9zRFivHPrPopJKsQEyzhiYipTGTfaVo9IfPQvuELT7WQ0q28T9ogePUHNkH/4Ltn
D0fxkpWAspOzPP0/ljkYvW4OpJCYP7c3Nm2WlQeNmjroR2DnV5Odx7dW6Y8nZcbmunJRQvRkDaxp
tNsUbYf6DhC5TgVSYc1CorGNJc4sNYoK+iafIn4F+lSzbw4fLM8XpvulH6VzqgAmhJfv7e9WnF/Q
vmgyrH2V6CuSESdcctK4K0spv7//ri6NQEY8nzQ21AV1/PZagcSvqBcFzyhG+BFXdQML3BHbf3AV
PmafZt9CUzgb51IL/NmsCVykgxfhrk+rYx0QFPD+VS4cEKkX4CtiE0gP3QvOH1wZS6Jnl4S3Qrg/
ZN4QZFLMMRLRDCb6QS9EMKxNCrufFoMoWlwoLzdjR+R5YLm/dEleisOOZKu8TNw55JCMK0WVYz/h
YHt+/7f+9dzIT11C8JYPHPHy8s3+MTanxLGnvOK5U+SYD6pOiqtctCmSsSjayRwR7GDU9uv7F704
sDwar/DtsE0tuI0/L9oAYh2roEK/1mcvLRr/ta4j6BPBXGzev9LFYfXHlc5ur6PCCeeBK5Vj2YYl
GurreM7lB1u9y/eD84u2tYWN42xFHHoX9pDXksXs++AaUDeSZwhOflWaQfoR9/PiLWGzofRBpxj3
9duHl2bR0GiSSS2TmbFVi/au7fT6g1u6dJWlboqUaCnXn+9eG29iwXC6KbSlHDaGiodVVk8fUVwv
Pbg/r3L2PWaG3jWGhXWl4Bz3OFQAhfupUs92HZE58v5QuFCWBm61lGgZdNjVz7se0rCVTmaSZBgQ
DCFsH18Q4R7yOIrCf5FtYBwny28/T7WefyICRruK+iE52YXy3Y9miGVEnG0FUeTYjP+F8whN8O1L
HBFwBZrdyVCZRs5MPyWbQo9fJsNrd7Fb/hqtJCwHBOQJLvWVOyWCKI//JBz+naMkP4JWK3sbEDPe
2Qklxa+uTzNZDgTa1ntnNPpVBbn/g1XkjCZDF5S2Fn0tA+AxeDdkK2/v1auBVHkVj5zgNe80FyK7
z9i73rDWdn5ogps/Jp3wNil5Yq/akg8WQRb4bFLS+4YbxPhoH35p0P35e86+VrvOPEmChQz9CC7w
0PIA6GcQ4GK6/+RbtQMWAUr0JiKHsyecZWxLaIWwECiL6KLIRpRcZ+KDSW75Ss4HE1KvpSbJaZPg
xbcPuB0kwUAylmHKnn1YJcgFsTQvvad7W88Qh484Dq50aOwWbo60+rtY8OUF0+chl52zLqfDs6+Y
nq3wZuFIUCtBcWzGtF2TNNY+fPD9XpqSXGRW7KX4D1fv29s0mzjD6UrRo7VU/C03HZGE3jxoTwop
48moJvxCUzp2WLTK+DtReVO8Ir9qaA5zb2gv0uxsOhGRRmM3IfQm/6C4cGkl5ZkuigKPorh19hSa
rEFWP+qSYoZu7Yl5UjjHeu9u9v1i71Y4Am3s5U/vP5Rlnjh/9cu+0l4qQvg0zrZNQgyJmRXMaarK
k00Sd5gIK4gsrvPF6LXn9y926QV4PHnaEOyqMVWfvYBqwP+l+FxoGJtHq/HJpkud4R+sPOj5fBKI
mZfYk7y9ymhkOD0TnqM1uYj/ywIWwtg+vn8rlz4ZD3IqvTPa7RjB314kQVjNFpv+APrq7jnqA+Om
IIvxWGpt/zXS7GCTRhZBmro0Pri9S2/MQ8UAByqgT3pel6RBN6YVGqHQgtRAHbKNj02tkVRZuOSJ
rAq9yD69f68XXxtNPFjpiPcM52y+aypSe/hFUyhlEISYBe1QG5N0+/5VLs2q3BFKOqLsyCU4m+WT
uDV9mRhTGEX4Qq1uCo60YvqDju/7gy/t0suDW2wjbKVERM7D25eXt0AtHCPDTCEseZNh0fsUeX25
n1oBHY3XfhCEpH8uzcj6B4+SkisQL6R6gD3PvoBa9zo6pBr7FWtKnpOqttZFQVr2+4/y0gujpkE9
ipMQfMKz+XzGyJ6MucVE1xEfUQSyIDrDrIJ/Mm+Dc1w6eIvmcEHb/bkNr1mESxcuDv7aydgEMlA7
V9VN+P7dXJoXaVqykUTBw0M7e2aNYESC+5gwYUXyeiCQPd7IwaDyqhP3GLaqII5Tz+UHGpeLh/8l
P4JLL8C181FSlz3OIYO9pRxsXL1O2Xh3Ua+6T0yO7j4ap/HQIQHdzVU63sogLu/yufkoiOXSPg8x
EYpCjlgLqOLtI7Zno6uMia8il5G5zY1g3I2uXn9LuyjZqbm0f+jmbH3hnNAR49dhhRBp79yJPP2b
Sd2/d2F//pKzGS8lHLDO4pkNvVsPGPdic5sG7UfY4AtDF804awM1A0r751sBMBa2wPzO9noewYuN
woJLNOW18cHbvXAd9qzsnqnns38+b/zWhWHWRdcbIZTv4mpKSS5u6e58cGS4MHRp8i5cSFZXWmNn
SxFZmE3rWLER2r6G62Z01Xcy0cpdiz6HJqBwsGOhd9i9/8EEjImzNZ3halOOIwnFoZ/7dsykJpHP
Is6NUDaxeY/XKN6CoZzWGb5vGFOqPRJQ3xCBGauFElHrH9z1hZkcmQxVR0Tti2To7K7bmDTJWAgj
DIxBvys4CG28slWPHhbt9+/04pUoirFlpAPEgHl7p35gzCLHLR7KzlcnwlybzZw12qNu9R+tGRcG
DEoZ6PBLM9dHtfj2UolMaxklvhEq5GWryXMXclEcfTDXXViZQFYucG6XWgr1n7dX8Vsnalt40KHA
+ZOEgdvFLyL1B4CDRO0u2YN9fBObTmdvRVlm5QcL4wWpDvumP66/DK0/qjlu1sVuHyRmCI6s/YXT
brgdbdy2c7IYOqvCLnck1RYbW/M6LAP+ZOzIorSfzUQ7kRe0qRLAKsIW3ff3X/TFpx/oi+aOze9f
CDmyHOe0okgbxgA3EdYpSFvKNT+4/X/LYN5+Ouy7UaJwDqFlzlHo7f3r3iAXLtSAFGMmE9YDoPJ5
xgRpG/MXS2FUy/022zmjT38Mrkz8RDZwlYWdEQeogIeovBEaDZV1Dy9Gw51v9M7TkLSaIDDZL6+n
YcYrN7QjfvaxEb5+bIoA3zSwd989CMtM623Stp4IXSGSelthI/saTTXGYOxsFTGKmnJOWRRPECLn
QXGo7ztTXBUxzsMVv0FNYDEU0c1Fq6lsV0QoqnhSAltL0k4ISPSU43RomKJD49KB7Jhavws2hswT
Im5KO/c3QLnFlXLq+ZOs5pSqWkmmyGryGyKP/dGWYuOD2O6PmVwoawkWC9x2Mckk/CsV1B5TetTL
9CGD+aiGqDBD6D7VlxYmt7kvyTgtt51BWW0d16njbdoRsc2qM7va3+WGymI6MtXiQoml5e5GmXq7
hbadH/126NQ+Q3DZoDykXXXqrC4XIfodIeBy1u5jNGFvgdzaS9yJfpBIgqZSyKaAW53skyWSyfmU
+d18bzoSYKeRT6Shcu7Smm08ELQMXsXwJvArZvJiUmzADARd47pqtPqz43QkV5tee6wVsn8StpO6
WueSgPmS0kWGvl012lEb2S/BHhjmPVF+jrFKhQrUija47xHxbaXjKTcHsjqTsesg7yd2Hxp+Rrla
9DSUd/ngZsSSRpF3lboeKBs7mkEFEjCrv5iiSNWqdzLrJhEqhkoTM9cfKPyk1trrzc5cu1OcN1cN
liITp3XXLvbeoTkFVoS+DvL6HIfBsLj6jGj0mv0IVW24Nb1Seyaib/zcqgzYvCfpGhDnUbqvihH7
zfVLedsaWCn9Yi5oP+vSXHHSgZWajal80m3CX4jmaOXRq/DMr9DYGIQki6rvA75WaMAMceHf6H0X
aHuZBGL6Mvh+76xSgE24IPsePilBvEUa5qNu/ZpKgqchnljpbtRa7VeVUHIBkoFfBXpAyYjVQWM9
MFnCTZjLuXhxCmAsZKJTLFlTEIy/pmntH0jBKH4STprcSWMa09tIePZLlgCYR3JDLNKKPNVYD4l/
iFpGTIFStwh6PMBSAAY5FJ7q2lXuqOSlHElgQikho+puMslbD4k7afL1HCTtD4foUZh4Oa7dVeTV
49cepnC9bwBxZRsvFc4LoeZy3BHEFplr2kjWbRZPgUOjE259jJ5G2/R5MIOjtBUfJYHiBeSlLKj1
jdd6OcArbQ5uM5FrWJsjfkiCNUmscl7akmGvjB8tRx0Q7tb4CpdE08BXOUlCanhmvySo+cXK92og
sVmcwnye0KC0G7RShn8IsErrYRL4bOjKAAbOuuvm5M7kWyapBuT9sB4jrAZrrOwlEFkIPQfwfURV
JnVp0Y5qh5qatWsCK8inBvSMKVK4w4Nm0kCe4mSww0bPyjqUvjOm166pSdCvcxuQGqDFYPM0eFyg
hDsrbkOOLuVnU+odAPyxqNKdClq+TlOP/QLZ9xhl+1a6A3gfE7cvKZZMCnS/ox5hV2CV99PkO49a
LBsT2MCMRZv4DmksIQUJWb5Dh7E9QoOrmHCoUKxQ6UOhcapM7ia3BQlJK8ydj8XYlUYaFlAy0PwO
DgH02UqbtMjoXpHJlZN2r2tydsG0EbSi5Z+qKfPdhPuPTFpr/7ds8NmByLbDsUvKG2pfwaPDVPTk
mK1GOa0Juo2buPkxhYgAuUEmTCwQqdrGMz+p2Ej546BrP4GYAsUZgd4sP9gj/kUQ6qP1oLOEW4AC
PQKaszOiQNw4wgmxw9QVjzwuIARGpGBq6XlImB0b07KF9RxlP1iVYEOnGvl5CHJXAWnr63roPv1e
4f8Xrvt/TA6s/zO4EJd8Mp6hC/kf/m3O1RzvX9QD0NVRtfw3W/7/uXM1N/gXbTdET7gPf/t2Kd39
x56r8UeIOZd0MnosHByXfIf/D5Y3/0Xu3ZIEi4KOzRTl9r9BL0RM8PaIStePgCkE3rQrKVwiXF/2
bn/sGX3gmiYeDH0zUgoXG76fqoAfYLbDeF2KxJRPGkmB+iLO12ARxJU7h21FM+XVUb39KkQdeV97
o0/FhtVB69dMhypd5a4trGFdqzlj38MX8NBXQZxsdVTkAEZ68jhBW88TRdpqVqVx2+R+H6znqZbg
QFvLaa4Ia7GJ0S4sD8c+HVsH/CirB2f31qmszZg5M5CWuYegtOnHRmXPxC032cFuqpbY9daTv2RR
919T0ZpgvHsQb9gs3U0JJCOMguQGd9b01A4FIbRx5W2StLrVCALfZOTZ81eTZxcb8XdNmg4QbSBL
nlCveuJbp3nSjkIXSDK9UQcvBkEb8k2Dnb5e0AWGvZtTklQMvz5lmdOtPZH1W8OtowO16pPTOfmt
lbHYhbHHym/Z952akzBrKb4kih3amPfjzZxZcHHoLISVF9+DmWPCTdsbZ5gIao9V+ziMtbvBuu8f
qDOaa0M5/dZyQEEXFByMxrsVrtOSEq4da78Cl6buLSeb104ltG07JZ/yYRx2kpT7rafS6t7Izdcg
Te01qAM7tKO6+USKLNp+syg3qZ69asL/Wk4VTQRTr3auPn8nf1G71a2hJh8A/rndUl/Ilr4aVNjx
MQuGz4qP4KGuudV2waHlpYg+ZabKvgKrhA5YuyhAOzIv+9aX7DiKvGGlk8P0RCkx1n/IucmeTSAv
Kcgjb3AfmzJRB3zlkXXsxrG3fkRj7nsMyIpFs7MKh8ZSmmAW3wIz6/tdCpHnqjZnm41xLpr4GA++
96hNPUmGbNy1MU9Dw24Sg3rzaPhw+jgbxO6dBwPQrzbssUvH/wVJsFfqSnhDF5h3sS009qxseHQj
OXatU5ehPXtjs2ucwoo3tpiHB6HXlTr5lW60ZDS0xqOsHfObN8Np0vp5Ij01bu4XG/79KCGBJcz2
a2NyZ7Ua+yheu0nvfmbYAoIEdLki1saRrFZFD7Gxba7bKK1/WYKmUinKqlkvBpEjMjl1M4jM67pN
VUe51j2jvlJy7dE0Xmcj5QNYH8mNMVl3cJRAc7pWQc4g1eBVULixHWZRyij25VCPp4L5wodJhdjZ
23WNNs37Dgn52haTdmKHqe/9oJ/Y3zrW2tY0tWE3W6/iJGq6qw4eTrvv6jYFP19OUVvhGFHBaxA3
yC6csR7WMo76fmULEe0Xf8VKNd2nuK2cr5qsFlTjSBp8LTW5VQNyJ7ty1c7TNMqUmhFsK7/Ut3bT
0lMLYB7TyHNXZoFACqr157kmQSaCEncwpKOFLYAP9k1tBP0rye6TdJ6PnV34dkYogpX6tx3HhVMb
1fB+RcsH67QTtOJWbn1ht5+rQmmnqpewCSnbX/uzTL9xuMM9NTHshZp5GJZgn+8sfwV4DmlLdr7z
M+nv4JsBjcpaLzn57ejv9Kr1dz5mpAM5r/o6HSBwdEkdXGVz4N9UJa7hKkj1vW4n6YmGHodyKvqf
EgfcOdibbtV1hG6qOT108dQ86nwnq9+XzHrVAIvBy6YHv39VAN6OGWslxwAgFK+D6yZ9C6yLN1h1
tb6vODuFaIb4FzRX/myntkR0En9D8JOcJmlrx7aK5UHE5fTkKx4Jc2902/dWtzaAxK3jtk4O5dj3
2852ub9GsrXXq2DnDOBvvTqwDkmbQBGflHnbeKPc+DnXTmqHyNbJhayk0m+/r18FbvwiPTffZR1/
Q29EcPP7GVaimp70qegPPrxUkNS5E7+wcRM/ROf4KPFi6wcsQf2+y730W+flJS3mOf2WDVb7uSyj
+XUqxgL/mRhMjr6KqW/q3C+ZoU2HXmjBkwcq8hGhpfaMrwcrYhYkq5SK46rJS/9KGm4GBs6XvxKp
ieus870TFatgbbRlUPsvdGQDzYNkSCeJGkLduBxehYYBaTzSuwLzChhH5xS1WiTWQNrIw+yPqLs5
kwD2yw5aWWVPHG2t4+QpCDfSvY0q/RHu1oNyaWeU1oyiRG5iR+5MjjOlN2zNQe0Hy3qtfZ8A0RRg
gC+68qh7ED4hA99Ki8w2yqZ3vphfxoSUKytr6Me6dradC6PbzVqvhfbIcZI1R1GuAGUdYE4HkOXU
m6jyrbWaYGaRxQRYPAl0Amxjm7N61e30uASIMEKUckvPWHnCEfvWZYh3EgbeWnX9N6+B0DtRIgHt
pJ4tL0h4/tVTZkZfhzb67jRBFRql9mi0srlhLQnWg1TlnkpksUkHyej2mIqHRSw1zn6+BxvsQgZz
MFfFc/dZxX298UZPO7XJqO26Ko43ZQt8kUrbwQgaxcRt+78mvdvOCpswEXmFwmK6spL5gZDV4aS1
nMYjKxyli3NeGdmtmWnede1McejDZ1p3XuKfFEnh6yzrN0UB0rwGThuVArmIZI8tm+7Y9OlL08+7
2jUnnOOju+t9DsLYtL4ndqJWnmsQvlKZ7a9e55yC1EMPARqOqzYxPKoJ1H8GrdkMtDo3ejCVIQ26
tWZLfyvs6mArcktU6uZXAkgQ6EL0WVUp/U0JomqH7VI7jjqofVwhB75XYngm5W4Qah36YJmrierp
QUR9SxXa4s7qrXvJMWIHcTBaO1ET3BVO3zwYHUVQywOPV/q5/1i1nrkTpbL2GXUn+LV5gnCy6JKw
o3I70ykFJDqShnQfCevAbtBPOXZK85DlaIQYfHFyM3dFfhvkBmgxTQOBaChNvyeJvH1ple02q3ZM
hoOfeEHIhtTn6FSxjLjK7I9eEP2A5aRuIGbJa73s83WVUUj167q4T4C3rueG+DiDRXoTUUwDCBm4
EJ3swdq1HuEwvj3GNxEV+y2xdu0TMgv4c1JDzoqkc/5aBqW28yB1E0DTduuZQt5hBEt3VJR0tsnU
aKek8LODU3bGyXJTby+Zr35MQ1UzJFPtNoURwDAV2ZWBNnvLvGgcRtdWsGMnOa3rWIPFNttMMjEq
AdiGvQK4FieeOa9SqF2hSDQ5rUw3DjAPUiL0am9gr1jV11UCbSTNsnxbKZMiyKS3j6UkC0VZ7Bhd
XxHfknnq62jCG05ziLxrQZHxgdOBDD1nnDflJOOfqVM5G1kO6a5pYtIvYhxFmwEs06ovageKmKAM
PUt1V0szuK+jbtlCT0CmMu1GVjL6zj+ckbnT55slFJYh1s+fxommYGTDhky09DDL4GhJUDe0dtVP
YRbuD7/29J0GerOpRRYmmWXvkzTqVk4UcSgnm5cF0fUSKr9Rz/6YNclPo1+AgRIYep5H4kX2uc9k
d220SUUSTBmsZVk94xXPNjX6pGPZZvFTwJYxxG2cHFBSqLXVswHt1eAiGuIf8r3yFyv6w2wu3DqW
Mhr3/s0YDA/Ys2J6p6niI5ImMuqW1SQK4uLeRk+1YlfDrNZM3kse9E8pW/ujcLof4GO/gy1k7+XA
QCmz2qZQCIYGUfTscoQGp7olN+LVlWlAQnz6zctnVr+5qFbG0NzSBaDE6VNiUc7ASlvbgEBsFk5s
0YtBUc9p3ujzZuy9a+Sf5hVnkWJXTnO6nvQ8fkYxRiuLvEb/JPDDcW4XPVtlkxgDvsthAfZNJfNo
y9luRcGaorNufvPTnPtL9fJbv4wINvFHVcdU4SDS7SM7qe+n0pPrwcibUxFnJa/JjEIKcOMRQ+O8
hkL5qErf3dtNo68SyzNXYyfzMMrtm9Jxv/l59yktbXOre9m8Uf3grI3M1bYdJRcIkHnGRz/XD7Am
4aYLf3mpP60l0jVp3OFOVHLa9FnzU3ZUIowGg2BbAwvtrLF8NGNvuIddBGzZTFzzOGsmaM7GTxls
Q/TcIZCoQzZY7layW1oRb9gcsqS1d4EXt/RNg+/jYGbrzB3KtW3znrrWjA4jS90+t7SnrLIOluY3
x8iW+r4HkXk7Zs01cbDzTosLcSThTYR5VQbMIvBaOhG4wDRbUPNDN++ok8crlm2r3HBIFwfh2Axn
duBhn8z6QxRbiIv6EghuNN2rcvhmzHX+CXLbygad8tBpVvokEKTtRru1vnCu6raTr/9oUBkcA0sy
F3rNLZbS21mvbgqv3GFtiG5LHAbrmlj7Q+YW6mBUVrti4L7irL6iaOW/RKhRV2zXeY+GhIOcBMfM
HbtVG0HV7R2BQyzv8s1o5nQ8evoygPxq+0raffkgbQjQjZY2oMANEqXMTN9C/O33WT5HG7sUwWmM
BNsz7atXxsO1F+Butkio+RmBl322EqMI/SKBQUUxcM/8JVgs6+gZ7Xt5kyPe2c2uQ1qIobGERT4N
vsnPQythzxPxMF1dijvpWWUIAcC5JVoOlrlbVUspsJfXTk/ruERIf41pp1jHxdDfpEzO61izptWs
iuYmMVWxa2t4oyuDU/w61ucfpR3MYTrF4z39JW03LedQNiuEjdm9w8G7GV6h7AJ6as3F1+Yq9D1F
XK4nrX+Nx4SdkufCLkcID2IVWVPFhy2z2vjizLJYO8i1j4nT2Ix/xV6nByAuqew2NChQZ1PeJ7ek
3ckGgmfeefq9AJxzlQY1xYWJfoYeBPN6FEqckjK7HxvwyqIH/16a+YufxO7et2snrEfaDItz7CBH
n9CUuJFMG27SbF044HfcXbIAOW9gDGYkP1jSeZxT+0vr2vNqcjNUukNtBwj0y3mTBGb3WrnAJcsU
mj47tCgDmspOZBjKhv2ZO6xmKfK902v6CXg+5O6BMxS7jeCemNjxsfNNwZk9BeBWV5aCbSmM31T9
fVXS+/ZEOlxxRKVv6AnvMMZGFw6tzJ6qoKgerJKcbDRvyr+GwTuTDNG3JwxW2c0Q+eMPNWXM40Vj
7r0sF4+FY+mrfPbLzVTZ2ufeIrC1CgastW1Z30IRaL7ojV0fk0GL65XI0mlrNEwuPTnfzwCS72O9
urY5/Auwk7lTd598yln0zL18iy+820HWROtBAylpcmeTOar4vOQ5XWUCSptFCfcFV1Z+NaRsAgxj
/taaY71J80jthtaZr2yn/KkHo3ESMsaHJk25Muxh2lvZ1LObGLxV7PPJBano9nZJMo+zRCjVkfhe
TVa3idLodcQGsMvb4rrl+NUBfb5tSca591zl/opcP19ZyPmuenZ891qLPMRLBjIv9FHUX8sS2CqP
DsFj7sMVVSatQD3u7j0243cDh629X0X6qabosCZLMzdWTjO4oebysSzPiBxnuAIGP2jG7aiAdmC0
cCGtxw1RfCpt0gcZY9cHC+LtJNW8deAUcheUnrZGJaJ9DurIXusO/aeqiYrHWQI5hYhc82Di5liz
Hdp2NTXGVWqCLoH8bjIIrclZGVkzIm5T5rirrDTeDH3U3GRoj28mkszXbGiLsKRf9LVS/KhuFCn+
Nr1x92bdFA8z2+pNGcMzd3uOJ3h6+3AAO7ArlyqBjtJ+q6WstirTD0Gj93t+V3wIJopJ1Brya3vM
250AMfoLTB8ZocQnbWXW5+RsFN1uJJjhS1cz+egiaHPotML+7poNBfJq9r/5NBY2aV0Oe1Jp/b3b
ldUWum/zOdcHtUkTGxJtMvTGj2DQy+fex1kMrG4IHoza12+bOdW/lwBeNvSb23Xfe/bPgXJSKDIl
wioFsjMosKFYx9EiRAzKIJ7qZ0pQ0etAPMBNlC72vt6rrkTd05aXpfyeBMOLJezsRoqk2Q99x8bG
Cabqq5om+8GcEDrZUzp98ZO6Zwqx/dcxmeMTZOhxn7Fwo5CVyqVvqaWPYxcxCVdNvZaEzTzpNJ6P
1WQQFNVAVLfRS9xWMafmlShKlMN2ZfjXWeYnpzodklcrIxJ4WXYE/S6zSO8IrPLo/lkg490u8dk8
tN6N5WqZOkm6bPTXXRSVSeFuNLPPQgxQRDwbccKikxrjadDIM7CxTnNWE01wW06p90C1Lbs2UEwj
921qGjQaUYKtnNv1GPvjS2EIHdI1639Lze3JFm50IgNAC3OlmVszEPJYJQmQXouAk0bTtJ8A6ulD
6cld14jxziy86VhFBfWzrEp2QLaZG7P5OjAC8V/Unddu7FiWpl+lUNfDBLnpga65YAQZXgp5c0NI
Rzr0ntw0Tz9fZFZ1H5OV2dnAADNAIoEDmVAwtllr/Q7o2h6OqZ2FNwofG0Xp7J4JstEYcFpkNQ55
fapDNdxzthZXcYaHdGE20zXbo/eA7PsPl0IIo/V3DGPeFVO9MxiuHpWyfOq18C7RF+ohqcq1asKN
IzbBB8H7ADdEGaS7r+RE+Hke8m71IjowXMzve5jRVEFirWb2gzXWycrBumClQiPQtB6KIE4ECMLD
xtdnHDcpZD2lxvI4ztGDRlMalGDZG7MBchxrIKt6rveyivq7VnFYNl12knEkOO5yPCvSclzFmhD7
RieKPe/nx6gcnqvGxV/ZHPyulEFFN0pMhipPmsYEEd7nlg2+eAk+H6e678WaJKTyYKuljXIpr3nw
I+UasUfryI3x/Un7dIc0ot8SzTeTwAkrRHWzfQU74USbRKqbNhnv0sYmGG8scP1B3OhVM24bDCgJ
pSCPK9GjTd0uBNypdXsH/0WBQWQwmtVppBZIvisgQms7xhPAaw8QRggOgTFJ5jK6H7LTWLrMXos+
H73GLOki0/R5gDO/tmNDPaekOp2SRiFyNF0GA+/71r22bEa8biLviULQ1lpnh4RbjoXX9L22akw9
DxorjG9kz/RAHUktgOZwWiIq+i5nfDsMbbRzO6s6lcySArsd6aNQe3RtxbNHMbVqLQ1x+q/vjOVw
P5XzrQtZCMYBtH7qTqq+pmm9S2cl3Fj6DSJdAOVpHw5iWnd2WRPiWu1ElT7VXXSStfJRS1SOuPVI
X53t5EqNuht1xrdd2v28itTQ3i4QN9dq5FD9mc67Y3Ut3Ur5zIiHTA7VuhBQnXg34+yEqfSlboeg
UE3MfxdsZhSkZTey1lkAOPeRd6WuOtqJVboAiuYK3AA8zUi2mkbnOmZzrwxRJ75Ms2LnFPYRW6qg
E9XzOKumh+M1bfDF/p9kvS5NKp/2IfQs4CEclpcuMMmRB92ANQY4cTJQck4mrqR2y0y21K1j6WYt
wDCIQRnHo9/oeHUvUBj81KkDKzeY7sV15+FeLTzRZvq9rXQvg8uYTmCzS34eDJLeUA9hlQ2rdHbA
nWNyCwxnfOhmwhcZCahBUavPqaNHHC0ZcQWDe19ZlFxNr08nEScdVAPRbly91ve1OdzaFgQRhHbE
oTIZxwDNUmofAVwSYBIPu0++yhiIOWQkkgKac9JjA9eLkLMXFgRZWeo95WO6Sdwvi0OmliFLBtCq
e08d+QQt5ppGA8muXsV3yVB+zOA5V2hP1GBQ7fJkKNqHHeLY7dZr9cITavt64zZLuR31Id7rzrTh
xiTbd2BJ2FoybuZLG+DmZZAb9YfEFzWuxEPYhAYBe+rtEhrVPoXMcmwvOcYuULtwS2gmaFHbgr5H
SyTQVmh0u0w3KS+IQkNp5ZRHYi33dEnRfrTVeiMU7Uuu1fdRlrzJJNH2EUT4bTam+ZbkTZAkClay
tCKTrAWRH1UrwyUkIzEGJbz0ZwtKxayLD72Q+V2mimlXKc1MGkBd3+gOCbNOCX06ikk4onlvb6KF
gOqyHF6SiWvkOEbjOonvOdLHXV6MBJ3kw7wRBcCOtKrotZ5qbT1UJUtc7UjYdIwd+YnEcqJtX3em
3OhlsctHUngH7QjnLFj0aUK0OuzzbLiuBhZgYoZZoOXpy1wZNzzv3aQbJCVflmfGNTc3qs/UddNl
yd1E2smEm6vfDGVItAzfJIfi0DZ4cChdfQvSRg5NG+BevqtNZ10IMoC4a3ytkPyFTd0fsB5FMxaf
B1d7VCK2ej3tsozg7KUZPrJ8ytZoX967Qt2Z7AbJ0tiMQ3qqVWIlhXMHCSqHhlXsp0uwog7xxdC9
xc3EGXqt5oGvDZAHRmeNYBhnQhgebt5Yj3FbPmNSQ/lb1i/NpJxNgosNrbszGvip3aLtRpBI6B+J
D85bP6tLeoUfGpkJ/ZorCruZ+kGFvUXj4gaEYl1h/NAhOJzFbnBDUr3Calv1SbhqHRIekqIIQWbB
uoSSrDGOfV+QuO2V1sn2UhkHyqzw2bxUFqZCBWXlw9oaKlT6Q9SR7zC9FLE6+tMSngRtiykxbG6b
kLOBfZS7Nghu5V5HAAiB09h7YlfdQ9NpCR2eXtpPDMSIIY3SxIOxMl47tnpoIFF6Fq0m+o0+CRg1
1M9GO/fnyTbSvZImCUmVS80kwU6ZplrQkaDFMWdJdjHBdEGPhRk7F4vYR6NJx3ejoWDvJuYuLPIy
f0ssk26dutoIOfNrfVZ8tWtrf6KUU+rsw7KksSoSwsTjFheLyV3wsbc6MN1C7cDzGD3F0rB9nU8G
RUrqwzHi9qY0ITx2bWMca15CW9GvrhNp35F9lW2lPUnf6IYvRpYxeQCkYmbhDUOy4xNcUQ1WDNWH
ct2MVcuhQeyEGItbrbAkkIYCFQ8BZ1juGzvrvUFVz9awZL6wCfEpwuYxj4czkXYPQKFkxUD1IjTF
SNeNFrW7csFgvjGdL23UaDTm6rCRqVXdD5W0946R3vaLtXNCVw+GRscVedJmbzDgA9ZL7RetrPat
XIjVmnPweO1F9k63GhsieEyG8x1iuBuTT9S+JL5hBEPhGtmbGWDUcxjQ6jEk/CIP4Vc54VVWRLcE
hK31zpYg/LA8uX22Ms6J8Y3CgBCe187RXgc55asWTNGXdaKRgdQ/RtXwxVWxYgldoBTL9CWceNYx
2ULDCCk074CCcvWLlSXFVrEgRhk2+JydxTalg/ClsxCXk+eHFgeIaBitXWWnL0oFGJHlglLxkpY0
6hsjbrRg6ZpbJ9Rouc3bHsLhdTTZCEfCyTq2lTGsw57xtiy4lTk+9b1D9gx8SwJH+iXeE4NiBItG
uJ2bUbYDnzNMD2lCbYs08DZyHjU37a7KOjNPcZ8curIb4IJHW0yBruEL1pQTXDQhDUabZkRW4v+V
sDtkprdMgEBwM5FejyrRQDhHk8Viw8EdkyQLBgB7P8a5aZURssOum5Nd7jC0xnrGXiOHop7M5dHM
jTu5SMufzPGm0WGMqLb62HWpio1aDaMwquJdIsWbPjHGqApslsvCn0WZn9TIyClAL6kNBo2KPet0
N4ViE9cS0dgljIVT5p76o4RumBfnKqo1/RN3gLAhJwL03rOWvJI7vRrs7DBNi0VccYN31AlMlqgD
zZRZu+sc7FqODcEsCglDbQMShQhJSQOzc4luYI7evqV1jFecjZD3KWZUN910jJJqL2EYOW744mie
evrPyichcI7P3O9he90q1fx1ySYHnl+u1szriahQt0VhtlmAh76MhDcBlVR4yTU4sKVmq2hH2B8U
hNZsxy9NPUZkXpqGXd8KQDGqadZ9lhwnM6mGW9mGLoVrJJp0PcBRKvdoDtwhcIG7Gd6b7mCRU9dI
dVNZagvWnGEloxwiZq/z1TiFvLkwrBhpYe6Nc2nqpHQLniullkxe24+T8Vw246LuITcuOmXNZGiE
h1qs9+sE8gTreCwUy9MUcqBGLU2kpxXEDcKmcK4MW3ufGvMMn54gGymtVW6VyabPuvEWYRhcEAKj
t10YhkTUJEP0WqRjfVYyRWbEF/WLWAmVu3SllhAkIXrcLtI27xEeP0etHVhpzABcI6qDDK8gyvSz
MxYfMGzXCgycAk5ra9wAnFf7SHFqZ8VpOCyXRCfH+SoJM728vrQObtk9jDUpysg0AiUKv8TGoG3I
P924abupJTVwm0PETghjSpFW49KfAIXECyAM6cmTjQBnLvJdd9Fdk9Cy7LQCU038m6D92P302Czm
tm6n6hD2guaNsvcwFqSNFO4kDoWJRZZ9eUilWeqMvlsEMHq1Q3c3b0a9fi8VB6UBGaYiITm0psaj
O5o44JZmYluasa9EnKOWqNuVGrNDxt7WHsKOKFNlEtYpR/+/Zno5Q2VIw50iW+NpxscTDHR5qvvs
o6LoQK3fbtJuCbc2KX6rqHdLqKFm+kT8zYeYnXQ3VMNVZUO6r+R4H0/JdJBMvm6axsl9c7TbIE3U
17Iv4xXiVW4ZXWEe3S4kp6Y0aKUXo5Z8sx0aWndZAmMCJ5/iboel1uSXcNdoqhqAiGbeA9rpWyRJ
l+AtgR2lNs6bPMotqgT7eYgxY1XLbrqJtJAUJ5OcXgtzBsbHRH7BaHBPjt3eGqVT30O2JBVmWKwb
OH3udmwiGxPmvPkSjnnmjbCffbcxJ7CZTtt2Eo5X23b0Elix0Z6JyNN59x73rIJUoCl37Hbmro5z
SCDTfDQABwz3F+wLx3G5dsSsrsrMNYlQVOAzh9lLRuTAuku42iqR3mHAPq0KBAY+MOzdMhXFyc1C
YF23oRq0hx5JZ5FOj2ReFxQzcKT2AN7DfIleqgaPsSjhYkhglzfoYeI9d3OzuiF1Ln0STPWJLcvR
p52duUq7oFdjdW+mRf2+SJd5oCd5o0TTYiO1UvIL81pLQBir+gFmG5JrJqAw7AE4hwVR0uXI8vou
zE6GQ87cuJB5CF1w1ajMXGq37hA0UdxonbJsqTnSxxQjIzhP8bgXXTjtOcAorJ2QZJmW5G3NL8N2
jFftoFF1deVYq3uSI9h9ej9MzgdNX4lR1mC6vjOF5bF1M6QHzbifosq4VUyr2zsD6oUpVqyzW0wE
qeGmeNXPcXkb1+UXBALixCZGFVLkyk2VFTfCdupd2yrGHbDIhtHxp9mmhA616dGSJkfhYhg39aAN
cp1oGH4uVpSGcIDipT84VvSq59UDyOOwnpPFHxryOtOQFlkkye2UAeQZM7Mp7uGt0+jKZ9nAMagI
BermitA43FynZhl3nBCBacIjctgkfqGk88AiR7SrmaHGzWxlp8hW76QLtkcQ2wbki8AIYzzURi92
Qle6Vai6YoWDX7A4Gc9+HLvkjIacVCy3BI/sY9tr5iLCS3NOHkTd21eRVdgdjWHXr6q0VVe2I/qd
FmOI3cWifVjS7BFvBy7vofmgAepvoeDBcqjGu5hjl4TVapo+Ldu4Z0CUBAN4C0j9bYS0YRWSe0T9
Pd5TgmIKpnJONIhLgmyonxbcwhjP5uM+7FQ+Gq0HEx+t8tJdjO2ITRDyA7dPj5Fpmh4Auv2gZ5Zx
ykczDyAyJBsCOv0UHtDsFot/GeXz2sy3yFViDj5YlV/Ar+2PNpo6IxCa8j7ghOMzJ3J2YkpUTChw
VRpDVhimE9X92DpQ0/QIRUuKSlSHHTB6Vk92qLZk2tVS9a+Z2SBjzbRsk6cdoXFYGx8AI7srfWoM
T6rlR8l6JOkvyQ5NC20Vo9Dok9hbmEKNj3FLwET/OAt2mtvcjRjhBGQLcrU38mgr9hqNaLwtdAgd
er9oFONlsqp0Yu7AODvqH6QaClm8DUBDB/MH6J3sb207AMmJucduG7Mh2cKI6FLtzo36K7uojwVi
YyZjlQzqIoJga7Rmts4Ne/Cjxa2PhDbjBN4RTG3CVFq3ZQOaGo3a2orDisRMJ9x2LR5uA4M33i/E
r8SdHwutR0Fjx4zzeUpZl0TQetPCG6b0VumURwVDdfAtQjRdcwq9fpwXrnrzXBUyO+SlCaYFYp6E
RXdQspFcFaveAtVN61ijJK8qBpV6RhJinTkveaymTFCUL7o23y31IMg+jmI/a+VxxMIrUKS5VN68
0B4iT/28DJ9342J/amlvXBJeZe9nlArIfpZlV/KwTmE5lHQg/9do8PITE/v282+nt7r7W8BU5q3H
mOI/Loz7LxUpbvRs/f/+/p/db/8mFWn91r999w+/7MmWuhk+2/n2sxtyfvQ3H5jLd/53v/i3z19/
y/1cf/7j71+qAcM+flvEn/Vd+tRFdvjvGfF3byXviWlb9dMP/caK18QvJsZ2SD5JMNItnIz+RYrn
K1QV5sXew+b2hQD/n5x4Q//FdYGlCCPBtAFDUqSVoO19/I+/8yXI8li0CNMVNmxp468w4n+1fvhG
Qyg0A7W6aWmWQW0MQe0HpWifmqWwRoNLE/kgpmdTsnEdhHkwg5x1NXfuRsQ6gZyoxll0G61JdgYE
n0AV2X2eCn8oxzszKaUHo6yhCTMf9UtMmk7L7CsOiHzsNtG6laSDW3lIkJwR0uw3sgriLKXaVMLP
XKCWEkAp8PY4PybV/kr6OANgt4B0Wz7Z0MLWcrpMHgbtDkH5VrGjGoRDMDUq+B6ze6kjIpCbV8I0
QSp7q1grRnhfSPGbV8Ff0n3cVwX/fb9Uf11+/7WOT8mXtuqqr/0fftfms7p6Kz67H7/puz3x/8gm
MFmb/34TPH12/d+8tzL7bg9cfua3PaCbv5gsLgf7Hxy8EHSwpUZ+5h9/141f8KZTTQcBk4kTrIaG
9Z+6EJ2Ng/8+4/yLUR5u2Hzpn3tA1365ODdCGcFkAQIgMUr/OgDOvy1uHttvB8I///1tohm+p4g+
vt0EKEIMEztorMopDLDA/l4UYmV0xXFC8IYGICND4xFAfjjXCdFjA3Dc1qJS8UDIwJmrfDk4y3QW
eVsFZQEWMRG50UK4hTuAC99xUGHqqArOaG6mL+fKMqbthFwAUs0kjI1pQC3p1fkgVdBc8MH+UtOH
XtczpRT4gxFEnlVsKzh/rqXYHgaTB7Cifq2LpjIDPe7hry32ozJg6QyXXQl6aaVfw7nSrkWvlU+Z
MmvnatCVG+hb7XkYE9Qs1lgcTUCawqvKWeorRGzxk1bE3SsBRLG8mhefNq5zhhNkSN/GpCp15Wej
8wPxYEPvVxSKwAV51aDArZCFBzGOUU77KpJnMSR3VmwfY/QXIi825kxOcLzL3kJNnLCsP5tV+RZa
zWu5NO9tS76yGPzcdg9jWB8rewoS+lk7ss5aVJ6LEtofA6ztyJxnAjtWrBpOnj/a59JJ7yBi35U2
fCpR2ldITCHtapR3mo/d1oGx73l0ntPEhn3DDLWFmT65R6ubjnJsCOgYmHNUymvTQwbpRHHTd9Gd
O7cMTMz0tZ8Iy+iLJ8tZjnFmH2YZvmTV8jR2+S7UekI8ugdTCj8a7ECvy5s5agOiCeJVGUU21eFL
V/jjRFiZqYTXUtIeUM56o/qiQwtqPifqgapJj1lT3YJWwfcH6rSph6B8A25G4oB0ib8kcU6xVnxt
EN1DRvEsxb2q23bbdM61oAm6hFMtIB7biH5zSc0Vk5l1n15D5sZ64HqITJ+m6w3jho8SHqvS3yhM
pdI4g0lPuG+2irQtdIWh7Kj0g2V5kfRs8fQYX/qOnnAJORNODsOurgT65WtDI2t6MYB33HxDKGpJ
vnL/rOSIapQl6KLqwQzvK+ZzRn7baiHhFxNFOiRdZZXGyTlRop1COGwrUjxXxJXem1e9JLe8BOCq
HpfuicpkR6jG62JTRhbmFscyn0zk0yyXvV0Yr0kbneMw20AWvJ4Vxi5GxSs1RBw2PWwhPd8p2Stj
hT3y0q1ZIwgGi5tmVqdm4cnhbBpB52M40RUGAPuijl8vypS2OCxtF2hSfcnES+rcajGfU7MtQ/gV
hYQFr+Q3ajbelRKhgxNvIqQiDNB2dvlcKg2KYssEJVN8p+6P0Nr2SNUfkgHpVF8z7Th1pBo52RC0
2q07yCcttQNjPDn6aTAPyN1qb7TnjTtPxyHODq1FclW6V6M80C+pAkg77VLfiKT3uy56dfMckVgZ
3tDq3tmXzRc77r0mt81wazSfBQxVPQ1awPrSTIOpl4ieYIA6O6ttAkftjnqVBlbtnip8kTw0qRWt
TTp5jAVXZNN6LWqwnmYffcy1qbTPuW1uZxE+ILT2u7o+KllBHLziAnqaB8W6kVHDYxCbyo12AhBn
XDZl0fpzKbed2flm/Dob5rnrOwI8unwzTupj2Mgr3VWf8Af8ojkpFN9kRAoNP5ZSlYxt02JcxKx1
03f1iJ5ia0T7GJa+vIQhG94gGDREKbB2a7gPqquedbcFax3QE6NZXbUYB3qWlgeT9j47M/LYBdTd
DpZ2A+Nn1aoWIS3yUcAK5lQIv8bhsnLVJcT6IDtgWrkb9JS2LQoPdVl+1CrsLEeGMDsJ6FaFsW8X
GVjxeGflAKS5owE3aUayyurcfQIJgrqm1q9uGLdHI07rU9vnDcx69YDm8VpXlmMzXzQzo0JshCKd
6wEKLAWXHm8YIH/Eg7wOtfxouWPuOd2QHsIivjFh5XmVprE47G3Bj3q1RaxZr4mXrFzu6PvewAmu
OkIyD03cIsnu6XbNTJPHvhZEas1GcWVw89yaRSfO46xrV0J9JofI7CjBILyux1RdRclDDONuDXZO
XdY3GsoZO+jc0+gmb3mOpD+riwVh1IiAqNtiy3vTF129SefqQaEJzQg/hwzbH8qNkjnmdUr8Rz+h
ELSRDcFMDU08D8eDm6vulny4wK0aMO4oeeLMByGZ72DlLoOVbHK1OojUeW5i+VAZocJwyX5ok4YY
bj6szMYAa2iGY1Gek4KeVyQwtEjQkKuumPZSVB+jlF+WQb8naflQopxchRGjh1K9NpQO5oamPtNx
hW81QyOolYnXJ+wOCNdwUjIYpXC6VhWpzasYhfgannDq9SUbZByg8w+I7NXiIgvSLB9T+yfVmvod
VNdo52jTKV3ebBE/jzPfxaC6TTdFAbuiIMCjTJUPlRCbQrp09Ascs2ZcZ5E+Y4axQPkwcwCHmcKD
uPBLuqmUy7M66F+VGQBs0VzoYSkJRKYewQqY0J8Pk3HEDeSY5eG9toSv2RjeuHV8JUv3GbfptxHJ
Hi69gW70H/G0a8QtZGQVq2vl2HMp3Y8NtiipqiprHUBwP8aI9EWlJpsRTB9dg1UclVTBCSIbwE2m
Uef4zu/0PJq48hv68ry7AnZqNkZnNkF4eWI5bfpKuDk4Ua4Npz522NNz/1g2SLykkYfHgqGFh5tj
dEzi7JRY3N/SibCpCLHEUIxGfhpKj2gVE7M1chprDS3QgUaRIJXo44/SGpH5ZMuREK5wZS0glClI
8K4MzewYQ+m/KqxZ3SQM3QOMNzJP7XoHnh/UyaHdiqKFPKrxlB2bamlB9G8504qE3W7D9GUDaVpf
qcNzPb00icHwpVZWhRuedWb2K4Yje8oLk3PKuVd697rL293EMaKr45YBkgctBITbUK+i7N1F3MUI
KRp8Yc5XztjckVLAEFWpkLZmyk1WhpGv18U9DgP7mfmfE4eQuxoZB7Ve3jVTfFzKVONg6/PcS9t6
b5mDcyj7tF1WvaLbV7XTTSf89HLQgsvp2WTw9tPeNYJKm8ubAr4D5JN9rZo3EDSd3RjXz72iRIGe
bDs1VW4XR3cfXFvQ7OluDbKkTrAvMMEJ/SnnEx+bvtg0Rd5t4kZnsG3bvuyUr/+rqFxdU6SOe7+O
olT2u1ktJnRTvUknNuwaxWJZw6ed6vkkWvGedExopPgYKDQxuGUw/09XgL/UjP33Oq3r+rO869vP
z57xw/8P7ZaFbP3ft1svn8Xn9zOKy/f/1mqZBjnYuDKTnvPb6ICu6bdWy9B+wdYcpyBAQ1quS9P0
r1br0nX9s7ViKIE/FRvWxcGNiLG/pre3Lj6I33RWpEzoghi6Xz2vsPn6yXSPqGETNxvLq1wlVjYw
5tr6DGct5sYBP4kk2PB0KZOjplOSozCjwtyYdrFcA5jn0c6yZ4ykCA1Smo3Qywa/13TpCRAUBf5K
dlEWL3BtdfQ4cTQ/YQdjvzhVtiQrJcyqJ0cn4dgbRpL5amhklXJRhEQIW197qV+i4MPWMWRKSWCW
TClcZD78kjiU8kGzoioLoryJdWScXZsqX7N8MIp2hfJKI8RRhZyeAfkqqSAVDrYZgdRqBMDHQBWX
paMTpvAqmq6Mj706KCNT3KSM10uuijGw85nJIV2O051NNbGMHWP1WC8Z6bXmjGdPk1VvDmI6GgOI
pFHrlfQFsa/ZSpZ7KMBMjFkIpYvFJh1JIz3GA1QQ1EBkC6CEGAfzDQMmR72n0DAx189afdElDJ1E
KeND2qZV8VheWEMwabupfWizcdJWwG8XxG0sw+Li1gOavXZdAouKFfZV+ny15I2Ib9wldF8BZqZ6
R68o49NENrPFFNq09LTlVlHm0Awi3kIqVtD2QiKmSUGqC2NDEE3TrcOIzido6WeBJNfViK+KwmlX
t1FBM0b+JGdTaNvVwgxULGQWy69qgpUUPMRlHgTQQInS5wF1YmFBck/j3oU5oBelLT1p9pPeH/OG
JBBJr9uE2RchcznRGaSlwGqq741im1pOm3xtBkMRd5x95WZJ7DZemYqbPYRq3UOdtqBRQH8o127Z
U42oYZofGuIJ0h22UdDabVzvuYZK23wmsK/Vt/i5W/W+HKHpboER5nAFgAIzbnDzG4SUBMcZbgOe
MqS5B1kASB4dqXbD5dPveoFiuHGKAXxidJ9RvtfvqZVei7aGhxOlyoyQSjdukMUUXwR6o2Zl6IMB
iU8d2me9SYiUmFIjf67VSb2D7HuxgK/dF/IfohPws12uzZruEsamW+EdNABYJcqdXssFa68qP8xJ
ziTCADR7Hc2pvsnj0XgVRptOKxEbfehd7LnXWr5AFRodDWsv7sZiREqelSqqKEVdgQOWuzCeiE7o
msRzJopodvNXescK7u/FVWJR7/F66GCWCuto9Sm/whDtLdTLW/mrX1VuTF+rOm0P81wJvyqp8dgc
mW+kOHTddUVXVSsXAqT0VBjSkxdmKQzrvMxUi1Y619Eg94j6942J6vIAyc5F9d2OvRNIN+yyq1zV
ptTXrTounlkH6fhxyQ51V0U3hmQSSAwZ1oUZKdYLxPyZj3ee7GQ1VLlJZRYvYbkuF6Lhr5Yp7JaV
wljbvnapXCxf9ADjeHtk8ddMh6aE8ZFV30pLuudpStp3R8t6VBOZZccrZ+oF5LUlAT9TiDICDsOI
a1XAgGExuYjk/FaVmuqLrF9qprBGKs7dCCsHuEqj6VUjVTyPmmzJcdV0CkUx1sbMLk8zO4iNKinf
ig7nhH1mjFW6VWoIuX5u2WEREMwAcdKbADzlk241IOVRJiux0lH2xXA78HBAwtN2S4+2qrHyT3ss
RXo26qaug16v2lbdLk07L3cUBD16iQa24gEeQsHT6RjjgQhL6AR/YtPIlPz7iwQVt4mFsC0MF7t4
4wfDXRu/VkLxDNeLYbN4naRrtgY99FpFDvuqVD++uVB/byb488txCTJ3dBFAmczI+fo3NjE2Qoyk
7izEy6mSPAF16Qcld8WhHdzqSp9n409CNy9j9m/vSVyNXKaQqomB6+XmvtjWfPN6ET4LKuRHxkhu
bHl5H70hYWNYJbWr2ULmKWTxJ694mWn+9IpEOrK8Uc7iePPDKyaRnsiSVyT0uQoWG54EImWXXjlr
/sSp8HffHKb4DvAHBi7mD547qOQ6jEcm2+OumYIswzvBMsVwbzvMUCPYMA92N0JZ++OP8Pfe4AXX
wCASIZ7xq6fUN4+0tfJoQZFqe46myY1SJ50v6qxBuENx+8cvdXkD3z9LgqVBePg/k2Q+yO+fJa1u
GXLEh57GFPiQKPblVO3k9o9f5cctoKscVxaALYnxFjvhB7vNEnpfNtlAfm0uUUa2mUL+E2Y1/ZzL
64KhY/A/eD3bIHmDoDDMdC9/zzcPMA2jHE7LxWDBJlgwNqC1DFiJP4PUQLWgmSv+B4+RZyguexzf
iR/fYEwsHm7o0N/hFSqMVW3CTNZ13fZf/viN/d7HxbIgSouDBM+ZH9zETNz1FluXoYdFRPMOJW1+
19r4z2K3f171PDSDRE2APPA96/L1bx7fEk0yt/Ce9CaJYI0Mz4ThR17e0q5CnK6z7oSDSXn7x2/t
Jx/oyyLB5crCSpv48Z/ii3MkHg6ncIhBDAY4vTLpIPL4+fiGvaT+YKTJhuNAubCp3cZX8fTOvVo1
7Mc//jt+3nwaTSQk6l+RT8v64RG7OSROvUOIF5URQ780OlJOA4ngrbL741f6+cPESpfDBQTV1jCh
/eGkdqiNkkpDXwoZ0r03l/DCEp3/zMf+5/eDRbEAvRIgRRzQP+49u0glTC5mMC53HkKtDpFOGR7n
fqr/5Nz6nTdkmjru9WDGbDpX/LBuZhMLRqsE2cdE9eDglhiP4s+ioX7n/VgsjwvmZgC7GT/s7dwy
VcY0qUvvHtLgREbILDR0+rPIUD/99XdkCY21CO3Cphe8vONvdkKKTa+MSKm5ZJI9o81j4ocI4k/W
we+9I3pNjY2NBR0H//cvgnGIrkAydT34lxex5DD02QGy80LvVAE4r//ysrOQsqmkBdnUCT9e2KhY
qfpBKL3M6vCpaYl8JlIq9//4VX4+Qzg3AE5dy2ZTaz9aciOJVSReKY6nYSoM5AW9wMM+ILs3xPR/
2Duz5bitLku/iqNu+goKTAfDRXVEAYkcyGQmZ1K8QXDEPM+o6HfvD5JsU7QthTrqov/uCjskWyKZ
E3DOPnuv9a3hpLZt5jmTUQ0/g2L/7eNSZ8nLyq9rH6NK27FX6qlLuDyGTL9OAce4eWoXF3kt2ueJ
XK4rqQCz++MX+zcXvkFenqmQHqrjhPuwZuiIbDAn2fbSmWXG0aSy9qRCwPvJJ/d3FwoCigX3DaSQ
4fL3FwqNzF4RumozWQu1nZiCF6oyJGk2op0fv6C/fSQ+EhouPBhmtu8fqY/lmi4u7H+waA1jJhp6
Dp4uckR7hSbljx9sedrf1yDsmzRCFEoDVsO/RJsZQd0pBkqywk/hJ82GKzXmM6poOnla+ZOo6L9+
VFDoyTJTdUFkCU2e719ZbOJanCUIEt2A8lcefVrForB/8pL+gv3UyDtXKYx5RSRfAIn9/mHCEK16
mJu0ciG5+KBtBgZn3aR208qQCtgp/WTxnsa9Gd4zV6nnVSU30Jg1KTTL9cTtIfAah1jTuyCXfxYN
+rdvwrLcoOsR0Fg+PDvBSROqDK/aLA08tT7z/MnA6/Pjz/WvtyLycxN5Ausm1+WXDtu7xdPCmByi
7LScsEmkPZaU4jyQATgrVlNeTWZb3UfQjn4S+v7Xl0bGp22CXDUsDhrqh893kEy/6+dFVcfbugnB
B6waOw03P35py6b53SVLUgQPImuCOwxB08eyOS1RU46N4dRTXj+LaEokJ0oTOlGRmlUVvg5VSIew
ijN9L8jeNX7y1v7lliEaGWUJ67hO1U5uxveXlzk3eGGNkscvs3rfBTNtC71W0GvkE9PeuY1+FtC3
/MQPrxjbsmISOoruizCs7x8Ri1cZ4RygZY7jNr/R/QLTI9V0oO9m4EH2T04Mf/kYIdAbFEXkv5k8
rqp+/3BqqbUEAgFOUdoBSblP4AbpgD8r2/9yhS6PskjSqDzZeD/Gtqf1gCoc/BJEuaRZa3mhbESi
A84rVAUeW1a+VL7of/LZ/bXQJaMWGSxrHmdFg1Pz968tn1sfMn2wTInwMObKeB8Zym1umwcrbK5F
1j/pSDN0s78OC9QeP75yleU8/v0HSQoH+T8wa5eM6I83SNvO7aBMqXBGSdQ4guV5F8IHcZNZjOdG
RRvNBJp2AQNj2EiN2mw7VzB5e/nx0/jw+VKQEoS1PA3OuGgLP+aPxEqRI7yfMzc2cXOXLSwKeuG/
GCbx5VEMgUSL2ldFTvphMUgTsI9lhLdCjBhOI/zEKwt58E/e0g+LwaKOFOwmVADUbpgtPywGUa4O
LERD7dqo8YN17hv2YwtZIXUlVasn9ENiiNdNiOfcQ/Cfzo8/fi8/3JrL4xPEuZQ8NCioI5er/N06
K1Tk1OFMRgBDXemSnaNXFw7pqK4lxr/tr1WrPBp7G+FiFmHw5Gd8bIkYtMiCfDRayHWMIRLeepA1
cEIyxzAHUHM/fm1f6sR3lysPpzP04W5BgKex2H1Y6cBc+KD4yt6VNUsqWA96O0fpXTfmsOnleGxP
uhj89qpRamNC1c4T8gwQfNLGsFOpOug1fmxAhUxGjMdaRjy+0nvUAkDKAuUaA3EWLsolsyTsMMcN
5U6h0pkrFe7nw5SqtezFiYLj1fCVGfJ6Sy+hQIqAveHrp/jfM8F/EzKr9z/PBA/Fb9lj/j+a38C6
sIp8lTbvXv796/f9IcNUZMEplmpiOfv9KUVGhknsPCuIzuZDt0KwMf0uw1Q+cfqwOLwpjBU5vnHj
/inDpCkL/4NYTe5bSvdfkWGaX/b7d1epShnAc6KRxubI5ap/OMqn/dBJqiBAbVK6XRztq1o7BGXx
VEA0dkI1ZVFAUKYZNyCVTmhcnJCHeFYC39aTU3JVDazr8mezVExXMggn0MbXgHkF1o+9jigMSVBh
+Wslemxa9QE6/uTqoLycXtcLN+5bTPkq7h2nSSBnz02zz4VgLgmhStWrR6SbqrqNr+z42CSbmnwA
eHfl2rc8o3CLE1gDdbMR1kllnR9bRimmeaYCIwn3OH67TaV7mUZMg+e3LlyigRiBFriO4zSmN4E+
yXeyxOTcw4RWduc23F5SG4tLPz4lVwUapPBXyxg0oVu7UZNDba9tfZdepVfxigwKgiLeqhtNvkRH
BcA0cPlVg0Oezvt0na7FneSvIOdkDyijyiu6yeQDXEuKK+NWggAavYbKZX5VW851lR4K6ZaxA7YC
aAwM7hxsdu7spGp5VsUbubYYuLmNNG4WIxkiLifM5tUuHfekqkKGuCgkkmXWVWcCTYZ/nbqkTjvK
plnlLaTU0O3up2fpQXqYnuUvv8tffl9+DR/bt6+/ho/qc/umPv/+T/8WPzIV3ujP/Zv+LFiTkFSA
pDImYqTXPkiJTZWA5sIyYScOUQKOBkpLOwHC8pAecHrJtAXU4jOqPaA9GQfp+/RR17CYpE5yTQz8
5Sjv4JcwTXUUt9iFszdmGOk2Nj5B/4j3XBHrIVzh0DDAWFXuOB+RXRA4ys8ycUH2Do7+rDha9dZk
uALVGsc17EMH10coeeOw+jy6FgogqEsaMVYnMJeW35Or0QXf2AEXeOhd/ejUHl9nPRa6l+M3ethk
9TYuGfgd0TU64eRp8iboXNN0jXGtpavpnNcZ+m6Fq6td6ddY//Xr6Tx88hFaNedZdGrmJyM5Nqcg
YMtt2Omu1aB+SS8D6TlojpmxV3dptw42fHsR3o7j5ag94I49N+R1LN1zqQY6i7wOwzBoV+rABsJE
EPvcepTg2oSmk4F86XrIC6upcCP9tEbCqo14v7dav5FnJDerSvJyXjDiZQBm1Rmgc1dCFeOWwQZq
ngY9Z5/2zrjWT4p2b108CFo2wLHw8tvHuj2BeRsU3N/upF430nnTL+nitPuAiMKs6Z3hLbyODmer
9coidudtXUGPRSL9eCY50Dho0NhuDjd/XkfhBa48AALNQfbChnGkZ2t72L3ptXSE2sVPVCdPAPaf
vBGbduufpOo+yd786A5akZNMJEntB1dvHwnX8PCPuzCINqrgVC8JR6jZqiTTsvqiR5QJa5W2dnia
trGrRE8BPrmxOcFbl7T7HK14mextzq4+k1Oem9165bkMatvBVqTeIg+sLrPqDawmTTNs+qMHoLK4
hMdJEFG3kmentFhgjmgT40be5i8R6jnKXRfxZx6RJ0S4ANo4/t96OSJj4KnxicbOuFNWqUZHGBPo
Q+JPcIFe7UG6a+N1KrZpuZs0UOiemZaOFVyHyp1uCV7pBgB5kt/m8q2cetDSETc9qljfG1yTMNPU
+WRITzUYHbLlcUp38nWXnsvTNQoAvcQBtgeqeIdFOVSc4iK7ALPMv1jRpC//kR+7s+bsyx/zZ1//
RmZ51bE3O/OyoHVw3r78S7pA81qcLaDfYbdgck/nu2mggQmgXF76+SurXSFLOq/0A1IxZXrisoc3
JI1P8IiYTB/EBPpFvZNkD5p0BNlMqwwQbAhJEXWk8pOSIx2VLk0sYgH0y1LiSJgjTd01YD9sYeIv
RBc6nRBwGGKfFDeZ5w8eoJCEWRrcpIjF2rhvFiYQJV15ybua0z0jBILMdxHw3jxZjs8jr+wMh6KK
xpTA+9reFI2Tdg4zbbu8T4F/pqt8nfRm6UAWth+NffzUDW4FRE6vzsLiYAS3BdujT1M931IxAped
w/V8KJGd666Y3VG9z2t91XI8CHqJme7oRdj9MlQLlgrSFNRJCwEoQ2UhVY+0qbwcEEq/ido7XYwe
YEXPbsVaNbEGFP46Hcq3QKRuScS7Skcl7grHJoo3AZWjJE9s7J/jlPnsKEHJR7eC6mdVd/J51tae
j71e1idnni9kQPxW0MPR0RyrU9xOV3ZNDiUtLU9TQ16JyVppEr6+ovYGEi2CvdVgaRg2hoGvOJJD
chzPJQ0MU4gC12GwvdKn6CISuY7fyPbGCGR5Tdo4ztv+VLWP2XiloF1ULJNoB50kpmpF9cFEtQzw
ivbzWmKsJY0PSElx9ikAA9KjmY63WWq8qDlyQP0Y5v8HVeq/miaNxMLFgfPPFeimoPT87ap7eoma
to6e2/dV6Lfv/qMOZbTBoEpoX1ra36xA4hO9CvrNGm0E2rLva1DtE4Nqg5KVZiAt/sU/9HsNqn6i
RUX3yIaVIX6l/uQ0+f2hnvqT1QwVOpmemqHri0Du/REwKisJvoMtu7BMoJtnBiBk6AYsNd2ut9J1
rFr72VTuMImc1zolOELPqTDPaMbqXtE2pyIzthmB47CRj5JknBS9fqCNcWoNycLcP8jhgpg2IG6B
20lpDfR1s1WSnltYfYJQdlLr8mWhw4OVEtgCeiZeMuQAGEjx2yhvhrWYXRpIlWmK7LqI4ycYF8Zr
2ffNIpVSlRtIyd1GiIoYJ855J/BVW6T+irYbQwbHUJ672zap8Oep6fggTz6GcS0rXQnd2kVIglrS
PAZJWRyDOqayKI3nUoaLHsaCKMm6yU4Ce+jXOQliR00xw60eN4wPS9rEi2YBw4EWw4dpa+NynJKr
QBbFM2FjS7ga4aUSdvZDG3cCmbCWd7AfzApeTwUnPskthPa5eVdBVXEmrE1urLOVZVYaupOATazJ
5TkZdzstHjPHj6tkY3b1Vamy7PVGQwB66nt1wddwpD1Jsia4sDMA8RVGiIxllYmCC+JsY/eZlxYT
sMiCGN7wBGAFRNbTZkhOLeDDlla7dYbloN0RDYCcLuf0D8NbzIcoApc0UWzFfng7BT1fUBxCne3G
rlvOIGXzJAITA3B3zkf/eSxnbygDV7HuUQOuZ7sCgZLvZjw01EKSiY8DBD4tbAO2mc1r0tH1xLax
V0Kph1/YnefVlH8uY4N3WOvhqSzshvK50WYB/oQSVdHLZqeoOV71RU6U5v4BDPyuntMaYLb8MAJu
ufGn8qoJJnk7+nF8rJIzTSpOhB+/6v0pHNk1N9sa3jt5YeqcMEIVV3DqTC7g5zpp0nNqG7Ftuugk
7oWb+DxFfNvSauiYO2n9tMYXTiyZkr9wHUjubI4gAvHvrFXZL0+zND2mvolUTuXY08BWGGs122n6
hKpL1mfXrBrUGW1w1Oc5h3ILBUC3h3v63ab7ZSX6pbbAv9qCqzBfgcTBIvTPa+51lz/9tmuWM3/z
frn983u/qYLFJ3q0mvZlJr809TnEf111hfhEg/hLK4qe1+In/uPkrxqflqY8Wgw4IiYN5D9P/stf
aboJG4QRAYldrNUfDJc/MmB+aP2Rw2UIRgHsB8yU0D59aP0pasbtIUjeM0l+STq9ccDd3sda8pR1
IcYzMqXXsIvfvVHnX9sK712fyoeG35dHRZehf5kY40r98Kj8QWTAtxUrpYTE3lqmoGVAyN0UZSe9
Hh2mGpgEiLZNnKXnhB9DrgDjfwqVDzC8TfkGHxjISqyvf/1a/X9T1v7tqvxhH+s/nrrfzrqGgurP
Ftaf3/fH1SwTUG2bxLijxnhnJ+ZqRkjHCNTEFkw/16aL+62PpQp886bGoOLLyGMpFn6vIZa/4scA
tWej4p5DDv8LV/OXTvG7NhYXlslIi5mdiZOYB+OOel9GSN1c4PgICZxqgxNtorCegI2HPvk2Mns0
/jjoYYMIr2yFU8dsDNsegQ7CafxuAtObmAlMGQMDPtyShCSIvvnvK6ydlmYnU1iIChqD6SUz0NIZ
jrxbFRY4xLfLajHe//u//eeld+Vd3nqr//XbHXb015r6Fc3udxff3/7IP+pYNK4y1ARwDBqyKdbq
P2pZrj9lWVY5+BhfIg1/76dqnyiGbagLfBe9+GXq+GctixyHChjR6Zf19pfQDl9Fo+8uxL97L95f
iAA5tDrNagWIIRjdWohtgCXWi4py3kZtRCbq0IebQvRnAiRQrPe3HNRI+OBEJsA5yloIYKzDIFWL
QwdszGTs3NnNIQEM92CBfXF7CUBRxtTbwaBJ5MNo3Gk1brsojQsMTlSrVj3pRxknFwTx+S0VwWey
cvP1NFvDXlqAEPk4uXKaXQ4lR90M88VF106YePtC35VwlF275eA3DflqsO0QbaAdcZbui7q6rFWK
43Ak9SjqonEDlhi+hEl2vJLH4HpJa85pLJB9trZ7fPFxWJ7rEX03YTEIJSb6GorUY1hHhzwzLmXC
DR0hQ2yuLGTkcXgo8FvNRXRLxPgFjrg9g8CzMFI3ODRm4IRNh6Pewr4lyKWx4hI4nBpT1Zr2Rpc7
1csb+Qyv1xvOAazoAbYuAAD7rJv30ywDAdAZpmW9BaRFll+bMH1sfAOe/9jQc8Ztr+lSglK8FmsC
oikNG2uHKa7DAjIF+7zkhK70tG+a5FQjisb1c/sq8dNdYWMvVYN5k7XF+Fo31Rs6yAaKdbDMZ6dd
q2DzTAIA39Zj6Y87P8E1oq4QgEPF55TBqX/wzWMepW/dVDOcLruWGhVyjWrW5ZG4zHXQpXRn4jjF
ZQ9fNHOboG12kL0IjoYmdSDCJnOZKtUbnbfQ6RqdDoBMwEGjmFeD8mTmU+x2YROdTFF4FZIyQ4Wd
Z6Uj2roHYOU7HVHed1E032QhAU9RwLvcgQCoCIQ5n9C379t6GM7nxVcEBlU6mfPmc9OE9iYrueLM
9LnPtWqNIt1pQ3VhPPfwNMUcc+RYgriVCfSQjGG1H2+adnFfJszJXRD8NE06p8AVV6qEcZnZMYmb
a2ZWHjga2o0dnrw3nBBr7MZurLWbyuYFNp0GfSlckJgOGQG7gs54PT3gGnSSrqIZacC8yi/IYNzU
6Ff6rDytAtXN5c89hx07Hj1RQ5X2A3fEAeTToKhiwc2Bc8BKN2Z9LocjKQUQGVCQHpLOIm0UabgG
pE+c5WAjiByhTy8pR1O3VMBDgScTBp73/aa++S/cOZZq/A8Gyv8d3BLGWP9cPP9H+vSYf7/Y8/Vf
l3ZV+SSDLKG0hQeyyLcoJL4u7Yr9SSXFE6XDojPUEJj/UWLo9CIQZ1uyiqASkfb7pX3Jv0UMjGBQ
W4Zo/NUvlBgfSld4QPz4ZYqHchPh60ddR9VVUYUrKXD9OOyZuGI3d0yg516Rlvj5370pf1MoI2b6
0BdB1m4iZaY7Ah4FsceHgoaYz1gPyLp327rQ72e7jZ5kju5ECDZdcWZJeteuBytHEFhk6vBEYxz6
SRqoYEVijGNbws6RuQBHiI+jPwWpF4RNZxPtXsYXeoeMchW2RoTtRLOz00ZvMzCfeUliGUETEBZt
TO3OyNzwPvEDJLgkP4qRU79ag+f1lQKvuRpntyKsWUMUGhcX8CELor3QgDRaRZsatalJM7xN9R63
sRXdk39JbzfqpNwRosMA1OgxnDA/KpfosDpXbbdNfPUBqqFJahCE0dtmoSi5sgJS0BnzDBSBENLS
vJdaLVshaSDoyUrK/hDUaXHXjH52WgxlfBlAK4m3sTbpvZviXOu4QavOd+UeU6MjdVV13veM0T0F
IFz/GptJZXgtY/KHAMrtMfTDZYbJPnBvNR0+sL4mTRMYtTqg8Jvz6lZGzh5tpSbrId6h1bgARJyT
MgIWsnCtUqo+q7rt30X2mBbEL5DzBktCbgYnkGe2IHzMw4MuR82iLFWsO3XqRw0OXZs9ZdkEVa/Q
J7bLroJE4TayBSVnDGzlgpDITFsAZo1g1KF0F/GgGRJN7i5rMRNFFiMaU4eoOozkCrsERIGErPIS
skI92ddorMOS64VlGY14iboV2I3xEELTUTHpqfqjlDUSmVRzrAUeAWxhvc6RU55PQ9s/xfXQQYUg
w4nlOupGgZGs6YHOw9C70WWBXTqZR1xfVTWHmzaAte8WwzDdtOVAv4VmMd5wQzf6I+HhwDWaPmOs
RyyyWOEBpItjcObcaOgUXqNSLnJPx99Fq3sgM8eqwwG7e20ZLxjzYgWG/yRf5wEGUFJm6prWetkz
k1HkuqFJnfbdvT4sW5U6heqCc4xa1UsTc3hgsx9JJhqXpJC6qCn2g8pk/qMjcYTQh5g522VTo6c7
Q0+n0OUykZ6sGAvZSpUkOLRcdRR2TRtBfpdDElRI65iggS/5E0t0mlRdabVgcdDqkaJL0UY9xVSG
eNj1gW1APaiG8ckabHyKREm3iVOS+Z6QRalVeMulqFEduVwcuJ2SNJkDkGl4s7sYbCx5gdzNPI1r
oY0Do1+ApqZHoxaMeiFNoC4HebIl1yQISVmr9tBd0zXWUBRHFX5ALMzJmSmwH+CgHa1DNuZS6IWz
qF4wqnbgRnylIwGaAM3JI1G2fSwNCyveIAfASkJrSB+GqV0S1LrSB84bRWbg6XOgvQ6ayNqzuJxM
gsfKuik2c6hE4gQuOQMtphiDp455na9FVLXPabiM1Lo+k7WzdmqwPhVjTz5IWofAX7VmZhapG6nx
MBtSzRktrlXG++Z0a0aNfF2mfX5JugdDGRlTzrmwU6F4c2WpDBkSzcxW/4Xb7/vd93/+qzW7aAn9
YKPOX7AVfncq4+u/btTKJ9NCtMRhCgUnh/hFqfdto+acxUGLfRLlEqf+RaP37Qy2bNTo9tnbAd7B
UVrsHN/OYPyVjh51+UHsdFjWf2mjtj+OFOhnmcs1by7KSEgxH7ZOgiKkRewUkxdTyE9RH5vn+liM
DnEODC9l9F5gkwsAv6Z105tpu/W7SiJ7otxXmowAIZUYwoEz4mvibOqp8AYLRvQY3Y41G0qEdRGm
ZWWhB2FgEI/9cybXD3OQ9queBHSfK3RjalnqjZ0durNaJLvUmDsXmTTonQB+V61ED9VofSaIPl7l
hXZK8tqNbIRktQGP3cDhP1WsTFpAQTeloXQHrIqvPptgVczQxBiiyumQ3VVT33tNNZknqlq0G41A
UE/JFNOLpcZyWmVsn3VJvuSpZGd9An+oGGqAUJx2ciA1KHDJTQ5mK1pnCrqYnBvP5dDI3jsYPUkO
BXSJoT1ta0VaT0GXe7NlzOt2qAOPrLaXQp8ZqSKccxKRkSsT9tdxWl5qQfniJ9Kd3vsq73Qk3iQQ
UNZIEIaf1PqWRXhrF5T6jFsqt8zK+WTurfyr0/KXms//X0IDuRX/+aZ2XlMKrOx9n0/lG77e1QZk
TNRmNiO/r3O9b/c0SECcnKh9abjQdYaz8Mc9LZRP9H4MmshY7iwqVW7F3+9p+xMmv+VW/1aZ/1Jf
ZRGCvuuq0F/kZsbYh5AOuShexe/be2gWx5TZoOBSm2Rm/zmz6u6uS/VTv6/btTr/zF26vA1/fUSE
1aoOHouO0odHRKRWDDG9UIowqhsleYzCyaH0uG787kq1uwur7FCSDNqd3YlnWasv46h8mrKKskLS
1nUnXkMhEJ7krlE192Qbpl7TG2yYjXV49xn+zWGBj+fDk10gH/hQOBghCKQPurx973S03RT4huz7
qlND3nW530enMarkEEY2GlE+03xtAMnatlarXtd6Ml8kEYK6sCYdYJ5vpiLH/0zkrNNrPrlsTEjR
E9lAB1W1OeDw/wxtFMuHhnaF4l57sDr7ooYzpLGiovsKyVO1jkEEgqhKtHWDGNWpW5Pw3y7ob/Kc
2HphZtOq8KMtu0fce34wPY1qexgJDiGnBSiTKSlwLMjtpspDAYja7RIQg+52tQZvwmbWWqtjsKe6
N1dyZzAyNIuHbEbh088p3aiGqm+VGwBUQxErF1XbSxcINQyij3KO8HmpQQTniFTNJhPmTvZACBxM
xbDWhLOFPcyoSXtl3Upem0KPQRBL46pVyS0RHXkoFilTlEJXjVWn6zDL78JWt3fAN+9nvbwSDaew
gETDZkwT/P9RvImJ+NqY1Tzv2fbsHcH2t8oYgFAYocFVJOlR1wX1it6BtOlqBIdyUTUempETu69u
gikjA6mnbMrmHt4A+VZnhOGpT7ZO9rI/aRs+P3tbFUV3DGQGutRE4izK9F0Wxi9QJrLz1PajPWeO
DkCdDfQsitAEJqTykgcRbfppoK/YVrLYCdsnpliyfR3fI+eUKJ3Dq0rNQUH4RHRVYey1MdKOCFMP
SieOYJOs30RJBo4ssXf2rD6ScMZpDEOoO+X2yI5HQoaSaueCfp/XtTMEhwaKVhTWBSPyEvlnUlRe
UZZYthPRrkIQH2cpZyA3t/y3mLj3l2AUjw2sadhcaRYDpAjbbWlkxcUMJ2WVBTQcJYMrNLaUYlWZ
tQZikYiXmny5NVXIMxjG6FG1pNshTLWj1kTJnpK02ailpJ2GSvBozkV6XxmNfJVMpHiGsknHMxB+
sypJPzxDfi4RKGMzoBVxOOCLLvMTTrAHmykrezd5ZjHDeCe3Amw6mUnsbFTmKzCggDPqaIAvbxxD
RADXbUQsj1IIjhU10ShlVcQH34fmm6S2eDIj/ItSNQlgWGQv6WN4Xoi09UxSu5w4IxyAtS+4qeTx
siDXiBsUXmHdTtu08LcRhyIIdfWwqiFUrPy65JgfhEsE9ehZ1eBfkkWWHERXig2ymuIgyfYMu8cc
PnckbF2kJHd7Qx2SeDj1ob9RIw4Zpn2xhLCAwJtqJxPTcKbbk945TIghAJn+pu3osWP36p7SURwN
pc7dMq09vK0FXc3pLBrMG33SXnSt0fdI3ukmFlbniUSeGyIM2vaiz3y0mFK51kABbWSD8moYzIoj
k6I2XkO8/SrpxuqlHyWbHHLd+Oz7zW3GkXgLWj8i55z0g0aUkUFkpV/c6iQiz2pWHhS0e1uzNu5i
TY1vqsBoLhqNHFC6oMEZSxCY875RvAT4idcAoTjmxBS4NZno5/BlrYdJyklA41q9WMgb+zLKGcfH
Se+aRchR1RCTp0ZJAvgeeZnql4+AgBo0IUX75hOV40STGRyFznlbjyDeDWpb3FfAL6cMxSkZw5ft
JCubkE4/6Ro9bVpJPnJQvpZU/W4U8q1Iuoy0DxolZwkUpC0B86pBimGvXDYaQeUiVZUdMcHNKmWB
fFXG3DyF4OFvS8XvFoSjUptOXmZ27vQxI4XMrLgS+w5Nahv608pU6nSrmSX3Na0LpFzoIrYyMbqb
imY7sXV+sgAQp6o8lmT+hewCJHAUVdl9NikDo3Xqk4VEul3YJS4BVfJ1MRUj72xNOnrZZdu5VTVP
Vnwz3puBsmnBi1p+lL5QmaqrqLKKU52o3O3I4TdzbBLj0LAFxRoXsb/qGTUA8ksJgMhgohKTzhQl
B5Gz8otAgPGMywu/TpOjnqbTNhh1aUfiEblvQac+z0hF6OlanX/dmEjcmFf0ChSXcjj4IN5O2rnJ
LzALKR6X9Q4XOEGNScNJmL7FtJbkYl51Ib6TAJcIRH9sUKvMngE8hsI+x3hZLe9YimNjWOWlLZws
FAYwt4J2Bw2Gs6S0/beq0Pvz2jcGe63kyJ65a9ZQqGa0z/EwIOCbcOMT+UcPRp1Te9/54duA+fa2
qBvbk9jjH9veRFPa6cOC2p475KXkVh/KDhzvkMZkRhZKRuZQ1mfHMvb1J2lqCIvShnk76v2VWuX+
STiZ3WmApsorwXZ5pd29EkCeHpoxKzyMLsq6IQyhNhuCZ7WkPW/oVK0bkd3VdZHQ8gMcz25QhNsp
IjwiQPREeK4Vn6WyHKzAjRosE0yGHJHaMspzFeo98kO0oBayHK2sls9QGj8LVP6pQIzcpQjns+oY
NnN0AEPS7vrE31vsQGdUBhA2R5HlTtqzSXZxTGRAnQ5XJYkCa6mNhmRlwQA4+HZy2WYka3ND+HuQ
gNqdRt3hlnOeH4VV6dupE1s0WwCl4naYEBZLcrgtBtPaV6mm7BJd8d86cxwcix3jFDplvUU1U28J
QHmLgDfsInCopxWtxtuo4SJlyQbEGK6aDjvxiRyX/XgZ0XCAMBvI7QkZQdYWEEFHP1gLUzfNG3Ku
5jBezY0xnumVVDmq8aamta4QXUEMZ5qN55NoiMVOSfRckcd0Vocg0qyUpOXG6Pu1lMWToyfAnuNS
6GxJhjgMtahWaSeV93M0+ttqLoptow/+aTj69T7ox/gukCKYwCV4qoTt77TuR3pKld2NBMzV8Uk+
SuWTnkb+6YBt/lUaSVF1hiwoPDUrhrMhmIyNRh/3UjeGi3bowlWeB1dDo+S7XiXkeNZldWNree8S
Yxs4YhDySkvUdmux/HhdsBiSSJQ8LRRJO8KpMlyr1fS9bljNSW5P7WYW5nnkK7abjng+dCt5FXrl
r4WUyFszzLfElpDn0UEHDdoU3Xg9cQMqU7HqtGFyh77Kt30cKQdlTO+SXkT7UPcvwdia10OGNJnl
JT/RgR7mxVCc0Ml2DJFpt2XftwSkz9s05GELuX6pmfcXc604fg9XNZETyndSvU2pJ/Sv7LuLzuro
48GHsw7spPFtT+7JAURWwepYVactXodYRhyb27Hx6mtNeQbGTb2NosC+s1ofeEQ82e4cDNa4Anxm
nIdqPpwP2gRLtA9GOHQGpCGnGLreyaO4PBVEn9FKje9N8mjdRiWSDz5c5KhaWh+UiTzBQEpj1u7i
3Feya70heEVVctkZGVZttI5UPEAcV0lpnFVpkzILrb3WlNK9pk33CwHCabGS7WKFEKqixjNjy/1a
lOYVK13kZmZke8JkJ+vD+K2su3nFKe8l6YzHzG+vp6K8mDmLnaWJ9Vwa2iNdgZAQOEaFSqCeJVZ2
XVJkn2RReA9CjJQqntkqspVkJQ9okW0ppZrMuPgGutjrpOoH/EV+5QqlJKwwFd028tE6Z1CjyapW
GT9XY3mcs/kKVrK1JrsChV8zomIOFN4v/ZxPEmTdVJ+VxJVdlira+yljB9W7EjdA4b9IRkTmcDPO
bk+5iU2dh51C4MjQ3NyKDcyJ4faArVtIt3lTXoM5C/eJ4UsbYQAeVAzE4lW/k5smO0tFmiFFZ1o4
d1VOWxKFd99b6rkcpUxi9VBf0xVP0eG3jPjNYR2Xg7VOoa9dDmP5gihGdfwJCWEMKbGV4//N3pls
OY5sy/WLoIW+mZJgz2D0GRE5wcrIBnDAHe7om6/X5n1vIE2kpbmmVYNiBQmHHztm20hbBAnG0NA7
w2OzbzAgWMSr1dvRbA8R3uqOc0vPqq9w/k2y3+dlvF5q46NX1VZbXEm+pvUEf87rWoyB0krzJXKe
peaMhHhPYsTyr6b11FMhsN07PfhmFsb9uZujIcZyzYqkv0PjarFeq5l+o6TXH6usv+1mnVJW8JTo
oZ8C3HXt8Tuv7nffyJOvLp5bvZGxyw91DtpjbaiwOS2D9rca62UKKH+klgk4HtmbfDgODdjhwTou
NTLRJrJpyaGajF7CwDBirln/L6/sYEf6jeMYjiGo8548h4t4RqDL/mo6LOjzfBpVTGU9jQBfE11p
jzNdY7+tal1TVmLTVnND2iQAK8AM5/N+pobogDT30oH3JwDhPbdV8l239qvsi/zsa54GsTJG9gsd
lEXZH12c0p9zDQYZzPttVuF7n8QapKL4CZJuudn3ky6CA74pyoz+2oQqG6X8mAQKW+plw1VfXxPl
nOIFqnLpwvtLQCJ3w6peq5xcRldT6OTn1aPk4YPjh79ZU4pzmtQdtyT4ZM2QnPlMX+HyQy45TTaO
fmRYd1/aiO1zKGuCGPPyEuhI7eMy6r60WzElx3l4GLKqONisrzZw+hg1Z3JzfeLkNJsxL/H5xr2N
3rfV4G5xC7cU6Ioe17Hkf2CHM+JsVKX2/IB2IdYo2nm5AtvzdXIlgV/m8G2UvSRsIeivznhlJTn5
Kjd815EEE97zpWfhehUrk+tqJ/0m5lxccaa8UhBs/eDOPVxHL1xOwEKz39HMvB7GcjgDY0tXMEwf
bTWcowq4s9F0uNI45KWa+RyixWTOUBgNIRbP2O+dGM0hk7b1sKJvnPrR6fZRS5oW/nXxd/UW83v1
WkDsZfPfBJ3/LyH+38p3/o/2LSTEX+3wvxlf7/in/5IQqQ/B3YmSD6DDw/l6zwz812LA9f6Hcyfb
Auj5j+HVQ/3/78VAEPKvXNxXLhv6/87B/reIiL7Iqp0lE3FXUrR++P9kEoRSwCf731Q9n32xzX/F
RSTDwxjwKf5XoYwtK2tpCBepk7GS24mWy6kzN9FBDmt0zLlFbXhJkylFNmkHGrwCmT9SYyHukb/1
DiMV0aH265+NvdIsmazo+zroKfG2UELoaXWNS6KN/xEsOPYzmbPlqGItX5G3op2cGJ6KsT03lQoo
grcoxLDbaEdrGTkkNs0pZJyOBtX2EKp1fs9ibOnFSrA0C6kxtspwm0wiTIGgzNtElis8czr4sHOj
pKjIoYsvCtTzzBXkiOPly/gdGlhJiHLoqGYmfFjLlSFz8sF8FPbVcamBbSyYm7yxCwwskLyZew8h
zSyso6fuQu81Gn0CGwBrPsHEJp8uSix/pqKOdzqq33I5A9GU04NL9SHJQJDBPs0cnGStpu+z9k5e
AZK37rzqSKEbbC3PpZrIbmxc7dI6VlmHJqiFhTWnGC4zvcjkQ6Oi2MdM9Qc9ZYQCAenCvCwYhce2
KX84MSeSvU7rG8jZEPSfyTZVAUfbTWLeGnc2A0PD1Q/E8K8f4iNesvWlzsezH/bNtlAOEm3sXClk
Drazdq9YG5dzqbKKNsK2Ifk4Rf1urOK/jXGVhAI8GpJwkE+Top7fm8r/k9DGxn2w0/ukbcPzajJz
zNbkV2Ctj3VH0srzK3c/1jS2WmvF7MN7aGfNwf3tguUB1dTDbtA+zd5YPVgImT6k/pmdDD8DTyan
pdGoYh2FkghNyVGsw8lj9Ca4yNVx1GK6F9YEmxzrCfcacRGt8zMpyHwaKqu1j9jgkHLjG1TpCuj3
bcnL/qmMk/anY8t1K/JGHoupyS55A6J3I7Ni4rpEdrQPf5WOn/pEaxfHuuaSpBd4VtpxckpGPN7g
3XUq8m3jhFcW92e6cD9CxEF+bHwX6McUGJet8z53NcHggPydKqwNExSBQv9I6ptsWC0wf7XOesw8
BQ0vkPUjhipCtXrALrkhqZ7wePrdj36WQYxKoCkDF1NzoVS9fR+xxsn1XjRAlXrV+/WWvz71mLzg
cERsm7Xhlj5gi0QVo+7T2TIcxseuFvEjV3nvd2n1tKkgD+GgG6j9sAez923iOpuioYNPu1YP6n/2
zpD2fS4YBGZ22mHRrfAPqn4i500vwsYHGX/2eVFuOm8UD2Xmhc9QdgmowxL9M1XLLVH9bihRh4Sn
01palAzFLr0HQWnTziAh6Iareve1Q9W1ztvP3uTlkzKmISkIjnqqjNhmY9GCtqbdpVoHxo9hGAlc
Bv38xI/7GnXu8LpCGr7361CMjEj+6WYdaU1uN2R+zhIwBXPskh2YRzWR5Zg0NQHs4Dxg4cGtMdFI
P02HguGEGGZOznUs+7MX/YrCJrqMY8OEJiqxdZFIH9p26PlNAU7bRz5a5+C01SYJV+sZDjcOm7Hk
JGLk2RaU9+5aEb6HxfK1dpRIsvQ9JJXKTvlIIrDGfwkz4wW/x0iyhyyrSoI6RQeI9guE2ENdovSL
zip3FU3c5ybL0CXD3Alu2mTWi1twXBCPyp40+a7I5XAIiNXHIrRuZZH8M9xGlcEQOIrqZ9ACalop
sMcIEj7Y0US2JoI7WWYjfj/EKYJB5B4R5uuAJe8wPI4q1Fcq2vpjMRMrHht1Kxl0wHJ3za2IA/nu
RGNMfIs89cwSGbnD3LlwkaEEyDMHj9LW6+oG0cHmfWPwBwFTHlU/oPcB8NwU0t/5pccsMOKXoOhd
ayjQ7Qg2IOt+kXeALKx2VeE8qgTS+jKQjV/fKt4TVAufZwPXo2bYSihQHyJeYcs9woTqgbN1LuIt
yazNEHbf8F5AeEV8bHHNgJkPvnuTc/yUJ+IM2ImC4YGnUj9npdWw6bBaihnLPDUOFpVhJK3WD19K
WI/9+DH5xStyz1aWC94x0KAIppKBgAA2IMPNnJDViCAOTOgzFmtmDidK2/0/qCYMn99jGT8sjEmb
oOhZqBQNofCo8OzHRGvvalaJk4N8mCbcP/TpMqsJ3rSWpwUl7c3k8R+tQAP0dvCemXk6BE0y8mFx
mm3qycWCHDTjZYQCC5MMG2ZvF//4hcXHJCgrNw0aI254xhQOFNSmrPcXdjr9zIK6NFlaVm32iF+I
yDc1rVM3I+15jXNZ6v7BLbLQI9I65UfZV+LBbRYKe9hQqkOxIA1FUxO/GB3nv6ywcn6EseBd1ZRR
f/BbJdDlmLAfZs+pzgl36IeVNM5nT4Pw3C/ed4GleJt3ZfjdVnBoOlTBg5dM3BkoMY124DICmttx
66FUTMnJtNZybGrZvOGlSm5LZJtHSso5LYp7/yq4ovpAaUzDb+7+z0KXhsd2UhuRhKd2SBBueqD2
T1UZfLpWx708DBCJ4vFcQHr60viFU51jaYOIz8MpUcDbljRdZyPF99b6e13niKIct1UAJQZ1ZZci
fk4c/Xvtxa86wykFyfI7q/N+s9Yk1BXGZ0a61TnlsWn2kU5ANoWh+h7HInngh/VTB3ZG44mbU9hL
cvXUCCkxJQTxS6GG6Ab52aEwdA2Poy1uWVx8qYzGWDJ+X3WgjpIKEB6Iwd60LduTaansN/qV7FNf
JfI4LHVNZHLWH0rpYIsVMuFLL5oHaxo9sZFizU7rMMWQQmykV8MrzZA+36NsUvdjFzgcKPmGn6ra
w7SSkUOBfSwTmt37KreBWAxTuPEZirYlgnkZICTioJQfLLFZUSf8hsjWRcsvMWb6q04Emx36sc8Z
5DOZxlDOtzin8xRca34ckgCDmBc/V31U7Al8ko0OugLlNlmpdqOVfHAmRRWqS8cUhUObcVLxTlCv
TqejUQAzZErdHFe89qHL0R3R8gdQKcGD1WPrgP3zTnYGalDw2mj1k2Xnq6xsYt3Rvu/HJ9nlu7kI
sydqq8WJLxFSke8XqeNQ9lzAE1jXKvj4j91vEdRnSV3+jlmtwGwf6jNVC+OTpiYtXDS6ZRXE1VaJ
/rtcs+m2do41YR9zKOI2cb2VRf7Ut2P1EVl+8O4p2vNCw/IJ4hbIe2NDPxe5fpP8Fa9JTr5SBHaz
0WNEBGJcWAuDq6q2QUIalsRm2o/Z/KfCiH1pYmvvrSitPWazTZmp37lH4NclxR8kZh9V062FtHSn
TYbhRC1KeGQupoTemJdoXk9+tXxqyAPQzQtuA/6uC+OtqP2zSzmSmOePKTBEEOzbFAVc7uacpdWI
i86ui028+AUriOSwFHo8KoKqZRjQ+0a30NgMz9Owcm9T3TkQydlZbPYhUBWnUYyHdR1eYkNVME3D
3WRhtf9tA3DqChvA/yI3fJj2p7JiGjazUyEN33ys38dY/aOsfJ+xJ93UPK0go26eKVFqO+uhHrFQ
xv0Z9WlX6Jy6L/0KTZ3XhROiljuQKiknmnL1d5woLiewMZ+bYQiupmInvhZheeksSAfdtBhOeD9F
ssM+X0ouTTldjEVUdA8W5VUb5OnHKLe/rI7376xcBnbf5dvirOMjCXnEpvSBP7nZdA6n2JosvEuF
PldwP2mIp7EgWJ4kXkwxyxPdo7vahm1ZFV2eVuUiH+44+CP2fufJIJYeWcBWTzO0hSGfbtYUXD0M
sV8OmeKffeDf0IvEppxm90CPFwkaURPYdrz8RanJ/jUtrO3Xqkx2pT389fBo7uo5ogCS2qDUaQcs
olk0PbLPXnZJCdklWQPvEbHn5sXD8yx7TFemdH5FQkLWGGTxt8T8uOG4Kb9r1hNzPXJ+RTw64/hB
PLF+Txyzn1hIh3VxcKieR6Xb8FJAP6+caRtVZr6xnPsTUpKCL7Ptb/XKm5QO5mpTV+Sl2yCEEKS5
b4062doGFk6DFrtoGaN1spy7BG7mnanI/ZsNrBPWZXEfEi9/79z2Qk0XXJih+y7LpT+rQXo7mpja
g3CqB7cv819JCTwQT3RHh7X222ybOSBH5BKqX7TYdJdgbMV+jGka8+6VcUNE13cli8e5i/ZTpLAc
89pTxwU7VxfohzBap9dlaZ/D2MhNVDfPmqRdkRefuOsewpaCcshF3+TsGvhG9LtbydEirMTrjdS9
TdQZI6f/EI/cFziOxKXwcsrJuz5MbWWHm7mU16zj5pY09XrwR4fjr4y9j6yd7VT5OvwF66b/YtWS
en2Vrp6VlmMSMcH3O43dujDBD4W/ecsYdPQn7ygDSOdDmxwpb3APFE2MW/y4EIXuC8opf8fCbJ3n
eHl2pfgO/aze2SquDuFofo2aBQLmnjiofvUTISEze9GbqFx7HwRcozvDUZQB2vAHYvCOUPOVOvaQ
0ij5hCvvMcvsaOP23tGxfo3KQiBHkp/88Chcc56V9RTUofwFDBhCplvKU+xP3GYtnr88Z+UYrGN1
FFPgvZFmQ4kP2ngfev2FVix+XPAPt41x7C32y9+DaE9e1KiLS3nazV/h2SRRNWzLmnqryW1fk4qx
BscD+NrI/IynLDnGYxwewSDAAunvdsPS4WxN1ifPUu8Ik/RS+eaBLfeY8v9z9kTzg0IUkjfW2B5R
N8AwCIa6y8rmfccGKKlx5/gNKIKZ6RmdjoI2W3FZVv47qDRJB4HTcf1yrVPfye7Dl1F9tSJWXm3H
eryPVP/cs4AzKWl1MkW0AN1zbkyo0mH1Uyu3eBIGgE/jCGq07mXyfVCPV81r/m+yqJIVHaiV0BbL
VQXhexPV5giGQX1n2mnfKit0d80q6r+t8kICyEu9j2YfrJJLD6HyVAG/c1Cp53oZZ45X7alrqz4b
WSZfxlPDLzeKycGJ4G/pDtCsYtkjB0XN3ipBR2H8yfEK4ckfC/u+tVMDMi1vHU1B2Nm+A50y6VU7
Nh7rd1UY60Cf17wN2Flnm0xa5oWvZkw7mYDayWjFs5dwHrcDZtWNXY/RK16gZlNi7HqeSu299F4k
2rS1ZnWkAYpRapgpaaQvZUugd3jyxsY8MY3HV5o7JuxHfXSZLcRXuVRyW8XkBZZyptd1hrU2aBbi
VmHyHSzvZS+jUJxiYdlvY+yIBwroslRZUfVQuiJdKGnf0rzUnWkvIMbXWmr8bEa+hn5OlpNva5ve
suBVyOYgBn4t+diPezRsw7MzcbTWsz9dhtp9dFscNcGIfYw1Frvgjb2AsDBsJ779qDEHrjA11FEW
u1HrlC9DsX56tnrIp6G52dLEO09X/DLzu3iuewcEakvY0Sl5/cOfVC3Ii6xmxp87+TrL+dtUFpWU
qslfZQfZi3UKCKwkz74ci7JY2mTQEFxm6/tM3xxMYamdqvWCRtghwczZFN0W4napW+VfLg32XLej
0U0ZcB4SCluxE1kezjCWW1/ZILtjHvYjJ5Th7+aLL1+Znmp6+zsLFjz1/Hku3DcLEExYl3ojX3Fs
fFlTe02yDHxdMKq0GV2SiuFytup7sLmL7jy10fGZqfL1vKg4Oo4UOHzElYXr358d9iekA+dTM0nK
MCfWs3A8cpE6GGLSeUG56Ec7PoZ6kB/e4BTHWiiHv5izXlp+3JesL8QjFXPsvmkT/IilDYrN+DnH
XMbB3Kwkn+LORpLMa7GzApN1G5O518leR36F63IL6M1ipquLZ60bdbZXahL8HIdkwbKEBVNS+jwQ
/V9UGhD1lEScyaq6WLItWGPWdAlLzzrYjes8LgrMLKmThuWg59HnoOc5ezO1/scOP06zgXsC3VfV
Sly1CA7tSvstzkgYfxXemMrurFPrMPhGBITjTYiRcetaeb2du8zslsRhkMQZzdJEHKo6wMIlevKy
gH73WRuSJsVmV4JDbuyI+3Yl/S1BRMFjYOZXCSbkSvzI3Q9ECk+rK6e9YQ75CstuJ3uKldu6aC9q
oumLqy+kN+dWFZF8M0HHvGQE8om5d8cGkovnHHkPNDd7F9fPeH3OnX3u+2V+EFIsjxp6CmC92MXK
1qu0dHPET7894jPpFxgO0T7IIr5gNf6y3egPLJIvWdAfT2UUBLLmC1+edTQJhpJoVjZWHgddoss6
CpHGodnKSuJr8YufM3WmbgaxUKTZes4nnY6BAyViLlfnGTv9aW66da8rMll1kyQHmM+am17zTH8k
snT/2IT1g72ax+nesglnZ+c3JNZ8pJaEFnnOLTPsQjX84CfN7FgEcP0ooc4S+5PB7Ezx0K7DhMNx
Mx50LPQ/NAx42NZrraKce2uT/8lCvohYhvu6gIFFasTdTBzhHzQEnPvRf7ED/D21X/0rCm5+aO71
D1WYiMAScc9wxTTaeDPssTLbZ1P1Qk/kuGuJR3+ELYv/3m1s1noSXMqo8jSkq9ggp0zGf7Fi9sHq
rKmWtS3+kIlM/tHos0cb2bKgdPHyhfh/iu4ShV7LWE9CLeyd8A7BUmevbbdrHFxj7JAkUQds/sPy
uqxOv1vy5dNvgyJlsvjnUJWspZ0dhCEBJRd3U1hTfJiQo4+irJvLbOgKHg1AnWgZHhYYRUc8MZwp
gNcvVRJ9RVR4/nFROWlzfae5qnnLQwkhTeCIueBcA5BHdldiYgPAGfEuWYSzb4Jlq7n/gkIaWbq3
WcK/boWAQOxZQb1cu8GuWsRbIImMwRb76KgXj7ZYOXLaxfE6Qj223ncjbQYbGVUkiMZqcJp7RKtQ
32FcE93R6l4YMVCZTqmel8ch/3HKqBGkcUpsxSjWQ+YFFlPBlMGUWxtp/oRUbt40pODqnMVlOZDB
FfGXM+LEIOrh6N9z0iZx2rit+O7Lej67XT4Rl3dwbs/ks3eG1OaPBbD61l/nnz3dWxt+Kx92pIe7
w6AszrHlsW1dN9yTMAbYHVqb7ftXm9HktY4Ad/qzZx9wCds8q31yy/NOvU51VVxWJViDWgmNeVaR
2emYwUz0LJ/tTQ3ibD/oJXpKHMY8gsPFxTZ9eTBhGZ6Iu6bQKbAmU6XxTPnEhf6Qn6YA+5bFZCNI
22yMFx2W6E/v8yjNGF7psv87iFJ9DEjKj1HnZxvL4jLuDXW0Nz3svHCpG6quXdY+KybK9W5JTQoT
bxeTszfupp9TEjz3zkifucEYli9T/pIQgQ/YcG0Ci2PIqleK+QjSbzJDT2zGlszlBsbpOpWYerpd
BeiyrXx5HismPQeXxtCUY0o1FDGUTJaH2WXPIRUKd0nPSRqUzYvThGhuxbMz28lvEFozLl+rvImV
9x8kv2CkjbHEp1bzyLlTv8absc6GZzUsTyooOTa8+2WlCm8LcfSdryee4knLibuce/DEWpy6vHxn
vnnnR+puW2gf2rO/7on0CLjiEK+ntk6e62Ly/iF6NXxlgWOndsMTVNSV3A24sIpNFrRvMT10J8+2
/5BkRDICO0CrrFceNTyDnczupcORuZVz8NdfeRtTyOo9tqx4/BBf6mRsBOhstbkULPyiBzKXP1Hd
MXMDuue3XdHCyG1k07lWnYbD3aZfOcFxaHWqww5Dsr+G2wEebWv1p6zL2BUlDM0c995GjGrcmbkA
cLtGtL5Pq1BEg+LwqVcTtMFMDXvaX/IvVPD/8AyAnMxR+JkQ6eGMsXHCYR/hJa6sT7tdMt4nvM6X
jROJ+qVqBvnJ2q1O6SKQjMg1NifxbzV4waX12zE62HkEj79sWf5Emh8ORtd/Yn7dvNZxOlqbtQlP
0hVsT6paN8dMM0f3a5McGP3fKKGix6rl6qNF/IfXn8R8lW0VeX8ZZ/VD6QXLBfV93rV21776YeU+
3L/BPsrpimw9f9M38sW27Xs8dvWB0iJLTjJzN3il9NYSmhtJtj6q0tQH01GHHo2h2K3Aw7qQWLJW
1W9CB+/hXJ+nAsiuVR1zj3JrWWBJ7SXIuUa1P2K2Q/iEM48rc9nsvSRjN9tYT5FP3JoHwleP7qxG
Rm1xpOt7gdnqwVps4+lnN9nRq+P19o+pLENMbQ1QbgaEl1pR7jJX0LuQzkvirZCKWTUWL80C8M5h
RfWMs3q4dr2OUj0md39/sq/nnHJiYVuoPauRbx0XxVRBy0tnlVinuE/K1x5L8J7f3dBvPOoTt6Ra
lr3CQ0mxs+vhxwqrSx42hFct9zdvSxdH272mo2WZuYkN8keiMXY34hVUeXjxVLC3wra6moJ872QK
7rOy+5Gvd/XNNbgVm7+u05+opuRdr4R5b4v4obc7MJOa+wuWftdYxD3A0gburwGW/q6d41ThSb65
ua1/18FAsgZz0RawBbmNiFmwJ/R74sdY32Jq2C+E1lsAqkRBVf6S8cHPeZdsl+q+w+o66dIgjll/
XGufovMWOgm2F0Saj76peVqhTWIg6R/0bPnnJmymo9ELRNK+fmMshOc5uW9Wj+fQBPqpdjq9iwXr
gTzpgi12Ro/GE7ZVxSr5rc684rwMbVeBHiy5yvKKyf4DsPwdDrhqNjVcgOdQU0NirNo+UCH1VYXW
H2sgG0ChmmazCce0LJvkwa3bZkVHd312xM3dKMoeN1ymH/0w/O0nnJu6ZkbvJCOB1p9xPi+89lFi
Xel1T8V6ZxcX5wT6ad9lO8zsRaqQjLe6cd+aQm2prb40TQjL1iFc/5yvJXyTUOrd6pKRKG2TFtV0
bTpHbITDeZq1d0uUyk8u1uk0op5nU/XsI1p8YqPldThuJLPZ8JyMYXUWnb6KsbnlTSgeRBTYbEUV
MBPc8tZ+orYIF4L/PrIsOeaTVT5mTW2lRPGRbq2qRRWtvfjcz2jKCePRLJYvxcoi5wk98RfCPeo7
2yiuUXZt795HAqP5vvrzWdIcpy7zD05RDn+WsmecnvP+pUpWw511xJdf6hnFFOjdLqg1XYCTU84Y
vqKfAYLgxSF6haQR7rvahyTgXxC2vW0huH3EuvVfY12UbK9nc/R7HW6mvK4vcTGUt0Y4PTekjk5Z
yy63VPU6G7tB+4UWkB+Ncp4a0i+XAeA5waNZpgn5Gb5EQvtpVPs9/vbKP2IY/ZruRx20GCrno4GF
Rci+kbo4dfI16QkCrfkli9qzs9bWoS4QKKv4qzM9EZkZgu9AaAo6wrBrBKdstVjew0RyhGbRY160
fzo34i+ybPu5OZS9fInCYVONtHWaLa24b17DIy5Y9zqhSTPz6fAF4d3i9ikfgBO4W+N8SoOeHDev
VoCKIsAFelbHfIb624crynu5n1zU1cY99DSrh5Rk9nMMqYB++y1R8w8e1/Nk969Eshoo7e6p6kIE
tXFnL2OqSDGVPEd1U+2M2x/myb4//iyDZbGr+wqqofJQEniPdYZTesVw2Cj3ZAjYCgt8DSQflyel
jFkO5gQTyJiTFgl2DamdeuWTFz0xsUkwVgJjxs7NOIC8YJ0LAHzsnxXaPgtCapocLpqnVfvOI03I
Pb8ZpQW2tpm8PYbznZR0sSKUPpFIjw9VJedb0Wc7dzLDsQzYDiEr8Te07fd1Aruu5/oJAza0zSHm
uPLj4tEdGhoUE6zEeG+W1O0H+xiSWjpWyIoPzuT+jCKBMUQ71Ylnw6+uIlfNE158yNGizABoDtz8
NW8zjKjfcxhYB47Gx7UWbmqxFOW97b/3MYsTim3kJ28LTAK1XrdMMsmhaKsv3bETxIovdzhl1zTq
7L9x7S+PIsJXJ+ZuYHgUS+o7A4Qiys4+VjXwAEv2emjpzWIfiAFsWqJ2peV9eYwoWteHxG3BVXDc
QWK2vMmkQxOxV1/cbcWxuAu0c8yiJvVDDJhOLP4wt+zaRpOFXpJjLrqzY6JmF1czsGdB1RFjZ+ki
VWYVOZOi+6SH+uQJUijjlNLPwwQVmySVI6NjWz1pcT8Xy79Lk1C3C+91DAuOWrES6fYeKMxFg+JC
BJLoFRcKgScybCt36vEhDP19YKPsa/clciznuWOqY7qJXyoZf1p+NWFNR5XNCBQEDuuakm4yRp7k
iW/CejQMCl+e0zFoU38THwa/xnHjd8K9Teg99y0MS/khjXB8mX8eYx0rRFglx3G0O/qKF/9UlfZ2
CAqU/zkRxF96oBjrfOlylviuw2ut9JZhV8g4v2Kbfk1o2b4MWYBXGhf9FnGG2SwTFreYAvlCXnIm
fA3hyi7Dp3AWj5FoXlZL/DDWeJi7/EC/8ZPwoxdXKG+zIvpBPoGUkTvJa+5SmZz3Y7hzykSxYSsw
GfsNPieb7wuPcmH/g6WDXdmxovbD0YUi0FN4yTbw4vIdhyoJxLGgeGfPInpIbipG9V4bD7+sjUMs
j5410BK6t/fKAOYuHd56+M7z3VQGq95xBU1KCoVtROio0QXMaDcpDjHoMSdd3WYN3xKqqSDjd8Wp
HXP7fRZzWcKZD4MEj2jJ4xzoLH4JJLms2g6xFferfsaPnp+5SWI9S7y7hmVzLo1Yg/8WUYZdL4s3
oLVSesSh70eVTMfGV7voLmw6eAy2euFCZPnjLegiChRswE4aEzkuHIP92k51kt2N9vcj1sOr77v5
KSry9qEA77nDSQ8voCs/8MYVKZGlD+xjjATesJ50q/LnRfJqjtk6UBq0w9z11+6adJ3oRvetGBw6
If4NVnBvEyaj2cVhSQy2M/ZBOQFG/OLJ5hia++m55Ae3LbL2bKS+2bP7GFX6/a5/7rvI0SfwysnW
m2y5B6BHh+xAiXinRfK+zHObRrN1ayuXQyFEYhjY5LFAb1+wmbHOpH4BuX2jZb738/UxBle2hvfV
MFySVDvei2MtZJR0hNdGvlU1dgVIw6/ayla2xBH4eovmUdcDoEt/Q9DyDkcwIw5t3UzXFwerSAYL
yhoxiEIv38qay9RE5CWagAyNV6CslX1zHSPuq3WzVru8w4M4RYt+4T5J0/hgD7x9auvqKJ5u6f7n
kRrzvfEbd6/rEmB9Mr+COWOxZaM0x7DXo8xutiTBMPa5KPXGytmBj37CIzXheHIGexvROZ1Sse7u
FzGfuZc0F2Mo1KAsp7/yFyEQ60n1lRNy3karia+14MbXmOmTTMR0LH0bknPWwYLJQeIPa7se2NbF
N9E1f0eWCcTx8mkHPEI8WSNol4DzGRKNveuS7LeqB+50RZ7W2LaO1phMezXeb64+tzIEmuya2NNP
Fq/dEU8nr8/I8lLLGxMyOnZ+nNYQbX6d8qcBPTYtQRym1cC+JdO+fcNMh+vaNfMbJDTnzH/rXXgC
/3WxWI/VEmOiRkXKnlYLVlxQcj60lAbtw2is3rjp0wiDdExSzUue2uJ/Mncmy3UjW5b9Ijxzd8DR
TG9/2VMkJVITGElR6PseX18LispMsUnSokY1ikGYCQQu4H78nL3XjuprIutTNnZKIU4f1lNQi+FU
CzWfe+UYzGu7S6Ot5/r6aNklpZHXpXucJxg/yyy+NlOtToWnhvMSlSa0HPQtoGYmp924NuY6Ol/T
ddYk7S9MPSXn59h3b3WvrigjkYXnLZZhCsaWIakImI3cT2E9Yj1D2JZu0ikVG4OhMOMKZqAbg79+
09co4icTZyJRNmH1s/TdyViniIJ/q77SLGpIuVahN6HhK7WFkjcEa3jamE1BfVQ253Ub9tGunRbV
B26VwMWrYAZXiSrm61LltGVcy6YYK0AzhVCEwhKuhmejpjVVRCETzZlwlyUa7WpdbUuzdABt8GWA
UHouNc4oPYekEJDmAUQpomrDot8ctB1sUMJfqRynucN5hUBS77qzZUP8oC9OrZr52NaK8t7E1TaQ
dJm66EEM+nsbLxlJHVG3ZeGll+FAOTT1ydlgeeW17FW3i9PusaisS8vghBMvGTwZ2JwTnAAGsGrG
1FlB6o8KaJuFhEazGjkPbTHLc9lGx8AoMPi68goc+HToC4BCOdBCl9a709+H1LS+121Nb9w1bX8q
+HWiuHosvOBHXDPCDkn/oBNw5tvecezSrVD09agNt2VMJhfpWEay69gdmxWqq+CkCjpst6OOOORM
xuncBNUmbkNrTxVE/k86mKdBrLkmCt5lZtT/VM20KwsB9WwenJ0M8STaASUQHjRx0o+B/laFDEBX
RejLx8aJwTf0pd9/n2PDWVwO8WObxJyPptazN7Xpp9vaFN26pbgNkYzU/plMy/aeAuwal1ZHC3gM
3IMRNP0+4eSCWxs4/IpDw4udRZgr7fJbYVokvOvpMlTipdCKSbRxxAp0JuJix0t6UREP1gBliWrr
zCjqGz/XT9Bt2aKhZVGDeKa1C13f2I2xUd7ZitnwCg03oQkRVrAKMwj2IGgDmd5iUGTTXqL71KZz
x9R9TGuHwYCJl3Zdz7n5WBt19jC2VHZhEIGMqhW5LL2RHs0h11ul8vGqyOVlN9TdsPHoQJ7ZA63n
FYf74CGcl7c0LezvyQA+LBnz9EjHpKAGNamH2ROdob3MQqHusiSlsA8jxD5VF546oWcxXJD+zjQM
9UCb9ZtgFnTipHweHBCMX1mnDZTPUeHdZSWvSVJM2Ykq3fgwamjtfmbO90BAaXswM35BQVGcW9kU
30bIZRlLGMYxVxXPo5SPvVbPpUf160Z5fKn8/KFLO+uc48r0QyjlH5BQ19cT4p99g4rlyeaMcOzK
qroUorSuUNerU2XH8VnDw71kVWZ2UadgCBJ+yaTOh6MTJ8lTW3soglFmeKOM+Q3o8plT3Z3lag4v
MmPKtkFWbyY7iLd1Lb0D0TDiRzw6T3HYt6dkbklEdqi6Rx74Rawnb6NH6zprg2Q4JBhWfwZ5M26c
qAhv+F7XTEkxF0W2OKKOJh1n+J3r4Ti3QXs6Ee2MqqSPQQJ0Zd1vtTW+DDkKsCidFobatCv8rt7o
bvplOH2Lvb4srsEAIulP2ogdS6bXTj/RWxSu3PkFtl6OaZN9QwBJwElY2+tUFM1GOQlmsUb/bK0k
mTZlE2+a1u1+OSxw5HYiQOYozedFk58mVTPLch85Sl2U4Ci20oyfisBgkDBY7okdNi8NjtT2QAMq
2xVG59xwAlNbaQc4FXFpM1Qvf8Y9I8bBICEsdF2xKbPprjDMGbFjpNee1kdlEAdAP8g6NTn5IC3g
25/i+cEJEWQyPPYaOi35DWQHtoImtadDM4C7gz14li1jDnfM8zsyRywiTTANzGQgcuxGeuI4Aet3
1L8UNujaXmXfaZ3SBJ5zoXZ09pBidWS57E3SPTe5acy7oRGo7rMwdQ5toWm/jGaTQ3HoMzKZes1A
HXv94MwOgS20yVRrH6XZnbaVQmdV+lZ3sIX2T2VSWXunNZJjxEGW7of0j1NmgW5dPJyVF59qbDYX
0J5c+hNltk4WvEIOu78UtHV0AjbOjkP3yp9b2IKYQfd8ETMjqNm/VTBBnnPXw70Mge1AuZAe5tmN
14OD6FpQcD2iAUQJqej1OnTVqfvAtlbopbYaSgSIGPmj9+0A0pSHmnegy8i6LYKf9EwojOxa3GQM
79eBEUB3tO3mW9p4J55JmlkejeeFEz5Hc9mtGUbGZwxDiUtKBnMbo5aADJhz3jGBNxzcqMe3jixi
3Y/Js06H72XEObgLEmRyVQco2RsPLQTM7ThruSua6RaQz/R9DI1LFNg0pB3vrotUTsorvFcPRo1P
bUD+wSIerrwj8Q8XeWrdwIRu0DM10IRIr1j3mIDores7eObBPs99se2r4ptim74emqTZZ4blb2Uo
4oNp2AVQRaRQmwT3y53Ky2vUBnod00FENbtMYCe6sQJH8CowkwtGCNuhSq3b6s/Lkef6m4lqYxU1
cI2LkEpNKTpQXkyncdW6LsEOUzNsRE1ul+D4GuEg9DrAt1KK9oiGMzpQa7Ps2LP7HSeWxV5W0c4r
jOpQDZG79uwkX9gL+EgMQx90Dd42bHkn3QB7AYrbFqKzU5v5M/oZ5xAl1kOQNRyZiuRcGJG46DrS
6sLKAjidqmmfsffsPIHFotBUNMhCOJa3HesNEtzRrJJNQEgGbylnXKgqeCZleTWoyrxsXJT2ZjAx
ujcwzH9HNj4c6r4czyi9aiZqxvPch0tviLwxXurLsqmodaY4o6+01FpBhvtyNoczu4mnf9hJ/8rk
9ym37xXh73+NCFiu9/8bhvdTEtjmJc8e6+RvEpj93yQwST6F1n+ChZeoaFKa/8vG5/5HOED9PAtD
kvy/mRb/ZeNz/gN+nf+nlIPNj//8NwtMW//hn4Pcu0i+yF615P87iHdJHTa5MldSlmNb9CJee/jo
j3N2pJkJzq42ERN4KBTakvFyVBWHz8lar+2Cfy5F2KbFVaARg8dcSIN/cbUg2Pqz1TGNUyaNcS6n
UIg3ydno9PlZKAKoHHWW3sUYovdl1IfHzy9vLpCx/8Ge/XN9x9TEiCxuRZ766+tzSJ1gLsztOrKS
ILySKnSxMTD13sVmD0nCiKC48AimMIZ/hGeHM0wgbxyzd56D2PGvlOXV6CCBpRIeluCcWM2yRqAG
6CqDEDrHWb53mBT8roYKTFFuhxzaUfxxFjTSjHZFXyjiJusq/03ePNOQTMWogIOhCm95f9xgXcNy
eELq3v9gm1N3qGzyc6+fjHY75Gn4Dwqbjwc7wgeksz8I6PdPBBcncbrLL2Iv2OS/fpGpFIhxGACs
h8ijDdwJC/xUr3GuT6XGOoNH0vohwOQ8po1NK4GQVfIyy4JxLEulCek0o429ikOfEVeYImMHdU7C
jxxpftF7yfy1zmPXYa8LdLxPs858lmhh5D7QSXvrtwrjRxin6ZPuwirdGYyFxwMGzOJ+7Fw2usj2
MWwzQkTv64Yj4XK2ETMWcLHNxN3EYTxxGsjj3MUA46ELL/qxqRTgCgpuyMNdnOwEo7vmKCqkjNzQ
mGHu9EqbLENbYXpIBg6ZuB6ssN6EWTQ6aw9dw6NIGcWscnuiD9R0yrHPZ+oxY9M0pvvTl5WbHNiA
h3KLAVUSzFiPjoPPzoucTT537Q0KuSC4MvFeqbVfueGjUzvKxpupNHI6xEL92oYaoxi+5XO1TdrF
+lM2THBJ2GDYuwbqLxJikiKXeooO7CIP662uW5n0CUkn7keB0WgeEvOsN3zPOW2gOtGrAPX6LWJi
JbY0qHK5USi8O8hoHF8OkRw99cwN2/qU0aBNvwYLVXSN6t8Zzv0AbNlujtwSOjwnDBxUvBUURSJX
6dE3TUaLfp80atvSdcgvYxkvs5ksxlqgwyE1N2ks60tl53OxMVMHxPAAoQWVrd83/lM3W2G0s9BV
BlQibNQrrFL20rfz8Ec4icfEV+SZy2EpiesSOxayLyPxx2gn8LH1m89Xg48WI8p7l+hq9GFCL8TC
v179hmNC0gvsj0FB3IFNFB+D2Ka6TDCGzKtuaMctDvxiRwrAQpXp/N+fXx8u+9tPz7McS4BBh9Ls
LJvC39dvpRFEjMd70giDfLtgyU/x/UUnysrkvpBe/O/Cgv6sfp4G274cWdk5NCzZvy9oo00rSmnB
0crpfbW4d9f1mCNvrwv3satGREhqJmxR00qcKhT4aVWaT8XA8XE3TsA8MuY9uxkR5qlpxIGz+vx5
yGX1f706g74hMRnVFmxMy3wTZqQy4Y1Vhea3MnxWN2+izDdjazuIhBk1bipJOTiiqewzB431qOQa
ujWiucxo97i9xRe71fvdgr2aOGcY9XLhbr7ZGHOjyQWHClIwM3qi6z4e0Hw6Sx31xY2/pnEuP4ym
PrDYjwjcIYP6zSIsy0QP6JfFOiyG/ipkPBqD1UIbQwpm47wY43JWGmNtc6YEMilBYUVs1ZYdMjmU
3cBULKmn4b7Ss4kyyq4rQBuGlVJgN3626YqF6/P53/z+5SUThjqY9jFPhiLk9bvkagKEen/5k/u5
fJJm0ex9cPG7yMnDm4gW6P7z6/3Jz/qfl8MRgpAkZSu6WEvMFR/s6wsiji5gSKplip5a32mYevBH
aht5jktA9gZFAs6QTIIXiL0k+T4MNR3wgXb57vM/5PVLQd1C5UJIDhHiUgv6dW++2nDWpSxlXK0t
1xiuU9eFLt4n0+3nV5EfXYYMHQ37wXYd3pDXtysHdJFxDzu4YOHPVzJEMJdBbP0Wden03Fmlv2ub
mnAR4MjYUXPsQiNGGUB5sZ0kO8y0TA9RdT4GHXPOL77U1yvn8gwIkKRstJRyYT54bxYSGkkKiVxY
rXFE+sdKu8RDpzLc47S5C7ok3rp4SjZ+hYyPhmRz8/mz+ejq0uUl0LYtcN2+KSKjGhmihX+Q8UEr
8aemJEYXSWTQqwiDZjOPBXDPXuHVl4wRAa/Pw8/P/4LX3+s/909gBTMfk4Vb/6Fi/LVzuA45OxL5
ybrHmjSv29KXw6qNK/p9JQ1FP045TU5Nv/38sm8WyOW6WoC6UJ5mlbT4wl6/FPDsyYsoGYtgdy6I
TMGIcpcGFaURGEvAB7HtbI0GF6DO7Fiv8xHn+C7SiKs3QDDnckdPJBw3n/9Vr1eCP3+Uw+7FRgq1
2FJ/WLp/PQzeEWGige7Ws08CtgPM5tgJjqVWas2n+O3dH59fb3nz/14IeAgY9lEZ/Knhzbc1vDnO
GNQTdjGZm94m4TC+JcGRELLabW+y0nG3zFgnGm+e/cXzf/9NLlcmMvDPlWGiv378NPby1E3Mbl3F
lIqwTZOt78Ao+fz+3mb6Lb8ygw4wyaCjHQe15OvLoCO1U12R9ZmWYXYI6Oudm7VJuEEn89sudepl
r3vqCCLaWcRLrEJiA+68NhDnFjltJw3hrce4tvJH3Wv3i2/PEste9ObxS6ltFgAbhrVw37yDKIyZ
C3h2tW7K4SqosNlGxtgw0xUklFJ+Mxalq8+Yq1389LBSsy2kArSqxt4NkzFZ0wxOTguGLjWNHNMF
xmLWbG/mjER/JdPWfs5ox0UYepmqbIA4mA4aKxne26Aj4y0d03EPHyTd8+LPaCS9H3EggjOHLcPf
JobLlLMTkcM2Cvd1Rdnb/dahF95bxohsKseAMQPJKJmpZ8BicDWP5fSMxBhQSTu46jh0Ohs3c4bn
Z+MnGHPq3NYsaVCpHqxqEJdGKd2M1qSNlq9lToq7FGvfQrGSvbMRrR9dKmNgbAotQx1FgXQF7Y4i
zIKwP9QmBKzom6FAlLDuBhxhq9ryVbDOp6nHiOTYSHs4HaBzz9FKNScTMSa7LCrAMVM+u7/nwCU5
HaOPd2fLzhtAE5KttAmaBLeFbqv6BbCwk62JkNDzpkyN6CSPG6rpAAEy6o+uvR21WdynftS8uIFZ
kbINMZLQkKaOX0LJEeDIu2m5cNEmuAWgKoYnyjaScWYqolth0T/a2TMiwQMfPg6YWPhJsItd5Rsr
qMXTZd6l8oWZCbEcMgwvOBz35i03433vmzzhCAAR8px2GOjZuoA+QWu4AK1Vj4o4+sxgagVXIAN6
oEbRJkA26eqvyoA1bDWUM38ZO0PlXqSlGd3TbvYQBcmJHxSjOY3PlvZ8tRkVUVqwh/CwAEZG3Cnz
acaXqc1jXqcI2lDTM38FOZD8mrpk/m7BwxJ4wbW/WDEkCjvCOeQ6KacepS6JKvx+aRN/d4upe4x7
tPNrMxbiQVGX/uIYMVUQPLL5t40L8D5MwjbHdTDK8TilkwZ3hMXotjaSCjgAVIJCSe/aSJEWbFDO
xSfMuoISfS/PfFF/eSO9g3m8wPLDHMAozck5cl/O8zJkRcWXkY+zUoVlnujEtX2UwGoRcRVmV29V
qYP+NLB6jocGAG+1b0YjCPCfSqfZ4Oa1YcO2CYnNWF8KDp6w644xjUIgYOjguI2OWNET007qZBNh
NeDd9CsLK54fLt5Du6ge7SwhPUw7fjms6Qgw5BwZFUI+LMfqt5WO4aNbmHS99Th3aOQjVKZIG4H+
rALEwnTS046xfYIo2D2ZattKCYVPjGM/qdBYJ2GKz75ln3/yEfyPKwcFdHnCnePy7SYNCDcJJwqv
zhSabkw5goBpae3LFeIKzu5Iv6mh91bZZCQOa12KddLaVrPpUGXne1JPsDQnRhOYu1QBUsDTX6h7
DuxDDPXENy8SXtZxRZiNnR2U3Yt2U7fMH7eL/lxtLPRwt17HdGnlBIl3UfAbuRvO0YIJKB93yS8Y
tWeVUSTNJrAZLGP8tFz+wSxQ92Dd4VfStobiMOvY/j4gvu03dtst3HHGpveWCb0DgLvbGUfgB87P
smiNRY5QyGdGu+W10Vd0ljtjcuy9ERmQINTk56c1cqZsS/vF+VbYdZSu8dXwKeGX8h6UYbq/W8/z
7zOdz7cFedLLcx2Xz870mttpmhV/N4KMRVGP7WKlIyiMyGBc40HqxVzYmjiwQHxqE7QBw/gd26AG
+wdk+rwN4DFs7ZlHgz4hJXy57CuaCCW2IXAMI/FKtdsgF+KAF64UBrKbcmJ7AUYgm2lrTTFdb6V0
zQsy99lZFEmNM9xtQzD5XiFOTVHNV6g+0hshBlDeZcpAGWltrWnjwEEo0IQSSrTuUHzD6talwaA2
78N1M9ryoixic1wE3MFBzsubnzdx8Av/VZCux2QUJxFvhLfJ0lpa5xIPYrry2szrgPb1hrFzW5tC
q0ktTqFJM18bg8pfcN7FP/gXrN+N4TPgjccqf3CzekBAMCdRtEHKLnAZo4cJN5NrLelGNrMwMxQQ
MyJght9gSoTm6dgLJsx4YvNLV5Wtj/YYpyxhPJ79bfSr6TvWm95Zc6wff/RpMZYnU8PLcrAaZmZb
rOW4raFMSHfTlFOaHkZJHNCGDIqiW3GOmH+zcsoLL/Y5wVcNYEFwNAysN4RStWBsSoFYeABpCUSq
wluwEgWTVAZwRQJZXgdlohhhW91wFoZ2AzQUbxvGwsJm0s7sLVvXNfjUVQkm+2c+z87AGweJ3VlP
42zEm17W1rSPKoK2ziXa3sUNWcQaxaLlGFtTgRJaT6F2EdmjHvB3hej6hTcpQe9MMsQES6KbCTza
JiSu0N0Ora39nTGf8W2GkN+SRp7hwh8bdsJQhWIxFXZdt4cTtk2HwjgbOr+MDpafVCCq6m8Raogc
SWTAfLJqzkF7Ny+EfJc/ZDVc1T1nLWqaE2YkGGu/KOzeH1yA5bmmIIrOlCYH1NeFXVrweUZ1CvJK
JfhocpQDZFhONRFnSIuS50jH3UInj+fLWI0yww+zFAZlOKkWyzrGM1Lc8skgFGvoYpLKw+4nYF1k
Mm1lWPlGewK+UiMmBL90atLui0r/g/MHB/DlT6fLK3B1vimAq1GWRGHgqcY5Q6IFBPF9OcHU33Sl
bH8Jp7qxIo3SOJRJfaSpJJ4RAo23kTnSLe4FJJ6vHqkw35WjdCEsmgMkIqvlMPL6mRKNiY0+Qcnq
eazKJz1Eab6AoTAfbdem8+qVkYceTSHmdISLhaisk8pdyyGKv5OXhaBycGV/7eWkATCcF/RL+ZBt
d0VP5g/iTIYvWtlhtvGgsjJQDN164oSnyC3lkhPlrmGEv4bWXlI4wgF+muoU30NglulTVTNxJtnT
Axsfacc4dILfa9VLA2tm30/+TZdJdJVDMQW3Pq/7YyP80cT925m/6dKKh3QOwMqT7NNlf9zWaJjx
fI6bcLbacG35rpcwjOWNOyDSkdGpHcBdTaMR6S1hzfUDsiMYohI+InGEfVXTm44Iw2VoSX3XtuiH
LZrrxqlZxNa8gTaLFsW24aqn45QA8o4re1GkMP4fqCf0xjItpK0NZmVMfGxNbl/Pj4glYtQ9KDOL
ldN4wtgoqw1o+1LbZQi1HDjcaCko36h9ip3OIYFgni38bRp01Y/Oq3FPd9opzXXW0pNd542X/gzw
e1AI6oJAB6V7uXdhrP+GHuFbSDN6a9dSNLIUAfqAiMa1y3UUJ3ifECa0l968iMJpC6VnbGGofitR
lkAfE5S2K46x5Tn1qZZI+4zEWA1eWHhfdEneH4wRQls27kIev+Zw/PrVrAOcWaLxiRqs3WIn/8jc
Y5O9IEc9AbnX/uJ6709m9CKWSB8GiUrZfyK9/zqII/MTmoBClmWV61MPM84PjODZTuLqC7641vul
TDNE4xp0K5XzrlXbFQa+DL8g6V42ZGRIips2nqnAS8c4paedb1WLhjCJY3Fh5636ogn3/tFqk5vl
qVrMRy1zWRX+ulUJLg0jIPTuGr3hxRz65R4ug4Xvr0NwaYO3+Xzpft/w0aSfwVsVjgk41XmzypQj
Sc9JQ3mR45O+d0vcHLlcgPAULHdeHQ9Uhn56/flFP3rGLhM5NJ/C0yRGvb5JxkJ1H0OfWzdeVJ6l
Hoi1uBH9yRwBdhrRXR2NsPPvkr4kp5mj/7+/50XeDCiLsZTHEvv68gb2OVoPIZcvUE83mH2IOht6
oJMofZxQlmsxYdv9/J7ND26ad1j9aSa58GvfbDGJRYCck/fN2kyb/hfAZ8D9KDHZYwbyYNpdayAq
xJVY46/L7RFCkO+F02PYQu+hL9NG2CxBxuaor+dgV8EnQNKYdt05sUU2OFmn5lRC/tzQ7pJSGg/C
bKiLFT7AeSrRXIQxEUlzMm2TwjPPPQ2eBrEsslGcWHVhr3XTFz0TOHcsVwiJUoBQKg82RGfX47qp
oDhvAiaHzR6BU8MYThjgvwVRA9uC8A7zi8/wg46UYyphM310oQ9Yb7rEcQYJhePEsO7q3P/Bvp/A
ZktziHyf/ywf9Nwcmq2gKBmICPqeb94FrtxC9+tAOEgEY1SznCOkLbdwTa7J+GTppYyvIe3Xw1f3
+P5bt6kkXNthBODa9ruuW+ChbB4hTNoqlHtPj8M2sGJ3XXqLbSb2hi+qnA+uZ6G7IP+LikIQtvr6
XkVfFzO8wRYiqjdfsI1XKI3y0b9s+eKh/DOLMb54vO9/RgaAkJptk9GXbS/857+XM6cD3eeU7R+Y
fb0OWxcpAu8zBIHPf8b3HxdtGxAJJpu+I/m4X19HdkXT1BartjM10RXf/JLLxYEvkLVx32V0ODSF
+JG+ZL81MyO++vzyH2xQ2qJvS/+a4otz4evLC0EMsOhRX/Rj6+66DiG87MpxnQlR3H9+qQ9+RHhN
5GZSmwHQNt+snQK7ccqyzJ0683RDDKrySRRzcKV6nHkAZzXf//0FcQEvPx5TKtQ5r+8tJR7FqIsF
3IM2cucyGDkAJ8xuK8dG8WcP8RfXU8uW87oPiz/HVoyjGA/x/b35JIt8shtb8M7UGYeqdVLlJoeE
DF1rBRd8Lxtg2vtk6KbbEsMbauDKs74bkOCWEIIK66WdxGG583XfEWXjIWxw4sCq164eu29xa+h4
I0jNxaFQeKXYDEEjv5pnfPA6am+ZfbNSOJ779rXPurCRk0ljKaADfFJ3YwIiLqIPUGlsyo4OgpNx
MMwt7GMTAzzixC++h/fbOouahfpFLwMF+u6vf7SAVlqXw4RZOw1ZbLWbmftRTOXv1k9s2gfBCOkK
Ocbnb8oHHzsrqRLaREuj1ds1u/SAizQ1tNoR+fRqZnJ1YobxfP7vr4LSiiEt3/oyS3hza4XTSvSp
7drGvHtdUyHhJnDKf1JB/3f90AfHL8czHYchpckyrd580nxXDk0VPKS0L37SSq5PERvSBOescYzK
FgEqrrcr+r80zNsKV3EUqos+z/CnChs5dNCntfjiV303KpYCUQfRLx4nOnRNWr2+936uvSpKRqwG
geFfwj0vD+4UF99bWU7d2haDvXVLPxMrnLHxAy8B4UsKXNfnv8BHp2XmOIzr2JvR0zhvNpK8DcwQ
sgRH066yHJgjlrprkkzdVEDpSWmsG+PBScBc0XEZxxe37j0AjlEon6mdId8WJEAF28//qA/eeJeR
slwGiIpH9ObRNH3jZo7ZIAEx/MfcCqaj2RCgIvpx3noRJ8MBzcMXD+J98bBoTRgV0b9jdGa9Kdbd
1HDTMQiRKedzTMRYkG6kBbmB3nC1dtgLtjPK9LMQesnzv75bT7IBmCalO3/Bm0U5GFmTYw8D81Ak
4ipkunppqClDbmcHh0nX7VOax8Xj5xdV75+xi9Nacqfuss+9/fSKKAuWHhmfnl3UYF90RzAndQ2+
uIb9FQdh0hIOHlYeAxuf2rADioO+/wyDbfsD2X5MNFRphfl6EqGCdBtYcEMttyOFlO72ENPOLOUF
srPpuiOg7yVsNcuXKX2aMoEe9W7GigklnorX3odDpEB7Bc10ns1+88U++35LR+DApi4QwvCpv22/
EEnkQq6kdwhIH0SYBfCFwqpBaB8Vx8+f67tL/TluOtRmnoPi1X3zOSV+DEimcOd1ptrbuTLGPTg5
TXcs1P/2hWUXp5W0TK4Zm7hvP5LIzUDwDbS56OhHm0FW/hF3Wr4WhgQA0kgfI2rZfDNV3uw+v8f3
sg9eVlcuajBtaou/4fXS5SNX176P+8+zU3EDlTfFB0M/vHbt4jBPs32V5igAjZlRHoMU86KJm+Ja
IitfdW3gYIyumoumWJaPz/+yd7uWzV9G75xveBEe22/2E+FlJpg/Ekkxl/nnodvZpzpIzJPPr6L+
HGpflTVU+MihFz2yQ//felPWENiosqpQYDkKNH+7SHoGKalOmaqtw3j2vnXS4l6MiOTXjR4hNft5
PDAqNQsw6xMtP5htjClT4Ey0ZlZ4Duuf3pi4T4RKjnIb5kPunitO6/l2SIS4MYyqv8xAo1Z4AkRM
7F48VfPGV7h1aBsKLH0SjGR4tIZKgd8qghYmGTJmJk50nsLt2GRVvZN9555DuvWJT3Docq9EEtJQ
nKxIkEky1BxOk7mhWYjp/qGREtmnymrUTJaTdfWKmeL80lUdoKMiTOEV1yEc0JOgWljkQ901/QJy
E82RyDlApoSQxRMsB8NnZMdab2xKQg2aQ8dY1PmWuRMo6znghfhtVoO+86qx/6XdYs4PYZbFGHsc
s0RnCOg7xKU+luaOgysDsxpNMt6Nvgc8DgHoJ5MkYKa9EWSUlt1IXx7/TQUUCd8+bJDMR+zsGMGL
dgJgxI2ApcFotrKeo8pSxWpqq+4hKXzrNwNndTqPCrWoUSelt7XBGufQP9L8nAGQjE/mOMEWaqO9
QsFjBu0Ngz9M1YJTHi3x6Q+QBn1LtxL2lJIymTecjpzIto3NOJhYfBurrG+Iy6oF/CSExxvdt8hY
hzafv+dlLu6K1iJa3RsXsQFILDh7THUwV6MyrfxN1wzlJVzG4RmH0yjwvdbTz3b2F3xCVWZ3RldB
oQ6T1iUqwU5MWEwc6TJ4i0r4iOAG2AgDCl9QmrNMgNmoID8IBEj1geYBEKSkKuFikS0FIssxKLjB
WoYIEqpkIk8P7Yr6jWe1Jn+Po3zHEYklDriR4eLlFbKGiaOTcOUNqjhHlAfJBassA88sS4aADJZ8
GRdkhVEeq7YEM4qAjbA/K+46a+OHuQAL4AeOuYfnPT6VTHvNMxhe3k4QbWBtu6muYiivNpDYOLLq
+5pV7qqwQ7cAMl515wiO8h9xCBSnYzpfbJt09LtNhy0MS5uqvW8e6Njb2BtJTiBpw38SjBOfmrkf
MJuhM77PqNVsgkvkjHAecSl6nQjDEsj8Si9UQsipK8CRxqaWtH1RmhrqztSMXOt6rp45AHTHLDFN
cCYkcSWbENPZMx1VgENNDwcxt2YCtVugpLyvDa4YjHGOW+1CpsH8xJNRpLANmKWuPBc5NAg5PslV
mFXeL13Y1X060+6Gdm5aKFmULE8lrtWXaegD1gI77PmgGztM4CXgVF0RV4vfkd4vUCYTRRSAHVf3
YgcqTUenKcXnBeW/D37dKBDm0RsO1Bd71Pv1eBl2EA3l2Yhx4Ki+3iiiFptUNNDstSD8ESlgYZgw
yvmr/ehd7UbbBQuKR+cFkSeas9eXIYSRgEIb+3LdDYxNa16Xn6kEex76hnvCu9RcqdTtT0urnPZp
WFQPaA14Z8Bq43JcRGEgKA7jhGBGIb/ZM0l+gAZg3JFgTIbG57vHR7unQ/IVdhaXidC7QzjZdU3P
dFes8TU7+S5QuXOX2y4Di5gx2ymDvxgUoT2O31h4/G8V4+UjBJ3oesiDpDtddE82IwpZ/2AMQvrK
53/eBwUMh1zhaP466bHPv36W1KBpjikEXH4Wm08to3lY4TkZdEX4RQn6/gTEz0bBi24ZZfEydHx9
KVQURQpEAdc5417ScRDtU3W68QtdEfuyG71qX3STu2ZaFJyH0Vic9kx4vzgcLiXB663coX1GZ2Ip
ZSRjz9d/hCaskE2TcWeWEco+TCDl3Gp8MHVrXfRMDL842nx4OcYfDCMkb+zbex57upCuQy+0D3vz
IhBZ9jRac4I5cbE2eZH/xbfxrnvBM2bWgimHcg3fz5uZQMIuY4B4wctkACZ3k6ysV0aWT+cEbwVb
3/OdA5hQ91vDJGpbg9BLvnif3p0zlj+A/hZKVAUD8m2DnpyUaZhHzFSicIpN1GUOKNTZedRx/NLH
2XAP0FD/+LfvMNekLKNfYynUNW9uWhhpmKmmGEmJTWImaFF5HJGFIEUNnC9WOP3BDyph1bioLTnA
KWf5nv4a8vjeZIQWQ9c1Q60oWkf/h70zWY5bybbsrzzL8cMtODoHzCrfIFr2YiOKkiYw6UpC37ij
x9fXAlVpyQjyMUo1qkENMi0tdXURABzenLP32ohXxlWnHdBfQ0AmM6lDzRfqDnm0d1KXKi1Y8uSK
WEOWdr5s554Uku4pMVLroYVL3K5wnMwd/t1aPHqGCBX8C/dmYRHfmXTaYbW4Bf4lu9IUBIy5Nr9j
8neStYfGcJ9TanskqTr+BqgyQp3FOfly6Mvgek56P95ZTr+wNtu0uAXdPfUrj8guuamFmvfklObJ
Js3Bsm5JEC6/TVLEhHIbdv3dBcELOWUcHA5sDgqZ1sC+u0pA1FkkfRiAl6Ud9b+oPcOttxpsout2
CHR0jbt2VHd9EfvFmiqVDGh89QkrKmbCU2WDt14Fo4x0WmHxMo6PJbQeWs+1FSeiMQcx51lXY8Hd
Gf2AFAuFR3liaL9xPeYMCpsc9GhCPXeJXrx64hATAnIqNjABpAweTGggzJL4s8nSyDcMbPPUlPl6
dsYGRCvR5wYDHDJHsxW+LdcQfE+obuf5ZmRBW0W1Xd2glGm+VW2c7WJS7zfSE9OOkphGZYzYXGbe
5zowpzN0a/62T8mFSQGe6hNz25s/joVecPrlufhHhQxDDaD/HU5FSozJkx3T9E/bXlLB8rz5xDn7
jWkF1S3fNjIPeqvHzoO2K4bYsCXXCuBfJEqpq7qbzUtUpmSLQJjah+irT9yg9dYb56Rt0/NjnyH9
o4mlq9I4MVzusI8DLFHwErzwssw8UoFrxwI22DVEXuzkkFtPBPNhn4RkSFRtixByE4MWgKNcYsSA
V0BBa6UjsKS1H9o5jcBUPSHRah/AVzvzWkOpHXdzofwP/DsduaUu1217wq1A0tdp9QtpMD3Czuhb
/8SU9rokyMHesgTEETaHNq/ycErr+XBHkgcI0fM6/SmhIrWjgEvwVi3KYBuFpEHRbDcg+qNci3Mb
oUBmtA7WGq+50irQZ+9P52/sIvk9vhQBZ27TPDazaFGHAeJpdJtlnSXsYunPrGgdRSfO9RiSj/cC
i6OLvQ9dH7zOx008MuNg5jTDQPb0lJx1wqyAcyOUvZtkOcDuKBFxgnBM428zFSC4qt44QD3siugb
GQpkNOekwp/DjHGXZGqvuDfZW8gL5bD95lDeCLBUchrvqByNT0lumCDBkwFijdPEpPUgRIHDENJk
vMzIYXZgMXvVD06+4mdmjZLDuOmW91h40ys5BfFtRqB0vPIMmKA7n7QPgq6HUD2JuUa3lUl0bGtk
RN6vPFQ5oaGkBfBpWKl7qjH4XD8/2EOh6qMVyRpPJ8vBKX44YKJW+oDqatCycQCn2jPwxRpzaA9I
YuYe5aEUTxTnrHsgAAGiv6zXxQV64uIjOYDefdY7ZXTH1qNxdiAWq+7KCMfiWznhhCbyUlKoCPj1
3VY2KqgepExJZ2RFTfRv7+EfYQH+W7P/S6//f70LD/h/EQvA3vp//Nf//N0y2Xxrv/3HzxKh6XTz
rfj5z3+ca+J9yx8HWAD+wu90X8P9azlScbCiQO4heXCY93/H+xrC/AvGBvOgsJ9Fg8s0/C8wgPsX
qxSCFH/ZhuEO4281VdfG//yHK/6iZ73Y+ZeGOX/f/RMwwOGc7LKtXdrSlkDuR1eaQ9Xh4BORBPeM
PHGtLOuLJ9x5F9SVtU3ngnz3UhabF0/m9veo/o+yKyBLlm3zz388C5T+Pdh/X49fvljzkY6xqT68
Xmb5xF/EXA+TABk0kPAK2CkRwa+IN3at17d75HRIzGygX4hR3c9s++BEtU51XjfldNEOI3C7Gq5u
Tt6w0VlQo3K6hyd2J4er8fPvdGm70ja0A86EzxvXF7uTAIjGXKZExSZSf1Wkz1zEtgrWyaTUiXnz
9RvgtMgJ3+RF40B9XjVfXEl0jTDnhtWoJ412P4yjtyeag9Sg1K++yhGV9vuv4HDtX+5M0qhapAGM
LtqHR288sfKEqmQFPCWjcAP6x1lTQUnACWbTdTeQNp/Yhn/ivb9xk5T2uZoQNE2oNhy+9jzNC6TV
iV6XNtGlYBIWG3yWbTRBRWd2Zfx6/x4XbsaLc+nvm2SIWHxYkmPb8bkJ22TEDJfh4CRYkfpRgmsR
xSqq4Iqy4ueUMx878k4YD7asRQDwX3sPKvfdH9KE5rQaCIfrV9Gkgc97QAbkNjbIlSQJPpmxDKWO
9zEXvf13PJTmV5W4JbwEa/Yf4JkJdfb+zbz17BggNsWgxdR93MHWiRJkb9VqjYgcYpDW2b5oxvmq
iLJqW3bWKQvc66FPIYg1dRkglBieNzgvBqSbVjXmR3ohrpmoSzJwJYmKqbnVCvLA+7d2uDdZXhM+
SjahbHtN/vPM8nhxKWBKo4+XrUYhndorTvzpGf3Q8sRVxOHOhMswxdLlYZO3+K9R2h2OPhpyhpVr
LoMdb9ymNTBVASvx+9jbAhEYricXAsGmjN156+ZVu+9q8iyQm3m/yTn/bS/91beHgouhRWeLI8/C
KDn8IZH0tIH1DPplT2nS7xmgNUXfy3zUNA4TVMFLQt+Jzf7yQR9MuVyUng7IqOWIjfP+8KJy0Ng0
qFKuy9xO1zZf/ypUBtGDkNOIUgBN1Zutv8kTwpPff71vPXjkD0yiLscl7LxH94sedskj4X5jx5Yr
zHtQe9MY5JJRWFfaYFM6IHO9ST1tXXY9kmc/lRFRBNYpA+tbD54xZjKT25bgxHn4DEQXoims0nqd
FUAACTy4KpAprGLIx+soCgwiQ/xTG+/Xz33RstHeYm43bazUh9f0Sk5gpcKyJjE17afeUuu5NV2c
epC+QvnMfrPpEfdReeKNv/HcXTaUrOYu7x750NGAb0NDqiH2qnXlyZS0Ll1fth3mbbuMkk+EwJLW
RqFyBTMt3iaeJhS2c2AIaCvavz8CXs0lPj+E9gjKWrq59PwOn8GYUjPTBR2GpZyxAgVIVhvGJiKn
qBa/f6lXcwmXsoVHL9exIRMc1wbzQfVW60oiukuwLSrPwy3ynFOH2NdXYRTxOaH3RhDDin14Q8j3
Y4cyTYnU3NR7WNHJ/Qjg5MRy+fqx4WQVCysCuZkwj3dlrRhGiAeEK9d4nTkuE28LvhtySl9a2/cf
2+svgzXFDSgE0LTHjHz0ZYSp6uPO5lKGjnHSgyQwdm3ie9sixf0TzB3i9hzj6Qnt0uuPgwVtMZML
ZFlUO5ZF78XMnyiNz9TCFtFIGKbTwhsZ87C86sXAKb/FpVmwHV557anZMHgWERzMh2BYTFRDi8GF
Hry1/LQXl55dr7WJRiJO2JDNRRilS/oJjd/bJDGxcaF2T6icm8BKm24k3xYD7OeeZuZlBV+Vd+AU
NtGQE4Q2wndSwAuOX4IktQwvQasaedM2kR6bDoV15KcNNPGz6hyjOI+cKL6OmyIiECyznIZwPJ1d
4I9MSfqYRPmJ76/F4OSCQNpDb/QJ+qADck0fi6B6icL+orZ1dAe2kRZeA4Ub6LEfkzeD0RSdFeGI
6f3YER9WN735TRGyy65E5JqqY6ATkh2mJrhvSamytvjmYOjhwaZn1sPE9lej06pPAbt6va3qjPaZ
qBLoiawnHJJ1DbtwTkPlnjldbfwdJqP7iR07fme2UrTW6rm5zTpyTddKJvIM8aFzN6fmkG6JFzfP
GvYZ7lUyFjmdELhCkEZNRf9Z+48OIfAzjtUI9bdtj4R7SvLGN2OHRnEzDKH592Ari+A/QmtulRUv
TvGpGWmZVyQ6gLkZ6bMX4QxnNypI3CLHW5vuuqeij1lWuGLYVhiw1VbUsQKYVw/xtSyl9ajhCEwL
656aK+hfQQWhtBGFT9OA4W3KXf/asKD2rkgPjeUC+fapavS1IQHAZ4kmj54i8CpoZPc4WDWHgxiY
Yo1GI3G+kGdDOFVfmxN+rqbuifFoeoKJocI3a/KaG44vI073uJcVNCYIQiSMQbWP13Os6pu69DH9
gw9Eqc5MTvBDVM6Os2uw8wy7tAUhRJNTRmRg1zYtdEN4SbFW7FY/DQkNTdbRNC02HkDpcFXglOJ/
k+D2FNT1PGx0oI0vOYApWGBjhLnbLjv6J3B+7au2wFgHFTQdn6BQLNRvH18SAhVz+DL0M6NIB+n4
TdY4eVZD2arb2G0mr8ZLWfsQlXz8qTvHUfPNFNPX3JotRdNN2o35Pu5I01mrsKv6dd9WTbfxpig8
86Z58nZdOjTkwrpKYgxMGkHLMSD1NutbtAxhGE/RtouT4ToZ8uwXOBpixWzR509g2YdbbzY7MtYx
BvtrxK/RDQngXYY50SJsI8LvSA+fBKQPdWHZjyalz26Ltbg+j4krzQixR79RULfrdwElqXQztNL7
Tt1u/pjVDhX/CHFGg5G6TH7IvhPzKhJN+yUj/KXZxPlYtTtb2wnidTAcHgoiFQD8og123kUz9Dgy
sdxyCd/FJkB8mvmLR85Wq21rvPvzNIhfE+Bfc61twvy2LeyXYDPLWVdbN7M9pIWuMC4RjIuSgPKQ
eJyxNGckUnHiEkLVl3zlsZs4V6TT90T6EDzTbAzHA1rRFjlm7i4yjXZTQHTG5O0aA7xWI3dJxGjr
6Xtqu6j5taGS29bwMUS3qCSIw2sK8k49v/I+W0afaUB4uS43JWS7rcwVeF0ibYIfnej4sSFl3Y9L
IMldMXB02Pc1DOn1UBdnNXrw++V7dvZLuBpp2k3ffzGcOnhqZj6ilYiAHqxInh8SfLhBX4KkK4Kf
Ab2dmcMhtHQMiW60iknvJrGTlFBG3WBRNGiiqHpIgGlSv8ahYDBEreaKop5LZFFnksg4edq7a8qB
2YDgKvLzdBNXj1Y7k1mVmqb7gwyE9mvLWbjaD33jEhnGJ70RRKW4GKF7Tgkt9UYSgMAS3XtlUpIp
25Yjvtk+LS0Q4rLH2zmMZn8eNyr8kDkJYY99DSQW23xMDDuZAUzPIib8jUQFu8XGHNlPFs2uj/UU
mtDMJ6v7SvNQAZRuB4JexGA4cNory1vFGPr0trBIt1khrVREBGqYfWRnZ+QzxME1X2L9Ne6n6m8P
WM8A3KFCvlQLCujImgjaol9qTJecwuIPpq/ybGtShLXgH0TuDxBfOiUnpra+dpmO0Zc0Qf0hbZWN
9qFctD6kfpjXosPptYo5vme73nMbG1+BM/q/eJ1DeU/2kgsECNJJC9PVmSYGVWT9INM2B77AuNmA
nZCPjWHkX+dYmjNgVQEfZMyHzryoqH6167xdWh1tkQ6fOftlISvI7BLcooF8lLUsqrOwT0CIJGCG
csxgNqBUquQj6ev+UKwpb7t/9z6pPNtw4mNYUbPFv5/UVu/j+xw5mRdkUcpzv6i0yyJmIGdBAW6c
q77CRDOoccYzLSo4hJDGEdWF6Vxepd5AkCHlMSz2Ssakt/ZyJvqsIU3B2FukNn9Q2RhOG4UJn7Db
KQwfJ+ouzXosFTm4qGXzJxYt4ka9wa23NSUQbMt1OH8HMtvEW0bo9FB0puJpFJrlexI9fOnZq+yR
XDoIHBuSdgLNn3oVRtIiU+jL2gKW3lTK5LxAforQocjkd1+GGREHYiBAGaMO07qI9UyOS21ZVwh8
LE021nIL1ET0J+XQ3wF0LcEeJzEo+HVgTHyUJAwjl2qq+bPtzTXfkwMcEVmNtH8VfQjq14rJ/qV+
MjOddoRrf8GzZKTrLK/8v0UQEcyGPbX+2otOFUjTJufegZGYr9rETjH7m5inrLAXf0slzZ8eqIyN
NNlAobrpw19RD3gRiC8abdIPq/BJc5KOV9gCa3czFFl4lfid/cOeh3abgx78Srqh+yGMkTms5szW
t3lmWNdGNaaapS7/QirXeOsnBgpbF2g2pXswI1smmGxH646FxbTjHc2J6jwhangVyArRhrLLngRi
2No/qzqZv7hu7Hw0Kme4tCS6N2qkjSZ6idAakqkm7Lakh3WbgtBN79qxS6c5I41xeBpmwUmTB2cS
pSataS1Sv8PWX8/fxi5oxHlMVsdHZHgW86pF45smcD5tQxrhCh61hA7hhlQrSG5vdgDrEVK1xCwm
KOnZ565wzPJhmVneXehaYi+vOmpPG3/5Z9YsutMv8rcJ3CuEXUPT6xUszDbtxcNcTaG9UcU0P0GZ
ArzTjO50k1YKzJqGLEMaCEMooNhKKOj96JCPtOrDSn5UQ83MjP/eW6KAY7cCuSCiJtilZdiOG2pi
4bfOsonUAvn80QuEWS9BIRa5E2nVPBbxUtgJG+1+ZtDKjzF4qwvWOeiCQE5GYyNGH08L20EVbBwz
8eRK5VWiNnLwIXKblmrjXZjWdbhNgb+5GLSR0F+YuV+dKxjiyd5IDXgLVm5ZnwFmsCB6RAzjFQQQ
IFlRrPgKaoC9+E0y6zsFghpqgklY0TYJivS78scGfZqeINOgAMT1mBQquXQmc8TxDOjg3kQZGABj
sKpoaSM1D23IX8QcHg+PAsAHnu8enEnjpMWXicyC+6W/+6MuzOmjkO2EjjdNzBF+UpKx/arxK3H4
MMMv0LRg0bIQEFZk54YVnSXBUN41SYUoOZcFZI/UjO0PKm5IeQtRHUAHHCLmd7+Phsek9HDij/HE
Pq1NO4JOLTYC8OTcwLjV0BsXc7RVnvdVxJREkkD2w8lMNnzEHtd3kwgtmK2QMC9qXU/mSna9T9PZ
Jix5PxLBxzatoCW2zWzHJz0lqOfblHzvnN2BrH/AjkK5DKI9JLMzaWZ4HVEvzsko98jGzps9ilwL
ItFUZuteTB48/w6EGvbd/nacYnbnAEOBwiM5Jj3etJrpg+ENfb+eLAoyd9hecCGGczwAwO9n8ZPk
dvoqsaGxWUARBPsUKarmI8md5Spx8O5u3KGKh7MqG8Zt47TJuPXynFaD7NCoai1JrzN7cwEPMZn+
VH4k0VcTsotHJJsBf8sC6n5ViMTbeX0Xy01EvDFq1wwEwLq1spKxRE4hVvgsD1c6zDgaBzYz87rU
YtBrBKzyGnF2Zu9kP47MA+wIV1qahMwZQo9LruxSgjMm07xzknByUbeqyibZuKOBkU/t5GwGpdpr
aU9zt44CzTKaIQzObNZ7duX806QPukvWPYk2P73IgR8ZkfBQshsueIWjnvUZwBdE0zFxHMnK7RH0
r3qvHz8uOXBXvq4ykmTY659nAu/XquegfK7KngEX5rVz3/UjSdL0RJ56YcJx6fg0IUa3avwaWhYS
P8paQG0U+0GaB7W1a1zVag5wLNXbmtz0u1CinUZ4m8mPdPiNfjVWvqgIOuhmSPC0UoAKIcr01gb7
AlgHaT/eE0HNzAYSV9xG0BB/tqJlW6/COF1puyh+BXbb/I2t3x9v0mauv8Ab7tgPYmejqAWwXQNU
qerirmsK+3OH/FeufSdGb+MjLiEOTweAUWKz4cuJoI9k25g1NyaGIAWgFDb1/NS02hkvLT3Si2rS
0b6BBEecsGlTDl/nxM2czXriNDcy7D2CESRY+4Y9r2B9K4rd4JN/TbLFTIKiMU76kzFZQb/h5YsP
EGcmQkB73W/yrkkBdpmNe0G7z3MggfQxN14G8VXQwHAh6MlD7Mu/jrD2QVTlx8yNPWJAW7D+KhfB
9ZiWhCzVUERXSmlvXlPWzL+gSx7vhig0fqa+gg0ykSyVXdg9WQfroehRalfsXK/naJlThjAdxJZ9
0nJQwV1CpI+q/b2lZPMlkGXenCGaTs5buxl/BIT9THvk5h3YZ99Iog0NckoKge1G353ONnlhFTpv
j92RvR6VD9u1z8WQESQ180AV5jCOyosb0cnaErdYn8FkYkUMzA2FQyPdtbAQz2KY2BUbZif7NvMV
u5vJ6IorEnd52jHo/hvUV86vVE/OT1Lk9CVSIdmfsXnjBDci/ftkzdIlUyBiviA5MAxxjZBmggh0
JgF1akivK1UZn+s2IaySEGnnl8qaFGiybMfoC8AGh/KzJSxn0zfavKA24frQtqIZGbwo2DqO2AbO
KzVmDkdGKIu7PlUoGioAGvmelRVwcouAFjTKDG2cpGdtXI7ovbkrLOfMPUnPOdmAsjazhav/bi1S
cjcupoabzM7mr2PbtldNMhlf1VgYX3Mqyz6k/8piVZ+C0sYqoGx2Bayc7doYaq0usrSboh0nxvqb
Jk+VKDo9Ey1YtxXQo64uIv/GESUmkySV05Z0Riga1P/NH+3oOyT3BssxubLjkNCJporWucgl+W1a
pI9uOzifGz7i8RxXn/NzSob5XiFfiNZBTugSp6kFGFWlwiWW2A1Jso8UJ5BVTlnmMmMS5v/OKv8R
FVIR7BPHQdtgVwCwOE10pGTSLlwYUg5S7/PB7v2rAGwcT5ycvHNbw74g0StWbEnLzv4uvZS2BTC0
pjyHmen2G1nr9KLJStI6S0ABxEhVuaSNHZJKiJsf2i9CIkpuqyZNaejkgVesO8wFxUYXprqh+QWF
LCcSx92rdm4+hbLRH1RiU5w2szoOqQB5pbMrFBWadVlY+kcysdFczWz2YPaOJgHbc2TEGy/Kss90
fDiZJgD77CUrm+pfWOHp35pdnakLIqrYSq4czfly5TaC0I6JxWbY8Kd++4FMC/d7ImjTrOp2MlgM
yy59IjUSvRDtWWD0XhHmAzmBaNwZkjDH9oJC3y+6Zv7VzNa+AXaeFN9Z4sarRhRevFlKkgQimQP5
eaVKQ2Im+K9tBHC13JDXioaeaSmUsNed8FZpTC8UJyxfXVA/SS85UEzNyug4UK5V43jzlUF6gA2Q
nJoCKal104LdgYCWr8Y+ENnDyL2Vu6EzFpSDbDDl2B6HI9uHYh7ZfTxsvcnqv7P+du0Oc0N8PWZh
5J7DxJPleVpBw1zRRCAnO46WQZl6UH7zKh0//yfgQmGWrcHLpYp4C3Rsvh/8qL35zzLMsEsVA23e
HHr5xmTRPtM5NZLdHxbJcb8K26Z1/qzFPSboe0o34TxU8NozqMcDNZYrw7C7DTGA2Y0qjPAhTL3m
REPjdReHq4I8ck262Biz5FGNnAjuCHgefOC8H2x8+5MgdibNNR48lW7R6YbnwoLAllMK3iTlSMxO
Tp4gDEXnT/sR/BJalgsWwqFX4B21sgzXb4hxA3o3k419kahO7CfCAh88s51PtEhfNViWSy2YWeiv
dKGPO0ZWpz1DO8xzDtW8Sycj5ETFXX2iQ/bmVRZbOmpXmjjHsIvGxZauJDt9O1pC1NvKeCirTJ+Q
dry+ChvRgPME5uxFdLG0eV50GqgdUoVdOq+krle70g7B7y1NB+uPXw+9r+WJ2dLxLP/YDF3GKOeG
uK3WqJAFCejcSBUhgyzaKTlxqVftoqV5ImyANQs0nVs7vKUpC6l6qKVvbXrRxTzjPzCiPL0UBKef
x3MbbDscUif6yK+aRVzUpkCNhHHpuTlHbWQbtWotWAyocHOI63o26APQqr12y+8qFNOmocW6DjOZ
n2iOvfUJ8lBRzNho9PBsHr1B0wiXsiIUaLu30DBG+ZDTDvFr9xLbl31ljBYlMg8xt651d1nRlDHX
igjezWxE9Ymn8BzScty4AsQt+AJdEmWOG1cufJ6KM4ZamzKr77OG5Gyrp6Y2jBgL+6G/Qm0Oygeb
HRTXtj/vHZ2fBQ7ugSxeDnB9Uu/qqLY2spLqFg2OdR5Ggu6HTUzR+xPmq5EPr+/5u0J6SsfdO+qx
CaCnod92FUTDcfwI1wgklm1mZ39+lUVni7Lg2bBwNC7cECixVxfV2iks/5oI889L5N/d/8VFpFju
AqGWJY/mvr7jmzI7gqV9O3POcArntwBb/VMjbRlJBy+XJ+ajVcJNviQEHI/xzh51X5R4S+knOTf2
0FNvZXK5YottrBo6ASsRLEmjjRPfAcAEDdh0GQgZN7XIVknLs8K1kksfa9Zj5fb+t/cfwpHtapHQ
eMhvXBy78NBN6xh0YIHlhFaTVuu6cH+ZSaS+EAB47w1zdWkDx7rIm6laz25HFUQOsrsGvANkVHbD
jRfhQK1IrNpbhOY8vf+7Xs0Mzz8LmQXqKEQ+5pG2RQfd5FBqJ5OzFsUuqhKKWj2guaDwsotZ9Zih
SuhoU/Dj/eu+8bacZUgsGk3KnP7RvMABBI+BYFAA2qXkH/rsHUNKroNJutn7lzoyej0/eq61SD1d
QCY0zQ6nXIq7vTGrhNZqVtBPrWGuFflkb4ucxnELn2vdRwmEWrwoN26A9zIP5lOJCM8i5KPhuZBM
4DAhHVx2Q4c/Ig8mdtotXYHesWBaW5m1zZH3rKSJ4znntZ+LaQwuKOmM32qjtb6SafpLt55A5kPF
SFlG/CHziVKLlZK3aE5B/uIC9x7iiRIWYnxD0O+poTmqKXUpYSSmT/HKPCVAfWPAwPLH4E76IUKR
4xdHLXUya9Gh3xBO99MF1HuPLaTYui3i8FmGBgJwxA6jzdnm/fe4vKajJ+hKCArLKsKoOdbkYGdp
a5Niyrrgyt8HYmn3uIyse8Q65r2aglOfxhtTMJAiLJ3YA/lKniWSLzYfJc1WeNFWsc4REN6jZes+
TKVjn7irNz4EPPwWyAIXETuswMNxgY4jSQWc5HXJi30A/6mYsaKELOxafHj/AYplpj16glgrsFSg
VoFWd8yNG7H+MsPgn9CtiNfCLiAAQHu5JAaX9hWJ86t2MAUFfZNvJbHqPYSmTyIJr9ilhJdWr05M
Pq+fsBRMOWwMnjddx9CTOlc4SvsCKrwh0r3TIOaCRh2dWEpfjxuUOYhV2D8yDSAKOnzCgRVhhucb
Wkc5vqASewQxzcFwViLTvalKiibvP+bXb5Tr4ShlorERnj9DqV6MG8fI4PFZXM+xymTX4F6FjUwQ
LdaoU9SYNy9FDhDrHdY/pHKHt5ZQDs3VWOdr2XX63F1USHMGnAwqa3pinL7xrhYhGnL6RQqJJO7w
UkFGN0vmjJieyNwd2RnOPgbReuIqb74ruBYMU6RUtD0PrwIJ38zGgRsKaS4uadr6sqQWtG5Hh9ac
l/UnNkBvPsAX11v+/MW7kqMCDagVd6W7+UF55LWjJk938Vickuq+dSmbtY6F1gak5R3ttXTQhANs
FIZhrf2Vg4Fo3bS5vsTJ75w4nL11KRY6lyNngD3wmEMSWUM9ip5mVlq3zjkY+5DY6ELcVGZrbN4f
7EcskmVxRQPPiYIwI0pKuJYOnyCgdLrGLXqCUljiu/Iq1LCQB29r2Hbprqq0t+4Kp3vMrJkWd6Mn
zFxpfUvmX7hO3VoVRHCG/qZFYE5fpK3VBjeFOPFJvh68y49kUAmEa4F7jEI1W/aNdcck640ZdBoB
QjuivHxionn92HGu43gA/cKmmsSqw0dBwR6BNmhOUBx1sY/DIj9Xyps3DhmIJy716hTpLwZM9rus
w8uR9WgwVUnn5dgPcnqzc5ltaKfIT6NP63GCyV+uzBx72rr3p1O72Nff58J75BZhY6GLPab+YDee
J4fN9LqfBi9clVHUUNsX7RlJ25c8+Oqel99cMNTnG4K++0v8a9U+jptoS6g3UMVU9snjKLJbk8bK
R6GG+cSrfv0SFq6vx69czIPi+MlEQTvWZovoQFt+92CYUXXdmVQQYpI9/niyWrBljCm0/rwEefS+
VZGR6TEm2To3guCrZWX+qqdpPW50O1W35GNOJz6218MYCyK2AlcwQYINONqspyCtClUjSCaeu3n0
B3u69/Xs6RP3tfzuw20CGzv72YLIIHtlLK5dcNJ+NiJ1p9R6MY8F8rWOiie6MhDG6NToIPbQYc9J
GvNWQU57/P1J5Y37pBrDTtmRMD3BjB5+SKQHiMDCZ7hmGx1sg6pLSXYfo4f3r/LGSGEnCZx5OYMs
GN3DqzBHavQIbUrJ2+7v26m/w/9QfHZzlpr3r/TW/QSYTwS+HRZp72iOnFQEx8XokXqYREeGddF/
l2ZQf3z/KuKtGwqwKaDSp8pjHQOY56rGkJMDvR8NDS7NaumcwOIh0h1w0SbJCBr3mnzaOFZLoymf
iLL2hr9btwGLgrppR3scqWA6tWtykE/tc98aVAyr5QAGVo/Dw+HTRsgSsulqFixx3HxoUEyty4yO
xtyMtNb4mjmKe2G5IxsMxR2GiBOD+tU74LkwapiVPQk97HheYHLUYQdvZpWmffYYG0F2DdDyZErh
G5cBibaYFRe/BhvOw9vMjCFvWJBJpkDFMCG/juM9tlg0emVOVZ/YOZ8QDh+RjECeti3i+Zsj4n6f
ocTbGknXbsnAlY8x/ZfN8/D4/+7SfywD/b93l9JErsqEhe635fT8xz+f/8Jvd6nl/8UyBjsc99TS
IFjslr/NpZb4Sy7VJLa67BiWCvS/vaXBX4sXlVFMSYFNz+LB/Je3VP4FbQifNtVFZmo6jH/iLT0q
GrFX4bTmL9ena7KQBo4/Gqu22uV8uCmpWF3KuflcR16zN5DMXLXzFFwkoigvl0VjTzFF7kHE0s2V
CExrmqgyoDkadhdlGaWPLx7h7e/F4KUN9XAf8PzDfEps/DC2l5wKjn6YDFMjHXLH3HD6UJclPASk
M83AD+UzW7vALP9oCl0uyLQmOVRBO8cMtZiAX27UHXPQCfVaSq8LYdvUvr7QttF+ev+2DosbbMyB
1XAtlzWB+fNVndzpCL722Z5vErszr8ZwtluYwImZrAzbeiQ/Mnoki8G6rachPjE/HR3Ol2tz7PHw
I9CzWe706A5D3+bII8doa89e9pVolfyiKeuZk4KLRFfndrkHLz8gsU5JnG58WC1z3Fn7wjG9G+YW
70MLcf3L+w/kaE35/avYt1FuoTrIrso+fO6yhutih1G4IXHD2IGTkmdIPZt2VRpLwFAwx/fpOHyg
o9Vc1pPMVjEOnzPP682nrCQtiPP4HToEpCLalnSgT/w8vrQXW5X//fOo+z5nrHLAWP78xfnNnyV6
eVhwmzEK/F1LOvLGTB39bay68UxOmUBCalTJyqOmsReCCO9Au8A5Rq8Cwhu1f0hz4h0utSKILFhz
2BkePS1vBq0YLxJHF60QSjDUjdtak58ua9P4HLvB9GclnecHQFGMSQgkiEWSxtGoQVaZ48OD6xOo
itjhsYPTkFXafNBk3a7jMsGeVw5ErfMKVrTR2xsiy7Mthpf6wghjAzX/eGr7dng4ef5NDOVla+wy
M1BuOnwpY4Oiyco9sjelJ+90G45bxKj9xonCkaoLuQVSF8GJR3+48HJRYS4hDCQ2sV9ckE+HF7W6
2u4AqqbbSobR3rebfj9jRT3xvN+4irPMe/AiKX9Scjm8SklrNUho4W3HDBo2y3vqrfPOLu7fH9ev
niCmLqAWtAroAWFtP9owlgnTBLEg3iYD5HhN+p9zXnokNKwytlH7uUu8PQQd7/b9qz5Hsv574788
Q0qDgNBYt2jWUyM8vLvWKQOXgoizqYrZCM/gKhm/HDHG5a6aVLwrBoHEdaJHDurc0JPehmWFrlnP
g0XCnQ/bfWOwNvZLp6V9yAzF5qeyEVAtzioXFik59ivtTPW9xkEEmpLcuvs0daOrZYv+IR1Scaeo
YrnbuqVdsQK42VwRXCzGddq5U75CELpwVcNq3HfczL4xU6u64TG67goazLhtS7ve4c3tsdmMFprN
KGgIBSK3vP0U16N3YxrFUO762KouGCegTEfJrnSdOdAJ1lmSEZNrdTJ/aPwkN1e+UJG1KYeu7mGr
k3t1NyLtP6uRZ/p7WxANCLG0z7+2ros0L7Cn/BPR8UkI4N4wehQjsUAVaLboYm1jkN/xQ2m9AVuV
IuNU500dhA9DEqpPuZOiJCl02fze9f0fGqb/9UoXXydfBwfHo/IyWYwzlev/xd55LMmNbFv2X3qO
a9BiChE6MjKZkpzAmMkkpEM71Nf3Qj3rtldkddHevMcUEQHhfvycvdfWiZbThRLW5NHscX7akd0i
5DHWcrxLS8IN/v1B2l7w354jjJeQovi/YGH9/TmagPNKI0F3TkCnHa2AOKO2appQhyjj//tH/cOb
Qk2Ay5PErW028Msj2/dJQenk8VG8FQApmfDFaVoEjdGYJ57zBeCX8qf02X/6UA3miAoCi0r/N6ds
kozxvBZ2qNXecIVNio7eIXlUi5GVO9Qn9tCp//NrSnsNtBWjOryzxi+LKimWqYIlgB+aZeaOITde
oMytdkabOH9oim7X7JfbR91JCWJvTQAKob/fvj43gTAQtxH29ixCdq3uqFZZBoDbW6+aEPMfPm8r
sn/9QGI1/0q7MKmrrV+el9Kx2lriEQyFjTvPE673012n8j1L1+xJQoN/wyEqp71adxpWxw79kkqo
cLNXC8twgrVx6729KQdD3i/1vk2wKhJA2S/HvsKT9YdX6h+eboj5IA0tpkLsvdse8d9qjhibz6QM
NSI5GMYXKTfjYBOrgd30f3Ld/9NHUY+isdXosyJj+vtHjdDe8TAgs9ZSNNoT6tFjrihQQ1mV/3AT
/ukeIM7ijd3EGoyo//5RS6r3bj7mToivLL6gNO79lZq18d0+IyN+QKJC2N3/rP/+1/IET2ELSqct
skkQ/v6ptedleD5XJ5ROUdHkgSTYIWTHojHr+39fKX5/qjlBoO+h+wAIEoXU3z8qnVenxENqo1mG
FJ+TaBG1q+zAIjIP1oqh/INBe/vqf3+LaDigrUB79hfZ85eHOk6NgjxGptmgc61dryzDxWOH/cPD
+E+/Cl0dBMBtdWeM9vdf1WbI+lCoWGFmLx4i+UzuycWUd4bt1aSXtH/i0PBf/v67WBlslj/uF5i2
X57JsvA8zmEVaG97VCD5ZXNF5Jdmjt6O3jNUyGrTw9LFT5tTP7crSZrTgNMq7jWIj67b5BgaXeJY
eygqYAptWzzhlM4rBMtGXAQTSsagJm1l9FVg/AfUlOMLVXtb+fHSlB9ZXC/7NDOmnz2Bz7cEh5S+
a4kHmvzSIPNxR96dbPGPEo0SOUWb3SFx7r4Rf0vZojgm6KWm8xK/svrya5uDC/JNNQGnnKud/Ezr
jWaCkQy30GTo03tcU34FHi6egSN13p45pKkfJii2OeDWi+deyva54G7/LNI+vgO9gUB8HNe48N1u
UDccoFIJsmcckfIyaWbuW+pcv1u1OcQnzymt7SLGy72lZCC6TSwX8a4vMqwFi0i7O1PpZti8inRQ
yhcEefrKkDlnQyIRhtSdzJ/60GJUSRNbfLeboRXRjJ/picPC+IqWeElwmE1acpGlAevNIyr7PR47
m4DChsBVnwkFgmzY3MMrZuqq2Q2rwTkO2bQAyJ21/RpoKcrdfTY7FqXTbAyGz5diQQItLz7WpVe+
4HrK87Bu483UvJm7fTwENjw1PErA6LzR+tj8Aj9tfZz4XUWWyF2XTcmXciljInUxSN3QLTYvlG7D
ANUqI2IxG9fKhWXdkpyMRrSHol0oRuJnNbZyrP3YlwEI9IPij8MMmQh0sepcoFTH8ihtd3gua5S8
AbbpijSydqlOg45hwS9WFxY3aBFv39IBPas4FYguQyC3BI3nIa32sr4nfhZ31pk7OGsB1ecEqx2t
PAbbRHEIKO8G/iLsowzcf2zIO+niz8EK2DlPuVopTZht2SRXOB31UbGq9Ide616xz2sjPq7DBOWA
HILqmBkVmv7RUJOH0V71Jz5IJW+37+qXaa7WLzzXGZ6VtBk/W6Crcl/UM99WF2xyPkEZ7Y0U4z/q
9v7erd3WZQqIrWXt0j1wcSf9fVmBTqCVkKj0sMXGvW8BAYZswfpV2soUUXYI31CnKXTiqaM18af5
5e+9ED4ePAh8CVhDHG1/6aICF29bXdR62FQYEH0Sw9uwKzeP3oLkVAzEHkuzSShQlCpsCAq6eWbt
3HRueOhapPCSWrf8odL8fS/eVMQca6EzbozRX7aqQRHuBPzQDluX0wVq/OJecXGnt7A4H/59q/qt
78fl3/r3/PhNxev8WmJ4BRnl2CoM/BT2dJzrcQnJ5qku28T8vEDN/Q5Rq8IUh/lN6zBdcQCpgwUf
K68zMScOVLAzBIdq9+9f7PcigbkMIiaOvwiZfxs7ZiWmXi0Haqt29XBR5USeMEIfZVe7zeATCFW9
oJucon//1N+IoJSh7Dd8KGsWjJVfN7k1b9TMSokxFfGY3DUZCz5twOZYgYrAq2LL3UoACCjKwrl3
ssE5ks3ciy02pv8G7128/fv3YVz/6x5IwxjsINMpQ9tkZdt1+m8lIFa0GfuYkVBBjPJkpuVq7Qqb
Y6HfGgQpBxjWMn3focq4SyAWFIHe8PhgxlMxofAM/xgXeqbAYSrnOBe4PQNRMg7wjZW8E/DH1JdB
bBVdc+TIzFpXQXU+JY3rSdD/oFeCJjGsl0Kq6kG3NwpdpbXg90WvdQc9TxOcFHFd1r5EWkQqhs4i
GUyLZb+mVlJBWFgWDbNfoRsxL5PM7vB9pqjwdHC9vnALtUcQqtgfTTWzyAyineajYUNFx//ZTc8u
HjgD3vCmZmvMKTlq3Ic3ozGw1RgTbI6wa8nX4C9DQfhok5oESLFIFRb+wtgJ17TiaohqnRkBoLkz
Mke/WUbTP9vrtA47bTXam2TdNQLS4bRkZ+YLIt1strun3qGVEEkdNcNhcnUFFLSlXjGm29U9LDIg
K/PsGBoBIWr50srEgCkCZGrPUJyGV9r0PdFvOIgMv84GEBjzsrmQDdkO92AorB957VbKnn2xFJ9i
XNThKVtZLZ9XL7X0Q7vUKcFISwfMzcBaL09s3P1xxeN5tylpxwvoes8MCgOaaLhAtjCP+TS03X5J
hwIwLxY27YE5sdxB7TZagFGuGkPYdjvgKehBsQOVfXrb0BAkCg/59KQmMy4qO2XgwN1MNvO67MhF
rrNGa7F/AdredYbaf6RxPJFxsyQfuP9JQyZd3Xqn6IXzu0Uw6yhIleYNYQobZYWR7yvnSYK0y7yL
8yDFLBwf3WXKIAb100ivDsf4HlpqlvtZ0StmNLXp8NT39rb0z0u5Z8Tt9mQ+CuepbicH+lpXzrsm
ww0e1A7p4tjS46KIBmUmbnateEyxvRYNgRJoJG459gc9IAZQLBhBh5S0CX3oIfgsveoTWJm4ft1l
YglX3j5t18FcfB7gHIooniaL8k4Zm0+yMer0AIVaws9Hf0L0pl2UJVzCDpNHW6bWJSfnrCS/JXF1
/FHb5ziL0h+q2Uylb9ULMzrT7O19Ew+gb4YVa0rIQzg3F4I2VJCHFQ8gcxDlnXhCx/ErT/RO2K1o
IA415oq3hKzNgyI8Usiy2JvV0NHAHa0kD36Vg1wUeCDxZlMsGCaES4/p1R9mzPzbqVXBxrSoS8sj
Vc3fJoVGYmjM5fy2Kiuws8TjSSNdz6z3bTdvlU3ivim1Mmc+/i+vChFobkEbTa8+S7gRgHF4qE7z
auafltMrD0mPq9pvymx8B9fYqcHklOrXovWUJ+TIoDCoKpUHMRgQTDLaNI+86vEQTvZYfi1y134b
dU8+WVpe/JxwwF67pMHqr/QN2AcBh/2ZhOjkvRzIt/HhPaGvyYvBhFDWpXri855JEYG5IJu6bDVm
nnTgWhLBXYt4SdeeISfE8eJY/gQx3fO3QVOkm7jBCGPYcEKGLLVbSVENQQLjrthDojS+AXMvnKAs
2uXkjhMoJGnhuzpuGUVVJPHwM4lCMvaBNz+ZyC8aivlMXK457lZOlvfx3E5vs6hsk3lz5T4XMsFK
2raaEerlOJM1k67JVRtJmfI1KMZLQDqDW4bN1OtYswrhtMxlFsM6sLEwxJ7qCYM40kI1OzbSaRWQ
OyK7E1VHnHk3bK45wy1dLersZBVhpUHSb5q6fgGEhnoi83AzRro+9j8MRWE9c5NcuSGyLRJa+pUc
g4ELi4esyzGlKnOhvkyD4oEc4q3s9t5KgzPIdDN9UWOYxGwpuOeCeiZpBAVw3YaTWjC+Sty6KG6O
OVR2SLrnvOxXzyP5aGkJcZxqqbxyp7uWuYABWbRNJ8psKykBmCHyyzaTs+a9wTYdfMBBOcRYN6c1
UII4SyOvkPbzGFfsWYmsyx+ZtqrYqRWneB3UpH1oMYGkIZLh6tIuGR5XGB6mBRvMnOMAsk2ahao5
KF00GRWU786t5/fE1kkQ1qmb32LSAd67VInHQ1pX7KLDaBQEGOu9vMygOJgxYV5RfSxIi0PGwhhi
5QVm4A5bdSZJKnkTHZqVQ1oZdoJPHhhHCC96AnBN/gcdYMHwIPirRPj/w/b/tclk/t/D9mD9/Eh/
GbbzD/5r2K65/8FmgiMNfiTZI/pGK/2vYbum/4cOEBN1FjOCWv/yx/0fkLP2H6Y5zGMdZu5/yQ3/
77DddP9j0dFGZYGicpt9Gf+TYTsTql9LfGi3KPdwglHbsq381gNLClchq3Kzu9fuY437GUysd8Ch
9pxXSn9EZA5vPad731FfBZ10vvO6uPeZUJ0IEVgedu67ahYPGQO5ZObQ35j9ZSTjhTO7eV1rq7oj
2PvsiLwK0LmyuGM5cGSqYmqtj0hhAnM0yFTo53PZ9Ycm1QDu4GG18tL3atbf+qoAOiDij9Rt8c0W
6kc9xQdz6H72ioegxTipjfMl1cedNKO0fEm9z3o+j97LsKoHKz4lE/TM7KKx7rUGuXjq4rcmJn1m
ufGy96BJtIb14TXvfDtcEVcV1o4f4/ATmbgfvJnXp4hcVqKMmcVYHZdijqhmmBCfe4u5nrkE+fq4
lledFgC608m3lI+8UJ9XIhgmoqJdr/HnVhwU72miH8Jk4pZ3X9eKjELe4Ya9cGUNSNJTMtdXEuQ7
O9sDEzOxP8mXRDTMk/wN0ONlWAzu9OHUqmswuIBWeutTScBo9VIPBOip0rxfFGhUSv/UJd/x/xHu
hQT8kWCGoNTzg0bAwcIJl8Ha/ZTCrU11ECbqNTWbw6omJo5g07o6ND4Uq/uI5+TUY8P1xxln/Txd
HHW6pUvnM/A9jFn2XnS7ufgO+c/wC3XD35WMyLNQ1/dZAiqk0g7eqLAq3kxCwgNM9sOROWb+kPCx
KXVqYQAbuO/0l5z2Ee2GoJnuy+G05ZxU47ijfK78MvXSYyrry1hoFE+I9q24+0KrKnC0+7jC+usY
Ydl194k9PnZuIf3WWva9UVkboYNExEV8nUGZEO+0PCS1ezZGtQSh4fqVu+6wonrBrJIlMalfeouL
vGLMptgbAp3TpblqPzX10yRNImRxvi75i9qLPeG0OK6wFIyvDQfo4wAXMrewYOcUfO2iP/cE0owx
LWQABmKBALIevWH0raE6g1rJg7Gvb/ZyBdT2M3fmu94rw6qDJjPU+xhKn1V8JTQoHOUUEst6zmTv
m9V5SR/ZX0lxHkJpfV9k+dwl3iHBHV4y17LU8b4Hd+PXLihMifFMQ/mWYbH4kWrrztTK10GXj3FW
AWYe/XF1w2UZ7rzlqYbCYmbWA3wWwFjlsTSVw2RM16VWP7zS+oq64SPv3rz10NPhiYcVAE93NOsX
PJunEQSKqG6d5TxKgz7d7KW+UHkM7fHgFvFDPIqfaWJxV7CVBuakaTzlkp3MupPrOHx39O7D6+pT
+tfNIK8tVWGJw0OYFVgDKKZPJPR+ZSd89VxeEsUyfvae+qnpKgg3d/QwFLFMxFlEn/KsK2UkuyTM
E3GPSiNSZ/dhlkq7E9aKDblQqx2Q1EcAIF89q1hDYhSdm7IY1Here0xr3K9LstB3cJVkN6fljUFp
HWpj9wz2JoDycVXV8qDSFauqr2sTZZb1VsTVoY2ZHLQGZLkPLV4AJ4k1JF3Kn5v0XXPbuxRmpE6V
TVtuzfyiBA6QQTcL1Nhcb6W05i+so1OoOctFq3itGfn9gAUZuTUoF0c/66XTPtapcslM1eRU6pn7
dnmWMHJWUx+Z/ThUDKL1x9p8LBBDOCuTK3OAAeOCR/LVuH9cwO4I3PQPoq9ubVPsoR8GlT27J7ek
f2wnzXqIO2gstabYuzXl1cSHl1NLZt8KvT9DdIxkTWjyCDVPKS5ubS5PllBfu3K5Z2x/zh3rTqtI
KTTPUiEcrxmzTzCOXzgomlR89mdHdGYADsOlTZ6nB2/ROWCVbn7qTDGHwprvR2kpX43Bo8VJwCAo
RgsyXb9AdB27vN3ZEHOdhbfJVOILYuvuLmtbivIRNmpjlhfHiluy1RdQRQ2thjsAFNk1EzHiEE9G
bmbYvmoo41F3wX6qjfEMBksc81i1jy4166PSWTJ0ujll/VavMXC2t0FiZLHtOXuhmpp2Fv39Bx6Q
HP1dkl2gMcznhOSxMOnN+mCXPdAHt2mjMlFaCJrQCImridkV8wLr2Hp1Om9HFDY3D7ylItN9QqQL
y9qHpU7ApeCU+DJTi8eEFmfUcVCOkrSpj6SLlGAsfjRD8qgpysFolXq36F8gPhmXGCJ3qHeNjDpW
rHtgf7w2o2dXd51hAplMh/Ed5SfCqdJctCNabbJPUPKw3urVHbAsrMDr2N4wIgG4tJ8Uaya6K3dY
Hzl1BzMF87b9Jfo3s1LVMHX10JsMcSqaYd6XbshFbjgYtbG/zEVxHJzKjGxJ1Z8uxddhTtWdNdEn
c7z0tUwIjccAncyNPMKIe8yKpbqaTl58DHSP/UaZ8lNMp9qvheUGzCmacIFQ5Jstxb/MSm0/wSDb
cd0pC2z9XeR5C9FJ44G10fIqdX9vmcoYWVUZByaOwshqxACOY/vfULcBj+rErar07wYQ+b1FhoTf
p+mByJ8nBh83S3UJLK+t9iJVCgXnBb2ct4dKZwRdPq+BUi/vet5IVokZ2yxIJQK23OUgqLv2AE3j
QGmvy7wn4LXL1p/JkGkhzXE1KO3uda2qH6OdPGCMUCOyuVgN9PKK6vjZyPpjnyzXVGgPq+LsDKM6
DJZ80jsRanDJMIl+zE7xrSZdBvbivuOyZ1m5R+G9t10JpW4XmxeGOszmt5rJOmW9tfeKLkg5xuTa
hLYlDqY+Pa3CzegxyH0Zb0qT9lpbxcmbxS3xZFBOt7a3DlWFQ6xp9rFhR1A8gZJQuEESi5SCV8PU
mjuuPRUEQay5d2rKyvkKSWU8r+OagHlJef5TdeQQq5Dy2IspX6Hz0l2D6e3RAVDN+AgswN0XiT7v
umqcwyGtFQMbnlll0dCu2DfXySMveu0b+B79aB0ShykRAPYs55yteae2MZzzhk94LxQKyFSNCSrs
7ALHw6Du62ZNH5CwsjOieSl3/YgMhHAcdW8npbfThcnuPA5WZPQ6hqSVjany2vU8wn76oqVevpfT
ah1kWmiXsavzb5zg2i913dcEOqxUST3sukfIQ2AijYXTGeRbw4SYMo83SweS1TaWesjLuX3tTJRm
5mTYha+O0F4XpaoAnDbLU74uGjBOS56gjlk/hYYfuR6m4cFTle8WFD2quTYf7twB0dCc1NQzglPl
XU4rYCfdKnuiFa0eDX66P6aq8wD52gnzETxKqTnNAcYhR1tlJO8o1gdWvtQI7Wm2gkmbxKnLdHYP
pzWWHeuHYRzoZB7mEjrD6GVvet/PJpNN1XrVSj0L1lFLw96R+T2sW3oN9IMAftrwRP2cLK1ne5Te
0VSqlZu6GXO7mDKFJkigiV4hrAtY8pp7xquRi/hNGH15MowJHLoQK6UiEsrvKx0OX2k1yGmm08v9
RPrxda6U/I1WlnucNYsxnj4J+lpV2Yw/Vqhjh3kEHKOkwzfg3CoLoqGEjiLNq167XzLP2lu0N+Hf
ZGFnu7u200NMMac2GTe64yz2XEmAlYlyRdF153bzi1nM4bRMdzo9TB6lcZ7PlO99SJOFedeiQCou
4m+GOe1KRLtb5PolU7WLl7IDLm55VGX9BF302SD6KR8IKzFnlqf6iX31ZPRupAKKDGcmmxHdm6+K
1Mi3UrQdXakmatV6jaa8v9dBHAYtXmPHgpvosV6i3o+vJfG+jZYePcYgykqQajE1kWcnL3UxIxGL
bz0KMApAoqCJDU1PMPQ9v9BHeE3gxQORmK/rpOqRHHUuvtMFhOq8e7M9sg8wbbKXLDvli9k86XpL
ehr9tKe1zGSAxZxEYcT8RAZr+g5yUxc2efe8lqv3pSgKRLHJilextE8C7bXMnGQXx2gQW1Ja/Kbg
wd/4rD4SoSaaG+WUOOZOb7wvi/atzmhDN1t2dLePaZ+wo0QO2jqzqrgy+az6wMJ9SaA7GbykB3P1
Rl3urJr5eoscN6FtbYo+ufO08Qcc8Q2gOlTQldVuVzLOCzRLVSbeqowcQpsfzBlgKs7qKsdwBm+I
bqkgq5g6lH1CEUi6kxMuirtE6RGQq/K+SSfNzxzL3Zew5GjlpvtG6UDmmsz6aQMx4K/6OSpHwWC4
RN+3Y3dwrsVoUV/pSXawMsN4VTuWhD61mT5rRW/vTKFadyVdqYh4m/aWQoGOwFplTHoS98xRjpcA
yqLY6TBSdrVamgfAsOlJycrqeVYULyIZMb0vyVchz9ZwXg2s9Htb7br9wCCGcOh19l5bsgDuyQQf
n3P0lI+OJfUD/rNhJ2k9Z4FbetarbqEAScc2v5aV4j1WJZHqSGrNjUTN0E/Np/aoqZl4nZqle9qo
CN9npxzeR+qL07BK5aSiMux3stWGZ/jy8iaLKj8p8Iu/QbgCJj0W47g3q46WrOUJ786b7OFtsPT4
sQA1+UWTGRvRSLdz9UFCiidpLMa31TZJVMbuozFu18ngNrxmPsgczK9Ocu+ThYdp51bFfFdYjXpe
tYwjmMODaTtCe4z1dhP9dcq1giN5FJ3T3sUMBsgusRuWeuI2hy2jvbUvLPrrGUQ6pzbX6qpXspNj
HpplCUa1Mx9BW6RvUA+RLxrg41+lZw36Dv2mDg+3nI9dkpsRmuc6Uqyc+TZKpTnJugG7WKd/mTVA
opxjpRXq1VJwaUY2Zrf3Alq16UuZm2bU2lVy7+lj+lOiJdH8PjEB7Mb1Knm0nBTZq9USEhDr2m6V
DidDR2mWM6Ym9gSvcNGajIxS6ioiMsSI8qm6pDy1mTcftc3K1q+MrJl6Qd+ZfHOwn4TS3bPP9j6k
kI5pG84gaT6qIuUIUxBrH0/ZgcRt2rct4aNGtWo/PDHavkFufFsYWUCzWHwuMhvuxjI/ZrEYo4oD
eiQtODcxSZeFV7zVsV7udSfdTZ4Z5QZrtkOUck6iqU/sMGVX8bWqZ4ujuf7WCXHXbDoXiW3xyQU+
46sWKuOx6uCrO2hsm2odzyUiWpH+XOmV4J+DV66+yjQ+erKMJlOTvt5vfgF9Rf4Yx+FQGieIygzd
ppV/V06XWi93I3A93+MAZjQi5DS6nR8fCAbGzscI5GDH0gsxxNnrc44QYynpNtBPcuGM1jJ9UrOB
5oBR1yEV6lF16oPVdVDIUZlw4NOaq958Dvptram0GI/4ZS7u6Ho4tM9ti4kceAFlopPhtPBV3dDz
zlm7M/S25B1iAtWryWeuVbtcOJ/NnJXPlVCu/Tx1kbOlwXgiNg+a3lNl65yniry5cZI6cil/KGTC
4VWMlSjph12RzN9t3b5nkWONx6PMr/0B4jpSm7dYASGLU4xO8DgFSJYSf2i3Q1kO9dotC2sPE5+v
T9uajUl5YboSoUThTOo1Z9mt8qwWtrbbFM59bHtR55J3CxidmHFBk9CKuXcdo0v3YpS7JM+/trZ2
S4rmQ0m9KcS+SyKBUixYRzE/i6o24YHRh+nKqoi6WshdmtJEaZcGTEktWjiNeO2FXvcPCXBklnyX
pUXAKu+fEIRcYulSVRb1S5e0ode430lGYXRQVdleU4vrWBw8SVeCYZyvF4g4O5VcdxGkuXdNYtXA
oj0Q+ZIzEW1i5Ne90dBu8RYSJtQLsnr7jjV7ipKqP5uoctAc1F5UeToxUJBzCde6qPSBInCq+fdk
zXkI7bZ+Xev5pzYNFjmiHDzVrswjxnB3jIhOHmkVNDO+l0zCLmZiX2SvVDTONO0mKxtG52TMN9zi
zp7A6lBPl3MNvFhmwNOwx/4Ew84m43hXm+cAv9Oj1zX1izERIm2W9G+Zn09cBpB/85h3vpo2jA3K
2boodJweDYNrk5DvEwz4Ibpi3QOKexAVJb0x6i8LZ20G+96doSdcr0qsKi2ZnrgT9BRiBFZbJ88o
NMo99Ef7bIP1gbGYHnsQZS6CmKhL53utFNaToL2YufhmEkHegFmmzr6uW2en10u+R0ZRkp5Ruw9K
Cpl0Su711TzxTV7YE6+b2kk47nePmIkDXnWWwpy9kXhX4A6MEzWUknNTqZGlYDWOoZZBhCPCpMj2
DM9QIJMsES2me/aoeNpqXr6xWWnU9lk00gq6yEKjiaqrhDWoS3c/ZlpzozS4akN/trf3YpxM5CdT
/lB4ioOhO/nUxrSI0Ch9ALHWfQbz7uNcknKPEO1BMToWyQ60P+Hp9QPCw4Lao5Yb33h0kbOt+qmx
GuuykEpxqxU9O/Sal+2yCakerFR4I5BV2LjuSxs9WNbYLwjc9tOCeld3muaejWdftap30BgI3waL
YW3FGuxY+U2zxaNrMRgfjR9js/61K3FH4qUFuQxTFm5FEVZ5+2w5c3FITFbUZdipjKAE6KdBti+G
/S0D6XFLZtW4pfJI4kXo6A9jyuBS/a7Qh3t0a4tEFxu8owYh2OfkZT4yPC727rCOT1UMt3N1Z3nL
K0OB0VscO8QeVyuVhNnk7lfpthSGGfB4WmK02Vl4mYdxZJrKBNwQgg7s4vxS5s65CufYi/lDqafF
OW3isFJvo27Np3wLUe8gcrvOGOmjQqO0JZKgNlHO8kLktuFR4i4lhQpNWQwGhRcfVU25TgmSRAiI
jQtCPnveYs4gXiBo6JQ8sqwBSiYHYtqur+j5ezJ2Uss3hYNlA1LhBlDed6y5RY4aJDbdNtA57Rvi
0IENnhubecVb0Q6Vj4zbOldbMEmcSfNQmV5Kx4Cyqx76Hu6usIhsW9gH8+ZnqrThXBctajI1ZVCy
5jtbB+5Lk1uxTgwtmUhYjrrrB/FBbvq5aKvLbCfGsZDFW7ck6nmUdncqiukoRNIcclU4vozJmvFF
U4bMLIBJyV77dNVy2E+6vJTbZWdSn3CObk9jVg6RtgB11Q2uZffuaXFeozxkKFlZ02Vyeciz2Dkx
pul2wjXH0CDe6yS0/kNit3vKY/szrWDJJOZJ0kGe0krZQb1mR0q8CVQqYaR+NahaOBeif29d63vR
EHJTeKPx1LjTE4/BvRSQJxsj+aT60S+EBJ2MybbOs6WckzEnszyhBeyhy4gwtkB0mGNyDwr0yjnw
ZqlMR+K3q0BfOUDWwrgW+XyvO9rNTpJXRcJIF6bYW2uS79tcP4kkq/yupRYoBUD3fDqZwgY/qCPa
BY0tCMzgKDtj/TZLKxIiJ1tp8nwjv6by5IiDUzxVxZVR6o1jKtI0Z8f03mbvt8udQzINZqCgchTH
bzuke4LTLz3DHX7KK+k8t9HUHsiLBpXcoQrpVoXixruBLJ39ldDOnVd+Kq4Pq3QiIqFWmGHDBYcN
fDDU4Z586kdrEMkRcd9NA9zbTVvwub7cyYKxUav+iO2MlT7LUCtmQxLk/IWbI4lhKuxBAFYDZFsa
C0z4b2qn/qTUPjiKu2mO0eIs7qPX5pdqyW5DLH9UZmZc3N70UJqKJtITa7otSnJG0Vr4sOdfh8TC
G9TUbNx3QikfvGTwaRUG2eqdFGM5VIOZh6vX722IXpPXeyGXPwu0iUSsdnkYXfWGj/cyqc+EPVHe
kWshpr0oeje0yiQSXf/IbfUplEQQjxRJfezdL8X2AmNwHCFxJ6Irbma9nuWCJZa7mSQ0xEg2SXwn
RmqaImHAfglrX6cBXNbHxPJeHbZNH0zXndOp6Azu7a0/rymv0soA7S75baxha7sGL7/M6/WGudhB
BF3HYSEd60hP5Q2X4UM98lvm2UN+xzAq2bcroU0peDpheV/hrvuSZ3oyCmae8seIrowwq7CzdqV9
53kw5ux049de27gNbFxlJafGRvLea19LHaeXsN+nNP6WsLfZzRStFeoI7WnprnalXM1ZnpgHB66q
ECXl3LIsPtex27IV5zklYBYI6AhRR6/tEZPWsDdr3Q3TtqX9ZnNULv83Z+exJDeytud70R4n4E3E
r39RBaBM+ybZbHKDIDnd8D5hr14PeI5CLHSpStRmYiY4M1mZSPOZ18jzJ4fG7ucaeMgn/KvQI0DB
9LNWDklECzEMsBk35PKGZPmo44NHqoZIQNiR30G+GVy4OU8J+QcVar111RrwsTJLBywvQoix9ptT
cDViGYacsjrjIlNGPNyIpWySugGPnytbVZ+A7CQ28gckQVVXoBKTJ67Tdw/gpomo5MkhDsxach/p
Ke2ao5SFT02CXoKtP0RSlh6bKN+hMoWCvyNuVNWOjo4uDT6Wd19RXn6YmvSghCjYV9loeZTvrA0u
xd02aTGNz+XxBjcX6wu2Fe+yTEl1Ao6/GLFFBOXOJ4sbEOiyoMhVZPoOPl91I6lin+iZW/bzc65i
Pkam8tRj1vAUiYgGmiMxpyommFId6baKWj9PxcNcq7CBE2KcGbTYLwFUWTaeizLYd3mPgj10VQLp
ezsrfbVVd/pUPNtNtVGFQz73T4tlBWH9XtgpNwtX1yFOEh9AzA7BNj+m3IafOF1u03dA6pRKg9cN
tEQQX0q/tcobUVRupH820/YBh6bbMKrvY1VyRwSXLW2olq+mfwME3npgqfSt6FIV7KqJK5YZkstg
nIa289wxO1Rw/Nj8HIXTNm1e9GzygWbeYwfjh80hQZJ+vEVBcaeHvxzScFxVEHzmIUH+mSd2Y2Tv
sPh5bVFOSR0cqeJXU4y+Jn5Fui9r1SsIvB/BJD3Kw4It0NwQV/sZ15UKeYhG3GapivD5DyRqtxXp
ZsI1XAsfsWRPIFMKJXOTmd/yHDNKNN4RsnTgHsZHEDFuZUGvqDFv+VxBr6KLT+Uu1RVra3aZfJht
Uu1NUJnyc5JZ4acmbOtH8DcMjOzjoW0kZweUQ92qWhP/RLdE32FyltGq4R7aNi3693TqoSDUlBbo
PyI3eJPagb5gCZgq4jd3VdVhD6gVw070OPiUeaG/FLFK8ja2XPUJsFTXaXTItFH1gPq18s2wOMFG
NQkKt1n43upWeJBTruhEl8uvnSIAQg8yPM8msatn/A7N7ZwlD1mo2Js0ThbKtW5PR7w3cKhScdQj
HPg8EtRDgs5cTWlp5OEm6AR7bJE+JY30xRIggCilfoNb4lU4G7hWxiWKbPdTK+s2j9ULDfNyV05Q
JYKhwA2ONKGIpS2CnxAS2M5HnIBrNw2yX2piPtKse0H56KBG0TtMCFIMJOMFanAC4VtClmdh20cn
oK5bjcaDA+GfnqT2gDMFlSYwWfDFOUvBK7d87OKbRU1YcwGZbHqDNiCAe8yNZE7LAPCRLoaulgPi
BOJpGiCy2GX+2AxiPzvafZjpD3jhfJdU41kbpGOiCaTOm11igNlHqyHlU87SPkyTxwyXU+LC8NMo
J8dcE686rytWHTMvuB6BdMskn/rosHH06FM9ao+5jEC6RFW61LTtMNJv7GjTKOldEJQYTVndTyN9
b5RO2soE91uyVJAklHg1THI2ZKLvAmAly8nThqUS6IUKVBp/M40Epxm+kJEU3eta92QLEN7BHOy0
Mf3eOWmCR0r11gXRT00uCa9xjITnW+DLKu1RQxebIYJiLik7Ta99aw6PjknbBz0jOtrhDcaPLwSG
95qC7RImRo+jjIp7NN2jWbOZAgOHxzy/TTSe01KzOX1NSI1guZMVXKgAsQXDNG0KALJ73DLkDUTw
12q2dnbUHxV9XBqKwaYqHFdGimdXGaQsgfg+VflDErS8/Xb0SY5MaVujym/2wXOH4KGcqd8LfTro
onsQReKH1Cpge7yruiT7oep8XtwWhrb2BTYQ0OhlV+/qnV3Y2t6aiskX+ah5c6LingiXc4Mox/1I
pChy7bHP24OZ5A0+IeEPGIT2Rjal7zjOQfdplfdEgTFWJL+73hSR7e4xGpUHMKz3qhw+SEPgmq3A
va59KPrGl6zp2XJ+Op0PMfqediG2MCL18KSOSWAcNxsWzzfQj3K/R5LgzaAdig19rXAmZWzeVFjh
knKHE+pGbymx5OoBCvsWCPjz1H2yrQOI+T3Ekqcx/6SmkiuEuUABjJA2mdEAWW9I24L0EDrjTY3Q
hBcNKpYSEbYAWIgu2iiZVyvBQxLjRoqnwryZsbTclmS2VJQJbmXRgk+urV1iYQoG7vHGdHAUkxeP
+jA3/5Hm/Bboxyejiz1pVvJN2fXaRqZaJ1qNhkwyoQpI3Ry7kWSrhALPzukIrvSfsBFHJCGeaa25
VmLfUeM4kq5O9MPoa5JfbkqzKbdhnyPQUk+uVZQ7RBh2OFlhJJQ0ipsIdDwW/TyQ8X3FlqMDSRiG
6mvZ33a2/I+eYCmpa1/qKv8ZWPnN5PRvXVb/I0nBTu6CECNInm+1a34JO3mSDJw4eFufbYNouzcP
cYVtkBreOklLGwp2UYfhUvQuw9XwdOsNB5MvmOvcQ9BbKl65et9k9S1mGg/RMMvbHNuVqnfyrVNy
j3YIFmMvgiLxCMSlSrJXgtyDXDc/si56HdpAow9h3YyD8jL19XtBIxfLm1yi/C19ljnaCgWo3Ty9
zUaLnkHJLRmq9razzR+Uj9EEiPXOQ9Hikbf4qNrTo21Dv8M0YEFlWJni09QfgKcjrjZ36YzxrLWY
AN4mRf5Ayc7CYQDFe2eobiUcGxe/AbTflOk97uhbNUSqYrA7N5PpzGZt5YZSeNu0FWReKmabVhUT
rQ0YvVZHBa/E5M6uexlXFUaqlfEYo8uCgi+VW7Apil+ZzgPCg/JtkEbRljWCDmhm21KVfs5CAIiK
PneStVPinv9jn0SeltrRTRxNLF9FVyxUtZL9qNwUNB62DVSJrWjQfAk4qzwPMBHA9uwas9e3gRq/
G4nzaUKkxs0SlbpdvnPC/rswO9fWb4uKFszUsNBRErsWXqkFFn86eULkV/oUbPQKSIZpvIDpd2mS
GlQ52t6begmvmyL6gZnhFwNU/E2BgoGbqpnxU5Pkd/wOuVOVH8NAnpVX1Tc1xosOGgfdiHBpSP0U
rfqtlOutQec0EcZW4iyAJsK7sX+dHWASQ0YQpan5LdBrgAzxAQ+URz7XjeQARaOl9JhkulvhlVep
9CQyMA9wAjdT9NC1d050P4qX2Ep0V5jmIVGrY4hDU133z3aWVQe54mgZSvDZECbgiA4QzIQie+0M
R1MbX42kRvNhVGFQC/nTXE0IQuQ3ytjfw6H8DMdsh/uAb0WNr1MR2wy5Ke2ERJQTat+C8qnBq5YG
3ezDTEWXvqOflUfPNbVpSnIbPXKeFHCNIhy/hmb2vZ4jbSeG5FMrpb96AIeB9aYRNrQ0eQcDM0bi
fVXspGFXpYfJwEMtpuuaZnfLsUhKP4vmLUpNHX09p3uOqQcMXqq7U0NeK9PkqJINZBRfm4AaTtSM
RB6rx8LACNIe0tvIAhJmy96XyNkqD8bSYQeMFqZPNVZhn+Maj5pGZqJAUuWjOon4Dcr1vM87TXpD
+D/1sqgvPs3AH9+1yOaFUaHipLxE+RBH93FuDJOrYkVNq3USX+F7DvegaAHl2zKGoXOX3EySsA/T
XGu+HRXt7UQIdJsbafQzKKKGJ528VQsgESm0M/08kJu9hDrfZqAn+jqY4Q90pO8aI/lh1fSSVFG2
9FpgJ20kS/WAA1a3fTQ3dxl8qntLy+WD0vYvSCTBNAmognqaVLxYVYrZqap22lHJ7JCGZvpPEzZb
7lx8USR/VhZnZNONCuWhbKOvmFADYjNf2hiEqRIX9ZJEPVooPblSwf2GQkb1uU5M6alzKHxqP0oC
C4QXLJRY5LukSh/r1NiEHWIpFCD21JGkHR3l3Ktx39jHvXisY+u5iez4eTArFwI5eCm1GI8NQGnM
TNtoY2XdfWkqr3Esbkr1V9LJWMOSgdCZgYwzCPrxSbpLJ4Dq9KjgtL3a8t2AUl8/3Cpm6Fv0XELz
sbT6PU3xTU1gZylv0kBvMZL2SSdhHFB/15KfIP6pIb9wbrfUgx3AQvN33Jsnv5Oo9oX4JS8aADw0
0/xDsxbmK5BTwyxNjCGGimjROuL3CCshuQ+ThZlGE3cKAQyq8dfGCcSSvdTcKhhcJa2nQ6WAKggc
S3osbTIGLj41dnX1gJvwY73wMey487RMDl7xhMl9rSSwxp5nxCHCHefya1Ts+iq+KePpKVmKSfh2
Bd4g2e1hah0y3BHL56b/lHXObdDbzibEjQm6UDwe1DkJvRA5GbeBVbctwM0+BrJkv1AZjHxtdoj7
K1h5ziD7fbH0AcCtpVUKFFTXLBdmqqekS8zSYEdc2zyt2WhamyyD0WFEd2E6+/2ofJ1Fc9MKsLmF
sYunELBy4vzjqFyRlFekb5YCcXiCcXeXmDgL2tJ8I5XDDm7HLpUgxEsxgqFxMvbEWSr8J3jLQMOC
fyKVDqAA5yo5/V3dRbeWeItbGWCOToikG9O8xQ36B08uR2cA/VaOrxh6emUBxNXmSadVnm4Gp6w2
8MjcLMcxNPnVVC0odNW5Gyzi/45/MICMbgyC7KxqxBZLNSquWZZwkQy2F2tVdA+SbsPdDLEQ5pOE
77QXOuHnSYSlhz6t9ZY3FSQk6m0uZOQj7f+7JpZf6HBH207PBhDXRg7NOWtzfgVt2r/nWDxUb8Un
0by9ibsf1X8t9IxfJf33OIzEf//XyT/dxb9weS/fxfrfOvmP2v/+/cfhW+n+ED9O/sErRCymp+6t
mZ7fWizCfg/wn3/z//UP/yNC+Hmq3v7n//hVdrjB83/Do7k40SeET/p/51j4cZH9KP5Z/wf/5lho
yr+gyVoQhxEzRNh6YW7/R9BQ/heqWChQy4gg2/AcYF/8h2NhydAvVNhiuqpoC5aA/+h/Cxo6/8J4
BylDiOCapsJ3/RuOxZpgIWMBQkV3UU6Udc1ZC0xpGlplTmFEHjDSji5KZg9H4rzoi1Nq4vDHojz+
W2njT4nCRfniT/0NPDYgccBV1mGN4CWx0t9AVSpLyR5jDyav/hNyWmtS9zYxiMwVPNINiabTjE04
EPMiS6+If5wdHJUMg2VWTORUTgnCsh6KpEDik3dAim8KKQWp6NSaq2MHi38aQws7yI9wCscrNPUP
ZOnf87ahj0OV1vkFK24yGEEJTKwWeZUWw8ZAEsSbmklCeKAa7tFWJ0wwRyD0bVhHuykH5h+Ckz6o
ZboodQ+gCi5/h5UFEPI1y4dwkDSUVZaDX3a6FhLN5pRmYeRxf/e3mV7SakoMsWdLzn4w1+V77qhI
otty1wJWSVNfNVLnyaZicHvlpyzLvtoTFvKRqi0jdIO08Uq7ZA6UJicrBFo5ScldUtBq3pJrOAdT
juhVdrTUH6WBPN2nUVx+czI84oQWh+YGKD1ofos09BaYj+y4CZiT4tpSLSI7699nO/g0wXdfTtxK
hGdE1gnoLJjq2h7iZ13uR4psC1ChsQ2vKaJ2h01Mc4MLdeEDcotdMob2in/Yue+FaLyCUYKO5hCX
xen3spF9g0xsJ16kN+MDhvE6QmFNdg/1QjogLWq5kxHCT57CJr1No5QIbURh44dlgsW9/ME+3heW
5WioEuHexs5Ze5lBIuucAokvr2gT9R+EJlIfOLbYCWCVu8tDrYV02KV/DmWsZl0FURBSLE09Va4h
C0ygJ4+1FATfecKmR5io1hUthTN7cVldrmoTrXhrrcwWK04iZVWbeFoEFrjV6uJG1wvtyi24nPbV
juKg6Ig6aRoVybW9SGHkqiQLmR010EgWKb5w82yQKVG52MDE/WGlunXlqylnPhuDOkt5mCtI0VZr
mUiTFCNMk3hmnuV+l6fTY9JyGeaZJL5DWY58oxrpDOLVQ+I/U/MdQg4TKab1mCL7sVPQVSSMB2T2
Ze5HqumXv/XH38cFgAsPYv2omyNwcrrDuacQdYWq6rWloPBSVzaheDxQndGDK0N93FaLmCIXn8ZD
gBz66sZB9lAMTakvX9notxL8eArxlvw5rLPenS0rvCJQeW5qiE4h4+VYzNFY/vwPZYp8LKGmmw6C
6ToNlKI2DVhU8ngwK9nx/n4VUavVmRsPLYHD6VBd2nCL4pPqEUeCu2noumtJlPnjMF7zr/ugECdz
ZfN4AN9CmBKYxepRS/XWiuWo5nSmDmDWXJemY9kD4d44wPe3yVBNJC7oPdwrZTOBbtGru1CiiRXQ
On2vc6X7CiLBIRubhtesVelGSGI0PZ3094pn4ccTx96XFTwSePlULq/TZbEGVXEA3qVeUCmlPwgS
B6ULM5/rDXHaBZ0tCqB8l7/F+UFZIKQOZT49Adyfnx3gWYDV8ZR6cVvSvtDy1H4yOFT7RpqLd9r1
ERa5mvTz8qjnNpuJnPt/Rl2rQNe2OqOevZhBo2x2s0AIsygz99I82leO0cfLkkXFjIldhvah5qz2
mm0i5RvwF08rE51H0NHvEn22r2jInrm4TodZLeNAA7lRcI720gAwYlRDXQo1sMtKSFPZ1oB0bGur
hPNiw5hffBIQqRpH/BEspCCOcpTWT9KIGnGJYugtBRPr8fKCn7tNEGHmoUIO0ACvevqZe6iaUx+V
wLAIbvdah1p0JWzzUxc55ddhUIP95fE+CBEt58400EYH2I1mnrbazKVcId1WKKkH+Nb6KSBxv029
tfQzR2GY8Gic4VX0UfFYDIZNt0bvxgOap7SDMyedgQWogfxj6GfgjmasG9fUTc+tBzr7KOUuVwPx
yul6DKHDVot63Mc6MXya5kGSEPWopRcu2/SmMKfyr59TmzDWMrHxQwIJDaTTAVGy06zBGnMvCRXg
ObnC+xFDc/kqLP5OJM7YbJO+cK4IQi377vQVtzHKQt4UG2RMwtZyXGmkKMOUi9xL2XRUEqbAq5G3
9dFBLx8MBeDorCrZVtHCcVOGlnJlG5w55wxPLvH7WsM1+3TWKuyovAWG6ql2gV+zI2NXX8HzBVAz
XrnIzg0F75kdp2hoLK8VL42SuDgTA0+zVUpuW/btTSJai9LzIMIrl8qZS1PRdHRO2dc6ygSrj0mJ
38RCPs08J6A7bxeK7acZCqszmQPFwACR4Y6u1uUjdWaCBpkvCvYGEEPoqadr2QNEDyhrhV7UdNFz
G1iBCzJ7ugHH1PiXh1o+y2rXoD3JWuJOY2OJs7otUhQQlQEGhRd0iQZvCKxHkKmda0QRsvZkOWgq
ifwAwfX97wc2lgGJexbHw9U1ynYdAq5yyVXNcHzNlKh9LSI12mkLtAi9RBX9EDv9skS/11KoMzcC
kQLKXFhLyjoU4NPlzXS90dFGCj0J8OEDBnPvM/qlPi7vdAXRovYuz/TccIxGUYPbgFB+tcSk2eQo
gSK5kOkoDCqT9TWd5+qljorsGZsp9crKnh0P6QxZwXUCZuoqsq5NqdZUaZDcahTtbcFjtWl1osuw
XyjeubiSC37cQQ7f0dZkBlu+5/Jz/ogm4TGDRun6yJuRE1uyX3EUKY3WOZO7nRQ1jynQ2CIy6ivL
+lvR7XTrMjBWDyg7q8ity6viTYzO4tg5cuQhN4eii5nloKOAmo47Kxmdp1JDA9EbQ041iqKAqLeo
4UzpTQWa8GAlhIDb1pApOMtj2G0aePT/ZGWAPPmgJc6LBQ/joQuXbpBl6AP9r1DQ14/qQqajnBry
4wRoDy0OdCElNw41+btSBSC26miiMlw50B4vb6MzgQfwbBOBX2NxoMAl6HShG72DgTwD86wF0N2s
Giu8X/UKbNGYuKkN476fqezCOs7cfkEJoVSCECjKar6KttJWSvPpZumweJIqXfODOlMR4Lexx7FB
AYaBtdnpr1PjIYkHJ4o9yKTqVhiz+oxAtAxvTjH2shLR0lFNzCMztM/UYeh2UzdK4NsA8l9ep4+X
p2NSz6OYBJQZ/7PV9s81ZUIuyMDHSEFVHoWVYitgwB3yHgrk5aHOfRJTXaqhTFkzqMmcTrp1BID5
Xgm9lh5pu1EmrTkizmJhpBQbCth5QcO0XRAkNTzKX5IUQYsbxsF2TXO2j2Yt8J2fczoMlmH5yDBg
Q3H5J358vxbnQpO3xMSjF+W201/YQ4WPKhFGHi0xFU8wNaWxGze3AO1tT5XCaAPP+FoscHbQZVWI
xhGm1FaDhq3dAxoMQq8bOZuUzKpoj60VKJsGJ7pXYNOUVaE/Xvnyy729uhAo4v6fYVf3uinJwwhP
gkuOts4hs7VFYRb4y9+vKAhOYjuFF5NE7XRFQ9BUaARy7cSlZh6MGWJYlw69ZweRQXcHhZVxRPfq
8qArf+KlQIpTKH1mDArJcOz14VfnaM6UUo88pcAQOSvCdKuFXeaahjQ/OwDVfXsJ7dMCVDFkHwQb
SJCvbfflu60XmHuHMpFFiwAjk9OpO1VA4rL8iDLOtQddH8O9BZfj3syEeOLT9l+tZoiOBjfNQQCD
OJSZUd4OaSHRaFfVO8OYivbKynwMex0eHSShCLjxoFm/ropJhtlYFI4IxCuvHZsCzIA1+PFoW0BP
KnErkjzfiZiGVUdZ1r3yYdQza4KxwGLoxCNI7fp0TTplDHspYPzWrFu/J8H2c4iQt04TDdtZUseb
EtidvA2VLPnZohZ/BwLbatw5iHQKDJV25Tk+d/3h2kucoSGhRUX99Pcgb1n3dYO9DIob015BE8cf
Q/vFDmFHX5762ZVnV/6uTGofhOfJ8HJtkkcOQpoa+6nR9W89lbRd5UztCMcE+imUe22PPGJ0H/Sj
+u3y+GcCD7pEWB2qiCxh1raeqQYDCGQxV5tO9W+qgzdkkrvPYzN0e1q3yUEF7r8dGpSdLg987p4x
cJsjpUR+mJTndInzORot5FQYWK4WkI+T3cDW1q/srOUwrQ8bvTj0bJcuHV5hp6OYJe0qW2nhii4U
rlhGHiBqjcZ1Siv8rDVgYy7P6tyljQg9ATGWDvDxlz//I46T5naBIDHeHKvT0ZgbmPRFUCNkViEG
+YXYJvPlPMmu+TOdG9dkFTVTNgzKz6vVROFmlpNIimFETfGuVy3kVyb5wRzid02KlX1tau+XZ3pu
4/BK6DbZI5P9bXHzx0wjCTB7SMjvNbocu86MsGsaTVYHW14xv4Kp7WlyZc5jmzdXD82542kuATM1
Uc021u9xbMHDtpw0RiCtyN0uLzUX/9toj8mPfuUmOLeB/hxq9RwWRTbmfZeDVFyUoGyzMbaL/C2Q
oEL4Le7DVzbs2Q9JKuPgiWbRXl5/SJuP6Cio2gUZcXAzI2xeoTcJEAHeT4wP6iafsmF3+VueW0+G
ojdC6MkWWl2/Oib3A9z/2Jshry/gvXgbYgXmk6MPV+67c8eea5U7FX8iBTG40wOSQqh3CJtoDFJi
Q2yAzuRUhYl3eUK/ezrrc49nKbVhxHIo4K3iC7RIa6GzhEg7xM1xUpvAp3O9QJziutoDWLrtZeTw
FAt0u6UDMHTqSryjA9PtVDRK9wSBUFB6SMGppNCfQifA1bV88CzVqK5cwec+OX1AOvWWinGpsQr0
LLTuMcWoE2+GG4aYD1S3qjE0MMj4caNpOIPzNLVPV1ZoieBXKwQ0QF1sdXDY0dcJ7jRaJRaCTezl
sNJuAXJ91UQ8v0zwtbfSxA5XujrbN5hnbu1ZHHpTHa40ic/Mm1Y1oAFdA/JAI/R0K0ityEJspCJP
jYvO0+URA+exifeOJulIEFkxkkbleGWxz6VYFGlUKmyAFWAtL7/qj3urRWkpjBqyjaq3m10E+QP7
cyuCrDEXCKVkfbpg13L4uaK/l5RikZGp48SPadVqVw7DmXPHbzEczFJQ4vyQ+XS44I6IpIReYYay
r3N3P1h9qLkaIutX2lXLhl9/7kXVk0IYbUKIEqfTDsNMdX5r3SoiVfRjjhL0Ny03cwU5CFnZFWGU
viWa1e6iEO7Ydiia5nB5x5373JQA+XCEeHi7rW82bATE2JWRR+tJvym6UjvgHxIf4JS810jsgffu
O//ymGdub6piTJuAW1U/QDSUkfQYFCPdGrR1d1oS9gesX+0DBL1s31Vp9HJ5vDOPosPrL0PJ5GVE
uv90la1RD6rCQFkgBr/ghWVc+KZATwCO168OZZ7bFMXeKy/GmU3EW8EBoixmArZYbWgUs8dkLGil
8BijoawPxi7T5NjXRiN9ujy9D8tJwiLz4NPhNiyVNOp0ejV9tpksHlViCew4GVqLUxS3ZaFLaF0F
cn1lah8PK1uVhwlDZ+q3cKVX4RvsajWvM0gKkd5BsVAGwwskmPqbSk5rlNyU6SAwLfOgPit+2hXl
Z3hZYEKhaV05P2emTiNblXkedZWG4+qyapFC72VBlaqUUXXU5bbwEH+Dm2WXTe5fXuYPb+Qya3wJ
HR5jSkH26qQkNbdWiDadiwkfmHho95O5nSpA7lfun7OTAr/0eyBs65Y//+MuDJGeISkTkpuk0MSm
EKKoVBj4GCgAFiNIuNvLE/v4LJPhsFXZpFieWJQbTwcsZQWl9kUsRe+aamc0duU2+M3egYyL3uqW
Dm6iJvrNKI/jN3Bj4kHHVeBbLleGH7Y9+PHCQXgqjKGA1nbxrS6s5jYtpfKt75vuymb/cJaX30pA
RDucTpC6vq+cEKn0RdkIiv1YHFVJi37Ovdx9U9IwnLcVQizfyqmoPDia0pV1+nCkl6E17CGX25ok
abXtjbzGJQiPEVcWYjr0Sa1+RnXY8BsnufYentlroA2JyJDWt+nvrbYAqsupOaBtSSd1Co9dhgcG
Vfb45fKHPzcK3azfvTxryRhOv/scDCWIm0Ry7UAtDyQL3U1XVdd682dGoclEAwZ5aQ6Qs7yBf2zn
RAm0kgIzHrW5rt3UmMZt1B4f3b+eC1JXVK3I2mVe7tVcYhwT+DaQtiCj2/uilhLfRjjoSt5xZguQ
WpEfO2TnTGc1CnYBMMFNsfSs4vwAClfz4SVmLkhh5cot8GEoyuHgF5cuB5baZOOny2ZWlp1TE0JQ
dBobb9S1+GsazQVluDz8dXntlv/VSRSyyI5znmSqqBots9VQgw74OQsHhmoS5Yi0R+A1qRERkOOy
2KKG8QA58HM+CNW9PPCZOSJtToJDus+hxi38ZGs0sI5FAizSHVI7fsgKsPN61dnIcaj2lTjnzFD4
VTp4xC04XuL606GqUA7tsFVQy0f+ZZuIHl0dg8z4pnOSdPIuz+vMgtLfo/EHdM82uDVOB+tNAO8Y
9qDxgzkcZLvEHm+aAAwP5hGt9QMl2eqrAfN0gYmH19w5z82UshFKJTJImw9YkRTGcZUrSHg1wv4e
BxQt8xAjETsAn/L30zQNzhxXFebY67t41hKIspiQuMmomsjz4qvgUqSLnvUOq44tTGEdiQ2n+BoG
VfLt8tjnZmlSbATopSkkK8uf/3GrxEaPS0pvLvh+EgCU3SxP64UByRkfzctDfbjATJmUnyI1nX36
8s4qfAwAnmqoyDouaiDKYZTn/thJZntlQh9e/aXFBOxUo8Kga/BGTydkj0qIpqW2yIHlxdHM8K0b
J624B62l7sOxNf/2NWM8gn5QxCisLraqp+MZIAqaskEdIo9haFsRSEy65dIe3oRx5Z05NzUQ96Dk
6BJ/RMqlQ6xGstShc0yt+ShKSPzI1aBEUKrE7K4+iD7eX/5mHyzUwKCRvS/NU+pENn9/Oj1UtMjt
uFddS1AO2vQTns4b3PYUr5zC/jlXzAHSWTbN7lRrdgPlUEJSzJkVlOjRenPMUvNMWCdfLv+uM9uW
n+UAXSIpoNm5uoZ6qdFa5m/zsEfFd5knvnex0512kz3Oj389FhiAZd2pJauMeboERqkH01igNIat
M7iDEmpPXuQI4Wq56l8e6syF9xv1R0QIqhSHuNOhmggz6Vwg5dbAAvajRQGNO1wpESpBWzbSmv7F
7uan1snLt8sjn1lQRubVWqzPl7v2dOQOL8TKnpjknAhlU/fofleAftHN7+tre+pDcYYanEw8zqcj
YUY1/3Qs5DjwJw4Xxb4ckGWtt8oBwfJhl6I7eEAbK/cnrQ92tQ4YU7UgTIeOXvz9O2aTNi8YCG4l
LEFOf0My45tTCWVR7Af21M+DfswKRXGNotdfLy/tuY8KfIY6HXkeNs+r6Ya42yGNiIWqqlt48sQT
NGW6zwhMJ+il4ltObgtXS08Q3vv74AdILeg76CsckzVRplEFQDOnsd0gr97y2RqQR2dkGi3zlXLX
uf1DLE+VFaAQ0NHl8v/jHal1p57wULUJPBCnnFGz2/dp+dMcBufKl/t4C4ICwNaRWIfeh2mvgoIB
YB5sfzTvkxwAYYnZqWsMjY4uf2neiqnProz3cWaMp1tgZciN8VFcPu8fM+vMMp2qhcErhvatCexs
33fxw1jr4+7yPjk3EIUVUPZgOKCVrK5apMgtQ1QGkuMgYfZyyJ1aLPrwtXXtITk7ErnX78Mu02k4
nVIxORr0SORozUxBXCc2kAOv83Gpi0n/H5PizSLltwgX8aE8HQqpt2RCxwiqLITFA72GFHgjNPZY
IE7w9+tHQLo8CLzHFHFOh4KUtdRFK9PVgiRy01aPtkj7toAZVNP766EgFZCNqQTDtMNWe6KSasrO
c2a6Rk0/YdN1gbKv1KJ8QLZn+Hl5rDP7fSm60dFfpgUk7XRaHaxklBUw3Kp66xXo7PjQhwp2H9Ki
QArkZH95uI9RGujQ357MENqWHsPpcJlVIAGmYJLpWG2AVzt+IImVxX9bcOLi51P9G5nFyVpNyiGF
nShBm5QfaFrmWPzxmZr2ECSi3AMHpJdxeVpLCnSam50OuJoWlBh0eHT2oZKimqDo6OpS5KgRF5v1
+3jQYq91iurKWi4ndj0oEAgLdg5vK9TI07WEiRuMDfrMblfk5h2G1zis6lO2t8co9hEnKLb1PFoH
WEj6IS+m4eXynM/tHIia1D0IJf7tk/XnzUUa2KGToJuuNM6LIkeKpIQucj/nq+7B/CpXwDXLR/sw
XXxV6XdQDQFofzrdoew5edrEAZQb41sSCMlEgH4wjnZul9eqe2cHcyCCmnAjYHWtdlBNgppqLZMb
i4yezhCOB0xgpj0wyuRv295sVs6ERQ8NBiIE19N5FVaHx9SMVcqAYjHsI01dAobWlTO7eeYBR/kI
/7grz865jwf9Znl4eHcol54OKkKpb+2EE1JPbbqnVyRcXLpRuhobZduLRP7725PsjyoJDUXKMuso
V7e5m9WYSVYir/zetGqwj7p0cOQyerq8Lz8WvpcFXYhTFICpzqzvmELDC7GJ2SimLjnjtle6DNY7
XudHHUjzvYX94ZexITCSgW3sR6URHhR6tI3JMK5M+9x1x+bh5wB+swkqTpeZfDUN+l5j2tWU0LFF
m6+0Iu1KdHTu9jE4EwvukbTFWZ0MqW4j0BK9gW5kaLtkVOkGq/ceC6qp983A6N02LqwrT+/yCK2P
I6UTKhdE21T2VztIr5HBMwKTXL7CmkFPVBDqqHv5CCtLWzEhzRwiJX9wIgxJLn/gc3t3ySQskHag
Etc93ynnbWxqzXANO8pR1S5qpKKmxSmULnOPHAVVxvTKmOc+JCkqTV9yNZMNdvoh8U6SsNCYDBfE
UehPKtKfSBXLV1hZ526dP0dZ3ToByOwYHxpKfJgZeFjA9vhIOvM2Dvtr4J5zQ1GeB0hAoKHS3zud
0KDVsj3HikGZXAMLJgczViwA/ovKiL3L3+sjdJD1gtFM1sn9BjVl2b9/xLjziEyejTeJ25hRJ7vj
uDg7hEZgv6JQXySHJI3UXd4pToYZFdXgwBxAbgyLWPnlX3LuK9IIg2+/CAUQIpz+kLjQulJRKKEa
GpSJXggLCx/7f3F2XrtxI90WfiICzOGWzQ6SZVmOM/YN4TTMOfPpz1f6gQM1VWjCHsz4xsDsrmLV
rp3WWus/t62Ik7+9GSJEpHnKmDSh6bWVtgjDyFMjO6j6Wjf9fLTDN8DsYKOa+gnBBrOJhx+w3ecl
MoRhdz/DsVvtREDCxqvfQLIEqB+IPQRG17+BdzGvszWzg9xDfL7s5/VkO+PUBgxe1WdUdOBpskuj
2LkmsqvJnND/KA2YR95ssJFaVR+5lMPnGU6ulsbSAXmehsrVaMBrpodQld/ebJlFRtOYK1Z5PxkB
uV5oWelzYsNUH5SVaj91qqL6U4Ufj2CgOvYJ0M8dg7IzJMaKQZFZOJ/nw/7iMCvKGA5t0tsBaW56
WMyoepy8Ofx2e1my6+kKT0MlA8iYs/E3TR6ZDow4dsBQo3HIzcg9jjlc+Cjkep9um5LtIBVLj6F1
IEPEsdc7aOhwMo8TjtyOQxC5lqKDw1WQZqmZ4G/nYtl5E19zP+AOXhrUrw1WOkxnoM+soG+y8Q1y
e15gDGZxsAcXDeUG9mnTm7KTqnXuW4TvvrlTax9tL4TmEKKl8+3Vy34N7zOFeCZpqEbam9tqtwpa
xDbJ1tqUzbeEKVmoCNsaGZpEsYrf1QS70jFGHAXIVaYVCqc4KR6grVAoRJQKOifLCvfezimTfH8U
XgX9g4hBNXO7R8g1ae5MbL8AbTzOPbXQvrUflrlydryz5DxfWdpcIFis9NBusQTx4T91m5XneVXs
nVRFvhxCFNEOZkGb1wbKvlU1oCcKwtbKL2a7EG6iXRJ0qK/sHC+pKeYbdUDGZNH65uasVlmNw6Dy
Pcu09zO6LPd11nxaDVjrbx8dycXBwdNacUSqTppwfY6n1KtAzlMRcFp0+/IJqnGVsbeL66KoZ1hp
umNP4tMZx6HFgZ+jtW5uvtSQKm5tFHieyQF0k3SOcVi0Ur3EqdtA/oR29mcH2tm9Kp90mSDHXEos
QA62tVtt8npnRik+QMYJoRDDhu1Q00guszV8NFtr3bmRkueTdiOte1HRAZm3+YBps7SQ9a6kXlo6
UWNBZstqB4h4uBHlwS2H4txGi/t2SszuEMN+smNfus0v7IsD9sLBp+PQ1ysOMZhMc73A8pkdu1x3
7/uWoX6DWfKDtaR7IAJJNE1bF1QF0Qlth23M4KrRXJpzjh5c1dWX2EH6IKtU5gkaL750YZffGVpW
H+Bq0nfuv2y5xETE8bgaHgDx9y+Wu6R1mzu4lQBwOPzQDuQSxpAYh2Sp2sc1GxqIsJs/nruif03Z
goIZ/U8+9sa9McCR8UhzSVOXwiDJAvo+eZk+4Ej3GExk/oASCYARjrBOOn+9vmJpc2NcqHuudgQC
ebT6wwJ/z2mki7CzlbKb8tLUxssto62NVu4Q+K1spduk2iXXQs1fahMiMwKh020H9Br9JcYA2Kzn
55Qq6MYDOVGsdNTuSC/DUPndTDaaNVnroUAUUo0J17ioD2qLDuAhXcbxTWWgYmpnSxIFY4oEjJKY
7T9ZZCHqNqTrR/iXnX9v/0LJ48KxQvhcsIowwbK5y66xNDn0C04QFeHwQGT8c4qa5u62EckX5lnh
CX+uQlGzv/7CptoMtTMNDsTH4PtgWUzPc1ZDkZ84e2Dl11QDFEpf2tpkvcnSz94Qwi5kLy2iwF67
Olqg2OXyU4+97nfSzL32DtAAurzM2Gdf7akzkStCtxjdWFiVXd+hveAci3lA7KdW7PaPX1rBQ0Qz
iDo1D+DWkTieAtUuUzGBnSr9/aS08yFvYReOp8bdyVZff1yyC14kIE9UdYj5r/cdYu5MddMccRHF
0h+nFJJRWEj7nUjotWekykzUILJ9EahswlPF7o14VVISVYK0kzsjr0s0Rl0ny+cF2GNdfuqmyQh0
Og5/OkdE+kQGR/hFa5ZW4uZ6tT04FTp5FhLavASdptdwEwlB9j7Pgj89w5iiWYb7J2sjubjey7AJ
cyPNGytwvDJ/m8WpelnDoUCNR/nyF5bIKARkyRVGry2JeewZ/hW+mofcbmlD1AtamrB21oydUOz1
08L/n/iImIGI5RWQQK0qxsjz0AycsEwvUZd8xZ/1J2dOUyL+bEIvNdtDL7z2wVc2zc03Q6gZTo8O
m5OljIHqRkjg2XpzSJD2PiXZVOysUXYJXqxxezwRbuwnejnYg8/uuDp6c4piw9u51dJV8UqLSjt5
55adbm2d1ShDi9H+cUJY00OnCVFV26+ydb4othudbx8SqT1qNWDbiGtB2F0fkmnK7RFaJjOIYR7/
oC2de3J1eIwaCHaDyOr26gbSS05bkpoMMSbT2Nf2hr7IE+qknJTMLU6q1UFAFS/zOzDmMIbrg3tQ
FBuJwtZIdx4P2UoFfJOYiw7Yq8zEbrt06lLPDKysjy5tOpOHKn15aWe1vdMW5evtjZXUwsCu0jLn
ycajkAxdr7RpRxQEDWpheqyEd4zbVPeh1a9Ixk4wU1n5cAzhPERNIFZ+uEb5r5ape6U/2ZIZWhWA
GVuwn238Ni/p0mrOTP5dw1DfWKkToayoWHcdBBR3i5Ltjfm8fqBZs8YAmENHnQRhs+ah9hA8aOAs
QTkLySEXzHdv18uxDavvt7dXujSMUQ0S9EPbFKnJE3toamoZEIvVRwScS390IPoa7Dl/U2l6tHN6
JL0GrJGnu1Q24ZXeRs+G3s5TBY0KfluMZkUjnNGFnVJLHXRf95L6Llci+6Atk/kOwrPuXHixekBd
2tt5QGS+lpeKjjFYKAa0hJ96EcbrDIf2dBstImonJAWN+KNH1mtsxIBPA6r7AnpH6XfMys+zKO66
TEwRjG4OU54NObrgSKYObe9RSG47/cNkGfldT5nkpzEoyi9rgWchhzL/SXfC4TxPyrhXlJOeMKYb
BDQOxoUtEtdOOmNeo5q6o5cNl6LK4q/oC36MUP473T5hUkuivMDomguaYeOpQKhSDQgJR4reNT6E
C7zOg6l0dysFjp29lZkiqBc3lHIj3fLrT9qodrQoKqb0xVwuCXQCEP4j87Yk+d5LLTUlvC9DogTq
W1x9VCtmNyV4pZQs7BCDrP53zbI0CO0x+Xl7A8VBvK5MA2GgXU3sweALVL/Xq8rz3m1XGNoDsFLt
d31IeF/MeA8KKnEE0Oow7co4qJhR2uxdu2q9NtCTD9Ipbo/20Dpf3bkdHxRb/9AP0bKzKMn+QQcl
JnkBpFGx3ZjT82keNcU0g3ypAYRlNspzYHy/K9UAc8vtDZTaAgTCQC8mXxFCATidzKJMOBbgQMAs
6859b5k/DG/NPt+2JHmVeY9J30jQxWTi5lMhzAqNmkMslQ+1YZ4Gy4jeo6iJygSUs60BR7GbMLbo
Kfdge6ed0y/zLCbj2aIqy2ekmXt9UDor0+tuISaYVCc9TanZvu2S3gwUV+k/5VkOpYKTIsUY4Zfu
y3SE8r+C4+z2Fsg2W1wKThG8SfRXr3/EXIWL285Ey71i9ogr6EmNUjsgE6YQ6m7Ht8gOreBa/V91
jzrptTEa0/qkhgWpTob8bpTSW/Ana+pP7TCOWWCtjbL8xWF6aVIcgRfPxhwvo9svnRV45tjfdVox
H3stdt+FWrJHjyk9TSD8oMp1yE23c5nGXKlx3pAuIn8NmSrpVnOewSmhNuY6CmqndvY5nJ32i2JP
2k7YJbMNk4ErGkTiwd4skw7HVDU4jKAqEu3B82BLiXQNsRi7NY7UNqfjEBXfk6jOdz6p7PxweHia
6LNSXfM2+7v260h91kQE1VHPToJczpgb5rmal/X450cVYDnQsGdIsr3xQaUJ68lqU462q/5X6WTW
U2Hn3Rngi7WzKNk5NTWK64TqHsSxmxxLobYNA15lBwXONRi70Xwa5xYU46IKxh3nx+2FyYIsJmRo
9IPzpnW7LfDMjA6nuZiQcZswRsGnre/iJkWANNTLHx7F2k8LKL1AqQCcJcpkvS8WWscZspw7XVVJ
+Qf0Le5QlPzF4jfuIPFGfbBb4kv0/iJfaZXloa4YX19b7WtdrzWleTt505htdFeGDHV6aqFyyOya
GmcGQ1iE6LGGmsHh9g4Jx7B5U3GRoBEAITFctwWihZVlDeHE840K3XRiSMQJVDUyUKcnZhhnwGlQ
UO5RcEse8iujG29V59AehtR4BVZnPFSO3p1DJs93ngHZWRNTPAbCUoSY2wpiEXphMk2JHSS1/mVw
UE5de+YELDV90EK1fH97I8V13G4k9QpRCccg5Z3r67oo+gRETrMDNaw0X00i3W9Rn31MtLG4RGo9
C8EO1Tdian9TWCRPt83LvIVlcQCYGQLrsR0Gtrx0dJifYSorgcIy7JLOH5DzPSAkXZ7/xhRjEIyM
E7ds84UVpq/OFEO6dYUYHWTq5ZGMv3mXamjQ3jYl/YSgSqg4ec+4zOtNtcKsLuAcpZc9JTR0ykh/
1wyTFkDUB31UjTrjbXvSXXxhb3MwoW+suwmGerTVFeQ7QZ8cSOHWo4cqy44p6dLonAvaJTqO2+zH
dZdk7ijoBREkIG+oU+QzGqq1kMsum/GtZSZ/TD0K1wHFNJB4uCEgM2LxLx5su6BgF/eU/MF2O4di
SHS/CdFp8dLwj6HUG1Ni8S9MNZ2Hkj2SZwHjiLafaMMQdE057lSRZVeOAhPdd6rIVEWEm3lhpetG
rUXM0AkMxesEzTziPlmoefe5HqlnKyYAzGsPAd1krb/r3tytO99Q+gPw6sxAs7OgCzY/IAyXDnJ7
O4BIxEUCN2PgwhhH73dRmQpyENx32xiVk6JEeaC5yR4xgOy4IsFBM4ynFE6ezZtSmfAiE+AJDzeU
CwJadTH5buwaH+c1ScOdp0K6WoE0Yrdhs9gORwIdzUsrxJreaTMyzNPwboVaM4h7SKvsJCmgakRt
zqk1++1qzXu9GlkgRqeAUjd9KwpCmzNFO1ArhZIzCMS4SH11Kr8Oaqp81KywP+kTHzcb6/7QFl23
4/Ck+YSg+6fyRfKkb2uMs9MNaitktTxtWH+O5tyfKMRXF7caPVSRZxatVC1qQLbLbCqQD6op9V43
Q/ZoCpEDvjTf3N4CgwylAxi/0FymhvWuyUP4MSP0OvfkTGR+iZYnnK+C1AJ46fWZzlO4QlKVeXRL
7f4z8047xTXCbHNu9kcqFXuYe+mqnh8SxiPp1WyPcJm7SdgzHdmZbXpYZzpP9rrslV5kR1dEANTa
AHYTDF4vSokQ1JoHEt9Gj2bjoPTt8rbN4bk8LZChJSjYIfZ35KLDt0qKrCGs5uTzX0wz8jwz706T
BgogKD2ufwakwMieaFTaEGmN/lV5aRA5m8p7pXIQn45mB6GRoT6pbmX4ZpFXF6Mewp1ZeNn3ffkb
tk5TTZsk65jeTBY6zcoatw9aV+iXbEDJVGUg/nL7SZV9YDyUA6QNnNIrtLI9zKbtRJSMzaqaLpXV
6xcPkYKPt63IPCGlBrh8gdlgZ/NwTzFVSxqOVjChtvEz7Buz8N0iHxPfG8Nxb65F5opcU9TiQdnA
arTZQ21w+qVEtjVQjLQFZYrW3X2doOt2cGMDGaZeS4AVlHafRn4PgfRexVa6WuIG6ElxBnAYXp8j
s53GXOlaSgvW5J7qolsuKzNLwBnmaSdvERu3DWs5lgJOBC8GE2XXprJpscuV3k2wWmoR+VrWewdH
WcqgZ5bzmMDMGmRLsYehkFp97gzr9FdeHZqmhLSoEJ3bzM6ru8rOPlWgzs4qpAxvlAn6wDLipv75
EaIIRyH4ecBk2/6uTJLR5+JYXM3D2zZS18/amPQXEKe7TlZ2KURAS9ndQD91q/tDbXOeIgfGsbxF
F7OCVuftpFXRztWTHVORsTELxXSQu13RmLfmAKGwFcSVbvxnlV05BS3k8+clKc0AXGFy38O9xrhQ
Pu0gU2QnFFfLkD3/cfE2j7U5RHpsAXwL5iFGbD3OdT9kN+6jNtqjH5GbAsJABATH1lYPzNMa5vYi
ysBwyRXHxem/d3M4HiFG6HcCIIkl8klko+Du5yXeOpl2mtGUypj3dIbEPMAVE96Pk4sGsWkPxvmP
TyO863S/QQJTPNy6mC7SxhktEDvolygJelNTIGl1l7dxRnZ525TkRcAUM04cEfpsWyyubQKIMlJq
JFE1KL9T1B5Qs9Xjb0PbOAzVFnsDqpLHmHaX8J9w3hJWiWP7Imx3tClLVBuXolVuqbybCkX9VIfQ
pPn51NXTfZrUuYtOaWuCWlyd3Ffmafn39polF/BZGolKONMhZGDXv8HNI4NgmcrPYNrp59Eb1mMH
TPP3bSuyA0NhH3gnhRVaCpv3vl3JXuFAJLjRQlTy+in52QxIgIaEITu5kMwUOCHqDuTK+LDNpuaV
1yE+OJvozMftxXAb+6mMiGxsdZfdTWqKFwEFTGYOaZZe792iUl2eAYghwlyvKGaG8V02AOUenCjZ
CVYkn0n0KTwo47kITE9dm7LtdgBOiq7QaCTzKU5y55w4VDVufybJBSAYw/XTwRKsP5s0zhxcRkrE
a0OK3B81faj/ccep+Okp3Q9XT/oft81J9k9wcgjdbOAkxA/Xi2pdJw8rSqswm3T1O7SS4OH1humo
a9NeoCLbPyhHRCsLzSxtO4bE49Nb2kpzKWl17YLU93Bsoszc2T+5FRPKAo+YhHz0ekFhk/U1LVyT
SKAqL4Qk+oMLcu7yF9vGy8iIB5AD0sBrK5nXo7bW0E+JUFk7Iey7kt2P6tvRSb//uSWALzh5nmfI
8TfrKdW26mGdofLemeajWi76ZV7i5JDZdDhvm5L4QhtCP3gJYEYn6dqYKsqSXk5HJFlqOZLIUW34
WqjEFyV2/jWUPDZ99FTUSzvM0AtbHfHsbfuyswi7IABLfLFoTV9vKjEWwKuS6BwcsHoGwvm5MitK
l7GxLl9um5KdEmwgwQpQiOrhpkCqhmVWFFAGBGbTdoJsfoFaovH0fGdJsi19aUe/XlJW61MDEI7b
vHTDVwd5y7t1cRsQjml+apy1P49FbR1jpQrRYu72pD2kOypyHSaUqTtvnUmf1vbUd/j8dSrzBx0d
i4+Oui6+FWqfbm+ozBISmiKMBHvyiq5uXle6JolOA27IsgtSuN6HuCNLhzTX3tlTSTzOeqAJIZYU
o3/i2754smdvdqu8o9cH40T+yxtM9d7q1ex7xEDDPexmxaM1G+NfXHiaEvRvPRoU1rYB1jEmkafQ
aQZLmhl+3NMUGcuwv3hMGgS3t1K43E2WI94XUVmB+JEjulmfodXtaoCUbPqZZCYLh/6cVFX+JkYo
/NT2Vv0EY7zyn6dme2Ud2ePD60ZjiKEqoMcb062u16MSx/Q2Mx0oY0XDp3TWzOeNMI6dWrY7gaVs
qYR51DIECA108fVSlcTuF5vgnKF93bobYfbx9Tlsg9KIOtFb1P2qL9tjEvfD8fYmyxwA4Ea6IIKn
Df7da8sjeIRm5eoF2GsO3jzHha96ZbPjvWVmiGVFrY6C2ys2r6Yw06SoRd89K8zvFfoK5zrXlp3I
RHYjCBkEJyvdCVZ0vZg2BkgShfCRrWbzVBWZda67Qjk7tVIyrW3VhzRUqp0LIV0ZzxHnFLKeV9Ja
fW10upmwMrqCeTDpoM/H1ft1+yvJFsZjBN8bHO/U47ZfqVJij04SrDK6Ssulmnofks7uQHze+Ule
1P5QJcOOf5GsTDx+YtoX4P0rAl+Ir9VKXRTgD9YwjL6TqvWbdk7mnalsuRkxTkzIz0ThZm1JHCEd
nVOvR5tA+V0vVv5Zq529brrUCl1j5r5xJ8wsXB+NuDBoSmQg953aVi52pCyp3wyDuXMCJe8cPN5C
rY+qGuNkm8WYxVip6UAbznJS87HUlB8hXL7Q1hv3ORNZ7/p2/KbO6Dvoo7tXn5E8PXA60ksStPVQ
EW6WqNUMRRRhJMjXIu9N2TUwypqZPfutNpvOzuGQGoOOV+C6eIO2ndUGturWTESbp1i8JzXsnaNu
FbSL1aGu5uPt4y81xm7y9UDqEgFef7yxi6KFGUsnqJr6N86x+Yj2KGIHa7KHLpIdE9CsrIeAlkGh
jSWzU0qoEUL6GUXTnuAkmVZ/QbNrr6cpYcpjhJYikwDq4ji2YIt8UqndNXwstYWxsl70+GGsy+6Y
LM54ySvwe0E+rUbQ2Akai/MY6U8jBP2nhNp8dGinvAEMacPiHdzeaukBZpaYQgpSL5QUrrdag/Ff
WQcQPjpP67esjYd7UuR68Jt5CE/sh+tBTQMXnd8YapYc7Kyom534W/a5KTEyZSMqucDdr39DlTbA
3bOWcQsSgbdA+4eHtLXnUzvpu7G2xLMyhw9vCnOZ1MW2sbaWWOFgUNCgahu7d1VfKefFGtqDzZH7
B7bA+aBHSfcX55kcXQyhEcm/4tpQU7tzlIKhwqyzly/6hHKtp+XDt4KE5i/uKfVoKnAu2m2MSl3v
ZcuQcw57NE5Bh53bD/XQ+S/T86I8D02rmqfbp0d2fSDoBdAqBHQYRri2NiKZkUYRpydmODt7yt0a
tmqzcZa/gGmQcMLFwAARB2TrEQboXxQyKDBia/3OaTX3ZwO9z3+3VyN+7SYAReUMnBLcg6L+vFlN
1NteG4b4OJVa8Buo7LWnEDjgIU70AeHwOdnLkmQH36SuKOoP1Gq2PFfoN0ceQ4OQH3itfTIKxujS
rB9OQxnu0Y9LTVHCIbCmAUp94PpL0ZoeNZQ0QHAriI51vZFd2rEZj5Ub700zyVwKDer/N7W5zkZr
OlXbeJC6GeATeps+hT33X3vUNGF0nj1/WrX1GJtt7xepU+/0SmRHkmE9uNCYB8ThbpLpqk8t3aLd
FZidab3PQJyciqnod6JA2XaSixEqUbrkEwo38zIXy8mhp5TZimyJ2ssSLsiuM6L4AJ34dLp9KqVP
B6BiAaJ7Tmk3ny6NKmbmm4ipokYLrbs2J4s96OrYer4CKSe0q02Ef54jyseP9hqhnIK0RtX49mJr
X5non8962Uy/pt5Uqp0fJ9ttMO0MA4BrIoPafOsOEFOuGaLubxb156VixoMh378YmkFknhIao04i
PzSudzuK69DNNJDzQ6uFR8fsvldqo1wibf0b9ykgkQSOTCBRHr+2REQ+W5POaCT8w0hZ2EULwUGu
agiTZtSQdhgBpKeIUp2mQaxFVib+/sUp0sdyrrVM0M5ZTfzNo0x4SXNV/5SFub1Tmpa9e4LuhMoB
BARQq16bUsFVxH0hpmRAkh51Mt6gdCfq0/oS+ZMzzfeKHSufbx9d8T/dOlRB84QiiBD729YktaWM
TYA03MW2jx9mq3Z8XGtd+o3XqUHdjXtTcVKDRCMkTs8jIpsNDRFYcItqhtMOMXUIQDTvR+MA7Bk7
I/4nroy9BpF0V5+ZjzkZwu71rkKQo3iLSoctQsDwMTd667OmFMNpXI0czpMmUQ89pHd70aT01r0w
u/EIFsjWHs0mPOyk6oc2yWsaYfUeqE++mbxNjLvQ1NjW/QvDVvRYEDmUJBpknJaGfq0Fx/QBaAsS
Z+SG8J/fPjGyGyHYsrXnnA2Pcr2hWZt1I1M+tCxj037slsI4RpPpvM1cN9mJOmWbyCwosAACJXqz
G1ORisDITPspsIYki/1CZY7LhythN0+THRLqWoguEb8CBtoYWug2lVoBvr0bK1Q+KrtfT6E2NfVx
1kuE1nPPPXpD0/97eytlz7DDDCwhDQNTZKjXWzkw0xNl5FZBDJTlnLp9/31tU2Yx4sR4YxmKfbKZ
mzjAKd+CezW9HYcjm/qm64xvA5dJveRVBl7l2rQygUOHsYHWDoBN9WTFSPX5qKxrbdCu4/TQmzWq
6OYwMXg5MRo/+fXgmtCEuE2116OWfQeG0HFHIshDZu56Q2DK5uPmItqqcuOBee7oRMqcBV6vlqm/
Oo0WwApU7eyD1CqzG/yDB2TI9NoqKPtxGnqCytRQRUWxMn6n2Zy+gcBxfawSym/AK/eoRaWbz7si
qO5UAWzcfHw6UahKwakXxEx8nWBp6w5d2cZPsL84h5jZ4a8eM3oPJY8dOhCqTawQJv+4HfRbt0+h
7JYJ+BEngZErcxsg6E5sj6jssOljHJ7JFaCoU429DFJuBeg9HMKUU7dIJ2XOGd0dSOPtaU3vDH3K
H+zUUnack3Cr2+dMENpwhmiYM9Nx/SnnVDGMVuQH3pR3VF1s+5zO2XyeUn296wen8qsQ6ns7rdXz
7V2UsFyJFjkgKnITRvS2aaszaDDR1pmL1Wx40l1FPYR5sXyBD34ajgpo7+GcZYZe+6PlTg8om2Zw
uIkPXszWk9lo6d7YrXQz6HhAcqZCjbklIKzCBlqHznGIXcLlhzGresKwl4tCi15DbXtvahEcOK1h
PkBJuscxJHuayAMpjVLFpre/ucooBWtGtAqtg7AY0kel7vIgLnXlXWRmzfhVjSNzb72yeyyyCl2l
giPkIq8/PrFVYnUT653C0LPe6r3jvNfRK1Tf63OjP2VL3x47qzF20hnJShnwx2ExdCsAuuLkvwgR
cY9LCqYM5nRHS9/lOtdXW4viV9cq/6zWWO6YkzwaqBmQjqKPoQlm4GtzS1ZlDQUoztlg2E/50iIo
BLD0mx2WxnJYRs98A2ON9skrhUb8quzxS8uWS2nmGWjAMd/ydC55Gyl6brqiFRvWvjJCW+BnFFC/
re3giZDKXX/t3C2REW6uNdk3FBeC3sx6dbfaYoFwpe2dYO7q+EvXjPrZmbLoCfSN/SvJhsJf7L6u
/MRSfhiL0QdQ8+s7blJym/gNDONA5st097bb3dkp6grzQsXTKddza9dwC4BHu4SrU/i2DfQONLpT
nLK2SHe8miTkIn2jpw9uhiRry4AxFJbNoDSmlyJZPjR97X4Buereaavn/rez1eK0vtpqZqfpaIh+
zXZApjAoecSQmwSjV6ePhAHebwft1fngxToSs2Gq6RXRQNY+OlOk1P6ilqp+SiJ+n1+qaVcdE5pK
ECp2RYyra/V670PIfyEngdIBD+e2c2wrQ1wMWQINb+gsOZI3ffFA9di43N4JmRnKZWIihH/RKri+
Z41VFWqVcOa0MI6rYEkqpuWafM0/3rYju0/sNhNeTBeQZm6iD2uo0t4z4CVj3CuLDtqQNp/UTg/9
nmQFXpfow2170nUBbYHBAVlr/OX1ujQjKxfXJahO3KX8l2kD9ZdjD3uzLtJVicEnho1Z05b9uqtL
U10cWJyKdZ0ezSql5wEFd9AoTv8euoq9KyLx/XATmNxLyhyMTWx8f+XS80vT2QnqaVDygwrnRnky
rLiPDvE6FNG50hhePyIGHf9zez+llqlTk8864o/NQ2fXrrV4HbmDq2Tpp8UMo0+8FRxMvbZ59wuN
imGlLMFtq7JXgD6PoI6hD/iqWDg2BOFKStBej54xMBi1dm/rTI/eAeADdaulhtKcksSIf8dt4sUH
Wq/LX1RioKVm7EDQ8DLfttlze9VKiL6pmZud1tBsUsvoq1dm3uKbc7OHqpEdKMpYjAAxKYuIwuaa
dJ41EMQRXvV5nJ3Q28z80F6ahzIKf6wk9Dv7K/uqsHtRaCZ0ovu0eWVdY5p0mrouGFfjYQ2N9lIO
6jtrKZuztzC03g7N3ryn3CS5LnQA5ANb4EqYK3ZBgRDtIOjFmG+aGtDwvbvA0rh63yo7Ld6gkGTt
TCDLrApWIEYq2Fbu6rU70HMX2bdYpbtkUJ4olFg5KlbU30Vr6v2wUTM5oAu1S+oi+5ovrG6DZRtK
YcjM6EooS6c+eTCAneZCXb4tpVmrB0KfSfeHQaeOYSf2o6IP5qmBtzHQ+mm1IWZiytGOVeMz29h9
jNJqeUREoH+6fcdknhJuLaF0hBwgb/711hjKEnUVTYggnqP1XHll+NgNc32+bUX2uMPbLS6zy1Oz
TYzaJVQzix5QgAICE8xFaR7UzFYDYrj+9OemQGNQYaS9Rl1cfJUXkaqmotLk9USqmjciJq2kpp9S
ATtDPpXs3B/Z3jGiICYdITR9pZxR2ARpZeYy0pvm2Qk5KuWU6864c3hleycAWM+Dm0wQiF/xYkFz
miGIbYgqW7H8ZiAvuujt+o1a8N5IicwQ6SRRlS4khrcqe7WqDXXeMK2mtDTOwsyYDmYJn1MWEe3/
8UdCpAg0Ai070qZti6tcszQfxahjBSj0DYz42VFn7vwAVLHdCWklqyLGI7xhC8lctnwGpp6ZYNgZ
nl+TJISXfshOFaX1Hyv88X9hioycmTiaELQJNl8qGmENmADyEuU49ZnCfnx0ElgNulTbq/jKujHk
fwKHI2ZXIMK5PhXkQbGWpbUT5KlanTW9UQ4J8pLHZYwGv6TGfJgzpzl27rj44RIBpyu05hyvc+nH
6rDcdaWV70zUSPwdDS9UTAUFOM3fzXOyuGXe6iXLV4ekCXp7BIFVacTHup0crGnYo5yV2oMDhB6p
DTh6G7zyZCOQ1jCeEU+KwvyoZq3HpZ2NL4sRGpcwbvWdKFZ2lDxqDCZq5qC0twIZQ2dAezgSBSlT
Pf1O0yq6m4gEjlPhNTsDPc8dnk2KQhHJFEVhTWTCm83MpjxkaI8nS9Gq0T5UPVv7qGhtBwsXvfX3
yEXb/yV61w6BgjsN/ZXIGrYXOKsa8ILpPPqLRcIYoJcC9HjqnPoDsbDmHOO1LVS/s7z1qZ6YcTzU
qz5+TkFBlP4a5SDcwevErZ8Ty8eHwlTKxzQXjCOqOvS6H0XIhPyqtFm1fBTtB/sUE9RHAG6bkZpe
07Tv87Uefutzmyt+X9vQmC1LqTYHte2r5WDETfZ+WquhPkOlZ6jHtO50JbDbov2Yprr1c20q+0Nc
RN6HNg7bNeigG9vrKbyOLEUPTyNXZR6CP0XA8MKnmgPkI5Y2Mp7g6vW/XbOgmJNY/bmxrPLsOfBy
1h7RbZ+GGs+h+um293t9cIV1XidCIEG0snmiBiSPwjoTd7cLo7foNvSdTzpqvbWtsTMPU6y7v/7C
IpNFiIDBXswLfL3ebOHcaA6gZReH/GgzBXJYbKN60py4PnZ17+54wtcBF3VWEhXYY1kpRY1re5Vn
xfoy0ubr0XeDwyTuT4bu9ocKbQAyaG05peCmdrb19fXEKB0iGMaB9zKmcW3Uy9KoMPB6gd3Z+Zd+
TXRqkaP1GDI5vPMmC09+fTsxBf8PhUeKyUx+XpuK0kGZlpD8MuYyHopECd9FqWrt1Oxl5+SlFfEr
XpzSZDHmpLSpnter4tznTTk8OJmRH+JRtVLfgP/obz4bPSjG+QDa8GxeGwxdLVcmPDwZbN8fK33N
DwyWz+c8bZn3BOV6l6JE+cexAHsphjDF8JvoEV0bBb1pWEB66Ev1cffBNpPQH8KxeJqaXXCK7IRA
BQbGAkpSqhGbZK5qhr5TLK79YJawlZhjc4BL0vZhh9ljNZbdAJSSBTEKTEo81derIrMQxBcMeEU9
msnlaHkHmnLhZyja67f2Olm+7RZ70HbZgXlGlVM1pTuwDauStTHaVWcrE4YHp/OsJe37MXf1I1wB
TX9ojBI+gtueRbpOwSLCqwgjl7vxpCp8Hn3nMlDYNIl+hwLsGIBVbB6KBdCPgQDHGV6C6vw3RknJ
BUCXWunm+pm9m8CBxNhLl6sV4P3+2+ARd8eK0h+UJZsOWantLXS7t6CeBTCG0A6kN257c3YgmQGh
mGXrkUpsGXRZhHx5WMaHuqjnQC+8dac0t32inu0RtAIFwH8Su14foDDrPHUZk/U4ZX37XvSczmk2
Dd+ycGnumR10z3Uaqe+9pgoPutbA8XN7j2XrZcm8joJx55U3deqBToY9s14n/uak7fw+AVbu2+Z0
Vxjx9Pu2NdlqKfKgh4n/Zph4s7s1qeka01w6RqGO1tHSxPdpXarlqe6W5qOq1GDxtKX9Gg5z/tDP
rv7ttn3paukRg68FGkcEf73bSP8pY9uN65EChQv1hJUFZtznb+1B03xlGfYgmq9oRMTnhRAQPjIK
ebTlxQ964dsnZBbH0AQzmfWldlmn1fk/zq6sR1Kba/8iJPbllqWqq5fp2ZfcoFkyxoABYxsDv/57
PK8+aYpGhTqJlFxMFJeNfXx8zrP8Mo+ys1DSKfyF6dwaLLdQC7cffKepPlTArB1kBdtwiN+AsxMB
EACZW8BQNxfmjK6GwEdeC79NllwDRpHVQd1mNThKxe313R0KOwnvAyC0ULe/nu6qCXN7NE0KaKOo
N37V2ifZ2cOnae6OeI47Q+G44JDifYmO8xbNuEoaxELA7gOwxvB96DE8DXRTP7DGOli/bezD+qFi
AkUq3CXAFW1tYydSW4BvELtw27DKLXuF/t+8WD8I0vo3NaQmvbTzmTjICvbmF+KRjtQUf+HavF5K
DxVQt4PdWBEJO8pKqNCkJbqgF14f+g7u7VIginAugJ4AJ3E7w1JiioFjrcWUGLbHHM0LCgN1eMfQ
+Pi2eE37c42XCGK8gXty1iG2IYYDRcaDWLSz0EYP1dBygZF5wdWA84eKR2nZhWz0Z4v41n2AGhpE
WbvlVK0TGjQSnK2DQXfWGfmrKSJBCBF8FPPnf53QlQWta7fEKfA8cc4OIdapCmb6fsbL9+A+24l+
eEyhjwDIAGq/W0od61B5d8LGKUqHx0WMf5xjB6LTlLlLwb1BPSYxJBJhxNHlvZqbg4f7y5kaYQ2w
BuFobuLA5nB6Vj/bVtA5xQhvk3xmpPpKknbMF7Kul9tx4GWcNWxnPLqMqwTqFpuwR9lYj/AQcQoG
OFIWsVbdK9td74chGVJvFPLT7fFerqxjw6AAmHDEA8NRuf6IcTyCTQih9GIGDywdbT3diUj+9NTQ
vA2cfniwROLc2/jS6Tp0bX579J2FNfKWyDbBxUe5e3OruWVbkt6fdAFl+O7BotVvFnDyNhKNfbo9
0s48kZ1AjQpVDse0EK7nuYRqiZcYoWge3bnoE7d5D/H95UKCDgXvRYqHnsDZ0nLrPvdrnRyUK/7w
M/5+EKEBhlgLcRbsVGBWt5gUxdGZF920FGHjVt7ZC8vGTvHicyFaHpLqSaAYkWSw6XJ/xoMj9Mm0
BOuM2rJ+1+LpxJ5HuHHWaeWSZMhkQOHnY9gmy4NErj48qJBJ1LAgVkUvrajLMeU8RqWriVR5bpnu
hoNP9zLkoDmBDjHaWJgbuhXXC4ruOHeI7HH6y7g/+2M8F85gm8VD3aQlA0U0LPvw39ufcX9UnEDX
yCm+MDRiYwtNaxujUqbcM1h2+iwXNb9Jlk7+Hmc829nUVd9vD7qzS4E1jo3mJ5S0UZi4nmqorS5Z
4KZQBG0pUxhqeJco6OZiFnF4sE13h4rQSoshO2ijcnk9FPB93hjKyC6oGPzzAAR0hhhsZdCRZAcf
0ASt7Y5E9ow3CcYBNmczFISWWddXjV2wMG4yj9bLOSxjmtpWHD4nZWIVIR0fUL8fi9cvJ/I5ZHfA
2QFdsMmqNFzUlgG4v8KeQScMXXxNp4pg6uYE5ODY7dzPOG24oM0Vhf7N1oNhQEQHeKZGBgJSzQXw
um/Lmown1qHX0dgzv5OjHO9nD6j4tBtrngFvKQ/muxPSceLxegcmHu+ibYilEQlBoxyxfWx4XNeK
qXs61dXPEZCwx55D3OXgYt4Z0KioGCFfAIQAkr/eRF5MiOtxvhTKn/uPpK9R4Saku1A4wRUWnqAH
4708lIbZiIYSMhf0SrdeG02Iehw673YRh5Q8WF2sAGfzSsgxVKE49e08fVxE5H68vY1e7l8kO8Ys
L0Leg86lifh/pR++kl5c9VhWBcBRZgpbcKC3us9VN3YPIJX86HoDPAusg4bgyyOKWIAuExYXnxPP
z+txvQZJ3TLixnQDkbxrZIMGbUPbe9q01cER3VnYq6E2R5TMyq+bHtEgiWsGQBtUKlsSxM/26OnT
Wg5D5nirPMhAducHmJENtrYRFNtAQ+wefqjVgK/p9H79Fchr9isKcJ/oiiUHJ+PlUHhPIsgZXThw
mbfZsx5CEkixjIVC3pctKBQ9rW713h8i69VxFfgIbBcgu3EMoWx4/dEgoEFDMa6A/pVjmzEoc556
EftpRC3r/e19+TLTMFAMxBqceSNrsbktBgpJRPDWMFTkqsugJ5la0chOzlyjGIL9mC4dzPGgmQPy
+/J6o1VoDdk+NGtR+QEMBmy866lqxdYeltaisFfKL7Kbw8/VFHkpikXOm96VXYYkSdx17aDe4RJd
TxJEynwC3KDNyIyOx0F02PvIwLY7Jq81sO5NNIoh7DyWUEgv2LBqCLYw+xOaI+h6OfGRKdvL8xI7
uDfxpEVQQMl0s3VDOEAzby27ggRel0HI8pcOh+S+nqQo+slb31eLPEKrvwxDZkxkliZ/Nfnl9XLb
bVTyFsld0VglMTbQbhpa0/K0NK3KqXEC5MvinhJRHTnKvgzz0MGAzD6+NqhtaOBej7wC40hY5/ZF
31YBMlfHuQx1PJ8tBS/EFYnSu9sbe2918bxErEfKYHCu1+O1dVf20vH7ImA6LqgdNRmkwGgRr8K/
q8fmC6qZRy33vTmiqAhyuZHEROC9HrNB0o6Uz+6Lsp/drI54BZxRhcNkz3VG+jh8dfDDyflrvE2c
0EEkkp46fTH7A01dPkRP/SK7sx0P4UFusjs1FLng0YCLE2+D66n1ViOGUui+8Lk/pRD9RBGhG6zn
BmIZUCdOXl/Bw9Tw/IEoLxIR0IWux1t60VZ4o2Ap54bcxU3/79T0cCEeIU05qiA5WMm9c/EHVQAr
COTN24gr3HD0mlh1BYTOgs8EHf8siSjNe3h/5YI70VMgxiZrao8d3CpmIteJLZp00OjHZCDwhtbC
9UR98JzbFpSdoior8Qxu+vIYsqk5qDK9ABggzv41DBAh18OQYfAWZwm6Am19CjVnSXLPH8VjXJJ3
JayJ76uIVUUFkHQ2EvCyqhqr7WulH+EjJ5HWz/4BTXFvR6E/hNQPvTdI62++8BgPeGvLCArz66IL
XkterAJm5jZf9Smu5FHNcne8BCkCiNGmVLrZwUKFsDIFKacY3bj5xewp+jq4rrazaRGsSSvaTz9v
h6D9EfFowQ1uCoubEBTWQuKZjk87c+GnI2p7haIlPzn+QgBFj4/o7Dt3F0SGAlNWg2wInrnX31gu
PvC/od8VDovdHCbIcRavSXcZBi4P9tNedDVlUlwmaBaBb3U9VKz6GUIkMT5eXCVPvl50zrs++lAK
ph8h/4WYtyiA324v6M6o0N1CWwrKqkbMabOgE4qR0Tx5fQGVXHHp58m6YxPgsj0S/kz1oZPV6FYd
DGoO4OaAGh0L6BT+6VBtlR5roHPrNWl5IZ1oQkXDL5+azv8VTJ7KYaOi76vAJX+Mah6EdtqDU7Iz
ZQg5oeCE2wQv+q2apYAa0ao9SJk5ulRZx8Eb0AmBILo7NR+jcHQy6rtHRo8viF64paFChCKQZzRs
Xyx016GyFnpDnAMoPIQFOikrZIH5FPxAbuxfiPTKpWCwjntmM3DDD0sty69JT+iQz6FlHdw92zUw
v8ZER8hLAQIII7frzbb4aHeyxo2Nx+RyqYVSxTryugjkKNBPg4pp2bMjWtY2LmNQ5N5wREXlBpCA
rXwI1GCtoGraMo+qqvuM1e6+LOMhM3y7uf6MAgASELsoob4A6TllghrYxEoI4DDv0bUs/xtLEpGX
HlGXeZzak/CGIJWU9g/dFB8EqG3AMKOjomlqxL7RHTAL/9ej1FMqgDW8n+REDetj1Xn3HrGn+0Gj
WH375O6NhIwIdRsAEQwh5nqkeew9DVEKYL/x6tFp0KEklYKOyb/Z3dodwDl2BwMWx5Cn/5CcNoPx
JNDr6gLeHqyNyPwyHDONzmidee66fLw9s719Yui3/z/Y5v4WyaoWSwFRPsphAOQ5Hs8RYDLn/zCK
eQ2iOYK0aNtS6MLFc8rJIG7BrDm5VAR3VSyj97dH2V04AELQocY9gf1/vXCRHuCvCtx8DplD9q7U
5BPwcOq0wJH3YD4vSl1m6xlxTGB78AB90YqC0kXk1oMHAitQqiiIeu0/3O+SDJeIehjGysl4CdVs
yNCKszdO8VskSq9Fr//5DX/wHMA2oWa6yQj0wBmNBfD50Iuk97PbOKnt8PACYesld4i13lvS1wc3
5zYpwKDIvkD4AIAdIX1LoJZh7Vc2rRHMwkHlzB6FzuoOkbQs3fFs4Ul78FH3BkQKbZqLKJxCpeH6
o4LWUtIGqk/oQJfgO3FQS7Hcbh6voXXv1IeeozubCKMBRgUhUKRaW3mGibRDrfwEosHS6e+igU33
lb+EpwhZ+8Fa7g6FGwrVH4QWOG9eT60rpzbpdBznpau73PEGO+UoR5+4D5bfq48G6qFGsNvwzADV
vB5KzCFeAe2EWdVcX6qB/BhABnjnCDyEbo+0cyWA2AylG6hJQS1om+TI2poceL9AQWBsw3fL5I5f
0A+mILMF3Uc8Y8OHrlxJZhNdouatycHwe2sKi2fcR4A0As29iQHluHDAtoFUZaisnRwx8rOOG5GP
y/zj9kR3IieKaSjBou4EDfstSKSCN1E0z4hpCQO/mftW8s1tkuHgMtjb/oCi4cyB0mvQRdcfbgi7
MBghyZLLUbMPcmTVhZJ6ynyh4jsHrbvs9qz2Ph9QoKZLAV411Duux1MwGI3WAI3XVkzqvAzE+sWW
sH1nO51fw8GnEudwirunMlT8SxcJcmS78uKpZyKM0cc0fFccwBelZqqTEIXeJAcF3yYnHYxlVnLV
/gC03P40VkN3qh2iRS6H0J9haCNkAbPD5APauQzuPwmNPtOETP9hY0V4WsM4wLyHXggllGjwyW5N
oPm6eifwZ5Y09qA8xNERPDisOwmjEfUCs87ofr8AO/nEjmuoUiT5yqE9gEg3JO+WSsVOGpBAvRlq
4RWKB0cbenflAXcCztm0/oHouP72iLNeLEC6ztu+op9q7lZ3EK0annlFwjNeRr1Ovdk1XumDTVJi
B90nKuHWDtT/tKK8a6v+hx2w8ghDs7MeOGgoagIfhNtnW91oid8qVfIkj0enTyXW7W4VGLBaUOgc
HNnTdISr6+n2SdiJJIjNcBgxBU5TxblejWDgDWnQzc/BqlzxWvBkoYNggpHwvOa3h9o5dCieAN0R
wicG+9/8lL8SWR0Are4w3HGaWmMBm23gHkIxgFzdyEzimXAJ2+6Tz1lbsBValrdH3wlk2GagUSKO
4WG67WD1RMg6TKokB2DRuxvh4Y63oq4OAsvecsLEE2IfRl0G74LrOfpTuHplg3sV1PnvXdCRTwR7
8AE2qUdEqJ2QCcCVgQkaDVwkatcjccrJ3DGs4QTkWtZzKNj0UFfNolUYL29e391ev73xQJTHBY6n
Juiom7vVppyNticSYFUkA1e9+Sjgdn+2eN9lQ9setZL/dPj+ftFjg8Du1XQAIdOPwtNmfmIiDT7S
mOSqq7oTregESeZIZNx1h/tFWOtdxeMpHWEnmRqb35RCNPep9bBtEy3COxWEvyCw52ZziCI6vPf0
wYLsfWqEjwhnB18AfZnrD+AqYFOTpE1Aq6QetjMJ343Mb1MAF8vi9tofDbVZixa3pmAdhtKtzS61
EzE07Tz6NoAUxcEh3TkmyPWR8oI2iH7vNgpVpFK1hvJHzv2GnP21Q8t3tfqDY7KzmfBGgnIk5Aeg
1rVV1CCA/MoBBqFQebXwXbs1JmlEhFMMvgZvScbh79sruC0dm3AD/MOfgpsNKMTmAYjO61qGITSr
SjjtfnJi1KOisn2yBrp8XVD+ewOxBZl2K20PZrrz6ZClocz3B6EDWtFml/QhcxMdYKbGwSCG1kGa
oJn+xiecHVShdudo9JYwoDEINIv+V3ytlgWlU5eU+QTRnX9BwIDaWmXZHYeKNK+/LgFx30SjVV5G
LsfT7fXdnSYMhQ01DiiTLdnFmNt4ETRCkOTX7me+AGe0xEHZpkk/HRGJ9sZC3DPgC2gfA8t7Pc++
jrwlnENEhpi5KZxQ4/u6ae7jFfSm188KhRfzEkRPGana9UgwZpjx1hxKyKBRbhUo9wCaqCbWq6xq
JrocXFF7722AHoxPCBR/jILT9Xh2QGFEHFdlrqce5cqEBfJb6NYKjl+xnVprA0pPGX5eJW9hxsL8
rOvEcLBhdwIAfoOBXICibgrx17+hKokPIliHOcMz5wuUn/knjvfFwVR3kh1U99EeRvHuD7fvehRc
nFYf9hEKdxOz6yJmVQ9mHRg2XDm5D3Gh4GQ5wnmtLyrCAIom2KMoaSDj3Kou2m7fNNS3y3x1xuBb
YOvwY63Jx1fvmqtBNl8xqatuHRwMMnuiBOUEh83tK3JiXOvft4faS2YxluHYQrkdwoeb8NIIVjaR
p0qIkC/sviFzMqYqku0n123W744V0vvFmpsz1179mbj1nAFiN1T3Ih57lkobYPhpWvqjTWSmuLm8
kSigeoJCMDDh2yaHpStP+atT5qpy6jNKuPMJJnnGeKnkacuPJFX2dpNRGMMb1XTqt6+WeHGmABYD
GM4lVdmkIyhHKkWZbJ0u6JjFb+cJ1ao3gFCIozxlJxgBwIfEHecFlZsX3eTOnxMwNaw8Ln0AkyB9
/4HylsM0q1n812ccf/rkkBA3uJNt5c+yolZrT8KtvXX6TDTcRjmY8kI7jF5ub6y9D2ha8v8/1CYK
OCDXx73QFqS1mJe3c6JOkCedTomlZNbhkXYw3t4yBlA4A84E4hjAH17HAyfhpebBYkEOh6NTXjr+
L5fOX5ijws+3Z7Z7ZEwpHaK6uPZfYMynqCLScfHFlqRfvq8e9EFTzx6/Kw5p4tkN3Q/m2Q5N37ZK
IZwRXaB54qfcBjpWoJKEOqTP89u/aW+1DeAVtTgPNNWtebhXSquNLNvKRZSAwgXm4fTM4c6WdtB3
uIC2q17rzW4CYWQwPXht4r2/BXos7cAte+ktFMQbiUw6Ej98NQ0F3LDerEnA/kNIRLUDKkQo4qKa
tPm8VJVoKDg11jzu2F3NFPxkYvBfqPG/vr2WezspAssHZxIo4hdNT6TkTaNrRESQxstPbd1/BYAl
OTkR+S97FhhMkCPQhUO+tYm9TlKvjIazla+zG31dpurd6I86p9Q9Ii+b/9M2nAJdATA9UEHAnpo5
/5XZLVHVDEuC/dHMrsiHxhdpac1HK7e3C1EKBjUJCxe/0I/HE3NFlQdn0A+X8RwLrb8AHlimViub
E2lAmL79pXZnhZowKBgADUfbF7llR2rRRqpRNb2dz1HN36mlBiD99jAvNwQeMkATANIEMteLuoq9
Qq2wg6RREVRh/6UdASDOhm7p3zXVOoiD7GlnMGRNIELhMsK/tntilu4M282eFKvD1syTSXK2gzLK
psjVB+m+ST6vNwUkyuC+AHCG0VvfgkUGyA2AgeHjTGkv+gH2Gjl3g7ZFCt9IdamA471zeKCCdA38
ZE5Lb9EHp/rlB8QvMOQZcFj+sNqutyUsT9xK88TKnVm3D7Nkzn3dQTT/9vd7uS3NKIZia7jtL3jt
3iQXUY8tAfaGQIDKouwbZEXbuqj4YH20nI66+e0Rdz8i8lLIHxtMyLZQVS4DbJkaSVCGGpNLvdIS
WhDcLyr0OF59pWNyfw1lJv/XyVYL0X3ij6QY+6bNZdDJx6HEs8klYfn+9qx2v1YIyXpsGhd5xKaI
AIsBN64rRQoxxzCedoT4YJOE/YcJobNkYr0pimx5TYr7SRdWkHrt6Zicq2D4SRiZTjSCIfTt+ex9
JRSQ0WY1ue8L0MVYeqvnzSUBX5OSS+iU9vtuoKxPbYoS7uvHAtLfUHJxa+IOu/5MTkxre5aWlfPQ
VnkFUN2dWMRchED2vbpdBmUV8+jEN4IcwFYO0mfeUC2WrEwphN2txCN3o8NhNxXMR6CZvR2BCxmg
3j8Fiq0BjB1q4vTKrQpQUmUhxewYNTt+ev3aGXkDU+cHYHpLQ/VJF/kl5VWhxyYC7T+UaQhPg4vH
yVH03QkVBkaKEjNqzIYpev2ZpjmpNDr8tEC7nzxKuOqcPEtHBWesPQOVFL69PbWdBQQRBJUsNAHB
xdgCdQFAb5yQBxVALr5+ho0OeQMvZ+8gAL583RhuEiwtQKUzQK5NodG3LMK9MaFF75RepkZvykKA
hkG4r623bk1oQZE+H9wuO0t5NegmWpCGcTJVES3Cse8BLuimt83cjA8RW/WPeJjlAR9yZymhrwze
Ba4ztKO33h1Ku8J1CaI6E8LL8CWTC8QdjyyPdiosRnXPWHdAlQ7bfrND6t7ITkCDu1jt1SrKJBbZ
HI1l0SOaZGFtuZep68hZgh16jw8O12y30cXtXbMTuED+xtsjgu6q8Te93qXJ/+zxSFMswVDl7dpP
51haJTqOXfL19UPhdY1YjPsZcIbNV2wF2m/gB9RFabPxMswWTVdnWDMxxvHBLo3xqzfpiLHsQq0T
LFN0Ds2f/3WTgdTnsr5qYZwxxcs9tsn4DkYkzVniNn3mtik9TH1LkecxqCfcnubOZsXYAAfhbxgf
bb8qxHMjhwSsKSxihYW3zn0KWXkn8zgucXfQR6Kge1/w7/HMif1rrpyUbAl8jAfCsMjiWvdZTPzx
wVVee/Aw3jn8qO4YGAqgjUjn3OuhYs2k3XpJXbhrZX+fGZr8s9/W7zj1oy5tUQn8B687dr69oLsT
xAMRbUEEnRckWoUzH9SQ3ih4AOwk/rv2DoAR5z7hqjqY4N5QCJ9GswgdZzyjridoC/MY4Qm+naY6
L0lNP7sW8Awj5JcPhtpbS+Q+YF2jOA6clolBf322fmTtKNBtLGD00IEpy/sTsWGJUi2T/7zqpj+H
ICscpF17e/PvQc38/xo0koFnwREE5yKyh/tQEicbaNvf90rR+3iSrxXBwUk3eB7zngKBHtT96/H8
CpI+TVm1BYh6T4xp3OmqOiP9Cs8lOMpZn8RHecTeuuJ6QjvdXBl4zV0PObmLHfJE02IB2hh2GniN
wcg1KHPwsIMq7RGCznSMX99rhVAzOEAAUhjPnu2pDxubWIm70EJ2QhXTCFMHK4nko1TBr9cfB4Aw
DTfQaDZvXaKtugcusbRpAdp8cFdDyDqjs6eyobfEfzh5ULcHEAzQkJcYTFeV4xRxQYt2pOQ5IF17
AZZ8uVsm76j1//LKxfsRsFLkZAbDFG4+m6pj9MTXqC4ASOveAvraP/qSH1n7vtz/WDUPVT2A6XyD
t7jeHNCXmEplCFQePG8hBqBOYaxAS+/tH3yhXn77S5lE/PoWQsMYSup4gqD0DB3v69GEs3YJHYDE
jrqKnfnaxieAe54D1fA0qiZ9JxLZQkNPlmfPn48aOC8PAhBhKMJDJdCQLLfV+EppppwZzLCmLAOI
+U3LPbwo+g9+oiRUhbkAcjIZ392e8ssACk1KFyUv4JOhfLVtlMdNHfldnIgCT6ApaxohzrBJtjK4
yb3WAh79NpBB8AjCeMD3bwW25jKpJiuZWAFSJGxia0UgJ05El/SpG0b1AaL8ZUaB0f5wQYwiAOL1
5lsmCGTh2EBfs/T4vQbsLF+h7ZC5EUBDLO7es9LzLgCq3N1e0L1xAX42rgAgwcGf63rcbgSXU7pA
oXg1i54mu62fdQgvJKKtDxVz5bmrIVXvLtjKtwfe+ZJAXhnuC0S20MzZDExt+OJgYduCjKO+OFOz
XtxIKQDS4tY+cmfZnWWMwgqIlNBr30rASW/moRJzWwjwJtCtUI5II8HsU6OW54Zr/rFL2JI1U3iE
fdubJjol/3NSwUW1+a7+PLkov1tNMQQ28kE2eWdervOlG212sIV2hwIxA8QQxC8cketPCUNARFEq
zIrGHjph4I4F1kiefT50B8dwbz0BLgIRGDBJ4Ay2kYfXSVtbfVs0MbiSoBGK82BNPdjBrvN58gb3
vLiBykEJOfJpN69NzOM67OHSN4RYVMqQS231isWkBWnKGdYF8BaavBRvDwfebgPc5FJROQxibaVd
VlnpzQuCEHYDzxXhvZ9bc+3mBF5Yc+rJdQ5TXlv8g4N+RAkNZ4/3qdbavzCg53nWgZc6pBGYPL9H
C/dv0S0++bFE4BhlUTInLBV9wjkoq/AoSQc/krAhhaOlzha64GZxWUUxDq1mfQcyQzcgv5TeP1Pb
cHaZpzLWuSuVJzM14L/EQA00ZisGpHKqx6G5s4OGiYwNxP1KIds95lJWyxtoSpD6rIiy/gmWILnr
QtKI1Jkpjc8Esy5cRcGYk/2s3AzVqEoUvokteQLHzXywagFypBgdQIawhBdb9ISlUDqBKKJOoJmS
CqiGPQla+b9rqK6Omaxh3QDy3TRwbFrXqdKYW1adttReHyZaWR5UduravljA0gDvMeHFly49Spfn
conbDxNxoIJICYnOjS/h9yniIfnlu5b4CZBVY4qBsr1XtYz8h4HHtEq1G046K31rujSDx5038RLa
j01oa++hmlfyGa8B9920Uv29Y7T9Bsnq8TugNMOUWiK2E3RbvOYx6dHTKkoRALJVBlb43YnwqMjG
KNbkZI94XwjHXp5xzYzDGZczfWcLMJCzppz4nQ8dKohTSxq22eROjOcTh1J1akMSoUpXNlo/udXV
Kq3kULrA+On1wgevHdME0gZDZinbfSs9YIvu1rVsdSZb5UXF7EUdOgAw1ISdgT8D9iegHRSnUNKR
n51KlG+cpZE0Hwdffq0razbY1yYiWTxP7RPHO+Vft0YWmNIBLIG7CfDOH7bSVZPxfva8J1eRGtZb
pIVwZxA3ncod2rMvcNAs+2xJ1ul+FEQOOTQJ+svkdaGfWnYJou6wqu5TOxEIawlezjIrJceXIC2H
UxmAE/6/qGy1wAyBSzymoSLzl7DkTXnPMNhP8Gg8lsEfAkAjvJWRDQB5s/zQkHd6aDoe/oK8Fm6x
JinXoWAMKoNFA9WkpvAi1b8ViWdFqbCT0U5JKKuTQJk7SusyUL9dVD1/VXai73VQNu3Ztlb3o4wY
LJesvgsF1qS0kZnCSu2ETQx1mdondMmioU0ItO8tKk6kmuYx14w59LTYU9dDcthtWAaJs355t9J6
DYtWk5BB7qsPH8dWqzhFHcr+TrTdob8OeO1Fe26Da3Bomp8Th0dnujBmPVTeRH5A6WX5EEgXNRW/
nhcna1HafxQCEIAMDF7q/7QjmkRvlwbqfwNq8FPuR1yCyu8PM8/WcvXqLp+bfqhOSw1lZHwNPLmz
jkyAwCgVwisaQJnkmz9Yjv+udGcPNiBCAiWYykjr9jK5zgD9PkvwSqZgqwTfmYJt02mIwrb/DcgQ
oL0jhC7sYkBu/6ycWtld5rdV6Wf4EWV/TyD83KQ0kpV+QxpnnVKgYvRjNDaWD4nlHhBDbY1j/TWw
fAAsZqfrNI6SFV2gqzNOqXJsIbKoLUvxcZp9bzn3I1FNqq01+Bd+n+QJinxh5UHc2VnekgYpUMa1
sEgaD3omSFdb1nxPQCobU+hJq/pZwggjHtOeR5XzvolRCsjWsKafBuVYSRr5dGrg8OdMQD5AWQh6
RoOlAZAUs+zzirSel8ZLtdBz4k3qSxCQMkyjhsTu3bxayOBw50fViS10dk7rCnWN0wK9e/dxgY4P
+3daHVJ+8MaqE+/7svc/rICnw9gh8WX/Jqhdlz7JGFqZv1qrdLoHCBwk1ZvInlv3KwTt3PgpnobG
yVFhs94PQzW0CAjEDwHsFFDX9cLZ9TJ/aWp6FnbY/Ju0kXoMdKPlHXcQbk7RAA3ZuyTqOdJ6qioO
qSrer1kX1iE+IrUEnC1CLc9eVer6FDQDFChYGal/K4fa3pMOGfs90z5YQbEJJUdQ65T7VLO1/TRY
syzvQwKucz6ENH4fKdthBXppbDwtvup/hyrqQgCwquWTJdXUZgrJIH2sJJ3DU4Lf4+WrSuA/5y/O
QO7tsJzidG65Re9ay4fcvoqh2APJJSEePJ8G5Psip77Oxy5Y19xv22FIbSka973gtKveYgPyJgul
11o8Yza225sImRhE52kEqkm7tG5yDocm5Gk9+p4Eb5lE0XvgGiybZ6FQrDz1klpzPkEJFiJkohkX
cWoxGf40CAJErE1VI1kGHQvtpXRU4QPKpRO7S6Y1Sk7UZgvCpjUrVNFKOOz5RUw4lb+ot5Jv0gtq
kZGOx1HRq8D71Ea2Hh9r4sYUkD8YOH0AxDus884PYRUDGWPlgb8Qu5VaZ8gVJWJFdhJXuE2fpmhg
FqgG8NxOCMT4qjn57XhtZT+3rWNPX5zSIlVRtys42TPajYF3Cju2xqdRhLo14NRwLCDNCpEMIQnA
FSfNnIV/tQkEPq20AhSpOVnCmiDp1fmwmz/Lum6G1Afevv4XSSO0T3E/o6rNYajHz2hGa/kxtOxx
ycTAK0RFSIY6uY66Hij5am1w53mLSnDknd471bGKOKB64zikPfBYOo3WaLD/SWhc96nRq/KgLj4P
CeqEoJlniF6dTknszUM2ww8BBWj4TUWZ7TaIANKGJ5cpocjlETQYSPQsU1k9qylkS1Gpcqme3Hno
H0arbeucjrx9dJLGYncM2t525uiW/JhqfEPIvMVNC2w9AFFZTbmLMkkrVZICABoseaVYMt9LH0Eu
XV2i12xuZ/F1gaTJ89QtCRDTYzSXmeqostMSPKbLTIj2IcJLJYLb5MovaqoSBTuRkHhpPcvluZtk
YOHxabskWxBSPyd6hD8TfHXaZ6ieI+Qy4KOq3EEoaNJA+S59S22Jp43jN4ylDZE0yUGRUAFHDJOu
n42+u7KTFHbf5NLSnXtayhaP6QYaYm3uecvyLOZu/D/OzqM5ciRN039lrO7ohRZj030AQlEkyQym
vsBSsKAdwh3y1+8DVs9ORpDG2JpDV1tVJumAw8UnXmFFBuW0LKxTd7IRO1flEFFzdk0W4zIkdwlU
mfSXrHI1lVE9xAWYdapyInJKn4DYyNHWDNkQfr4r68mZbxvfkfaVtFPLPJRiyqaDIw3V7BMtVjw7
0JJqxjqjqwL3Q9vMblsQAvUyDgCpt14S2rkjgnetXZfqXZOnds+zNdBbQ9NbZtsPZ9vT2i+Eq23z
2WubOr6PqyDhDNSJ48ck1Jyib26G0VwoZZuTUgcjdqu7BOhGsvHaIlVXduzLpNvwDy176tKkcqh8
CzlsBiQlxdbVcGAM89wnOuNwqOww6Qwa6IiCyCycgwolv2no/fpAYabRNmjvW+MRC2X7o8FvW/YL
2IwknDSz67YV+6DZmfrsf6/dpYlDHLlr79DKBI8CUslMbq0gjoeb0Q7kB2+hzLm1vdGDRSMSnA9y
R6ruvlGlpoeT6z2j9RVeNB4HRBrmpSM5iTRUu99NhM9IEnK1DBuji7OfzuT5M/sld76ZY+y00egF
yXtJTGJuQGHYB83VUSOby4DGG+lNqnAdMWITmzNb3rL+Ym1v5bBYw4AGxb20gnraC8mfCT+1i00B
ZvpPvFHwsGzolR4ze5y+qrHK79rSokycFXDnb4umtIk/2jhxqGeOfXtIdZlAJqlhpppxGg8b1yis
dIsqmV1ug2YwPjpF6nWhsmcQbZDExT1WHfBItdLugggCg/nQTjAcQphWgdqTgrW/lkVVN0Hv+81h
qsrxCyqBwbt8DjDU6Qcw7EQPBj/hDsEsD1nh7WRhaffCFj1HcGr5Vz1+pL8KHF3Fe3/szXsWptWR
OCTaI3gHLyXEK4trIA/xR7vSKhkWZBPHuIgTfWNnXf2B17LTGy8VCcNkvn4/aXNgREIz1LvAnXST
gFcu8Y1bT/ZnqRPF8irxrA757NbWRloOYh1kb8tnHDPY8VbQz/ZedthJXrV+W3rhVPF9Nn4dd/f5
3HZeWPR5gmpCPTDbOnfdjT6a+k9hJwX3LHqMP/DkMn9pdYIo5KyC/N2kWm42vx/0LCwHjp8tW8H+
kpetEtsWcrwfVcpxyigj43HCOcvh+Nm+WkIjyYwrvzPXKtLoJwieWaWMgkkfzMiyVe9tC2swbuuM
NYrsthNXYS7LpYooysbiEIy2LdAaQDl765i5dk0+oSU7t+7cn2mvgfNZhq7KyKeXsuCGabhDFksE
8o5IrBdhIqRj7CQ3ABx7mhBPaq4nnAYHhJD2hVPEP9TS5+QKfW45W/D6rhvWJlAlizw3gemTmms6
pbnzoyV9g3gTsY2bxpT8blBveon2sRBuVCxzuV/6eJxCkVVWfuwHQ/+JKaPbR0nrFWJXORP7vyOV
ztm/CJlxL7jGz8ILymRTOwZBfhG7wiChd0BT1NQtp0i5pVluchy1i9CAPDeG6SQGOyprcMYUjwaK
rO44AlDXhA0Np5Xu9yHtu2nLtZ1ILuayNUIj0Ft7X+eOWWzF1ObDtnc89E+yWgWRJoZ45gNTZjmk
uVvnodF1vR+5dpJ2d1NcNncV+lgqRCsn8N/FJLuHoaysz4Cy4j6sR1lLHFUC6zFPQTdT7cmWTVqu
d4PVm/iY6npHWG/m1MWiqff6o2tLMw17N7Xza9HSYAwhf9sfcGWU80E2efAZoq11m3eJ8U2XpShv
lwz1Me7UpW2iUZTWe1Pgl/6QC7f5nttaKXYLUe3TtHAZRyWP+GcNoYaTZF68d2NFxykkSlTZYTbr
nvm0tKwOATWbCvWOOgtC6a9SBWZmE7GIxf3WiGlIrkspsHF0R98eInh2Ds0y26k8dJ0myTLF9Jsr
zJVlcNeLcfYo51BuuUe+tehDqAbyvZlU8bIb9al+qoppHiLfmQKiqSl2qAkZdvpjzUi43Dixxx3p
7vCLi8DIEDwUGRJzZc+EuP6U7Zx2wlGcesCyqZJaC25slZr3gJ+NR9EEehrpw9xf0dFMyZo8L38v
bGcewsZExix00Y22Q98p5UcjtrMfptXZT2pSAb3puKn3k0KDLCJlIxW3yX4dtmDQXhf+MshQCR9F
zaxuypjz3JifOPv9GrPhfvxm1bpWMvd9QtNXFf59tWpLAqVKq5+1Papxb1eBbDfMKY4obuKax3ip
TSOcpsWqQq1G931vlcQCIXPcfW/0XPRhPrj9FALLqD94fq1uHQgDdShYCfddnZefM6TYnrLUiQ9E
stqIQm2VE3tI96oYl/bLOEAUCZs2oEggrLaiXo4TKp1bT2kVAWNhXKuszLK9VZkJtbWOEneIueOE
jFaQcMzlYzdmVy7u5U1EXwgcTa10MgG9qs07VXkzhj9pP3S8uG0cmAyRYN9j2c2W3zE84mZHCy6v
rLbYJPNYs+qDtJsIA1Tzg4KLpxOLJNMxJ3gX2AqhThTmo6v/cmhtJ2Ha5KUPY6mUPyoYYW7YdB05
69RN/l3XdTVaslVuPFqabnwLynQ0okl15k9VBvX7nAW/RE5rDtf+nDRepCkikCu3R5GY2qRTX+NR
F/iRlit7l87ktZi+6t4YFoY/uVuviUeNAG2sZg6nJvuCgk/5uQ2M4ovMdUoPUp8TZ6fiZvwhh7Q+
BnlN/VIGrjQ3TuO4X+N0Kpk0ik0LjWVL/5HZhXU7AoMbIz3VsMlavCH55Y818WBP7sQ5YDr6V9dK
G0payZAQOo2tvHWRb9NI1IvlFhfmJY2GYAGXZQa1+8GQuX1lFkPxRTiIcm1T6bhPhFszu1Fr3Ufp
oUy4SfW5+EwJN/9hlM7cwwarh+8GLFeTssJCDOTiR59CyOhBeeFkXv+YDRDaoVLB9AkAZ6UitFlc
Vik+QuY2aWqD6CmuyN0aOQ37KsZLF9U+xz60XpboYVnUMzURv9fSTRF364mNl+59WxpTQq3M8X9O
aSufBphhMhS+j++LpSiWRx5KRUdIrF4ZzbJtf+qSU3fLsnKeZo7lT8DE60+ZI02qD5lDBBFrNQdo
WbZNF3lZoY3bxTJwj6q9nKcuOqn7FCHo1qEnGAzaZgrcdr0K/eaqGUaOgrG3svtAS9CydD01booB
5chosDMuoZGE6MlQBFGwOoVzVfUVvr+kOfYnlQPcuXMKEsOIC1t5bA9VoaCu0nJCvBWFyis9yybz
Qdgea2gZMJyM0nF07ml7okVl9WnmHzqqvWR3tWun1xZFxnKr0ry8bqxpGHaVrqkgNCrdmaLeHRoj
8vHFoHMx2e4QmtL1vgO+6Pgsc9yblGwEMngGJeZ9kBujFSX0NRDSKdLipsQgTXtn5WT5m8EKtCb0
lUXdJkgcG7RDYRlE5YNfUxOXefs4DnqRbfranlSoqqBP76ndJ9+UiVo3DJpCPajKMYDSLcK9r0RT
Jlclt/yxrtMBtkJK8L+F2l73oYTFJmGzT4SrwqjtLsI+wNgr2efltp2H6rFTHqlqP3kE8zFRRwdS
xw3e1Shgoyeq1HgHoY86UQDfeAnN3uVec0rHawmeraUIKzm2TWhQbXw0xailh0Dm+VfiIfJALW48
BMUDijIwPCvJgURP+n0irPpr5tvxx36eRnetIiMMr+hL+NGYk9FEi5TOtSeKZoiqpKUpFqCYXYcT
AVq1nyrHn65qKnVf8Umy3yeaV2RRy20fhAl7v9zoo2H0+EnH/bvEmjzUryi+GCGaI1TYhO9oXyfS
i/t0cdSHdpiLh7poCK6EX/sf2FZ8pMaPi5t6jMnuYUj55lEPNC27wgvXAp+rGrHmFe7A39GGG5nQ
b5mNEqkGqWxyQpskIh+I4maHrHIT+wOIPVyCmzyiT+Ts7WQwMXkShV1zRbr1e04P8VCLcsq5FSBQ
bbrYMbaW0wqLOtZgvCN8G9hKEKoc/7ZrqJHeduRsaAIi6XVwxml474zG/K0XvcquAyU5BpNemgdZ
uakXjav1SVTHjv+ktY5xn3DUsIWbRBXb0puCjwjtGNRhM+F9neMWkOEYKJ8FFvfeYyE7keNC4cLQ
E1XXeGEWoFcT+kXjpftsNHtjp/vUA7jd2gTApSirmHqekxSh1Xm9XMNYf1/WlO82U94aH3rbLj86
SW/fYUc746zV6VR+62Sa9+ASbPpQlsgb1EC1AGWtIE2/dKqP5QE8bIIrTlD+nDNIEWG7eCREcAn0
aud3calvXRE490L1bI50ymniuIk9Udgk1tQ3g5s27z3aYn/aZjvkKBATCHGyU2cN/aQCmFAuifOj
tFX+AyO7NsGiIO8PCR6OxW0tejJNkyuA1MX1pmtKbyhtd4kns/fCWglujujqCyDTlwCKAKjiSosi
6KUNfgaQivW2a5H0ph3d24ReQarvGl0amEumzoc8kdPHt7vQr2AkGdDGwMFfZTbRHjttmspSITqA
DQdGmmK+s2I5RYXk6EwkrlqxUVBOI6m4qko5blJtCHZ9lV8SV35F3I6HABu5AtZX4bUzcAqLXcHv
TyvQ3XF3s7BGHvtAFb+ypfHUFl11Isk0QSU7HJaU+we+V5tsHAT4rlFUoUL79qS8xMrQYAVQhY8Z
FUH4uadzokyjrtIWr0/41eKWFL7+0FpVdgF0+7KNS1sI2Ly/ckjQlT6f+dmW9EWWaqsnSMnRtRw5
AFznJhFLuv+7LwTyB5a/DTiHKPh8VaU0R9syCcQ2KIcg7NNmvKHLoV/ov78CiFlZqegTAMbBenFd
27+B3+pKLZY/VbyQ7DgDKq98qpe2++DELkzUBV+7Tmunx7df7bVZpMHhGIB8Vy+C9c9/G5R69Ahu
yq+2S9qOUe1P1sEO6ngn01pcQBS+uleA261EdJAbL0gIGoZoCwh6sbXT5FPTA+W1hkFGdPLELUYc
8cFEMHGH6KX8VFtLF5WlWV9SFH25NlmUvz3D2dpMTC2xRhXwvhPiQYRTpbhNtdL8+wCH1YsdtWaA
BoionJ1Duocl8kwtZMtYlCWknv+gTozp7DLYP2jGEA7kxZB+BVNzSUL5tSOQCV4V/DB+Roj29ItC
ilw4j3KxFaXd32ZeC4ZyTjtQBaj5KY0G8tsr6NXxkOFxwU0jr2KuWI/fVlDWwM3Xyg4VWr2ct1Tq
x8jRCnc3ODTj+lWW9+3xXuGk8gnRpFm9UT2O3vUT/zYgDM1En51SbOOqbNKrYmakqDad+HYe3fyu
myx1lJL2nMDbBt/mka6xVWiLG5r24G+TunKuq74wP7/9XK+uLNTNkPVEjNw9l8HrhWNlMTqTWwyW
i29aD6VcQ+o5fHuUV2cbk23Q2wBnyMlPXz7tJ0UGaIIqW6gBZIFW3xfGSGeaLO9dR1Rx4Sx/5VDC
6YWDFpEnCsTnoPjUbVtnICXYYooaXJl9r3a0NR2qZmC+9Fg57xevq4e/+5ar7wHqfuj1oKNsnkuV
Lm1h2EStYitFEz95Tl58ghQ13zXGtFzNNoTcC6/58mx6HhFONW5IAAPPWaNphRhANqf11nNUjhCv
Y3+wy4DSmb94UQbGOxIly3ueFWU7wwNCUYGHefvbvkBFrc+AYqoLehZc5DnkWnWDneezxsLWPRcp
q8W/LuyV6TZQbxdlYu58vfGjvC37vyspx8gwNJhydB54gLNVRRvNUnEu0SbHdfvQqzbZAkSRYTOP
eEMN9iWJ8BereB0Pwha29JxTL6ImbtA5mZeqxvvGzL/7qduUG4806seC3mobmUt3yVXjxTpmxJV6
vFqkgOc6F1mYqoAmIChvaCwDfnSeK++HFHBKhg3PDdAG7w78hHfhSHhxua6DAoP30GUCZ3vux531
g/ARg6u3feOLMAgWuJF0LsEJlpdClNfeb72+GWXFK7wUXddMmy6J2GaeXraho1VtdUA2zPBDa9HV
nsSh+CaY3P3ba/Z5Y5yg6XhHJIWB0LNRkQ06Wzr1AJAEOFCz1aCMHRVpLDWxAEfwMh8tRNLQq/1E
rS/ftk3ifwaPLOg2DXFym4LFoiUBsGubgud4TFMj9sPSpOH5vzhNoEqtMSJtiBfkX2JPa0jduN76
TS0OGsW0LbjjZu8H1H7SZR7u356T11Y39VSw9oRz6zV8ekYnQasqmyx/24ztHDlzme4mLbVv0Kwr
0L7KL/Finxfv+TfgNlwJbxAa+L/TARu3ohNaqWYbjzZlZz1eHggukukmxsDq3pvdRW27ObW+Ks30
7nJdVA+uOXRxWHWL/b6RgN7//pSjtMnxzU0VIFyzLtff7uhBNe0gRdxsccGttoGsmwN1l3SLMJex
80A7XDi/X9lpBvIbmFRgCASr6SzeolphiUQfmfLcyg59p344s5tsfRRzdm9/3BfXPOEcvHjSLITd
oAKcjbTYcWonJt2SnGBZhq6eWU8o5V0SOHx5F6zrBxUuPukKbz7LbpIR3xa8v9ptIRp9B8IHcWnL
0q79pURy0QGf0caedUXGcEmd6mU2udJEAOdykkAPQ/bz9NvhgB7U3mi1W4tOJOlzASbD89KNQs9q
2Da97V6peuy3ZkqcY6uguU/bXn4hQ7pkuvvyq2KOaAFoNxyDnXSusV2MpJE6eAwEAvz4oE3j9GcA
Y+dhVE7bX1ixr45FXEkST8EfhcfTt6bn6IN/Ziy/1VVYThaiu0a+hNM8F9u3l9BrQ0GqDDATN4Ag
n+urid5p6sV32q0+S3vDEiuvzLj6WBhtfuF0frlY110I9RItYQQrz08iWiUWONeATzkViwypCgMJ
TWXSJBdm7wWVhDWDprzB9OEGxn1wOnuwxdrR7nOcpLr5k1TuBw32w2YZcrl1XPynF4vyk7diD1qt
LS5sydfmk1ek9LFq8HDhng4ua92a04W3HLUy2HV0aK4AI2WHoluaC0O9vGafXQFxLmf/E0ucvSes
A6MBHdNtvdxRu7LR3YeZyGmre3EDroYcyaHVFnQXah2v7kmPvtl/j3tGAzDdNtULLFZBkHEmjO2Q
XFWVb+xM0cidwI1yg9Bhd1XlQcANo7rHxe787wLP6ksn+yuTTaJHhYiYkGLIOYNmsRMEhwvRYQHS
uxGIdP3aq6Dmtl1wiSr3yuplybJ80W12+bRnk11hjpCSn3fbmabqhmqTuqkpb3/727txVV9YiaMM
RN3ldPWgQWpwP7bdFs8usW+GOd3iXGeGkzCmC7fUy8AAcjEZDdkbDDKO2NOhapTzEr812SVt2W39
Eo/ORFriaWJThf6EQs6FbfnqgFhA67yDCeH47BpO/ckAD+J1dJmQcxxhU2/KwvkFmgD2gVOUF3bH
a2uDwxNVMeRjgDWf3Y24Mad4wNQSjYTEijLh6CGyhno0M6kXdsRra8PBxhWmIbcDGsCnUwlc2pvK
ALeMjtl+b4w4gG0CN4fU9fbqeG0comryBlRbXLTETsfBH65JiyJBglf5/jaI1R1EkEu+aa/N27NL
JtvKg2B4NkhPQqsl8dhtxzRALpZmwS7x+mXjCPb52+/zygGGldfqWUFowYudHSTScNTQTQ1ucLa1
2v4itRdnEozLkE3v0J53oz4b/rY0JMseXhH1xbUC6507l2G1lTZDPsqtUZG5B93YHaCpPDSzNC5c
eK/MJOeA7q9WysRP53IBBqxCMQZCbv0c24+xwOIuhzYcjT5Nt7dn8pWVwTSiDOSt2gQQCk9Xhlwp
38RPclti5vJAF8oLbeUMF9b5KzuYa80gMKFqGjjn3p6uQPRrWmzWeVnM2zyt04Og94bXAm0/Ssn/
izAIQijlYFRlOQzPGahmLC2jnHu1rVMY3z0WsWErCAPzKp3+Kjr8n5/TfyZP9cNfCYr813/x7z/r
ZqYfnqqzf/3Xu+xnV8v6T/Vf64/9v792+kP/um+exKPqnp7Uu+/N+d88+UF+/7/H33xX30/+ZStU
pub3/VM3H58khcfnQXjS9W/+//7hfzw9/5YPc/P0zz9+1r1Q62+jwSD++PcfXf365x/M3m9raf39
//7Du+8VP3eTddmP7yp78SNP36X65x8arjL/QA6bZUxjA3tcn006Pq1/RB3hHw5lDDis/JPuCnGY
qDuV/vMP+x/IdfOTZEFI7lApJ6OQdb/+kWYY/4Ajuf5ngk5sEBz3j/9++ZPP9D+f7T9EXz3UmVCS
Qdez9X/SzbU+hgoO1EusHv1VhPDs7HWyggsnUcPDbI/AK2pgUMUw/xrKbPzVtgUigBDaN7Ur9LDQ
bUloAmJ17F37xkSxdPvb1P376X5/mmfR9dOncfHrwk6KPGm9yM8OT6hrZZXGS/Ewls0C+MW6NvSq
/DQ5qRlqmugOFWyTTZ+hj9oEJMINHIdNZgQHbRHfLOA7oZJ+tWkrX36YoGDtB2Rcr9zR0t+pKZ5u
xRB8mUDob95+buP0JF5nkWOY83B1/0L//PxQnPIYCOWg5Q96I69Koe+FwEG8NKS+4Sgo3tdw9K/8
xVfXyhyCB+EbHNUmJCbQQHAkgDP/7KtBfgLddedM15VhPL39hGdEyecndNCdXfMG8i/zvK2IAokN
W4cnrECnHrFoHv7MYmFHKXfullPYudExIggXHfoFcQaCT4tX7Fwoftzc5SaVsr23qYS8pxAv7zyx
1PsiyCxwuYC24a+K3ZQN5aHGFv6+VX1yC7YUg/bRdzeA7eILNU7nfNmuPE50QeDxEwmhGLzmML/V
JGAFrXykprsvLBem4aB3SFXOvWPvfB+/qmRlWkZOuhylAy3nZlCQ7jXl3mcSAGKUDTNEN5WUew91
j02iSXXnoAdZYNXVd/TnGu0nrV0/jio3YLmXGtY3jnig5d4/iVmaALV74X1onEeLJiJ2kP5tC0lk
D30I0Dcq0wa0OeK0SGvK+maaLch0PpzAz67X+nkYaMOdlS/m5yWf7A8lcFGBS5yWg4BsUvEtruNl
Y5jqie8FbrRU9GroVPrBHQIfJrGRypovtprGbZygMXBdZkZ3Yb2cXojPogiU/2h8IEjE7XEeSOuF
A8RdZvXjYswG8uCGu1N+Y1/QPjo/fVbthZNhzoJMUATK8eu0flRL1uy1nG5vuXRBCvo2iUP6Re8a
I/3GCkwjNJGqTyLWxQeY4h+qWfvy9g6xzvYwCbxtrsV6zmJ39Z49i6ZA7U85+trNcakWxK5hZt3V
C25TLsiY294wKkBaQbcfpxRw3jAafyKjqt1WHFk3JKdLKGjoX9st/tlIEjNn+ThsstlT92WOTkek
tdavCZ/dvWmPhyoZ2SudK2+MqjAOrq3sKAFp6WCcvhzKRRWfU32Y3oEKae4734f7ieXlwWmk/hCU
o3HkfxWWqnn7ifvMP7w9FWcZKl8fcQpau5ipEldSr1kDmd921zS7KLOmU3xsLDOs5+VdzjzIHB6X
HkTZ6F67gJMSle+ysX5sq0vCh8/Nkd+uAcbnO6BXg2gl1Rvcak7Hb8xMucoubGCqdnvtxHBChTde
uyU4wDaey8OoxxlMKzFsx8yFoVlAfnEslW/477ipGQXEhWIeL9SCX2yK9bHQliHpI4UFPnD6WJly
0DmSk3WsjfmzCzTizoEbfSGoP41617lnEC7i1X+LIsF5C3ZGwyaGa2Ydk8y39i5tjQmY/RVl0Aub
7zQaXQdas36Kn/AffIMM7/RtTD2HO2AV9XHJK+Bq4Odk2HZFupFinj4Bsp0u3JLrLzz9qhzUz8gL
nyLoCxWiLm2HvjRo6CaEwACl7yfAPKpyfw1ZsekoeyB1c0ml+pWlvCawz6ESSd+LYlZOyZM24dAc
J8QexqV7TGc/Wrp+X03yh5cbmyXwSOGtjZ6nfyJkdyGHefnO1F3JzdYCk7HqLp9OcuZWWCxDrDmC
DoTHgFPe+yLrEQ0Y1Aga0/zBI5nXNpSOS3v4bLHiO4DmDIoa1FscFuvzDfrbHoYZI5seDsy9PYrl
Tm+yqNKM+nqk9QC3YJirsJQZJOQYlbulqOLPADmGnTMX7aHt/f4711H9kMeteWFGng2eflsGHC3g
q1h7RCGwjc1zYy1Q4exsIuJ7Vy2E+P5AB78dzaiqZPy4jJThJzDuqANY1OSCG09ObVhM4y+/GJKw
9QQtAYKWXQo/g/MIplW1gsJax+V6aJrlQhnkrJmMJcjabCI6BshDpQyI0ukX1MwyN7DOgGxUDxEF
nhBC5a3hvAuseWMKhLSUuRs1LYzL5cInPFs7lD+BfNBwpIVL0ojy+enIcSJE3o3QC2ehwMzO7sHE
GCAsR20Km9JwdnW75IegvVTZOjuBnscFAUL9DMUbi616Oq5Rwlq203S5t0Y8piXEEvqBskDowlcX
Znd9hd/XgqnTbdQ5DOjzrDZoZ9sDGWRDeZlbPMylrt15o3YrFg2/CRByIDaRVJiBk1643E5fj5Yx
ktVEwiT7XC9rf/X09SpSrgxo3XKk9L2EVgW51SrkApTZQgrDW4E+AOArZDp772qW7s9Y75Jd7Qnj
Wl86SBOjNuzgOvh7Ta+yS6LNz+f7/0zJ8+MRoZvUCdCS9ZBcPX08Z0pzwf01HyuhPtZGsWyTvsv2
vj8Ht1DhnMhM5izUez39As9gvI2RebnL+r7bFFk53nhlVoOHsuHIjnjj+u5cQos2/C6EwJ5+tQdZ
XJmLgJObeVGcudCKzHx51xV2G6rJ/tL7i7ErrH66tuRwST7w7GL/6+Uo8VH/RRJ1re+fvlwmARrq
ybAcy7x0o8DK+htrHIGVUxfpAW/b2q6sDHmd+z/6qgzttJki6iLVexbRR3OmoBGl1dL/fHtJnG40
nmrNf+knswxN2kXPkeFvRyVQ46GAYWwcc1VYvxyM1g+paIHVVxLjc8jkXymEdjuEdi9FOqeH9F8j
Q4QmzAL/CC3obC3q3mTXjqiNYwbtADCOlkQTrMMLN/2LFc8ZsrYbWOsOofz5+1HKdUdA6t2RI27Y
d5bzuZWtt6HOrIVvz+Tpfl7fB/U9JnOVGcW18Lz4abkdNV6r7o4Ab5IvTo2nOHTgGxMKRjjSYc0g
Tl+y03u5qCiDEChSLQFnSXPhLBekGjjBgnH6I/jweudqqfkA0UKGZq2px5zDB53DefzU42IBHHNQ
mBEtZBiuXW2QQksOmUAnEzExeemkWQc+2crPD7buYbTCvRfgtmWcwEY3cX+k30UAkpnGt8y0+5sY
zdWrem7iG3RM6vVOA1evN+KaqyWndFCYG0Gxgi6RsyttJ9k7S25Cg1M/oII+2UIrInXZEO+5yHn+
uHSpARqCW+X/zu4bE/i4oVlNd+zM0dkt7TjBZXH1ZO+1AxDzpr1mk1Z72+vsXeD303EY0GBDomdJ
v7mp5uNfHMgrw1jS29iSyR1ZFq178BN7J8jimwruzpMJLfM66QYrKtokuwkaigSDrcyoaJzgNjWB
iUEZb+66Wv+mF0X7iYMBpgxVMe8ObQSuu2Xs7tIxDo7gEvxdmtMK7Q1HXjct7hQpOjYgvHDRfHtd
nwUt68KmOkbbGsFAwn96O6cHVzJpVlV4aXuk7/kBOkZ8iOfWvh5ritJa3aj7pEy1wzD2D069LJ/j
Co2WeB6+ULSudhy8aguFIAlNB2LsHBTz3axBuxHKCY5+M10qZ5+G9n89LZ1JnhRUJXfJeiD8dqDl
/cpXSbXmiO6FOkBwbyIrM5FpmEoH2OpFU9iX256IfkWH0Nfn/DzHDeWqBMfpxM2RVEP/0s86VHGK
H10WUIqZlXsVODDf3v4kLw81UjHOaqzBEQ1Hd+/0HbFTpGDTJe2xngw37EzE8FPYUrCZJ/1C4vLK
dNLch4eKvC+L4EV1TxsGyLIM5SMTFGowBu9qhIuijN7pddnHxd8eD/F9+hEIw5KmUek9fTUP2kpK
HFIffRloH0bkE+BTpVD99WbYGlreXACrv7j/iMlRXkeKiFSJnvvZcpESD8psyKh8jJ17wCEKilaW
Djs3k/AeXZww8gaRqE4f+ujtj/hcRzo5c9ZKA17e7rpwfDKW01ed3N5tcpdXBf06fp3abPrRoNP8
CR3qO7N1rD2lW5T5Mt2809rM2RVwnK7KtBu3jaH1oSbMeuMPov9SmEKQKSOGY2uwv4Ns7/JrN9P0
TTO4eODJdwdhW1rU2n33uUff6nMP8rMU+K6zn7MdkskCEO4wj4dyVP1NvdQX2j8vVuz6rsAHKcai
IEk/5vRdmy6eq3FgGaEdIVFOizM6dcjlpHM5H96e1xcb8myosxA+7meovgYHgN/oE8IL8kuDxR+p
Q/AZdskXc1bGhTX7XPw4+5IrbJCCLJkDuJF1E/125tiDkdcuIm9Hlqp+Pdm+1gP6D+ovbt1CM8Qq
MrJQV9h2I/IP3TJsOCLqO8i8adSBQtj2lc9dqPmLfmUDztWqptzjWNrtcJvJds1oucdaZt1Na00i
nLEWCRdNPa2pxdYdtBp5DRAidbjUS37T+sumnfz6WlXi0oueJYS8GIDi9QbgtKOO/rKMoc1NXft9
cdSWYas4DW+NeZqjATW0naggLgeT/ZgOloJZWAZ5aE+f3v64L46j9QHAkYFvgutB5nQ60yWKChKN
k+I4aXFKJVpz7adqtMcdAbv6OI9VsX97wLMiyl+vjAI3nRmav3AhzkbUBU2gPE3LI26ALtrN8c4i
23VqbmYxGt0hwRrqTgxdsmlsoPlZay+hk06XSmMvIz3eHC1wOml/uY6dHVR9h6gNGhblscuR8+qD
IEVH0EMrwY/jJezlkxnH6cFMJn8bDzLeoHpFRX3gM8WF836IgdGk+aXP8XJb08kjjaVhRZUFotrp
54BoKKQPqOVoZI7/2UNIYrOMbrZ1Cs14//aHOOuPPX8IKvIkh+TM1FDOixFAC6lnkTP8X/bOYzly
LMu2v9LWc2RDiymUKzqFU8cERhGE1hpf/xYisqqDnllJi9kbdFlVWloFg3AHLq44Z++1T+g8U1ib
UYr5kk4L3k9UGt4Q5+G+VwDgSUAD3LoUZF+0jH4/j5G5LyQ8mJoqQM0yiyTdSFLY2kpWBtw5mUpc
1yw7hNti6PSppm2DwCqjLxbtv5x36DKibF7X6zUg7zwkRZVwxaoRNUfVzHW7mIrYp9ZpfjEXnblK
ftwm1Jac7XHMMCXpZ4VaZgN0tURJngYh/B6DTwPP/VjWUDA0uFDgLgXYeFEc3ECgqG0h6KUNyrv5
PqXQ42Qidth/fm5/9wKt1GAsLnQZEGqs9+WXyTEg5lWMraI8CQXH7jzNLC+d5WQfV/qdDt7mWIBz
SlrhYNTLnZyP/Xb46jCyfudf5mcKOQxTAmPYxTBG5fOODlS/XhbQet5I1A68vlt6V03Fj1yDg50b
bQMx1DB9pRh6L6ecledfKanPTkN8AFKhFEJ/qOtra67R53ugJCGBjZbYnKoORXkFJMQr2+ShSIAr
tpXgtNCi3AQcAOQY6fekP3zh9eLoiTkHMyqop32+uJh1WqLrVXsKp/hdFmb1goL4l2Fvf7nH6953
vcd8yZXMfjbudK0ZlmrU+xPlVXOjqNBFFzrTNo+jbOxZAbmRVHp5kODw+GjtcW/GmDKEKAru9GpJ
T2lpLi96UqaX4D6mjSKlwdNsVeFz2IrxBrtS5MvR1PsFHDbf7DrNj3p58eMcEMpatNl2aI1RZ4dX
QTBSO+2H9jAh7d0YUvQ06Fm+wRJuoVWFKaOnc8s5cxS8GdDSYSE84hhNBDgaoZFAbjQUW2xl8lbl
1iK/EnN9FJXf6tov58Mwx+0GY3d9Efr//Kr8UJN/Gqec5Bny5BTyzFZl7ecnlQ9S2iqTspxqK34D
bzc6siWI+yy3YghU+SKv53ocGEksj5sgnKtvcG2f056aMbKa+LXCe3kk9bK6MaMu8MIoan2hikp7
SEz9UBHh6Gp5OV5p0Ww51oAYUZMD2Bt9OctHZYDg2jYhUYT1In7x1c4mP2YklYWbnT2HSApN56ND
yQUjh/0nnjg7dHabTMJNEUfB9e/fQNosKOVwyFBfPfdb6bE4WlPQSKc+m9xyir1wNjyBYrkeNb4p
dbeRqaO/Vjcx0146FjbBL9dSvinCh7C9KsDo2sp8NEfJ7nHJht02a7q7FOaRSUL1bPRo1zkVKOMD
iravJsq/efpUZtEfAz1nuhLPExXGeQQKgv3+1Btljo0I8E8DgqOwVXnKUMjjVm8gY4V0MErwLjKt
QmzoSXlU61a1dZXqzjATuFAlkP3qYdwvkfk2WEa10XrN2sORKW8GkSaDKYjZe2o1OAuhxdixPGCi
DjVanbI8bsvEyr5Yu3/00z4P7HW/xhmS8AaT6L+zzYuUqECII0k4QXKY/UApO9rD4XW2DNP1sgzV
sREi66HV585Vxt6wR2PWYARANCxnusMxHvhaFOca5z8kBpspJaGDNOkuXNnsixX0bE/DUEVjzkK9
dmoo6f0oh/yyXhlpabSj1cunUhAkis2ltWuqJXZSKKZfHFX+9lLUDDn9yWyhznW0oHmWLETncZLz
JOD8VWeblZ8FFbgYTv/8apzvH39+Lb4Xnmz+wyL0eW4B/SONS1cpJ8QX/TZVQ8nN53CgbCSCr67s
qCnjXWaS/z5L1kNnzaA/xACnbxwurizxdohJ+Xu7+R+faSWnU5lFJ8a88PkzqaTgGdrSKKc4Gj/Y
S1eFvBn04AYo4VcR92cHh5+XYh3kgVIYoq31+VKpJkaGhg7hNEn5vWCJMzTJWHdBfhJCX4bDF4Fu
fzPimYHwPqIlQC9KN//z9UJ1xW6TS3GyeqV81QXLctBMp24Rq0Nmw/GVnqZRNlo3jortEpjCu6kN
5gI1dQKuonPkQFYKTxE51yOgi2C3xHG1kyiA0nork/mLN/Ts0MztofZBZ8lE1c0Mel7/HAeI/F21
JLcL+EMXA974pkiVskUnBGwok/tdU8TaF5qC863helW0YyizaIVxzR8z4i+v2lANiyVBFb9te1nf
JSXtpxygmj/nwnzVdChBin5SVrp55aaEaFyBv4jguC/dz8f1fxLO/141l//zL5HkXxSc/ktTfv+v
XZu9FO/trzLO9a/9qeLU/0BlxoGCAjDjgynxXyJOwfiDFX3VYJOPw8hZFYt/ijh1+Y9VOIXMggEF
On6V3/4p4tQl/ohtDjpqcAKr1+23NJyfd9bY/iSKoKuNHE0KK8u5tSopC0JPe8R8sRG3N21iSTuS
Ne8AycbeMMzBDjs0Ov5+4a0iFG0DByy+TIJM3scJSESJ7F6z0qPbUExh1MfRpTmSJgQBKr2ZJOOL
/Ynyd5+W+4J+j3dM53z2eVYYzSpISqFQHMKu24cAE6EBtb0x7yql1CEuqpUe4jrdyeSXAXUA3HyK
gEtOAM4TaQcWvG090rRyP4kUc6sAzQe0m1FtoVGYIFeMF2C/WK+/k3bXXYp13l0mNaEO1aym7BjU
ZLmJdBn0PuquW1hH5BqoFjgnKPM5lFVBDt7bkG4AJg7rexcE0ymqtT4h6EVIr4Etik6cGZXsFEB3
vllpXn5l9DibN9fnyf84pODSp+1PYeHzHerGbAFwWJPZUEI5BBp9wZF5uBiAeLbbaAQzGFUx2/PS
HJVdHMpIDtsmGsGLs2mCTo0EauEHvIx9vuQxmcg3cU2oCXBdDa6yqtRfnG8Zr78eLn98YhQufFhN
odHFs/38iYHqtGbLEdppFICrXRFkO7HUVhyeWTR2E2vRXpSr4J7Tt0b1QQnCbdaHH2pQdopTR7PU
OEnWHA2CdaB4h7Uh2BR+5wexVrqHIK9Qr1BmZ9vWBW10Gqp2ugHh209OsyC1g2Q0V6jurEDjr03J
tyUhPwcgcSZ4qLTw42gdZSqbARO994ueDg4+eA3o6liYTj93c+a201TdLGPXeYFQ9bVjCHM6wb6O
7oxiDJ56RUocGEr5qYuN6qUX+RrJ2pZDP1T122IKI9CCuSk8R3LfbGfJbN9bnCD01LOID1/mzewO
bG2P7LqE65Ed6VWZz1lsW50U3/wyf13/3FP+KqNeJ6pfzvo/HwcdEZ3KBws9X/Dz4xAI02gCUZAc
nJ/xpjGCuLCNhFuiZGYQO1PYEMs2Qu+lgK6bXiGFlm/0vXpKRiXTHEHQbb0VIdE1w3VsJAYMdEWU
wIWFZG9nplJfQc+3oL2AZ9U4F4TJ0ZorpGr1EjTknUrVfOyDcouYtRntpop5SKKKn2dq+xB53nBB
K58sMS3rVf6S0IEwm0luiwBmvxSF0D9kQ7l0fsp5GOBKGB2LJqNnG+ppcttxAocxH8yNo4hEkpFS
EpYpX2oGaK2OwnwBJtqWKrVa64JzSf6WInqKiIIlbeX8IABjOxI2oem+DFvychFoGHXDGO3LEQmo
HU9dlrpLxuE2yvkBpwflfh3L+hWJIpNbgBmLtnV6I/e1SAzAEvkiuxQfuIXxqM+51oLF1aLbxpwA
dRuxcBDLsCe/WauuErK+n/U6my5Iu81O8mKZX4l31kf7v6eMn49+tQZQW2NPrZ+f/jJ5IRxFoqHa
ZwyueG5IS0FHfVlz2oJsrejuCiB9LTETftFFOttd/3lp1kiE+zLco3PVJjhHE4BcIjutXJUAaKvp
OWFneGg0+dCaQ7aDM1xvNG3IefEiJwMFCOu1j46CRca0VTFUxlYsvpCKn9VMf3wstnManiy0AVj2
zupOEuXSyczI4iCoTwFPYAybpGrJ54k5yy6cE32lUnRHAvBpF1iXbUMIs/uwDDoHSaRi68ogbnpS
l12OXeJeiAn6RqQZXoAdpkOeFcob24PaqVtt+mJe/WHPPnuaHOTZWLBXsKiZnb3Ic68SixOBoQ4E
NbnQi2SeSAqQ52IbpCBnA0w6TpI01pOY5ULnJCmC+Kr6IDkIDniqReAXDM6SJPRQKOCfeS5eqas3
GfhtFWJ7l+PLWazrPdQHOXLHkRXGDgqiIUk66b05XtpLWuo1xN0ZpjD38RH84exI1ih5I7G8vC6V
WB3KZp7fZZFwGdBzpD60jXCVBOPVojcCyFHdiO/kTocmIXLkvsp5r59HhAKJEyfVdOwXOj8kyE0H
JVGDk5Zl02VexIxcjih4VIEuASE+QH8m10AYLfNApU9NHHYIsd+aybJtUmYqFRDdk9yZ0W0WJNJT
HkvyxME+GgZHwBl6UtO2dIxGm3bZMusXYhff13revRgg1F0JpZcb/Fg3MDhGi/PPU/LfremrAIeK
zNpAQVf/eUruE7VIKXwQKjHGwZ3cSyp4fUJ5miIbvLYzWgc8PWB9ltFDnSy1L4kRlptwqanT9CWy
KJHoDCnxI1RS8KtVkoEyKiBVRb3gnz/rWSvvxxtDSjDL9cqhoDUsf/6sbTjMIEJFlo8hTx/rWjEP
AsxeJVQlv6CM6jOalA0sXmTykU6Fpq6fkVCNe8sck42MSZ3xpipOJ0A2LXRJ3hEdUh8w/oMPDhOa
E5F6X8+L5raGJbgtHedTFSWCZzW29pySDwLfV482RDvkWzhpX+Ww/XWmWrE4nIDxcLNnphzw+QsK
cRyYaE75glIqX5eVZDpluYyP5A1YFw1CD08q64kly4V4OVjU0HSdRi1mfzotvf4usqx99a6fHQS5
63woeoospBRBKIac1YcqfCuFqOeSIxVqck3I7eAJc9M7kkH2lSll27gpLLszn3QIhWz491M/Wl+U
KD8XY358BvpLFiVYNJLUss/mmzgmJ4Ige0D21fimxaq+HaxB8iE0L19Myz+kbZ+mNpWBheINghtH
Kg4un5/B1M6JkIlkFbfhlF0PuWE98MXYf4PN3pAGKnyLF3bcKJ206nrtsX0rDSV8oOhJ9kMwya09
aJpwQNAXdzZNN+k1LXvkQV0Y23WmDrq9zGJHOEW2bBKC2wqbiI802eTMmUdZZ0fUKK1a2Q31dSDy
ZfNSgKbObEmM670RWvQQVSX54rSPOe9seUZisfZgiMmkT0BT4vO35hAHu7+oRWdk1+MW05w7kGeK
C/pzyz2BAao3hsZ4asrM3C1JmFAnHtWrcqV2uShQ+HEtaY45eCLNLcxivq0zAW2dPkvCazjGLQF2
xAiAuLrLm6Jt7ayiTkpAldm80JQ1H9g3aD5dsbKzpSxls62RmjQC65E83HOqvUb6uCpcBCcBc3+l
5Ev1PpJZ+C5aefyMPdB8ynDiHhTgM69jp7KrrihuXKS1rNO9L0nTAWBeEh0WpTtp6cAX5YVBjJ1s
PufykD1V5EWBtC3vOaUN0qaK2pK+RsKVxMDTolaOfw7p/ytr/PcK5vjPZY1N/Nq8ZN1L82tJY/0r
f5Y0tD9QoPxw3YuoQzHT8QL+NKYK/BF7aFB/GERgcaDJ/XdRQ9H/kKhVQQek1YWocT16/FnUWP+I
IyuAUgp+aKwxUP2r5vLnmeWnYfg/GFP5W5/fFR1FLJrwlQuwBttSAv78rgRLGCXQVT4kyY52y666
y0/S03rOR8GJAt7Vvfd0n+8jZ7kgwrC2y824SbfGwTrM37WL4b3bMXFcFnfZTrjK3pN3ydW22d0S
ecbb+NAFdv2CDcUpdrNTe9ZWdqpduGUfelh2w3tEmpFs1w7pA259U+/1l+ha/Yi35VG7kF+I8umz
rQQI+6G56y7aveBTk7jq3MwvXHa2u/RBvqku8OfdJDvFL0+yI3vZ9ezVNw2x0GQH3eVevFVDx/KL
q/JmvB85yqJJvVkuzM100T90u/okXClveEOcyCe66ULfpJeaX28Ct9umHqAOH2r4R3Jd7vmUl8rB
2AYP+Wnlar+ZH0IJ7M6NMGlte91WM7vWsXu45r7eE2sICq+5snxtK96H01W9r6zr1/4Y76GV7sPL
6HreW1fzA7fwgu/wIXuFT+nVjve6I3raobgybMOu/OyWfcyOt9eJnNa5I7nAy73qQtwrF5E7OKJP
Heku2Bd+6pWO6nZ2vhm/F4Hf9F70pG3LveRbPgf0bX8Mbho43MIh+GZs0w0Ra5k73awBO5od+DFJ
js5q2qTTQfAmPx8d6VKGr5l0UApnPGi73tEdDKgHhc81QY50csd87m5nQCOqgylYe1ou8m18Ux3q
DbSMZFdvNVd3Er4XeCBuS7KLdoafb8tNeJD3xV37TbjMj+Y1V3i0EH7bohft2Iya3PZ0g7bMNU7K
tm7t5D0ku+MxPQxX48b8mI9NZw+P1on8oEfl0N02V6ZuS9GGFD1V3Fp8UM0WtuJl7Eue6FYblne/
fzH3874rHKAXXn6QroRbxueAvLC4ivOt4Ut2eeTvu7Ej24SuHDL20b7BE9lkbvVM4qdd33BQr20i
/5RLblpeOLo7bSOCTkRXupsCPyp8IffF2KkuBn8kn9HOXzV3cusNLKjECY/XuWOrTnlKfE74vrHN
3v3uLmRlecBwyvl+NLlN3zjWkfnpEY/lUFD0BGcAiL2pv+XH5VD43VUZ2mzyU37Fe8IwEp1pB3RA
lYjjCWk2XKzHdLvpfUl/6okIsroP1hEULB9ZcNByW9ccmLWTcuzs67fWJ7Jh8rKDahuOHbRuB7n+
friZb7X7nKN9YVf5gf9PI65tdsrMad96N7Kne6D9kgPeHhuEM8uOzljMLojtRNpgA5Uv0AQN9mjt
M1IG5q34NqmtEzN2RS/YqLTpX+r98ojfPbH2oVe7EiesffBW3vXXEEBRsIE+d6Y9Cahearxk+/hK
u6s/qA9sZ+M2uMQw6nX+vC8u1E3nK+J37b6GoeK2V/1t5RaGIyk+vMLjbJNauBy1B9WXnNjJXBJA
U6Yjv2STTc5LQgGL7UlMUq2a2gmxJtEuzJyx4wsf9eVOrQwX6O5ds+cVtvV7Uca3bQ+0NwfX6AZy
CWyT5Mxjea2+m2S7eJNPLKO8r2M/mnZGdsxe4lthp28s2cfUVG+mD8ElJqb2HsvSoeOf2OmN4PFS
79ApaK3XKS/cX/GpbVxZfdRdC3f096p5FLxUddNNRWweqPtlq+oeqYdK5hWvo0Awy9aALQ6NvDlw
Wm6fKZPZoHRPtWO69N/06KBIbNs8Io0YER23byAH45FCipOW3yIqOaD4RzcL3oI48xVfue2XbR5d
TxLowb3spQ8gC6Rn9WDIx+KeON38sX+MF82Gi2VuAdiKjT1uRHiquvPN0DdrJuBDGvm6/tClviU+
0kwut2Nki51D0H0LQb9wl6fecrVlU8J33M3WC/d6vlVSfuF4O94aD4wpp2B0X3YnEVdYZVMxa/bd
TereQkzQHAoLOLpNfx7fI/MitOD0u+Nj+yjeiJo9+KLs9YJPANGmF5yt0rvFvXBtntrtu+USEZGL
LunF1VFQX4yjiI6yf6qviOezW18LxqMUngpfuaKSNuEX/mb0930O/LI2NjIsvnIQnOktceZNAWDf
NnZgghxazafRw48fkId6TFwKZNEdv+cpc6IbmoLkB/m8HJIrRHuIRtVRto76a27za93EG7BORjvm
DTvsOM89Kmuo0KbWESPXXomIFoQ8+T6qy/yWk985uMJDptv5s0VLvrPl/Bg/icWTRDvrGzkoBjHH
4UX7oXSTXVdvWnNvXWnpod/n1oUqbtza621eqt4dJud+8LzxLSfjPSEsz0lszIDqY7i8D0eJDNqq
AvXPROlVR7KvmNyRnNqTwcSKhyK86f0ukQmXIL4ljsVrVqzC1t9a017M4kGNVV9P80fBjcYjJ/H0
Nkjw65Na7BUbYbSTfb8bXWJUXs2TeUkNJXa7I3SEtrDlV/7RHbP9fBFcaQ7AiVfCLnZciodaOWTI
XpjUJcHzb6udzuqifot2/WtV28AeXpXrcaseNPI/BhTLNgkMF2btkpijXWMFd3sX0R5JH2Qd+ca0
4V848IuUOOwgYqCVfhFtGauUxOOe6s5WMz0EPnW1S+I93IC+3HbaI37K8L3fBY07LdSyvSLfo2xJ
J3xsm320Z5Axmoejmtu4Qftt7L6Y22gi3MrXTR+Dd9Bdi+WesOKpc9/FxhHVn5rS39qW35U5/z1n
wHxix2y+lytnpT3/ofU6/ybM/H8CijHpCv7n/fj196b/dSsurT/+r/ai+cdabYHmgvsbA9V6WP5z
L27SKsSUY60FXWpHP5p7fzYYBfEPOHkGQmT4MtYPbR1b6H9zYsw/kNlRSYAkQ11BRsPxG9vxtUj6
v6d18uPpXwKdkdiN80upK3/ei5PyFAphk7AeitThK9JkN8T+BV+UkNcz/1+ugglvNdxigDiXCDbV
KBP/SorV3FQnAYdlZcUv0WQc1TKyXFBa14JSfvzyFP48ePzaLOGu/+WamNZWPzyoAaTFn78ZaTxF
0UQAT8Zg1jxRCIRTaPbBhdYuLyThKMepkOUvqoGfTzY/7ybnJ562stb8frRIf+n5j10awgwhEqgS
4kfJijrMXeFiYxr4iuL2d3eUgsOqujRVBtFaj/jlSlKpxUZodqzsUzs+lIUouEooZpdjOJBbXQTS
VhFHtiuwXHf/fF//8h25nkwbEwWuskobzsruZAIrGj7v2kN3N4huqXbSbV5qmkgqkxx9ZST5y/hc
SUgUzsDH6UR0nLsPtLZuwlZSYTkiZ2JubIkwInl1+8/f6W+vwpVWmhM4sHOIYTdTKs7oo3lI64Kj
WWQRC6Zceb93FbhxsqEiktZQi8ExPCsVK0VFYSoOGi/D5XdtDbLgU8ksfnMMrldZDa+mDpqdiefs
KnBV1BYOebtKgWkl59J4WyqBjo9OCn7O9UzBf3+WP79tXAr7HKpnqHvGXw3lqaJ1MKwBuc0zdBQr
VNZqPyeH375tAJrXsBIKFJCTz75QM09Zb8bQ8KpRMlxB7Dt7JPvo9x8OrU2RVABEuziZ12H/ywuV
NW2ZylXdwiflZEewrmLnvVn+5lWYGJjrVw/YmjyBTuLzVWYtQfREhKtX11ayTQKqZpugE2r1Z3Hs
Pz6Z9fX/dcJdFbYrbASdnwja5FxpwENoht6qRc8Q28nLxandEqSdPocqfWJCjtTi+p8f0lmVe9VG
MwoMHKYYhXDRnDvAo5wsIUxPohe3HPmzWhHdHr6CT+Mk2asESYZqbm2WDuHCHGntQVaz+IJc7fmL
b045ex0Qv355ZHCMF1ZH8K/YN87Rva1qLIMx5DBkQjAMDmg79KwCKeBkciZoDlLC9CRLIRkqUWE8
pI2VPwTkjZk3XdCH80bIxvD7LKpttpezemqP9TSOy5MmM9ddl6yl+d5qhQhTkpI3TO/9OBqxk4xy
cxImAt9dudHH0CF4eGm2ENapVknpOPjFWDUXYjkQMTcp0UQKoVyldwrvFxR4vTXkTRx2PW38OTap
tIDd77yk60nOFCvUzl49xJbktuM4v7dBkyze0MHReQqlusVpGul5fBBDMg1Poya086FNgYsTvjpa
tmh0OTWjIhobN5qrZb6EP0AoF1X2tDMvDHLqNTcMhZ6g2JJeHIxJs3ZaTSzvEU/FHKPFtiKvTAt6
L1GT+JAUc4O3OkzTuzE2IF+NKLYvgk4Rq3eCagjxNHH7srtPkRk4GQ4d0Vl6qeSgk0UtDpesy0HM
T7oge6so9rHFfEzXWO4a0xP0SVTtUkIGZGtqq12naqavHT4BPDsr3UrL71OYQBoxi6XQRqFThApt
ztyqQzbAsawREqcKJaV0SV4mTumTcRJzA9xGO62/Ba+NCUuW7/0hLA1VP3FNCbOxFrVvSVcjMY7z
qA89TSShLpJa62TSS/4mRGSm21IyD2zwCX0gS1MdRQ6hqSxxoicgb7pp6bA8A2+ePha1YGXu1fCp
r9XmJRbFMnDzeAwUJ0A50DptMOlPajKb4E8CS0XcrLbGhd5YZBvKgilcISus3tKhUqJtQjV38Tud
gDSnrHSD0kOStDiuiYzicK0zGIOSYW0bKbp4BeOj5gyyRvEtNMTLptabh5bwE22jEC88QKOiveuA
t7M2QxXpOAJQ8dANZqXggD2t4J6hi/KNgH3+G52X6knIZ/1xVKopy6/NQU/M8gYJbbsce0sq+97r
iILfxEFM8y2OZOvEI5Nps2mjEHuwWefRLqyJVlDaVyNGlJaAh3ic5ORgCt2QoWUh98/H/EZZM+7M
unDkVMNfGPQtUp4x1Az624GKJKxRiW5VyShdLkI4/dJxaKS0C56JU22uwnAaOe+Ssvq+yFl1V3Ug
Bu126bBSmdY4CeQJ18M3YcQq5BWVZNzMZbIkdtAYsWoHw1jcRmNJFTIKAoQ8pdyxKe4kdLRyFBIY
J0nRcEeYMenAjZlYd2k0ZtpuUvr0MqJ3OzgByNbaz7KiTo8KybbPmAnrNV18ksSDJZDf5ggNFirU
SF0CxxXwluJGRaQd5TyXvhtxhWuqV41gP2KtzRwrMubZ16SmE5zRKoFr4BDU2/BYJ5IkOCaiOEKg
A8kYfbk0A1eIZbq0elEgxO0iIWqpfWgUkVPmK6+Fp0RJPBIKAlQFc6agKBZz7fSF0H2M6mTiA2CS
gZRd0M/aR5qBOG1o6nmPLqRkUI5CMxF814Tvs2XWsHClRlSPWlVFryVL2WwXdOknXJyT9r1Xh/xB
afBXb5peVp9n2DPfkCrHD4vUKc/ZMlHYCMIKcdkc5nriVoQh3GY0j1AO0ULciUtbShtzTthbiHFJ
lpA2hwJNL9xYz9mozK8jQeQnvHJJ4irE3NRUOyaD8DsyEBEetUOmekopB3e4EmL5glhfIoIhBVsY
41RDfCtV4kA9woF5eTLeipFYeYR0pIS3+gcHNBRTRYNufYtIYs391UKj3tFXUwhoNtjmDJDvH7PW
QJxoGGNOUbJSy+9N3AuHJc1MCbuFJT1ri7E8ofaYaL2xw6hstPZZSqUExhrzBzJ1m0RjNdqZ1aBu
GMvEKg7Af14W7AySk8lA5mwSVnH89EjnThBtzQ+rqCuVqZhdgIMObRHccMiqV4054F1IUgH/nyro
NzKMT3RZhMSisbIscugH1iBPVuS29+JyiK5hDTSFHUz4L0lpxB5B8UKJXvuuBV2rmoQi8m70PV4m
1KeQzQOJcgpjPqSOKAvDJm4yQn6Rgff5oZLU9ColB0fbdIpemg7SL2Iug6ipP6QIyr2rqfijDMhA
AeSnuJavaURpN4pWjZfANfO3bhqq60RoKLIY1WwScTo3zctYiE1MCliCZ35a5qcp6ruOFFyEr3Yu
V8o7DVJj3qGKFLEPoSokmHnOZ82f1QoBYqGIpB5Lfcd8ie6CSrBBIOo1+fWUZfOkl27EpaICA19I
qH2EuN1IhTKpABBEdAJkMdJUJyim7MOqF4uqWFuqhROZCNLaXhkMH3BPeSN3QwrtI7Aga0ajPmvA
/6Lq0YynEtJbI6FzXfVwD1lZyKljGaVhONGszB9qC7jFRXxWNhdqQeztVtAzK7SrRVMsV2/EmITp
0kjrQ8vJ5WRmEa/23OjGXpoEHR1QNBdXEswE6otznt1AUdR0J+8yRaedohgQrBbkdBR8pOFAHiRy
InQwwc3EEtcx1/aUUIFNELGaBu09c06qIE9JrctkZOvliMagf69FPFlZ1bTfdWVBzJHNWTJvkFL1
t6DfFsNGpxulR8OKsOSXTVDCzmxH4Vuj5lRcRWOpnFnt21OgxOqVWk+pRg2/YWUxo2w3LwPr1Con
wZ3ITPdt1mexp2yu0suTg46atFzKb4uI8LAnLq1wqlSWH8q50AlVbWLhqipnvbWNWIm+q2zhr9gG
iK8g8GSa1PzuyFZkhoNbBar4KrWqdF3FXf2dvZ1KdhTC1XshqLPC7gMRBUGIhgz7t0nJrR468FH1
oio3UhcId6RY59LOksfqom+MJXP6MRpel9wca7eXR16yVpnTXVB3BKRORsfGLzVVysEdQY/siaV+
V5CSStdJDtITB0zoknpSqbdCNumNg9e5XLyxEVO2T7owL7YK9LVwq2qAmYT4qB5tHT78DlGwKNkQ
wWktmoihR8cITPM6M5jhHHZZeuUtqpXeJZLGh0wlNXvNZSnvEFe20nU01otANpgSgChoxoXo8iSB
dyUrcyFicW7b+w5nxrHBrl9viIIgLVnNW6m+65eAkOSEjn6/Fdg3xB6PqkXKRZwrIitUmAprqEBu
UhwS8e6pA+ICliG8cXaYtpAAtbKlJaCqQq95DYgIGhBFGYU0jOD5svEQzM6ZonZ6CBWj6pB56UGd
R04KC3+APTKiIF+UQnsmx1W86pbSwvA1JmzEZjiKbP3mVHgVRZAxNkEk+X3f5NZN1knQ1aZaKloX
HddwbeShhCaBstOARy4t/Wbul8Zr6EMkFGGnqPTFdAl7m4jxSuDESYwkfaWhPGKkn2QXqFzzVpMa
zpwh14Sjt9pM0nYyGovM6m5RRTcrK3+vjaFfnKFS1fcSo5Hu1DUd9h/qbtZifTQMWzeEobTVSU4l
X+2UXnTnpaUVroRJNftpXRsn9nO96AR1Ed8PnA4ozJvt/6PuTJbjRrZs+yv1A7iGvpkC0bDvREqU
JjCRotA6WofDga9/C8pbr6RQllg5qEHdQdo1U6YigADc/Zyz99rOOanmKSHucEQbKK5V8zqMargy
YKq0O6CeQx17fpu/+aCKblU7jM+mM+gn7pp464tuk6CX6drFbpB3L+uYDw9ZlKZ+kuY55+ACesaX
tqVpF48kjDGMWJzohuqH9nTk40rYzUVpqyRcNKgN29Vi3KWONK1daY7NE9YE8WgG9N3iyOwDdN5h
/U2T5+1jxsz680iFLMKVI736PCMCiGWznrkOUCHyGpU1oxS85MGHrsdWh7GB6F6ysop6BXaTNl+s
wSX+vJ503yXugL0jHq06eqmhc0xEESub2qGc9BPvl8mAzWj097wGsAbXeB2/+k49QzSiemOJJeML
810/l1dk+gpWykqTcr4Y5fK1m+aQaeJaTp9XEFvPhPJWzPVWe/mWabOTSQ7s+Rqim3lpOPby6JXd
TDvfq+z2UiKQC/bkAoTADXtx4bjrOrIb2dOXyVuYU9ppll4ZY1XfZovnPLpRN9/mPswURGFlf0c4
CBucYxsO52rq0LMc28D3KDPINzbUiLHfG1r9KW+j1MFUtaK1HpyGqXCnRud14kmgGinQopHmYmdf
i6wybo22Vt+GnENALKeGA60SJT8Ysj1vL2RBnHgzD/Pj0kzBoyq3NxNQcv49pFz9QEBFnV+MSzbl
HMVnxqojyMCCYPJW2LvFEngB8G4196VrinQfhK1mhpXNc5mIGYth06fNSxUuqFZD34d8XHotU0VU
oMOCoLtFcFE1abMkuRE0r141VVZi+0PIicmXcE7ElHEO8Ug6+ppChSihiWTRMx7/YWTjXBd3P3gi
EPye5Kuh/+0iwAgBh4iyKNZLP2wUc600DV/nGuYfKjJroF6Hl33hdYPcYueX9tmr53y5LDs0dBhk
jYkJJBo51GTK4kHwO9kwAiIr76lba/++xKZWcx3jUO3awTE+d8E8vkU9+kosd9V0y46iO8hvpiB5
aVg+r2MkngKnhc9pwxb+ng790O2VbuSrI2X2NildjdyGtZG7kLjwKo78uf++cEvzWCk/aNm/fLbM
wXY/zBZlTTI0bXZmC8fKkzBYFEPQKP80mW5dxhne2fA4NlFuJWYofWi/YQSXxp/GIEMOGzlXkhD5
giG6RcVmLETXsnk50Xwh4fRoUGoZ9oocg4eMCZygZTFIHDx7n819gXklckqxFowh7y4T/51NKHuw
G5ZRfaDPWcL8swy251lbFHFO3434tNPR40XmYajOhhBSMlOwsV4/VkaWjbuVfLQ6yeaKEXmLuPMt
oMK5N4NCvxlGV45J7ekZ0k1lAQYryBHr+GQX2wJsjL7GEuwjHPaGtfyS9mbw1S3HHmSQPyFkG+2w
9HcmB38inzuh4BM4qG2TiQqGr4U4EGBc2WM5vyqi0bn2BY4WF5lz4zxKq099+ynIpLkCu1HRMBXx
pMM8fFwl4an39CByZxeVcOH3YKSnT5AezPO8yrOMnWPoX9bKZf6KWHLMrlQxsiGGou49zEaFPDPb
meAlnVs63/zNtDa7oXX1hQtOYBOnSoAWTbbFQYtAl68EMdY1G7AfLkmxlshG0ZLwz0gFwHOiQpvX
Rrv0Hw2TSK7Y7pb2o0kwxYdyFKGXSH97UU2dFp90lQ8RfcF2uVLloL9jxbe/SQCVZmwvNTWQS24a
EkDk/YRcliXGCR14IP5qay5VYpc9weLCr+Y76eR30rBcztwiH+7qxWFsn00TCBeyj9xnPRkesiYC
6zMeGLrFpG7ng0cdv+QuQ+aKdAxwkXVzngW13z9b5RSaV9FKXtK+dcXCCjgyvdovgcUvFdtD3eB3
YX9dWTtc2yzMA12TmaWl9o3SoSZMw/JKlE2qht0aChWeKzNXwwTvXqTuMZxyDdVn9ObajtMlC783
NbseOmGM2xSe8FQ2MNfwqIt8am/KxoEj6tW6pqtpGtkomcWG3vSIL0ujL9XYksRuregAIpiU7nTf
aCIkLzsd5PIqX4Qaip1Zo528ieqVhzJuO1zAaRzhYzE+DjJYx3tHds38BYW4X99k3Uzy4gETjxMc
3Rzp+W4xM9u86AIP/xKJR1UWIr9ocsI/Y78G/3TfjTI0j8zNA6LLkeZSWMoliphDyTTXbJCG2+GX
uwLApeDU4UlItdrZPZF/S+wrGdHZsEcaWnXcTUsQZoln0ld41YB5MvPAqGngZpn5PDqH0F0JM6Di
01EQg8LBaE/wndmy1dT1m4HO/Vo12dhYVFyz4b3mdumux2UCy7LXbYqhR8wOzUhEyAEVNxfQ0KEp
+mJB8qNaSoMn1sAygFy9uousjrKagC4lQ8cCiiXMqTzxLZxVEdDsXJrNAua14k2odVtF6J013qXV
oBu+NMGoS5QpmO3on43cg9ciIIMQgYfCQsADXej+SodZPz96qGn9iRYaff87HJdmQKPMrj2yQKHp
OFYctiVpwfFsuE3xgc1qrD6SZOLDN8zJ79q5jdeXT4sR2e0xdfqwBx3vecWDLjUWKcvXTkRFPqXh
pQa7rikip2kUVbKk9P53TWO29gLrzm19ZzdxhmtQMfbSCs6wThrOecVoxU48EQn7WaRD+sCIp3Vs
UoydqC6OmTeUlT5frFFb614qX2fhRoGQBmTlschwxe8rZ5hSeshUSUGNwWqUZh8vM7iAItZdVw9X
czDAZ4mV4fW4yEhamMZ17weCKfRfI6p/pBH4H4bKqLdBTsPbf5ApM/7HYWq+EcnSNv8HVAMb3O+/
Fw0cSbhpxrflZ+HA9l/8WzdgI8YFyskMY4NiwVxlTvRv3YCNLxnECP8Dx+a62Hv+v4bXjf7Fy02U
rYtIl4HrT8Zk/siFy8sAFcfUD7HBP9AMnMx6PD6AFhsCBdvFy+r/SLH5eVaGM1HqNciQlXCgvPSN
tPpo9FN5E7RGTpNKOIAVPCjEWSevI3McLwbaifE2sn5v2PPrkP+vb8IuEqBy5k6AP/p1niZT0ZSh
3Wg0fVVb7FTxJfWd4spZTPUdOiZKqdDOv9DpzGkfc6xm3Qq84+DN2Wc6XB5q00V69+46umdSKfbm
3reKB6Nb1ncMAn/zRUP6NWgtIInhWDuZmisAhunscMtg5ZcHozSc44AdAdHuTBcxEWHavWPEOJVZ
b78Sp2nmcejBcZ6csj4wiwJ0s6kNWnyqYs3PWKXzD4ZlGrHpLwDO/cXZwch6Lio/27Ube8SR2onH
kMOnGy609eaqOM6V9+9Ynf+N97/7vxUqtTHV//DWk471+vbLO8+//9c7b0f/8jGIb1FSNj+WuwEH
/nrlrehf/IDuD7oQkn5e4P96461/MXJlBLdB7MGQbYL+/1Ttu/8KUU3wR/8pMPonMqETOCKOKozx
jN9JaCYbjkCkk8H1XKuiMXyP6qpd2gsGV+sttX0ObyiSe6LApxtyVtR9lznGUU5TcVawo76j0thG
8P811/3rOzDK3lbGH0g+LvbnZUf7BSeHoc8S7JPWWUuk0U1gGcMlAID3SHO/Khv++ijuK1fLSsoE
eXudf1IDaAZUnjKplTMc3ju/ojaOm36EivzT73/315f/WaR0wmbmg8Ae4qL3GZxvwaOnbikGV+Ec
mlxTq1NvP62tPiM6BXN3zTZ+MweiJAAl7VEj0ACiOWYuwjfO+2BaXj1vKa+HZfYeSRTolx2Q7g7x
LV70x2qxtHU2q4bhSj9LGAgZ49TNZa9GLOCBqjiSG0TacALYRJ995Xef4Vh7+7YjiGGvifMY91kv
529B4wf7Uc8MVlW5GS3zMCi2KkF7y35FUKViK/O7y6GR7noYDByqW1s0yPcDbXX3AqP0mL8jcfnt
10E4weboBRb/hAV4+iA4dp0GwG0SJkavfq/J3FJG9R7l5vRx4z3kbUQVhN9+45CfLNl9P812YQCq
ClAgnRmZO18uqXaRnlvhU6Qcpl+Gt0A9MFrw1Zll3c5UtUkxMNmuLDntqMyhL4YMZWfFw/TOo/Or
xAOgkG0hhwLAQ5SPGbg/0A0/PaKDXcm67vh6K/Xtrhv9yqRXZir6WQOuhpppyZ+fVftXXcWPT4RZ
gd6HG8L54lSIo4X2CiddDEBtqngi4Cgsk9xcxVnW1v1rVrlEuzVM/T4F9g9xRKimF6h9FLJWWXgq
CWZwEbaMUnFQlcATwCzXKAFEdMtX2u12fuzsir4QJ4YczULX9eE/v2d4jqCPQSmkh3BK6p0oLGS1
Njw4pnhah1oeCzcrdpN0rzs7+vbn+/X782OBeEIJyALs4No/eX7oTjX1us1fGL+l16m7ukfUeMtt
Y6TOOwRiLFi/Lo08DCBXYNWQB7lBsE7OQXmTVoY/GWlMq8ts94KAleKgeMGhlVrGctaHPqkbDKfG
kumsm72t3hDdgVYIoVYyB/dis87M/qCpocNzC17D0xjp4M4vg9zDmNA71H9MuDyUErWDXgL2+E0m
zHBK6IJEKsHHWOhkLpS6Q4YwuLFyNOAHhaLDoMoZzYWDjuqNuM0a+066fhrd8of+/bwu3ov2Nkaw
K43uom0wBsciG1mopA/0F0Jabt7A3FjyM0XbZn5HxHbCEfjxWKOzJdMAPeN2jjz5nYgR6u0VPztN
5zbtE8vuBA0GW+OOCLWiHG3r4TkTcPlievM+lh+ry/e9HUS3Q7SU33Q9ghwpJmd4GejIPo9gnggq
KP27wFdugxB7rmw6gTL6CIasosnQh9XXPz9rJ0GFf10ET0CwHQbYsfztYfxpNZD1QC/bq9lHmrYU
xP00Ci9n2u6yaCSDtIE7zkTADo/S6+WOGZiOa89g6OH3abKqpsRKlikfmks4PTl+5+xmhmLlTsiK
geafv+x2Q3/ex7eHFf0bzPWA9es3qV0aDpaLAzhjHu7MOwtgUeIxRd//+VM4SZ18Clo+JLjbYZt9
9VQC1xXaz9K+zQBApAE1f6CvrL6gbcm4HzkpufXADjOHPwr94T013O9LJR+OzNNkneGV9E7OD3Sq
lcrrLkukyJeXnppk5+XdcuN6efaE+KduOJLTVljmWmONdgyNasz0pne+x+97BN+ArFFWbCoPuNK/
PhVBn3rGBAQpNvJ1OuRj2V/h4WXsszQVlJzGei/35O8+EGwWhRmqayqy0515bVBW0+lM7CXHBr20
/pn0e6QFRILh0QreI7P+/ijZxJtv7np/y506XffkJr6A80MVVfdq11mqSUaOc//4geVTthBQQI9b
NOXJr1nrKBrqmauiaeqejbM57GD8B+8cb//2WlCqk5LKwcDavAI/v8JzSNDgEnEtQEcAGhtVTwOZ
j/rza/F3nwL9AWE8pTvvxcm1iJQlWrlFRk6Hse5cwD57DxDeOy/f335KSPAiB2jPNa2T/cjLBO2I
meUo6EDy06NzyPaTRIv8+WJ+f8c3ZXjAlmejrCV099dbZtq6IB6MH2au5vnQgpc9dPyrxwrexzmv
9fIxKl2smFXjvHOBP67g10XMoQhx2Ns5hRG/elIQdXp2+iFlEVt6/nKTWfSj7I3pUCPH2LfoRJK2
kmuyMmw7TO7rWEePHIJShvxF+85xeFvbT76KA52H5Zuyka7M9uc/rf0ezATiChGOcrPR2fbAxRbH
7c4id/l3HPR/qyv+8aj/+lkUKzAsuNcYXTgI/vpZfpEN2mTeT1NhjT7ytjOBb8pJIbPt6BklflPM
AfGRJrO1AfFnHNZleiWclkmlxfzwYyfnIL0V/C0P2p1QxZgeZeVBTCCidtMwrSyKayEFIVJjCR5W
LZt4F0vKGI+T3gCxgwkMdnJRqiY12rDjaA7OmRsq8mr//HT9fl/JPMGhTrd3K9JOezZ66HKmCXYU
Z4pjNRJTBmUIdM9W5904w9/XTY4Pm8OBhg3gjFMQP9VCrV00JjHxCObb3C7yypBZtZN29L3tG/nO
mef3K4NV60IUpHaIeHZOnpjIE8KBiZbGy7KGjMg7pkdSlhaObMt8T79/0i7cziZc1IbQR8IT0tA8
eWYQo6cgeoDA1vawxp0ZNBcyHLuLbZBwSNfGPMzolD6KOrQfpjEazk2nwk1iedX5n3/Q35cLcg6I
z6E9CsoKy8KvD6+jwkKhv09xMi7dJzubx2OhwRDH/cDglt5gup7XtentrUJ47xzRf7/l27qO7YO1
/W9q1mpxLSEmbrnsKjdBc+rSmR96Rt4Yqf98maeLL3QFiNSUHcAV4GP9VuWkIq9Go8SzWU6vVuMa
uzSws3ceoR9b+c8rwaY9ogoknosLw6Nz8gyVldfaojU7iO9CAZyD0ndcUocWkVq0ZrLDpGZTSi5m
cW74zcyJx9kAr1ppC7F5ia48cSW6d6zhlTkl3dD0V72sIqTss1bBPYsBXtHGqz0TWAyGKoUsHf3P
sM7tXTahzTnUrSDv+c937/SH4roocWmewsEAtffbq4iW2urBGiVlsFY32Vqqw0I08BUKkvade/j7
DwUHg3Y+xbu1pWeebF+l63aZWI0uMUYhz7RhRLtWWfU7F/RbgcPDjuuIPHK24q1GOPmllpwezgTs
O4G83H+GW4iCgraTUVLuefOtKj0RJmakpg+SsRLrOYHnoDkQ6j+LUU40kB250vLxC9tEUNcaQ2Lk
hWTo7s7C2xmNaPDTTulAarjjILIPmkwyXl9LFEV//nF+60NyLTQeaBpgVsQTZp+caEG9ybWHjJbI
uny0IjF8HWck4+5SBBfu6LL1as9+0J0oHtNc9Vc++tB3Wvm//2q8YGyzIWwV7IWnFK1JIP6tU6dL
5lTVhwKhOOvFmu3+fKV/8ykcA7lCfrbtg07OaZmSZTm3jUysnpqls23vXKXK3L/zKX/3MdBi/gr3
Y7U4WRJz2RbE1tYyQV+QDsBFZvR8MqiGD64iohNRi7od0AI8dExLb0gX0U+d9p35OHRRh/jDsUME
DUyAUMiH5nw2qrDrjmiRze8QzofrdE1r/1DVq5kdhlKJL+mgYKLktV2gDoNbSio9xfkTMysld0Tn
dTdmZiJpUEOfXhe5JT+h/M6Q/xIPPaId0Pp6rQY3TArSrLNknFX9uRxhO5572tQCoW6vXkTnrK81
jPyWKbTr54h4ouapzqpmZ2UiaN95w37b4VyH2B7GbhwStuGbbf+6sVSrovCx9JBwFJs/9YGIvk9F
ANmrT8NHEpKIQbbHVu+jIspfUkEDpaHK6GHArtN7GXHW9pP9ujBvZ4iArX2rP3/D6+SWwKPZeBoB
2UOVxolEI5MlnMWX9y77tMplN2M7YxPgPaDMPGXfdQsuq8yo6exFxDRera6HXNZvPDqzSFSDKkEe
mzXJELjNsu/sCZG/P4kA2feU2Y9/fpJ/v2zWURvkModSLto/PWXoEcvGggklsWdAh0nqMbHgeZkj
7BBZMX0fA2/UDOe9utsVZmFfMr6w6Hi5dEXYgvAlMP/AYCI7bFDvfLdtIf/lJ+G7EQJC7chyAaD9
ZNUSFky63qjaJNMuKR/WUqR7XYbTd6+r2vq86CP0FW1lttFhXSBkxKEK5bR3rdS4RIyC2+TPX+iv
E94v3whaIbsctj1ax7jgTsqXSaAOyDJB8rtdjkxw0tWjeYhExTroekZ7QwUR3jtNCq7EZbP4TNY9
GuaqCozPoljMJzm19ie38csPolqGvY6a+qkms6TeoZ2bP1n4Dh/pU6WPqeeKaucMi3Vt1zkWUU7U
XJAms+3RTUcju2vHCi3dLAxMXj1stvDCmzWGGBr/X6rCMr4LZwAgh50JN0FEJNRHuSAUQd/UBOej
JaNXTs9hx9bkakCg4eqG0Gpax0lC7DPEm3BeYuoRifKFI014kTIcIXTPBnMZY/Iw3gqU1R/WUrrp
3jWz1Y7n3ms7ZElaPs8RyRWAW/LmS++x2tCXtnJSRcyabjcixUAdrH7xXnskJyxgYQhnraSd6B8a
bzGZBLRRDSSpDbWJ6EjI+Uorsy7OQxTpX7x8nre+XA61ggkG61Tmm+oiyuqqj5U9I3grMfl1R1vl
IX7RPsLhoBWOxUTY9At2qRdET2PTLMaxKMvuASPG8ISJEQ7IynwOpT4M5jpGqF/d4LiQHwlCUd1O
hWP11tmz/BLmS3nVAl+ek8ycsB36Ym1eTe03ezTzYjkH0wmHLppaH3VN2Q+XkYORK+nb1njrca7C
t0KB+pGJNo+wozLDPh89m+lHBQAT/f5Yh8VBQv01Yo4LwQuEAX2/kPN57wUYJ/fhwspPh3iavkqL
5wffX7lmiSOH+qvwmm6Jy3IlR6kS43pUkylvaCg1z1gsyk99h9IyyZYBl0c3MbM7oJiwqfd9A9F/
49BWvmzzvkxk4KTiukUNjthO2/5EAztFG7NMQtxEoh/D/doQr7U363YabiY0DMuurmoQ4saSlkTJ
BPAT4zJElJMM6bipofw1svZgDXI88E7EziLGKXiDPW7QDW/tWdCKrbBLpf7kI6x2ab7fBs4SMKJz
GhEcVdj4Pohro0La2g8VtgymAxBcSotBnfIKvHymdN24wpGhQBqD2xQ6Grab16z7VlooV0uEWkFs
LsVcoUEax0uD2IkeJFQV6IMWqXzsCkMxsRFl/twOnQySmUySLyKthzDxA93nBwym6TWuRMe+Stcy
f1KY3oaPkzIXI/Gcbi73UYV5g9RkCA7QisJm2gNKL3H0eZs3K68suh1K+9FwSa+7eyoKwt4SS9kI
5Mn16e7rIKd854y2vGkVBpdVR/7QEf62eqyQJCJq7jjq83VE81kqCz+A1MF4lYVhx/FACeOcCLbg
c53l07PuQgfQEGcwk0lGKXmxLYlgMVgxPEzm4ruX1eJLG9te2Fxhd0KIWFecRUHSsvbGoBgXhhaj
CbrJ0pP+DNN5WbAbqeWu0C6yUjMYJvcCSRSiOxv+rkRolnnMXMsJ5JsOHQBKqmoeEFin7fncGUS1
8AZHzmXU4OtJKIHV5iik/t71o4yO0qhwOwpdd0T5+bjZkxxJ+7BjjNBeL7VmQqLnEmeRMU7C2hVl
ah4jK7MgwZXdvCREhOffdNbjeW/ClNQjvw8u/CYyrmyHhmGyEL72Qm0FyiZFV3BXZ6qLdkx8OCZX
obBfsxw1T+J0hhHuGgSsQWwxnbmeaxjhS6W0g4cMm93egeutmXQ2ZXqYQqwB5yZRS/CYQiW6M5NU
9CcpbTffeY1gxBOkToWXdTTmKnYiiWsSpCoxgYsoIJktOYqGnSurpj+40QBFMrV7h9lyN43fisjM
Wji/s4M8VyDyPtN9BaKqd8jbC9Z+eaubACxUIKXz7MoFicyUORtfYCwI9hy1HQlUyNW4q9uBRDwh
li0pUgU4veRaqGo3jZW73jXhgJktqMP5yovY9M4QSo6ID+XMjKeIKF3jkio53ZWT2YKhY9uN86lY
v69EFnzQNi4STBZeFsXaZ0JlLesuM8KjKqf+A64qYrp665pOFK7EVF0GQATiXpg3CLxxF2cvRhe8
CM8ggomJUZlqUmmMCqaU3ncI1UU1PRIbd6dl8xgqnhnmk/Clbou++1y71TlV436uqjezKA+26WI9
NJOQMTNSxZvUx18viSQMLbETPMuh106xr6NjkPsfyl58Gtnc3W68XIA5f2gJhpgXden59UsZWJt/
4Hq1PrfTY5WJfei8WhKOnxWcu/wN41Ic8HPtC+Ec2FmDQ1AQ7lK4g8Vdxae0Ouh3c8llxFmTOuR0
sXM1HZ3rLjVvJ+ivIs6tfHpIm4CzNy0Kfcas4ZJOKv+u07OueRZq4NEUd1ka6J3ZA0MOxsdJgbKD
AmtNor3GZciyizSU4d29S0iUNEif9LX4IIfhE+eNR8Iy6S/KfP5iNsFwZi7BEXElkdXevh+j68yG
aRgOD5i/njyjPfPIgI0raZOdmt2XfnDuVU9hBrdfDKAK/CgW7HSXPGVy383fibFGngXoUCBdE5l8
srrs2s3tLi71vB6dNT8fNe5LbJwfMEcdZ2XgVXED0nSdp3Qsv1pDk/QSnGutumMz24eUIQ/G9+YQ
WM6zNuw7K6f3ljOdMVvzg13IXRSlmNtCnCqlAettGPyYtJqjRLbl4O7Ioa7vkHSWscjXfW/UGV/j
zhfes7LmT0b/7CDlz4wSC3sNIYABlx6ba7vUV1lZ7SPQ7GEkbtNaE+BqWOdlZjlfwoIfHhNR4pCu
e2GRj5Oly+UMYS9fy91sm99aHqB9X6/fCufLzIx+9pbbOfM+1bxPMQh9lPvmWTZ5/cOMUlDR0PKx
1qT2vDfD9ptrVWeLVje0BI5e33ubs4lmgRw+28bY7piH3tXFcNZ6PBVlht1wnV548W/bcKmJUm/a
/RSwxPWtfpiGuY+xGb3iD4H4V+BzBXYrBg5JOhjQDjfXs+zMq8FM8WS2ffgp59Fxz83Zu0ZGcRYu
45mZwiEMwTBUiiFzEF71notYuiV+rHaMG78EcYiCkDFqoc9SzjFHaAXfKHuBkYrhrbTF4xxan4OB
VIhx/IovA7AYlv/APJ8zTbWFHcBMk6Zt06tKePqj3zjGFxt1yDdh19mSkFqxTGjwbZxsYixRB9SE
NNxHYQfG3aNU5AzJASvayXHpH3SU99H5KHO7TUxzWbCMjrZFPsNAZG6cjzXhu5Ut1+dyFVaKr3Mp
mp1KOyIchlxVN0GInnG/9DTPamfbW0YCCvl6kFnfojn1Q3wP7aySiFj2oywzl4FFZ1g7d7SK2zRC
o50I3gocrehtggQMCxKkiNXgRTPTxmnX4rSTzrgSJCEUenSkMFjPAG+D0V5Ir8G0bjs9vAEOWReL
SWzD3lwHaeFJbWbWyLBqnZirtr4K023uezvXD64/q/JQZYj2Y0w3w5xANEYxb44rsMp+CMNvOYEw
X6SrUp5dp+3vA8XLtetrEtMSzMMzy5c0vGTunCWMFX0hKJwaL2/qrA1ozaXk2FjlcoD9Fqxpy/m4
auFd1DUtEHfoe5FoNpeHEM3/yj6YJ6YRjfuVsDwrbiqHfIOpRzeP93DCaW65mmOIp3EFdiNmj7gR
of8QeX0jYpQOkPIGthPItkuLRThQnbUcckwGboyRw/q+gDUQvGqD8uKsr5WLjCcKpp0zO17JNkLC
CXexwqGV0/RSl30AgileLOU8ODVqj5ueBbaC5DaNwZ6xVHYZlUOB6wb/uEDOPXnfy6bn52v7Kfvk
KnSqsRfU+YsVGRaOnkoOHw1JdkdL/t6mTpgWxo/phEMGC74JM8Mey+sgFGztfikNrHtZsOKYKLO1
TWa0tH3SBb3g2Ym68W5liNnvC5ToT3WJIGqH7iL9GPRj84KJz7YJq2msr2SURPzfyexuXdri19Xi
WCAe1YqV0HJqxEFFvw328maKygOHTZVdtL2Ill2IGQyU9dijS6CBa17RC5HhGS2PakgyPyoeqtki
DaSv209B1akbE5NlwCFJcpeZQxpbN3mecQ22ZghL0zY2kdzKaMprG07nExgrPIaNHSWptbKzh3Bt
sOJ6xBInLjkrDbSOLjsvhSqeM91gazfKIsANKXykdNp2phcTn/udOZQOL7ZbbzbRUnycq5pE47Le
prtobQiVqFPexrjOmvC5jBDqYHcPMcjUTTefj45VbyckU1ziMyhApNLIgnRcpsU9NhQwlnTEmNsW
/lTeptiCVzIvFt8589ZB3QyOgCoyD838Qp1RoGdxVikPnaraayvo8x50jZG/dPwHz37lACE3+9AG
VsionVa8aEPOECO04YC7Le+stG6+rlHNsE9Nhv219dP2GhnSRPiGMuinGRy8Xw0OzveFJVYqA2wD
4VGMbllTL5GYknDs7CacZ/aPYBlKsYMECBPEg2vWzsFoWwC7EdIaME8rAPgzfDCquXPcbuh2wbxO
rzRnTKxxwok++Nnc3PHXqs+11VLKV8iRPuQRx1wMLxM2jXDs5Xerb9KHvi3Hz3LwLdhz47Y2lTQN
KII6rDUxnaJIXZezzM+GocnrQ2YuWbfHgcWJ1k8rxhpRVND2IIFm6TC9ugZKc3vF6kV+OIQ3At8/
pRHyV4y0mj9bumpgjuWL28Go65m3v+ZAaXQZhMiGVgEYY7H5lhwp5quCXMhqj+vLBtUiKdkT9OG8
L4pjwHmYUdRQSmwSdob05rc5MAvAsJ45fGrBTEh6bthuEkyj+cVapYSEaWOW4S4gvYg+rqExnVVY
bo8i8C7xf9E/GRSxDTM63kuTKpX5hhde1+ZUTLy41vRaaAJD4wZZS034CSfH0TSASNaTMW2AmpIX
fHBaY4PHlPoVRj1rf0iGEifbSk8fOdEa494iDWiJs9XT7Cq5B3N6abLHzPTHp3bscjawjEjzPR0L
ngn8OWzcYGGyeieNJZAHTLDkS2BvjM555ir830J3XjzMZNpiIPBy6+i1oXlhSSRGOz0GUDRLPw/H
3bxG2R2wlBYWLiFhTKFktUTxqDxqkTFqiXlYXUNeIntw3H0NZ6GHOKKCa9MtjWxvWX3wuW98jDco
oYnkYD2zD8TNmp8nf1jfbMyrL7h23fF8A5dcy9nPQffOWXq/5EVkH+tlkB/IYZZ9Uo8Fj1g6+F29
K90g648U0VuHyzHLN6ueLB6GHMPT/6PsvHbcRrot/EQEmMOtSEqtzu62u92+IRzazLGYn/589LkZ
UYKIHwPMXHjgosgKu9ZewRsE6NNOg/fzK2PjSlCmllPs6SMRuShzOyFTT3TtQct6/JMGMXfCt81u
xu+1yyuSbiSTqKcyKJIvwAG6fDtxdDUs5XAWh9pKZy8VevjUgnmXvi0HFDdR2GuSXwL5I7KuOb+8
sgvDZ6OpmAymABPdpU6sIY+d5k7dddI8l7gEKNn3vO2MP4rMIcP51KnUzFrFCS4BY49Eg8wHfTbL
H0nq5JpvjX3uTpk01zddPqW/wR/NB21M28dSmMyplJrYBGhshp/2kNYPPfpe6iHZ/scH0KX8f6TW
cMTQMrJkHbLQ0oNeNdrUZFbKIInx3RBFgl3xMD5wOd4QXJy1UhhEw3tPxz9OJWVl+fP/0DAUtKE1
pVvicvWM/QZjmB0hctFGD3sl61hoinQbHBWvNYhlizzodBhE4VED1FO5uHZWD5OCPdgQCP29GEGi
1Ajz9Ap575NWAGuDtRe+lOVf1W4EJ6A6viUFxPAmIbjq6RRV13Hls97pv2czZQV+NkkBa1R5LEq7
yCmH3WmBr1T8KfZGGbwsmdcbjatV7s7/vwYDNiJBtugmkM+evgYYEonaoDBi+xhI95hEY/11Sp3K
JS8TyCN96RlLgVciId+bBJS7bZeGH2TV4EUBYxq7ZquV70WoTX43psUt3gjgXQmgQ9mowbfrL+Yf
HegEb+fNcK2FSa5BK6cJe/q4yBq1TCH8zJX0CMf6pKZLajliPzZCPXYxCc4RgR9ewoZza/LwPsVE
dxvLwbuTh46XUr68AFGFXGw0+cEWIVYbc65HEPZte5chs97otF6YzbDKmT0mHEb6BMun/s9spios
JGWCh6OT4vWJo6TzK6qU9n8fBRtRLFOXlEsIzKvJjClFXiWxwMi6DeJ7gN3WQ6LQ76+//fMOOG18
4LZFuEJXDNHa6Y/h4uGUFrpC105V7OVt1dnDJ27+GDkWsBDPnQfCoi13biI21arEOAfHv3iXq7mO
FAqfHWK1yJFOR6U8ED5jEWUfSPMdoF90m2WWOIjRNl51cxr8kOLVu/7456uKpyc3EioH3BWaeqdP
H5eqsAsZS7Qhpnbge0nAlbADhYHj9fWh1jykZXPh8kd6mwzpiSyn06GqAX13O6DyqObS2uNaErqh
U7KeVfN32WGjfn2488apiYQRjhXKItiiBMqcjtfJ0mL2MJJhbgT9Y8LhjOhbr314Bc0Rag7BGFik
vQwWcX1AZaWnWX1zoEedP19/kgs/HHoEihKLfEX4+qv1KStTjgcWoxhK135KiQgQtwzF3gRjA3Yv
zA3qx/k3RTu5JDkC9tA8XbOTx0A2ombi/uR0TfFkouf9npu9dY9XV7JxLl0aitNi2ZqXT7tmmdhS
BK4wAEwDY5c6wWm4uKQBOPiuiJ2toKnzbYMLLa9RxvDaxDZqNYG4JY2axsGEDAaxlI0nnhflHAPX
v9al7RRlGzOUI8CBNrfaN8p0SOxEi2HOjG2ATZtjBO82NLPAV/tiRkiVakrncpaO4lmZuxipKp50
Kh5MEjRDKx0lasCqrx/VGax81yBHeVIn2/zaC5Ti1P753GEykIZvcy+bw8aud+GLIPvCbZbFho5m
zZKWqjgGvIgqqA9kpanjKD3GhVLcB0pnvl1/U+fzmr8ehaxGxYA2QF0VJTXOm8pkz7lbDWl/g4fN
fJSUvDrWGv3IVKuSjb3q0nj/qi22dc65tZ94EpRB1XEHJNZ1Mg5Dh4sSLYHGJ2bKfopnREMbO9bS
qD49WA2ODbrrFF0Qg/TVDtK3ymApgnMqg5vNLUANXhPVrh+sRrEOqUiB1bqwfSW4FZvHvEizrd7+
ORHOhKgDrw/3TCbjmdeuzg28hQybu2Zb5H+iRHHuSG52gIZrydC9cEoHCRrs2Kg7geXcHzwVdHGf
VzZqYI1lSFwqtpUTppiV/W4qCWpmK2gEoGdu0RKxsQ2VuDdiswMCrNMiCJos+m3FETwBEReYspS2
Lswj7U4ZO4SpTj80igniWeJ0Gh/SOACmpluPwRb2ks2IWVhrM4aDp6jX4XAVwwUf24eotYjr7NPB
elU6jHpdWHAm6YBTocp31L7LBRXGkrFrVRmMELJD+IbPh/p3xvz1S5JE+rvAx6HfBV0i/opiFr8I
f0u6G2ghI/mqKbpGN29y8xPlppJgaGaPtadzCXbe+8Vdxk3UFtm4syQMe2PRBTWt8SH+aNWi/gD9
aJ/x7cpkj1O+fcMDEFAW984KqjCQn7ovBeSw+1nDmZaejY5uiYJLibygMFqSSjI9+97EKTTUsjEw
pZVnrtw3A+iyhFwvIrAjnvv2KCrb+aNbTfkSTlDA/Eop5o8xge+/k9q5UPbyNACIkm5fB+gi+xjA
nNvkDhdXiZwIJJjvsqIP3/ByILBDLxN6jnVvKjWRsQqX5wGmDFE5OJ1hpiKJjM9RxMqjnhVwQqZi
HkMPynhGKHEXFa8peBi4HyDlPb8u+RtXPThgi62I5ItOj/9KXV4fIdaTcdqGY/Q1CbVZ2aWDHd7F
fYahUIVD7K4JdBourVPju9UVVoYLnoXHbWv0X69vN+fbv6nqHKCKDOeXYIPVaqxHNXbyOELQY4zY
gsOU8s0B7dj1Uf5t76eLnlqRMg6SFANhdn1aNoROjxUGHFo3n+rGE5KZ/sRvEJgrp7F45Doe++2c
Vf4oBaNb1HHj9RB/YVhWpQtMaN0lthgfWkott6KRGu8UEcr3SOCgRjRO5bV5g3V/p1ReLZW1h4ng
VlTlhX2SWxxbFoWPTbbh6kVVQVHprLLczePCeNSGJPQKtW5uQ8wqvVBj6lx/ZWd6BUQ56K0YkZnK
sP+iM/9Tzw9hKUe2TilHFszLfGN8z/b5IbiZ/2a3Q0vLduMTXTihGY8JgDrHZt9Z+4GXCalMaldU
rvfj+PL5cjwedr57M+y8L8Nuo8A5n3SnQ61qDrpnudz0DDWK95HUdpDArV9z4XOd/JrlEf7z9qaQ
XVRefs3d/uuen3I4HP6+3n3Z+CEX5vXyS+C2IubHw19fsbLKQcZgaBmm9sW38b52p+f+xrjL9nig
uaUrvPEA2+RIoz/05mdp73xcnyXnhQljoy/nLsYjnGnmgGbwQZZJoMHSj6SzoLePrCVszNrZ3vit
5x/t/4fQmCDcztbC9yroNKmpCQifajV8x3pMpuh3/lehA8UoDvAw+HAsYPqvXf1xZ6RHO+H2Ru81
+4o7uPEy4ezl1ykpdNff3Tk1mbGw92e+I+AAUVhdMmdzGPXJqBf/drO7HWHLuA1e714NBSWj9SSH
PwhzHrwEJcg+KcjK8GK1MjeiVi59QqTxZD+Y1N+Y0Z/OVNp39Az4kADuSuvTbByOelK8OTjRbVxh
Ln1B2gHMEkA1g3vT6UiIxpLSXOzdEykejtCUiXIcZ21r41puXqu9XmFOgkNgh4OCRD0dBqKPrfbW
EvI+5313sGaCBCCXOC1cHk3qfGydla8lySsKt/tc/sDY3H7N8yp6jUJdvaffgwcqdYWAqZQtxBSD
vho+a8Hg7MOyxmjx+jy48FqIyISzzbYHCL22DRAJ7TN4SAsMKMCVF32nVVb1xsu/9FZgploKchq+
9lrK0smOUCbaSrTp+/w+MAvrS6T15F4qZvKtYX5i4tuOYmNyXfptJpoFzixwFMre029h15bkZBoQ
pxF1xtGprcqbrCDf+G2XVtIC1jgoSUFUzfXZESsZDTotTN2ExGSsSsc0Gd1QrxPuZLkpHOCIKlL9
QAtzVGXlDMfYTrL+zqkmWWws6wvrSUVEDFfJcahu1xcajBgFLkdwmbksJ56tAiJDUZ0OttpE3vWZ
c2EowEGkhNSVgJr/wJL/HDIaJNNRiRTSIIVl7YsGxiHMqDu6ff87cxvVCTYVRD5ZqDNJiTn9kEh0
e5wd8X8ctZnL+txDzEImXWETGlPL93p4VOeo+ZI2s3mEZ06fUSqcx+u/99/lc7W0F+CPSzB7FXjI
6ikqc4RxY3P/GNsUA2cMm8hNLCcd+nggKk+yo7/NGGl+GKbyQVKH+AtLS/8z2mO6sE4U/lU7nihz
pL9lph+bGe2nAvWENNVe4wSDEzL2SJNoLWOcGPs93sA7Oa+Tt3FSio2ZcmFJajYKCpu+GWebtfo1
gVKjCVYm5kepTW/0OexXepb9TgP+9hV5cL5hgBBtvMMLcwZVsmLDxuaAO1PAZmUL5Xjg0MF4A95G
pyT3osPVvsZzeeOmy6X6fCumiULrwcZ7hFN1eZj/TFBaz2mUk+eOmTL8mp2h9MTpRQRlYA2TQTeT
+5KOutBlyG2QvtOvcTo7vhxq9ZciwvgZ5pg3OZ1033RFTPEe4yRNRMecfJ3NhZVotBmszm5h9fp1
MmTigOxX0V2cvzXjNiTW/qealsrPypy1XyUqndyX2kl97GG5S9wYDROpcUDHETEZRpuwukq8hPF7
zL9NcZ5T1lQEhu/QE0vPBNFgT6t0TvaIntX8LqWFdVemFamjcyCPj2k9w9fv7Vp5hB4etp5OXlPk
Wm1dfXZmV5a7MVfLxQrdElh361K1mCcm5teuNZT3Phyr7xp08XrRxVbTi2TZROSqbGedZ+W1dNsO
FS1JOgbJreNEE7d1Gr4vmRya+g7FvhbA4Bmafgf+KRlPZYqJiB/qrUq6nxFCNEG5c0t3DhomxqX1
QwSmVHswcarAmyZbsJrsgeQXKZJ56gV4sZHCaBJhuEEOtw8vxbxxOXah7plOQcvGUMNExpk8n8j/
hHz5ZBOGgH3gJKR854hheuzMKdX2k9RDTs9Ss453ThYmb02Qh5NHU7r5aZY5rhkNWzdmqBkiscXf
kb/VKcZZ9ZClN/cQpmzJy+YGW9s8KNrK7aSWcHApw+wTYltSIfTVKyIi7bGd28PchBALIbfPpafQ
LbgdnDyY8ES3+2/4r0C2kuiT1d4wJtURw0Yrv8/HHouqnL7wLgVZ/QNGMM/kQchx5qWtGT30XWyS
eIty7CGrnUk9CKhZUOBGGVI0lFT7MwJp4dvy0+6tSiYJTM86h7mKRy/WpQKrOB/wQiaTcpBKqAx6
Ner+JKf2H5CiMb1t1KnBsDGDhmN01SR5cMlHw7elYf6oxrAb3Vbuh9iLaQtBHiAvHpvVIoZCq47w
NSEZ2KAYg+GET3I7aUxiPdAKhJENcR0VZruJX8pm9psdBYStLtNC2s3D8qpLU+nbA9nxbe4rqYoH
8YyckpiLirCLmwBJmQ0TW4jEpctcz/vcHHSc3oqyN29mVFnANUKpNGZ+BHmdiYj1/BSV2t3cS3rr
1XI6/WgaJehvDbVqO1dKzczyu3+9oSLIqgqDdidCyFwXOiBTkzmGW0dhigdoPzYmglClrB7troAz
6cCrTm7SPBigt1SSRZBlE5PSNFcYx/shy3fyk8YeXkOrDPUbTikdc/ImHu7Jozffew6snxGymsbH
QxibE5RPtexBCK0UXwrNTntyuhQvrXhUQ8QTcfgnbuXi60Dy0eBZQjHKe10MbJSN3DFZEhOYx7d7
vYPE3QTBL1Jm2jdhpaoN02uwPmvqDtRuvUgHv4Cbej8ocSl/9Dat1x2+ejre4V3gfEBkDGD09Mkz
7ubaN0kb1ZcoH7hxy7jpLWzSonAlO5shWhitcpt0eaP5qWySq4KY/hu8iPLt+ll7oXKjVEcehV4X
3NxcXQsMlLZGPnOzg6VPZAjl02OOsf2f66No58Pwd6MoAg7kNoT87PSEMO0QRXnLMNj9+LPXErOa
PWhHrEA8zSv29YPzqBykl/SGEOs9xkB751DuM1/xy73hIzDZFQ/Tje3DYdg4Jy+0zU+fbHny/5xd
TWV1TajwZESLEA3+iSWa/wmXZfea7mMPQc9GNXChtXU64OqwLGk4DPEyYL779bI7frj+ly/X3/b5
2X86wqrgiKcQzuDICJKFMXJ9H2JsVSf764Nc+qK0cjRzMf7jPFj9DKXVWnpFnNYVLUjfqns2FM3Z
Ushd+CnclaizQagICdVXPyUR0OQiPIHcVMqao9Ea8t5MxvxZVGXpXf9B5w0DXPfkpaMtG7ggrK+t
qUG2kYKfC8TZEmpR2IBrV71Z/hqC2bzN+xExCeYI4mstNSEpvEkobU0N9ayOQgOIRpPrDTl16r9V
9J+5CM+QPpkYMrfvm0R+QY2YV67oFKWEb2YESH6kMHoeIJp8SJFm3ko9EvyDo4e1X6HV4moZzvHW
ArnwoekOWhYFFW8HHeXpAikju2tGLOXgUwn92wTHBJoV7/COwAdC3kWu67+HLqvwfe96yjQzJHVh
pxLi1bidrOU/jUievutmrE3uNEXFz+uf7UKbBe/LBVDEIGdBHVY7GPrkyVJ6SPVKaiTFPT0PuJlC
KKjHigmeNAza2IC9bQfEjdeTaP8YY2CTVl5JRgtZW6Q/69yOn/tezAv3W50KSsa2QieuzPMhU1Mt
RzJrIFqzalJPDpITpUfTDux6F1U1kpK6qyuxMRvPjLvoksJfoRNogJOa5tpYs5gJGkErueSdpbTz
0zbVHrCXJqthaoZnyuoqcPtcJYFb16bqdyHYXXEWrPRXwsTMFoaXNvra4NjS0VDS7mWJASx2do0f
oFsgkND969/hwuXc4ilpKOLqYzOJVxsCyFndjQ4dvmxhzWDnN7/aWt65tVWkr6LvJii1svJ7Tuf4
R8RVeY/CSM03dqVLT7EY7xB6g2kmB84Kiegq7HdC/GOACAZHuqN4h+409HP8lmnUXm7qZNOPsS1T
4uSqeSRyDgzmp5iL9NfG+1jm3ekllusQNy/urwoH39pLhRgp1O80/AgfaPHjrNqSeI/RvAtVfPwT
rbKOik0QZ1rE03ObROM3JgTKHIVMDqsIAm8AAfFp30433KQIrlcC80BTW39o6dRvzLZlG10/K36E
cLPYaPFQWK1xGTMwMDPWEIyAcN/VQY7ljqTtsQAI3YCol42Xc2FPcbBcAShyaAzy2U/3lL4bEouc
msw1aQs9Qtitbup2Gm82PsGZDt2E471AbriQQM5cN7nnOsydJIwzN44zGj7BKLAmUEJDgrc6SnMI
01GYxc4yW3RkmdwX086gBf8RzrK5sY2ev2GbDCEbVyju+hjsrEDR2cpGovHA5drOwVlZKW1fZO30
ZpDmdQtJM/52/bdfoDaxYUMqU8AeEIGtTTmdrqCVqNEKKxpbBHuutnQn21SS/yb2MEd+3jjmb1Or
CpWLY9s8G0gW/popgXQejWu6xGSS6A8YPgwNjWEN+48Zpig7a7mIryDu1D/DrAnxyJ6sX81gyqPf
ofLdRM/PKwB+BzYoi8EavjXrBV0HTalhmZ66Vu9In5nAR4FjWvlSJ2AEdZTpDxSdNSoHvffaxEiO
gW0Nnpahb91Jk5Q/z0o23WDSBDQ0B9YG8Hlhv+HoATHjszKRcds6nclT0jhqGNHYFCkhFjdaEEn9
w1SGY8uJY2l/40kSL6IbwrcGOBICfCOpDyQ0lONG8XDhPamArwsrDwcjipjTBxGqLMgUIBmyHR3j
hohHQpXMVr8Ded9ic144m2DmwZrFBxly1hk7S9XiCfEJ9oxiTsy9PNrtbTGb2athpfGrgqlMt2P5
hwdOg26X2op4yjQjvBOKWd1YRCce4eMWj6nTOrs0rsujJCXzjcK9K93A3M/3YAAwMGnaLzJFwrof
3EawE1rsL91JG+QPbRQtOkK5vSOkp723hBQhqu2rI4xVfcsl+Bz1Y+iF9WFTG9D9WZUlnRxozayV
EGyIXJ7YyHHG2afwPdHAjVlJB5kIwKdWDuO7IJlb+u9W7fzqk3745si9kP0eNrWNmq0Q98WS5uLN
IrfMXdZPkC/MsFG0jUPgfFOG3mYBu9IIIit8vUVZRK/OETulq6V2dg+KEXqmQizI9Y3p0iexTViL
oMOYKqw7b07NFX3JNHLtsOxf09xCe8vB9GekanluRT1yGQ4E6TaU4xsGPResQGxOYpKl+SrA6WsS
mgnhPZMGO3UDukQ3BkZAd8IktqZFh/UXamHij04ZjHvkyNNT5kCGIzZSq78hYTAPcS6CL3U6E4t5
/Y1ceiz67prOdCHNHBvK06Ubqk5Dd67M3EppE93Lkf+8ljP4ikUyEdRtNflFnhmin1xlE2sK5WuX
klTsY89kESqYV6jxQrHFjb+woYD/YweJrx/E5HXdL41wK9MInQ5RZ/NrDv7igxMaR5ILt0gBF4bi
Ekl3A6cczNXXTStzUjSsWQLhlg4mFA2WDZ4ax+lDOZhbfAdr2ZBPS52FYmdiFrVsCFCMT192RHBw
UEc6cYJVpk9PyARz36GVmBwjJaweUYN3eGBGFcItqWzhfDRmgIBUONp7mjTgMyWRCV9rCIQkLcpd
9KzZZQi9yuIPPZ3YPtR/yUyEg5VM77OqkSHrUOsY6HJy2Xq0+1Yz9y3UlB/wWZV3XFbEe4Y8802R
lN+qU8lvSO7kH40pbunwZXtigtPen50+xrykmDELCdJ62EmDaMJDmVhC3gdxq30RjpAN6FwyXKK2
5qfvWi1GeoT+CJsVKYOt7UpVT2eul/KInOrKCT6VAYHkIc2cUdlHcHQIQ6KpqO3KInfIwBiw3ABX
y0I6a1ZqfDrQX9/ioCE/E/nK+GsweXvkG47tCGe0n9+NacQFQcmRaO1KOZYoF1qzhuo3aOPfTGU7
OehQWiaEpWb2VQtNc+sWf77t0iXDd2ixMV32lxVggNodeZYOGMrrDI7cnXVPb5xhX6WGeoNvSYik
kbS8jRV8Xt1xDso0eBbXtqU1eTqp0mHsZtFQhjgTajoD+te9gUr+eU5kE1x2tEzi2dUGEp7U3wz0
tjx6md0h03L1SyM78x7SmE7QVYLbhS7Xzj2pp8ZGBfqPqrya+UtSA43hhQNAabh6yGqQ1ThauHZG
UioeWF9feDZT/bMbqoq7ca0brR+NsvYyIYX5OtllrELQJP0WwdloNDvcd0Yc/VgFzq50aqTGujMv
1aCQB2JSSSmgEEOq96ApfWLBmG8kyVMMrCzwk7apKVHmx8R/1l3s3CBOC1+sJC3+oAGdYiKrHe1P
PHNX281pmjw1kxn8Fm3RdfvQMacnHFzqW07CSOcepUmfbYueZevUXlb/6h0tEOXi9LeUDetyTjOC
XOpoNbgWdgW+JTupB1yb+AXEjh9xaPWPsIVtKJk0ZjRK96eSGvM+I1npMOcqgaRKSfvk+uy6MKXp
rkE/XzyiYAavSkwIjaEdmLVw9VnqvBrTvT/AQIrX5GFA0qBCdnUTbfF1z7ZkC+oG5AqQH1jb+nr3
D0SMFgUfErfJpPwYWIm4RadHNVNZW5XreTnJWLaKZ58MawGoYzUxOWFpqxgKzfoCHyk/GKX6D40L
5WscRMkPSe+oJ40QY3h6rMMrrFlyJoCrjYdInZU/jar8NZsOB8JJm78atTV9Yh7Zfkkae36//iX+
keFOpge8CohQBPbgnU1tt3yq/wB0XAJaS1Tki2oSMQKHOWzrgVQLsjb2ulJP8YOSICjxSEokzJP6
LxgwPBgH2pzEywGVYuU4uyUI/7Trkrgrn/K+0jauJP+sDtcPSfee/r1DChzz+PQhCxYGX09D9Dzp
6c8RuOrvZOTwc0kJC94tY8aU1xrN6XdYJclbP8tLGJgqKHYK2PO6GyrI9tzMysinL5UhD49yX6GA
GMhbq4/4UFLJO/+ukC1qkAO/D++SUK9gDeMwk/YePkh25at6RgPJlmAvHhytnPWNcvUcSLdIxQGr
XSzm0PiuRWW61RbWkEKjEX2uH/tEoe+i1frejqwevCWzid9rer8DKHKjDuzSQUaL/o5m88a0OKsp
lidZ3DSJHqG2XIu4yOWTtAzdK8PkHzbN0J1qiEOkSrdhHCoHtR/3cFWO1oQfZj3ntNWyrZ3r3+69
+uo8gwm7yNB1/ru6/wVsn6WwlmdQxfA4hDAGMUZWzQ8z1O2AtLtccaGPUEQQyLdHO5Z5g6yQkALr
4Xmhl3giKubjUATWjQgj+cHR6UMGnRzdN4PR7eMiqDHVGcdDVmuEnQRAezTUZGT8aeabpd7sWd2h
n9cNonrR1nu7wA+hlFvsyktbvbObpn27/uLPNykVSiTWRVx6ofjLq8I5STCoFI5BYSOc4Ossj73f
lp21x1u2fvnfh+LFLrpCSIkwZE4XFU42adPGqOk6faDhnJnjvmrRgUNhL2+uD/WPLXX6KbmAQX9k
CROEwNc8Hau1pCms64SzlAxbb6yHiZoNCUsGDuEpaYQbbOkU4O3YLe167jkeAu6RcB5gnUFZDMMk
kgRli6xPDm7zh1xl3XEuMyTkQ1m/qxpc/9jmc9qhoj/nUS49AX4rz6Fjkb2SxNWNXvfhfkzzLsOK
oZCPmjnVx4I0kft6Kqst/sgZTEfjBedUjVcLG5nGx+nvVaZqsnDyz93UmsxPOSqywsN9SXpOA/gk
e87qXjpko+hQHAOixTdckLGtDOkPYyE1huEfCpNad3mnys3YdmG0UwrDqLxx0OWbSrFRGdSDFeUY
kGTGm9pW2u/rn+zsiOYXkAfEGcbyAxFZHdGUhM0ckbZNm62PH5UuGJ+qzhqOzqymcC0dQJI53tp2
Lg4KdsoCWPQla0NicjjaWCdYCV7p0D5zjSuwE8REDO8/8/ucjvNXvbU30+OWj7GanEBdMpQ3NFbY
iK5Ol5iw9RCcD9GhlpY3xB8oN1VDTb+DseLcBqleuiTbllwwJHwIp8XPZpAjDC46pUG8kEhbkP8Z
bMG7Z3YAKEH6p0habQKajgElma1g1zFj1bT6DwtpdGNRXihSVAzfl5/NSXOeLWWEcVU4Oi4cI8b+
r1iK5slODhLb9AiMJlc6GqAs5KOY+n1UzhE+tH00wN7pauLVDU0UPn43XeRLXQVBZg7tiaxXrIRT
WBA6jIooqgBcrk/Lc3I/MA4lv+kghjB5/tW8BGtIUzqXcMSnxr4XcR5+m1RSkRFzRsfWEYYXpLn+
WGKs9jzpkCbxkRnvzaYXe6ympo/rj3Nhuwb2AfYHpPwXf3S6zrs5HgaM3HJXibvkw0xyjMFDM/gh
hw4l1fWxzoFZfjqnIV+K/hldgKXS/0+pNmElwNpgUyHAfvSj2LxFW7cHrR7wrBAF2HD8wbTE2snG
QSLPDhvjX1gnqglVXmdbW3L4Vq9eI5C6wSqLLWFK8tfEqCNfx4UG6jenYjUnw/tEc/uJBJjOV0Sl
H+a4aDDJytWvYjCmjaLwwiLh7gADg3+xTNYIi9T0tVJoUcEFBVZOaErGjYG7+tYiWV7qanOg7l28
f2kZk6e12sktfSaSunfoFXPlJfDIFi/qpDbfFSek+ahIbW7tZVKhrR3QgYW7oSwi4sXTjP9N5zBL
CzlMAJQJwvavf48LL4Bzm9Admx4xNfzqc0SdLcOj5XOEBuBii/nqnZnWxvH6KBdmOGPwfjEggB28
Vgujz5ksPSbEZ7Jxfpr7mCi8LIGMjSnCxtq+9IMg7XAz08kNgB18Or/t0qFD7LDtkZPg3HEDh9Zq
I657vf6LLg1jo8RwgDYQU67fG/kTuLa16JHKGZ6sLXTnDmearaytC+8N8BOgnEmzUGVX96oyItmd
aNjSTZSwwAFOFr4m6XkNRXdWNpbCOeMHPiE3fM4KBoLosaqUGwPDn4j+OWyngeuBhNtq3ijFU5Fj
Y5qVCs6AszZ7dlFaD6pGlmJaFhKhtbrzREdR8jq5pxxunPbLCPFrC4G48CpguPOAdLFp3a2PM6WC
s4BOq8ALtAm6HT0r+VOdQ/PXwtCwH6aAmvGYIF1+rBJNL/02K/oX/ib6mxYTLsDASc7FzrZGnFM0
lRNr10BA3uKqXJgXCJUXRjrci8VU/HT6lWEMZgjt0AWzaI6dihZ/1raO9nNknAYTGC37tw5kz191
OgpZLuR2kzZOTFeDtX8/YoxbzZ2nkhAIqzaOPQsrr8ekFNFjiVdu5uFxHn1glfs+K5LmmWDYW3vc
srBWexzhktpiTECksrkO+Cn6soHNquObVFrDl0pvFwu6Ov2Lh/O814epu4FE5EtJ/kk4Qu/ro1Md
BmChjQ3tXEiH9oDb7zJL4I6eXfPlNpDghMrAiwPKTppJf52hLg/YVWU+7a3kuQEdfinCucWVF2/S
pJ8mOPHDn9RWv6gDHj120+t/G7nGYwRujG/W5Xwc2wirlMqyNs7D5UudvjVk3zCIgPn5hyV++iWx
unWMquAjShI02FaU9gN+qs5dpo3kIKEtO0jZYG80fC4MivE+Kx3ZBBkr+mqSzlXRC6PDeUkEM5s+
NlgPuPG0h5qwdbcOpMIr6RC613fMfxqJ1U/l7kYXjXMf9fdaadVHZqrqnajdscnFR8Qkei0hyX23
q0F/xO0RWzQc4JyfphlhMAvaoipuYWB8hTo5yN7MqI1+CRxeHmERqAvnzJo+OrUw3zee88LbWdgp
sG7g61AkLX/+nwqphgZRJ0ZVu3oP95mNnli/TNHn77bahDlnlpr/qvRkelakcHyfMKJbpOd6bntB
1Rp+DFVfvSnLPE/8hur1tgmS9BNHxhx/o2TE2Pn68y4Xi9VrZbbD6KF0JEFs/bhWOdXVUPC4caY1
XiIjiM6Qc+2lKNe+DYXQflhtjJt0BBPt+sjnWzJ+HKaiwOShSpCt1YvKkJAtosilpyAPlJBh9Bi2
oBwdrNqNU/3SUFi5LI0wLsKI9U6/Ce7e4IIaKE6PzN3HSNHZVXbS7yb8bTd+1YXPzyGDxQpV6sIU
WfUsIoIOQ0mmZ2GV2INCXi/tX7OmhreSI084AeOEDRdca+StVIwLv5FlsSjgKFzAUFevE0uvDMND
GeMWpan9UPSOV+hFunP0Ptyox87JgRYkMMgo0OggdlIqnb5Pu0hg+GDe7RKEWthuBSP7s2gId14y
T3G4TUeNC7SKPtHZj1ZgDL7F3jTfVJmJo74kYYS5o6IjdhZFkYS/bU6X0sztKHRxxWvUYzjOBXbb
YVf7TqjWgSfhn/qjMpOi2fVQ6x1SEqi+N/aYC9+OVvGi216y1pgvpz+rqh1YFHlQueloRG9UpN3d
IkC9NwgjfIFdInv5nCRfri+D8yOfcgmuL5d+7jRwZU8HtUOQPfJasHCpy8CvQCN3WjLI/3t5xjB0
BKAUIwLDcuh0mFEhXV4oDqrteFKRMEzmF3OcUacjVqEbSZP2iLkmKkO9qm8r2aiZsAlRwgsIjKMk
FkWUVrspFsFBGVQg6Otv4azVxyTi9rpQdDH2IJ7p9PHsTOf6UslIe8g3+GFmEYIErIm8ycTXdddm
ZnS4PuCFehUZrbw4yHEn4ouvAA6JBI6JlIPGVSNb7nGGNh2PTAfDwbJHmR03iQYEBhHpsvJODzVr
3yldPeOlV2cZDqOBFe4KkVk/IjlPn+JAdBhWdtkGFHuhVGOaLURwbB4WH4HVe2HbD/tWIlY1L2vN
x2XO3Ksy3IoEx5EfVMtRgrS2sYl81utbIxuHfSOIYMRkPnyB6Gre0ZreIsGdm8HRL+NL8ZWo9Lj+
rraaXCoU/IdVjHsI96nQT9rW77SKko/IqObPMqUhvHeAaAI/rRCh+H3Zda8AV/9H2Xl1x42c6/qv
ePke3kiFcNa2L4AOTCIlRkk3WFRCzigUgF9/Hsje+0x3c7GP5sKeGQ1ZQKHCF95Q1rso8nBQKGil
oB6BbuWL1g3WDyDvvb3x+sXQw2kBS2zQgPh+5oOfRpjEldQNWGf4tQFVOFxiqgXkpne6hmDKiNvI
2Bc0mWYxXZrtnG+B+9rQGpNpZ3SOum19dxCbUW+sH0giO7v3n+X0rF7PTfBkvyMEGnSHj9IgyUsM
jhhlHzevkHyNa19a39XUDn9K+2e3MwioHBChsNPXw+cvwYiWuGmJbSgDdSoKDSPP6PrSt3j/dU6P
MFI+ANXwonFVJCY8HKU3oyxpB5KhvE9YFGPlbaca/ef3RzmdNFyGaBbAO2TtcZMfjmKONZoQjpGH
aVJ34QqY3KGEGV/1pvjx/kin70N/wLE4HFbbcqKiw5Fa8uZVeh5r2Lyqrn1bUNPHCWH7/ihvnEAA
qm3qiGsURFh7dPIP2FFZRhvBx1W5/yFtJvUzBiiy6XpkmxRL8yUuhiyAk4trslzGsDDkuEF9tQ3j
qqPjibrOdRGn6MLn0j1zx5/ONqAug0gWDRMUX46bQPQVjCgqCsindvsjygsTAczeus+8fPh6Zh5O
NyYaGKv6HY0+sMvHG9NC/YcjJNcCpAkHtt9i5EFmmP0V4M9sq7IJd3qNOy0EDWtuIifpHyUwnWdC
Z/OPVRbo9EE+B3RioJMHbuzw02cViaGiUcR1l+Jzpy/TpWPG+bls97Q3Q3Tok4YD7V/9lI/WcqzJ
GbwRQoyV2eVPPkFAkHr0Z5BeBsRi6xkVCiTz82GUPyyyyw0yGOO39+f99AuDjIZ8QyeMvjYKP4ev
Co0ZviNXFnwHJ90lM8kixQ2JRn97blbfuMZ4RzIibjJoFwx6OBYOfpy5JR6GXlJjByTqYq3Wp8Vg
XI+1qBDrTYT4VdSLmwZrEPNhnrmew0i3AU/ZONPi16WPtEOW3svcM2HfW0/HNKxR82+k/vFHr2Yr
UkZfllRdJOHXiCLj3oT7+ziAtnxE1r27yvRRT8PYgr3kFWm8R6f73qs8KCQzicRlbCFacOaxTk8h
MMBg7GkwEBKxMw7nDOOJItGGvMR+RRZg2+zy0kGO+0+vIjDWwJpBsvO/64I4HMWYskGnvVWF9KW0
b02R1te00hfa/UI/U4Q7eSGGWjmR6yFOyfz4hdC/spvKA5DiKyz5xsyK92Ttf1zBpTkBDtZZZSRQ
fDyWeqoiDatChZg7DIXmAsQV2t2d527e3zzr5jhIm4nXV2UXFg07+KTwnRbuMkVo34aFV01PbZ5a
TxaaZM+u1euX4KCdIHb07mJCnh2Ny6X+869mWw44PM6O39nm4VdLo9GvK4ccC7DKWmz1q33jSQxi
aoyc3n/Tk6QIMAiZLJ9ttcYkcjociopBmWg9OhymWSNcVQaVaWBRdZUQKVvDOUVUgEmnM0vyBTGR
vwiRjsFAnuKQ91o8QcjN8Y1QEtG9kGqaDgSlMpUfinzCQ2IqrfjOkSUmdjPo7teio0IWeLVl/0hj
QIH7RMTqdRms+Zoesty3yKGaYWk4Jtj5suKKiRsxQ/6n/70A0fGXgcO4ANS5xIa8B/rgDDBIWl08
YCkh7QDyAUAt6qK4byXG3D0mkTmI0I4VohPRoFC6czs1l1e2a4LTrDjwQtjYqLHpsYYR86BGAx7z
YOfpJnFq87bX/ChDC2TsryV6SUjgV4n3s0zm8cJppkLD7ChbEMMHVwpZenS621XXKUPVUGG46HfS
SkI6+dpr5qbq2k9wxIEIn1qshzjGMlsqV/tao5L4EruRSRO7mz9Lt7d+xFmtfW30VFRI+oikDqSZ
uz7nrtRuccjV8Fe3VYNiIBFJezOuajebZhxQ+CSeQZIv1xdkfMC6ZNrloifpfrIR4NmXsZMsQWs2
aEB6dQPZHw85faP1pv+1xG+AF4Qs9rnB9NYOdKljZqXNsLjuhsTmUDDQSQSMV07YIslidpytFC1e
U0W2oOOMci2facIpPdvRTW2+jGVdmoie9wsyXUM2PQ5Fa9obF1GBJ3wYymoj/QHDEtC3nRvUYNHb
DaQXWg7CmBEv6qFtN4GaG/m8YG/4iBo63eWsaYdqV7BKYoCAzVRvfTwU66ulQboIld6qpB8g0ZfF
o4Di+mZEeXsMWGWO2KCrTHcKFyFcrqaqQViO5NGcNs5KV9vk7lL8yJZ+YhOha28G8eQZXywDyEkQ
+wKXISBU8ln65aKjLTgS1VH6zT2MzFT9A3iEnB58XbbPuS1sMH3AoFghZH03FOh1IxyMHlR1SsCS
gIiyxo/6gORiWCVut5LlPYQ4yjlpVsvzHBEJ9lMSxJFyn1D4yOrQSnzvtlm68cZiNvl1bryaylmj
vWwXOI544raLAkperCYFLER3xdrlGJrVNdYa1GU58t4/eE6PWC4mw1ij8LV0d3wz2YAAFlkQ7Bot
hJiQPm6y84EJ3rRpan9aJjE/qaJBqAS3waCksnImAj6FJa66Syu9jGqQsaY3hydfj9ST34yU60oU
LaCz+dWGfVteto7ywGEszsbMs3GP2K8VWh6uYZCXKd54QLMMICoBcXy65Yga79+fmDfuUUqgFvzH
f+uFHwUGAJkWuvQ2sut6493VVTE99L3un5n+06iI1ycHoGy0EksAZh6+PoUYs9STrAw1RetDLbvI
9jFF1h9FLHZuJZ7BEt1k3oIqJKavsw0so431u64cz9SuTgJVsNVQx4GCgzw3CJoPH8QwG29QJiym
yJqjbz6mEJuqXvrr1sHf6E+nlq1AfwFXAQJ06kKHQym7VQXx5+pc0Lj7xiqiX03v/rF1Ae29tblE
DRWCCqvrcBTbn4Xb01HCOXPId8qO7cc07eMzuf8b0wa0ZtVwcylx0U08GsWZyHEb6jNdNOZ4dXTL
DnuzVfXUPZPBnS5IQFpr5w4kzxt4mM6iQ+5izB0Kj02Rp+68ixogue9/m1PYDV8EW0yag6gLrnD7
wxeSok/6LMW/3UeDBLekirpNuOj54m1lVEVNULeTbBFmwZcg0LJZvbSWo+pwEipbheZbeSktWYxn
Nsobb88uAQ9IRYdz6riD0idtYXejQmKkq5wtpERvmxso/5x5+9O4iFuHqIjqKEXSk0Vj0jxMzXo1
f1IplgZTkj+gKwPVfmjaHY1ccUux0P9kTBY23JWAImdqQ4L3RCM+ukaRPTE3uKdRr/cfrcJ3Agrt
6s+nAoV5+oL+qkdCuH/4haJlyrosp5nkx1id6PpAFO7Dlnl/Kt6YcH7779ItcSlJ0uEoudn2mHNS
uXULA0s5X6pbvSiMM8vtje0DxAhXJf5ai69Hm1TI3BlVZjSr4U2HOg5YO1Gm7UUR2dW5b3tSAVk5
+uvHBTgB0PHEByCqa+7zlmzCHfWPCc4xz9niz08yFcmFiaf7RymN/FMcxSkWFqbzYo+5eGxHsuX3
p/Z3qnuY1/AkVL3ABazuLcdfMGlQ/Y5S8HgO2mLp1Rwt+uckl8M3cpEU1Bec+T5Qraq8a1TBrGdD
tVlyNTrpXISlN9gPEZ2aJyOvMQCscqkHhVnLy3lwp2RboNb5HUFWMKUmRd7rwp+bfrcsSv+RDwpb
VOJWqupZU5a/vEh15qaOawqKqb04T++/5+nHpdECuJFOg7HSuI+W0JA5U2MANgyRms02XO02usWZ
+dmAMXJmqNP8CV46WqgkT6CXUCA5XK2CEjKUloGhLCs1rzrdXLygyWr71rNonF24/B/YcCXac54i
b4wM04TGKlUe6gfHAGCna2fkgTAXmkw1PFcZ4teYa/Q7y22tr2aSTzs7avPn92f29JiifIajA9+R
80r/3Tr8S8UZOeyeFYQgqrf0AEcjJcQLil7iQx+lC6FEfo6MfCqTt0rNov9JAYOuJ5/1cIJzch69
sGFS5LnRPpTegkmyAc/T2rWxJ63LObbiDp82S7tPTB/KoJc3xYPrVxJLsqFIPqYqItupGw1VLwMc
6UOOrPfGwky0B2yAkuwlnZ/2e91X3X3C7UIbUCTpFxybfGQ/ceP62EN/xuexopGEHZYmA0tqWbFt
4jrPb6Yod7QAO8gW7pZsOihhnlYaG8cGTLMhDbN/ae7cVxcZftB2QLSLhmzbYVSaLvn8udM6N1mh
jZG8mGLChKAiWZd/etqBqWDbr4WT1R3qONjrBKakGBjiTbb0/Q2FfgldAQNlG6bC5v0VcoI4oGTh
rWhVPhr6A/56vP9lhcRQrTw9HSU1bbf4kJsQw1aNru4Cb5L2gow7hkLhmrdRnaMO+P7YJ1cHY3Oa
Ez1Q71tbjodjw/fSYhiVyKfACLsCgQAHz/Stf2cO//V9+j/xz/rjv8/L/l//zT9/rzGuSeNkOPrH
f31Iv+MKWv8a/nv9sf/9zw5/6F93zc/qYeh+/hw+vDbH/+XBD/L7/zP+5nV4PfgHigbpMH+SP7v5
/mcvi+H3IDzp+l/+//7h337+/i2Pc/Pzn3/HXKYa1t8W49Lz9//80eWPf/6d6PgvE77+/v/84e1r
yc+FXf06pK8nP/HztR/4Yf8fFP6A76JmQ6GVpfb3v6mfv//E+gcX+Ro1ACjgy6xFpoqSQPLPv9vO
PwRoGgfEAQoq/C3nZ1/L339k/mOFjlMq4gBAZh1c7P+8+cE3+n/f7G+VLD/WaTX0/GI+/V9uPk4q
ipP8IoeW8KoJexQu60gT0qJMkzBpKsAI/ZxtYrMfzyz+3/iP42Fo+FlMASqsZFaHK7BQJnZTEZqr
+BPIe8fs9efW0TWdW67t7qOplk8m9axrKepGD6qhGqdg1H1sQDMP93q0JV39Jem5t3B8HT1y+3k1
+3bMQrsWlVM+JvlclNe5gEqN54Mubn010iWmyK7hhyynrN5a5uipAEFP7UsZGcaDKlIYazm2gvtZ
ueCVknLwH9IaOhStb6Fv8KPMrtscEZ3Q7nPvjmMVhaS/rJT/fI+/zv/RxbHOP4kmiG6CDvKiY1UZ
+iGVACZKRSzC+RD1W3fxHuzqKRast/86+vB/HWi9cI++wMFAR19gSbgnVM9AaDm+zA2GroUXOBaq
m8raEqUFEFuuBhTL3h/2+DZmWa+ROzhcj0b+CbQzTlM5WpUOZ2wmvBohfGyp8GO4HLnRzsbxHXbb
4J45707YfOuo9A9WTZG1qHoscd8S40W+miJkIqW/CgGk27xwoZnMpfmxBf9QBb3rkITm5rKhiVvv
p9luNgWb5Uw6ah/3vNAlAhiLtBLpAVyPY8BFX1Z415aTFgxODYsI1ob4QHnUnILUmlorQNuRuukM
FvrWi2M1bey+KD+0aSbSi3gsfMzKB6nfwBgagONG3fyS1iq6t9tcftJk7c9XTWdgUDnmq82rDYN4
3tvIgze7tnNAK2bLbH3o+fcfBLqS124SOR8nzRpVUFq41nHxuuLbetroO700DJSEO9uZsSfN5vsm
HilRwh4v4TBDx99R9eopmY4FAj2+6LOv5KJ6e+awWFfiX1Yq5CdrhQngKITG8Wo+eHhWUB3H8neW
WNdT3If06bTPc6TN35rJPKcf8vuCPx4LrR2iNvIdAcH1cKwSdqsTk10jb2MgmeEPnhN6vRxuLPyT
PmYDLlaQD7Swd039Vsu1ZguboPsE53256BB+LojtNHkjrKTGebpDMNXKss2U23Sw399IRwfF71mh
RkNtimVkUg44fFIPO6kc39E4nCtN7cvMz0cUc3Dz48Bs7mHHqnr7/ohvTQ71R5iQaz2QJshR2CAT
fGaGeUTvkT12LwrX+xmZZTV+nZsurgIKYYiHt3pSXMCW9nXkY/EPCi1EVz8Pq0ZPOGrRfNkuaV4G
Cja2QGu2HJ9S+o0g0tOxN/fvP/HRZbbO0WoEgrgTZg8cO0fQgmUehyyy+ZpsjvvWQp0usETFZn9/
mJMzbcVqAQ+gPYmMFMXaw08xjwi+FQt4ksVG9ANfnGGLvu9Dqy3Dx8IkVG2aaThzfJ9QkHg39gSN
ZPwWVjWKo+8vqPdqpiy1QAdQCR0kmpdsL/x25TnUsvliN/OyBKp3YwuQ4VSM+x4TQe4Ux8oe33//
N6YZavJKkl5L1bRQD9/fnsfV4LLWAgvVnXDCJXaXpEu6e3+Uk0L0+sYr0Aq2iGkh+HqUQpaiAIsp
GvA1y6hfFk5eb/Mc3niYWJGbB2ls219HNRWXkQmyGGkoqGljXibfqf6lt3Xh4Q0noTJAUkaI9v2H
e3MKiNzATVCrp7t7OAVzjfdbYmHq1BbJsBFYDF4S4sR/Pspa8aMODaV1vcwOR2niDmMgv9OCODOG
j26tyoA+k/Xy/rscZybM84rEYdegYkN39Wibu7CLjGVing0rKXea0+d7YE3lRdRay+3k5PGFZUsc
LEs3+nfGcJAwvBOTrPuVuJMMliLqyuI72q8mZtACFWJ03NFmRZ6qTvI0YL1pnzJ79jeIq9QfEEnR
Prvz6pSpmvgcDPUEjbQ+AlQkuvNr7YfnOJziPm51aXvrZaNSK0Qgq9h0GQjINHeye02qAkLqEO97
aSE05jbdNXQQeZEbzrRZCne4MgrFzRojZz4A5DtXZF130tH1xA7jGWl70BQ+9p1DmxrRxNSLEd/t
jLvcceSnGAjY2mJdxhuvMJruzK57azFwD64HG0HUyTUzVVNqVZYBCMxDorall3ltoz7+rYLjD5LO
6jcpLnUfoBvOn99fhm+cqujdEGlQo1qrU0eLwUehtBQ1HXALBdRN0WFAasCp2mBk16Vg7Bxgwijb
nDnL3hiVBUjRhoIRp+pxUwLN7m4sJlSaWr1MA1218Rc1lq2x7SwFskDALqWSNC7n7EdO6jd8VFAF
FIvwcMZVwTo6QTr4HEo6Larz82J7m4wG43DhOFV7FVd1JKBV6o22pSVqXKH4b41XVim1X/Owuo6r
Et7ARTvq+q8UFGJ8gQ2QZ4RxjpdsKOmq0hL15+UbqkGLeeHLto/QPAGKRO3YbguQqdGidkbheY9e
bJdj0E8EPReGLcV82ZslAIGpXPoq7C2nq697fNHFbq4pwHPi+/OmxZviyfQmC/dLzUSHKimkjydG
TQ9cVpkjg8GV6F9OfpEAeZ9yvwvmSQpUHUt1zi7mhCKzzqS7ksfZxysB4eg6snytkEJf2MK+OVxH
sVJbWNSjRSRbJ0CWKhlmZa5vsKpTN5gl1tf+POm3vp/ZF3OOYqA3y+Yyg7xz2w66eTdaigTz/cX9
xn2xMs6AeNC+BNt8dJLPpoj7agTob+qV84MmjUJXoR3PdKSOcrz1PAW2yU2xcumB2R4FJrbfTTNf
n8AraUg1YBagfaYcYHb4TqcbL6rnGxh4lrPxMGcM09zVz6R7b74n6BxwtwiF4qh0eJwOKpfpPFP4
czLN+GyYcx9maFqeAee8FZmSSsEJBqrKWXVMWSCBK3XyZsoJjXB2dqFqmv0SUZrILnezkGhpzGXj
X9a2bu6F2aU7r53Sj2a/+JdNmuNvUc5d9Qy3Hgi8jg6abyR2HMzZ2X7K6XnKJsccjNoi7HmipsMJ
mX09T4ecyxW3C+4IaNNoRevZS1Or+HaZfYNCbfYyDbpz5m496RuCFyRMXQN3Rqb0eHSt0xvz/TrB
ZxbairgozFjcVeCnLvU5Fhf+gmytm47OL0dD/AOyag/YL1O3XS3xNK+S9hxD6HRl8Dh0ybjF1vD8
9+P+pf45G3NkYopD0KiJblPWoCrKGVTS+/vsBKS/vjU6g+vhSk2X4/VwvpPebJSr8EKdEnPYWrnC
Gq2bERoz2tHcl/hsflQk/Fi063Ruu0zhcoft6QaOXG3vCnjdW9S88FntM1GqcMqSb6a7uHv8HW2q
2bZ3ZsueJrs87+/Uk64bYOijW0/laVkPA+UBpepvNtzTJih0bQhTMeXDmck5veso79KcYE2Y4LyP
OyNxade4rTM3C1ITd3LpihRGhfXUzrrzlNYriRkriW9nvsg644cxDM3+9TAAxYCm7EmEVVJ26yYI
CPiYP7n0XnY0SjidzVyvwmLO0ZkB62WEGinV6r9mV4HVeyPyZ1MKK0U4zRlA5ltTTgZNsZPyArvj
6OatrHoCJEZ4MdXoHcbtRBFKa1RXByqdojPx1FsLElN4kBVI/aAh4RxtQytxqAv4TLpZada9VBP0
OCubWqINX0/8/KI2NeSEV0EidRGnEWTtsqRrhY+cN3QhXaepwBHMTveusyTTZ9xwUJSDGTRkd36L
regOQj2uQ7NwEuPi/W/3xuGF/i8lGIojNBCOZSdKLUZSRPLs7mioT0jXZRe1NyPXhxzGvu7s4oMZ
yQwVBNM+R3s4vco4Kyhz/C6ZM3FHV1lmLB1VCbpB0gNbGpqEYM9DVg5Y6mpjqn3CMb2/6bJYiJ+6
pZbHaTSybvP+67+RgfIQAPRpYZIfcdccHiazyKOpGWF4SLtKH+n5CqotsQs3QTx5fddfjItHqqBb
wxYDpfFzA74bN1xjzp5a1U9hJlAMv4gaBLDef7I3ZkfgO0SJDPUYUFpHiyqdG71w4hgLs9hYvkhF
Z3fX16bxIR21ftmrxu/i7ZS242Xkz1Z62ZBcNE/vP8MbB/rKk6ByTRP8lJgyaxEqoW4aU7m224AF
gtPBHJ/LR97YrI659pDBH7nrMjz8BJWHO46HDmmgXD9uAkHfPSTMdMtAq53pTPTy5mBEUVQcICdi
DHg0WOn4A11GWpD1WKNVmnmvuG1/VlDjn/948ihwMmvQ7rmj/aMPmKNtLYx43VkooV0mwGZx5inS
M8XnE1o/tyFiuxDoKBvS9jvObtwiHWcboV0icScNumZRWFqPvXWZpnX/1UFk0rzEecjfzIVRrBDg
rAliLf5hKimhnA7FqycN6mnwvX+VaYxzlO6kMuSXWavvnZmiBYQC3MOfTw71DlDsPDEYq3X1/yVU
oKoovBl34qAALLpNB38OoGnYZw639WMe3UtUCakXgpEEKCaOIrOibCl7xIyi0RIP+5VrmZq98WTV
iXtDHNufuQnM9So/HpCiGZ9hNSIEPn/4Wm2Saz3BsBaQB1RBM7Xai2liKWItvdzH3RQHKTYGN/QD
8zAukD4ckN3KghRr602Tp8ulVGCXRe6VF07vxbvW68zAJz2+rDXrxvYHxL2zoe/OBNtv7HMHqAhQ
SNYq8OCjpWou9WQ0bqQFNckSaWmXXmiz/qcQxHWl0iXljlnZKPDiDycnGTpNioLcFoijuOoWkYDM
7obt+yvrrQ0uIOshq0rt9uRCW3BYthWSoBgPRP6mmxzo/Y1vrVIFJZaYfz4Ykk2r5AIdPizLD19p
WoRedsWsBQ1+hjcpzuGXdU8tya5j/0yw/9Y3YoujeseBwsVw9I0QPQKbBCg+WISH2rnR9ZfFUNqf
3n+hN+JH8C1gUWF+/G7OHL5QjoFgB8WWBZy6Q0io3+3qZUjCqr+felT2xvRPhZZgxYH5QzcW4MRv
IfnDEQV82QbsIvJ8JLRBbk/NnRi06cwKP10VwIQQhgFq+ztpPTpvDANexNxzk40SNUtdcyNcAxfD
3RpuEu/fn8PTL7X6QdFUWRHe3DBHh4DMEPLSgFaEK9R5AySmDWKA3mfOtjeiTip4GNVRX2Wxww84
nLh8RoWhjla/lbHXvncoTAaQcuIrvEzVhczsNOizorvX8zi7VWXSXosMrRnKzVBDYoyY8swBzt3J
77mq/IcJvMQH21yy516vonOQ6zemH4gnTXnop2uD4yjUK8baSkufZdVjNBG06HvCKRmUTzs2Mr+8
P/2nS5hqAVpuSIoRkQP2O5wXW0TURAwqJL3uwoau6PTNmlOGldVN69XXxQ+ppwYRvD/sG5Hk4bhH
7wgnQ041opkhjoHRVnTWa9Y0KKeiib5xvVI8FvRE9xmizNAYBufOH/PXMvcXaBNQQHbjADd2zlX9
+v5zcc/xwoeXEg+2tpbIUIA+HLNxS2empewj0evoSdt86udF0570ZimKK3RbRPawVCM+IGYcG78w
/Ey7sEsjB/AgPkTNJ9GMFSp0nabfVk5TiF2WSFQqqOJ6D7T5HPuCD1+4+zSOzedMdDOiBu7U0a0e
kY0jMvbF1gcVOIe1vhhmQFiSWIHXRJkWeqiJE0L3fpdfjeiTiQ3tLMTiQQ7CJhHLYmSbYcotkgPl
6D97UYt76ZNXhYtS8hNFqswMqrirvo+1kfbXgxSrr6Jo7BzTDGsSIU854xupWN43hUvFk7t2bdwO
tYm5CoiQ+cVyoCNu/c7AxTiOFhjYGBI219QO2zkETI/qT77k6vtkYuYF/0dOHT/oixvALYODc8ww
EzNBJfgESkX97PQCXEk/De2Mprsu+23c5ZEbzGOUya0uJWGVXvfziyBYuI8MWQVqcq12byX2EHMo
1XYTDr1lzoDFRv+TMqD7bZO2rq2wH4n5DU8hu+o1JNOBPoyoE9eVaX1x8cn80fdNYW4mMdpXcTTW
yJOJcdxXTYWrraE3bkCNsCP0wIsSyF4/LN9bSzYvDvSeNOss7LibyITzMpEKmkSsQacsbLKN0nLL
nagyJFHNrBtsgAWd7QeGEXn3EFyppcLlbtQ+9RIbHwRE16190qXFfQnJ+XMPUOPzNJefrFZml13q
dMbWi8ruZ9ubxvd8bOuXyNeWj0jf1Tmkt0H88NQEbBZ176y9begolJvKhKga2tpY91eRReoYlqZT
0iCP4+HRGKU7BIXbG88VJkPc+5XL2nGzxp9CFP4bAxcslV9HzihA+iBuWQSdAZ0O01A1f3KMSHvV
O2cGq2F42suQzt73rOls+HNenDxY1dr1nqcebroeKdsJ7Vy5X+fKczsEXOrlo+tUe6Tgge2rwVmq
rZ6m5ee2LRBxzaOsGkPXiwcjYKXH4NOFEz3A5DRN3Fli40Zha1AE2aQPt+OcFt/yrFS3he0O3/Ju
rrNLVxnZZQsPMFiqyWF9Gkb/UGdZYgRtl6YioB47c6Bbk3ENa6lzt8KRJjbCVt0kO8eYdGeb+Dqy
9A5IkBptmwjoOgbKSYVbcAoOUrVN9GpPi4ZAMVYncxgvmKKHrL8SoZAm2U+ocDmB7y7iQYxaPKAi
6HZUU12FSrA9eV2xz2Q2/qj6DMRI2xuwDRsdIbbaqCiDUOhqnosyq+pN0fbwvzUald+kiz8hfpBp
J8MG1ekl7EvkC/aY42JZ0yhEa7YTAOzyOtVbfDFaH/TrhTaKfN2HMwYbXV+nQWnM1vUc0VlfwWLj
r9xwq0dDkm/C/xNKhkj0qCvw8K67WcxEwTlUZfqz9g2FZYquRZ+dKq5vKvjOCqhU5H/V62r8bIMT
54hYKHgHVLcgAVFbgyWdku6JUPdleacVZW2HGmXIRx0s9Ge5likkckE9QImqxgVjMItkk+A//Ky3
CuPdMRH93WKIGWblIswv7phEH1NObcSx+1TeUxBYPvlzXMCzBCYyB2m7WPMeiAI3Niwhe7xqPTtt
+OSdgZ+gUfl3VV8X34feSMaNyha1FU0GgS9ONfVp6VLxrR2L/k5XMEuCxh71b6qVhbvqDuU6lfFV
9LnnpsKpNs1/yU7oL3Omm1ge2338CTQXlp1aKnoHExwlmOLG05egrhfH3pj0Ze4VSsxNaEzjlIXo
HLhXKO4N3cZubYiScoicjbDHVl1HmiynjZ6lxWNsqdbbU+WyHw1z4NRz2jy71702+UbKRhE9imzv
FSxT/pLOcniwzXFaLlApNSE2upQ2V8788ILyc/T7+Ck51TkoOhf37wAtcnwZPUuLftVQ6V4g/Fn5
g2MtxWcOb9+70ZHYwxepaervgxPlyQXeDS1YRDUjsz84xZNXILq+i9im00cnTnF9nEG4mXfGWFX9
Dv94VAxa3UJAE6Y38nfZRBckAE1S3mBy2t1gKOjdqHjSUK+LW0DxnWFD9V2qVRpbKzP0PoFowTNM
a2m+Ug+u8JHMVHwddXlfXsnMRIs/Qmdyk/mpcTsU0D6DQVi9cWFicsFRYUX5XS+Bim1AEoEJwyXJ
HoKE2mQGeIijcwPBwv0gsc9wAoDHE91VbYbmjKQ/CqoTHaSHsm2je/qgkcVLo2+yS7zBqLduZyVP
yls6cx+B3ukyhNkKXvMqVuy1WevoZ3KkIRkpvbTB8loierWpWX3zRewt2m3v+EkSxrJyvrWJWw78
mdneGQ2PvzVkklyIIaGk5rFiMNSbjHYIlqRb1F5Ha+U+R4En3XEMpEQQboVEUtlaYxGMhRt9jzlg
nxcS9x+25qJGW0Nip+3oKPPj4Jh1FtpYLptbrqXWCSq6S9jZ+wWgun4QGjCWRSzevlS299l017fR
HC6OgL6F+3EyDHqxkx4V/OuqTZBliFwMnWHKaptG1+q7eLb9NEwnMeh7nCFVfCGN0f88mp5ML7O2
mz54LAGch5Oi9m+Lyig3pTmUPv5MK2CoF5V9B+N1xrcZ8qUKYvBveDQ1+uIEeb5IZPIM4ZVwZoc2
2rW2lmaBm1D0RPLMK+RNlLr+D9G56gtVTBsz7SxyH3xvyUb8xbMCfmbbYp5qicIE6eD3rOjRRv/J
EMp6naeCuzIhztPQQZ90DNXdSRhBpnkctZH0zWbj+Jl56/TSv9OyYbhvoiS5dVAwvUsSw52vKkSH
H83ZQtOitIzpvqs6Pw6mMbNRjhjBMYbZ3M9fCfi8JmhQMMk2ka64JHQjzUdYttOMBpIY+0/xXJhf
chzAOaWWObc3uXTc2wI/gdC3paKbnegb6Ar+r6x3tFdp0tPUlzkRYB+x2goNLk00NKu42pkpQdLO
smYDg91OYUdjaoBbYE6YO5fedHvv9PqUbcRgjvE9+yNBJ2yIozqsBSdRkMea90XNeVJcYW5RFdcF
voAj6phyzq7RB+jAqRR60WF2UGT5ZY7exAeJ3JMRNm4rRagRRLSBCbqg+yDQhcLyoC3zctuKAiuu
VrbVsDe1WXp716zS5mrystykDph18U6LdJHt/bGzAT3JecAkXU5PRadlDxjp+Hjg0E/A2bvXbBG4
COM86TUazNi6iBEvKSNHUbwd/DjfTiLL540c/fwFRBQU7Miv9WdRuvGjqKfSvDJhKV3Vk2ssG5E3
+MznPijwgaXysXPzpAN16mUXGKCp7MrDbfNDRZmMNhUSOUUAYkNWG4VY7BCMk1vIbe/07gpBa30Q
M+kyXVS5R4hm+RPrehaae5NPulFu3QILupuixoc3IJiSxCuJ5sfh/2XvPHbsNrp2fSsfzvjQYA5T
hh17d251tyaEklnMLMYir/5/tv3jgyUZFjw8wIFntiVuksWqtd71hoV4rEej9hZ/11IXf53nMfN2
m6qyivwYx2wO5uTAY25aX/w+e0XKb6M6uZCZod86qbldLw6RIRaLb37huFQf+JgcRRLdWj201uKA
jXT1fWcIkR47M+3f9S5o7uBml2lS64vct8tcwlsgIm0Kh86YVZRRzSf9lDFFZx6AVMSexjlyOn2t
b/pt0rJk01OjT7pRkUrotsUQ2wtVQKivjrntqmH1hl3v1iXqLjhpDl/YVLIlocWYiCdYqf67tFFR
DwrnOmE5VWz79iK2D3Dl5a0Dc906iG1FyojTelk/lIsou8TXq3TG9XOWMkwNiU0FNAZ7xY575c//
32zrS9wEYfO0DtVUSFWIidI4k8HExGUwf4Fw/s3IGUgD56irogBay4864rJC2zabC2fA6nSwkMev
k7Dp7VYBUco3Up6D7wA4L/rnoZ/6k9Dn4VR1Kv3mukr8e1QHk0bdsxk6Ximh1+HWX1BkUi/0pq/7
jKGmKfadVg7fvLJJUdTbZDr8oo/+uy76qtdmEIJI/Ud6h2OllNPWyI3TioWYlg/xMhTD741mOiFj
b/MXffvf0NZI3bpywiBKXSm6P8ClGPKYZWcDI9kuY2I6vYaDUtsC8uIq9TUVJG65TsMWaNTypdT8
7k6ugZ1MjjnjWL8hbxdp0Mmw0shgKfEfsn/xRP4OaMES7QrnQkfBj+X7pw9FU2/dATOxldQaCFSC
hjRQRYfzh6/dk/WjR1PTrr9YgT8PLGGMYkKLa8ufNjHfX9XLOB35oriq1U5nTRlYFpRjgcUhDue7
wUOal/vWtEWyVb9yt/r52iz+K0/V04l0Ynzx/bVNogFKv+Ha/Vasp7Zc/ANZQsP7YDafKIPTe1UD
Dgya9q8lFg62xPA7mJAx1GYu+P2FVa6RiLQ4FDLaMp3od+qTpacy2QA9Rdis1RvD8OIXT/r6/r7H
jaC+wsBhNAsxFRn49xfVeiOotu0PDnBhnRCx0BlsFD+tk4sb/sMvIxB+RgnZWIhoYhwNUwKU5YcL
6vmkZAcVctDadteOCA0zm9TYTVFjcqa5qRF7yuak9Om/bRoSSU8DlVM8Brpsdhsk3ZOhJrhJdh6I
aDFtquJ/uw1AiQZ1BYoHrkaz/v1vXIrZ74SpMoqQzg2XEoBcb29EYe10aXz952td3+oPL4BFdl3o
Vx7hT3HUi6ZXtWo8KFBz294QFNZrh8LWAmK+Bf5d0RjY2eu0KS0DPMJSJcQBAofCf/4RPwttgG/Q
fzDAJMWIduKHGQfcOsfNrpQSM13H+tSam+tHvcjtp9rol0dNSuOjSuetihuOHYxNLZPCCm2F/1XT
9OBXbsB/g7P6iCQZFZA+C5n5jzizv2z6ueVr3R+ShbnozURWm40EiAKj20r/oRYtoHYtun3WSj8s
JIFI1WTJnZzS+dAXxfw+g/8lUzek8T8/qJ8/l+vvYuQECQpFy48c695UgbWOrIyiqqtYbVAaPHKP
kyzztUO1yV/xDX/ejKC0Mme4unpc2VY/vJdRm3XJQmRW3iz+68p4KszHcSipHq4tQbZSXRcl8KJF
mN6/9UOgE4HpgzKAFXEdHV4fxl9egjsVhdWlK9TWZe33PU7buO2TFPKvHykrjw8OUQxSyZ+Yda5b
bMaVaijszX4uoVDf90T47YitGI5+5a6/UuD8vANdx3gYfjACA8X5cXZQgktomsORNsk+u3OwToqb
ovEie4Rk9s/39jeXQiRsofC8atiQ7H//BOfa7I0RB2tIQNMWb+NwDRMGEdxkqn4xkPobjgBXYLFQ
3/5h6Xb9LX95W5mH1mwWOoe0EvXZnZruFSFP1TFLbPDVnzO1hCkJsTd1oOmHZTN/N+e8jSFV6lE3
AhhPHlZRdg+pUk7algDRpDt3shGXA9EuJyIlfuVi/LePx7Twq+GgRRzxQ2k3BwruZ8bXBFhVfGNi
NJ+NdjF2+EBtx39+Ez/vKAyjedeklbHVeVSS3z+eGX1cidudiBhO6/VdjxOEj6uYVF8LQZQ88rS5
eidhtcAtUdm4peG9JeZPEqeBMem3XtaRX8MCiy1GFuZDJ4IsOPzzb/yDEPHdWQBNAoNJbNUoQJFr
/fAbrVEf0krfRLQxDlxfs1xh9bUg3wiiCrhaxZk2r9XeNRqx7Edl4rEBgWiAIlx6aaxI6FLI0t2e
UQVb/E52skXlh3PMQjnZQh5n8qPdYstq9ru5lCOpR3aam6GJIKkLFTY0y6l2rP4y1flQkiKSqWTI
dKGO2pTqzBy0Uq23gzIn8xcfyh9D9B9uHXHQdebNE8Bd8Ye9Jk1r2tU2peqirNsvmtRUXOl++RHs
wWrjzZ9IFAAw9Mq4XO2q23GmXjP3kDNeEPaoFV+tlpRj0qG9p2HyCutjxXzhycqL9Quxy6CFRWBv
beSOvPqQ6mv6WNStCcRAMjAOUSoXA9PEXDz980u97tA/3hj76NVmkX+wnv5+3UnSG0rqTRFpOo0e
AaVe1PXr8gsu5M+NxDUpD1NKLBB8qsirzvyvXz9Pys8Nst+iYkq7m6KeArUfmnUQ5CHY/T7ffG17
Wfu0AdvOm/rQ+wV2CfnUtfHcMdGMBNHqWpypESU2SEdqJrOviu0XTKafnwaiNwiyzCkxEyGV8vuf
6YJtG4oxXsTkRu2zaWC8RYOX/NtnzofONuij6rp+ST8sJjARp+BjBUQSXgYIDmEgmjcyDH+xaq8P
9ft3Cyvk6u92tTi/Nizf343GvzcH7GejpetETNScEWITopK1Hpt2X2QKA/PeIG5sUPZw6p28dHb/
fKc/1QfIBHieSLIhP5Ew9cPqWvRmtuTGL7DNVtsNNrkMHkqzG6az2QyENxKsrBnB3mQueP/Pl74+
xB9vPri6YHBVdM4/SgSw2+8n0ryZpy5yixaUJ5drBsAjm47xgGtIHf3z9f5m6Vy7UDxSMBmiPf/h
Yad85dBpAVvGrtSPqrK/rmjsf/FG/2DSfX9XV9E2ndBVm3mtyL9/pSmd8FitM4Z9bu28ln6PulwE
V2S/p2oQSTGUWRkP5IvMEEanhhR2pKNrBxNsAVuCgNFa812bD9MXzTaqMbQZIJ69yW6nA5OF6hU2
ifqcamJiH2gHUPXBXLZH+GvmbeV5o7czl9wjHH1rrSEEd/Y+4vUTaMlUEmEeb3xTLh+Phh+61Ica
tM3x2umuXTs8FjDs1JnxN5r2RMRskX7zK0vOB1QzbrarF2UFCXPYFBUvLOEqLjVIAfFok1GUADzX
dhyUWWbvOOgV1pOcVK9miq467rvOfKAnWdrnFvhnPSuz3GCZq3mUCbRrRZsyqMoIm24kWqqcs+Ft
g45lxAKbUhUXQiAwzV1w+/1YbgEVxWa1d5qWeiMmlOQQxAMfy0MG0coioHbsvgTIX9KDMJHCvHeM
mo+O141Eiwux9X/uFv/f7+T/cCD85Rv7ye/kCSuR/yTTMOJ6Mg1/tT354w/+aXuiueZvNCB86SiB
PGx2LD68P31PNNf6jeqWgGuwKwfc4qoJ+F/jE8P7Db4qQAacYrpb4mv+a3zCf7Jxa75OULFa8tAY
/Rvjkx+Sranm0IdcN3p8ua9ikR8tm+qceVHRGEbcydSLVgaLtvpEUTkemmCCOuAUMU5gVp+/VktN
lK3mPqHiiglB00nMQGssF/sNgKnYpZv3Oauyet9Xw72xYGQ6MRfyvfaJbHl9T67JQ7ts0VgU/+tf
8K+W4D+a6XxnwnM3f+vHqf/2H1x3hv/spuYrL7Bt/p8w4GGF/Nft5KcFeZia7FO//nUl/rGm/lyJ
pvkbXTAWZqhQfLCBvxjwuL8hWeXf0yoD12C38991aPu/AW+xztBDk1UAwvXfdWg7v3ksWrA2lF0m
Z/W/Woes6B9OxKu6HQ+vq0nK9Ur4rn5/drRMC6YmCEgW87WPNHiGrJ4EIWMHZvfOwTKvEZBjre/8
gRG5md7OjtAPXo21b+EJa4eZuBOVjEPioqxfUqbAOwz1AXu9Apb8wnpMm9baUZQtCbMA69JZ5nhA
OPfpat967xVed3I3PHLHtvVDp3LfiaD/Onv7eko/9YNZJW3nT2fsRbZ7oDnJECi1IrNvxNnMNS3p
8sFgsu6r4ETPlt2rrGXYMjrmHveu49ghvoJzf+9owcdibeAZdBtsWHWjGaoMNXPU9sLFWCOdDG03
a5p1Ue7VjFmTPRyGZmvj1E+J4a7Sei/0oXxUbka/MgWF/5yB6CQ6uEYiacc/qNlPD5ZT2EZsDTnj
ph6iuhlDWdefO82s0aW22nPnwzfE4kw2VD/Z/FoONG1Vjpl1mNNiHfypJ9jc97IqVHLSt2PnBdrz
xP9xfZzduDBSE1Yy6aOjJ43aUsbQsIrPuUbuOe6shogMnTPHyzgC1zVf6jgbHFuFmmjaNxyr943X
aong7P1IsjKzPqyZBzhWtjaE7uyVT3Y221gWtxsEsclnRLfqRRYkGjdKREKaazfw2ocwnat6Jagx
z5N05NXZuQtrA+oNsOhkELEZdr6BA9/kma8z+ls0ris+vqVcD6qrvlir9a2tNshPm5tUuIf+zvyG
2ZPQJhnBIJKXZdvORvdgZAf8B2psTTC4a2XFrLgcGwbDE9EEnpjWt9UQw1nRZX3SJv2MX0y4YYGB
F/1g7TcJI8xf7ac1a5vjMDtfpCSgT9PelbcdTS/93JbZXdlv+0bph9qoH/vA4waqkbcKUHU/YSH5
bRCuHfbt1l/L4TpyM2FjgK0rGlQjJqqig740n83Cr/aTUQf3FCexDy1GOX2ypoeA2ugm66x67xua
jBun/4yM8LA1lv5JBZpN/yP6jBGFiaAqn/XmSAUfMOGGLxFWk7l+QKvIX2fppbYjKLW6gVLbJ3op
HwZZwY9ZOv95lUP9oFbUBM0MGcaYF+2A8fl8G/ToVahOLSBrD760K9Zz2cCyU9keFrV5ZPSfJYWZ
60mFX+ELNAqyQJwxv5k6cLNe6unRHarsaKaV/zZrrXVZ5hY+VjF1c6SP3QsJYe8e1t8kWlJ4cdRk
aTjNrheT7KFFkrC9wi7euqVuUUVLYx8Ulh/XNqxGNPcvMzDFLSPzjOxNptTlddTa0uyHynLyG0/O
X9YKl5Nw7fldabGKaFp1topBn/2otaFLgyyEY06OZlDpIspbQydWs3UvzMSyx23o1I0zgB4h1G5u
yJx331G0PcGN8ki0KZ5y0Zy0ztLDDLAvsgLC1axxFo/LlS2Jcqk5Ur1i+RzsMcaEfDSuYVqaoE+X
zRJ5bCnPPfvTIi/1VUQRPLV9HSTwnAZMgOEP2eRpbgVwhYZGqZxNfef4WXuXSv1m0hd3D7iujtbm
eY85esHwuk2fOvZ+1qCdJU5Zexc5DlWYu+yzmQaJpkyWBYvU2T9gjX0JjHwv/WZPigQ7hDsf/ca6
pCPf27B8QUJlwZVHPw8LKawnyHMopua48cSN0z0IzZ7CYOiTbQrKhFQbL1J+6d6kvRNDXPgmfcB1
buc0r30dBc2SxczSOszeoRbog/tYd3X+EDSbg397CVGBpKmdci3M0xVKtaorl3sMXIsDLlPds6P3
RC2qGHeLPBJwOqFdfSAseQt7WAOl45yauUq2xnhfDZ2twvfO9PV2pLcEVyHyC44KyTGgsZs/i1pV
adg0+niUTg15AW1KU/gJDKgu0pm0kkDh22tszt6Lahr+ej/XErRkvAMiHaN2GgTPv7mYw5LD5qzS
g+1sbmStX7Epg/EzdfWej04dcmt7nefJ5HSgAFtWOb06QR3PVjs7MLOGhUUczPdFD8MlmzKcCsYu
KeYxT8bNifp5USeRMg/3qhpiY1eH8IhvV1gho5Vp9wbElPtUEvXQkdtbY7/mp+JcGi0/TC9jb8jv
tbR7XyyVM94Xa+KaMn9zMliZdl5zk+w+kQfLzfQgfZkTi8caxvnO1QZYV6uMQY8SaBTWLeMKC6s5
a7sEhaE+zJkcD1W1Hf2lKPeOKODOTPoUC7ObTsxsEqPSYQLcrP7ghgVGrX0o/M7Yp2tghkIObdhx
BBNrcLgOfMKi7t7mYTVDbeyeSHjzTw2NLixAzk3URelx6fNh3051yh7eLyQMNA94IyUgrOMps5p9
3Q7VgZhB/TRiSfE8Gre4wC/xtM2w9CqSX4Vd6EmL6P9mKN43H97wqqeeFxbt+IgXjnNIoZfF/ajh
1FeKmEVoHDypB/dTiegVN0fC9mzfxkuYQrjNzGCnN/RoEbfg7t1lSSVm0nofOlpW8Kdh2lh+Tes6
XXAma+5INHixinxvuWMibTJo8Batw1bcBVn9tTe9mGQhzg2Rfql4FjDQxndYhPy/hVrQ0eI35255
+ia1eXnMfA6+tNCdyIW9u98CoW5GvWOUPrvyI0lbM+b6W58m+KVteVKw3YAl5od6y6xILB1c0JbV
pLJpx7b+ushxt47Gfs2189YVN6p8y2oOzOItGKtb16kYvw+Jrdq9UxR8bMJ6BIzFXuNVtetTUzgP
Wfk5qKFpBRVRZSRH9FpslJcgJZTYOpbt9GZOHK7zEM9je4ek7yDrGVUYhoZCKj8hiYJ90RofUTfp
J9kw3jGYNufEKbtF9mojmiUlwX2UsxgPYmHw5vfWfQuETgRxos2WnoxEciR5t7eWYNe61cnO31bp
7CY96PcES3wqVXWnD2ZcdeYTLf1bp4uTY0+3w2jf9a28H1kw25JDRuyDNh5QtSXIQ/skXdoFdwbn
qFG2EtO55nE6IyLB9ya7rUR22Dr4ZcyuI92/hofUzUe/hKMvcv+jVi5mMgwsF3/keJhbXIIk35oK
Sx3SOSdZG87lkCYQkh14dq55WMpmT/L7+yY7GGOE0ESpSu+lp+UH222MeNJS4jqU/YSsCBK5vk6J
Z+Xysev5u1zZZV9yrf8oxFwkpllxYvelc3amttkHE7kvXrNGOGOnZHaLS71q30TgXXpnYXGhBbBk
/3UVwWVFpxAoEQej2JVXE2Rp2YmV90NkXX+WJ/s3Cjb+Dj3KOhnnV68dTYn1rTJG3mMx128stBp6
Rvdalcvt5Ltfmkl/qmljbpn8fqM6604tffSb1VsPtT7yq6D2LUKErvZk18aDT9LfLjPn9M4Ylkcp
jEdg+n3PZjC06/UhWrvJUc1+5UIHXc/aTzi9FU/Iy9UxL75NcJfN2t8x1m0uW0XVg4gommxIfLot
6os/l0Q9dF1wV1cldhpbLR/5pu79uvoKIz1pbWTTrVbrx3ktVQJTB7babFp23DPdv7HSYUFVbTuJ
1LNzOwzlFkJqfxo1X+hoHNf1BQKp9xm9lh+JdilvUpS/8XXoE8oV9y9X+mMs5obNvJVTbABSgWhZ
FTT0vgmDMkea6rp3+rqtSVqi6hGZOKJY7W7atjRv6ZSmZGzL9ylNH4HF8/e0FzceJ/3YzUEiOqpw
V1TyXBtDt+NE7uFq8RuNFkS+XSb7E/R581AvzB+JmdGOrQ+FNjRQI4TFVVTqFYs84wL/rBFZIUPA
jvpsBtV8zsmvQ1h2NarvnenULl3/pMQ23M0pdFwmAfWztsKQdz1Zj2FW8ziY8gdHTkt5xkkg2+VA
nfifakFiEYM3kUoUfPS7PNuNmdlGA3v6flvsNprrgmSZwZ/DbGnbmDHJdCLpqmJ4Y37CWin4uvJ9
zNAci8emAkwvZEFIrzfq4aKLd+GXFm5gmXGECNKc6nYiGTzzpv7Y95nxogx3i9HFtyzSoP9iprPc
lcN6bnAtq8KmNIKXHkAumQMNRYQ+eie8iETc+vWa+P62hl49r9HEr/oAhRHhwSId704JtiRzMbxD
6Q32YXKXOpzxLNcOvmmk6CfW12VVRpx5HSxXPBunuyLoIBeX6l3gft3EEt0PEki5ygtmFuldX8Kp
7Ctv3a/slMnYadulnIYgNrZO7tdhsz6CT5q7yR2Xk3FlqUa+zU5Mrg62MH0G47eEiTu7SzwCe4Kq
DPI0BIF2Cma6YixlXjyj1F+X2TQihxyEDxvl9gek8IzgNlTU7O713vCZnUDTnKJWoHzRobpuJOJI
/ZzKaYiNpoHR6aXDpcIRNlbIBO9kYKId9Yr+99kal0gGpXnprXGfG82jCl6rRmhmONYfPMavnwxR
EzvqSY2TPDUPpoZGYGvkl6AZ7P2yZkEXpmu6hB1Cyr2nK+umIGoOv1/Dvkck8k4esfPSzkYPDxoO
78h39rqaV+K/4zY3KazgfSq6nngvzbmUQj4XvXMVANnOERJAzWqt38ea9ZX2Kl7JTDy51VSF5kAp
T4KwfzavXyRGUB9KoysfJktXcGJKwDc7v7cymHIQb+PFqpub1nPUhe5c3cvZCJJxat5mh/zdGdre
TTeXI2ofYln6KlvOHjPGm2JJizmpSyfF6XcrIMKu222FToFzllp/wNtjzwmyCeQ+/mzat4vRp2/+
1MrD7EDrzOfU2QUtR46+eN7BozGMPE8Y4eKS1Iyg9qQZ3Es6E401w+84EiziPlhZsB6kN9f7dqXa
jRu5OW+mDNYH3HzNRwo157Pl9+Ot0qd8ogi0ljvJns5OJOyvWoNSx6qvEXqdTCRjzIfa/SIkDiDd
Pe57XzL0j7UkpPVRtGPkuwdrbD6vnOmnesMCMWi7+hB4g9wFzG0oOxdSaQLpaA8kDzhhBuj/ASJo
Hmsya76wIrHe8mEI1ZCxb7Qpj22t2B4L0sTeePDFWVle+c1ObYUtVe/s/TKonjGDYWMtEAZIfXs2
8S7CoyVVH0RtBG/NMtK3LKZ8V3PeHNfUKj72NlTmLUgNtp0ZgzNc6+r2sE5GXLYkHMyTrL62xCvn
0cjEfWBbMrYy6qd10hNNwGAKU9/axPvVmDa03Ww8j8LKzMT1Nd3Yj0T8lmC0tvaoKGrp6xC8vdl2
ppXU/9X0nmGq0oRCV+1j4zbtfck97quWsjHCoK+8WS17Qf3USOMOgaF+zK0aAvPqy1rQnAvjYqrO
enXzor5VlamoHgxmF2FV2aKPmiVdnibVLFtscUmRtNK91XOj+qB1hn2sDW17rIeBztTwqu7YW34b
xErgVycWqCnhIlvv3t5K51s6CUbUlMQcYj6yhGUoXSY2TuGdCarP962JeW8kpfBjGlHzM76rhKmp
VNuVBA0d2Je6xJGaFa/G5tEstLRMBQZri9eOJ72bSMcA0ZDl2UUvqkW08MHnLNjua1LTXtqS3qJu
5HA2+xTIhtYq5JgLvJhwrsyNhO/2cS5Xumqj2oa9mfqfyEo7zlNAGtnUkmxBoHFkAwScxITvv1W1
3SXrCnXEdeukChqmQjs3wnrueyOyJdoXPBZ3I+3IlA3pA77P3cG+Srpl0w4RiaZ07hvq5KDv49Xf
9r196WocEPKKEzI1H7iLo+mMb7broWuyk2LyRTy58uj3Dc6n12XwJheioT1jXwdkG6c4+OZ+OC63
GaXr4+p7Q+zg6eGQLYKdEBZDHOvESheRk1ccMUvemDFqoTrpGd/p6kNZuQ+YqcZmvezQ+j3bep3k
Mp2ZVR6W6ls5cKDN9hK6ufvobEP7TGc473Xl/44ICdGcTnM7+w5CyMnKgUZmuZ1d4bqngHCVKC+K
na9nX5ZMfLOMdb2x8/LgrM4SQQci1c9E/ZXb1QfQizLsABZDLG1FGPjr3lF5s3f84Ix6hV5ROGff
cr74w7Wmm3NB8L0fUMHrzCpoPW3OhIdSbFZEvOu31aT49rDwe+QETrxuVZGBhvXgwZCF1ATeYYJY
ChtlhFXd1dcNz0HUAI2yWGO/MezQdanzdMf/ZHVlnBfmDnQvqQNIlj55faonH7w1ZaS6NJ5KGu3M
eXQYExZAKPVCZl8+fDWVd7f5xoXgNyQcwUsDEznS4Gg+9rSAOxboJ1yFrPC6Hlt0jFxuvW2zld7E
Rw6kr6yKhhGr9W3A/NpcdwT2IW2EacKnpJLKIrjO1Z9sp018zN/NwTmrIPvo+QeJa8kmYb55wfOm
XbEx/2wsaKNgpOCaGPZed978GS2I8F/SznmUmpGRaseIftTuLNPaT636pIvykhXc8WgqWgE3sVf1
kYCYkLphpyqPw72+LdKbXggVDnl6Wqr+kUr1trQBidvKLZIm9d9l7izxtl739OxxbiYEaTmZGqhr
j+vaihABfJwvKMtMe0Myou2bgpluCeU2DGhhwraX9pFT/0OBhVkK8hjPCusPbKDVFmeVeTTo++kR
41Z3CEVCpscMlZrRURsQt22xGsmZn70TUA16/95j++kJgNCa8jBm48klZRPgEBPKsSMjT2N07szR
6reHxWtQNteH1boHeaTsX9SuazlNUoST69IgTOTRgIGNp6qkv4UBHo7QrqNqadShX7sQ5yIQLChH
EeDf/eJXu6Ec+dagt4xzAA8HnA2g7Dhn+PFpy+PGAI34ijhzPy2LT6PXpxzmwVcPhrFVwH2vym9d
nwLY29t40RECP/TDOsee6Nha5Vxi4UZAKdI2O25tMz90KaxHRoNdSB/0qTInPhvB6m61i1uz4VWK
HMd5jhFTp5B/GNWfhJQx7Pn3vv9g+LhEBMEdNJJI5sHOkwiy56ncwXC9ai4tooDymyD343bGtXSx
0xj/smAxUNG+dsY3yDafKM6XcDBkn2iDf182VnrMHHUmHJgPXk7bWTGw91L9vh7lpXCAXNnkPze6
uqMDOdbL8jqo/kZfXwNzeGwk1E4QJi9ZBkoCnEBei7zYC9oUt+OldLCTqrQ/5dPIgau0F828ECbG
TAOxiT6d8VwN/RqOIY5jpo6VcX2zls1Ry/0DYdvZuef/W6Yjmi6s2e7rbN21817rb2xwKoog++QT
wppWL+AOYZm+yOV2dtlRvO3JMCeQ/nGXB/sZXLQbEZWvJEUCsijdi9LavzBSCcV0LuQrW1FIzYEq
jbEGkiOvf8ypSJW9xKuL0n6z7l3nxZ+GyDDfnfVzObwwbqHZox3kPBjYd9tNnXvSTL1uN/hvg65B
+DBg8owH/VosjM3tqIG5QeIqG/Y0+slXpQ1G5LfVedMnL+zyQD0P9oo+kgSbxGRaE1Wm/zzD49g1
yny0vWm9yKGnDzERiW3jN1t5pxpfatuc7ipavF2Agv5kd8waqF9iTfjGuU2X564bbiW5ob3Mr6u6
4ZWJoKZpJPtTeO12Y6PW3Czyd4rJOwidNhQGBeIh/6HYbDdxtXXpuAf6u9XNzqYxfWwcC2GF1k/e
xaqRGJOnd/BHZ70BzrKrB5wHvnEEgX54VDK2mG7gtiLpLa87+bj6d2kxqj1SKxQZJcAH2y8Tjbc0
y2ZyabbhYdFfPK25Jf0irBAnR4Ow3LuclKEj0TBAuNOTXYIOu7Q1UnJ0qM2ItzR7G0d7vfEWZ0dt
zbwOU7RuDZmJehiUtTemeb/1nLTmvszLlfwnFeygKS2Jobxn9E2xH1hnvdDvuu7D0s8g3PVzqXnh
MI8xqUU+wk3jtBT2bqmZsDXbH6CpuWanfEGv71R+ugMKLw6oKDGMmbbuYuvKPaIwv+S6A5jbxUIX
jx1ALjALVKegCR5qvAXoZRzFn6UU00DcdQsZV1qDKQXImdqrjl4vmXMMiPTBkIvqkqXnwnSmQzWv
GX1IKlEmtv2DEXhvRZ7lx2EgUcTocyTYEGJPuVdGgqcQwUfxLthUHOu8RTy5kxbhqtA7P7f8sdAx
K32vzWUarZD2VMgzNg4N2OreCBYX8WnQH1o3pwBiEXp5G24ZigfL1d4dasMy0MSB4mFMrtFKIfOD
KlLBrHbSpzhCAKlTWPjTeJtRND+v14RbVGjUoV79qIrgE+rXvWHOeA74+R4jxte10m6BEl6IJDog
oTsYnf+wEfcZj/oEYhXMoPvOaRP+g0VZNw3MaiHUh2K08qSW40stCaaBixRZ22gD/uYE6GJVdDGG
0Uwce5kTxNu/C0rocCv8/rC15WexplSIDufVXFJXwRX7hA+bt8kHDyIckAOfk75esH9/8ekUNeD3
fW5RNWVYoO3o5XFDkM6xhuYaFZ0tor6TTyke1pAH/a06DYSL74NBfKl8RnniapfESZjpT3j5HZuN
MXxLpu//sHcmvXEj27b+L2dOg02wA969g8xkNuptSe4mhGTJ7MlgH4xffz+6/OpYcpWNesAD7uAM
zuCgnKYzSUbs2Hutb23NhaeNCFtyUXi642ZnJsWF4aPi5yzADKEy6vTMm/IzWmzxfm6m5TC1+Nnh
EpbbRDiHRutt6nX8mQX1qDfOp6xpja0utXmfVIG1UbN3BcKZ6saT4XY9oeD3BwNRgzeZmLVus2Ad
ubVv2WmzDRl12RaUs3do6/lZgiLdjB4RtnHhWHvdJ/m2IwgsSha3uypK5zrL54HcUp7Zbgiq09DJ
6ixpHdYbqcZdPHbEdfWOf/Ss4XOcarmnYWHv5i5Od0Zf7ZVh3fLy3XQZrRr6WOTYIXGLWj0w29V0
wmKzUB+9kvKR+OeZk1rXns+lmT95nQCp3KbdmSY8Gg/wKOjgLfY+gySHw9R0o0yPGW7IdD61yu1P
hhcQu1xXxbYpurW8yy1IIvm4XQ1tO0epHrMnagczo/k6ZnUbdQnheSr7YFTUdBg3DtaE5sB25nLr
dWRiDIH8mDAyurE5buwCmlHvAiXqiLZRvrXb0tjNMN8vHS2YVzQT0Wb5CgUL89tl7O7QAn0qR9PY
i06HF5SGkIIGRt8ZTk8iUlcprOldNhyAs6Drzg2wQSdsm/k9OOHgoh+le+pG+tmIEukwL+aNvc6S
tSyvG8+uD1k4NE8DHtWjsjvzwm6T8HGZe+NDU9TqY2bWGkTYuND3TOj+V+1ny6g9jjr6Snrp9ZLa
7wz4KzRl+QcEjW5uVevMND+ZWCB53tSqxflvhU+FdHZpONWRb3ftljY0xU9WhEgUKBkqanFIDbko
T6IE0eLbs/cuyYS9q3x574XUM7kdoC4Q8RT1KtDHpA6Xu0GBfwvgL99jpb6sLDP7zBCFxHccyBsL
m3vl8RsSgnKYskyefHimW8IxsUWjZIkBDm8cHMY0ocD+VE6E3rU6pcNi7Tpnzk5Nmu+RGRZr1+uy
icvuGpLPQ+z2ZYT0gRWt13a/nVPKBjw6/S6U3VloXiyJ+TDQPUgNa2+gXB6ceu1N8fZgDVEga0bH
2TCCve3Nfjw0ZdkcwUc4f0iU/z9psf42KG293p+5af9L4s/WMJK/V1+dvjyXD/XTC/XV+onvOkCL
lDP6yOj2bF4CG63TnzpAW7xBNWsSnUoy0irQRSL4XQfo+W9IFhGEM5h8ykes/Kf+CvUgYRWgYfkM
ai7IcP9EB/jSqOqCiAYEhmEMbRj4N0QYL8VXS7cQ3Dg2U+QzSewadBhL3irm+Yrna9HltjTl7+C2
LwVf6zXX8Bib15/3MEAH+fKao+emLMyyp+XbZw/Mp+u9NVtv6yCYbqbZ/B19jB/4B8X1H5dDfsn4
A+0b/OdX2uTBHAgVdNo+qnF3HHrBeoZTqgS3Ir3f6KD/8lLEKFls6g6yz1d8tXgsAftYBVwry0Cc
44crl2FcGPeB1y6iHx6zmz/U1X8fH/L9e4VQxVf0oQXJ+eXP2FddA7ax6Qld6oqrFF35IWPr+9wy
3WGSNHu7rgQHvrG9sbtEqip+c/2/uo2rcM8kg8QJ+b4vr8/eHXuqNIjJhe5yLldTAoMiRPR6zDnv
Gc4/spf+8X3d1dNOTDdywdffN+Sob9vAtSIdx0zbdNteesqZzs05CM7D0vh/uhxNTmbjIIZX/e6P
1pAWL8jsEr4RSd/wd9B82h39AJupdeAe5zAoj7++nX/1c8Kiw+0GLJ83f/3vPxjR+kVm9eoYjJZA
eQyzPOvGnMvwsrKT9nq2Hfmb7/f6WcU1T8A6Nvp1BSI+4tXtK10aj6JAxVVzxroBcpPvETtifAE6
9enXX+2VTxbu/atrvfJbhOyuec10OBqhBJ0KXHYgXslyJh2g3hhJMlKS23BmGvU2gIV0JWclLmIZ
o/T49b/kr740Dyz8zhUcvWqoX/zIc74gGiTCLFrCqt4tvkF0Qphm5zTn58dfX2p9Pv5tifj2nW2c
ySC87TWM67WDKXAtmbg6bSM3XVlVGScnV1vqdliaMtz2w/wl4YNVlCYgbX59acS5ry4dumw5q3gX
dJcXvlqGpFWEDACTKqreZ5FxJezt+NE4jMtO3/7DC63BSS7WM14Q7K5iNZ/88MwmYkBPwMw6KuYi
2DS8R9sh9tuUARIa1ipM/BMYQycyyqn/KIdyPPz6+j/9xoQDCZaD1RmFv/hbsPUP158yz8mMhl6V
KKfsHJuheUQvoy6CFFFSm1hPM+DAUwKQ7Tdr30+/sIU1DY/UqscP2IzX5+yHC6OMq4nsTcmSKevu
yEXo2TB5PVsIE0DPQHYMAsXp0E5IUZyE0/Gvv/fPl7cpDPCssqWxib7OBmMYGuJT6dOoB9u0txPG
GE5MwrYjCbOK7NKjr+MsdD+9YQiODeXF76zmP//yApg/8nFchysN9/XmU9aw8YZWRqqXq3I7f8oE
FMbWS+uDRTQgg+g63M+W+Tsi+l9fODAhm6zRreGrX15mY8KgQCJ4zS0aTmETRgXj3oMmu+IqyUdx
r5bpHTKK7Dd7+/qNXrzPFmQDzOS4heEvsL+/vOXmQmgq8xAoYHnQ7wxFxKQZkAwJ3gRLO5SfjUSx
/Jv16i++bUAQVUimB60TMBcvL4q+Ih8mQIdR3arkYk4RUvaePZ1kFaKU7G0LxFwf3Nahm/3mCf/5
ytSfAdVh6Nv4RNz1EfzhCXfm2Ve9OVeRUwETiguj+ZSYxXu5iFUiLpwTmd+XZULU7K8f7dfboLCo
di3uq+uYPhiJVw8WI1WjbNgSGPIxucxnEOimdp1zkOgosUPj9OvLvYpPYvVYN1t7TRJHfYMZ5tX1
cL/aYZv3xo5jt37g2AZHw04H+Efgs46BglkXGz46CDnl6UWiw+zSR6X/ODBQjtqsLDYYYcVJzrK/
M0Q3HcFTzb+5Fz89erzjJP2wjVgESXJkeHkvkA92aR4zNfEk+Dhjorcq6PQcPVHmR4RT05a1aDj8
5pfBzsnf++KRh4yC3PdbzUWVGb56BvwgboektLzd2kWttqY7dfqzBeqn/Co4ULdXAPZqdVHBYDHP
kyHLHaSCufYOWDSc8iD1bOcHBa60vO0zxOsu/TrcvjtzjO3s8xiPJjlUDrfoNk7HKmSu2ku6gW3j
wlRRddofyVao3c+TvTT1kQ6ULnYoVDpjoDVF+npU+WWsz4LUqcrj6FjmzABR9sOeHPayunJmJ3jo
4RV6H+KhT5NLEI+d3MWNs6C4JRIcWqAxDI+0SBf7zEiT6b1eenQvmAJBatY86hnKyRafoaNGGpjK
4Tmo7KIQkXJInwcT2yCuc1LmuVVDcbivQ2sx78ZgFs+FbIB/uTX2gEShdwjoG7vbcQqTew5IJu24
aljnJHIGGQLjtb7RqcOswUjb0NzJsvLoPGhpXLQsArgkhqp/CMXkkDbpdkSghpQVpzbBA0MjeOJk
r30UdDTGGAG1UA02nXbjz0RttdNZ0hkKJZHq/CsVwETZzZyFGFKC4pKHIowlqFaVgoROhWM0qJTK
mqH7xJ8lRsNemXEL8YB9ZvcPK1TKioRvDLRSsccQIkT86dYYOpRzeZ+rB6TQ09XY+N68n40hnq6n
Sa1s0FGm4x72q4WE3JKY6zk3GMDIMvfC0pAOU/4+yFxB7l/R2W6+ghIZ6oPdEa58AnQxjFu+d0bD
Hi4YsSJBRnhD3On6wrfMFMRbasr2LE1MIzJhRxuHznWHZG9pAxRGbWeV2LrDApkTUbx35RMtLOiW
DW22k0Bj8ygMpm6CmmYTlNymaWDvZ0/5xVkmcrRMqbH0ezZ9J45yijqoMlWl5p21pMxKzJ4WIPSD
kSyfNk8G3ArkxGJCaSGNl5S14ym06Fvv7UXGz4inZliCJuG6xNh2cwSPMwm3ha+nOweTe7zJgGOn
u2omHgG1vxFXO+C8DVJIJniR6AarRvjgiHovGHjdOXWScRu6AQzA0sfD3tHZ0Lyzx9wod9Zgkxpp
giqObLdQ1TmSwKw6VHY+BNdDw9CX4VbTXyE/dpLzlnLrFvm8AVakAaqDsNaMg1s51N2F1DTaopB5
DVeg6QkGIp9GRkzVgou3TjMH2MlioVyvx7w5jK6Ib0TZ9dWRCiJHJych5G/Ntm8phCsJfbFm24PE
pfKBDYbe6b3Vh/F79jN8NTo14aA7YYx8WsV01+AweziNSkjhjPbskWFOsjSPXtKzR1GhGmLjz+GS
7Wszb6cbJDK5+dZOybmIaHKUb1d9h3FwGlPuCWtC7lBmXTPwc5hjeLNIrw1vOPjQ/pZ95shLpFDq
Fo2jVZyFlTleZJ2VdpHNcPCLYnYD0kWNU7xzgyY+1ZlCZ6so2fItUFKYEhAebRQ/pWnh2XXhgkBt
Bdu9q8NqXKIKXxvyT2QbpEKxmD/lg23qKNGBfWmUAuUMg6b0OJGeFiLWD8zrgb5wnCPFT+kzk9MZ
uykYZ5fDU4qLZdiaJRiCLawHq/uQGJnHiF72qPXg+DHpCVp/SK9HaeGUgr8v0zPIznI4Nc3Ma47y
KPT3xMqjR0nscp737iIxsJRV6F6NIQvafTEVYqIEQal+yAdwXO+E27rTTpQmiUTL4gbPlTnFNIQ9
jshR5q3gVI/Uq43K+6naDo7UtwMcNmYttaX2GhFJzQDAx9SAFh8vDYxEi1DyOtTxRjK8Nk90wPPr
epEkkuLLSpzr0RTje9/sfPOYmOMM4TxJ7+Jg8T5WdcUJa6r73kRpjQeusBhso4zBL75JVSFDcP+j
yHYzPt028nw1g5NXTLsICcSGR0pAJjX7zjxjrVqy+r5IYneJsrjOb7wur0G6t+lCu7mizxrJNqhu
VRMsLKCLZ936dZ186cMJuSAFIn0zj0n/c7FQT56AwDXLqeA9T/ZkiC7FQUNO7E8iLAKmJqnPng7b
mO0oyJLnKilasNCBmSUHVHD+fQheg8nfbBU4DoMlJhmgAieF4EuP40aWy0H1Q33moW2GCNHEwy1M
1px0g9SYz3UvYAKDQi1RWAJf0gcy6JAV1Y1vfOx6rb/WlaNQ4+bQEI+jjoNt3482g5c6RVdCRCBD
ARpIVbbnkWJZSohAuNRhN/cI7mLj2Urd4S0GnEWeIFUiy3J8VKm5JU3sXnmOoDw1TPsM7Z9Afo9O
vdw5wDTbfZzHvBhz74ClpDpjJ1pheKvCiMiJXTCv4srUc2oC3avJGDdJRtHB+7HYj3NK8JWZ9uGj
m8K63qeqhm+FFbDdL7KDZqqaCnFDEWb6ETCkIbcEhBcgYLwZKyWzVO+6tdsFq1vjTW7kmwXz88Rb
5MDJdcacVKX9Wdo0T4mgrIgcv/GvHMfvaf1XxcOYlOlZ76a1udNzI1YVl1s/ulNJtqiBQvOSXbCf
MFkt/mMj2p6Ampah4VaNNtNqQrugpi9FNTAXIu3NvMiG1u2jfOn6S2Fl+i7xVfupXBgvbtBEB93t
4sPcPkiMs+3WT6zkyRiTwDsYY2Cl91Wni2smIOUMG9bWjG6BllKPGmXxZcHQeOq8ZPSi2Isx/kG8
D+8WHmuB9cV0XYQpa/NFF0W367yp+BLHOX4SCYYYIG+A7uysmdRa5zqUPr4AQ72ZKeHOF38cy1Ml
FAL7WYfFmTlY6tMsF/sowanAzRXo6rYlN7zayaWujWhCN3KfKH/a24LFJZoZ9D3Hgznjg8GuM+9o
roU3ijFzetT+ZNGEAmKDhshACwAE3V/KHRVTcNbUxmBudWcmbxFAc7f6gKkLYAfdWZee5fX9vhwl
VizdOWGCgyFgjCZKq04Olmek/k4Jx5HnhtXXGYvshODKRQ+3rZRi9Sq9rhbH1rYYlYW80ObG1tOS
7u0xkctZm5Th+7mRpGwGj1STwrkkmmydQae0qZwBSWKmcf+5Sn6A1pK9r0Wmk03SNZAvBun3OYlS
Qt0b6AgjMWXBXa1BI+/CNoZrk1J/P80UojSEvNS+q40puUNS1DcU+GX1QZOYKZ/Qx2NeFIN29kCM
VXVZE0aBbIQpPbkPqDYLqtukHS56pAEXaF5ceT25XXuWx5hL9tKvJasYXsP5pLFd+TCvl+qojcpD
vYYxFiLm5KxOR3fyamKImgYdDSQkQO5z28P3VFnZ7dN4MKqrbjKndB8wcQJj4vXTeJRzi5UYGxLc
cGI9ZwcDsRDVqZSBrkArz8SL0oCb8SW5pD6otO6Cc0reITvmHYnOGygdgO61HQwP4ULe9obpGxaH
DHHdOdgRsz8USVdR2QRxcmzGwQFa38sFR5JKnaMxOw3bOoLSkRA6q380nNH6IskQpi5K0EXqzO2c
3Twy5SYiVlSk0DB6uQO7ni0bj+QPY1sOzMw2GmUrQieRlApDwFjtfRdlj4EknbF1F/DA+mE74+ER
mn9eaqchf6Gpe1afgip3aw9FMEVqiYORdqrM3+btwJpotxb03p6N8YgrXE64v0OuWS928DRkwl94
PBf1xUgFQh/uGiufL+Yh26VyydWKQW+oONOszdCpNdBu28lYFWylPw+7ubLNeNOtBCenzvKHqaAZ
dOgJ9kEkNob1ZVbGIZkB0s+cTTM55YecDktNylbHG5oFBA7QqZrtUyedgbJTUOpSTloCKw/seIGv
qfJRZARtGzJmDOZ6a+cFoRd1qNqaQrju8lOgLf9gMkgOkYIV7nCNpDWA8wuDBFGD6A2qkJlQ6xTo
T7JjrCGXaFkMpCktbpQPE3uX2qUdLpJRKOSghiVLTMyIpiERF9SZZ6oEPBXZlHqo+aleNxPhTzdp
Nfp3iTL7M58RLVLhOeag55lq3jfCNcwIuhc1pL1a4SnOjEHs0HPUkRN25bE2envajMY4vi/oifgb
35cEvucSL+uhsdBGb21+Vh5Mf5UnIvWRXiTxFj3lM93HM2HUvXmeZ23vPAXBsBwFObNjlJdZ/Rgg
xhD7MVbVl5ynlDdFjCN7Re07clfMjP7gdrPT7aD/1MWmFyRUr0Y2ffDDAZEIItsEAWSaYGQnnDzf
1/bI+F7OQ3MyFq/Ux8mvjC/8phgqXL/GJNlJzr6bupzCs6VRyztOsSMbuMYQQDYtb5ll2Cq/NjSA
6s6uwnpjtYk+b90Al+LYOsZMjIQPLKHMVfOumIDc4e92Q+IvRu7HBsbZ3DGYF/q66QhCYPU15/sp
p07g44iD+CchPSAFMn5veKXbkXZDF3UD6h79s8Ayua2JXZDIIEC07epEU/qmKq4uRpoHmIWZrd0X
lZnxmCSC5Y/+7rjhHJPZG7ssOZ0pXtvuGJYOmj49D5R0qazBReFbp2KxMDkoynMv2PcDW07HkW7c
+aVN3Cvm+fTWrTDJoDnNzPsyqJBjtkkTROPSTygP4h5yxNIa/VmfuWF4CojYIPWzMiFHI0BW+0Gm
3X4EdIdKSg22G1kO4PKNSyQgAg4ORpDpndlvEZ0VGoaQ1xNxlyAyQIxQW4/eqNJ5D0Pfvw36qb7I
xED4i1mlQbxN01xR4TVLqEBGBIO9c/yMXc+hLZJcM4/y7sSolxnZGxgLAa5NsLDZQ7ihKKh8ZHI0
Ls6NqlwaBHag5zZZaaRz1CwDWjI5DfIKu964nOASzcmeQRs/Xdajg8LXZwcI69rURyHQpHraYslp
xKHKvRQPQAJXlV80jm8DcOrrARXQ7XbMK9HvXalldz16Rp89lxmRpGDiRtbq3ci3Ys5jkxATjdVC
XAGT0SI8tbmfLJsOtxWkbuIw8EPkwmyjEkyG/sYmrei7ARQgfH3Ud+0UAz5rgnF5H5gYIveuFc+n
uKkx+xmKgm6r5kx91rY0jgqoebXxkpw9yczk+CyKXl8kxqhZRnAXzBeZJicWNZ+NWLcsmt7aZZQd
6oL00AqNdO2PyMSsnsF3E7AMA1hqYuMkAxtEuUMcz9vYVBDgGnaP/ro22ME3roPQHXWlnyLmYyMj
8S63/eQIDJmRaFsYYbsvqY2nndeEfrbTRgftPwZjTmkmEmc/jYvb7gxHVV9FafiXMrS1vcf6wS0x
OwEkQUytt/M4YqGnT+hQk91Ek3LDY9B/8mmHBVGAsQh9eD9PwD/CYQaagX73c6B9KjQlUsO7V7oa
XY7etnWmRp0E25wZ9Vt/IcACC57olq07AorYEeE+YGELsMdehJ6yvzRVB4+DpTjvkOo1cESUtbpH
+UyHb9jNcmurGjZzHDFQ4/bsVljBp4GYZeZcMrk3qcCIFqqnDpX+0IPGJMZxYAin5yA9gBVP4X9U
AVCNpDXmbqsr00AQusSpHxUoknuOFp2dYG4tAkKeKD1PBSn1KSCiebykl+CjNVPxnCFmdgFngUzo
cAAEdmXj2sjQ5zPpyx6U3Y9XKUUtL2rjeGuiwkTiFN0N4iRSwgoxOOIHfW9VGWf12FLqApsVpgW8
vv6FFsZQbHNPxl8zVt7HavCC+86AUbclKITg20xMTFx0ILtbLukuZ4jpmvfkaXYKiWIaP6ULBI+j
DBfDPqacJNlRehdYSS1b/5oKUS9Hb8oqdUOWEtIxZpPE2OcCegipInXH2qMDAozKfOiv8j5JMf6j
uXz0rWwFWVCZPRtL6T+aQ4tHWvcjXQsV4Bzoaw98SVnSdTlvaNykMJJd9yJPmDEfB8/W2Qkmifm+
Y8v5ICbsCpuFZJ97/MvmU+tbyr6SbU2LbEqzwdmZgg+edDknh0a2ibfHQZMjWUxsxtb0yhBkavGF
keFBst3Y2ylxYHJg2c0OY+9whm06CvsNEjt94yFmPS35Ujw5eHRDdgbDemT5GNt31NCpd+zjxSdY
x6eA2NFnKHjeOY6lEY5qqhFaQ8RKcUZun5LeiNWWUzPCezpkZuT2Dh2b3tfcaKE943PP0ZADc4gF
8+AvyPTOM43vc0MQCGaBcKaIQmooSUzHve1wPCVc4riYkAjkmMl8Zzqlop3odMseBgu9BnqPeMZl
ZfscXQs9AUMgGfJj5RQGQV8Ou/F+sibzcQwFOwQtTMZiLkqU2xwmR0CijUI+aIsBY6GVlzNPbMhB
8tyDxLpP2hG3tk8cx4p69AcU+c76zuJPm87YmKpiz7PAbK+RpYJw5BTXpaMVdUwzEOWdJ70dH2wC
2px9moejwanM4xQ10S7+zFKHY4/nIbkqijB59o0kRYFq9jm6NKPOuWWtP84HBPShuakSXoftKAgZ
2RrtYjTM7yFq0N2awjFiog7egdu4bUbkiEerdThPoXKLy6idhhDuRTcSrpt4LVrFqvQ73OBT84kE
F6H3XjzN7+rVCos4R5NX0ycBYACiXdTJGqqOnkPrVdWx6OnjcYWedQhyjHyfYMW3TuHEon9Lw6YL
o0oL0lrwqTliP+nRBX6SDCmd6rAhQbCw0iVDqN9zcmelsEj1EE2DWdnG8bH14rHl4IJ312EiME3l
gYduuDYbDsQWaSUcDTNr9RpqAotELOEQLDrt6dwGenWXGAleZRq81VUqx5RWVOrq9/RyGJ4FJqCM
VMf0NUxM0R970dJpsL30wwhmzd26uUfW+8A5hCRMvCb1ZiEtg7tN1xjw7LRMdCQh9zzlLFg0lXyx
HLANIXT03aA9zEXX3vPrWBKjSpmeS0ZV4caf9HDuN5RAG/D77oEFgZPMNGtFmFhVBs0O4SSGdE58
EmWrRN8KlNzrYuYttt8cqSxMSgvdjtZeWZLOe035zIkmyAOFLlOjKLB0ZflbJqDTeDEU2XJtZHEc
7klSdvs9C/3UXIBNqYJDoL0wPKrJrKhqkiHA3+tm3bC3Ldl+op9bcALSpFbukqluj4vP4wIYlIz1
g9Ha5d0Ab6c6um6CMQD5j4VUcww+FXRzgdwbZv/Wczq3OSeJJrnktx/AJiIhuY4BSpIaw6YQb2WR
kvKGz7Om/9zH4iJb4sTeeC74LkxGsE8iulyp3gyAhtd4LBvna2tXsdiXxMoA9EmS4h2YjZRTCHjc
hxTSDclydewT0jw703uVwYndaY0bWmmmQTs5BN1HI2k4bi/0HWLIRySvAcVz636XL3OabyRcjPE4
8Hx87pbO4jg09XV9OeQQCTbkNdhf7EmmqyWuDr54RWvfCewHeNDo9Y6b2FaYmvPELvbJkjrPft8B
plpwU33wcF8esF3RSgxjAzmw9ElYYYP0YuBOKXZMkFBUrSiZ5o9oG6ZHNc/0SeIMmbfRz215qGDD
Mx3BJyqw+/L3Q3IpOf+PYVl6UVM3KZhjgwnXAcZBdlZ4PnrtMNFtcKz6xX0XcjLKWUdHr79JOSlb
tINITKPBrd+5YZ+nEcr0JjssAvXMJdUfJxZ4SVN8LqDaxO8y5hP9Do+3OX9tDZwxHbfS7/17xi2h
uysXRpGHBlqFc24sKk/f2hVEh6tRqWm5DnKiDd81dlf4FwLSz/DZLUIH3wtpo1Desry/sdyiQhMr
LOn9Tlb10/yaCS2aCI9AikBAZH4lqxKVXDwOjWrnxNl8UgO2ERMtfsQi5+wx8nwPXfhHutu/VdP+
KKb971+SEv836m5XJuXf627Pnrv+eXkhu10/8F12a78xbSKA0SYiuoXhs/Lxv+M37Tf0igJEFbzI
q7CPO/RddSvCN7S6rTBE07TKEFZZT08fKf2vf/GfLM9BJen7Pp8DTv9PVLfrP+zFZB36ccAlwlV6
YJJa/Ursl8cjS2Yn0GmvlGCya5qewEujkdEiZkZjZVMXn2jtjkcIwhh3oeug526J7sWlP6unvpix
nndQ2+ixF3fxPFbdRo55/aFjQUEtX4afRBH6NwGj9o+9NXtfUWQ+CJaiL99+9P88f/+CDv3L5++h
hiS6PNcvH0E+8/0R9N8gqnbRzzihg/grsJHYfH8Ewzer3hvspoVCjzXuBwKsb/GgkfGCmo7sCrRV
SH6+P4O++SawUV2tenAezf/+P7zeyTPO1HJlByKWf/H/f5QOfxMr/ajsQAFJaMQqGgYyy2vyWvUi
Etm3BntWBePPg0K3JKd8sgTqIr84pmVM0Z2QczBFHR67qzZxx+zc1DhFNmBykvLIvkLTNIkhhW4Y
YnCMSoeZCGEDWgA9DD/MPkwu7R/MY/78uaRr6e/TIVaakaAJhEVZJkfy3E4Y5DruNFC3anMjbYnT
0czUV+u8ZVTCORMfF1qMcOQwctDQvNtNLWT9kOtBU36QG3w7oE8a/AWkdpH15j1QDli0UxZW57Nh
6m7nMLvf95qxDwYyem5R1fXp2ey5+RdIGuBdmNZvc+JCzqQSik3Uk+N7NLqEFKLNbA89tE4wV6ZV
HupwuAvrrCr37GS7VrXpUcSgrmvDasBkMfrda2wYDzZm5QWcGQNPqIj2g5L58LkOJnlsZhqq7kBN
+5/XcFhOT//1L3uVnv39NnD7UK2x3881ALV///n/a77gbaKwYkHHbeD6wRrZ9v0VtHy4uCbC5NV3
IYjL+XMXMFbLhiBkN/Q8C/ETSoo/X0HDEm9Id0N+LlxsHR6Dsn/yHn4TAf/wHhIi5VBTclblCIjU
7rXIHFm27mo6Encya1vjk5G64TXxFchJK5Qzp6KcfA/kaf1QczKFRFKBJKMUx63sx1o+ySxOo3Rg
mtfYKU2lwGy7chtYfGK7INzxT/VEuO4+ayQNmMoPcSYw5NaUsZ53Q2ebd6g2nZ7Y62IBIZcjtLrN
tfG5m3qCXCHNNI+mo4tlA0KX806sHeNdiI8w3UBlmBhp4P+U0Wi66VPlycDdYIJ3mQETWhrsq6GU
N5mDL7gdZs4xsz2pMfrhZn9f2X5cyVaF8csfEGEcFlkGX7BnSKZ5KY3ruLH0kUvrrjQzxoE2scpV
xbj511d5VdRxmyCL4QTwzdDkIXptdSg7zGatzKy7qhb4SADk7ZXT01a3U5opiAj2v77eXzwXfBVU
pnDDaVM5/qsqcrSrmkaDu9x5plzOk7qZPinCnZx9bnkLKc4OIA/bysMDTJSUu2z5kKJ6YDrbibZt
xOiHIOBc1OJLBaHymTQ66PFuCIhmOzAtIkmVAfGtyILV9y7Fcj/6KxBJkRaKfkMy1aqXuQO/W4Ue
E1TXLQgTWfOGIDLOesBF6a8u7krk1z2qHSiPDgPgjRnHV0aoQd542GzOsR+SWqtn9WDg1YR10Y/O
A6Of7quoirwFysrRZCNQjlSbX/+AP90wfFGIwgkisJno8iO+fCxm1VvDqDx1NyT1V4LrzxOD30bb
4dEoOAV9u9h/SqB/8cj/8Lv/BB6/eBim7MXi++0Dfyy+dvDGxsviEYuGyYtq48/yxzbfhFgBUND7
uLFY+Lg73ytwN3jDC+ZZrNccsl1nXbC/Vz+u+8ZDZsDrQO1uUTaH/2jl/Vbi/HvlWIcbaNcpw/kf
i4TzzbPyg8C5UP5S+4gNSSZy669VOISf6oqR/a5JxkOJJO+5qCeGFsx6gk8xDMAxCpZRXa4KNrEn
/0+89xBgyI1hGR1wh5yxQ7SgdDrkWtIr6wIfnhSebR+UKeOFftOIEkIbyXzNpxguPyNCag+4OGr0
rW03TnaLoLWglwvLC7URkOFmb2Fstc+dgRbbdg09veNXG4oNvWr1RYmmMw6VKwbSL2VARzKBPMx4
aJ4XdgG4POjD3KwFR9hm1r5IhYlRVsVoT+OqzD86ZQBlRHgreKRf2k5GjpM67saZDOehzBTB37Xy
BD3tRnTm0Z4L44zGwbJx+1nfTGFcf0VnYJwVtEN2APDUO7/U3dvYLYiPMfGqqn0Fvv0BREQwflis
kQmnA1ATukO1XLn2AgOK/i9w6QWkeKQYnZ9C2IUVZMgABm+N3pgmBOPUfQsr52NHLEYKyK+WD6ro
O9K7C+zvjEtNYIiUzfB408lAnRogUnvqZgPNjWagD4ROZu6lP3roMdoWqvGOluH4NXWT7H0iuAzu
bhQv27rH6oXmPEmJFjZn49JiXqbP0Ock94sUhGyE1QyMN4P6tPkf9s5kR3Ij3dLv0nsKnIwD0LgL
d6ePMc+ZGyKn4DwbzUg+fX90VVVL6q4CtLuLC2glKTI9IkizfzjnO/WYCibQwbBUO2JDRol4YEje
JPwj4piqJuwOveJCxs3r9TRnXqPlGSI4YGB3AQAW1WW6goIKywRjw+bppOeaUVuicuvnOIbO2WmN
KthoC9oUO9QC1mhJvuKhs/l2+PU6bBsAr09i3y5qPM/E9bYoiUdwH5xxZEBadoVEEQANvCEWIm1/
VM1owWQNunAz+b0D3M9WO9IaZj9CkVuZm9kl+2pnsii5Gdms1zsCFPgMyu/gS4yeP393DFF/uACL
eGZYEX13idJip+xKjICj60LOkuzu460cYx6lfs4WpGvYvm5608Bcn2ZD97gmlL8jtzfrLVLI4qeO
0fVsaRG812rdOEZFAM6HXxUhfZHShLtiAwg/JCCAYoMqw6NI99dffYM0Bnd6iHA4mhhAv7tzV3hH
VY7JJ9lOej7UdMbeDvlrVtxPZkG4dwO/HAT61M4HRlOozq3YdjDO2336Fi9JOKys8LgHGtyyJs6l
s7y1eOwz8FuQj7cSTUTLBrYH6pQy+k/3RgHQa1shmKCLyTXiG4b5OQJz3RsbdKXy68Ra/T3GLB/v
HGuBydDC7BlunaBQ+cZyCr8ihLbICZCs/No9JQnUthPBVRWWvDJ3gy12dXAiLH6y/J64yZEgOjRP
7DGHhd+5BUkc5lwfdyjJyxDo85z5id7BSVq1YgHd3LYNQ0AoHbzG6cyWNH5By8CbbC6NTndZm6nH
oA8a65wZLlb1qQc98zyhnLO+ZjUVXAS/FMQAYTVTu+v6ZfjoeRBcxKNaoUzpqYG29pyj36brnNn7
tV4OzGDTMrhv77MiFfEj4hLgbGlsoJCzoeTqmxFVOWQOBYLornDC7FOSg4z0rwhVyNEDvnjjZIUz
HJS3mG+4csIA3Geb/yCzwJfos3E1AghunOS7i/zuK+u15KdCF/SzTyuzjNJ6dFn5jmoV/GALfAPP
BAep5RyJes8CKwKHvXiHaurJjYB5G276wEve/coeupsRe78f1a2Q7zXrDBTmbu/i5JsmkDdI+hGs
CgKzgPI1CH4iwJNe8mgj4Ao8p62jCufB91BZxrTpNVy/7eTpcdxRJC/IxerMeVnY/sKAM62xIbTN
NzqABKovgDCZ8VkiCHE2/LXDe+eWw3dHFzKOIA0P/gZDswHR0nIbwDTSAGjbizEIdqB+Rwtms9dk
+xEt2q4fSys/Gabhf9LvTyt+LXZQ6ClO8VPMat+JhLY4r+gjKA3h0CJ6C9zOj4JQYX4I2rZCp59O
YcbPx9PyiEIu+Mi4AKyDwWzre2/CvOTwyD1z19sQms8sO+RyTLOiDyHOtvLH0LNH2EyyW14MK45f
Bj8IBlCMwRfDZ8exFpHLARKyd17iXrP9a5LL6IU2u5iBZFKgMEjpm6l56d1A3rKWqz5XnUlwgFo3
H6WBWWcLRhSpVy7az8lABrQpMWZymeiS/SOkVm4yDRV72nTwfb9yfNNV+TyiHzCCLP1i5FbwtASe
fA86awAdm03jg++6aPOLJdbvBTIfBNjuCJiPX5A4+GgsBhDNc3liSw3WhDXh3Oz7zvOWTe3nEwN6
Gip7x6gH1bol1cElvP25Gcsp2VWqaOIoFSwXWDoxJNmgSA+/qLZi3+2GcfqtGEY2TU2bmyUKzbAZ
9kGMT2yr2slxNxxHyyffj+ovmC/D8DDnCip5vCrfd0SMsMgMWBffp30646MqrAnxShK25BvSbALw
tWLkLBkkD5CtRprCwtewqbb/UxX/PmFAAPEfq+JMpuO3+q+FMV/zj8LY+y1YbZMMBulRaCcZPfw+
lFgLY0YB4B3w1dL+MVz4V2HsMZNgXojR37X/Mcn4Z2HsEPBDcA6WOXMdcfyticSVhvDHstgKqYqZ
ma8eJD7CX8NF3ViUnLui3fl+3Ia7FvZhszFrmMlGkMhi17CsfacOUS/9NH0t2adtzQW8035hm25F
RKEAnET6V13UAIc+WoYKX5HTGIER2SqRdTRmnQof6gTY8GWaLGPe9YM3vf3hR/7/mQsgLf/TZGCt
7/kWmMDi2PSwBv81+A4bieMjtUF1o1HoHpekS0eWkeg7z53uGVgSbJr9zOw+vPjIu35lXPfeNuk0
ey4uROJveqSSvG1i6dIdm+bklY109uDFbuVsGc2X5LlZTr5DWi+fzAQfE2VQ6GWERMxBsZKtbDbm
QVAmR1RKU3ccbInCVpumweRTJwkyCxazH/GozbOuFMC8YNCA7J0+1/ZDmOjqDYbthEp3MMt+my5r
JFDSyPJHGxCkF2nk4uUuhZkMDYu8eQRBmVQkdk524GC183IRkX9cEd0xqyLdVsa63lTYekntLQwE
91mftA8pfOVyG7YFCsnBJ8N7PySxRgLKL/mGezZ49IISOFeCrk0x5MzAjGIWgVQoK88ajl6YGHqP
562/Yf04B2f6qbg9WAMqJpQbZfszyPzu3C2huOR9UG2LnLyWU0l1/yUHdeOS/ZM4/JCIy+43QWoR
Khw64XLs+jH5IhYtH8D2I2IsJxtRIBeHukPXxJ0CnZDqxTYWwyMtwjfR8lTriNmYycHYEEWU31eZ
cqhfSQj5GUs8UnBDtfPZcTkNfBOlfoGhrdD9Oqn9K7GBrBPu02eRnI38Dnhebt83U23fdNrT5PiU
DW+A5hNDDu7xCfo5sl5h6oUA5sTRTz7U3mWTDTji9hPS/nuzAne0sTTevA0Jh7YDIx+/WzCwgNqm
cbOu4quxwqbWu+KtBhb2I7uexajVOZfz6xlNCc55bV3P7vR6jnvXMx1XKOd7uB71y/XUN643wHK9
DYzrzTBdb4nuemFc7w7E69wj5vVO4Unkfimvd42rdPpNX28glmrhlxm/Ff/NJct+w+yR+yqxWtJX
dI5DzOY+Y/vGzWZcbzkMNRqeVlxy+1F2cBPiluZWZEVQnnj+uCv1em0a1xu0vN6mqPf1O805d2xf
BeMDRgluXkMhQYrX65gF9aJfHHvIP/LrfZ0Fk/7qohydWHkZZCAg8kKmK2ryhE7z9dYHC91+Gmsp
MF6rgmUtEKqW2IQD5qrysxazvKXFbl48agouWaoLda00Sl7ii7mWH9VaiIhrTZJg7kIHF3yR14pl
Ac32Mq9lzJoRBR97LW4AvrThKUQ9uvB+r/WPfa2Fhmtd5PtIPueReutgDF3wEY6jIoDiWk+B6KO2
Cq91FjGOfoQhg+orv1ZilogB7wFX8J2ouFZrM7psC3H9WsVBl/E/h2ttp9YyL/i94jN8aUXDtRI0
+56qkGk2FWJKaNqK+1wrxyWEQhz1a0GJHXB4F3VClemsBecqvygO1bUOHR1XknBLyvQq77XsF5b9
vMzztYKtl4RqNtUpla2taQmL2G7qKJ6IAyZeNnlsHItIMou/r2AWsdbJ2aTzJlLX+jk3eGhIE+nl
e8HRGm4LGxEsfQF46S0hGXBlZaY0HES/qqIhI1cNqy6w2tSLi3dS49nmwJ1RuAumDhlGC035KQ0x
I26tkdn51hqCur6E5twSoCbWQajbkSSymRCoCCS6zgjw1psGqLmelVkPCYV0sk+rjGGPaVlVs/fo
MVAmj8r197JADrhn6JLcAUAjssZADNltRl/7AZngBbssROT6m03/+BI4g4vBiujinzaqrykyUUmp
GzxkuvrpZahSoWraHsjgWDIttWBpb8reDpcz+7QSvmLuESfa2jUzX22T/qIDc/pWIO68zSbZMhyI
NdI6kE70sWjNN6CFOLKazGP4Q/6V/Rxiwbsg4Zhf09khD6YYhvqxGZrg3k8L+9GOp+GTRg8jlaqn
fl8UjkDqpkcisuJh8EsocIUd8oYxTqHPkF4flRzcIxdWmtznlc9V0WhRg9Hk6UJBFCfWTdDK4Rud
fkG7NIYk8wCfwALUw5lEkyp9+Yq7geZqAleRbQfli/mIMmUx+aOysdsHs5Jfu9TMUcswWQBdnBbZ
RHSKKH6gVETRWatgzDcdYdz5Dk29+5LFM/93WUkVnOWIhhWTgWM9eE6F61AkBkKZDqnjvCVhDyQj
FY1KNwmP2M7XemBWM2aIc5VwRXFj9034oHspX6YKqAUSVR0/QB5czZt4u+kgOsStvy8u/mdo/L9Y
xPyhVvt/hsbPZaO+FX+tjvmSf1TH9m8r5AlgmuejkoDK8M/q2FrrZqQXJqs3Dh2QCP+qjlFnILhh
BmTZYH3ITeGL/lEduz5xley5GRs7QKNcUq3/sij/T4tzvvCvdaXNHxPwEcS6QRd8xj+vFoZhLvAj
ETwX9xR4X9bjmgFjaCoo/mol+rdsf4ENUwliOHBE+TPIGcmtSxF8EUCkIb8igrzmBBgAdg/LGh4w
rzECsSZQgDEhRto1ZCChmHkjxYQ3iQQC0TLvg8Ux7oaprV4obcVBK0Id5jW8oJRtflFukX5o1H9P
QAd37JuTmypYjCNRE1Pk96r+Ya+hCMCo1RsiRtDHa2RC3Erjps19chSAxXd7wS7paJuMsOcOgKdL
8kJvvql1rJh8LVN/j3Tzh87rh7B4SN23dk1vAP0I6GhNdFi4MrxRuz8RZ1XPLuf3vUaDPQKatOWd
v+ZCJLOyn0a4v49+nnof9TVAglEOeWdrqgQ+J+8xL9EYh2vmRG4SqIIxTJ5bJ9j6AuMPNg92/2Me
HOM1t6JrS28PE9OLYNB2R61F/IE01L2DHmHRM+8GrPoEaCCrRQhnblBfLCAGcpZercEMFGefirw1
S8PpWn2pUAWAeSZpY1wzN5CSxocYJYM3iB9WIcadZGTyUPvQV9Wa2EE4lsVwAD1lQ5pH4LQWCMY1
4AP53KMuwjeb6cp2WmNAxmrgW1ijQfCtD+cGCfCutUgLqap2h9T/Jz2Wd8p6QfiXV78YgriRcA0e
QdU7Hfw1jGSy8RkLh1QrvUaVIGPooe4M3mu+5piYiXiAuRCj1PWdmwbS5CHOMqYfAclvm2CNQ5nJ
RYnzluDtuXKOXMHG2V7jU5zeab6Rh+fhqMMZl/ePnjHat5ruYKtC+YkrgUCWsh2t+2pNaam9Rt5O
fC6YBxglvHoxL8u0Brs0riyfgjXtZVIKQHKR1AckuZCD11QYJSf5Zmlfk1fKD05BCH13EE6SwQ3L
jRC5C07u7txy/e5tYehdUjYMTBnAVp3Nilt3a0/Wc7PYk63P5GvZe89J3a+4GhFrpHOIg6w1b6E0
TJEjswXra2fDqicNJ2+CDnsF+wFEKzkEMCOfvtT2hBFlzdJp6tXATFaotVNE7Zh8yXaZUH+eKoed
6eCYLiFv0j8iB8Yf2An/vg9Xn5qknsbvuSDU7zXLciTmEd0PzuLJ9s/jmgFkYJOJ+iyLX6trRFBO
WJDNymePP6T/IdckIdlaiErWdCFcIf0pjjPTWmW+ODHL1jpZZu/smYh/0b4kFUkSBQDKjMxMAowm
FG3goltSjXh6voW5gZkMue85XbOPnDUFifBZYEVrMtLQLvUhJY5tO5hNsp8W7yvwXwwu5pqqRIFF
Z2Xn6b5SHQlQa/oSFzG36jWSaVm8Yre45DQthcG+f81uggjcP1dZps7mmuwEEoP0sEypi7DIfYrt
NQJKW+GLl5MKRee0Aqbx+NXBGhrlrflRo7bxmq+ZUgzs3W/k3lLVOJjawynpt6VFCpXAZnAJ7NZ+
NjLbjpLSvbGX5las6VW2FzwNxFkZ2TBG7Zpw5btGe5OuqVdGkTwvMzlYLYFY5Fww1VwzskpeacrX
iTJSK2ya2HE2omOR1K/5WoahSZXBCbVLrulbaBC2ZuL63901m2sapgxhvOs/wxwABowf+RJTXJLO
oTVEdhK+yKx0eSdkQmr8mgDWtMqEYmI+JFb+PbOPLmm30ezbe2N0vybG0fMqIgPX2pB1wH5qu++u
a7vNnnb1Zk5HNFkdK/NNbWTGE9Pm5d4JiBPQLel4ho4YKiHdV0CNTfTsO8DRbYSNMt6rVvcnMJAD
MwT9bpBgG5lmtc3A+a4JB2JTLuwMEjAHTDqAPYJBsgt1gYVcn0Y4nZtR1vYxXIZnN8juZ4vczEYo
O4I7Ut2N+Bwe9Jgl72ZM1NVo47GAkEwsoAgegFE4QI7rNV/ooxb+qbPX8fFsh2fthqCLgrMpbPns
L/neSovxYGj/5EuyUhJgQrgfwQTMCeISMwH4nTAp2SfaOE9O+Onk+YOAwhNhkY0RiSXfzJCJvmFp
6w4bZnt2vazDoUjV2vfB8oOZCFXjwHuKe0dSXDJF8aj7jMKEjmHHnqCfH/jtz+1nbxdfsOZClDMq
+4WcomRvlmCM5aR/ZS6uHDbboDncuDwutiG+ZF4G87hlcGuwHaPTcC+qTYKoYR9a4od0aTtghDdc
5ac88Lt9shQdBfN4O4ElOfvsn3rHeuQl21sQoVF1sCzZ+MudFRT5/QheKvQwtUSNrZwTfilWqFTc
zIMVUb+ToqHeA4WycPo16WeoYvUqLODtpav1wV8c867R5VfEpc4hwUZy8gbtnAjw+yRFFRFbGvYt
9tomeC7a2N3WgTC3A5D+ixEMxmGQ/uBuTB//emzE4omIJ/cuCcf2IVjjaJjlkSrGJOqJjbR5YJXm
ncdFxrdMaLx9140tw/GyuYBimUlUoJ+d9MAAps+NV6zjtO4NsJF5zrnt5JKNpE9m7vIaJhm0mCBo
h19uAKxmE86dveup5rc+9wTdpsCviIX3HNaYL0pWh285OIwH8DIs6eSsf9at0xSIat3kwgQ9ua3y
IsAdSSKzVjc+sYZ7t/KOAvwUudpmdzIlMDd8BTs3xx7aNu7PQrv8YLmyT6XpVDdEkKkI9wk9iUkC
CXvdknBZNFSR6Rjx/ZTP4thRZO0IJQtYPwbJ18FYKPWCE9xd5oTzBerIhkimvdeZe9MBCd8KqNT0
3UU2Yomsj32YX0YC3LfdwuGtDSfFuVPeilbjP5gdaAytS7QIfBGnBDVQjOUNvlR33xF4V4wTbrO4
fZyV5xMy5EEwrzSNbDL/YPtzihmXLAPt7TQ/zPKSyQS7ClGiuJr8PPnCNp1F0NTcghi/CxJsyoMx
X6Qg+qThQT6Mon+3iuVW+eT7rNYHz+wHAk9w6hE5EVfY9ZkDbY1CGQd7wDPTQKswy2NluKdyXlbf
gwkQMPyRArnbpTkPMe/IPlttSMhLw0OKrW8s9PfO+CpJdc14R63pNuAq2zlLX236EB8zvoIg7un9
+Umi73H2rEZv8rF4VQlWOq9sXoI0cPi7qLqSBmBc2R6y+j6cya9qFnEYEkBQM2ZGxmqkJ8jZrHAf
q5+9Zeudo9kimUbNqLrsNjPx0IlPDc6irjoZdvyjUeGb8M6zjd+Q0ntTO/jhDJO0bqD3TJkvTrfy
Hfg5x6V0eGk4aFKf+7EkSKdlurhpw3jZzm52cBPrBRDJ0WJdBb9gmO/jVP7EHX6ZUnxexVx5kfbT
N+ky+zFH7PzNM0Pfn6pPPuOii7SZH9O66HD0Qlwi7wANAakdZFU/xgjBt0tbVTeG6bV7R1H8jhh0
5lmS+GdWZzex9+lIljjD8Cwa9DWpZgDWU4jgOeT3TUegWN462ErUe4oCASKI1cFFS/a4/+4SgTmF
MSxZSgzLAcG91qtJilHLG47Ucz7t1MSZOotKPk7E2MZWckIP0JwtYmjxnCf6nRBviBOKgfN3Qzov
aqkNGApWdmPwNgcUOy2kjHkaj33fvbQisyNLQvSoMkGWTZnfQVzpiaSrxXHGH86enSvlA38iw+vK
sD/LJRdfS3zUE+lfBL6fqfjX/YMkTZ3JBJuPbTm1dwWPIv3FlJLtC6QLhz3jc9H5/S/F6HmfENa2
bTqedNt1907nLxEh9Kihs5pIiB4zovSs73x359IwbislvZ0PA+PeVEXwKgMPcQSDiDu/FzGF0RJE
neH1SALGbtcHcPDI3xzeLQKyt36o1rwpa58uZXNQsjMuhmC27C9hdUu2nfcKKAYui+e1B7vxG0KJ
nmZn4mOHHHbBThBaOOT2JrMxB+fym8K7W4YBkgdWMqY335DNjroHk5tr3zVxdkZp2iDurrPzQMzF
rPIvc0+obi6FDQNEnUnk4XRiYQBFIYmkDu4yKzQvg0vCJfQp65a6xNsIrS1egmnPe3cLEuZrYSpv
707LLQwvLj3Y5ieVl/I4LDo/jV3wwDVAOPMSXyTwgqhsuundjS16i07/ghhGlL2XYMaU8RnFB8V+
b+iNJsWAsr+fSD53btGOPMmuBJJvS4/XuXV5T7IPNLLcH9UAsggL270ypfcB9yKhQQ853wwUm6kh
v5dZRjQaLv09kGx/H3rJHkfoi1tWb7VJGH0Zep/KCp/tBq9XE+zqLGO+ZfinwGMG3tseuIB1pDhC
PtjO5TyTPYUdLWNhC4WAz9mGCIS0XB7JKILhX5ffyOZoOcpmY1fkHkVEQCa3meHsYl11qOnk0XOU
W41Dz6zjc1005c6wFOFUQZtEiWirdzwEke+41nkQAu/oCL3QCDhcc//NtmC+lKE4o67admV4k9oY
d9ENTafWQivsLxysyLOe1IyiZhHitgz8iAMs3mG/9fAZwgyF1osWbR1ms4a+7RtvjlRm/5A2LAxT
3iMJih9wPT7aIrsw9Pti5x38oJoKqMKxFwRxTGWSW4fUMt8JawnYGNTU5oEdR4C9atqh5g0vG47x
NDVvHY81EkVveaDsbEmDqubzAHaLH+I409QBp/KFGH+OLAB4iqd2wrwclsFpro38Yx143gof0qHP
Gh+D+cKuLG9n/1tdLfah91xV0xGRAm/nVfxhLMp5h+eIXM0jl5rgOb1NUiCaeTI2LGNWHlZahae+
X9pXeHLVJq4GBzyONxW4bHyKzHlFEaU5tMgprMR7ZZQamEeYfaS5ZDCwcEpvkDjiO/XNeb7zOod8
KLP0Xtpq/DFOQ3WCmFaduwaoVgFDYKdmymPQPhA1EpukV2B6N0bmuqd6lP7Ol43/aJsx+9aiMU+c
etlLLbx8T5dn3IXLzM3rSx//QOwOd9Kxa7K6TOObjgv5OMqw3kpXik+jou8rlpmguZxIJ7g9Kzuz
FBtbiKXedLykDD7z7j1Tk4kBcSlOvIzqnhfKJvV4Ru/ltRa7CWbZ8TObCEjuLSPkyGvr7kn3Tf51
HDyT7qsXR5GC+MQLazwheFsuAe3A1h7o6/u2FpEDJoq7JQ72iRmbhyCHsyqbrNz7lp9DemuX9DFE
7nLQPfK7EM/rhfC+1Zk4eN9ZePgXaxyY/+dNhoGRbcrWHRR/6TLwIirHKaOxW7jGp9qtiKeHkOZs
jKDFA5rY016HTr/vRh1cimIKzG2l9EBl42eEPk7+uJVII+6DtO0i5QcgD+t4UJcyE94XMEzmLf5h
uZ2VKHd+V3TnAvjsrq+s4WTX7GSrrIj3aPrzV1Q83zrmd48oSr8JgwlgAx7z0IVpfxIxoVZlyHha
pxxXRcfgnF+hG4nQpPprdhC6dmyKbysqFCLKGdPFC2A++NFyIYGaFt9b9kWl+LDpCwGHEsZ+uiPD
xvopRj84U+iHO8MXyzEzcF+Ktm0PyJ5MhJTC+VJ3I/GHIAYAHoIHw2BcbJinGQ/1kEp4q1OVnvHQ
ZsfecMMfjdm0xDj1xvcWZdZeNvZ48FZeYCThi70GsxTP2LR/5UbIaeUj/IJ85zwtJsMk6HcEzk19
8mDEjBi47Ulwr8g06vxJQXbXqP7s1kc7aZfvoRLZS5LG/p1pTimRn4PzFI8JZ0C5BonmduieljVc
tCZllI0S8TtyWrNHqzWGtLgmkrLGJJ1Uw7yqEdkSWooyzXl31iDTKeiqdENCEh1Ys0adumvoKcoZ
8k/dhKChAn0dOs81INVHB/eQmJBuXKY2jAXWKFXQbqSqwgVJPvQ1a9XlSHhO2acXW3FNYyUOjGRW
uAbyUjq597t6/W/tBv6jW/NPvs5/6/5c/77/blkqLpKWf2/mucl+/Ujlr3qQv7I/++rWr/t9QcCo
H2FZEOJcwwiHLhfv2u/ymfA310cAEzIZ+X1z8IcFgf+b7SO6MRFgBHg8V0PF/10QILQJmBNZV82N
6/+dBcEq0fmDIcU3Ea8jnEGijuHP+30T8Udu9mhq7H4IwfCyVf1u9BC5LNK9ZySGciCW4z4RpXMH
wnfcSHedUE7E2Dr1XOxMc/RefOBPO06J8XZpGNZClYAmlnw33OwDVlG/tVlNcyaIe6zgelew2M0l
yVkYcgwUd++FB5asLwP7VLTIbgKuR/BfrB+jliBce9NlccduomoQP5ftzm1AGUxVGcMwGJdXo2qo
vArbP7U5jmwsVd6mToJ6j4jFvcfJtmZDVhjYzfTBMFAABya4o8LS5Bo5eXaQdZ3uQ6tOD8QL+k9u
N7q76+Pwt96Ml6bin//9p6f7utL517P+X//2lfjjG/Ffh1/N3bfq1/DXP+pPf/J/kwwiwQP779+b
24boaPVnJ8b6Fb+/MY65epfxLpEmJExcZv98YWyPtRn/MnQI4RG8OnzJP63QAbFFpPOEWIl8zE9/
CCByxW+Md9Y3MAgCDKz48/7ORo2Z719eGVAwvoNKi0gD2/c53P+8UZsgefVdCp/V9NRFaaPSkUvH
8pgXnaE2EI3IgHVabhbbDTYmSccR0w+19ele7wvXrPIjC3Bz2PdjFjRU2am0iRSOJ3Kw5zN77Hxv
BOondipeOZl3e3NIGav5CT3+MIk3k1jxbdNjV2png6WbRlAZxvnTgi55hx77VnhGeCiLZDibQ8BM
sTI+waJOt1ixntmW/GTAjbefy5uwHRyijICtYVTWJu66xT2nWQJdyLXH14VkvTtXxMPOTxxtPgCP
ZABiJYpcv9yM7WAfdBCzmTWQrfBSLFaZ7qEVekc4HVw88KFelkp/ZUwOG1PatcSZgVGmuiIk/b2l
QvOIlhgGYz0b49ZOBHOYbJkZMXrNfKvs7g3YmNEfbHuOnyjpkiVSk4hH6Na+uwFjnJ0s5tHxxsu9
AeFox8Z/kK92ldrvQTK6N5M3MDqH58B/TGYkYU5Naqk1dPUWZg8g8gLNt1bfymIW2aZvTKZmXe3f
l6oC4eBPsRdRisX3Q1q13wN2JQzRiR+eWs89Mm6K71GjpOrcJ6F4FRUnOcq5rjIibOvTS2hY4nFw
SxpcKYT1wxR1vvPA6oQw9LrhHDMwAVRS2HlUmiFN4TgSnyZgxN9Qn4qzchOXHOxO9PR6bh51QauQ
F/TFKR8bmum+r78yXAw3QVLArhU9aLHKM8RFyUJc0rw37mXReuNJh7G6sCQVYPAc9xWI11GOnreV
ycCpzn6YhD7b9p7m8KFJyG9GqaTCXUGG3lcb6zFpwPmWfYN9W6hppqRvuwzPQJgBSekhTHGGw14h
7F0YE9nCdeVtEtaCR8XriFKYQr5bEZfxQACv7KeBhKkGg3M1XoASvyceyh0M40gpzAZVe633BiKL
vejdXdLNtx6zok0Wkqra+MQ0tVocQiOOuUrAwEmyKmtEID1NhzuzAQ4GW287w2OyZD96U+Lf8Hjt
gHE50NP8HHl0ZqFEIXAOqzXc63ohh36xsY3wNBBoOh9a14Hu6Ko9GBi9FRaQKBVjmVkYJu9wGGSn
NslvNG1/WDxq2CYnpGMVewyaRmfteutYynPQkaPtOaNxltiQNlkRPgtwWgd2ut1GjqVNkT3Jo5jK
N8TWW1faYJNCq2Tv4jIlMAitzioDMg/0sWQ3eetQrkwUGlB/LbFnBt7N/TCz4pjim7iJEV8rqff4
h/Hj9Eyq3Q0JUK+hWWevuimzk3ZzML/Wqz8X3g10NgjoQcML0YOSLH3Cq1Mn+1xyuKd9oL8vrU/A
rOpfkQYgPur8x9lPP5JQlbcNEQtYxWHoMRnCzALD5DGlL3qou3k+JVWxC8Cd7DPP875LhVKetTqb
eqPnpm4NeeyMwHwDfsIbiPX2FeNURRZo60PnxK0y8Lp9CpTh63DEYvg+qsk+VokJSdQr8nqrRan2
7YCBS8fZ3bLwqjNREzGpyznYOCxvqnydlxausD0OLZIBFuP3NXNWSFs3SD3iG2/W6OiGSgC5YSfh
EGSJxOpxUcbyiDQz2DL6/zWC9DmXtN9Hw8q8Q2l6Bm4j22uPbeLPd1aGhMrBFXfp2OCX4O9hbrZQ
Ge1mbG4zzSZjU/PAvwmYYmQzgjh+lj4WNSz9U+lw8DjJHnVSt3E6lwQcUeSPPCjwrxdpf3FJEj41
PNzRpDv3sRoG2slKtkiHyr59a40y5qBMTUcAF1SYTCr8+pvAZhJsk240YJbCUBBpcHcHvZD03vJu
7NkOWieGhzSSy4R4K51x4TRlg0xDDt439L3QANoSWmnKsNJvIGjGASq6BdcDc3T2S+T3CGsksJ66
C7FVWB1M1SK4UlPM5YeEVRX+yl4L2xuaerJLWfw9JcpwbxjzxBGaE58hsE5u2Hj2u6R3MQPRujhP
GSLshsVm5oqdVH721ZsX/76bxnBviooUd0HELspcIoIXcTsU/YeeT6rkkwuvPzpWHaXEFdwydHxo
xq6JepP/Ny7VcsFxV94Df2UV0cc9PMAG5nCJSwIRglvtgtGzdyQOeHJPrNhBEg/ed9J4r+PEOKfm
0DyUiSX2BMbHD8vAeZY5dURa4M4epctwtrnJOsGzWtX3lUJQ2MPTgRnLllyxmlR6Z5Yl151Bkqqw
ySpMlRNh+ZpuYrS7+3pE2mfmQwc4lhz3AWFgDFTM98VzNiXfMzJktqyljePgh/1BTAgirUVgY+/n
PCwjzHUPocOjN6ftHRCAB8cM2zNBH/I0Tob7nJfd51BYTAmt5qaF5vZjXkYEZVZXwcK88wN62a7B
fyZ48p46g296wzzguVaMlRbm4jcJNOy9P9isVL28usG6ZD7UXpWfAzGNpxJMYmRXSXef1/+HuvPa
jSW7tuwXhRDevIZPx0y6pHkJ0ByG9z6+/o4sSa2quo1SC40GbgMl4VQdkpmMjNh77bXmHLNsLkIh
8t77UvqUTM4TdRVNvlhjGbEy9ZQaFiSKtX6TJSAUeq9yP47ytRO2jRFNw/6VZgzXe1XjkUiicASE
ydrStPft2MWPdMnjK6z6nzFlo5HneYDgOEd3aXNjqtOSATUwzjaZCw/T0tx+5JiEsiGmAShBBYNl
V3zCEKbpuQjdHnu/6LRq358qLTkqJYkmhHGsjpIkHwlZKo+iOGWPeT43Bx2zFc99te0QK1AuSdl8
UrSxJM6p1OjY6G8F5I6AD4kzSbVKLNmo2Y8RdnK7EZd9TWPuiERMYA/TrZ1Oa2RXr1vx1c+ySv96
FfFFzc9NbVyzuPKLTpn3k4QntNes6mJM0eIhSKSLnlTG8wxF+Mxs2jwnRfUsmWg5DZjSWARolrCt
PwhrRMc2nuqwFq360LGsPEJUXA5bA5QyJeC3hsuP0NtG4Z2+tYoqIP7h6dCCdE0BjeORfRwGQfC0
NdfoTjJ+OJDDUNbu0OUz7bKKU5iu18UH6GG8k3VnfWydVb9Ks5iegIyY824okskTlGL7mLFkYklc
+/Gddrf2oC8E4iBdrq9lqamXdcSwqCdajwLfeF4HQQsVdvMDNJnW7pZEvEdkzXmw6ZPkaWR68jbr
yfSTk17roeCkvUJ7i7GSJeR32wjMb0Ny/dNI1QSMsTIOecsZLxKs1Uv46+/SGNs9Qo7kB6vBr6wc
I6KhdeY2OC6BkuXDUYxn/WFQtAFPmjY74J7r1Z3mEnT0qoqxQ9CTHK7qhEBzo69yGtAxCy7MYOMp
g5sNR3VmEYS7WGNMrTR36i3Lrxhma96gcWSwIyHLdpFmMjobyAwy+uRuSccu1E1WRgGWIevTsPkN
MOy7rWvlr1xvNN4RJ8xq2PofnhHMpSoaaj9tEaNRWFrqHkD3y4IdDhFd/mvQWJvrQtGvQ4vhivuv
uczm8JkZU7xbYsqFzCA5Q5B1Ms+EWsaUrI3PjVUXPpKJN0MnQ0eWrJGJ/eTGifkcTzSJVXEHUWav
6ZPpmLURBYncN0Ezj2615cdyRBcUr2L/BEP2ETS2o9fJif3OHuhKi/1IF0/YnHHr70xofjZGBSOI
ZcMCFZLowVL1l8oUR3pv20dtCncpWYsIhpivNYB/qWzLyFWpKXGN4AVvZcljSEJ9LRter6J/LbuA
EiTdVf106jKlCUjx6IknVvM993GJ3keZw3aCuCPx9QeBUSqVT0H88ApRfMSldJ/ERQVmzhL8kjb9
qUZhZq+p1fuMg60wJTncxb6Aq3CRWOSS5apBDrEpdcB959MR06rsJpv0lS+oXqJJvkcmgKeyXUdv
WWip6gWdk9lrRW31RaoNRjjol9A478mZ+JGyZt9ildhFHCIcYUWJiHsm2q2zZKJ3iDu3zKdiP8Aj
thH7WvsRb4OfZyR01wnt0m2rGgJdmG7AVk8Rhwl7YeH+Vmi4hBNd9GNMRhlEYYaludh9QpdUYXgu
NnhPYm21CofrNufHdlTo3HYZE1Ke5566ganpOswf6MyzU0mO2JmV+KUa2u6xyjSInYNMpbUywzBW
NcR8sbh8ERt6MbQ8OUV1bACi2pBaiTMnjMpE3oBPabmMvWnd4EJPRSJL3NEWegLDrZXRmc1lR9cn
caMuW/wWPeLAemIpgn6UsGdzApsY5yHNAycco54iumvXKUtPuIPAAloT5qoliBkaq/oUWh08Mixd
11gq8wh8Izqb5vpm6jAa6eXujWhGfacAB3zBwHLSSLYI8bzj1S01g/6wUgeRCokfwZ6nAYD1O8jP
IaR85qKy1YVM2J5VhZzxEhBwaPWDb1pJ8lwIefFuxSci4bldGn02eSX0ZVW+zkxiSaGKsgRRtxU9
sMdPPjb2Iy3nkHDCid0mCq2Yj0SaSJY3BK9FhatJ1bPWZmxx8U2p3rZhDXrdE+fRXzqCC3W+jqM1
IIh89btcuRYEmvD4zfkOi9h4EMYB7eGgVYw3ZDZFKgwDknWOmHMxMh/0TuIhbaoI+2bkU1rFUxUL
CAYo86MyCrupv6UbDJkL83HwpLjZp3NGrOBsEkwMutBtV7nwBWFMgi0boWapvHnW/J2MqUxB/AeV
AN3SJKZauKGXBKuFf0yWqguyhy7MtxFeZjnU4Zr1UUju3cDKjUVfXmvqTYNaefMYDK27bAFwnGbp
QAsw+14S5dKrftnr2SXWEBrMtNLBrw6vXSMJjlIq7y2/m1tIOa56loajVZ7H6dfMWdUWFG3masNl
zZB7oD6juH7N9Wlx9PI9z5oayRT652KmkzOhtqj073oo3wWDQEMLCY0tl+NzjljTqTlD5L3qrtpp
Hq271NRflMX8jGIr9VacZ26h6YeBlqo9ZctpptfjWChGbB2ihCBnmEKqbtuBpKFMbaBWs6OjCk3E
5ZBJy+CTFoNEQzYbZNglR4gR7RHJdBMPdL0y8ukIGRtx73KuLQ+JKGL91oZ7DFFMU4bpTtqGN0Nm
KkgIxCPhVExzTGHiVIkW2YKMW4FcsvM6JcRhMu/5dHqfq8Dkk77JmOSxV5jbbtM1L8fxGRrSMNA/
wDrf0wSjnEikkAAaJhjGipmMntgrT8TdzZBYo4oYZOQvM5YRKspGQaphGrRrhtYjKmNysrI/FMPV
tPLcnaZ+vsj0rVjxwKCpt+FapOmEmzEWF8nA2SGGEW6g0/oglQtjpESgnOk7Dip61qPwjS0VRRFK
coIVpLY1yQYnLWYRWgx5/bls5nNcjJz62DdNAueQI80EXRnznvUmxmix/NauO0xFxhNAEg2YDAoU
S3lKFflEiggmEi0ZXYGen70RneoA7DU9CTRRaJZa48hT+QCTxeY5QauKdktt5jxkInm2rAb/dW82
n41M5oEyNekdkLUkFITsJzU4xI5K0+zajWGZReyuXdOvdhaNqCllZcmsGC7Y5VK9T8nMUSPj0qWD
KuwldDN7xIAIZHrhS6Lb72xqvQHlh0tQkTljpzU69VpC7pRqUKITHJBepkCQG9NhOUebaIGSBjXH
oSM/UcbfTqTKI3fuvWmO/ppHw4mBukDrI568iLg43kYGvReTldFEpxm+alRrX7TpAy0THkpO5GE7
pA/a3NN6FIuHDi/kQS7W3VrG92ZdEetQonIZOiYL8RWZwrdYDrkvFbXikuDSOWpZjXYpd5bbyiyH
4HPznR7dd0ZRUqUuVFFleS9XHe+GVUKzUNstghgQgWdbypBxoDJPEC68GZcvnJmK+Vz5FHc6U2GT
tzLXUkrKyQYZSg1Q1LxMFlDtZkS1SWLFhroUyrXRtm5iFGeylgndgrR8G/kzI1nUs5Jke2OIn415
CuBgTkSExZciUYaduunovSXrp4rRFYGcxcTaUl5Mb3Rrwy6az5s44bwlnluof5Fp9tEbhBwrHQkn
pEMynpiyB5PEh2wzP9XeEIOyXhm2mMoapqZi+eMUfxQKMUYJV0FW233XKQHwflz+KhaFlZAuJ0mY
hJQEDkEQYfs0hTfEf+84jy80pwkTNIrUneLRJ9bQXXFIo/cg3yMb7oVhutKWgLgD7cNeoAaC2sHz
a2AgtmHfsF1teRTka3UeAEEvxsta1z9APFiLDKWwo6S8WDrIYgq74oJnXPAVqWgRbtNt2WRyK1Ji
osS1D+oGZI7eIyHVV4kzBhVe0gFnJAxCTIfTWKCdl/L21yIP17jr/SWTP9YyJ8UrMjkuqTJtwtQI
kbjQ2qMR5rCbty7kjs2ZVvMMCeidIcBnUpMhqYBQoQ+RfU1GwxCcLBQXkc5AsU2JCd07B8WAsbiS
Bz/WC5P4MXM3LwDSN328x9NBm0RsY6++yeXgmTyCByE0r5JrcmD00Raw8dHjZGy9SDSGccagJIgE
goyL9lmYxfdcpZiKFugZhdJcObZhUYdLw/vK7tpaeKw39X0Yqi+jWtxYIs5PV5hTS2s64V5JYEEb
codywPiGvTnb5tCgViT5vJvLs74OBPne1Ma0rFMnlap7gW90Vm0WMf3KO7Sfe2BBtEjJC0O3hMCs
qrLVntUlRju/Sngo4CDrdU5Aw0bK5raaZLHBpUcNK3yrUW3YcqphEDQBcRvo+my9zvAhV7RTEhk/
pKxSCigczIlylBu6DTqvJqTsakVhhjEPnS0UhoyOdb0vOkvmnYoBLaZH4gEyF8bLjfYOYKjPblLH
FS7b3Ag/RjbthDb/hTCC7US6REu+64zxIzbJEpE35Zoacu2oSnJe4Y93QhKOy3AAg1cibDI3uEZc
R5rb4zlHDhqCp1/YvDPcNNNYukaZrD5pjZZHWCMCHlmVyYBjMzWW/IGehS3WMMYFKQSjpF+zpDis
jfjJ6XoOUvE4LVOACvnCtP55yVfU01N8ax9He2JKwRT+WqX0C7zIPtGm1xE1vdR+pLL1gmv6HRW2
fi3B3cMq2Iy9JLIX1Wq0G9qEzKEeuhChfXmQ4wS1W01V3N6oQsncgmXQr5qsfg6DdM2zPglvqRlc
LRNhIuVA/cukzmqAQMVKkbtyt74PIAoIYJJfOUqi9llkzRVaEB00uQj3iol35dZ3Z13Z93rz1bA1
uqKRj3uUZrwBmA07tZ1lm6OGFurSjCVqamCYUg22ZXe/jgL9+eLJnJV7sxFegUaSJk3ksicTsOi1
DeUQ2p3vRBzaUzQJfA7ju1nXk2NOI34mM6ph5ke5l5Cgxge46pg6TEjmgtodaK8flsKCrG0dgbdI
TmpsoIVR18k12S61we4IPTtHYim0vwj+WVY76hK0+9pZNeTM7qP8fhkHZjOqZEtj/FRH6qUc1cuS
sVBLmBuARaKLmLewKjVCRUkjJ5uytfFAq04x6TBz5oFMF0oOWyDFkiKJWg3wzP1EOAcvDvIAIrqL
JdPVSNLg5oKeCsQ7d5PeQG+qYzoVzd56IBoNFkw11+ei7T//89Hy/9nc+C+lGf8Dh8fgrv9qeHz9
GNIvYMZUOH/Aaf/2bX+fIEvy31RginBUUTbwoevwFv+uubj9jaoxtEU8pgPaQIzxzwmy9DdLNJAk
kQeqSxKkk39JLm5/RX3N15uSAcjK/E8myDcm4e8lF0C8kR/hg1JuU25dNG4wyN+R/IYGFBhHS8m2
RO7+8T5V76PhI8KlbQycr8jwCIzlkYIvs8KzXzYPVnqWldiLEtnVAMMLJVLpmKXV4pHpnqr2ytai
4aCen8XtLmkvI4fvLLDwh2dLgCdsBYlRf5nGXbwcjehBkx7/81vx/0bl8D/wHpQ0Pv6/EjBUH181
goX/hfH97Rv+fvcZf2NtgiIJhlXHwAtZ/593H38DkRUpG1KE32QKoIL/efspfzM0RAr4cUBFcYvB
3/mn4oe/klUDUL+h/gOx/R8IGIDw/On+E00eFag8cGEtUZXlPzFojYQmFCkJE0epe2YPsTse7jV3
dTY/cTJ3CtFHU7USbvSIiWw/e5VL4R0Y5231N7b/ebUP1xhQVVk7gRIM3oRT8nXp7P0IlcDN/PkV
f+J+8ob9HIeYEMTR5WTV3117r7fLEIelZ/pbd8SyjtXAw9oil1cRIy0mk8HmXEaulV2eJu2hSe2J
N7Y6iz+5puQtfjTb8bvmjs79yLu4JwXCs9wiSHa6lwSpm9v4d+6VmVjc43hI0RfbV7JJj+KdfF/s
RH4dehC+vG+OeiAHjau9HQS34IcILoLgsNsXnvyZ+pE3hlfAlI+wJuzbK9D8MM6IrpVj5Cuplxq2
+DC9yafRGe17OL6edMbBr9nX/f31atmnw+1fVqc7Frvee1cd5M12d+yONIb3OT4r+0CRbr/6T0+x
/Ymn9oh51ysfMEzb+bUlcArpKNOegxgw2uDjSDfHIjbtmvgEgRr8bMN+T+0nrpWd7QZ34L8trvFl
2RD8HDbjz+5NcfOHwYWGcoSee7damZM+Y5N7QFWekooM+w/knlGxl923X1sg7ppwONymxIwlFB+7
o8b3HbX79BI7TdCHZNqdB+L4YuTppSefmSOO/Z5/dPM8G5fudfML13TTY7zjPrguHkJmV38v9ixD
hMCTqYOOhFp0vrRk+VzwPgm9k983n+rMENAefzVnCTbdL81v78cApKk7fFHgd7l9QPsP5VPbvS8g
7ATwBu7KZ02dvP2aThpQl+DGXgvoZryQTWVTwj3jKYM2YZywvcte907ru3DzZLfYdbK7VMnurVt2
yc+42FAZsJdkPtaBg7jDlnLs3tb3mRkq0yiUBbDc2zBRMcvEFE4ueeGt6BrHXvSm6WXDeFzcWfeZ
TcZhYL40p+Qon5TH7jgH47NuXIRP67PeRFc0U0zJNnU2fxD3+V3iCmd0004mnObZE50uZyhqi5pf
8v+mw587meOKjYtiPgJMXlwwiVICbg1iGp2+k9JjeLRT3R5/mKxzSMD8M4PWfBo/CGvRjsOZXnFX
A+ncQ/Grk1Bxo31yyXbZEV3R+BPd8yPdT6TV9uVy3PP+W0d8JNaNJaBGrsPB55VzTPOEVoII85R2
z4/+rp9oMAX0qU1E3o7gKfvcF7jB6OWlDI2+gFFyD0iBSzcRgJMT4YLEbG8PHJOJzUVX/8pd1xJG
8yJdchpOby4qh+hR/Mp8G6m5jXkrVPGpO3CwTEf74hcDregn/uhf1hDSB+TvAxQgrg6cVCYUd8o5
eiZB0709waLyvL4kuQtdhDjVY8n5qXKaV411w3CmV6bUl/iwfOv4W34Jn4wlKETpffSK3y6hFlTx
S8tBZn2CeySF64nAesdfvZvHwB52m3vG1Xv4FGzmhugzDtl3fqfvceTrH8ii7PwXFHOBlqxjvhG3
JthdKL9d4pP1AZmQeUZ2kR+US2o9K9lukt+2dTc40r1ykt/MYwPpKa5tqERf4k7aTubZ2xwjMF8j
G7vOEYWI3XzKl53yEBiOdJf8KHfmZXIYJj8q+7t2h6TMZxQmxg9GvmP0rV7Vjl+ou7u1ncLcZVn2
Pj6SkN6itRPtxySsL/vMU5wXr7ET+251PY30ee+LabgbO/23fORPtuiqr9XHm8JizqSIrCd/8EZ3
9pMPBj82xwmbJD1v8YpQczZvPt7JvuTccSa79omrnrc9v4KdTk65q4+4RzzzXO9EvgSlp93Yk4ML
KbYtvga9mm4Xd9p+dnlD/PNyJIOHWJGQutxSUEQ7+Ul/y3cqpMkffMD8sfh5M4Lf3sXdcKWRQCcx
aOziakBsQw5joyvpj+0R1JfMTc7paPrJ5H3vQiGgKY8nxtdtDu6336nc8cejFUwFywxb1bDHKh6d
C1Lo7EEKxtUfXb6HuUNQaL5QgANyFm5P8aR+xUy9G81XvPiiBW8wePkd8FJjKiNjIuCudI0AP6z7
oXw8wzjfPzrhj4CBwpUP+sH0nyE70M5wkPBoH9gudh37pnGS7nJUVZeUSzT6rUsmZ3D73+AJ9wY4
13f2WN6+EdB0iJ+qj7x0eivoj7wp8xVV+N18RIACin+2k5PVvq8QFr5p/1Bg6jG9rHPk3VsuM06Y
NAEyoikOVRzZ7IcFbxlYp8I5yvSJqFSmECseKdaY4nRLsP+fVI7/Pylf9b88vJw+iuGPutfb1//j
1KL+TWO+qiAI/wdo/J91IykOCFdVFM+0D2VE5P86tig6BHIZZYchU82JivWvulHRSIzQyaOQEJeg
7COt4T+oG3+rQP9wbpHh1SqKrhIUhZidaKE/nlvEOS6FOBfovkFiTlEnybPKpIExOr2yCsJMun4M
inKRig/0YOb4PNbBwIFcX5N76CeBQt94yY50e72+f8QFZNd9CKqFWjWkT3eDyHhxWzvERbjRFprS
/SbjA9Ret+ako4C6vfTcPMlLgJbLmQ5C8wXwwBLowIfxs77ci0VgdBxUIJYa5IdVuyGmnd3YGENY
6SO3ZqJDWhh7qk7Dqki6fc1/MgrRhYJoliUzPcb3dPrS7ldRZi76CVvsL03M1FX9pdYXoAd2yuxz
QsmZNz/bzCphva63plzZfuIbPw8i3nG6oWqOty4OO005YYf0Uyy4S/lq5p+GRie+jole5ADHyqTT
YJYiwFKW1yH3EfMvuWmOtfaIwDZIpg9GkFcNuzHJcL62IvRQ5joso6s1Vb7UxH5ZJwdQkbjugPIt
0o6ONBeRAaY0+XV8m2xSFRtNOCNlkJafZUasktgNir4UOt1uSsjIrt/G+JAwEdEMUBc5tJ/uDryY
c8ukj2jPzdEX60y50gSRw0L8JW1fJnBc60MibGFgfHrLok3WzxspmPnkBSTs00hsZ26EWhd7XZ4T
sk0Rb7ziJoR91zrMr5nhCzZzKhpEPcSMIKLtRh+sB2ZiVYUDdyCgT31eblut2jLnWfxckZwxUTCB
EjKoj17XTJ6BOVbhsNIDr6UrKxazl6CAmwUwWCZJy+1HVcS3BreNuswRD/OU7NOkB3qPt4pZ8bSm
h0aUAWQ+Krep5Dc9J+xAMbrS2UVJtZiq3XXvItJWmaQqkHz0gTsSsXU+XyVY8BjoWkEcZEzrFkUx
P0qJe8AFgVCL7mJVATaeo16iwI3R/UEtaCqSgcxzM2iOYnhxiqpILvaxfp2mN6ArUBtPBZTSMeE9
8CTcXjHW3qWRFN8bQqV6y2+bHVZDUdll6RcwQ6/pVnfCZNvytJlM2eJ2cyf2pQ3h+BpBLsDI37dg
BFJ6XsltvnvzqkKblxaXMZBbKV9lntIOQ22xVCuOyZjZ1kpVJFG3LS4tFoawFx0BnUAPVHps8uWM
KON3R+j/DQP1t5SQ37FcOYmywKD4B4oFD1U0bl6V3zVG6CLKVjKQnS4XPymHk758zqnE54hxwexu
8iVWQNojWdo686i22W41Sk+aSOfbFl+I5qAuIn/BSD4pkj/RIYlp/EWJD2eLbwMqLn1Wy8MGo9h0
h184AZF6MhuDVUmquErcKAEGc0ZxmVu2PB3q5GFr/dogiYYh9mqiU0DLayjvqBBkBQOweLVuPU+e
5lso5mTyjNOR2Y66+p0ww8gq4aD3hxb1VNHvsuRDsVBbJ6gkgYc8YSkFedU7NBEA+yExfyhhBGlL
8NcXVWI7+e+r9u8u6p+6TaPB6ATQE4q+4lkc8otaZ27SMBlbcrus3tdGAq3yykhiMwNpJeS4Lf/N
56r8ueFw+1xVUih/63nASPtTw6GagHvONw14LhmY0Gj1Jw7wibhnbuZm+idzybJ3tsTwtM7j9KPJ
D6q+q4TX1tgtkZcTD8y6JF/F9MhTL6wQaw+xGRSI1PWUEUHYiIxixvNfX7nbhfnT3QjOTbyl2fDO
b02/P9yNEncMTvKCKab1OTJqGUWGq8Zxzbd/c31uP+i/v5CiGwqzBlWy/vwJxWMxijMx1TxlMmfo
wi5jx1yClBFK++9e67fu4h9ejfw0i7GJJYu6in5d/eOvdSM0AohIRrsVjmalPxiRtEv7OcRkFU76
5IKFcitG6lKmvM4NGDFNCSRtB0NeK0U7n0+FgfC+okWTr9nzLcVDygs4T7ck2PKF6aYbs88T4M3e
WYYFMIgsRq2tXBMe3jkdvpGCe6z/jlW0u3SiJ3NbzUfUc/Hd3H9JECcGbb1sktub82mB6LacVfG+
NUdP4TQYr/cd/BjyWlwM8KuGGEaxGDDRFjVyDGQcChmfiBD04Yu8T6Wyq8XluBTI5iSWknkBLFeE
cnwtOF+OSbtruvimJAhjcKDbTylc4rzfd0lg9gZDAmZD0YIm+Q5clVzfrGhMeyRs9GyIJomlQ/Qk
FrvUbGxtCA3QlQoyUqPxZ9RTktHbHZfBeIP44c/Ni6Bdb9swo5dA45yqAk9CRBCVW4j3lhnuY2PA
nwR/toqneeGwvH5L4jE3W1e/FfLC05ohfyu+V7PcizcJqrZfRwaF1o8pfRtcAqJSBVT0c/VBXiMG
5LMhPWTlGYYrDtt8eJjYOXSIZ63wEucToorfdoCyfhlGpu2m5ojMxkehIZjqOBPMngFEBYZb1oDU
zBF41hpsyurqScPMFXMqRdtg4jRe3B7ll3hDuGIGUTl2qcRN6xacAxj2m7IbtvLJLIYgYYZHOLHm
qmijC0MNF2xU/ZCRAEmULpcub24ILeiDGA/Ju2t57gvpsHGAkhQHy0lC0AWEyyySAmP9ypivk+zh
KTwnNxZVzN43Yn+Ij0VsuTV+AJXajJerEmB7nUpmYAT+9JqTkjLre7kPKgUEm0ZcGL0A/SpFsTeN
bWjoFyggLOVGeNtSFVyDqB7chkIGxFIoItSEpuNY+p2WfpNgcr/kXoTRRcqGgFvPF3O/lF/JNcPD
zreNcagsagBmypmw55gUj2uy1zJrh9sH1h0pVRqeK9hBHUr7qn/YZO2xUJ4nbTop6kjvUd9LkPHi
ZzPBEA8suyfOvk+8DPUVOFq7jB7AYASmcEkiCawsoukvJgxUX/AqCEZTxT1WfneCKjsb/mz2e6gX
1DCZKxNOMOvUI7oHZfWhUpHzN/NOonUiNz+1GOrDQ9NBY1OQT3UMuEEvMFYj2N624td0QkAlZphZ
BLuu5V1iXSj/ZvPXppcORgQUboBB2CKla2ueR01yMX7DWj2UCpt4abFRC09a+jIuT6Ii7gSTT2dO
cEzjOpgg41aD08nnSBQ8A5HY2H8JNZ+X+gpzzUmsxF3neZ9E8eOtpESO5o3WLccCXVQy+UnzVfUv
Td4QBMSekZ9VXfSH8U1Mk2f80e7GEFBntE99p/ShEAECAQRxnQx2yu6WoYxpjlJTWx1iNRDow3pB
jlf5BBYQbyra9U2pXuoOagFu1UuR87ws3CsrBnO6EuOLIZ9iltl+esEnYqsp9yUo60HdPBWoCzN1
d5Vfa3HfC4gYeeahuiX1rqLfFgmDr8gXKcxRG+EHkpNrKyT7GCLSWudXC6z5jOrTTLWbptsZpeJs
GPiN2tWHQRe0JWg4VHrKSj8NS2uZwOkoAAoXBKhE/bmVTCfWlzCzSDHWd0pH3aJjn9V5jGmVkheP
ymzHp4Uj4zpmz1L1U1ErCYS5ajp2BpGQ5ZXaKbuiUfG2WnKzx2L51jj2tCTALlD0uQqCoAfDuu2T
krZJhHwu6e6F/qHNt10kU/MyRdU7QpvTMN1mV9JpZCBrk6vV3pTFM6tHtoZeSmz8c0/ifEg67tJi
N5kHcmGlmUYwb2WoB1cSLvkM84DzShyvHuxiR0BFZGoYzbQv4JpIcnhsRYI1uVtpZKxL4xHnxYhd
wK6oAonpIFTjR2IfyjnZml0BzAR1n/GirY+lCg6qR2Kb1/vM/JaQuLHkjZF04EAexIwYEhrlIE4+
zW0/WeGs0sTRgM7Ih2h4zsVwnOk8dUE+hZP4hj3SRmjepvSMjGqnqWdCXRYsTPN9J7jpFMboIyIY
pkdleURG0UbhTT9hSkeja1x5KB3GS2FPC7oXfvXLa8TZi9rHAvqAQY+14NDkmp3pwdy+b9W1ub1O
WdzBMHsXmC9OWvuum5YTjZWTXcETuyY4QKp7v1+eOiMmaZyDBDetJSK9yGj5xaIzLuecyFKgy47R
xM7aGHcC5+9hbgkPBSY41e9mGuaT7ApLCy0HO+Pmq5xhcw9QwZNU72r9bsrfJuNdkotnqdMdVfop
6TCtSN2z2r3ldRcL9ykDqAQ4DUr7jVHn9o6/0Mk3n7ZqxIEoSXcKylIh8shjsUeEqRh4VpE5i8EC
nrMSwXWw7jc+sGyjcSYZLipUm5gfZxl7JEj4tJipInyU2GRkntFu8NubFIHWfiLtOxZTrQnKQQkn
6XlDSyjXmreYCQ8Loohu8hfTurkNXlqW+rlGtsvxKmkel/44jgxviSUrouYoFY/Yae0BxYI5J55l
vHK4v1NM+iTtc7T8EoT1rlfAdDH4kDGBrH3+gyzWbgfcX8musjy6Enwwb4KCAdiyvCrlwSsWZxCr
k4UuPWLWFuUj2gOO808AT4mQ1GgvjGAOOa9wWzc6Sc0LIi1+f3PlfJQAUFPR/ooDlKg4GKvsKa3h
hjF4Mbd8v3U81gPu1inyIGEAl8Wnhp7Ukh1wFSXXB7ckMCn4NSXrCFdX4TfUEMu0W3WS5cbTCZYE
neYWE/OYif2c9JbaAlgmIuvN9oMIm6hZGcEgiEWDqdRQU9l8a6fIVYoTep3wskpxuRN4lhP6KkP0
0y6l28sF8DCcmsYFsHqjE7jABDxF/QGgCLJRgEfWNWj55LIWlJ1km7Vmb+V2VDjxC1H2axI1wshM
CFZN0DEVUvvCL0XzLrlVKUp/ztKFYZHopmooraW/EvbUFNw9YnNS49pFO8KhvXbz8bpEiCb7zNMj
7lTmQYLi6tlyV+SUnXl5aoZzmVN+lJ233E6tS/WBpfEO99IOfXRkl5C6b/lZ5fjds2ROerHHdL2L
4TqZ6sxxtXOW9rKtYM7I0cr0bWdRiKJ4MYErGXr5rZDdNbHst5VE0+W9XxZfXnqEuy1+D82NgN2t
peRgIvSBadkmwq0JO0PjDeJBETdEkgsau9RX9bfSfMS/5kwx21/1yt2sRo6E7ECFugIqyM0F3UV+
5hbRey9RmQhlqK4clevNnetrJ28+vmeYWM9b9cyhQG56X9w0Xy021jC/az7igtb8dEPPvcZdvh9V
8pGz19h8LfMbY38K5vWkLDXSmr44C/N/sXcmy3UjaZZ+l1o3ygDHvKha8I6cZ1LSxo3UgNkBuGN+
+v6gqIwiGVGShfWq29pyE5mR0sXFxeB+/nO+o69G5llL1x4yMR4Q4XyvPIP5s61UdvdzV7daCJLv
77ul/+Qr/EHM/vO//uf/iVfh/1oiw7oR/J8NDVffu/S7Ll/UN/PO1bD+qX+5GgSJHBoybT90oEDa
/Js/PDXuvxMDo8xn3Sw7P3t9/nQ1+O6/w7u3bf4grhvCVRAb/svV4NsYHtyYsns3+kll8P6ROs1f
9HYTbduo5njHYygmNn/d2lD+VjvCJmcmSOcoLE3LRsn4aL4daixoSrzJ27DoyDwXnul2JkzTQ+7Z
ebWzQr0au4SLh5Oq3zQfxVkUyPjzkk/quZ2mkgh4R7hnT2FJse4vYvngubTdxY2Na5Qty/7NWb/5
Yx/+th94Pcw3u/P1a2AM8hHXKQJy/+LNsL05at1IR+xkF3ffuEOHZzbxkH2TDhBaWbV3NTnn42jF
xam92Pbm15/vfjAn/XEAkS0CZgY/4fXvzyNJFIiTNBFgoyvzC53bxWU3ZuxiuxZvtZQrNsEkgzxr
isg6hj3dGGli3ZcAwk9Vw6h00eD4aMPhKM31MhTttYgncxh1Gx+ayOhTlyYkb1cbaGCpaixC6i7V
K14Qf857s3iXnnZyUkchb37/Z87+56muIMv8+qs667ziw7leC5cQeDBTorx8kBtVEhJIphHipM+K
5q4AaXBlJts3+2Vp4mCf1st0NUYxuCRwXBFGvmZiAVZ40t2UxHyeYwJOLyFATQ2o1I0BidKhyNYl
8XvfYruUc8X95pDtj7geoCgRciWtqZh4EDm4Cd9e5qPrDaXT0YHSQXy8cpzpO4yHBS3d9XaxAIVc
EYs96+LpXkzecgyrkS160vmvczUgBLiTKre14n3pTGl7kNjBmyvoBP25BxbncUmz6GsCUL3b1YvO
cN7oqn30FsX+P4/HM1oy+r0bKPsmojQnJ0py4Gds91YFUFI1Bj08K9rXYur0pQPNDIewO/+o3di6
a52KkFhGsFDKhpC4ZSxGih47u2EqKAsqzHlDwPk6mhU04n5U96E/xN9quTzqIlqeyHWr5zpV6skK
S4ai1FACpQexnSVs3GTfzjcmVeWqn9SKt2I1nfGWDq6auTGX9aLUtRYtLbcSyh48CHnhOwspnLi4
o3/AXMkuGykLC7HWFdSj3LuuBQApteRpO/lwtlhSYMoZ5vEyDNHNBJOBxCyEOHJzPZQxISwfiw71
KHFvf8YKnSIcwf/bsppCzlC0euy8MrZvHQphFGuDgdjjRM9pNUU528SEVC3++I2McWqMQd3MJ61G
k4iK5jmCcr5Hmetu2pCeGhCrZ/DdnL2eqnr3m+vr4+PHWeXOgA5vD2dtzI74/eXVBEk21T48fQjs
IwPvqYmBSZihPTCV0vhlhH2cO6IDVp7NuIILfTkH4XNnCYvpWTFg45/AbzhbDNXATtyEYXtcZ8dh
vftFCItpxgB38Zuj/qAv2xx1wFzSdwIsnR404vdHTXGEG4Y1EnzVWPY2p3cBGQHlSdhzfJy4gkJq
tb47chgPxPldEtKz2cZlJj//+kA+PlDW4/B8N6IqOl6xWh+k1cm16nQJmRXgEm8fYnhs2zxss23a
z85e6DZ48Bqn+91v9tdP5WURhh5OQ/r2hFjPzpupie0EibB6IknVLEhKpsPYfvJCnXztC5cdRFAl
aiSbw1KtKOr4IFeiAhTtvpefh5bEWZfG3ue2N+bCipGiGteJzoN22jK3ZHv36zOEk5ajefvQxVnL
iiAOA/LC2HPX9cXbo9VjCCbSIhiQMcHcwAS85uBf07lBHYbkJQ9xioFIt1BfKEFmgDwE58C3E9JQ
JVsxUBgOwpV4gZNSQyQq9VUhqAMOtMgOll8629GT+lW51pHaruxsGDp4/L56ducWD4NDwUamjLwP
AoHpo62w2pbeo7YS5M4lkvPBA5i9lUkT3WuZoiGOiXNi0Bsw53dhfxXZ/JcN6RYBRsgiQJSUFxNZ
iBPLQ8qbaPA5Wdqhfyb0TVzKQxDzHWAmupe2PElkgPHRXtIvWRzOZ3UQRQfqg/TOxIncF0kBF5oS
LxwmYxvcG6KPR6tNydyQnscjQrcRQBfezOTuPvtsktLNUvKXL7kTfAIfzGCrrXPUvrkYL5TFfHUD
5PdMj0Lf+H5rbjtLDd+8hG5tHmfFld2IRLKLHpazKu2hbOaNCCkQsLASTq17mfqCKqZ8PDTCbT4F
ktF8IhP/yjd9dmPlrjhLpGLDyOLvFNSxpNIYA81Ur+yVAlKjoW+cKohgOFRMksnfDVjSAjtBkqUF
AxNXE/r1kbGI92rawNl1SUBEweqZWvu5O9T73m2yA3D08URjTABGbRkistG8i7Iik1ul2Gk4SQ3c
mD1wZC/5aZVk/dWcjcE2yuR0kXfRKX0L3b6S/idIpS7Y6/QpSHLKG4ijoM0BLQAxCz1iBfCMylyV
ll9fAFToDlSNxNi4wvKggnbV/mjTWwM3DQUVQ8/v7NfRZRfpR6jxqIfwWq6jYW3uLVR5GQ6KaJHT
+Ac0shvbWF9Sk013Mwm3NVOAjbUZUEzSlvwcJVGaS14cqJim/CWXn5LCrW/HEWdlGcx0UbAWeiSn
5DytULzTOslpG0uKU9f9ObMjSZxGxfxQtaW1SQAR3HXzVJyTeJ43lLs9K/bUmwC54UYHzXwzxFZ2
ZqmIvHbFcrasowOolJEZDMSZLcVVsIYIyjgn6RAprrAYgF6m6DUxU/eF33C8L/3ui2SXfBZ3k7gZ
BhoC/crUZ7zmwk9tQc9yDl5gT0cEW+XEyrduTzDGmil/r/uJtsTJhXeQq1KcLS0Z+yqlgDvIUaeB
JHyvoSHhXK/CbD8VCKPN4DxIRbApS5b2srdZne61qK3bjhvmdqTC6FXVyaUTgbvXnq6/shYj9EVL
PFdQFERnLsyuOw9y1maJdA+kU9znTeKd0Zpstyely6ZZUAG5W7I6R/Zr2KhXPZVfJT/AlbJS78Xh
of9sgRI51jx7HqNyaa4bI+pPLFVhFbv5fGEgNbMyBsCcH5AF8I0RHFY7IEApxg1gDQlpbIcBVhGn
wH4hlZDfz7PvOtRute3SSl1mcI7Ja3rjaZmgLXKNta9Ial/DVmHr0gIyQAjGuUzj4ODAM8NRAM8z
K7Pl2gjtn4c+XWJRuDy7WfCj5o5HRTAHXo0xOFtRbRxgDKLsq00Vk56VpRMc+jj0XoYsONYxUxW7
mTRtAHERPoXx6gehhxKe87Bk4xN1A62LnwGlkc2502JpAaw0tnXydSbes3M9ZoaNGQsgb2pYDn3S
okHRRbSLm45Aez5DT2ApcJWmgc2dV4yAydtB3YPXh/IaNCY7lKwdWF/byVEuPdk9GCsng9NlSHXz
RC9hgvjb1OrSyvyi2URllO86qDvfsqApNkYv1XNE9PJk1IH32su5v0+pWHfn2dtJY0Uv8eCNl3nQ
6iM3NAa7uIkBcsf8MgPGl4B5Y6OCswE4LybTsM83CTRjbEnepOWBIjmSybz/688kf3t3S7mgPnN4
juUbTPYWd8B67zcNjktBBPEIQLi6zsoV79b4jox3g3TFvMuo55weM6aq+wbKbbed/J58Gg1Mzrex
R0y/HogcgeFePykf8+AS00NCpni9DWZgLmdAJRA9+95JkTHDeRS3GtpW/a2PEYdqjvhqqKVbYape
gTdJYC9ULXtkwrnXdsbAYEer4QWcU0BxoLZouhnVTM9TSw33IZ8WBzJQE+GxWP0lPg9f+ChVxZzj
Z4tULXgQk7fydw29QM3e6Mlz9+OQtSvsiDXKeZ31JddrV3F27SI7jBmGl4mSjQve4/ETH162d3aR
5vmrnADy3nhBK/oNvHagosHgNOU+09I2iPJR02PYrrpvQ2OPrGSMc0WxEpDe9VCLOPGY3nZA4cXo
PDR2heVVlc5V1XMZO/QSgevlj8UOL2M2bzraUivg0iO+gIKoFAm5ev322YT3qqIo547aBiLxET06
jzWZZ1weycwSyK2H6abzOVtWFwbD3WRVWHCXmgYtlpPeSw5ECX11mjGzepYvnX3OhpJhczFmByPX
v8hWpT4aSA0Xvm8IWoKC/tzImOMYCiJloa2bz3Gvu3aj66i5E00c4kopky7axEPOBQvM5JRWMr6I
UQu/hqEArdsKinpH/rlBFc5z8p2Y+qabUrMj6ksqgQBOjfqojfCva9aJTC2dmN4epYADlZM9U/Hm
W/FTnNScOsgly0mjhfnm1WH8NC9ziiV8idbh1Tz5L6V07GcnHiCU1840NXuKR4YbYm/yxxJZ+aUH
hX4P5So8qZuYCzSdtpGozhoiwppJux/fqHixdvCL/O0YemO9K4Ku3McZuGQzzGsoU93aevFeSmwL
K4vjdLQUJCSaQCABTQzArGW8SvuU9KMZFgzCUygfiDzqaeflPmbAzsFiwG4KCFY5H+m5LK5DXIe3
APe8yyW2yUOUqKc0Xugzmi6y3RjH604NTg+8gaTeR6EMXx3TkqF2G4x2rSmbc6ebxTaUWfnNhKw6
WnEoUjvOL9w5YqXS9NXRcUJmZHM9XVaysx+aNO0L+o8DkoVBp51sr9qm/7x0wJM6t2GoRQidN4gs
kP2zqoWxt7iU0+iWgjNCkFx4YWP0RtVLyQA2lYTEezc7Fy2vaajrzmleeliWgsbRnG2HRmYgI448
2tOKPTLW9N2DXb71SuAW2oVz4uQDTgBPi4CZ2oT721uSS6/gzibwOD9BBH1mjXkfpgnuCuoyrLbR
52a2nUPZd3eeG6L2A4tH/NGvSY1sD5PKhyAXJtfNxEJq9ivr1hpnVum0oBzmxbpNRxsPRspe0gr8
mdEE3M4SUtymE/50nXRDf17XORTDapmOqAjRFzdV4qbq4npjj4V7nSeR2nkgnnaOn2FqmHVyacpC
XgWMc25V2uaPaPDPTU3LmWui+spV/Ys1SARqvyHlYqUNlMw8I+0/d9kxluYpqdvgM2y0eGO8RH/T
Ge6DZYkM10FHGGkJRoiVOvIOwmr2S4RhkIl+dwt8y8bKUWNBSR03PEAu8/j13W8ZBENq5i6XLgXR
X+rd/2IeW485fYwnvomu2LyQHR89rCVd9KhYdmazfW3D0TxREzs219Gvhgl71JN0KJxn2u6J/toN
LS39fWHlD2mK+Y9ySpHajz93Yv9fB3+Ym+//8W9f6151er77niD3vFO0V4P0/6yDI9Gigf/lD/wh
gQts2J5vuxFb+9ANfkZE/5DAV4O2WGndDnxvO0BP/G8J3KMGlOcuyT2UlYB4358SODWgiOZuFPEe
8uBvR84/kcCdj9ItTGTUTNa5bmS7jHE5hrdba5tktAb+Zm+spVmWnbvkdrfPnUTRCp1YuLaq0NBN
2RTAIOiID3YudbrTQfRc8r+xmX2UKTkU1+ZMQTD3UUQ+ypSD144t9YMMj0s9030XkqjT+g7ghPiN
ovC7T/qg/Zg6sRqVULSoeM8fWpswYi7S9C7XQBzeXAn88HNSq19p8+uXcsBRRw7qWIxC/v78lqEz
F6ZyQKyC8jss7ISgPnjNNs5GDMAp/o1pMD2v1DiGzxr/Tl36u2/69uM/KCeLx/CR2YeNryvNrl23
jdlc9cNd6HbTb07q+le9E2nWb+oFxFcRexwkm/fftJ6Mln7NlQRaL7qo4T7iG4tgaeIOjB3rBHCd
tva/Prt/kbH4TGiFPjeCw/wh+vD11iIKjzYEInFFAf7WAqi1E5aF5FMb64ruO/AaKf7lX3/qevf9
5atGpCdYowcxWPH1379Rz+aknVXRIypVYqifI6fvL3DtLDlLkjGQ+9qdkPt1qATepQgmDfU5pX2q
Zx0NX+bFXnvZEpTJXWUHGhOaUgvFhLWKCM0OEJwuG9zvRB3ntB5uQiiB4W8uyr+7KmI45MRDIs+h
Ufj98ZeFqoeIqPkm9BDCIErKguREPE6k9vr6NwIn87S/ni7GM5wqLnEeWu6HXwnOc4yugIUEuYkw
qAlIpfBcybJbqMoQeFghNHI7eKVFUVAiwovQbwVmiMZvyB0tEp9xYtUStWFaqeaQADFMWF4QsiTs
wD72vnK7I3quq7at7jwSyUs3PdCJhumSc14/DlM4VY8Lr+50Eyc9/Zi536GKhQCxhiPDhRbjlsIX
TNpaEfWscBpDTxvgMYbwE7d0pZFvChsGLEdWC9A4oryld8zu2afc6JqV6bFpcW7A5m6dErGxWL4o
MNL4BnJS1Zc66vGHgQCy7im+ZadZ+WmzlzivfEw4kpWH245shmQDW4sVb/TVSWxggV7raLKDURvd
OVM0HECaYCHrHJOSQEzbrt8GVtr1OyFGq9hOvVN86uw2vuldFpW4Fr3m0Re8ZS7HYahvoZ371WEG
N8xzvVzCx7hrkolqkVJch9q0nzlNkGmjUfTfIhYt875H+QMkuMhSnpgw8b+PyJM08jqDJE1TluZr
4M3hc1b1wSfQBVj/a9Sjs8bvlq9G5MvadlK7n/xCLVc0NCTfgUqNt0OtQ5avrSy+FG5ED5VWrKgY
EQLE74qJTtmqbvynGcMhEhqFTfe5VnW/aZbavl8sa7UgyHq4Z9IR3S3IZqTXBjGPRDEigFv4P0D5
+Szb2VVXPR5UO1rikzliH3uidNgSeY7DNTo5DOHXQE2Sep/Cyn50uYeXNacY5cID0E38oyziYbvM
djhc+4kRZ9BBR9IWPC3ueFOG5S4QmcD9x+bHW3B7JPZwCKzJC85SVXveWRYNQuIjqsYBiceN8kcl
tQipRvJMT7xzLAZMkKF+NAJNE1R37GE3AZkGTIWFdr0PBwNPyItSwp4yy/2ePEgN3QxXDb3T4mqk
F4odpGMS4ubaD9wd07fpNrFtJdj2pcPKOmXIvnGki1evmuryq/uzeX752UKvfzbSxzPl9A0IdcZy
Pzvru5/99fPPLvv8Z6993oXdo8sLbN7EuDHdzdINK5w/Wwqi+UFoXsqW1k5cvEh5Y1OA+6G8ChFx
iIV1lVSp9I+0kjLI0kESjJcFYBjmf6LBvOENPWGMqGqYCLau5FLootm2HWAWYazO/dH388e6ZRGF
Q2rAnagCdInDzIh1vpTIGdal0P08P0+RGw878tzoWI3qpum7NDC+T5Mx5T8nYTgSPpqhy5WvgpvM
28Rjaa5q+PP9kwlkOlyLThTpNXohIiKmhPqcMp3UbDOZ9PYtLgH32bc7cpdLMNcah2BibaYqoxNk
U3OxhpsOoCpcbzvW3RWXQPxsM0wMTr3ZkjEezQanoUDYWU7h0wKS6uMlu1sCSdIcq453rxyRQs4a
MzelTTm2KTQwMILSwiYR32UzyaG6ja3+yBiTDdLg2DxBeGjWvvPsW256g9tufHX8fiG5XDVZ2J0U
CkrIlzpAWMfINfaFsi9TMbT05QpH+3QXu7INj7CwAxJwzD4CmE2NhqPmIEHQHY9FyepnrPM2sGlw
1cAk2SJKq7KHbZZkwUPZ+zi74mkBlm+U75EETQMxXoq+qKrD6DVchL3wrXor6SWLNiN8wocWZ0ZK
DzqVRielHQ0dcDn+ZoyFU/E8+3jHIFo1gLqsjt4BTL99cqihOlWXnmkKcaQ8w9T3SK4VuIJcBU9F
HwwPwaDiC8vRBFjDALr+VDiSlIpPS2qt+2mPIYMK4sQtNpPNfCRdhubR1K6899IJ+CT6IzrDQkQN
c2GlXmS6hoPG1oFtquY7kzbmkcFcfTHEM6nYMRqepDX33M7rUCQMdigh3W60pssybaerPC9fgDUB
U28Z+O+okF4wrmvcoKbEspXGw94TIxRfCQ8q7SxoXYmuygeTDQNd1L1jn8+gE9oiKnY2kAJqBj/D
HU+2qHRQzfq084911Wd7S8fxp4IObrBq7MaHzsch2/gXVRzLy2whDwODfO8PWPrGyQ7OLR0R2qLQ
fs8DqDgLeqKN9Effw10FCBmCYVfMnNFm6ZvH8Vug1A67ITSUhoQr423A52tH0BoxTZt9VlDi0dnN
UYbtc7ukNY+iZopeDE3w+7AuqyP7rv600LL8HE9iIlfoMd/peHAxz47WeRhPldBZ+6u96StC03NR
0KCpSffNbssrQKDVFpEcaLD1p/wSow1wvdA16BaNy/TWkV88LOaMCkZaLnoUmVeWM6dM9OSxUOJr
NDbUWiHBfcFKbG06uNWsR/PigPMOnk6d43hoZP0spzF4lmZpHlyeepRTLNGtNS/wRgZyHG7Y/8jT
JthZcXpuTPsVKUlD+itvayodEMTyA2DOZ3rfbsYYik5Z8ZYu1nNVlGW3SwoPg6qGYL2RNv5pp1TD
qUw1xQc+g6/MeaC1l4JiZB5ocW1LrMyEx9yTJDYKQUwwa2EqWEA2e9YG1Ecw3f0kM7fD1aqT+eAo
4V7lkfLAp88LSVQxFgSRBmggOGq+eKpN75UAR0UIrWv9rZZTJHZh0twwMAr2oJ/lKavYB8pynKsx
83njiFZdRwE21yw+Vo1APzf1azqKq5x2NKEXa51PmNOoq5ezOgmvM68mo9Mbehpx/cowtja+Wh8r
Y0ox7Zal70UzKEqccay8/kREVjFY/TSIoa1Z3nKeL4EhI9ELHPRkHngakJH0FO2pcz3yPuZ1epHO
BDLm0pMIPelpky3LvT+6130efrd7/kynZnH0Tb4ZavvHqII9i7Tumil/txlUdBiEazaNVX2VBH+2
3soQ0653nYL4+zT5xgLJmN4W7HVxUufMtYSAmGw3Vn272MQmHD0pojXl3jWh3lcK7E2ESzY07a4P
JkzF/bKZRkNZqdXtWA3K0wyzGBpiNOyAvd/WHnXbaVh9ScwQ3bvKOSsigk2W3R+qlDRSLKNL6TMK
CpsXLx7YwFjmHnfsaRfPG5OknzpXPsy0oQDnA3xW22KLU/elynm/oULA723lVVXix80o/YOamwJj
Z2skWfX0nfOV9nIcuCN9mmHrQMAsWC67soy2uKpttqUMgGMj+D8PiScPSZ5DyJvpHvoEVrLbQgD8
YdMyuk1JfJoeemKmX5vKZQQmhdqatTu9wcabhfMXz07RvgjfLTA3L+hy53k715ceC2LmA1lCkSZd
uY/RRGnprpstfVDaHYgEBeO4GVHdBpYr2lJc7swMN+B9SdF1rB0/rQ29/GVeOr8yYSL+OnUzj71W
5swQCp0dq55ejozA9v3M7OQ5HQMhT0J4bZy1KqlIarpMP0+GUdjfQ4CsjLGDnjCAwzXXbsosYLpE
gUsHq8LvOfWqHP0t65NAnTqpEWAXLH/pP8XAx7MDPuw2Pm2WsLvKh1l6e4d2wBuQ2Q2FETJ2j5Vt
0jPBG9iDXR4QqtBaTKd2UcZHawLnDYq7Z4iojIIWxEjMfU2coCxBRZQmA7zq6h+cxhJof6cw8adz
/E2TLGVUJnsPCm8bQsmG7TumezN24Ze4nzymZWr2h9MGL+WVQeHhNFq2fMjt1ZldpqG4i2YK1Teu
5eRXdoehHM6nG71gW3B4Eay4KS5q32QYIAKmlHzLXO6Q+ttoy6y0I1sbSVa+wl9gtQDYdMx2wOH4
xLb3HjhgwhQC6YYxxtjS8C5UmsPYSRr+efAGwrXNYKU/Gukw+e9RVgEaGavpDsitDFiD3qKniXn+
FyZZ8270pXjqYr8T+7y3zPMYhxpI76w4S6HQiFUjA8hl00RJcJGVbmeT/B00/3OqNFc6r66QvV1f
PQXhnD1lScWFCtgofHCiiddY1BVQLNMgGcB0SKm/GAqaOVdztZxk0uoJG86huknnNvZ2SS9T3g1J
MfHhYVd+CfMWD8ygnOZIWGHuTzvhtd+loJOkGtVwiz12BGVIcr7sG/L6Y61adxfSa/vcaUxk9Lu3
y6EwTt1tcm8Jp00zIpSdiDwOQFYvvfNKL3VMlXDM86j0VytCV1jJsnXBTT6axiIeq7kwyRK45Xjn
hW39rRgoGGGD2zLg66cWtFXNpmDjLXpgu9LTmbErMnekbsPt6UTR0ex9sbE8PLhBxRyqphO6pkjE
b+RJEcUaiapnOLRPJ9jb3Itq/Bb0ymU8Ts2moUSDWYFXht1tIv0qOzN8yl05sjo4oc/SGg6e3xW8
L8egJCRumD1kbrS8ysqvb2cLd8eGSpTySdai/TqU9nJduN7aT2X5Df3UzIUfAFN27HypfoAFRMIB
YjsWBcAz+D9z1jKUxtNRs1BFGkvf+xIoiZMB71n21TI4injlSijLfCED6obAOASkyb3FLVLzlulC
Y8CI+sunaKlbpnBRqNhgd8OsDkY05eNkJHQrR1XqGyRtGrlNotu7gQ5ugEyLqoHT8KiFel0q+1sr
G+qT5WyPIaHIJKCcKcMGv5tmulROlmWEi7tAo7/I3MEatwS5rM8lSXDIk4vVwLIopYSxFE2mwM1g
TRC+ipL4StfN7Kp8qS0omCMDy01XRlTED4L3RTrmCSZaUfp3Lr5DPDEs8WlzDkneOVS6sVXrGkKw
OGer7sg8XbU7S+jmdOgHis/nLnFGfPyBc1rh5XP2zFq7iUKrLsfVMoh4vqQ1FMITLqb8iRpznEth
7qW3IetW58Ty6czd+ctomm3bRgC4ardSOBspHGMno4vle+SaHgwUvUAs8uk+uYtSG8SbbUJ6hQSu
0mLvN3p8DDB6ka+J+ZqssFV76yxZQnxjREg9RmgZNAjBLL3V3RR7m2UyNimTIh0yLiyBcEx3E6bj
cDQ8z8GFtOzXKObCvkAVBCTxZ4lDjGK9mlfUPiml6PfGkcXLbyTCVe18p4bSN7iC+fDcooai/fLv
30iEQe0FDQN14hBqsu8WvwE8YATT/oU3xIGUDg0HHU53lisRbT5bNtD1FUUzADmCxnoQpmgv6a5L
nd8opqvW9vG48LuvgBcQL27wQbrMYp+6rDWmgcn285DlPQt0IhV1n2Sw/Bf75tfn4W8+zvOBzziE
knAaOh/k7yJpddBP4IZjDIRbIZkeA7nOjhBtfkR+7B5+/XEfUvE2/mAUaAcJUnghzsoPZkpPoOpn
tp9tuyWV5qWtpY6e8DLWOy9NrflLOJJCe2mHqaYsvAt+o3T+jayKMsPyGJnFCz06I9/95squamRG
xgozD/ETesNhHHaBTfwXJ9Svv+hfzmtIQkKIgIQrQEYYCe8/aghy2g/Wj5o0gbi2cguC1xhMnC6g
tQR6ye7Xn/c3X239UsT/sf7gmP3wO4a9KW2/QdwXNEAQCE2nc+57nsSW9Tv4xF8+iiAG4qLrcPXD
XP3pZn9z57juGGqA5HxUQpFIaLOqUT77A3dx/POf3+ofzTP/38ThciO8+YG3L93Lf2FH1zLY//i3
m1p3Pdz39zNL/sgfM0srAB0FwCIO+KmpFyRH8a/cjuU6tAw7DA7o1uYms7ny/kUjFeukkwsEp4Ww
1+DOn0NL2lm5Usnt+Iw5MbrStPoPqFLrffTfzzA+weHoAFgJWN94pj+iQVg+lQtRnHCTmCK8Sglu
3lI10tI+lGRnpL9q5pUeDZ+tKrJLuw/S+zfn6uaPT3o70xPvh6brjeCs89c48G3wMjze3t99Y5Nk
KkXuptHAsR4t07EeY7zPp6rpdECApUt+Zn3udSa7wuUQskNBotkt0cAyk5qG5Xzyg+apmoPPMmtY
kbSTOz7QKYcJzmpKnzycCndqwor360P/MO9dD523EQM6zhtjM8dZHyxv7q4W2ZKJMLvHIJinCmxw
5gR7vGPsI2aE0U8ztir8NZPFxK6Ti8hOmWY5xfk8CeK0vzmY9Sn17of0gPPQzBt4oJUFD84PBzPP
pkpSyKt1MY3LLh56VjkePHN7P0Gsf0XN9/eh4+XRVhbVUtOLNQwUy8RVZx+mpsrSM5oI6ZoSOKgw
OVp2Xu7KMUEb9jKTmXNhj+NvaSgfDxoAtIsaT5MwlnQehu8P2iqIH7Zimmja8NElEtU7wZF2M9Ag
TV0gvhS8hPKNk2Qx5dWpzYLuN6dtfYu9O224CGJuS0JP8Kh5Vr4/AmT1InCo6WHNnMoKy+0Ceoly
k+mkwL2HXNzWcZ6e2dIbrJvKm2MqPQY6cxP4rXUA9kGUo9l1zNsY5zslG2GLHs3u6Z8fJpdbIDhP
67Ao+PAyjuIsyGxMmRvupALzCovQe5uAyr7pbeLatmg7ig9EX4tjvlgivYLIlOYHzNLsOYS9UBxu
Fu2QmFVtBOPXuKP44wXwLtf59k52/3InByEzebjanh0xpFgboN/eDlzmYtY1zQBx7Sca4rrb6A01
S6uKOI/BQrib0FI1xB7Lo7mK6FqIKBP1rEiER9U37KUSrDtnSy37V5MSb0f5pPSu9cvXvM3XUoep
0He137URrC+fhkfFO5NODWuU9m7W+BHRjfJquGbkIKFv8tKXj5iVxscQGcg/sft1bxL0VZT8Zg2x
5ijfX0cokSxQoQCymQ/Fx+hJuJSQE/qQEQ30HdoEIpFQomLbrJpHu6LRuZYtDt+RHtjdOAv7OY0G
ULedRuxmKqeQN0SO+//X1w3z+w/HFfJkdV2WGnSLYZ34uHZuSZWjqZHCxJhdhqdOPbanI/b0nNaZ
ulWvdLOwtcdcp/rzsupOVdbX+S4fXWTBLrqJlY0r3Bmm8TRsiMCz19ibXOun3u7Hh9mNP8XKd09L
mY0MfCs8sZuuaqiFo/r0Iu4Ue1MFqCsU6jpzMFCcZIIqKopru4Nr6xzmSWQ/1IP6phSUATcsH8tk
Ca5mvWbdEcjynSXrVb0ZYdm2447p4aZ2vA5SjzvudTn/GP43d+exJDmSZdkvQgmgYIqtcXM359w3
EGcBqgAUVIGv72PRWT2V2T2TUzK72aRIShCzcIMBT++791wdsBFpqndjt/hXKSdqLierxfesGs8+
iBb4BoOWumwlWVNp2TZmwH4p1lwu6XfxuwBz1LxfLtVQbjvbpCh8tIpeRXN5rp/DQMdWcriYDegy
O/L3iYvhbWlM80Dy5wGB21klXBGH0uTLlWdKDYMsriDQJJqKPhPID0uXzjpP3PQqVplDQUQcvHMv
v+hcSpZDNv0HoiaguitRXRioEOiF4bmGqXdCzJJ+MsJBTYT/ogM2zEVoPSw5omKX99WxdOZkDx5U
7RSFYrSA0TkVUilOXbd4imJd3IiGtb6TcSKG0gISW7Fqy6rTjCPptVXGem8puk65VnPWYnbeLzC6
p2DyL6KgGH7MoPW3Inbpm27LsbPYd6Upby3Zm62WsXrArf+ekTDd2UP14xqhuy1eUbrSTdEhZc52
sNyxRMo/7dZpkHNZdfpoMnH+q+u78FtzBriNvCF4aU0sf5p2gTmDagmvuE+tay8P8Eh3V8wdwlPD
MQiX6tx2Na18u7okK4pYiPbEGZTPYet5gIMXO3Qjcn8pe3nidHdT30/HZGnjIzWOqt5Ped1ejyOn
eicMWmTEiDXzONVHPIwBNOSm2osxSJ/dGcm2WtzLPImnbRRN3gUJA0uuJlV6+2FMwVuOSXlYZjo+
OLRjjWj0+DUWSYvR0q/aD+n47aeYXMEFOnnLTmaievB75JYeaQF+IZMNgiW9wB9RxdJhSM/5gx7X
guya/gXHGORAS2WoV0TPUNaEZddrzivTrSTmCL3YIWmnh5JAT1B4Q843qagoDzNB2B7TzmT7IfdA
e6vsNbF890EikW2tkVgDN9biMHlCv6fUU9/ia4WabHPIcmYAHfzQCR8onBQFN9hHaIyCaFUYIJVI
L8W+LvKW3rRCPPlnAlHaJtzLA8NXNmJHeFR6KMC06eUqQUnDUmJTGZtmV6UPgDpKvehw9vVfkkGp
1pmxvb2ehs/GXoYnR3DFQjgX5mIibrUbJasHpYARlPF0y+L/DSwUHBBbkgCfZeqvOT/620U4ExUl
RXYXjXHMIrpw7iTuinv2AtZRjFNFWgD5qVUh8JYpbR8NUka3USHwC6aqW/4ve87pqDkUIdCnFcS8
8MgGNXkEtmY+R0TB156UEdgg4BD4bZr6eh6d5eAUPf8xKba+Np7bb6cu6CsJ87x664t5PMzUH5Mc
G+dD3BqUnL6kyGblVm35VCzmzi2hgxkrmD+jJenXeu4/lef/RFoDE2tcK710qfB6UK0urgeRj79M
pm1mXzevT5aXECbMad/p5ALCf3H5+NxiktOG1RvIFp5zT6pbcNlmw6tn9fW9ctS08kpXXpAANBik
zz8EMnPpl8qn5RgqBRcQp2QEl95RW5MjriV+TGrMa715nzhpsnU8VHhHWFDSljGb9LbTffUsCulC
qcGs74fKnNy6Cw6OTbumiImI9fF4h4Mgv0AwNHtWzuEu8CmNbU1gb5upRVys2u45rpr4VE40J80y
n3GAnCO3FN/fdD2vNvG7oYMBCKLDl96O0czbkH3wPulwCTGBTS9gSfrrolWjvw+w1Pu7uOyChRK1
TN9I3BqrrJ36dqX8JPmxs6anjtjmvl+o7DroOEhMQR9t6WTF801xrFnKH1yI45WSVbXNVNDeDvmo
1sSy5JrCw5wV9/yMNaLa+HUfA9M1wavn8icRl9HrSLaDyYmJ2q07O3cteH2+c651vUtaUVyxQU7v
HbKBx7yOSe2Qz0arY02VHXEO2c+agxnV8tRuouKD06V9hEAQLtZ9iUWI0lAquJzaWF8YLX+yCPpX
nAl5wew8g60f+U8Yc0c71xu3m6jKctb8TNQtCZ4tBY0tkWkpHhvjWNTvDN631VH4I1MFX8Drh/GG
sMPuvNvNrWZ46lTl7P3RDh6b2he73jTDESKTeA8jtetkiOic9ovz4zcRlz99zbcxBu89Q6h5M0Oz
XLOcGK4J5GJiSrLuGDTs71e6ofmKRmNz6WYL7N521oex12dPCpZ87gDuZcaKBctZ8zIuUXRhubhN
iePhGmhiD/BSWrLmIY1ICotT18J1sscaVV14lTselBktQoBl3TJ2iJ8m8Ca2fxNFu+d7ixxVvpba
yEffcYNk3Y4l2CYjnJ2SXv3AN7u8XLDAdeu2LeBBMoGDaXEJhluLt53B/DzDSbSvs7oI32ixD4FF
xkQa3DiOSOgYtOKx4CSmWYQ92nHdPuvEdl+tyXCXJxUx/TgcTG+DamHP2qkh2XqmhybGt/lDjN6D
kjQbNTyETNhHD3Fh2vdhLJOHEXnw17TUxU8SNeldlsXFLuit4CAhRsgVJh0ybg3L3TVirzkGQc9+
v0m/+wC4UVFA+HRjkHRZFjXUR6fgJc6fmfASigDGimdVkTXZIQ/wKxc5XxF3tvVDndUdJwuP6cJ4
0v0dU1qzYITk5I5ZcidEW4O19YsMYmIkLoXoEP2byvK/GpjDD7E79t6W6tz5eRobwgkNA/7GwsvF
8iqaQUxPOfwhUKkPo+vjfKiz2eenIr9T4dtyg/uSOwBEC2wolT3f+jXImy5TjXsx49+4sfBN4HSq
UpRpvljQlCK+9bvBzOlJjUV9P2BgBWxsz99D7VPYYNTcih1bzPCNMqBzn4iDir1i/JNPHj4XYmdu
lMcbLtYBJn2b97vIUsZcsBvI5TMOU/DP5RDxxERe5Ns+IWdG3LRbBUyIg22EYo61leixwWV0N2bN
TKR66YMmPegEg+YqxhYUHFhizrdcHUVyirI5mXa5DoJoM9nz6O8EPiJFoZ+sD0PXR09OSo+2cHtK
hTns/Uo02CdmC9VfmWFJbtXiEJ8azzCsFr/gwH0nooU4DamNWw1VdZWGQ02Q2om+K7uXZ6rgyMiT
hPqNJ296atCBD3aWR8k6Nxm+ksH2yL7YXc9zgyVWQCcsje+I7U16yiOHtGCbgwIseuabDU+e+k3p
JDRb4jjxU9DKbthhF1wa+v3KetqQGYI6F1qBFrskGsvvfnLlE9Vc1rWZWv7i4byp5u+srY+Yxxas
JbyJlFfLMHksjBd/EIcKQfW5ltrjgKFNvcTO+TRlxVTt0VXDt6qAZLE2ltv3eyeao3aTMZa3MATT
8CPK8XfgCWIipEoD+wf2w7C307Vdd8U13blswmfLr9gfY5yUOxKG9b1h2GYmkezyVrZFRmozaVYn
pONFeirr0SLu56fl+vy4LtfzlMFELOJKPjnaNT5myMh3Lll0NUQrhyLK3ys8uie+ypV1Ydv0Au8Z
D4ZlT6FtLbYkGGB59zDxysspXSBz4mUldz+QyHuWXYEpgUUc++QysbheRYUxmdld+/XasX0o517V
YHJ0mVsyqFMqfMaBQm2wZfhEt+T5/GkXaslwXE0K6Glc9xFTuV2Gd7ARsmuIjhgxo5xPqyztHN4a
7LmVj3nlyhqMfEtbgBqbeCB5VQXQa2G0gM5Og1sNL/2CclWLrIwDxgrOIj+wvMzhjLArgk+JbRCi
eGEe2LrxaFCBQ2iv9aKX5ryxlzU0gG1t5vZyIIH+Ybh5X9dlM/6K0CJhgBurxvTo9dzy0hYgT64U
Z84BZ06zJ8g29GuygmxzF4nBbsdbd4Md/DUKSECdVPSrpGSk/0bK/wtZGcUIzzyHihDV47ya8f6y
ptDsyroxdrpVqAHTgc3j9JMluH2KPGr2kcrZypV4NnCaDnnwMQIVsiH3EcrgES2ifh2W0GFuoKxY
3taRPoWFrsM6hS29wISyZP3wNggD69QqJnVpzwkG9j4d4ZvVXP4U4kI2EevR1iWButKz9txaIgL6
JL4BlKdL1K90j43lPC/QNZmpEtvj/1lkcP6qodGZgLSNfMd15wfiN3LiX3XQKgtrmzP0aqnz5IsG
LlWtx7irf+YJBx1vZVrbpO7u8PUz8PNAL1ZFsDj9uvcL5wrDVH7jlJnHVUvU9/pv3txfVSnenIzI
UHgIZ5Hv/fXN2TjJ+0Yz9XWKwFoSOxz8WnuJsCkrrcbTlMh8X3rGzrb9kgO8CEsNEN/ySMP+jdj4
50XTWV5kzQSfi3Ua+7v/lg9KGrq483GkrGCeWe2O7SUtx2abBPSdL0Xu/83F+eflz3++HCwUVEMW
Ww755T/rcV4VdVOW2cAeZu+jt0zzTPP5sq77IPqbDe3/+ErRGWjtABrnWPrnV1JJbeV1Mit0kwhy
6xzZF1ql07on8X38/Xn+W2um/xd83PmF/gtEB5fujxc+b3X+9D/b38Vyd8PPOcPWDWX/zx3L+Xf+
3/7iH3uiv0nEifPS5X+fiLuv1UeV8Yn8/FfX3e8/8UckLqKbDmp/xAKJBwn8mX9ul4T9D4FgzOUv
PRGGCNz/a7sk+SW+CiGLa+pM5HkF+QcVznP/EZwXMjL00A25WP+tSBwLqT/pj9Tm8R7OsjA5FCI+
zl+BRrKGUrCElDI0cbLoSzxeQ71pGs9xDwGE2uV2BD3FqId+k6j7Jhvr8hoWaS4EI8wUT/1mGerC
+U6LQqsjx+coP/TO6ERrXTtKbaMki3sqhfM03pQtvsdtLTs/+sBaAz4rIB+ub8LFTZ3TbJvFOvS5
MtSLD0mbpI9FGQ/WFa5fL0pWrirr+uQXnFtw7IbOYQRSEaDF1bUTHsWUdve2rudLUqjVnUv36HLM
hsJ7YT1oNRujGh/nR0IvMMcufF0Dc5DmsFA5tfokwuFAnu3daopPcVi0NASz9DL2k834Gl9rSefs
PlVRFWxnnOnAceOYL5DENeYxtabVm5eqONiJchzNoYJ/Bds7j2C+zMz3WGAGtwepbDSG6BynLXkI
pwqKtbQkNggVTIm1S5IQVAvt8lNyRUVvdKVcg35H/p0Vme5oLConWqaK7Ayg5Z+Qvff90t/DWYCp
NmedAfwzVu5ubnMKvBQiq7fz8iJLN0zgDmhjNzkbYonIjSX83Xp6Jb7SwFjP2jDblkmbOfiwLReI
O7afn2zu5+cC2FASRzPwqqzzeNkkuCtNW58YHkIe+n2QoIxnTvJNr3uBJzim4pz1ORUZXtd9EKUp
WTckYHn5FpxSho6XGTd3qAEC+9hxL5DFfarTzv7Oyc4wDWdiiZ/6Ks6PTSPLK+FEw12ohNkFo/0o
dWC/lEWuPhN3mXFwYksDYV9+2X7FtKJVpRBgebbfhIVPJ208TwUEZGfwL+3c5O9l13L1hLmJ8Z2p
peGfNRn5y60abG/oReHjkM7IQFVGJELHlJWsijY0YoM4Xz9gjE7tbRuNzZ4GU5jnunBBqSVcuVeL
ZUZ05iWFN0QQhZBb49vUAGt0YRQmAeqAFS785UU3KcVhXg+Su+IQe2jJuSBICtXfc75EgXMyWb8M
vQZpX2SAbTzGkXE9ZQ4E2N4bC7DTYVBd15kl6Ao2ckC5TMdzz2mWfUsKqXswzfn4MqUZ+Pe+cefH
oQtCbFPo2uDJte6tw5z1voJh2CbfRPzTp5Z/PEaZ2Ih6H5uU4hczzc0v3SXYZVXc5ncVUxIlbDgX
73Tl5yEgXI+8geyCktLxeSzfpnEsuhWzKR+FsGrnUvWUMZ+ztUDga9HPpz4taE2OMje4c/IieWIw
8AD7g7aBTZXKDx+4SrRpu04+Zz0ms1U7Z+k97ntr3NqWzm/KBBv6asRp9alSK0HlHPg1ighDw088
HKdTEnruY1bm9X07hACzvbATx6KKiNQRRuteLB79/SnUw3wYSS1ZGN3i6Iq5iwm97HSOJ1cNrb31
NGmBtacC+4Y8XBzt8r4gwETyqhkuhIaQvsIl2H03kzX91G4Le7vqQW7c+o2mo3Bx7Bm0C04z/bnE
vmjXEDer94T3gJwTDO5y4nRtxWuDGdhZp64qvmSiPLNDhm8CAiJW+NSbUYVrwSFigMtct2qrR6d4
cgJrjje9GtSLidyRxSIeuK+2mqtbCbWBInZfExsjeeyyzxvSc+0eZ0FePGYun6OyeQx71C3sqtIu
KYYR6S9yQpjkgADXrwHUnO6C4ydbBY5I8alKaiN3QFoWXKcBAsa2m2Nb7nq8st2q61z2fTKf5niF
yCyfXGHRxZmUs+p2vjOq69QtxmiX+qM4xCbHO5A4Jr/VrIhmbj5lfBeXlmrXnlvpW93r5DUQfc2h
z4ui5MCLjmY9c9CNyRFBiIG353k9dT4RKGAtXCquPIyfH8qe3HDdTtz3NpovN0VCqczLXTgBOD3z
in2zoQehu2O0PSNt4jrAVpv6PKq83PZwPDalddF4dYP/puqWrzBO5BPVWP3PouRCrYdgyQWJrHjv
8hEGhVMHdbzmB857DyZrSTatSoqHjgz8QCDBowx8iZzx3GXfzA+Ekfx8PyGrlqscg227wZ5MfMpq
wUOtRFRR4uPWklatIo2qZz414N5+Usffcsy5G5X+AvG/dbnZghn3ILDoiqNYJs/9E2ZhuOsnmacs
Ywr7PlnA52+lclvqHXNvODLpi3oTiHm8Xxg7AdrHebes5nZMXkp7SG7CuSW/1sziLN1CIaXZlszM
jddNkY26k0w8dJ1p+S6TZLrIQkRHlsagMtZgXXpyZhjI75gXiE3wzA1fdWXcNyfoqWFgodLNWDYJ
B8PSjryXoZyde8uu4D4KkiBnbGQTHianQtlsAOrojU1lEHxRK6BDc4rgfdAg7tofduixJeu8qRqw
oKrgFr4sD6Fl0F7HvqxsaKMF5HNrFbyddYuxhmLPRHTPg5eKO9br0trxVLMzBIrMeeLRVRcX/jgI
nnvtuGyzNHMtajCKuFlVqhsoyeSJ3FAT1s7pBo/hwG8U8Mrxtgxqi15pXUeEOhQrJ8lVo3Qz0V6i
AvmLxRM7sFTTy75ylwH12be64Yu/Iy632IfEW+Kl2S3ugMzFxdEIvl/p4lwoUwCVkU0KSCWWfvYQ
gc6Iz4jJVm49hoh2I3AhX8bxHLgsYiKOm+nMTXNFgKr4XEgMXWsjIER7tfY4wXl8isQdqv7OISwz
X6jCGfd5ScoWzn+g6bKVMwynMBZ5DVNXnNcOSVy8Om5Mo5fl+PpUDsR4VnGIertWGOHONJMofPFr
gnc8oTr3qS4iZ9nTE7SgzPTWgs10MueVy9yl3tYDjwX2suGV1jht0SEHb66WQ101oVoHfGm6DcOU
/xhkS+2uCKPQhmBy0IBoBNm4DZsh805GsFzd+hxyB1qQLDiCU8DMTHRhFJ+DZcDWRDImiFUkyXtP
OlhfFD5WeJ7zZQ95VnbWPfncFmipxPyO/XfOhp1T5B5IE4iEd5gm2wTeGhamo2LhOZ7aRZ6/SrPT
bBoeCfnJmT1kziEbfXtdy3YmrcyW6X5CObwPIrd4n0L0qhU9OPneHwYw5Y2SZbfOmpqrtQz9goHD
JvvAMlimjLnTGT17xcQqvZ2LeyI4LdlYzTeud1amrbwU4Wdo0oyHzeJYeEqWiPmoXmXGscNTwvos
fWZgzkuolXE1nQT5rejCW6y6vu9aaGO7bLAn56gnGXe7NHec+MvPcBDvfDNI+UgDRqRPvssJ9J59
qivWvcP28G+Kov6sP3DG8LDF8MH4nIGwxf7VHBPnwgqanBohxS+DLy6wyEKS/fqXU9f/4FT7i93r
98tAFg1twJncrhE7/nzKjdqm6qxeF5vGIy3BlFGaByfsuXcycuZUKDiCWms88Pl6dhkR7Ra/VBxm
7eO/fwT+/9Npib3pXz6T/+a0fEBN/fnrUfj8R/7zKOwE/0CF43kawkZHbT/rVH/QYSCk49CDGYJC
J7Dsocz802gZ/EOeTbjS4z+YKf/1KOz/g6QN3mDKNn9Xg4l/x2jJmuPPMgmHXO67GEB5/Yj3B4H1
zxeQ6coRdBJds7gWi2dCSPHXYNfUk+SLj/eCwGIGTEz7UbYDawijLW0XyLHG0eAHHDMy+VsTAro3
pOkhlX5PXSfbnpuWCFwP5LYKPrukSnnmh4t1TVKNtbNdnvOwQ9NBzZKuQJid8YKQA+zxHis3ISyZ
n9eUwt17TdSJPZz17CmRvVMTIK37dDcpHbsr6GvyHppp/iCanMT82LplvRo0vYyMB+Sd6bLL5dVS
GeNusiAMctYfkCQZnV0MRoVRU7cp3Li4GZIOcFvnu51DdIK7CkTGzLmuG1hqGzEEaNJkKtWFSP3k
cvLO4RE+PvEBQoubckIlI+MmuVb7qOkqY89N2aLEMYMrFLN4Gp28Pm5PbiDVqTBY0jDyJSlYalGx
jKH5ht2XWWCa7MwwuuLGT84HGnAZluQdg6lnL1r1r3mS4Nr0Wf8mB81TcNxomPSvYvH0vVvxUeK7
sClpmeeCdPgA4nLbEe15VYnvvYVO4j+HiZneCx3pmzjIRk6JJmC+81s3pR8Ez0e11jxM3SYiGYQx
StCYTJb90LAZYiNHWLuvJWS4jhpEWo0sooMVILPIslmbWogMr8rctl55Cc2bfAwNKpF34F1UOlhr
Lzvi0sq29CDPmdhxp/qguerOdk71SAuNXF5opsQzUC/99ZJzu0w04TPCvEKFjA/qEw/hk2SfvMbT
tW7QUMiGY08Yrhy/3wdquQFfzFIzukgt57nsfvJmutXnTrfsx9MkrxL7NRsqVm/Ziv3mzdCff8Q8
ZbL46IyWvZ48dx+nHbBSEIkVM8UEfc0jnyKIKE04V92ookdpJlhWw4i8qE2hkQ0MRUlip1oSvDJO
96DXT4vE0CTw7Dt9pLd5HJGpTnrxiH3afQjKpf7K7e7oGq45ORmzScPSwo3nwjQdQ9o9PWc7Tnb4
UPgZDboNmxcqblBV4QHM1mvghWx99fBLFO1VIPNbX8rmsvqdiJ266bGb5fqcthni4SJNxvY6HLEq
J0BWRk3K9AQVecM4fE8agNj4sgHf8hI5H/Z8PVNzWkQbx2vWk/2CM3tLfS3ag7dVLR9keE6B3s64
R0AMr1wZMT6K/gEE49oCzRnZLObtmn6398Ab7+Klf3BD9o6A+6FCcoW4G7aVMPCvy8DfSZaRNqi4
jhUF98kNDJld0YMQlTRgpxiEmRPwrV4C7wUeiqiQ+yecN5uoS9elXR18txi2Hu+FM8eh7kEFWE9p
+SWG+NINwXTOryKAXRiBSuXEYWeXWVzuUPIAzR7Qbr7SgDEpSXF9QkDGfDq+pR6WJaSdMH2YIudR
m6reYwz6tCi15VK7HNXMNyKFeqeF2ljF3YRHjHysfgx1OcKnM4QylbuGlHmnKACLA1rBdDBxo6pe
g74/jWeQ5BxE9FzmO9U34sjmdTPSzoUTxmxMBje58284BtNFPP34A4AgbqxC3GUtqTgSPXpdJ8Vt
5sltPJWnckyvFtuN97FfQPCHnbBDLwHyWw7m3vBXT3p8CxElGHLHqxnwvbsULwij+xrcwjoU1r4r
hqO/yAe1kJxldBJw+5blxs7g+NLYVAMPpicU4mpXXpML/gTEDfmalBsSnZ+tXF3CZuGeHu00fXTF
2Aa7Jebr2r1yRn/XytB/qPKHatJ7fMobT7l3TZjdkBP3M/uUFHLfjOWjqcNrTocA8oqZg9G6oU45
zMd7YU1HT/Zbp7ulcpAscnI/nWdUXVxU/cc4VjyDuqF9KENsXdz0Acc8z257L6aLaMKp1SInNMxG
ytCGx7633xsggjgPJnOZLKeQDXRrKTZ+eXbDRvUE8uUEdgNAC9/GCaOlxhRgVnXwm+S6jZCBxYED
5mlKZbguajhDHUF9D2vkJqQZC6diuK1De6FhF4okuhArcZbnkFPdZuamgpt1veTubhDxr874x1wW
h2wK40vom+2H8oNiQyz+EDYIxCP9GgsArHUxjuhhhJpTLXEvLiRTt3URcC6f9iZnawkuqcf+52PS
47m69DfoXKcu/mpL+4TRZi2retePalvQCO/nAJHB/WapYA08fGo4zfYc3HJKIDRNR9dkiOmV3Hk/
F3GMluomNIhBAMW7W5uey8m+9FjSB263cXANRLXCTQxHmiLbpad+wWI9zXG4uyliTg0lwiMxyQ8y
ECcSVa9LxzJ4GV5xnF4OM+UpLsWiM+4zYIw7doLcW027CxXDO32gSfAIJlG8yMk5+11PFhXQQFRv
0Kq42RJAfBpa/00uLdJ08KVDC3mh/1zaYTd1Vv2JPWzThc8jGYG9j+UQTB7in8RPO3PyKJHXAT29
cgKaNl1m385LEmzm5TYiIcnZD3sUX7J6A75/3dv4TEN1IHjJXTD7wKrzIYhEE268WaS4Er05aG7m
jsPBsw9opqY2LYksBPcpOlApgsGRzgQ7e22tkM+rOCWTdu6skr9+frbtnn20wcl9DbOH3hDtYzHu
d34bUWjonaV1n28qveMj6M/Zfe0QaS7bBR/N5F+ZsP3l81grYF5vjKZsG+nAnyeALzxLCw4Z8sZp
Xzz6/3g+PlMbcJHUio30HN318a1MwheTF0eNRUzFkNrNp3QyUhq1uQQ6uYVItLaSdK/d7AIPxmM+
NPlKmHFNBnU3eByPGfwoDaumLb0wLyR6vloU/SxvDm3bXUMkAJTAN6nuj8VMEmFx/Z0bDd9JQJ7C
97MrUgMX4IRuKcoONCI0i5PZefQDGtfbeJqPbu9B4+r8U+Lilg15HnB+XtoD41YKDeOG9c4GDXI/
OKN9y5Z7nbvDKnO2S05PCDtquGWb5Gxiy7Ej9+ZDBQEwqXMM5aHMkx1k8rUu3t1c8irVW4OrFPbL
vQxoOp/f3Z5S+wXr2jLeZdR85WSmq+LNp4/RLDBiTcaahMUypgsEoQyYri0Pge98D0FyAH10LEYH
PwYDrUr4meQ86ageFCTWOxejD8iWM8mUfURumdto8Lc96qhLGr/H9rt49XNQQz3P3pbmJc07qO9t
Bj+a3skQPX0KvF0C+5sGhxVoW1bdVn09qSGkURRcOh9ZcCFTbNQ0eCWHTOhjLuzNPPIPnS8zidNa
+w8TBPwXQtjI6fmBqQRp3mEixeIdWNsUYkvCgcDrZlq3xl2TfI/C2+DiweoILIJj/vnhaqDAogfg
o663Ff1vdhBwefY86+zlifUg3tDE28n2bmLuvoO3FmzG7FwTR/abUDYQdO1ewfx5HvUPDlIAZjej
famafhvFFZ0c5LVzb1c2n9IYSuVO4fhBwHOOSA11sHItuDAEXaqfGB5CoW66hh7Vvr7s7DJ5hUay
74BOlDNKL+t87FwxN31BPMZ7KCOGrT45Bn23d8pp+GFhz32nZxEOz6WmcICPmYxGUifUyXLCKDjP
YMQ9m7LKV1c7zMDVbZbTXKlF/4zzVB9xhq2J/W5a3gI8DBvjoEM4O+zdB+Q7JqdNVejDFFLQZ6x1
qnl/EOY/YO9AXQZNu64MBK4p/KYpYTNb9qOPoB8tDUcOnfY8xYnni7BHc0SuAwfUfWaouUa43xgk
p7sKHd7FG3TmVMwJrZEh2N/5XbcX7sxMXtj0+V3mMr2aHf+QzYN/VxkSPMslm5UfFTLB1NbGtJhm
Y0ahKuIIARVlPfANIrR+EATfQ1tvNTmJ87wj8PWc7axDKnaTzh8zwwflq2NqPqfSHMrcvcqp5w2b
CI++vx/bH9A2Wz8j9BN/IYDd9EQmEhJieemt86Fcg+O8TMJyF6Cc5il+tvEeSI5S97zXaMWYvFap
/xzw0OGseidoExSDs65FdZUrcSYDHbyk2C3jLzfjUCHmx7YLrsbEPklultfY9fcoNptham+dvF7n
KicY4dJOSRH1pnOsuzlIP5zBArg7uRu/dQpxNhNSOUvJ7RzhZVpi68FF82tC/4Qn9t3MozokeXgw
uomPRZD0G3exbqJwYPRBZHTy1zK8hw4DlMNeOwXEQcvSK9sv2w92cCsdytsqQWUsADK3t3Fsh/Rl
ha69Kgk2X8AI38ikuiK3hFtpoP82mDmJt7+WhFQ+CjjpAgL91GYV9nXM+FMBOsiY68uGfSk1QuCQ
WKluNXrxfgQGh+00BLw2TO+p5H4uqC5eGBUVx+LE/mCPyG3ALVn5CSBZFvVW6MuPgm+64vwxtw42
QMeWqzQbL0qsI1RhRyfR8h3sM5hU/tAdiKCfKf9YxOc81tvA4gssOaSuPXMu+G3LHWEZ5O1o/g4L
fNx1E7cX6Oz9JZkWarRwbvzQOtNuM8c6sWL/0l28Z8Hi8/GbfTTRMhjIdIZDkFzmLl2MbLSQWXFw
E8DU5mRJvaXPu9qPaJ3n1MZg3Et/sY8ehdZFJ68Gr32p5vmgaIycJel4YEAQqUG9iaj7UMm4D7Ww
NrMDG58d15qyULyVLV0keXGrXbq/hGBaP/PmqA+lz7IN9rM89eTxViEAOsGc6lV2cMyau6YjQgFS
itULTQfHYB5+Ldnx/NkNwKQb/pLcyxhgRJvPCxaAwDynQL1gXUCEeMs0KYhVNsT9r1h4sThghTuX
uUR2G+/I/0vcbATFJUvMBnieZQaL6Yv0CGnPqcbCUCDf3gy14ixV0hTLvx8T/bn8t46u7aHHKspd
zFwNQg7ZUTGzvsaxY5JD8h/snUlz3EiWrf9LrxtpcADuABa9iTkYnAdJ5AYmpSTM8+TAr38fmPle
iaFs0qq3ryvLrNJUkohAAO5+7z3nO1IH5l6VSoBdqOvqZsh1ZWxgjwuCA5Ykq463leRoISpjq8Xk
3vq+R10AF4obatW5/2WcqSz2TScN5JOlxzwA+AlclgiB+3Ly65EWwgotkRNGngUI3iQ0zSaxnTgp
yFbf/7dD2U3H7//1H9YSYvffa3Ueqq/xG9r16+//qz3p/AHKD9UX4hobHa1v0z/+qz1pCO8P+so+
vUFJg1Lw2/7Vn7T/WLQ7tNvJ5WJ84/B//S3Vsdw/4GCbS8+S9oAt6Wr+X5HS3+3sv3I3/xXL+at9
8wzEi1wMDZ/NjkkCImlWWM7fdidHqKohmSMEO2dD3ixT9ZH8OqMg57WvcsKfw5TEbp8TY8NEjcd/
o4my7zdhShzFtuuDDPKzzvkVK5B+Q9wag5ct3qNldZGR66zLqQnQnJuEvG38nLru/pd7/Y8devUW
WsGHsOmuug4Ku0VpR8f17YeoJrNFCT787KXwhjt+KBVu648wjDRjQlYRJNLkXgOP2QqDGTkAk3kP
o9X5EfhWFj6Tp9Tbe2ZG1OylN0/pZ8TRM3EHVgF/hLkfUXkDYN+vPWpvTmY1PCf2q6lUa1m5DLeG
TPaK1sBsNQ/VwqlMnMwubw03FITzYakathClZAu+euHA6hliNjt7bWZrciUoNP3McOU2UTlAyJw1
dh2Lqr7F0ut768gygH6YddIMK7YX3RE9FfTOBkgODRmSiop1mMdBs+88WaA6YZ7drWDM1NeIO+pn
z8LrfOr0hG8IHW/LVJlDB8eljFbNECQVWvIeRNI2bl0r21SlYVpQz6JLVByOtc2KcbofzSXrwtbV
9GxYmBY3uh16DIl1iBk5ITFQYZQcx2mLiiZ+xBBfbUMwXeM+wuFmMw1suI9Ad4po03a61i/8afI5
2PuG8THyKf+XqImq3wHAJkTIjErzPiGhQV5hM8innd0RcYOQ3F+s2W1QP3emILzEGFrAVdE0NN9R
HgbuA0GFdExNKav54PUmI/5k1CPVRJxlu8ibqHIrHUbzbW+LOt15Nfpamk0ipPrmkAepqxMcbceh
61HOu+413o3avnfneohBb8Z8ii6xqmdiESP/mI6BdTei3y1pGkXdRbXQk7bOMER6N/lT46yR/Ov6
uovsCmTS2FIue6GP4BkbswnLivyYcoVce75wrTpeFN2Z96Vv4T9shgHq5caWffQ5KojHWGVORZdQ
BqRlHY2w1eNqSIq8fh7jPPlZVhHC37JwQvG9lI2+Bck2J+t+IFWMvaIgS6kGaHCBkncMdgHKfm/d
QS8jIKLtk5rxocWeb5YyjJ7gPI7f2DN6C4SVyTG4zQhP28TMT7u1DILeumHozV8WasFf5uARmQRD
2WLhbOIwy8n14oNxdwewrKdS1ywgtTN6Ylf4vmYXqvFk1O44kF/qdJ5z9AzBy9YRJgvKF313sCO5
L2M23mh9qy0znRwoUMur2HXoGgD3JgN/RSWLVr/oEljVATTNzLZdRsQbh8T6EF/z3cHLj9qpQ23L
qdJIIUgl6KfY/D/pCNqVw8RC84NnX1fPiOw76ybDZAZ9/PVxna2a+LIe5BkwZSNlafjroWtGFHs7
rxqAt1otEZeXyI8wTtsqS6mNW++r64RAUJ2YFLkNUgj5xWrQuR8LxF3ElE6uva5k0t5xT7C1xdHk
PBtdkF5K4F83SoycXbMkcr5pY+TISAz29yTNzINlW8mJKXqzHUiWOfYMM9aqqAhHCz1rOIR58ZNW
OeqQgpn2Thl5eu0y6cWVnmKD2OF/JT1tCDqUeLMpx22RBOZn5GU9S39qbZM5mZ515bnXtNeKJ38A
A8h2EJYvY2b6p2yKIRZPRoE+sU97i+IoYOxcltknkNv+sZZjeUU/dSLOPKySWxv9NQKOxLMPIadZ
d3GSRk+Zlg9epNFblFEcM48yB4I+PGvse/hGY6lWTUibj/vTuos9cCHE4xnkRpd0kzZtYMUz/fMw
XtQCdb2phDvdp2VjRBtEKPJWiby8JL+I78A2+sde0wJvKWEvJldj+4IhDpi3g0QYyia+n6oo1dxD
b7qZi76mZVSmW4bBVIdZ95S6XXI9WdAak7H57ImSWPpZBtRHinXWOA55GXwmveehnwkb7+q+ueTT
Z0uUW/+swSKDSmPwkeJLXVdZX+5p6DJBQzlHLnKcFBezwwuN7LIbOVZ6lFiVX0GZ5pBHkLsY8L3P
aZQtdUz0E1pl/sCKTSsV1RgJt0nV1nsT2RC/4ObRzejXfrqlPG52YLZpZWYOhGfseZ601kmdJ5eI
ZMJo7WGm+hOVAJ3M2Y05cPpAS7+W82LvzAvrpc+bkn6G4dbf4tjAqEm5ND3UY62gNIY1ibRoVdIN
Pf0lJAnF7hZRjbqes4xgZJxbe1aS/jIfU3ddwCS8sByvPmSFO78MEx7vsLf6fFdzXkdnYiblN7ZG
GnJpTVQMmYzdASN/s1moXczDALFaF/GCizpk+UKCGHq+sZXu0uG7UWrnh4qGn4E5N1foYsJNx2nq
aSIp4NkzU/fF8PQYb0AdfwNIQBmYTHGwbsyAE33okmUU81zwo1LfPSXAG/yTmQ31veMgggNIhkyl
8cfqx0Tr8CepPvUtK/zi8efdu5a26v4UonMfSEVClTUKWpO4OdzLvnAIE2wyKwMJanl3FSmZX3Mc
jneJoWKMnwHlPol6n1MxylPnQScjeSq48rIU3Ls5i884utKd1bbdnXQdH+1U56/wvpWbXFUhTmiY
Dawfrk/rL7ei+XHGDZdQmnnLcQx1xnBIbSn9Z3gJi2CSej7aJqkooP7HwBDooA/TFYBh9ZymMy+7
NQ/+0jOkvWiguGgWun/20+tG+rnJWLWfvIZAQaaHqUdvGFQs+0mAWCSKQUnC+R+oxjqHzRgv8WJ4
UYXt7sY40XrHbpB+xqQzgMZN5+Hk0NVzN5XpZ/u2a7E31diui3VZl515N6HgPnRdLn/kSVhezBGL
+0ratiYrCZbnvI/AIhC9aU0x+m8OY+iGNd+B9wQKk9acV/TADFaZW7LMhYn0vqC/8RZKtUwkBbxW
zoEKL8w2BvoWsocKHuPS4eVCyVtUZI4GhfGD+pjJ2Ah1ExNgNvkDVnyr3gy+7nYjcPqZ2mqIfba7
irVbGK5PM663csazrd9fVsiX4k0aNASSMHtXxv3oxmA9ywFa/pY+Op4hHFCZeCljR7z0tjvp296f
TEyQjoMAOOYoxB5gAq8uxqGOqI6Hqr9VnJTiSxHAEeL9n6zuIpS9r/kmmAhc+onffoknp7pjR/aG
CwQFy1iZU0eyMrKYnWtqqup7P3Uy25sl6Lc9troeNL622T4ysuIPOFPzcJ8MnQmR2ner9TBj+l+N
o8TE1doICrDBJkrcZbWT0XH2h+FWIkzCOBqJat/bqU8/sfe9La16kt/7YqTIXOoOFpNYnaYA5TKz
BZ0c7CBM7q1es686lSN/cji6VmDMab+1Vu1eCLvVwEkUgYYrH3WC5pGMjRxFqU5OJB3aJ6jYlbM3
Gb+mNDPa1DmVueb5N6Cgw/9lQgKKlHPGMyx3SPPOPNbXKXuoXMOtu3OCCD2k2Zu0G20ABHSaSeju
NoHBUYzQaAfAKMGevOwZpduWeobDOqy46GtThB097ZltmTlLetWIXv0IhUv33UBsEEhOW1udKOM6
zfLqxRch5X8CiY1vo+5RSZNNMObAHoYEM9RUIABoCZ2GUDzHCjVji8rpUJDTMKyI9oPyIKGfghSB
5EMUtBta9qqfpXEJssCrsUhIQ1xQ+HSMf7EmfCKzrpXE5BTelzFHGBVLZ2pWCLa9T7VtRowkyPHl
dKT86pgMkX1hVcy114AoeX0b8sWpL+zS+uSh7Lv0C+KykTTi1lqTyuheqmGp70Kzd55wHZTPTlYN
+xSuxYuDwJGXISv1d6sT9Z1HMt/EJ44C0vMMZR/Barfj0WSonK5RsJkvAQJwes6vRUCUCW0Bjkg/
wUrxsKz5cz3vhhnA8qEDOw7rkuGXQakSjHSzRfDTlmN8MmNTQwFxPSC3Xnfpt8XS5jDgw9J8sWd7
A8vdxHwBSxvkAYO3z5Fo5k+9mHo8d6qfH1yml+028nP7lC0WZsvGFglHTHu3aBE81JqZI4Bos1hI
0aBig7lO994KmweO38MKwBdCdayfB2zuFIQRCbErbnx65WPdRVZsNNvKdaNjhA9bKgzZ5mLN5qUb
af57ITLHxsz5khcbd7QYug0kmncOmOAfjZM7P/tB4nvw4+bF15H/EE5BuF30RhvLNfKFC754yM1X
Ozmv74/g1WNeLXbzrg+Lak0sdmRvinjM6n3dTO6zaEp72KjWnFaEVEAxHwWIaFV69XSDL5HUhajs
dl7qAkn1FwN99uqltxdbPWOJ4oIhot6zWdL8oqb0sJt26+DVna9MfWty8tgnfvM5hjn+JAxLnazG
YbGAwEjqrT5weptuHKO2vshXEkBej9FJlO1so1kBHKAWhIBl2KDdedrTcK8d3R8x9aAynMTwpDPh
7t2QA3xt2rsyl8NN21kIfIOFYjBn7vdSC8AGaRCZvKJoaE/EXmMdGnBgIxnq02SN1BEQRqmtI7vP
D5jl4Xdl1DA7IiLKPRZV5iELfgE6XmNv0HPFaHJk4ot1l3XRPatkBhoCoe5YxT5LRMXTyV6/oB/s
hQIxogL4UsaYqfs2JIO3EhxtwYoT/1ojpkmG5jaP42ILtG24GoFNoGQmaB6NxLFRdnZyEsM6DIEi
MLvPnW0tjPyHl1T2Nnbb+oZRDbMABNxgLpJX5EW00C+csm3vSKlImQMI44JgbWImyH7hZNm7kcss
KSS8tOlq4oAyf4Z4a6Cy6YM2I+nHK5MLc4F14N7/OoeVvuB40R3SSTWodPE8e7bn3CAiyz4NOS6U
rfYayBxEBrmfx0RP++gVFiIs5D4NzLKR0S8pQRbP5zGomtg+6GL0vzlgBe+L1uz48m1mWBWMpu4k
xiwwgD7UAE66hXWSLdQTV3CqYZ30GdQ1VZzux4WW4jKrZvZUYZWQSg63rWvwEkXWzHJvzEnzHYoT
+mDzlc6Sd/bnpltauU0vin3quvpbkBY4qRNOHby95JIR3m5QoPAYz5zJGyc0V6OO+wfHy40jh3Ew
NJEpmRfSch3ZEU3iV+0C8XG78GjqwHp26lqciqRkulAIBso10bE7bRgvpjZdiEKwbsj/1acoMMKj
pv5YpfjGtpxR2FvBCwwrb2Hn1MT0RisBd//QuLZ40p2LDZ51QaZb1XHNWgnxufKKAPE1mDraUX56
G8IYeJFhoTKq87Z8nHTAMAZjcfaKAhob5gI7YDcggppiyLHbvfKDgKWNKFwGI7iZ5MAosxn8T4VJ
jqKnzHE/tWE673Q4OhC5O5MpAErge86D8068Uo1cAeAoXVBH/Sv1qIR/hJYobTb4TzCyGdl+WGBJ
nDzhJnkLQkkPdbVtc7zdbID1t14Y6S1CP3JXg6GkBJtHRvyvnCaDbuERT/N4LCmS7vJh2Llu5s0b
N5yybzijKxj+TepDkc9PRB9NmMmD6CAWTBQ0hOhAWgbbH4f1fo0hxvvRjObUrhESe3LTuYzjMAYZ
DTqVBVHlzkP/pQYkfSBcsu1ucWlNOwJNX9iO8weSILA7pHl2m0/RsefT7nuj50X3FkaWMzLvuphf
0Vmh67XjFjGO8TI3sv4C6YzIXAtnO/1bprdu/CUOC/O+aRIEInPKcKM142ef8I2DETJ2S8B7lQEy
8ITewwSJhhE5bQyD0zZ1MuHlo8ovyfhJj5STxR5xpXqBESU26cIXA7O+6UoMT0gjgkETyiKLI70e
Jv2tNR37yDHu24SdiDOP5FWw74UL24ymX7heBOq7BqDeVeDgpQKHQTCsNXdMQ/3WJk6BKFo80a7s
42uz8cUzsafmYWxLoFJ9apQnn5xeenOw2NzI5gwHnU3ketzV5DF/sjK752AVwBP2ZXKh/ai5ShfW
mwX0bQa6sCYi7Lu78OBk2/IGkXhS3GQ+wKJRt586p4hixk1F96l1pHFBJHf37L3S6VCnldZtwjlC
vxTSA5E2uL2ZbbqgT/oN9ZCi3TXGIckEVe7wGWn14QSK55xmKm7vMdpEZt0+ujnSg5WN7RTjytIJ
CpzYrPeRPdC4rO2QU6rflSYZosAxn6ba6fFwR+h3wmhwTgbIYjrEMSiECQXRIztuM+xUEXOWIkkl
lBj2MZ0eB4qRHD1PU1enriuDaMOoMXFXZCgwS0TsqwlkY/6abDCts8xox6Xo4jv1aD4Rpjas3m+a
/1PHXC4uSOWYTCvUOTeUTJ3Rsv0fWPynCy/vTXkgZI4ghamESOWUfVDS0G+mazc1qi/v/+xz+KyL
ChdNtgKgrUzXW2TZvxIjPTW0NTKer17ZFlexb/f7cBJEm9B03cSi7g+lnfX3RpA6OQNrw9y9/+N/
H3l40DG4AgI72bjQcr79+ZErI0OrRXBliija5mbh0kD043j6M4DDNTxWnrPkPUI0oFUPOvBbkiRO
u8PPyolubIgpXHPmr5PNJPFQHHETT9mJcIDA2svIyo2Nk7a1vi1n4akFrWYblx98hLfeBwYenDsc
VzJV8iX/s+Se/noLjQg39yTQDJOElap91ET0wYFkg7PGLdmjvUiFyDgqpcx0IpIDObhnYhnVGHr8
5LRLqtTcYC7diNepjVHjirr99y8S+IIpOfXwjHGdby/StllsXfiXBCY3ybAPbEOVJzgQXBcbN/G+
Y/zDTztmNUxYucmvUySfELBma2FwVdsoCWPaPcCsMfpMcvY/eAmWKV71KwbWE7bEGuABibAcBcTg
7RXS2I4q0HMx7OHMH+7/eulaqyV5COldpa5ZN2S7UzH9+o1bNpM6hrqds2sf5JBGDD51yMVbnXJ8
yOqCx6XVNk9KUDOvPeWkDY1Ib8ZOeVfv31v7ralAKi544aTzFlnSREa88C/+/Hof02T/r/8Q/4mh
bc78CBWK5WQ8vXY6Zd5LBnpy2BoTL/bXHPhkthmNyEmvQpxbJCiViAmuw0mV0Um6digPWUYW9hql
X5ztGIGRkD7KFiOpXMQpJJ0zDaITAG4PdKj1SUoSuIgjyBRRDSQ/ObuaczOBeDmlBmfp2tsbXpkT
vsAr8JOKKbmHUEGvNa6ZmSBd8oyvFYa98W5sI/XoaxsLM8Ceqvzg7bDOiRvYe11eAJAjZAZiuDh7
wWcGE7nLUAewVaSjayP2KG36jhxM9K26REKF2dO+apuOggrgkDWdZl+FuPaI/JtODkXbDd3/Nt77
BSNaLIqSTEEW0TQ5mWrCVYV/VxqEQDlWu6nJMbVXXh7yRy2N2KFeIUuBXOw1feJ9rVSezke6LskX
Gvzm9Pj+k/B2MXWBb1h0IxX2EgxKLEtnj3A0QhVx0gA6oYegkxN0uE7xrx9zM68uFKrmdWgS/4hl
r7O2k+GjaHr/Al4TAf71EnEF3GQleQwhiUuFmebtozhHWk5FAl9mjuK23KlQOBwiEW0yMHkd6XCb
XefoB070JTZKUnOzqFlWVhFaf8pIgurJKhk7AFJNMI5WRq9yl9tj/1IkbIK4ZvHoAnBD6ELELyLc
PiXQvabYxWUgZyMfVrkVGFvp0Kjcf/Dhzm8vE3ZQ397iLwOLATX67YeTePrMQHXfqUzqKzot6GOt
PuPq6RD4V1SRfYAU0rUvwDtEXyuzoJ3oung9t9CSA5uE8wJ9Zmkq/2aiM7oZpgQvjSZtiZmSkA9+
PyUnYmBYU8xAFglhMOiFNqY5iqtYI4GmJUzb3MNahsq6gJdML0+229yvsBcEFEPr9z/xIjr4ZU10
LT4xUgVluQ7/jq/hbGXJjNLFtA6ky17majZTD2qIsl16Z6gSirVH62nY8YyVVxn2m3gvS/qunMkp
a1AZRnr7/gWdDfeXCwJxLgUuP1cAtXHPjgu548QcIoi+WrBhzrEEqfWQJH6B26IXQb3RtpqeBizs
THIhhcTbUU5ecOkDP0Sm23ct6aUMqpMV9hz/J2m5SbdNyA2+du3UFru+SvOfTSwZVUo89lf9UNTZ
gzl6mvpqGXCy0FTPVtVKdIL062HbmnTvXn/VGGRFs96EG7qeQhSXm9Dw0mzXEu0IGRLT+cocWso3
2ZYpJoUK1OZmykWL+4MxNvlusx3HZO7pJfQFiyYdFw7lEX/l6EzrnFWkA7WMAnyVvU4grdyxwwPG
/fpgKwesJGN/CkkZ9AEEFCpaxpxBqbd2ktXlpnBz3zkWU7KM2gG3XhI8JJ5af6IjLEtqH3hVDQSH
IfevMrNSAgG/yPyt3RFMyVQQMiU4UoUhdRI946bXL/b/a6bPknPwjk5o+Jp9+9p8fwP1Wf7IX1Ih
2/5DCuFY5Ebb5nIwZrH528lo/uFI36S3Z7L1e7CW/p9SyDP/AGnCUZbj9KuXkRXsb6WQi/bIxsKI
XGgRGfEH/x2l0NuVUIE8dTgVoLAhnohsmVcO/C8nDlJKqD5bU2wntx1vBE/bDNMPOtqq1LnvXQrE
gt6OnhdAyTI2s+7SGHLhfv7lhv2T2IdP+svy9NdlgCciU8PB7AlC/O2CXCD95gFG0z3BCgfzqbXj
H0uMUoyo4jF4YUAFzDIBW/6lr5WFQ6LxkTkkCqDdoa/q4Mbh3jvHIOTWrZ0obC8UOHB6s1M9oLV0
nSK8/eCalz34XzskFm0LhZcQgp16ybR5pbX/cuuSZPbB8pS0FwkaAJhTTPs4IOuuVGZ1GkC5cFwP
ovuW1KWt0SeKzRsdf1I74hQOsIgaRJ5kRUUB47sPLu3tav/XpXFtpm1KE5r0+QkYIyo326DzKUeR
n9xJ6ZU/hclWU//u2m6+IxqE/j1n4s1sCHGIZ2ammeg51b9/JW8L0r8vRFEr0L9mxC7PVvmUyTVq
0Fdfv090oJMHxY+JBtatJJGeA7UXg86cZ2p04p8+2PPOn6nl+6E8oQCgIMWse1ZNNUFMpRa4fD/K
nk2mQTok56xPzF1KhBhcbiQxzHdrRArvf+izzfb1UyvJp+XAumS6nB/jcVYF7DQ0dxFaEJFqoFfA
hmh5h9ZLXIKtmCYczcIbV83YO/cjspjVxODszk0D/8NQjGVnf/uYShf9nInNkZ3cOu8JqNlr5Gwh
/rIqoyNS1TVI90yEzS5Wcn4lKK5jxnLRJBaM0Vnp7GuFbsdeq6oOv35wY37/ShRVDZJIVC28P+rs
Naf3WMxB2vpbr3ZolTJ4qXeMw4MrevjQEkeVBc8xJd06HKvsOoZX+jSA73+EobDLmGRhbB2m6rlx
tHGpk1huUJZDYJ274IMF6ffn9nVdxH7OAVj5znJTf3m3wbZjJTZHANJTRLI4XV/cLopuDhkPVxag
qmunxwcB+i88fHCPfnt3MZYjAFXcJ7oYQp09tmU9A3OhStl5M/EGYAgmIrSZejGEMirzOc5b67Po
s/ln6kf6oEsvOjFPiXeph87o/Wt5VVi+eXa4gqWpYlvU0vx3udZfbkOfhImpp3CZ+cd4e9NaK17V
kmXtskOFdV8AOZsuLFbom3kiJuPoQ47syePWYMdpcM93Lckh8YloDzF8FkG4KYtQkjoBhKgClt/T
VbPNSVwa0gZ3VVq57vaM/Di9OG6WYficNGb69z/VGfuB1xPHHHsMbycFAArTs0UpyWhixSIlrUR2
3WHox/4gCkoAktDjzVCX9o4j5ER6tpX8qYfBOHj49T9ao99Ws39dhAuBgn/YmfiXt7eWJTmMVan7
naUqPa/argZpPpiJuPI796lYOu3vf+x/+DLZXKGbWuhqMYl5Zz/R7htdicnvd9qZxmeTGgDfcOY8
WmZWeJuaE+q6ait9Wc9ldekz17+gOYNs0urcOw6r31vQpZ8Q/2Fam4g6rEoI7sxcTpGYkJxGeZsf
JM4hRjcyLx0CmRGuK2Tpf77/Oc4afcud43NAKeVUxULyWzoL7nkHQ1ww7LrWwSXUOGa3VWXfgsUP
61MpBnkgD5TwBeIzD9UcYmYkf+6BBMa7yWmqnR+R5gL+X907bHt4auS4wNm8myBljFqxgn6wH1jL
nX37GtFwZc1b1j5FUX3+GhHQa0xdM6JMbeKfRFEmuDDHHh9+Nt0tLPgDHQb/2Esrv3eN8U9qA7wh
gGE2bVirGEveZFx65O4+lp7qbqyS7nsHRMCAzDRPn2dEU6ghCn2DivjJDY2UrK3gyrATWtEoVZid
GcNwrTE6fnAG+v0hXl4jwRLBPmvxhbx9iK0OYHNSiGEX9OZ02aZGvx3Ipr3hJDcdA9tJPniGf/95
vrmc4+gB2Uo4v9XtvW0Ttiv1jlq7+GJ3xncOHTHNmmb8ZoZx9+9BXpdHjcMoaZUgiqS3fH9vPx+y
qxyhRA8ZB3TjExEV6Q9j1u4JDOEyZq/lBwvuQjU5e1IWlAH9e4WGhiy3sxtKK6rwQjOcdlVTyjVC
ImaXdZk/AMWuiU8c3Gtaf85D3cO4c0YXamHfFxhcIWiI297twkdsn0CJO60+2JfOCwVuBdNX+m+C
Jj9NuOXKf9kK0H36RhsHeudndroPJl98CoMIck6m+mvdef4Wg6j40eGXXtlW8RGc+Z9+vOcwVjN5
+3n3zxavss7BcrXltJvNVD+ZRiVeGETsDSfH5t61nb3RRvcdu2t1ESWG+8GHf43jfPsG8wxAXfXl
UnJxenn76T2vK2x4NeOuLTmzrBAUyMfGqYjEJlG+3yRz++gPBAB0oXuM8R4fG9MdbuxJIlVDLIsq
pq8YiKskgxDOrPHp/TXxt7sjqSAJNli8JRSa52ldKuvjEW64vVMcBQ4N+s2bMiwx11p1/WWU9p8e
4Jd7Rh/2rsha8+H9n/77eRemDv+wp5omAUfn5924BV1mM1bcJTiyjHuj7MunkcbieJ20vFWwXPFD
rUOtcKa2DEcTGrZlcxACPM1KJ233bx/9uSDXp8Zhp7P5VGfHt5BwNROTmsM6MYIkGDoDcLJZQtZn
XAjRpbvsjeJvmvF/m5n2D18CVvOlVWpJnhN5NhgBIhhAWBTOLg1bDP2JP4ifncSSMuXK3TvDmP/p
0nlG/ZTwa6VhVR8dbJan8M1TKvmsNsGLPuHFdMmXU+0v76iORmVFg0KXSbQFmSUYFxL6xmNcHEkp
qy+a0kzyIygzFOwpv+UyMoZyvLVh8Labgsio5eEN8vKDXt9ZLCTLKNeFIcmnJlq+Fnn2dTB1R0Bm
9ZA9iFHBNQiUW64xehZQpc1hjrYeZgu4jdyYYlOUKrfB6LeI3jCQqqNGwYZMZ7C86eAzYfR3RTpR
PdiwZ9CdzpF8iOMxQSwS93Owb0cLK2/BMHD86P4u3+Db+4tMm94HAbzCg4h5dn+bMs9EhTZ1B6ch
CQhs8SZANElNyyEaIgbLQRE6Cj5nC+o/8D29KcvCNdeINVB8TDByuz2z6/ZGIE4HoAipqiKqfMKy
//4b+fujaLE7kl/HqoU56rz+d0vVLbky7s6g+bNJs0keu978zOzev7LiKTt4tZi+yarcT8qKd+//
8N82aQ44HNBAA0u6XspeLu6Xp9AhpDZI49jd4Tg17gl9HG5V5JuAFige8F/WH1DhX49Pb7+WpaVt
sjVIC1aye/Z40WBolYjQJ0duQfaUYet9Rs27MRLHvGQ+6ZTbwJHjgT0V9mjom9tUp+XRyliIXKPL
r8vZTTeYZNqTnctqn09xbWyLjG5IHs7el8itnNU4tZyvIOGu379br6GUZ1fPVo/zlNRWNv7zjTXC
+2WYfUySHU/4td34/qMobEhRoQg/5ZqaNyNkhsQ8aJSXpKsEaxFO3YbIOkJdiJ5BsaTSsPjgzCqW
Z/ntZdls+fxniQKg67x8y798iw0tk7KaAZvgF8uwRrPvAcDGLvsUKycoP2snMsvjODFRXTtkrJVb
6CLqsptt96IjsBEplmGE8QojUkP6nhUGuzE3pvE01j4yaLsBjHhZQeL+n1w4tksWWkXbwz2PIeVJ
sAo1GJi9PQ1frcacWGzTXvm3hauC56KroaUEIitoH9q9J7aADseXvi3Q0LJV2xhnjAFJetzi+F3h
9XMPfaARlWlYWoyFRS8XL6JhfnThv6/e7FaW4o6zuJA7ebZ/jFXnIocU8w7VnFOsQlt0X2UKqCOz
w7tCIFXPQ894cRqgyqEVtY9emSXwpnRxnXS82B88l/9wOUtpiscVG6bNrXz7AHT2QNXBmX+n3JFA
+MDGD27p+KJUsr0KWoV/u43cC68c/YvS6PR1Jub8in85utYUfpBH+vsBTDK/4u1AdMAdkuc7+pSV
6K4YwzO1L/cZDMp0zSh0vEdDHCxtCOtkh2mzIx0DOpJq+ied6mwDgGPYzrBn1xDU5lvGw2Cs2iH7
4Nj+DysQFZDHSItQCp9F6GwFWmh0bmOib0b4huSqpH298hUJxrcGSAhY0XYcuZ+Nyej20jJGc+cZ
k61fkJNyAMry3Ch3kXZLcUW7nl5yIFWlNgBKzYmokDnKL2arsEHtu/WC2JBBVO6yOeaYGVO1fHSr
/+GLR36ynCZpjrAAnH0YrwL1lMBf2cFWgnoQWQ1lqPJ2OgkNECCyna/wrOXHcQgfDe7JLSordbDx
3u9x68oP1kfr902XjcwktxvJCWjA8za74tuLeiqDXQSq7kiuX3FddHwbGyHNmXQzW2y7yW5BbljO
NgAwTEepNW+9XBe7qB5M3CdjTUwHawWVSegTKhDZjYlKW2brOc7RcqBmMx5dOSwYsih5qa0ajG/S
fUNPnDxnuas+ffBu2b8trpSwFp9GIPYhzmP5Cn5dXJN0MtJG+TuLF+wmEql9pYDN7/wiS78OLlP3
MEVaaZkxwmrIfD/icPzGF1Ft5naK7jsztVb/g0uiwJKscEtn7LxHkZR9Z6XMW4CKYHlrVFtdxjyv
K9rK88YaxLRXWdZ/8dmVrlkXpo3mELcCR67wszXqZjZRl79/Tb+1TehYEz5M59Gkj88X9PYuDbDC
tSlcnJuTVJ+nJI/JkpPlFWf6YRsZpfHktMCl3v+h//C80fLlWWMuthDl5dl3A3gbXjMeNR6e0NnT
+LQO6APcfdLm6IeiPD8hmCi/xE2SnKrWVD9HO/0Kr3xOVgoFyj71uubKyHwYGZZdnKTVqmsDeecq
nQXWG8yy7b7MBwGx18iOMzGJj+VgJY9sNJfkFjbuB3dRvDYNft3KHb7W5UVG0eHZVCjnnyhroMKr
wcSiVoPGsvVMfnMHhfcx8a1Jb4jOgpPYMZEINyzCgN/s3vKPOu9aXBoTJecKD2w9/x/KzqxJTqOL
tr+IiGRMeC2gpp5bUmt4ISRLIpmHBBL49XfV93TVvmHFfXCEw7JdFAWZJ8/Ze+3Djn6jf2sBbueJ
08LdSDGMC+dxE65lDgJj9vhttes1XRhHnHYG3zpeStxZ0DOCj36lti8ZPFdGL2311q0gD/NZLfGA
5bdNrMGe+nSOaqr30h2w9mW8JuSTUR/P1G6eea5mu6L/rCT5CIHy1m9+S7jqgaxQm65mldVXV+vc
pEu32FDcG7Bt8KisPfHs1YrAjfiYIIfAq+tL5gnziBTqxhkFafzCrcMIW5Zj9WtE+FOiK10x46OF
yJe7hSonOztw/kgccyat+YLWXF2oEKoXGjnjbyIJTXTY+HJJYzZYRYwHTBgPdg3qsdPDo6eWEjJN
rzs3JucR99NsohvLSfoDccIQLTkruJt1B7JkgCXigfUne4+Ywt0yGJy7TERtPJP49liSdgdiGxn0
eNb+sFwQvJEA6YboF/Ysl14qALo+AVK3xNXumLGl1V6rIFF5OBBVMjQiOxkUWvbJrXT9ys1jORxJ
h91Jk89FzNt4C8LoAvmzQf6G2P6/X7F/NeB5IFnOb4hnRnRok991ufohGJHb+3ba2IV9LUXVHi05
8r7YQ/Hg7mS3HLa17o82m/jV69zqwvnRvvzlKm4dqz9eC5aUW7PtNvjm2Oy9q7eEN+4w1HZSV8p+
utRVll/b0hdpHRaP+Wzai5sHHyCBF3RTc+Kd1hE1rYxI5SpxNeTTFtAHKvSv/76s96cnvjZXRY2D
kpnZhHh3euoHVv9hzzFMbY35VVcrePNZjs/LnNdffByxx//+vH/VLqxwnNTYYEFUgi15D9zuK8KP
g3GRaRit0T0xPdV1FKr+SrapExf+wLuRe+0jTrn8ovcGpojAHcsxy8YtElQ2cr+lVPtbsI3Nqw/B
64Pf9NpgZg0eRDOzRgw4UiE6Yp32hLbF354mz//3L8lhM/ifpIitgj3zz40i8la/R7+Vpbhy9iDt
PDmGl6Eeghpz+DQTrLYpdc2ASOqTqN39w8DzlxPJsQucPb5tHsi4BgpZGUhsib1wqI3hXHRfQdcZ
sh7gKk6qrXBxY3T5nuM5LOOlhah4GMKx7ZJC9NPb2KIbzwh9O2XS+Oo6aE2gQlF1an1RzY2WRDwE
0pu9l+0XFeyGhW/SBFTTvENLlPdkNZ6J85l02pE5U6cLnIf9kod1Oz1HMPwJt21C/3o7X0eJI0bb
T9sx70C37Uvzo+/Loj8Cga/2NOMk8QM1UVufV12C0w2ikcKxxjOjD0Fh79613DOHuMtw3O73itYY
jgN+L5p2408WiHr6SBNm/KHGNuCXnGEuH9n67ObaQkZAtrsw1kuIjPAf69AFwxeKAlFGuezmuye2
xjl6a1k2LGmBbU5zcBswoXRp8wuzOTT9AWNbL62ngkBWqMo1WFTEsFCR1t3vD0tdhOZs90XdXmUd
edsDnqgZy5vZ+5MRJntwHJb2TfT77V47r1kXURBtJLCDesxq7x8WoPDZ9yN0dRN4j8RdCaRh3ljC
GxaNe6YvNnzw3Km1zlkHGCZ2S7/y8SXX+slYzS3Uw69Io5kj4ZUJhDDna1hY0bMu4RjEimBoCL/V
Ho0sw3r/2GJNxdZf+/UzSkiiOKxqWR6wR01jXAA5iTsTtPqWKe+Xh6yT6M1RlwdrqvEyOkf+lEwG
X9EYPpDxvdcf5EiKMXW+VNcVR+FJ2mPefijwLDfpvpI88xEW2ayfpeza5TR4bEyE2CrrZ1Vydr3k
WF+GdNu1F6RAuYdPVk562zEa2hYsbeOM8LKtqcZRsnh0yQCQjXdkV2xdWm8eeF/PqRQCiU5HxJUX
QWSGZ1huxN67xQZDoqS7dI8kthKJBIxH8ogo51PDQX8ilBnu7KkvS7Pco1m3+cOqmke6eqSTHJGs
heWx2/v6tWWbXRK3LbbEJ9S1fcYmAri1DGerJk6EHHiQqTy6jpll/tCSBg9WdF+LV/xzBR72OczW
e0e7e//B2vvAHGreTXMpRoxWB2c3m3VaMZAAcA5ncj+8tbrBEjaZQcVdQiJQJ7df69PuVLU64Zdc
EkNDv/lVAXEtDsII5V2bfgkYpvDvD2cSTm8GrcKCtOYUA3wNktwgu2HurObY0JDdn3j08GY3iPzg
TKt6PObWsBGPDaHi3tYALM6E+Aws6pxaOOSZ6BuwIh3EDRbwRBVyvOeHhAHHHVsvuHAgt2VhEX3A
C2rLZxaUZQO7CGYMZs5tFGOYgn6sjTOye4VaJ3k+yypebPbNh94mQOLg5ZSyR9sbM3DVG9k6CBo9
4+Hi1X1NjlRtEyPpbdEHEkw8+9o2m/9h0oX56Y9zx/LWISKMoV+5+uiYulHnBjtRRUKQ5+oD+WTj
V8/paz8GRkwi0KJ7u8VAC9ACs2YOnmUSkY1F2CnnOTX4t98qg3nLSOG+edXYDvjwfQI3SOTK/TuY
yM0t4N6EfppvLWyDagYFFGNEBs/kyqb8kXXCTOnudvqNQBW8pYg3CL+oVmvfkyW3vPBUkxahUrvO
J8xoPDFTPBOjOr1IxRc9InahYlwdokjSUq6wWqOq/qck7aVJpwhyJVIHf/dexNRPV4OdBl2Ut9uG
aduogwfllQqHVoWKx5kL1olbWmxHXok9TungB/UZp54k5queedXpZJsoyZdJgNipw+lFDPP0adcj
fj+9VFP5EA2lRmBLv8D5FLna+83d9du7hgMWjDeKpDdrw1kbo3Xa743R+pfrjpp2876EderKaRIX
y9phFu4EqQavaGGtLMEgZJzTuvLqn1Yq4iUt6zUH+tvjFoS13roXeN3rxSrLer5U89ARRBQJqJzB
1GwPK+DZmYcSqjKOUtsshxzPbQXcZ6JIC4UGHk6g5p769NIwhy4KBwE9pEkemjFciZDzOz+pKmuA
njoJkMN4dEOReG3IA6x07l1d3ATt1aI6jf2oIatqavd+Om0oYQ3GEuF8rFAnFx+IKGYrn2sTjVes
VfuESraaqNim+WNPNtUd4+f8Zat4RwnPK+3nSjXBl2WS3XqqhIBxv3V6/SBdjSVIN/jFn2BWGOi2
u3TKQ6U9llgFXQ9c/kCoPfM8sNIJrkdF7XeD68T7IFBmlOTeX0GfN4Y9unA+q3kmW8wlYsW94znQ
CHX9eno1i8z2OJDShAdUePXIor8CcrVXtwcbYk9rd1ztPvqlypD7EjoDLUonFL3GC0j2TVwqm/8L
CNT+si7+ercvi5mT8LZ6HcY9ZxecqAgAKG9kD2BLL2i+RTO9780gqUsqM2z5sQQbArmaf4QLdvEg
gURjaV9Hpx1wSRhVv229W0NdoO+9XcZQ1sBwncY0OEXw1xVTTa0T1l7rX7JgR/1h3YDUERSU6QBl
UDxWiAth8TYuOVEg4aa7TXYc1ZYSzkay1ztMiBEgxh3Yi53RJ1yr9Z6EPmazew1luieIigbZSoP5
ShY6G2HLJISqoKDh5eo9eEV2NC1x4MMo+tjUyojHhrGZupvzOfiBdi3qGXk7kzoo0t2InxvysUHm
PEzf1eThLvZnl0/jlL/DcW9kny5LRC5e2O0ahNNu9BS77l5DTlqH7RWw7j6lRPuuP+dViu/Srl9y
3haua4AsELO60GCa3Xo5EQlTzQfRCfcl23bMELcuN5I+JlD2g1UK2O5YTqwHp7Xol8sIpz2fEYnm
TEJcsxxXrwMEVeCxT5phIQUt28LwOkmYCeeyrbk3wm7yTwXd1wP9zWo+G0+r/IEsECQHDl2tJrb7
jpD3ckLVcqEns146gqum131te+sg98H7JXHI2EdqPku87NYou5j3PcjwX6jphUjhaUtJ3+NJpaSg
Omp3RTmsdVbeOJd73oHXnaIr+yrZachUmxY5vm0v5xZT3XJk1Qh0OhKAssUywnkfS4jy4RnqdIj4
fXa9lwGP1Hjg+gnp9M0wxwMLOXZnY25cqt7rk8zHj3chWhx4GwY8i4FgSNTgPIb79J3Gp3joAm2h
UWdoiSszJOXjOW+COTshaVeMNW0XJq/2bYwibl9Az6H+iY4FaDQggHUx0YDQWvmnrPeCJrUYi5YX
vmCQvXZz6VwQoGX7w2A2o54As/sjsj7bEqdqc+zfNJ1cc137WljArAB1LrXXOKmcVgaUjSZyDTfp
JM8tTLyGd7Rwv1ecOshot9AQJNNa7+OjscgTAf/k5cMZb94IdXmwZZfwsnfQ7kEJNPkcu1sDckYF
qv6e42/6VEdhS2RBMAfigAtscJ4jkooyfpdc54fAWuVXYqjy8Lnv23I8YvViHQLtoZZzMUDP/iIY
leVn37TqaZobZ7hjBacPA/h6fTRhE1VX13g96jZGhDCJV7ztxwoorn+I8n0296XHi3oPlF5TC/de
UV+KBm5O6jBpeFYDqSrAcsYQZjDRnsy1Cacy9yoiNu1uKJQpkUOjbzp1egbx4+jCSghaZU0tXLd5
5ZFH0VIgiUVzhceNQ1gxeN3R7vBa2g4HzWTxt0CmnuxJqLIzDhHswSRB5UYsGd0XN/w+qRu0K9sE
CLUM6i1FY9NfstYe8qQuaaGfhaj818EdnO6sPARjKQeWjIQawEZEVgwi32+J2+4tOQeQIF7EoDLx
1pT7D1FU2CpMofIrelMyvde+5BZaA1u2aeZwghziLgNopdayAO12YYpXq6DemfLhV+7dGARrbRn3
ETKUC5pob364q+FUupo+RCg1dYC/W6sZfq0j9dulK24QMR8aIAf94ZYLZLqu6FPLyvKGhBjMbgdy
6sD6hFL6B08P2ouXKiOhrGmnfb5W+00X6zfe+PH2Nph4aLDHxKXJ+zfmlcMHmye6SPy9L2vsf6tx
WZvDVYDY4Sh2EGFRanC38Emg3LnTaerWgvhshTLQ2Hb+21RjUd0N81ARjO667nWqJdhw4fV9cbXK
yOAJx1tEEEmIAgRT5eIkIO9aFGuTNT/nBp/qEetJS+iPropTX3iivGPtnV4MR4kgJcXX/zm0xrby
RBCp/oGg6eaumPL2TJ+7jalP7I4BpCvk9wgc8WOxUnkfmnpcj3lXmvBjNKH1S8K9Z16hBUeFlI6+
7n4H66ZbWIg2FM3C6oFnzKG3f1zyuV8uTJSy+6YPxiAuHXv0yNxxHX207YHz7JgXdZgG5SwXoEi7
LI9FzvNAzF6rvs/ETECjt8cxSlaH/8atHL50I0NgPFnoeD+L2SoIEmwWkpQgb3ygb6dex6ET//BU
VBWUELjIBww+/X6hlJ/UY94PLWwyf6l/alvps7fJ2gXHYlEfSOJMtsSTRq8vGbWFSBynmxBJYyHv
Yt8ebOeE5QEIXkUBJ+8VbrPwnqwlLqfbNAkKBRSYKBklM5E4cAyZ7UQSSP3kNkCDYraDcqHy2Gw/
WWnbvXpoulac23CWiY8bMvhwpEllzTNVUHXfeqE13ysJ3iaijnMecATLmeoZps2zZZzJAYxlwStw
Cse8DqKgYeB6ud5OHVuL/MSUByY0IYAVxozciqbUzdfBfeqrzT+t5QwiRABbLc68MdFXFx1oSthc
xCZA0bJfIqeCuNqRG0o2EujT/JPCIHu4EV97SsxGXhWQzg2yapd7MamCIsN379jd1VNjIYEb7hHL
E4O8cyixr9IWpgsEuXvxHnW3d8DNC5RJcVe6uzl6OlJ3YlPiu5lkaMUzlc4V5ZEwoFE72Os0HYp7
bJTQ+G1id7d0CJ06eI3I+kshnBnUKr3Dqu/LXk93voCMcdp7NwBK6Y5W6inb3GVQsWDsdrMNzrSt
b11fVJSBxPuyGBnvuUcMMnK/YmQ7rEKgbDWtZ5hj5TZUl36rohqXWyRok0ctxNeuyLKXEbtaeLxl
JV5GI8cpKbNs+aZ2+gvHgYH/BtcDYu2T6mACfYyG2Yoe3VpCS6VVLem1o79mlwzN1zFq2ayosaga
IMjKpFVzzrkmrxfiGXuZESVrUTBfxrLNnIvcPKjn1oa/9jDYWg3ndb8tmRbmtZbqg/PyJaxm7MgH
EpDEG/E965ZOhsonXciz3Y89ZDtz0H2VfS9Lgm6Pa8NxipEDwvvECrMS2iSU1TOjZweuwA69CvcK
XbM7yy9c8cRNlj8UtOMsDrKs3GL4DGv5ZK+3uJ9m3+1/GvBEiPfEtpO31GeFwjwMGetc1oV/ksDI
ysu+mtsZUU/1tfTayj7YzE008bn2+qUwxOTEKwY/tsE6RzkQKR7WmJi2KDYw0lQyQ0ghPE164+c9
UMV2GzL6RKnqgaWh8wl2Os0Ia9VxRCPH1uSv8/Q4zfi/Y3Q1ID6czioIKVkMpKVQhcNFjpyGn9pa
VG9rV5Xf3aUildkZSkVkBineS4wRORguiy6I9FTaqC+MpiDLuMHCx0fh9nFv65y5Aofu9cpBZ2aA
BxMibdcOij+NKnUton6xkmJWLrbBATL/Adgx6b9QHcsHnDrZHQAl2d+LZuTcng1L71199o2vMN7J
/MAJ7v2IaPjlaVNmbf/guTRFjk5f5BvoBU740LIqEkA2upPrHeBYb3/pqwhVusT168SahjyYM1mO
dzyYRAnZVrDIr64emy/2phhItryiHlke5OzF2bTN5mLnXfdQKasJ30as0gg9AjVe67bqoW9SycJh
XjStwCDIF+iCaEQhFS491pdVd/WvRQYSa5QXlr8513ftqe+rPXv0140RbNsZ98fSrgLggm+Hj8Tt
0vbl0pzwBHmR6ylyMkghMvrWCwpAbzzROSpIvQkzira1NuLB3kW4kVWeU4e70nJfoJ9Im+o4j36h
hYPrkJumFOcbrpKsAZLMnlXvAz9caRjXHAzNTL27zwS0Ac+7G5vdod0llWI/26JsOkJKHGBC8Y2g
P3U3Hmk2MFQ/MPnWRJwUsvmF0Ga/hPVs/6A3iIylzkIsaNiQ4SbuQOpKqB1fIGJXDqcmkJrPMBSc
r+W4BioJ0DP2yTprqwIu1ZC4hRbW3qm1LK2vSmivSPpA/6bVbeQLMaxEEfmhscZXl80pSEfkIe1x
3GW4skZmbp3Qk4i8q5h3WASUuiEsQCts1IPbEgWbmHrMrcQqOOEc+K3Nxc/YvyA1hD368mmnels5
rH/QG/2MazgNa3Pt1SAeAAQXHwxYJ8qAcCMqzO1uvB3y704jsF74pkVIhbn55CHcO/2yZgmhF5wi
OdWo57yXJGH0Gp7jgTaGfCCDshiujKcDQGWuaM1jH41yfBRy88lUmLeFIw3A6en7bFWwFbbQjKdO
oRSve2F9awJiyxBcmvxEhdhOdET6/gFt6hZdMmSpJRWDtflH+H7kGekaRBav/rR4t54FWTQ093b/
NCC3lk8g9nDhTHtHtnAj1y34TA+zJ53CBZcGqKYZhjPfuOyB3YSOTjN8Vst1qC0fV3Xmiv06OfZM
zkRdBdGFiLASU3MoMloQhQ6t+0IvY3X0jTEQ/ljR9rsFCvUvt/cXKm2cqgOVRDM7J2vrHCImIQ7U
zlM/KHGhrgR1O8FIfzJUTfbZNI5EwG5H1OCkUYT626BRzjwSYmPq6+p3/RevKuUP1MCOilU7KQIT
6sH+mLlj/rJAcTexGIXmyDBW5XaHyXNqTzp3/Xgc2dOJGOkRb21Dd8sFadp5uyc9o/u8i4C9yeRu
6STa70Kmy8HON2RZ86rEo2/2FQZh+Fm2600in9GBShoOhFDzbL2lFdXwj65q1A/Rzfm3DOridg4t
k6HBCZriJy2++eKZ2ZZHiAYbj2Y0kFemonL+gF0IFAcFHykNhl+Glq9ygGQxDYKCm+VCx97gjxen
tOXnoRL7z6oYp/GiIYsatB5Y7Y+8z31wygs65Im9TC7JWFVl5F0X3bqfNIaNegCpuHSkC2UqPLXL
KH7RZPWyL3Iou+Abs9stu+f06BEpWNqzfaxayGivPZokwvVWuS6/Agf4aULORuQmtvEQrpY8ie7z
PuwEk1ckKC8JxZz2jmUg6wddLcz/GA9X37tIITfyN9Um9erJExh4ApzU7o4uVHrfPnEz+JjBzjji
O/5IK2HsIwwKZbZpkNP8OPWjkoHpjjsz6W/LirPiGacQTDlLLpW8o5Sck4A9Jx2ByhFcSJ/N+Ad3
yLLg7Kul+dk72leJ5fXt9JNgrBmBjyEr5QCpeRG3pFHO9RvpPkRTdlYVPSgaVy9ZWwU9MzL0HnHE
GOQzcLdiuyeibI7OBEUXCVsUO4Kh0+b9aHhg33Rmz30qsNufoxLSzLWYJ8b7bnFDdea1NzsJFntR
/179vaxicCxNf/T9NtjvyiJSao/pj3sZYqXRnIuOYVlikL3/5DRdbslmO9ZvdmPOU701ayhvqBXF
h1tiQPG4Y/IreYmj/lwUUFDu29FFsrQONOxjWVddFDd1I3qQYJP+qFsw/oS1FvRRC9UT0dYBZYmS
siCim4CxFTDgCrYCwWPoEuFjwd5bDna2GFyxqKUJHGwG90qUH0TtAg6EdWDBHhMfupF7AqeA7lSg
mpRJ2TH+hrXI2/XFjDs5Jn5DsNgn5m/dE2qRyT+oeZyqu3npXbi36LmLU02+2BO2sSA7kBHnWDHR
lOOc8g/0ocQ1/E+IlYl4vn31zpU9WJ/NwMIF2GuvTMIanWUcuxwWNXrLZCoAS6tec8XMGf5C5l6s
2sDoxzjqBvGs3fyxmJqxPC6bnszJYyRComtmt0TSAf4NeMHCW/JikPf6ki0rhOPa22h06qBC52Lm
Ykb6621BkNA7tErGREjik4458JzswUhvbrFXYI+jXxScNMame8HtaDdHeG6L/L7agf44sPR9Ifxo
LlIchIPDwGhyH5RDJjts0HV/29QQ2lf0wKpipLC4pMGOrrBSt5dKX8K5V00ygTmzzz4B5//QZuBe
9Wq6vU4AspukdorenJqmDk9aMZmLIfzV0WlCx8xxqitucaU6W990I7t/Mu0b5qkMLSUwS5mdDfri
MW455JG4EMoRkqUJvTs4fjuTWIt+2QEauKGQk9B8TrztMxRev8dnpxc/+MVJaFhvGQOdz4mjNuEV
AxYSkqwrmbeBXu3oSZc5UpjVnsuUqVJ4a4s69lPd88jHqDdZKItAITK4HYAeYLVBI++NTdxaHfXb
UdXZog4r/8pL09hLHUP+q9TFdLW6FxKuOgGY0fhrBSNGTtVC1u+Vyq2mbYEd/1ixEs9HMgXC8tws
9G/orDFGTdRuTPukpECn1PE9g5NEwkq2Ws0MkBlCMd4zPqRP2G6Z87vMbzHDB3nj2tejmxVEkk7I
FwgG3s92MTNNP1gu/et4tLZMJHCcXbiWJIcPB6DWLmcqqAXpMK/c8Wb1s6tee5GnegjEt6JdbvFt
m1mXv0nXbrqZPxUtuJaJkQCjgNgResSfOoi8EpzZ7DlKu4yekqankkyLP1+FVSz4B7v8J9iblUm1
DduYxod9XDuI7dRh7nULQjI3zO5c530PzlU3EmKyTOpTzztLAZ/nX21R+6mnO2JGSDzUn/5biPJe
cM5mg8mOCwd/hSQleCfiqJutDhamJZDTPY/QJae4KCkjxjqLe6l1zRCllSt9U4Z3f5GQyPd6TAzB
N6Wl79lMh/n7d5/NkGoPvaqDT+w7+mn2kahlk2c7sIIjQaYaO9aKOpzpd3kiCdNkyRgEW3BqpHHd
I+YGEA6F0wRwhPtW+CjdQ1r7nLKRyBlA1iw7FNnFHRtd/qJNYz6W0jH7o12UsH6pV01FEd8jYF5t
oC/MMwJyDxtJi47onX4Zj2ohgPPgMPxhwMKQxk/HbG36R2jm6jNE6JtHeyAga7UW5OHbMJlPBeZs
lyCa6aeLnCmmodt+RgQ7PzPoGAEZlSv5BmohtjDXkyR8AGkpuSBKcKv5kYLihRJlH76rMgvCRABT
M0QVO+X3fd2dbjtQbFvtF5rOOMNvGEcZK7+rfjaEDr/k9uaK55nwLibhyOmWV5WPy36yPWRXrNBZ
981fib2KdWesbyhXUJeLXAF/BwFuOpqstUVD260y+9gsw/C1DGBa/E1x/y/d0O1nJ3LJuQEibrbG
P98Xj14v3XeiloFATkfW2PBQYUe6ONz+1J1qOzHgdH6MUfV1CQbSsLNGHtt8f4Dix7i58ZYnU3DN
//0i/MsRcnsafY8ZOA6j/9nD/7wsRc/EoXW4HhGh9I9sZuItUuV08oCzgBMd9IlwB+aLRJQDQ5sz
980PDEQtRLux4yhY6Y5p3L/I5d6LcbkoXg3ukQMbTIAW+fOiJqcfZoFJ/2jVfX4dI1i3nBSG8kL6
834wHDovPoqbv7kQbm/eH0saAAZMHKjTcMMCaHwnFQzkROFE/t1R9zS1i1FTeVbe+IiWHjkJfmcm
aJyeP1hDXVwHb/nM/wbSaNju5zyQAgSqHT37FTm0+1hRK/33T/X/ujrwHqy1cMT4wd49QDZi6Iop
qH1khX2C4Kr1oaia4aF36nn5ixD+Xy5Lqj0vQOaGx4AnA8XHn7+AYsis3Dln0bYm78esBy/Hfbvp
dFoEmPONWm0oOictvH57aG9xTmHdS6bT2Z7+/35tCbYIuyeqSSHBVPx5JVM59cYTxCFlhZleK47u
tJuKKIrDgfTY//6sf28LoYMQ0hbINDEfv1+aaU7OqCvUfnRlz8FcIg8lSJTkgkPnc8TSTHu/zCEn
/pli4C+f/S8tJgr96HbHEUbi3Jfvfl69hhlTJ575ufBujHAGAKGzNGABda1T2JiW+ssD5Tjvn3e8
9HS0HSxXuB7E+9fMnhWIvd4GwjuXNb8ggCPSUxfRpZPbUNO7xbxcSDsUC+K/agBi3trdiQYWR3yO
ROLShh4VSSvm7n+S7sl/FlZV6RiAOm3KinKAp4ZJgJtm1IpJVtcc+QpvGvUVGVlt/c1N8v4egjG1
mUmQR4Pmm4fmnZ51qlaeokFxgEfq/IPzzt7C98M+zfLf3g25b74O4YDKstlY0xqpWhRjEd0MsmZ7
SkIA57NLLKMecvEwz5b7bZV5+Re25P/rIm+FB35F/kLr/e6BRh/eNIy5T3PXSfu41cW8fRKdJQkt
m1ZbXzG/zdP3/36y//VCc2t4RB1iBCHhhPja//xU5Eti9CD+nHqCxy50fnoqM89/pUbL0p2B+YML
9/k8bgxPDqa9HRgNhM8zw+i/2f3+Z07+v9fZQLiArFhfbrbRG332z2vJLafoBOOnU2YL5HUd6sA7
6PPOgw/XWd73gdMUdztnvuqRNyKzTzjwSgnbHplkUkmmGIcIVzz5DIWIlnsErwwx0JCN9t3Sw2uN
NxD36OpGzTJuVdp/ZL5S78fADfVwMQ7L2YG0NaHOju7B/BUIOEiP1rSN+9UpxocGkYO8Vh7r3LUk
XTa793cabIk29HcOu2fgIxR05hzmDC4UYA6gtzgbwxnrHvG9/uKDktm+5kTVl0/d2NLQXfW23/Xk
vgR3rjd67qMzIWQip0EE9zmPWh17s8KP10EHR8UxL8Enicc7S0zU+OYZaZtaY9qXOCNGjLCnvzwe
75eCgO1W3AwbWPopid+vshtYSvqNq4A3zwwLxkDUFwf6ntjMciEhWrkD3r948EW4YHxSroUgsA5N
HGXFXN+JNTRofgYxLn8pBd7veqzDjivBMN1QEMjn3xnEsHkK4Gv5dtqJTkimKe8xpla8rfnNqfqX
BYSN9N2SCHwDLwqAEY421B/y3b7XATpsdDDlJ5RrcrgJwOzuKeuG6nfjWv2WupgikHKVqMNeZnIh
36I5LMLrTIMwf9oWDCmnas598S0PZ87bq4/Y6IX+m3qMGmR1cR7lIL8rNEn2185q6/XjoIqhTgfK
5DXtez2K1CcrilhjIyj39QYL6SHr6LdjZPnfDe+AgD3uIsuXeObul6lcDUDkrDKWk/Of+ZX9NgOp
3c5ae/X+SdrIvw9m8Egr9gCa2OeoitqTZ2FpS27j0S+RnYW/IIrTRcltCcgupytHYddOm5XCaWu+
OU1un4QdZMG1tjdUuJi0MiL5KnxLGO0hmlD7u/oJCffoMz6ntjoxEQNVqdU2k+XOqYBIT9dask+a
of0poO9ex/7WdP+srljaIxqkkRwT1Q8fo9HBkDIM1vy77xp56PfI1P+wa9DxaWB9N18Y0zhDPKnC
JrCgKLOYcsgdP/eVn19yjk/NxZv95dXt+oBtLcu6Wyh9tv50WVlZ4jss8gS4z/PH0G0jczFMD92E
KbX+ctusosOAwlTFfmlILO08FcKfDmv3t107pPt0xbT9alFRfnDrapQ/qypEjm6pIYB3PxOgUeLs
JhPkUGi7ZAjBw3JPYHVdkWZm1uAgQ7ylKXKbekCAlc1HTzYt89Vxpa/I8IdTDNKfmZzjsBDQ06qG
gMnNJeKKq/CFyzbKHce/Epb5KeDAusfCntuv4Uof+CCbxaGfFfTZNzbIvbuVbcoqT91KOChoXwLF
87XcnDfMsziOnX0i7Mkei4tcrD1M0fWF+KgZ17GezWUfnmtoR03iq1D/WsuFuWNj55wjB2gO1gEB
HHMHhGuTufs/zJ3ZctxIlm1/payeG2mYB7OufgBiDs4UB+kFRlFMBxzz7MDX94Ky+rZIdUtdb7cs
LS1VFAlGAOF+/Jy9127YgBJCH6BuhRrn3+pAX8Irz8lQCzKXnLk50WP3MGSlXqLCykrSr70sZY3V
eIIBZxhpUURZa1RMLwjXXiLWbG5DUjo2UmKy38wN40txY6aI3+nrkDm40axJdlutcOY6styuuAeB
Sx/XKFV69sfMxj7QuM7bIkmtZOChk1U0VfF8TZ4qQ96KZdW/pkeOEEYs2o2qvPaF078brJ2pmSeg
6L7a2eKYO8oozjoejvOotm1F3rRd1B4D4mQEeTSS7m6WBeXTlMSm2MrWSk+ukRnZtuxH5HZaUX4K
XDkfS2QE39CUNEc381PGwmYGBru24KUcS4s7CMAkR3OJT8avNxrn2CWSdjX7IZNC6yI1nYBdeiwR
AvdOV6PUwR9L8Q1b4TSSFvlIO3Ygza6v1Z1u5B5My6I2LpB0aiTV915TXtC4hBfpLZ4X303mkgRn
OXYEnKFs4SH128X8DLOajlqXYiAMaajxdpfIFvGUGUJXm5YyVm3dTCmGV5DqWmbecXaj5XkyH2ZF
awshmzR7RF50OrDw4FMg9C/ueTecJUVoFAhWoWCV83ix3V2UdTpPW6iXBL0QGVjeotpvnm2aZF5Y
LY5zl47KbSPLF9V5Wd3zoU6JYG28DO1I2KhsIkWGlMuT74/2psQK8FxQk5bRTNrksilrKdRxlH7+
TE9LVxHdF1uQA1eUBRkzZF5gVSTibjZpCUy1CVvGKNPPeYbh5RAUTfoZEyMWmjgQEyFa+VI/Coku
EGibp1j5mCaWPBU5zzY/3n+YUgI3GAjF8omQHWx6yLxVvl1Q/uwWGPUknxcZkbu0svWYADyZLqgt
TTnf9nbRBts4d+2bshaMOEo7qe662HXMTauXqzxkQSsdrbOcHl53YKT07037tc6o27djsXj10bD7
5XlyE8oQYtBI3IPm5T7lCPKRmyBZkhta+LgSzZ48xGScGOBXcz2LCMCwuZtjWqGRoQJnq/F/VJFX
ewhyE91pXt3EoUZSBHxYG0Tz3u2UKZafMunjL0XBrD4aQBSx/EBLv0bu5uAxmeXysED2KkJlt+Y9
dRuIaneEBnCEFLbq2QP8StHitNVGJUwRaV+Zmhkq3dZKknl0Lz8za1KPUjEtZR1XKrkjJSr71k4L
WXJ61SQHt4TAyYKlDSQzqthwngzmKkDmWyhBJ/gLGr5KV7AdMV17MrISl/6Inq/aMup0N/rMqId0
A1U/tXVijpvWL1Gls0wxbbZhEsL3mAN7uWlKXey0AOFStCx6mh7mnlIpRMht6DuttgoOp0wBzH0+
YvObLOW7u8TuE5fsVINI5qQzqzccbx2CGELpDbSvaCKQ2+SujyTR22JhOs0t/AXclQPOsMVM1drD
rppXnyGsTsvXtKbInRWJlqNrxfanuvMthd56GI0bZS6++xC7PHoR3l82NVBO9LaCMQYp7yDA2EgZ
iztTYubBAT6qfUv10LGQY9Vao/Ik70hP69OrSZG8yZn7XQUdAqANb+3wxZozLc7DTGijt0tZJfie
yQhg4Akt37aewhuqK1Pv2E0bUnhGknzSc1LYxoMxzUFxpG2P/4t2ff+aodMq8V40sX7r6+RUeQNg
nw1ipISMAPbOMiTA+ql3UjJOkxIx287wEtwesw8IC31rtjo8goLhWS7EXcaq/Ir2W6a8iZbt7qcO
Dwfy3TLdzakaHr1Ej18dYwnUIeaWbpOsqF8yDorLrkmL6s0TPiK/lk9mEdWk8WhYFqqCqBa8xSWL
U0YvbJpST0ftwd6FD8Ppl2jE2AkdfGrU2ePIwzTYWMbpoJEPJKOewy+nYYBeV2YOrucBXG/M7FZT
jbfrh8q97zNZkLRrS9ax3LU6vp9sywdvmScSh2SwXIxVBp8TGFB5JIrXJlMSfOu+7UuBqrVy3Is6
hiUZ6T6Gh1282HgmVepj9fOVifRZk70EzVv383KLma8GOti1NhGzqbIJ382KmTm7G0jySAApflOt
aPxwTmvT3kuVeS3PeUdTf9E9tJ29z3MQiPreKKQpkKMN3cNYz/lCxejYUWGuHSJ490kaiblmHF7I
XqE7o3VWkqXWqGbHk8InSFgc+Qg1mMcLxjnNC4ArnAeG0kfnWmOoPEV+OhtXC4I6lp7FqNWmLI00
uSj7cmhDsjzjLw6xyG8Ny4kTjpN0qnM5j+YNZjgGPJif+8wlWscq1UbWjZInPwX1uckKFusLuBh1
vSJOZb1lP0jtrTkZdnzFh37x0c2Nahv0LFqXGjP4S6OeS+c81BTzt3YlyDYyEmCeJ7/kJm3WozQy
ksQfi8jSUZbtTNk6JPHoy7wJMt1GhyMr/1kTKtFZnJBAhCVgGP+QiCzBATyni0a5AQyIcAXUvWXo
Ma4JrpKYc8TGMI3Fj9SUNct15riqIkotHvwtVXW/HCjQY3JCk2rA9w/6wdhIE3XDFr0kubyjyikU
hY5Z5Zn4YOQf+Vg1BtuWplmbzrT7S5DSWnEi6SN9WfTBpA08NOlr7HKvI9w1Q39RGchkz01h5e41
yCN3/LNz4nHcZsj4x2MpF/tWk6nt7KmoOlZ9FG5qCGe0H8WW0ib4bCR2eVBJqvshP8XG49QBvblJ
u8RnBDGapb4lTpS/LTUNd5vtyF5cpLYI5F3uTkSpuqxe43Hyc5F88jBjrnbI2hLbNJN6cZ0u6Eku
C2ix+Q53iJiejVHUHMe72U9KNNCgf7w8icc9Q7xK3OXgsbEHNKNlDAx93G7euaTTSiSGKvcZzSbG
GnjdBcQHu0RSTwj5tekGPmtLSyuX1a3oO2TsBGM3U2RNzK5IfaZf+mQndnWL+hGv+5IgDaC8TItn
fRZp8LvEjJ97SFT66FgM33OtAIrG+w5KKVIHeYAY9kjVqisgEF9qDHxTyMxY39Sp+h2cd22c/dix
gRzCnACOiA+wA+LWh854wOE7n+Z52Ms5Gx87EgcidgJ5NyX9sGNaEQ9RUE7PcGaGS+rd3/nG/6fL
0wAALkbriE7lh5c7+C4dZqLuyI+ekC8NlQbiorPt9mGyk+4xMDrxZ95XKKeqtLvQLO3PX7dHPl5/
ndjQH0HMzRtBf3btnvyAUKF9OrctZqk97ZrKD3Fw0YWhHjsif+q3UDya7eJX46rGQ1NPbdlsfv0L
fGxLrF0Q5jMUOwZdaWIs3v8CNdWEDuR9BheGmhzJtThpaa0/Bbz0C98dxs8Oe/FvOu8/oRPWq9IK
AhfmMq6kzH9/VYE1zyQZD9S8lj0ysUlP40SSiIlWNd3oEpODkL5/lgZwjRzZ9x1oieI3/Z+f3noo
eM53TMGaJkIO1PvfwfcnzMLcmX1CGVoR2gjU7axPwzhFABCb5dxAjirvksZuvxWB0K9BqvTd7tdv
//fG8Y/PP0UVUBPQBcxhXZpkH94JuCxlZRjIxOXszDbnqDXmVW/rafnWOs003iFbMb2opZ3irB65
/k+TSjzd5cCa+stedkZ+mduTqd1kZVB1f059nWMCTl1PnIXtZcuBEmAewzHoIcCM9ZITml57isU7
QY9kJy4LrtbOwzZrkMVEWm/k+nlRPoJa1STVtKtt3Y0PEphV8YD9wq6e0Yn75pUvB4wXThIP4kAP
uAZ84YKnOuTeMNlRRgrhsBuqwM6xkOM4JKzMLvUJw7BTPTF4n43tMJjFN6yjxKFOLfLBqAYc9on2
u8FxB2pKfs5ITnZ+0yX/aTBJUgsufRpxFmwcx/seX/XDZ05HRDt72YSzDKzzRqGM2cUVIY5OY6aP
EiHIhUNa8GkgLiqsqK6vockTTFivs/NhTqNKr6vDrx8D46fngEEYAzgf8iVhjzQHPiwE/VKXQoND
tws6H87ThNNMO/WlNLTHfi7gAvjxiDMSHWUTCStYyu3gURldtfTL+IyUsEIfFQkV7RFZ26zvUe8Y
TWiPND2+4a3uHn1s8+IwxzSMtlOpET9NzANqT6Wc53pwfJfa1WuetK7NiUKUKIBzQLnNThT6Eh9s
E2tBODTmGlpulogz4GSgeCnimdqQnPpym6dxjW5wyEbvjF1jKk90Pxz7drKkqne5DV323u9d0Rwp
O0nyDtoqscmtsyYt7DXpX2TwD+0Nk1TnyWyWNkfo26iWZvkQl59rwyMeY+7tgZMuAI92VxHMhtsL
KxxHZMJ+qDP73kFzYZi9vJkpVL0Txx8G3oCnF7mdlWyHa9dsSzqIZdPe2bLW2VCR58xHFxCQ+zgY
cLOEJi3EU+gz3AfBjXqcxsp66TRnqM+dov2yJZXSTpDAmnGyKxfGKyikO3S5iVktyy5HXpZeTX07
cUDuFv+TPdqzE2W1WO46PlhkygMRcTeS2iDZFbFGV81ziinlPDcEeIglPgXEDAzDmBMG45UzyqDa
gGmgYw4fst1yF5Z4g8dwznad4w8vdS7IAu9BrpyUIRDFDonsdoMi7TeiiuMlJEPiomCa4HUiELC7
MIgLQ9t2YOXT61GCuDlVesFjTlquO0aeqKvpFd4p6v2QBwA2M7TVfg0GV0i/L0QbrOdXo9O4lnDz
PfpVf76ps06vw1TzumeOZBTCSF9QwnWZmahr0QWNe2cMVX5CzGSgHPddEn5JbR72iJ4qYxcbmUj2
paYM54wTkBedAolLiWUt4mes7jDQg8y3W5AM0KiK1ojf7KTHD5XPE4KxCWrjqcuV151mrUXKpLnl
9Fhk3eCFdIL14Te72MdSCcAhda+zht+s4SnWBy0BxPNaT9JFQNcCjidU0N4uLSkvlDPLseRB+xfn
uOv1qBNWqBf3w/A+bFgUo8MwmlzPKjTrHn7x64zPJYlQnHxNnHb6+us16achLtcDle0HBEegW4DB
+n6D9LSgzoHE4IbzHIwzXquuExHsWnyQn2UBWQao1Ui2ZDBWYZBOthH2gan2zNr9z6YrXjJPLzkg
u/ZmWjwQs7CjpR+V8ZTGmwClXEQ9VF1k9VheJNii8Zum9tOvX8PHsfv6EngFJimKHv+tf1hVOZ/F
yZBB3RMK7AtuA2Pn4YvauN5Cz1WYANF02oAXA7aE/a8v/SF6jrk3ASGI6sGvsbHDYvswja2qAV3k
ELu7MsVyg3wxA5DbTSUOslh3huCqNEf8RMiNkbp2rkDroU1yeVZ94wwbs4cCHlE0QnbqOGNj1LMG
88AhE28D+K3l1c1dnjV3oTGB05NDTIS/J0h2vjMgZhZkc1/WqReAzaH/9LuI1p+efYYAvLeoRliC
DOtj2aKVYyzKaqxxJ89y49Lv+VNIeK6GgdEUJbomf1OnWus47sdCaU1/WSH2qNCoGKmZ3z+NAtYg
+CHR7KdZp+sdC+JmSDqHUofzko3Abqf07NGOKPamaF0zlBRW1gYHkDVs9T7NZpJjdQwm0DkC5jpu
WzyWXW73KBBSTAOcx/Ahe4mFyWhhWP2oFYN6EGaTiiNSIpr1aZVEOadinXgzp+DMasv+mKHheK05
HW6ndXrM6ts9fn+Q/qUosuv6rbzv27e3/vKl/vf1W1+rmhApkqL/49/f/ekyfW0rTKH9x7/17pu6
//j+ZfFWbV76l3d/YGzAmOl2eGvnu7duyP+6wD//5v/1i397+/5TPs312z/+/loNZb/+NJFW5ft4
MZbMXySSTWm/vLX5S8lC+dcPPH77x9+Znv5XKJlB9FgAIXdFt1DBM8z9r1Ay5w8qO1ZmjvekXZrf
xT1l1fbJP/5ue3/4rKGctdYacNWZ/r9QMtv5g3MJUUvoPNa0JxiD399eXv3NX88ibxxv93//+W9w
em4qbC8km4Jfe/fMeowtLQ54/BZwczBTuh+eWYstqzFS08QCvyTPtCzAvTIpI3cXAEsV6g2OiiBb
2mhEEhmOzIWxM2jeDV2T+JiA7NjWqDJD2xAdvdK+vk/ArdbdUB0JkjauC1UF50zLBUDlcrwUfl9h
ROpkdYnxgH0YZcElwIit43jmsRaBu6A56saTShcf76Loti5ZPDBgRtybjqUNe5ar7AQAqd8ZmEg/
K08aGzU6fnesgmom8Mtyzowe7zlq4Orju/fUI4w1S6T4lCyife7Jtdiu79fOrOvbHDsBhAxCIz0E
On6kFYnYezP2+rzDq0dpR6xHSwpD2CZYFhvTGqg30lzdUpvZoee6+INBZIS93dh7kjjqE7CYaZ+L
0tph0Blfp5zwmday31r8gltGnHrEmQO4URbIk4scl2Zc3m81qx0vOcyPtOwbrG+lYXjHaTS9gs+t
P9ahYREtDZMqedbLWftqaguLWR1AAylyAgmNdD6prljJIUAYPy+tYX4FFeUd+t6C2V65TfBZYCs+
telc33eDJTazPeaHscvwVwhTHLISbEZsgcxJhvkwVmV5TKoYUXdZWvueI/+BLnz9MLXdEg2tIy6F
tXjnLnEa1rasGw9V0nVMcxhRnisgu9EA7vJIG067slI9DXChVnsCNAh+RsU+hKlVMC5dtNQl9Rxg
JIOYbjM4zp+soe55bIeJQUC13C6j7dyapQnxoy78YzVYwd5vtHZPl787Y+telUuZe3KzMafLh7vU
QxdMu7FsH0wQAZu4MzICnnBvN0CJIhh0cuP4sbNpLM34hFQ2Nzc2EHLmapAfHLLwauXtZ7oetHmX
8moq6n3XZ97XySMwyQSKwFuXA+VS3lNgFs1u6l38ESjdsaE11PRisi/LLnYinYhs9nTIaF685joV
jncs/KU4JkXTYyKGXYRzeV+Mo/7INkAl7mIznALD0CLmY8k2d7HH93Qet0kl7ecqH5JD25O/E9IE
K88xScoy1BntRwUHxIrenTSekzwh+ECO4yuCCywpwjKJ0phMGuy1Mo5s230T6mWa7EXexvzL6Tlw
eSm59RYIntSDfR7MZLRbZmZtByJD83DmXo745E0owGpyV7qI+mK2ix51faK+lmbifIJK9yXTQJGR
nWxdGe14JqWogC6DIsJiLH4dwMfadjnIMCwm47aq6XCWBW9RP7rGZdOsA8WyqA8uQfeMk9vOUSFO
pAQdxJwPj80UYASLEfNglRtQQvTLgzkC641He00MKZi/qOoAEcbYmFqrR0yhnyu/07eT7cVPfFSH
C3zO+W2RqEcvDgCOOzArXHN9GjmwWdfKpvGa5lk4U+rttDTLbmIARCSSk8ATgi0crhpGjsM2qCTl
WYk45pF5sDpYPjFDoLy9t0Ylxnn2B0YCGFXwfZl9GuGtmhIGi3p/Udg6Y4EJIdilOfRr+q6YOmJY
qVCuEgqwc5IUThzqGRZHG+RIPCxfwd7Nl0ldLd8aXBoovQt3xj3bJZGykS9jLGRfx9H8ZsS5tgn4
eXstm/tTmRfT2cz69ciJUzDPHjLNdupNOhFcGjqMtaYTaM0xuE6rmWGm1gzZU8NH/aqiEykjyQT5
FqnOpS/gNjCCNo9sZQkuXNXE+IS6iieUyMdP2Bvs+qjrotyTSdDVtOLVlv2GcKhCO5memDYKpD9j
e5Y7UinqBTOWmeON0h7zoXfPC0P6T7hwd0Uw+fSUWwA7bWVCz+XRxe8q95ibNohZRLcZGcPAN0yG
CzHqLrQCOmRm3dscvcZXqwEDGAxgsy08u1AmmGsrSLZhgik9yr0ugBAGVhKs8HKZunLcjmkBJ5g5
U2CXr4RZfs674ugF4zPBaFeob+9dLQUDlAhJu7d0EddRVg8R5/n60Gf1Cw6p+RK7prjAt8wva1nt
QU/RrQ4W6DtOXcz764WVkvbCFbFg1rMGi4dAebs4JX5phpaK609Z6s1f0qbwGcW7CnXRkEcNPvSe
wKnqs5k3z8E4X2VTcO33LFDt2H7r2wYQuwnzgoVxy2oxAaTy1NUCGycS3NZj7nTn3sP8Odv+rYWA
YQcU/Ws5afETREz4YRksDMr6hW0b6i3ALebjfjCwmIECp/nP3qgRW3dHJ0Eg9iZiZhgz/zYHHBl2
Q3ZBmmAOWYwNmNmMNhUHOw30+3r0spcCCqQMc194EZwTxqETkLQOMQCr3ZA/zfCoTi3u5r3vzpir
6OTgnfOq56GuSpvcxAGLsFe5R8Osra/Ms6HUumUKf623yIWaO+dblWCNBWOs3zK4Rn/AYMe/xmdM
B8HtTqYv59PkifixGpUjz+vc/wan26sx4Y5tYzYxYuFuhWdY9xxwvD1MzGonuh6YAmP/Y0Cey8bv
neRzM6cOuqja0j5nRJ0dSydW5VYH2uVh4dqwLvv8y3H2PJg6Bj5oYg7Wu+ts1ucp4mhT3zJF915K
M78ZcUiMO8qqxQhJcivJS+4YT/feXN5Myzw8Alt66io+UcrvADYhEqDnrkRIKzPfVW0ttgaIzgcS
u6uDaEYHxg2lpxdmtt4g5aCICAmQyjfAn9xn+F/sg7XVnmO9iS9dM6+vkhaTSCs6dTS6rNkkWrNA
5PHREAFjYPcOlPbK75jboYGykX1l9L0r0cSEqSa+tgvIxGD8QCfcac2tJYr4Yklca5/kGjzIyQSk
G2ZBQWB8Ey874uH2GuzVA3zDy8mXRpgBGhWn0cair42JboR0vlz4g3YG9SnJwgp/dLyd4sH+0vuk
OiEO0VRIlxF1Dvrnb6XZqoNfBvNVFdfJfgFYdVKt0X6Soz+whQDhCUcSKaLJ0JsbGpJ1T7/XBbjC
h905JNKlPZkCKfpCTmjWA7wypsjk4LbH0ieQ5PjaPVBOFq4qdmn7TW79uLSy+dxanDUvUCHGb3Q4
B+M+iUuFGbP2EK7mWDRh3HtfSNtYckZRqW1iYEm1qEN1tEdm4z/Y9L7p5/5Z9a51PwWxD9cVz2HC
tl+ETl8XL4HFqGOj57LZZ04fXLXfSVdW4T+iweG8yle1E4f6vQGWg4okqe5tu2v3qOudXTNmy52D
1wi/IZqaHs2OHFZJwtxKn1pL9CFE0mJjOwRc9Nzwa0dzn2xqyZ2CloIQzUtgnir55qOk2fhIU49E
AhgbmE3ZQR+SesudgDGCKuuhVHDcxuJLQzcohEuSRZ7OvfFSqDUBlVhBHtLakjaKz15J9IKXphe2
s9xz7O3DutfGF9k7VzLr25sOqdGROuW2tRuyR+srpk1vZkV06VzeNXrwVpJ/ycD+FfjPXqt07zBV
i3nhUCxN/gSXzbvBVmxs1Wwc1VLATiprBmQNxAhGB8dWuOw9Cs0DC2EWtYgds0mHNZnsTYb3X5Wk
xSmzaaZEC3opAbm43R0S5lXZkVZTfZS02bXbyusd71bL0lePCvbW1Kz+E3x/a1jlI6saaha3moB1
4un5FBH3mm8WZRX3cYEUFt3Fshma3j/BAeccvkzLdQAfQg8BBqO5BzLqnn1GaygkW5jvDo3220kf
cEQEoNE2idvKOzHwV2Lk360xX+pTrR26QKYHv144LSSA2GiD2slRE7l24y0oZSOiBpYrOx/TN8xg
sF1TmDspWqN1vD5CyEidG9tsW/QucLVKBT6Dxdhy9wNVjkoJ98k7EJteriFsGJoiQZrdJlsLoxzV
Up0csimmqR7LMQ0Ji8cvyvrD3ms1Z9mbSA59oS6L3o7mKX12yQShuVQqjUT1nAqicPdtPAAAHgov
44QFU7Ke2Vyl6d/BWSefanguC0Hj3Bvui3RhUj4sxQHZT7vzV+aAcDw4qv10SnAt7ycwebdJY17k
dnPjNuCwaVg1Tzpt1rsmm1GnmpLsrdlMLt2GJCx07GXkybzYt9ITR1QR8R5J5LIFzBtfw68wLxND
mbsGusTeyQfCOKXX3MqCx3sxmYyjDAVoNqvL0UlvybQwLux+0o4T86vLeGZAoqNZk1s3YTay69Ox
uFt6sIdMaw7ToE+40zUT/Dr+VypuUtIuHD52DJ86mmppotIHjIt8ZIUI7ox5yp4GBA3mto9HYW+n
Se8+tVAzOD6QUb/+gMK7EPjYLwg6Ebe40ksVKbdEVtEGyyYxWBG0xXAjkYAfQJTwLCw7uDI0m6cN
nOt44ZSpD9i21p4Jb8JQXOTcrTjXwXJUywlEFQfW3DpkDC1umrH1OEZKcbNMcbBlhQNI7iz9Lmn1
JWrc2ouK0lVf2xF4iURpV60M6eZbXRfVk9M7+Bt7xToUCloMdrV2rUB0WY8Ky/a+km52PzazjifQ
cUBxMGZR3pJdphK91+hR/Az9rJ8WrQPS3NZ2sXL+G3K34nTr6XPF/iy5v0mDNonzh72+liTUiDq/
LlDx3LcChjmn1M5/Lngwzt3EzAe5VX0J3lPH3TfPn/zFgQIwKO0rFJE56sou/dPoXf/Z1WZ5xOWm
Pv1b5RQEItNbxclgJOunqwPYF1sHB1lYhFbqBZXydP63wZOLpNHhhCT1jQe9CcpwFoG6qqV7JdMh
jtDcCqqF9JZjp7wylDHf/OsNuk8VqaXFx57b/60z9+5v7d+qq5firfv4o/5/bN+tYo3/vX33kLUv
afn2rnW3fsfbS9fThdP/WBu6Ov3ctUXmr9OF6W39imn+YaxD0IC5Cj5wcjn+/rd/tu4c8w++gosO
WgNffNe6s//AckZALb5rUnYsft6HVt2vWnf2h8YdHUPOLkFgYYZkBPZx1FKwIEtzaCc08mZwAjxg
n2iX/S48+X+8ChZIXiL5EWjE37e0vbT2i7RG1aqRiqbR3cj6gwJd/JtBzvshiMeZcW3Rez7TX0Qu
UN3eX4ZTIb5+NxmZelRDCOymiuJCaAckhOmJ+MLuQQP/fq4yQ/7WBLzKF/67a//XtRkUYLHBNqeD
i3p/7QKbb67n1bipBOe3r7DT/IW5UeOjxAQKWSzbHkmg2qOiz9XG8wPx2But8bmk8RNvqOGhccEq
z1UkNA/5e9HqZIdgqkgYSf7wdP6zfftju/bnu4FrGwUGF0GM89NIA3rqiOhbHzdGYvV35mJIcXT1
Obd+YwZeFTXv3xIHVQmtZ+64x2U+3A6MBv60jm028Il7KlTLVM612RfNdOnD0G9JERiI4XlOAqKA
3X/1RfqUbqaLBIJ/cISuc50ftA9D30ujsaS/8TrN3SAm886c6dvdr9/Kn+66j/iXBNdVWMUHOfhw
lcaakQIbDZpBT3aYzjm4j45VPwIDef71ldaf9O7NXAd7Lhgak/krPcb1N/nh9ThzUBfMiowNLHuO
FTiDOGCOdFV9pbRznjk4/H99xZ8eE5YqnmVrVUzBGXDW2/vDFdNhAJzjSmxUHPsPyGeQC7mV9huR
yk8PyfergJJgfMlY43uu4Q9XcXCmkH/LVSy9ju8kMOYdjU7Ovyq1GEc1jxao2b/2sf91XvG7a354
MMlEsWd74Zqm36wlJLB9I2te68J1n3o/wy8sPO/063fz52uyJPFaMWJD9WNM+v7dBFbVIlsAO8pB
ND6NculvDGtRp0yrKLzwSXGIJEhjire/vu7Pz42r2y55MRxrmdt8XBMFXRoST2F8ohzO70Yoji8o
f92Q5dcbwhFEz2/C9X76SLAC8j+Dc6zFPPpjHlcFy7zLG8fZELxaXxtB3dSbQS8kFg5fasdfv7o1
f+39BwNFJaI+LhTYuK8d56M4ASQ9IqcmG5ks0xvfY1iW5amWWr88yb4lLELwIolJg8JX7s2eTnho
ggLP8Sq7wcEx2sZ4UbnSHZTFOEDaE0kLvsBB4M3ajm5149HRgFwXKlXD9kU0RD6p0Tqxuy0Zbox7
ljXmobPXKeswDOvAYmxxbdFxGNI2KsgFqq/bjrjhM3ngRnmaFk4aTz655A1w+DzqFuuIwSwwthbB
EuxbECvMg0wC1X+100bRNPfnqbqYmL24B9QdARlMbqy9Gm3BERSzT/1cYaNxjrQhFxxDDmKU0MH/
WgJcJNE2EnrlGJt5JM03HNtg3Kd5OxNbWKDwDq28HrJLqQdkzdACEuZeaI68IfYTy+Pimf54Qwhz
Yu1gJdXPwEs1bUcl6tQ75ve2f2F7eJHDvF19YQa+jGtftw3r4Aq9e4x1RLE0XAR8/vVAPYtXVkdb
2dvaFDiDozjuGt7aejKzqQOY79kPva5I06yrmRAiE10Y6GfYb0y8aCVgOGIC+zgrJj77gIOMEQJ1
BXorTAw25wX5ysFUWIG3NmMUOl5QvW6DGiLHXp+N4AudwX6omRCNTIZ05uAeQQi58o37ie3CuLUb
2JgIREnE2S+NDTaB4w5G5q0WZP0EFzVYzF2ixlG7mBLFeV3T8Ap+8ipAvbisBCEbbBMkmlV97wKJ
MshrYNBAUMqNaXQl8OAGe1IEmIf/jlsEi5sBQQ89blkaT1JqaKtifH7nruO+E5m8aHV3EQMp+0S/
rIL8IsG1o8wfm0c/bk0dj1ufBpHCxJJdOWjx5x0Nl5i4NDbAkOlHTk5ZX7v3LSJUFcY4MKoz6zrF
RlHTgwOm25mMVtrSeWkhKlVRg0cG8VNN/sFz0/f2Wwz9co4KyKsrNiMv0sgsdAjDSqrmEe6d9one
usp2loXrAEz36hlC4WzgwBYSDTkW9EmuUmftT558bEpuBbI0tLo4fiQvpCHdw4VEhqZSgelagO82
mzQWBJcuDsMONfb1bTkY+FxINYibDbYZnI54vAZr7xFT81TlZcsPyTRGWKIzIf9reIm/WgJH4VUq
q5XMb7oz/WM/I4ZaDoBgwmVJvCmaptj4FmgDYQRQ1GfF4wUxO+I6/atTmEylyFpgM+psfOl4Ttq5
Ii/O4rzMvcvmQ5oYgb3rYIvXu9nycXYyhl+G65rCCq1bAjl/q898bj4VGnbWOzZBme4YwyUD3Wyr
uZrjAHoW0LHi8yAm/VkbG3nto7ax90Oq8AyisshS0unzSaEA1Ez/wbQs/T+ZO48dy5F2uz5RXJAM
Bs2UPDa9NzUhMrOy6Mlg0PPptY4uIOgKkABppMmP/hvdXZnnkBGf2XvtK15d65PZ3JrSugrnuenT
LfxTOgD9D10G3CeLYZKZ8A9zgTp7kBjS2RFOdrPx36mtsmdhpBPVZaBp3BpIqzWbdxvnXP8g/dH0
14Ahx+dJpio7W61xaLXHARkza/2SS/lAHLbD8sSpLk7ABhHejUbeXh6Ms/bOQ5fmfv80+63jdjHK
etBA9daBzWc6UJq/RVnay4vo8qI58W42FXu13g1+wT/myQHXA/hUZ0yweoyrWMANzvNGDlKj++aJ
PDfvosh0qwNziWFBL0yCFyNTQF0Butt4tT3wY5bqy0c2CWSh2okunyiirbdscwcQnIHGp+lDnttZ
iCavAs+2PtvaXn69sVr/NVQB8qhMl93rJcj1AwFU3TcbLP1HtXJ+dEodQodMu+DVGgf1ZpkBIpPv
pxcLBuci4A4/eCqqUPzVYbt99DO2491Ki1jsNXZT/wqTeHfEntZNO9+igIyMpbBopzKFgbYSf3WS
mgG7wPa+a3DdbnFArNl0AI3dLjuiniDFavwQfISLg69aB4m+QQ9lXvwy5cSaCOgq0SJs7h7p8+zh
JFb122zNHKuA3olcHxAU9LugVQCOVTWNv3OI0Tp2QiPe0q50HuAwChnBdwRp0hvpgG9jh3NwulYO
V3g8p1OQwpQmKaTlbU+GoDqBsU3MGVqE9zWXAaAVlJDjB6Jt6F+1i4Vqp4t1uRtdvT2ityXHccxw
iEWp8jIR6RTm6Z6gQxx0NkTtlq+7aH/RacJNBiqaQ3XvGbx1zMn7XaVchqMTCFPrWFlIEEA+FGym
UDyYl9kaoF/bQEi+Ll/tD7ZASYHFBB4Cg+A3xf+Xz/lxVeV4O/ssJ2LgGS7rpEYORLn16YMFIslH
VrVmH6vi92eKjd+FSfJsoeVbTOeQMWbwEKaMrB82sXVmN/TDGpwmkoCsKAndjhvc1yjGhi0X3wYt
IK5p0Yb2bsrmzNuXq2z+DA7b4zuiE0ssci53yIu1Tq6IasKrbpt5tG1MewFQY6uQycnHtPsLR5sU
9AbhaRrLRukf7xJQeijHQoQABlP/H4QyI3YJWRbMFb3G5Rtlm7NXEBmS48IeSHP5rvdJMLND6/yQ
tUm4roAEW5SO7w7mv/7QJKGadgrmZhkFLPfwTw+UzFGx2So72GrWdUxMRVKQmNLmD4vBfA3qprW/
+hS+ISuf3EIxX5bkfDmbCL4qdNsfrTUw5Srn1tFx4i7ydZttsfLN2jC5Nrx8XwIGODsn9ONltCD4
XqMhX/DWeqZfWLQgOD6YMDdPaeFv2Y7eRY9xUIbtfGxm9vOx1gj+d0o5ZJqin8VP2jvDGPOGdFcs
0et1b+xL/pNLyfOdcyg+BVzOYGXZkG/RFMyQg01TZj0Cz2UY9hjYODZt8ivgjAQouA+9u1nDeRKD
X8djULqfVTDhES3BYKMxAH457vsEHGiUAIThAtcjocd+6fSnhS3FC36qwiL6ohoxpDEwWHZhvmnr
bk67Boy3LvlWy2HInnzqUrEj3FFfZOhmxXNIftVeGoSYB5Lrpu8imAhUSVk3AWjxCvz23oAQhNx5
T5DBlW0hkXs1e0FsNmV6V0h8IKcB2yg4Z4hVEo+Nts85tHtqSF3iN7xsoj6rzCX0MKtrAkpmcF5P
CSEfwxW+JgatIV6hN43ac4uCxQU2LpxM3neapKGjNXupd/IlfsW9LC6EoNzu8/cZsPGXceYi2OM+
DPydO+X+v6QutBf1MsmyeOKY/jepJnz2qjG8smaNm3zptXkDG1W+DU4qNacJcA7Io7V9HMKevKI2
9BOMyq3n6dgdV/PGIH7kjvdH/b20rLQa2LivvdFY/9B26JPfDvzSRufKi0sVED3oA/RGROSGwW6r
XXxzS+k1j80CSTjuJBBPzHZ29w5UV4NPXazmqhXeRi7raEOjIYXXfxMZqt4ImnBgSA8AsrG/kOAu
23pDbaoYb6Ae6R0YuS6Lv4w3Df33zielcYxICfCvnZoGCeilLW/h8Sp8vejMfFa1tlrjyacVjvDV
I5UYBouQzkCBj7jC24B70Maj/Axi0S2PhMc1t0iRtg9DhVfs5cJyFz1PSEHnMPBmHL1185nNaPOe
rImgImrr+o6vs2PNWbCejh0CZx69oV+JHGgMa5Opqp8HQnCfHWdtXrmBajKY5iH5xfbasfDM15GY
S1ZlLApLI3jW1uAuSAaicqHgpG/h1sFmSJFkhTEl9vIzZXVz58rl0nPwxU4RHINLNC8MGgrgdFEj
tWIWcGoRbXzWQU4+GSBWYr+0JySLE39x3oU7KpYwbJ9SquOCD38CAX9WTPuJMqJgfdw4IQ2PxNQW
B8KOkufVHblEAIem0bq6TkcKzKj/2fxtHC4kWXxjOZ6myMukuZ+LhJZg8UOEX12/zSRFDSFeXQdg
sN8SQhxV40YFki+9NAT0DlYe54s3f7JG0lsUNp26xdwiicXp5/aZbbvgcCZChT6DZZyJuoSIvyvy
MYgxXziKXieigL6DsNHLqSKs775h8Ztdc0TWn/0qUbqReBM8E6TgBZFY2vHPYDzFX6azxJ69KDax
bZu8BTwI5dl12vo9tC4axSEpbPxVgytudLdyhtbFHD5VNd3rzvVySCgUtgiESP7wqZrwgfLCLuCC
o9nLc+LZhUILYarU/vB6ULcKDkbBmtq0JMhVCHb3K83ib2HotEBJ0Ljul9QKl31hX7iam92C2yFP
EdJrqYcWtQ2tbDShYSOFdnEruiB/qa14Y+N7gf9mpG72wXLx1Sg/O0KUnxLWobZEWNdyOCtSBj+p
W1xnZ6tC37cJ6C30K8gScU5DhI0cKoFrNEHsjgqisQgOmiEYPKI6s2pU0OP8OaFOeQG3QCoFd1dz
N0Lh6O4YC4YcMMai9jDaqamo0CERbU2Lij2LZSxrcJJ7FsZCbfcnd/Af85uFUHezehgJ2ShmgkPV
GNQvNiqiF2u0SIIMhkA+Z2VaBpHNanOls6JopDvvQy9y1zH/ymBv4FwKqw2VS0h7FtQBR/qoeNKj
PAlhJY5wof95i8r45gh5OLC2K/90Kp9+WT4tzQFPMFcT34cgiqWHVs340eVbbQnvLvGJEHfuFSyz
7ptVAnLpJmD24HhG4swSmlY40QQX1ofLb/oL4mYCFVOgCYA80xLA21DUEmRGAlFFf1FekieL35x8
6wvDmhI4qm1nI1MsdUsv9ntq+8jBeHMjB7xz41hhn+ktX8Twr2k4s8Bzvhy7FjeTWYbPKbXyizqL
4wSQTTE8sdfG1BRgNYEJ7diFtSuVqvggV3g4B2/QyTflwUhGL+s5elnh8XMUbUqQnWV4HyIAXcGd
75f+s1CNeB39qvtKkmrjZgcF/kIgMt1MkbTAVYVJvGf8M3gzwprEnNsacqw8hhN4EqbSJVOLlabk
r9O72YdWlgac7eTM8/F+Dae0JAIQTv1m60v/RIwSOLFtONOkUl4ax5T8HiVVx1HPQ/1S8kXXhAEr
dQKH4nbIVkJ8NNaQDteXjMBdBhfsmqUE9nVnxZ974kTdCIZCPCfiFOHS0+yVWNIJ+pvcaG1U9wRq
Hpd75UoYi52qkWakG0ELO390SR9fu5QCFI6gecQvB+iRpm1tKdQ5h/cCVoiOajGp9DjCv7l3hXA+
w+Gya3e0oHjkXPZSPAcj4yXNDOVmrNdWkN3L6nw3EoFDcDlhg8wQDHkpkCuSPPhq2HM5O3bryBEW
8FXvwKWJJCXvE/UPKpoMWY9Uxf0yBqrbM8TCoNmFA/GTXV2H53wdQm9nABCMSKiX6W3wiRaK3GGy
v0bqU0EXtG5E/IJtaa8IcrcB64UsSxF1ixIL2MXxJfKVlCH87YO+Jtfd8E9cWDUB24mPGbg6PpMc
GOVZGZ+foZEi+wKDzx/TgOoOr00ftuJk2iW7pAV4PFjuNPInzKsOLhClzFMnmWx8tGgCmzoCzj3k
BzrC/jZHoVufZ3ghuMAwa5TRhboZRoPOVtQ7XTdvB5MP6FHcVAWET4UIp1O+PuL53A6hldfzrOwt
lynCh8WwijSMJuNkXsQyBNEC2sCLMUuRWecT0nMkm8vzIq8DRcKhlTjBzqnn5ZU3eFMHiYL+EaCB
Kk6GFgpjTp0QQW+UtmakK97yC5JNYquf1pWjYth+3MFTV47tAUrp+tT7UORZvZvCMT8pJhIyat2M
QCdrmdUv02N0F4Ob5mjdqVbWgz8749/ZX2CUU6h3n2Hj2cgLNcHRJBcEr9xarY+0m+f0OE1T+8iO
w/JvA+Pq10HWCUIwttkPFRKfD+YaCbkfAlP8vu96wAz9JZIILd3l3hdLALFcdja6TkWIIOmmdBc/
G35MYOoZa8yeWG2sgEu7KpxFVqoPU5C637KwkmfS400W1z6mpNstIErmgP96/ePLFVi9jTufUYOZ
5HwqTVnlD3g3R72DnQ9VR/q975zyAR1Y5F1CAYZZ6kbttqQp2G/x/j44m8MbMZae/tcQpjfhnUFy
FXGlVnkMkAX/GtDPqX4VZdG+rh27HIwLw/KCp8ZF5yZ9qoZB0YSeJh/IFC8RdgY0R4W+IbiI49yd
p5BTYWLDwNxPkxXgqc6hAmL6eTO6oNUZmyAd2KUCbfpFLw4S2mNyHrljiup6sJPyC167AxmflxA0
cK7aKV60F7xbdYjrF4RnSERUm078wW2xUhL0+H/WLQjcE2HJQBiMytL3UDDciUeyRchHz1pGbn3u
u3/ZNRh7V3EaEMCKpOISI10Vnzl8PgrMvoCFjSoBOWfrbCX5k9U2fQRIPFLUZaqh/rYYPUUpumXo
I0sD1UclnX4H29bCcrbs56IJhmTvjdnMl8n4Kh6dvnvlxJzunMlXZCfRaGKI4oD+J6u+/HaAvlEI
wDlMj2tN27N3Cfr6IPYdF+2IsRSG0ZyPt6ojhJHwd4ybe4BMjE5Eq3L+eywtoTVZbpKcFSNgpl11
K4jJXUuNHFbI9EPKpnsIK4EghpFAQrhtg7MK0U/xEC6FQ25q2DinVJZTeHDtqb5DUl33RGvbCdh9
Nwle/WKGPm562QVxz/QK+f9QOcGh9ZI+I6fWvvDL/HENDnRVyU1mNWMdqxSGxlVR6/YjYczaYXZ3
sn9WiNXvAJwE3ftC3u6Ly86VL61Q4k8yKAzEGx9Ce9CM/tK9P1cY0GUbosUhOexnDuUET4kEr3cL
hUqy05NdvuZTS+AvAd/si/plqv2Y+D7/dVrKjluf82E5VNIuf1g2M0QqMD8Igl8qtd20ZamgPCin
+dOsq6RGyi3ZfU/axes3dBC8Ik7KMH1oJ2VVZ9Di869U4/DX7sj/Jp8lMyPptmxlol7MpIUi1bXv
XUn8CHmiM4J8BYhw2XVdSLCEw9Ti1nBOCM5FnCe+i3L6Bk9y/24R4THHLuXKWcI9GDg8jPsDURGe
VNclzG2FFzTvhQXna5dYa3BfeFo9rUx6fixGYcyTcAN/Z31Lp0QwSR4cQRwMjDhsX/8jeaEl/4hU
jruFC0NGqpfOiaV2pa9Akwewt8YOOqHWVKkDo9vfMNwE59Mo6hsBljKJ675C+owRofxGtF4svE9t
w3QfAhviLdhnGHvDnEp7LiTH7EqJOMXzMEBboW+DZo8Euh1OrfT8K0E4z99C4djlHGV3wKkJ9Xxf
g1+0DyRoqCZuGJl3lLyJnV+vzM8cAsr9/BPdOQ8LHRtEd4p43mK8KMM9UML1zwLjglZPgjnCtzQi
BGOKfzEIsKwlhQR56EumHffXaTZy4gvdL3dVJ7FjWkSzArvML8khHbaOJ5kRexol7tbDHlyziZFH
ymMBqjDJkdGzzlyjlUa7OLNlU/ezHCZMYbOcmHbMTBb3ngmYECDg25w9tYMGXuRwb/KjZHMak44Q
vsx1nSYxyUeXeGpqRu9aeyZXuzEkOfU89IG6A4phPdiXZ5sSiwt31w3aZiRbwRFkn1QjkUShqG7m
pRpYGUHdE/dS1A7KRTC/pEGWK290ZVoHmA4MQ7ZnRiTBMctYU6JYThKOpwau3l6TFUVeABRMdllB
a4pjUjDTuCHrjmHh4HA93pbMRcWuZfq27Wpvaj4B8goR48siCzSh2XykHhHtnnKT6svHjvwKM0Bd
iHsquTTUHr4bmzeFHAlMAtXDjJ9z3gdoOVVMrDHgwTXRDECSitHOAdEHsaRjoImXK1IigyEVefDJ
Ly8K4QcC8REWmm1k6TEz8or5t8J/YUjoxHEgoJk1aGv8MyYvOvWJ3vTWbnH/Ebdp+5xeeiXAtnYm
WR0bViBmN4XJdD2W2htJMHDEPbMTgpZyUj/S2FgyaeMQa/mvu5m63+WsBC8cIvrqA50nAlTQ5Qae
HkYAiI3GrC+8t7XYA+njUh43ToWD9q3kPq+ke2e1sv2eWAZs8cLMxo8BbGg6u2Qp2flulEKxXRUe
CY+8cwkuEnZShzDRYuWMW5MnVSUhnrAuKy+neNFKEvUkras1hRYGDLn4B0oZumirEpu4ogz2wSxM
uZW9WAy0h5/cohw7aLlmPN81QnDmO/yp5X2rQbseKfYZ0rdMPetr0ExsP4HVIFBH1t+6GJRoyw56
7s11QNjDO3fm4LAQwLATN7ln9Qe2+VVxwmA13tueumhs+dW7J6skdBSKh8dcLU396QNJAFPkjTUY
TkOnCmwSIAqw/7uKW9o95Owcgv2GC+5Aub/YsWdVNV6JRgxPqJbyP32b54xlK8a1EWlGM6d5TrU6
qrB+rocwvEXysqa3bupqfSlnM3Ho2QoAerAbr8QD1BCDhQCa3l2qbSyxJg0aU2ARVgmHkeOGkY1V
Es9TVuMdB4JYfwrf761dOzqCJfo2eZ9GY/Jgc5BbA9bRlvBTAtoI4uJPrj7DSVhE4fTsZ3VpFf/C
tS0/lhxdHbzbavwJ1ajNX7oYxFiHzMqV+9lyWtUd/gIGyF3cDmg68caBiXjfKpdMWq9abB2HBMmv
V8zG2nFvIAORLuI3VU8vg6Ig8hf8ZqzN2SZGQDKC6R+a5ozDrTcMXvHCpMkLq4hsoKeazReeMc4P
geU1jRyiOdzjnLGXieg1ySftwmRTMU4i95QKwgKYJId5sLcM4qU9rFj3uSFHnYnXJsbzEvpQbpVV
VG9bBsNzhx6u7a8DFv5yH252l8ekQ8vtec1tCZ8gC3jtk8Qutp27CbLahe3p7Ko17CJ3+FfTjNkt
WN2dEZ1VHspqlOKsZxU+BBR7NQi0nrxsJmMgj1Ebq6lLYyelxPoKQ6Iv33RKpOK59TK04wgLGJxS
pzua9j0JoIp1BShJy+fduIypid2MQpMwcZ22mkmY6RtQmdofwQBl0uNaUU0rtoMNODe7jJi8+Wqe
xwWVRV2GB1A+AkNl6uIf7krsjYwJM5xrlQjb1mFHuI1n/qdhn0xIkG+aSDEU4YNbscVHRMq1l2Ma
08EVHxeRXbiYBjoaspIYmTcsCyJNJuLfgWvqWaBHpicUcp1imOHajavVVWc3mQd/L4ZuZL7YEOey
s5n1Gga5FvYF2dvDGpVASRl4kL7VX6vGBPO1UKSqxHM4aOJUxrwIr2yW3LfbOkAaLvzKPjQdJNTY
I4giPDqEeDmEz40peuCM0GX6yILx+2ic/IgK0eM/fkm+edUotItTRh4Q2aV2FxqGzjyXy7krK+8H
32z4Y3fDTNQHmgXC0CZftN4tvQM2L5yWDJ5CbfmAjpjxk6VYLpX+FzTAcErIbDXhf6wAzhPzUlTh
CzuB/eD62T0jJmhdzFEgttuCeV0KcrEam7eV9rVlSL71PhLqpl+eEgfi3hkgw+Aeuc0t75Ab5AP7
BddJFg+jYrN7sXk5N3YqKeU35lvWUbJRzO4Xk7vhPnP9Tn84XIrNgxRhJ3CIIf2IGV0wBZS51/0/
6Jv/t1iB/yJe/j9iCv5/VDD7/0cF8/Ov+c6//ouA+fIv/KeA2ZH/YVkeEuYwtD04AzZyuf8UMNvB
fwQAnjBgXqSPjC3+h37Z9f7D5qvzfWTP3gX1hEqsxydyoRI4/4Fw2QVn4Pg27BDP+7/RLyNi+190
ig7YfSSRARk+4YWz9t9jG/4nBSHD6jz0U8I4cbdMV3lWij12N3Ul/LT9kq09vjsQivBdsH8Z1uUP
Z6aIM2cw9wEalBt2we43bebGsZ8HZ/jL2XtWgDdS4+be8PZhauFJ9D+oBfqjrtDDXCuflilETIYo
C0n/zAnwCKVVncNtEHcUZOZJ9HN3R687RxgAxweLYgWOwKjf+k2kcTNnxX5WI00AjcW+HPJ+b0JH
vBZD514MWkQ92QjH4J3QEW/W0j3SsLvPLvssPNBl8d36wUjtn89nibf8tOh6eCSkbLteGOWcOBsd
DHX2tm9BSB3YsZc3bT/fOsp6SPFep4v/VNkJzGDHfk4QLsbQccgvHxYohCybv8IAPKvV4oci34pI
KLRanFp/k7nmZ0/zfQ4rQFfYN2q/O9IZg3tGUseK68qR1b2Xvs5r+yRUZUB0qvlhBIl8wJNL0pyV
zvN7Y6b1pmkCNCRyHH6DWbuI0qr6ZG8O+qaahRumx/XbLjLr2R3r7ixW9wUc9fxZJiHyn9TF/G2n
QEPlHU22Om62aR6TuuVkZcX9OjfWuve9kY1kK6aXlDkGmh2d4thAS3OVdbMXE1U0vhHcqVg6ZGyM
U7cL77Ea/mBS2tsFULSaepbo3RpaXMBmpPGH5GfMpuxICuPwKCUDPhKaxVEnIwta7eKFS9yd0w4P
fj8g5sFPnXUynlcHD//injEi7RaXdEmVUbeNy1uq2duuixWn5fjty/xJkem5X8ryliJSXxERS/Jp
vWUHiBAto4DtepiW6w55D7z2uNLmOwPzFaVjChe8nl4n56I379MxuxFdz7Bq6DQ/RG+bcec0FL1+
CRCDYdobdpLy2mbddp2QtsjUhasCsjOmxrWWB4sCfZcWoPPzZj93f50OcyHN04yXHw64310lbITj
tJf9vluYDXNb43Ld+HizJLlqx2y/wBC/NeE8xnkIKIF28hgUkms2ZWIH/MM9tJ2bOFzNfrCbsEI/
MHGPXA8gP77MePVhJlqYBdRaYUFUMmLox3x0OkAliCSXJ2ImF1hXu5zA2XVXzhT+GmOfmREyIy2G
a9ZES7RI6DkpNObbbFpIKlUpuwUv3YO7vZ4cqtJtVLxwMpsQIZXXUuf2FfmfTE+EdVDG7uNBNvKc
0zqRNk+61xS4jwugDRyo3U8vzKs/kahpB+qxcVgG0ivi+p9qxWfubnvfF1+LNuUNYSrFk7HwHRQk
re18kLaOy7Zr4frEreetdDnsuSJeBPO1Da53bbLAPeL9JVVeibgckvQeTfsSsS/Ex11bx6my57fR
ky7wwW58Hh11OwSCzyoT4NqbK599MZjlf0xkzsbN8lsvXdy3stmcna7uByBlu2C9SNkItyRWcv4h
S5FKrbPkmwKwvmM6ll9z6x5kzrqFReIHTRqgBVNuO8tkL8lmdt6Qt8dmrU8+SJCLpCj3byC36zeX
HWhMGf1TZcUjIu8RWK0bZaF7i7/3Mux/a32njvK04JmE9wL97G+z+l/+2IGBQ/7k54ywvKqqWFUn
J3yJxRXII5dH3TMkiZbTWyfq+tYJJBEKPphzB6XuIUFL8yNBwdzk4PwievftnynactfIClVm5aUE
h/j9kTEtx13PoB2ZD92vtl0ghNquDn2xkIGbVbxPnWZmxDzjaEiKJJqmUOzbQk7DMMl20AX9i1J0
Juk79fZWLb+32SWmY04cQPbNckxdJ7hm6rVd06hkT6vvO3/y1lWMt7PBvkOVbO77JAfzUT4mSATw
QFZhfkjd7baC4ZSEQSOjxvayv54ovZM9hcVHqvL1zje9+Q2BgPwufG1X5RY+2lPhxgg8lm+FiPRr
1WXH3I3w96zChFsx4Em7FBIOI4GpU/bZBGn1XPv532GwkWS0ndyJwW7e2mGbni470Ld+JSbO8bYz
ZjwAYlBCHkU72UBri9AhDnbzPsSipqi5gPz08mf1m9ekpi2eiw3oPsfA3dSVP3S4GABzMt074Vc7
K4NAzLvdOV86y4GojMLp3/IA4DW/6kXyh8NYHmjVET44BNo/NZtHzXtJuiJAdRXuGfew+JSTbm4o
P8pgV+rGf3EtEagIMcv46bPNOoWbah4GQfZWGJbtDawVsevdgqrVyWunieiKzY1E64W9FB3tK7P8
+WHKCePb52hmvkcrmIMoAf51whmg3zD9qBeXEZsGb5htadRXDepxAl/EV0cS7dPkOAb/f9A8OTrr
nylFSH+cGy+uvLGPeqZRUWIjYmAFQFpTqJZ7T/nbLd3reJWVlQZHuJWvrWu/Me3jERvr9jrUi7zK
N7N88XlQM29e1/6uG3Lnbs3Gfyn/0Lqr8l6++uuSToy9HU5IVLdI3IwEk3psIcOiM2qmJ2dUKB8V
ARChBashCZ+LgqlqYd3BmH8ShGmfZZvE4wCWeYSe7mGu/Zeb2UPXikO4X4+V+hsEzU6wrh/ciQzz
7dty6PR8cJBZ7pLoEyYrI5iWTOuS0Ci24mfm3V/BJBYCSDkoGAIK/X0pF68lYc4PddoDkFm2pI+D
jOEyIahfWFrEbk1ZyfH4MpYfj6HPO8qMfkdo8XQUW6peXXucd5QR8taqOI6tckkPjU82uiO3vW35
/eNU2N6r4XVCIkQC03PhSweRtRs+ZGnTf+VmxB07cs0kIKj341Z66COK4JwpxE+5pPpLBw0VI5y9
X8/vv9fK3xi4jTMfTm2O2hrdv4rEgz21V88NyhBxNBRpfWdfq3arntG+QfdPEAaaBY5+u41HQre+
QV2+hXIYdzBpmrs2NLT9Rcepjij0k/nnyVpJx+C9VDh506A9OglA2TxslmhzXOsNs6xDODd6jmsu
oeZ3Kljr1hvt9Obo9Ih+cpZRURXp364vv3wRmHuntvcF4PUbyWjiSWlc0kCaswdbWs5nZ6bpuiGH
5hW2pbyfx6E/edXaYKZgJKRndJFdNRQ/UxMm+wkxXbQBJnklLKmlFGi64J+sK4S9juq8o4OwljcN
3zka9wz2d+lN92t6ZZVju2vqo5qRXAMwOzHvyUGVZ9VD2prsamsdc1p61pxoPNN74rHGep9jDd/7
jMh3doq2RHHDnmE3PY4bm0lcceHdvCHM6PA9AVkADfuKL7BHN0qGsRWpDL8Ux3gusQKwEC+Ip1EE
w4jiz7yWJymGvW8nz2F1kwcok4E8kSueDlt3HNHVYYeWAXHg1WT/K92+P+k6uyZYZbgyaS6vCdRk
IQn/6lTiyj4bo8fzNvrOexfYdYxZGbQOpuyQcKbcQ9BRd/DqcQPm+9E3FXQ+lz3axPCR1LK+xNZv
kcC8d/KE+C93Gfq9u7kyiXzwJ7ylrqA4AwvAXPXynEPY0X/Mkou9VgPx8037MQ+Vy/Ox5nO948FP
d5aF3IIqymblKDIgRn2TXNe8aGSJlMaFY6QyuTcLYUpQ+8l/YGwTCkKjBDxPZnApg5G1CaIiVPKk
e8YIUdUvLOP1Nr7PBsd7F8gczbxnVrgN+Wi9NKzc8Db1+QVDULBpYMxoJXxwVvBmD30JSvayo9LS
fyFEhJ08It3yaSlkfRRB4h+gxzBRXd0OnRdqL7752oknHchYrzkznb4t15dqJgrCk0V9z/mfHuDL
kdE8EPe1oY65T1CUH1Csmy+H2AVkz0XZ/nNEv32VLTuTIfVm8pO7l6lvDWFFoSFjt6HQcAeqOaew
HfYFnbwT2Ultq3dTK+4kWZr6zjWjuSoaXb04tAEcTDR1XCCQmSQ/wAyS9g+fznhmZIw4cKo8lEwC
nLT21Q1Q2k8tLbWrgkGUUA1yhedo2s5jnXDkNWS436MFcqD7jwNy0TSMB1NQqpDzdWVzOV91g7cd
WS+SZWlacT2LgD0ttsrD2AfWNZI0sWe7L4kRyDrg1a7YZ8VlBsVkrf7oV63OhYb5PAYgizbPXnfa
r9cTf4sL1UIY6R77ubTfvXnayh0N6xO7+G9kzG2E7o8pJSGsw1BjgRk6gDgOfXKddrRFGTFbHOvu
es/CUMYZ27vIw+VxPXnkYzxjcnqajXuFdh1gr2c/0DD8GcO/khRjEArHaZwRfdQ5NS4BPLk1P7V0
fCh15vAqzCDRLImbn3k+yhgO3vDBD/qZTI1Cidy+izkPI4SOw5dXur9zkV1PDMdjhtWRXYOLCeTt
0i0iKhLG672f/ZPqYq+10FDgaaRhCCfSm4r6fQm0f7O441vYC2ePEoSsrzq5NaC9Y9r76g7gXsMJ
VAWnbSVedEdfrG4BiiPB5/81pVpeh7XtooRVRtRagod48ROqQxktTcPcl6oXRxqZhmNzJO2FCE2n
iqUpD8vWqGez1eIgoNMdO1t9TkkWfHAQlqc5L/+4XsPikdi6gF86B48NY2Xba6dVR776dpc4vToN
Sfkyk1mUcbTllBfhQK9AQ48qRjdPYPeg3tjgPkq2DH51TEOrKPadNfkXU1iCOcIrjvyLwPfD5Tkv
th8cJAM0HyQJ0HKIupl08tCxWufj9t8kaVZtBNetOLthMX4Xk22BDATFEPHq/DfmziM7cizbslPJ
ARRiQT2ITjXMYNqMmk7SO1h00h1aPGig/0dWE6sNjxROcwa54reykRkrJAziqXvP2WdllMMaSS0J
9vqgoMTq3BvdJex2WfnOSXIwctrmFCVZeimo2uDHjay1JIUDcZe5EoLwup6KnzcYc+BHPcK/gJPn
CjaYsrlwpfsStw6QPxCQiwww1qDoByNCjI+MzvVGR97T+72tlIJ2o6SiGGr1Ez6sfsuhku9V8Dqk
i4xFdla3JY2XEJGYBakPLoA0m/tOjNOlNqRfJ1MFDG10Nhh5DqAcXtRlm6FUldEFPLhgNwsA7ZL/
BvFyG8KpcPCM1F8pruirGDtKZGleKUY2PKqGMKvh6l2tPUcNlmfsQF9j5AarvI+W8YSKlBYHnDzq
SiveHuYjBWaS02XNynEkIKN0uiaa7lZqckexfs6FG13PwI6xlKYGzSowj6y3yOH820T/puh9t0Gr
Pa4heEff0IGQx1X7+7Szv9p1d2jYrkuNiMW+YjHGCX/LWkGEetqW+8wuKFOgnwja3jzQnJx2MHm2
uuUH+Jr8dVc1V3R1ViNNkKx3xy0EdPoLOEyqGTRYBjPpkXrfUjai22ByE8hPzGiT+j4Amr4cPSuu
H3raMpd1QncbVMgjTgly64t4kwCoW8aJf0rYj29Ln7yscaIIbmT1fZ/Fa6OKj0VWvZaOY0O/RGoT
cF8bsgunfV7LR0PLq+ustu/oa9BSS1H/MsM0mxy7+0VKvQDlg7JtTVnvOKLP6u+CACR4NsvUDCwY
6xCF1LgZV22mX7tVZDOXKto3jm/fCBr+GdENWjTF4afXk4eT0p+FKjQXQb9lCaiSICDBjCY10k0p
xDIcXIkeLS+Q56g7mGMg9ulBIfiG0UE/0sB9Fywq2pgJSWdebFrqqUQB7AkjvgefeaFipdg6VWsy
8ijxuF3FkZ7QKg8NUUiTEdsVuo5GPAcGDsAkzG9LfXhuDCr76OmqRZJnPCNkmwuwAxINKlWMitbZ
HDZHmw/xSa0pN7ol94F0OW5iaMPoSsJBSkUPl1dEE5/dKx28rVXQWiRJ50lj4bk0M+dEKgu/aITK
oslloiaHPs8fkNPGW8VSo7UlquioOahUYBz2zCgXuo9Hef5O8i0KcJaLzHc3YFSu2XioKHpclKsG
lDBEwR4jfT+MiP67ggNmO0ul2QL+AA/mfHfG8AWjCZRpVDSLHt39gimKvroKiUpKA+kkg5P9VLSR
pMB6odvciK5aWlNbL0dfNDcZsg03Sh/J/JM78uvoJ4QODW3tqCrlNWS+TWUo1g+HrroZ+ZuknJ6q
nu1EhFHPwSdAoNjc0OPMU9HXMB8boQdfXRcZA0wZJHrpsezCF5tFcdHiXWcbF2uPWsaD7/DsWKlY
TlrXXdPVOOjAY80Sv0yViHbZDAY1g2hZhkPqBXae35lJFm4GczjUQe2wcIz9ehqNZ9pfe1RzR83/
and8V8YQfU8znJXK/AWaHcXKpsSiDNl+AZa2OYiWULDKMZIDjLXroeN1uX21Ql3E1inLNn4zTavQ
xmpCllbAkTNf6f46srK7yHJ3WkKWYpFy7qNNWeK0BJsTL3R3NO7RzP8AkKAdw1EzAW4IY60AmTrC
ElSOTv1Vld2jYjaeG8wYgUq+wvjp1mXdpMuWsyCg0Djzwr50Q8Rt+TfWWTqI8BV7A/hhghsF3l3p
hc2Qe5X8Xpn6ConiBUVoLDXpS1sPj3osrEUD+AaCUWhs4yqIT1EfTkdN6uJuCpjcwRjytZgPhBY9
F4gStm53arOp3coyeEkKyByjVIdjP9aD18YDqkDDZ9tCcoDdHbVIPdD5lJyiR1TyqGam0rrIMusE
3HblhsnE00MK5pICudaFpT4Rr4M5hnTItvTrrTFmSDi/18UK08pCDldoH1e9Vm305Mc4fWnVpw48
Jf4bDlYpRiQj+Y4Ubu2UKRtI3M9X1lSnXgsqCHXQzDpNw4c6TpVdQE+N7/GIGlS7UxUT4rGhpK8h
yAYvy7GI2lBVrylnEmCnNDh6VMJip1LBG2+o/rFnZJESeWvH/kWjWP2mQy9ySolDWCLdue99dugi
PIRBwNzfKgqYCaWiaeo/6maG5oLE0GIiPNhM4vTE4x/WSiu24Pb4oUWY31XuwEyF4OOxVR7J21zr
47BiW2VBL8q6JY782XmjVbcm2RBe7+j7QJt2CSNxw5bkBVbmyk+Cg1rpyPS6V4IpL8iV8fGc16/0
vDd6IcnDJMBFKYINKECeGMkXGc4yw7VWyuw6jHHawN2c9tYkHGxR8P0xG2xasg0PUDzbFd5F8wEz
I9sCB3uv2Wf9EsEJebWTOpF6UTjbwa/LNceplI12WV/rHQSDiI4Bsv00p3prNSzdjvm9FqSZUl3R
huHFsPk5Ni73p4TBzgEkXk797RiIrRXxEdJ+TTH3JjuNmL2GFZc2/CKyn0oAECxHa7u12n3Qh+Np
olO0RoIHIQ85cWQv1ZGKCmVxxGyc77L2qsWRNrrxbdXS4q/yIPsKRuYQ+wq1r/4Ge6pEJtWzKlf1
fc6uKRrZN1eV7JYQhO39ACPAy4kQU/FkvQypaS0tthKjWisbKGXiUFmsVBTBqoNJfl/Qt+PCKigg
SJuB4ErzICnMGqx6IOHo9E8Wmn2ZFyYi45wIWWvSx3bRdjZMBMp/5WmYquqQqN1E3aRnUumozi1g
sZ4okP5AHlMtFZ8Y1IXGzm81ofy9bECzrkjfVZBKskyicyLaBUsxUJLpzkaat22UTJIVqMFcLjX2
Pabm9KRgAj2zqsI91bJrUY2jOlnHuUDrgIUeJKoW2/colsWyb5HHg91Ex2THpK5O0gpDL4MWdPK1
gomJNShYqZgTCO7i6KxBgUPrp7lXMbX3b4oq0TZ3Tq0s1WI2CSHAQDVTqM9m0R6VzEITlUc7dOHh
gy7AcHQu03w3SDS4pox3+gCi3x+4xKh1tw3r8nderlx1uYP5yHY6jDt4cx6UtFZfyQgV2G39NPxO
YmfEaZKKGDL9conGP3kRtakewxRiWAURfYM9un8syPr8klB7XqbootZ4cdJ9aFHcRysiKIdGxpNu
mtqJkpDYEBuT37ZMhJe+G91nU+MfBwJvrsNat751ai0JleSc4AlXKT10g+GXBkwptAC4Exe5zJJT
2jQgsgf4hbEmotPYt+Vja0/uvkcJtaY6VbOrTRsP979+yoeq8rIpfw5kdWVG9A+QzpGcLKSyC+vY
vuCDaNdERkUlL0wtbme1xqGNMvGkFyMO9lAE/ZcBReK+JR6TOhP+qbFEvkwtslf32K/NA1He0y2B
ONHRIpyUfQeJ3Cy1cGjtlP1wWgTWBhkljiq7ch56c6heO4HsHOFWsYbdOa56aHRrOEWQTI2WZbFH
oRdk2o2ZOMVO18v6MdfFeMRpUByKaPJfK53SCTWgPNAs6oiVyVed5SjkKWSbc+5rOdX3jaIhxq+V
YHptIxI5lUjzN5RKjUNBTmudKM8kgfqcjKxmC3Chva4DM/CghtCTy6N0gyObDNjarQ61Txb2iGx/
iXRjHjwSm36aoSHt2Bexx5O6fxX5JGqqumYetACbJNmnOTsEm0QHHsB+gvC8pcSAn97uyI4mAD25
qTjhr/6PyUCuMofq7RR39iLrXHDhUy2oa07ByggCx0uVIGSKMav/hRzjQ6HFG0nGXwo3/gvlGJrQ
ZiDVXyPldnX6/R/Fj3+cnt/kSPzz3/tTl6EAgtNM23RJ1ILQhMgIptCfwgz+lkNRiaAIlRnR1Qgu
+7c0Q5h/mBpZLdBcDRMOpw5Q55/SDP7WbDARtrBNTI9kI/4dacZMUfoPsUqYtqqqLlQnDmQWs4c6
6zZ+0WVUqIj1qQmws7PJoFDxjE18Ps4TYtkUkbi2g5iAVUKjSacTn7CrxEyUO7s4XDuHtVYY3Ip6
hstSdcXN9J4qalEy07WU0bttPpGESvpVsKulmlLI661mT05Dd63ADaYfEGngBPp6TxpwElJJTuqf
Jxh3VuWnh6bnL4IJeuxG2vhhGEr1wNOlm0rgIy3nhFGmZcNLj89/QEWOmjPDYr4KKtE8VKoejQsH
8SKMh0h/jbQOM0FRG124xqgcLEwl0osVIeQl9YxqPPp+6F5nYxZ9bSYCrDEc0niis98PX+aWr6Wk
4lkBvo/Tgn4CjWcK8YgKJWLdSreLH2OjiZMjetf889HOo+Q/aR9/IgT/Hb1y9qf/9y/H2psR+eHY
/W8cle5P/Nhfj8qLOVeFMfny/bXI3+qltD//3f8opgwTxh6jjNxVOFL/Gpg6OS7CsNBGwVVzhTPT
rP6V1jIjH+Fz2QK9L9opg/HyL8mU+ofDXwQiidIJe4P4O8PSds/CWnRTd13T0cGtMWdYKLveDkyy
bKXOmQq7nF10Di2nUDsC9fgeQfUOxsc4wOcbc9xh2/xVq8tHUuB2ltVbz5OijJs8rF5FgDQJUPaV
iQ2CCqsliq0Bw4QtMJ5V98kIFH2dJdrG8bVrbaw9BH5XzBhYKRHJFH0T/hA5xS22ouz5UYJDk1KH
+qJIfxgGgJoyrf1VqrrRbdPYxeUUsrbv6jHJYGoLMMVZLOhAw6BgqXexNNwUslqxS/ESBwi/FV8G
A4fOOQJcGwry2BGDn0L2vieigSkAmhQEcNFAecjv06L6IrPphMvkpKHM3VD7p5EM48rKl1lE87Et
cmM12rgVhqKwLgV9pJMdjBs1T3aQOpZZ4+/aKr1vSCvc1Ka+jCIo0zjpl35VIT7JgviyLiSmD+qA
Gbx49tMocZvyiJL0SNHtNYy0V+ko21IQAx2r2YNNED1rrnYn5WSs28BBCJabt4aGzgG61WLMKmWd
Dv1DhbpoDKY7kl6+o8DujjQF75LCfpoyey8y+kVGrL/miCZjDaHoMCrXeeQfitztFuRUjwu6Guhf
s9S9oLNlIgrOqZuVkdeX3/0K8FH5o1CrNVb8+jsxeqpHzBitplqeJv5lLc3CO8NC9WCYmHHsVpBf
U0lPEJz4CmEnWVh9bN+EenoXVjcpvljsBz4HIKzgt9GAyTZ16ztbN54xtmJmjenPoFaKK35qpjUU
8hHfLY1iKhcCsjx7pOqirvSGQKrJ9LqR3W+UcT7yNavkp+Jl0InoDKvUogeSrIyiAT4m0d/T8nCX
kZpqm6GHODJopo6Y25YrHd3AQsnxiKmypWTfh1+h9OPsVDps4L19xR4ZX3vnHBRHIUFForXihnEK
TPpCN8jz7JzM9LICI0NRZt/Ix9v12lRvkxJfbIQdmZpyC5hooendZpQYDoLW3/YxYmhrsKnrW/Wy
ypjfW0oAql6g68sdD9crDfApB12R4VRe6p1vPelO/WSHSgEGnXoKFZigajf+gNHTvo5rCqssAYgM
TJTI7WH0jQ2fuVepEjmxHd9ZpjEyPlJYRmSmUv0EZBEIxXxS8H3zpyYhqMotVULcURCxBn0B8gxR
G3qJJdamK1FckgD9VCCD912UaTkQuIc20T3oFCsyFjnOtgTD4MG5EOF0Td7YuMUO4l/G1ZbtSc5h
ZdqNebRS3QopHmHxuBBwd/M+VjZCEMNwvwZwk1VGriYUmt7Rk+giJqmAIhovhRqeSoo9672XNDoH
DHMYt5Y9llsh7P7K4ES7KfD4elkNdAAj2y0SjVXr4kYOw20+WCqqevuHORknVy+CiySensXo2xdh
KdABEAGdBKzY6AGWVlB5Zh+sB8TaPvHqgW5s1VilQJ+x72+nn/QzxHWcdFF2gS+nJ8gQcwfXSwJj
V+A5I0+9fZGol1oTd3JZCQxjEgsHO/AFsCnSAfWS2MkQtlBLOEeqfgcauG/D8ApkgLlNRmDXlHNd
iB0oUlIsSp166RgEDGnKgYgOPHhUYHFYiKJiyAQ5zUNF2yju8BUcKRUofYISajgNVS7S+HSdqB3a
ssnSrPsHJ56OcQ9bvJ1UINITlQCfCvoQbtRZnEqK6A3lVV5romwtMhMW/NXokBc6XPcB1CHp48s0
ocJH45TTGlhf156+qgkSKsP+OmbZYVBJBq2yPF7ZIusxro9PWmQT9D4cgxSN2mgOLyQNLxKTrAyX
fDtET3gWM4+8CTKAC7HF3XgVtdQ5DASsy7Lt7lS/Iy12WpbW16DU8kVYAtuwrY09KY8DDghK7tNW
0u8K1frZkTiVZHc34JYC7PYAeqnjFD88jW13ouGF9C3FhBNI0LCKewrsvr1IzVzZUzvF/z4rB7sc
P67so5XI8/wF7ZNCr4Myb5X1z4Rhhkhmp2sbaQw2aGgsUvuhdUZz8GWue4jbXuphMBZW8KUPxvgE
8GT4GskkW4PqecjJMloUg39ldXeKCMx9q6f0EEkI2fslvcUplc2V04dUx0JrTeYVIVtukO8G0F9x
itUMD6q7yk2WQsuSlzSo+a99I3+Jhl1AVoJLwd+2n2hA0gyKaLA54IcbHEy4cG0kPNFFpJVXCPiJ
M7F+BKUcl6rVUepxzX0U8z1TgifrNabHTZ/rpYxo80dYg5eKGt4HdqNtpGW9jPTe1+QPmLfqLFCG
E1Qv2p+qZa1B2ZvMUmYDY9V9Osub25wY1nmr78UYKFfV/KW5Zlh+offWnGo/aa+EqoCcjDJ5Yc0S
6iGMlYsgQ1ZddLV6HfRO+AOYYnpsrBHH6k8lNkaEeoMbxX7EcYtt35pF2xr5YetsFnKXOklZ7izu
ltNkfHNnwXfKMsKWIkFVhhoctSvtu1kgbtt5+xDA+HiupGLusTr6tMooxtXzQXiYj8TOfDgO8vmc
rM5H5lqP05tk8vVLR1EimmwOQI18JBqoEts2asq1G9FjXxghoR2uAwlHbWPgTDQXnoE/4lylh7s3
s4xCV1bph8kYnxXXb14TN4EPE2fyDixnCz6Od+4PqBCssfckbctrNSB9oFczBMlD76PddUxtJ8cG
pEcjZ7ULoo+T2oflAQ0DkhIh1UsVtMw+YFQzr1c08wToi5NakxOUpyl692dB4Ikf4FwlO7IBz1CE
lxge28shdkSyqiQx9ZTxq+q6H1wFUGozLQZ0pxttCimgxpbZX9D+xaefoOlypyjYK1Qt3AUAS6qq
Mbb8hY/nfNWmkfXYkKZxGSbyGTNZ52F16b/1Qlc46ehQb4JxrlDnRh97KU2ZGysuJxKgfHkTtWzp
OIyJp0TqiLSZFWtMKsq0IQeAZMxQtegoXiBMQ5hVrw3fs1jD3Pq5IzhrQ1bWSzqqS2W0PNo6B3us
lhi0013edM09TvELMnY94fRf4yw9KCMFKSvtd1gI4su2zQRq1QDFbQABrRQ/H2wDSFXd+Drpb2hR
jkVIC2sK9X0J2nDRVwmNkNijmFNc20SlHsp0WplpfdOSkGd0Qls5Nd9tyiqBp6vf9HH6ivaKsvdg
p/ej332pSbzGVmYgYZnCjP5kuDVIuF4XZCIWgZavJZqAS2xQpyJztvgk7mWCi4y9lbwd+n6VdNa1
Gx56nUE4+VjUBJiVOs/VCxPnMrC5cp05w5WUzVKtMHIm7EN735MRe/xISQvC65TiXijIvanjmvq4
Q/C4KFWbJLAy2vhKdNMHyBzgf9H+p+6WRf6XaYL5Y5cNGozRyvb20NKyawv3eggQd1m6vzETdYUV
64thVfJo98yVJZqxeNHm4yOHikcW6QNuRnoyjdjqzg8JZ/yS7BXa7wW2+J5/9lnJ0QMMdNJh/dRU
pEavspoX5CnTvnXvhiQ4okpZI9OpV+5Qgz9TMO5FghiSn+IVhE8Tsv6kfhgIwFtG7AXT2vU4113p
yDM8lSNNVsiZlbe3G1I1hPSj726PdREf20k28+LSfNFCqRwNJznhBZ1W7ewdi4OTqO8NZBr0GruT
2iRHiNN7A3ztcpqj1wg4unVnTKfb7EfJKcMuYG5p7p6ENdZHtaEc/D1t0bP0w/CVvlNEV386aKky
M2dhCTp8Rm1DGjk5N1j3MrqT1PT2Zsfem7VLCRBKMIhXmNqAOFQDCwP/CQWa8FBZGuZe66ImlNo1
p0uiu2mokaupus2aIPPoAWuZcaxGiZTjZxXrbxUPPiwLvCkg/GWZ4b+weGCbBqnVnPg1Cmjz6X0m
bf91KeH//c+c9voP6nz8of7VefXuf+ifdQXtDyIUHM2BlARTXzX+XVfQXGqBBvU2nVqXY1KM+Hdd
wVL/EIKcVwt3lKZpb+p97h+OrWsaUHJDWKD6jb9TWDgnjZNtwbmJ61PFsF3tnFBvViCKog7/ul4M
gG/att/WjbWXcdXh9idf8JfndfVnLe/XFIP3LkdEOE8aYSdccMxnv5YXG0uajnBDkmFcLVyVBWjJ
blbyVayJqzrW7U9Kim/LmRQzuT1MUK4hHJ6WMM+ul9QkcUgxx3Uq/F/fa80Ja0p7paZMO2Ndpxy+
irHZuUjc1y4G++3H93tmc/t5fRe+uWnzCygrzRz0X8qpSUZ50kFP6WG3tXYSBDO1TJFuPr7KOb2d
u9Thc6PCtVWKN79dhVQbTqrk7ehln7OZqYs19IRymanRuPr4Uu88UOqyDp+M4Ish8frtDVVlHTtG
OSKmMTmmNK4CAFZIl+16kW410MpLaPpoB3tlmruYxSd3OtsWfykR/3yhus6g4bPHvMgPeXt908FO
JgXdHImQGNsM/SF2GQ6MhKRlsNFdQuktaa2SjCrL+JTBb0DFXwDzwBssw1u4f0hWksRMIJmSLbkM
OsRuXtYqJBrp5vga+a39gsM/+uxb1N57TZQXdF3MTw/pzNvfHrvsFUgI4eMH4004FPAZ2RLN7caO
cpUNlNgHVTn5ua9RqI6rhdXFmBPJBt3WhYL8zg0j1lSs9QoKwd3H73X+EP9Tev/zuZLDYmsEHlg4
ks9+2xA5TV76ZCooGrvWXtrlBp0zhgC/W0a1XbGzQCFZSX34JGLhnRkBw7vQhM5E6DIbv30ohRnl
9I2NycMr3q7tBjGzRL4KynJ4Vbv69uPb/O0VcG8YI7HDCpduiXF2m3VW9K6SDCanxV6A3KncK3Tt
HMr1rlh+fKnfhv58KVPjIxUWmSbngxKRZg3zi5JXUeK28h1KSp3MPrmf84AK0omYTG3BH22IBzor
yK/zCwwt5Nwh9kXAt/5i1Bq5is3q1UXKxSGwmpZgRdpPpoDf3th8TVPlatygbRvz3/9lTlO0lkgM
4EReV/j9FSRweepM9CBuUtHrzLX67uMH+dML/ObbnC9I840tnK0D5Tsb81nSDqYkwNGLyOyCo0/i
YJUFkaeZTuQ1Y/JUk8d6aC3Z3GYMqm2W18YKmmDyyWT+/g/h47Gp+VtEc8xf1y93Lqw+Q0+smB5Y
mWnbxlRUEd4ZqMnx4GVame2VVmE3VkMrnsQgd1XS56sW1fQnv+T3106sPN5tjYaA0Bizb3+IVZZl
SOdeeKVkv28BL9kUJtpTExUqh9dyQbEt+Gzq/W2KsLgo1u+5zYGx3D577wib6VHbLlZZBacQiSH4
IKnyoT0dUcgRu2YAKyeHYv4NDuqLjNNBIkx3bYQTDgDYnduul6pH1Qd8p6wOrhUYHr3A5pMP5p2n
Q2YKnnOLPiqNzLMppZVmbqEfUz1oljeWhRaXhM7shlDUp6KJqghYkhN+cs3f1iXaQybL/c+HQ2Hu
bCACZw18R9XgoCRSHqh8EJglsKcAwPfvQOG8FMqM+yC6Bq9gkX0y1/wM3Hk7RLj8PNPwTRgWDdSz
D0IvwjHHWoAYo7Z5zMiqydUyQRCaplenRruOUgUWJdxtJOhF5jUgZTejiqfFskyxEkOt00JA+VL1
LORJUbYrC688vAn8KR+P53cflU3XjgGEYVPMr++XUTSORRml3URaEN02NMlKdTEViGwQWJZeUkQ7
GThL2Frf2Somh4+v/c437JounwXrjXCYm99e247cCAQZr6lp6vYC1TIskmGs9iWajkVA5Mk6YCG8
G0RpfHLXv688vKFfrnw2eupybPVGorVqqS6sHIPtWZt38UrJx+eP7/G9z59FzmI9YNvJwebtPcpC
AMCeWtXjuNysZFWynRjABgWaFm6ErlOu1Cfzky/wvZf660XPbg/LndvAmoNK7uAO0szS3uZ+/jKp
5pVV2jNZdSTnPOhs1Kzl391CMPaEQZ+V7YOw9TnF79cPqm3tGg06473A8A1XTlZHQQDnLskxnucg
hD75iN57lcJkMmTXwoXPI9LGugfWBg3TMzNIVUgIko2fWN9stqyfHF/eWXG4tfl0SKigzvA+O78o
SERhdgkVJ17WeFESIP3LO6IpajPbuCM1Jom2bzM4Xe4NykwWc1ub6AEqWR9/VJrJQzyfYSBk6BYx
eUhXnLMXLEw1K/IQ7HzlILbEyiWW6A9pieRJurKL0rlU2q6Ee9CaqylXqUaPWM6isQ4vjaRQ16be
DPuCk/Lukx82P4LzH2ZZ8ETMmRcHpeTt2w/H1oTPg3cNNC55daGOT7q81kd6fZUPRhg0Qo/DAY4c
Fhh/CR6wWrkVU2CuGf3q4x/z3tCzbGGyOWAzTcTV29+ip60FvqPTvJ7uwprNNpArq4y28ajY12FG
0qefk1L88UXfG3rMxZY5Rxgawpzf3C/zKagroqNgMXjEdXGiMFEHWBmp9A2uHwiN0SoXFMrbioAl
4ELJ5uOra/OLP3/+oHhNJA5sCEG5vL08edMcSRxGA8Bna4e6pzxqqmKtzZ4ClYLscUVaCcXq+YxG
x6ai3eQPF/xjE3o3t0eIQ7x7V6bWzqrNcomBP/5kbnpvvNpC48cJi8PN+QPKEqsawqAl7y/PtSUM
jWhtAmVY16JxP8lRe+9hINJCKsLFmCPO5l7dtiwyrWFFwDoW3zs3VZepnTZL2RX9egSB+MkH9/t6
pjMvsDFDTGajTDnb6vTM/mNi2Rra2dCHY6HCWqvygZgqauy61E4uTdy01oIvH7/132cDrjvvDHii
Lue2+Xf98s2BACFIGZo7il49usGgViw7B5rjx1f5/cvmKq7hmgbqFzaCZ3OODrgXCxMpaC3z/pVD
k23pGm2yDFOz2fkJmg+aHRmVb//VGRznk2n+93c5X529Phs79lTn7xKCXNYTOa55rhK67FoBZYeJ
E9ynOZuDQMbKJ+P498lDVw1EfhC35829fjaOqY0LFwwBmOmCzbSU0OkEXld22VnsoW8IEFdH5vbj
R/zei6TyOB8mKMhZ5ycJw9erLJ4vquZmfwrYtXk1SLm/PQKZGjSVQyNjg1Xz7DNtBdDWOkdqQBke
CasobLSvY4tZG5Prxzf0+2CfL2XrQH7m/cD5imkglIDLwQ3Bixs9LaOZCkez8dri7xczWZgpQQnN
YKBD8Z5f6C+DoA4QqZspAo1OhT3Qp8m3sPMDL7IaCmAjTef/xZ0BdCKLl8QE4zwcdbL8qSFxhVDI
GHcCIffTVneRsOjYfz651Dv7Dl215teFTY495Pm3CJaFqCTR6R5A52Td+0W3Ch2URIPmoOvoM5pl
iOKgVRSlR+uRII5y1AEvK2r2yaj49KecT6lKKd2swW9T92rrdU7pLAOW77XRwEZ0lBySd0DfhOUx
enTYKHhlNhRLrarEJw/lvfEJG51iPBUX6kdnHzHEVKBHeaLRFtTjrRPTxNJpSTuAC/CG4xgEhv3x
G39vBmJh1yz+h773fCevBBrwTYpmXmkKdZXElr6qDbBMahne+glum48v994NInwkrZOVBKLH2ffs
jMmgRZAnvXaMop2hDiA/Ux9/X5tfi7n/PKhR+MnrfW8BYw9NMRQ9ETyIs4caWVqSU7+aFxJi8RSM
03sdoMumMMzqmuZEt6BRoG4sEg4/ufK7D9ey59UFQy8NoLejV4ZGa8KR1HFM6phJ2mpcZb2We21Y
hCte5mdj6r2JyXXmGgAcPfZpZzWbvhlis1d4uoZfE/aTtQKca04wl823/fGLNN55kxwY2BGgZ6Va
45zdm+Grek9sH2OmVoZT2chdo86I4CpyvUyi3VQwIUMMIcJUc09jqbpH/A/3qlPCg8USseCM41xb
QQ/9iSUQpC4uiAm9pzEN8bYn02tDbLbldUZ0r/oBQisRave6MoWHqMRMIhpMwDk4no2PyA7ujkuv
oKZYpMBe2kVxaO8IaqwO5MNMgIWAiASG1q4/fgrvPHANwa7FYUU1bUKz377grsv1ZBr4tMI+Szyr
1OtrqhzFKpTB9MnI0d594P+51vkymkSZWgahziGEvvsxc8cWwyjIrSiz5I7Qzcpzp7pZlwYENd8H
NY2tFG9TnKQ7qoggAKTRbsCQVcuu6sANgArid3bWJ4/knW+eR4K30+ChCDiPbx8J3JwqKUvOSj3f
6Z5u9F2Fq/pLQ/OM+X0i+/zjV/Du9RwyyzWOZjiSzq4HlIQU2nkD57adf52pfbOtSalbVy24OlP2
ySfv4d1XTmWSQGF2M+z4396fEpBn0liK5tWVFpziMS2XCkVlIDhYsD++tZ+T79tzD30o5AtzSZTj
l5h3Vr+s/ooZ90o8l1myKmtA+/rIIMLJUG4AbEE0Lwhnu0oG275yG/WGeAKi+ZIkIopEcS+iVJLK
q6F6k/r3uK21UzW46GGy2rTMZYilnM8EUq6xL8sBzr1fhFTGygZxn1p5ygCjeMkRc8C0lg10aXy/
7AXGRr9Dy6vkE5gBWdpfkDwRRClDX+zhrKBc1ZTMARA21f3VQCTf3k3JuKfPZLS30qZagk45tS8C
9uTmOkd3dJmmpIUuQJFZzyI1BkJqhAFvvRdFShwmdmexDm30u6gatdYB+xfgehR2AkbZTxO0dUVL
bwLhzUaCjX1QQsN5cPqmvxGx3l4QqTY+ZoSv4eNU9Wpdkgygs6Y3+kPGqSeFPyBgICJHqw2EHnHz
tY+lvFVHoa17qfOvEVVp4jizyyd3jLSbpmWvtyC9bkU9aFIJrxvGfNlYBtovYsrq10C0mC+o1/sq
RB8CnZY1h48NSZakhH38gbw3JXA2UjkL4mj5vTXDHgIuHmRsSq2zL9p6lGkbrYyW4HnHSnLszbXx
yTXf+/7xIjPcwKqqXODtNxnoCBEywTUN8FK7nC8XJWY4ruoBn97Ht/fupXDpOBZ7UbZVZwu3IIHB
0btmBn8zleSlWm/CvC0ep4mX8/Gl3ikx6JwaMORQdONMZp8tZ/ocntGWHcp2N7E9w23EQc1CgBOB
e6wLu0WHl+XLUnXk2h0DbVUZo7s0KfztMRGQpB2BEZSpMe36CfwSUSru5uNf+N67BsVizioDqiDu
PA/+MhdMTj3oxFupnh9khYfjPCU/G6YGidKgDghBPHax/cnm8J2KnD7LRoDYoStAL3f2svvWBEML
ogRMIrZCwpHBZiHgJuEu78qXbMblL0ro8ffCAS26IKo0uCc2cPhCUrZ/20uUp4sIytcVlgst/+TX
zTa2s7IQfXpKhezs2FvRWX77SDK9gWKq+XiLYUQH2BrnCMFCgze+CI3BObS9pj0mnOYhMukGughU
TvFFaBgSIq2jR495WFZwCvLsGEQA0EmJNv8/c+e1XLeRru0rwhRyA6crMlOiRMryCUoeS8hoAI18
9ftpSlM/F7R+rvLUPthTNXbJkthAo8MX3mA+wKRE1QPB+a/4JYcf6yXBFSsiUPmrMZR4njDt+7t3
5ta/8DpnLjJbE3wAyFCKcDTN5+0HxqURH+NyosaG0tZBpPOfqu7d7RSgm4Gzpf3P15Nt00qCwAuh
j9rV6XBcQ5Cpy4VPq0x3X4ipwbMFrxs/SvwPiNRpmUW29fuL+MyOpnpKQxeBGyoCof79N4u4XYKh
QSyXbKNJY+q1UiE9FYYog7vNhaFeC6Gry5MmIvIooDhgR/l69bwZS4hGDkvKCwKJgd09x/Ue9Xnt
7tmhsmLY0U5I2EThuJBplsHtNJrVwWjmDD0cOV34uGfKTK8ZHUkd7p3OOkrJFLJikVcQKFbIqyrK
PRvUWpYbvKpQMTTH6nbAv2HrJ2O6q72suzD877gQn7VlCpOZAAnhOfbpZIwi8+wuoYDrtL74u0Rv
/tPiLvjJowB1DEvP+Zh3AaXtvGyfA2QaP9VLTcuq04I0iY/1XYfSIKp1ZDHKnC8cvudWPtv3FW4D
nGG9FBcMiSL44qjwlY2FhmJ277bTEU215KaIsS58fw2ey/ZBxKFPTsuDL7E+1NBpdBCFoaYyqaje
0S/De7hG4Q8HCIVejssXoI60ERhIGpRCqsZyd1Qj4wu3m97Pq/UJUEcDxqi3gD5YfRLbqxGrpoWw
i/UORx0EYf9xsK/ef9szC88hQ+FWQ7gBxtQqPPYFWoWqGG0IFL71Uc42Om/YDm2KoZsOYL6qHbIL
7XWFiMJ134zFhZc8N7xFwwCl9xDK67ppTKcoKYYZI+RloCoXLdOyq0wJFj0q84OL1iGO62iOZUXz
uU6E8eH9lz+37HVlidTMoXsHpOx02aPWK8y0p1KXRthZF03h3/bmoDXBrPLQDcF8pbsClCOnAIot
Ei+eyJCgiUgts9HXDOQix1DAewrqsb4wNWcudFIIm2uV6jaB1OoATsNhcWXs2LsZKsUuWWzrQ0t4
cg2vhQXpQHybcW68cBCcG5QuCgBIlj8l4NWhCCgfKJSP4GWMoFXb5g9OXy0HtAfSKwxsxe3cXWrq
6Z+4XuaEuZx55GcWZe7TT4C0qhbYZkScmkKQe/AIbXNCDrgE3p2IxNHtReTBnaQ8LkCc8e0Np895
2H4rQvQUDQ+xqfdXxZnjxkF8jWK0pqBT9Tp9ogJjuV6Cjd+hj4Q2r/D7I75DzxhLI1Vaorr0/nBn
7jzSYewOfPJiSsarokyOF0rkoLe9Sy0U67LaI0fqiSX9sA8ufF1L/6z1ZIPXpSwTArcFr3X6ah77
rYjDwtnRPu5uYc/SM0m6bDtOFrI6eEBu5AhHCyN4qtXoeFzXiV9dOM3PLTEiMnCbTDDQi9Udn8ae
UhU0+t2C6zH7XiIauojnCn4fYloZenCZ/Ov9KT47JEgljUthQ63rXpmVygk5LA65JekeKmtEkDJq
QZaglLsD1DJj8IAF54V1dPZ04WTRQFEQwIBVT2dbtm7a5lbEQsqd6Lop8nqfw2e4baJ5OQZNam2w
3Qr28EJh4EddFhwWgHTo/lUIpM8I5pmou+1HRyAIJ/hA70/KuWXObc/Bx80PCN09fbquWAJXoX21
c2cLNEgILUnU0bSBHevt4RiFl3a6/oHrxQdoDT8QyIoULFYHGksBRzCt9spXCFAHoy7gZ1Z+QDCl
PkZO/R3R2+kmh/f8WOdSXWOfEG7rIagQfPHGTRjFG6LD8fr9aTi3/WgxIIRBY0h3vk6nwavHviIp
Bo4JaBFGFvAxVcy7Trtqvj/SuVVIfAfIVICLAQ9+OlIcKhTuwertGiMWdwLvamq8i1bFxhEI6UPz
FkW+S5ifc4OC5KFXo7FZ7vp+z4Aop3gfuTsDQZY9ct/HpUNENEQEAxiF/AxE6fP7r3luQsG9CY5y
ARZ8XZSacA/LqjbDHCEWxXZEbHLbKzyscoX33/tDncGcEbHQa/OskJYIXe/TKU2dJPbg4KERl5vO
n348pFeeGd72WYwdSd1zsJVhuk9IOY9o1thbzMIm7ENm8xB4fXfrZvDmAcTX1zWB7b5arALQL7Xp
WSYXjt5zgQ4BJQj80OSgXwc6WaziPFcdtF0Dd1S7ib9VvdXeJC3+M9GQ5ze9twwbSyaw0m0qUO9P
lJ6H9dYDLBu6KKpw167r0PCNqz6WsUssOWOE0XHm9socnqZe1Ueqi+a9WUL1Dqb5v9hdIbkVS5DG
Ck3D0w+UYFWTelHBwAmMtdYM4lsxGeOOxKH7b4aCrIhuBRI2iFScDuWiQZlEDStdReiBBeYAOS6x
533QwGZ6fzpfe4+/zWdIcZc3gvewPtmToIDtMFFXxIBcPVh13wNOV8s+RPkzCarmHr+H7KaZmn/T
UbOJYDy4nShgHYvFBlfYI0RqmMdQqRz3UQcOAeeuVbQm3P7ABB9UjLcx18Ux9ksTWbwI43GjcS+8
xbmjAUEP8k3YAKb7Wj55kwDPuGotMVRd3XefDglqAnunwmW8EU277WOFUeiEDsX7U3cuBAGkqkFS
VAg1Yu70MznG3OfohzN1+B/c5pxcmzICMzIJme5aGqo7p3Bf+hI/FynRzxsk5MH3n+HMCcXh5Aku
ZR5AuKtTI6HbFeWClVIb6IpZ4Jcf60B8TacyvXt/pPNv64UchDTCdJvv9G2p7OLlG9kuUtAD2Fv0
MqkwTz/yagwOfi67o+hxTjJLbEQd7ds54aN1YV+cK3SQ2lNMMX3yvN8WK1KqQw8H3t1B5kANBde0
rUCjcDN443jF6gu2iUABHR1X4052lO9hToeg/cIIRiamGhemRH/g1d6hYMiaCzwX2ND6wpUlnuxp
Ts6M8jfyDR2GtKklDbwVO29XEQdsvGFYDg4R236k5npdIOq5rXES287crRe+0JkoCIyByYXMHcLz
6LXyZhOkaFwbnWm6kNaD/naxOKCWWRr3njG0+0xaF8BZ55YeIBTdioIaAIHhdDgcRz0MmFH+MOic
IrZg5NdZguB/Tw3gwkSfHYo2m+62YQS6jrNVLOZqtFt315oRhwj227fCQx4EuY5LS0w/9fqTaorg
f4bSk/xmEquxmOkPsaEyLXxo2oG5t9XY7C6sHB0v/zaMrsi8gl5QCTsdRqD3rwJc13ZzNaPgTiEI
DXEz3ygggddqyDkl0Qm+NmOnOgYO3kOhQak57UFbohyboHiIacKFZ9JB62/PxLoRNNWphK/BAxjM
qmbSF5xPtwjgL8jBxKkpGdhtc7Cx6vl3Gs0uDOxquR+h4WhJzeSYjZ29f/9Jzi1k6vmQMThm2F56
8t58A2+G79VKva2yGiuFssnuyaiLDTocPldI7l0K58/tY2go5Me6Nuc6qwFrx8NIHcfzXW1+cHFJ
woZz+jM2RlTm5yyg71Bi7NZ4ebBPsSq5H9skPKSTyl+SdkwubKuzLw8zB8DIaztidaLXqUQBSSoW
4IKkWRjhfKCKptk1SsgDLqd9ceG7n7k7aQNxjmkCgc6kT2e7Rj+76Brcj8jYECQffeQnMTNFWEp+
pTqY7fDgbS6MeW5DvwKw0QBkS6+JA8Y8yFrJwdmZqCfelEU1oniNvI1Im0u39Ou9tF7W0Jw4odmt
lEL1s7xZTegkxaOBGdAOVylvb8I6oiWMXCTnV7sZqljtfEmNGqmfcCdn4tWiL/FwzyPj0CJtuqOg
He/tHBsKr6vr6wqRz7vAhQCJQex80F6nO5ryxWbAJ+tqTLwZVaIRSSq3kMfGK5NtNTnBITFE81hA
pTwkaWWDVRGXimxnAmPctDT7WndJf8vJFjfArABpHwCPZbpD+ybc2UniHxsKTLiddZSZ8Wq5bvul
u3CanVuyxOJQUQOaEJzPpzMMbSkMcFdzAZZqX7Faqg+xb6DnhNcv2Ylp/hdbxKWYbTq0CGkGr8ZD
zEGktouySqLEjKPS5G9QMwLfWUcWgjaOf/X+eXRuZt+Ot9qSTm0uXgKcGvpRjwvc0GIcYyR3gHG6
a+WO+UPfIqAiMUB4eH/gM5kWhUvL5P8CGtI64028jDaZCQADfHD+I/Cq4CabiWiDZR5xvw3z+5LV
tE0bER/GLLyE6TrXKdbqdShXop/5O9/aaFujzMkcdkvW41oZyfRrRBh+I4twuk6Q5912ykbNccIZ
YXQx6UbavPmWzsDORNXehZg5a1UKsR3HtngY0ry68GXOPqFm2ZIrUfRnmk6XXoZZS+/O+F8sLihC
TOP/dqaGREl46thoAHwtgnETzVkJJm2yD0FH7wFytXmnbB+rwVlk92NTYzUQI5AxEGh/ev8TnmvB
uJi8Mn1cMNrY6/QJLWXgFMOoNFewQthMmGzvZYn6JUI3hxEv0x3gj+BLEef+wTEoA/vCLx7NKGkv
3KrnFhOEz5DOv8lhuD4HMSi1uknLL7sWaTt2NDkuwjlmcksU3/i97x/7wf26EEEeMDuke/j+RJw7
8t8OvwqsysRrZywJaEVNyn2OqFJAbKF8tiG2fH5/qFew4frIhx/0ejagMrkmUaRDZoZeIgFm5dj+
jfaMZAxWTLvW9eR1D3vlKQ5sdYeRT0Wck83H2KySa/yA8u1URd4T2czfpZ19Ckknb8BqejvPmsQf
xIXAdSvDe6AFhEpR4QOZz/xoiyMCnhhj3t0l/WJ9RRfJ2lsVovWZ1IopXi6PUziA2rHj6i6iO3pA
LCE4IE7i3Hm0om+83m4OfWH3e9vyx+370/HaXltPR0CVGqI/uI/fgK/MhVtZPVhJLqv+Y5JA9oW4
J4AAx9EWUQDnbqh7cWOXc3OPjHV9CJJ6vF3Szt8iiLg8SoHBB+0lbBYaIXZ9je855rH2Y9zX1RHf
8optns3fsZCz994gLjVWzi0dSCCWjom4yddwQGpRo2XjQ4s0I48+lwnWAaafH2l5tBeuFn1e/DZV
9I7hSANzhCR9ulsRfkHSc6CLNpc5Kt6gXvDQ6suHmkr+BgWfajfD171//wOdfT9OCIsKIEbOa2IG
UgWl5fZ0aTxR9Adn8MqXcRTfLOBiF1LEcyMBu9DfFIe133J4qxQkUAYjte3YXYNZv4nCwf6QC+dS
THB2JPrcdEIBmwHcOp1IyC4NPF0OZpzZ6mu7rOQeJle0t8VoXFjfZ4dC8JfOBJVazrbToZaGch1A
Or6ZK4Hf+U1xEIoQKE2C5kKmcGZ5wNGhxwobAmqYv7puSuwO2xZXoF2r4u4atdP46Fl4LQFRhXuN
D8R2Ni62us68H/KN0EE9Nj+0ndVUhq6Kg6oO7Z0/BuG+jt0CNJY3Yb8QXirtnqsG0tyhg6fFfC3a
TKdzqRAZwcKSTgr+sdVx9gFVpmBH9iaKYvdG6rT7CT74wTBaxMGSqtkkgdYqCJJ8B1VFHdHKoggc
xsAZkQrZcWt7B7QigzuBBdCTtDMbaLQjv9d2R3UC+bojfaP4iA3qn+/vqXORAXgYWnO0PzFaX193
FqqdP5EWsI7kVQrnYlMbKr5riza+GaKa6Bgduo1QRXbAz2A++pOZ37mYyGyjGksWc8y6HTqHzr0a
Kpz0Ql++vP+Iel2uzhqfOhbbEFAXmae+sN8kJlSyLE20BVaOfO3eFVrbLsGX5P1RzqyeN6P8thGD
ATFDU7I7epkYN0mC1q2LvgC+jQiMvj/UmQiDdUPDWStZsGJXoU4xUm3ryOeBPGA2GIt8OKqmR5YW
Nto+RfAMjdYqeworp74Gj1te2Jzn3hTOF81R2gMUwlZr1+xn1vWMCAKeCimvi13y4nb/NsZWHd9/
0bMjEZajGUW/DU2p0y9ndQ4YEo3iSWQsP0lHjMe2TyicO874c07/99TC/g/qgOkY9/8v+3Vsv3+v
tOTXW8Uv/Vd+SfpbFuL8WqCbmiKgejot/1EON4T9L7ix8Es0gQdZCH1T/pIOD5x/cXDp2nSAEgRk
K37rl3S4F/4LDK/FUUBuCiLkH0mHn65xTmCqz9RQ9QUKfNFaq6dIv5vp4mXjfTP1DRS8PsCYeOMi
P09Cb6vY4axDsR59CnT0RhxUR6T3mpcIN7v6Qna4gqzqZwEjK2hvQoIBf7AOVjhbM6XDinviSt/O
9oVjJvizduloPHelqP17uOKKkGnsMupGx3huhuwL+o7BZ9QtUkADXZnLayMI0TQPh9QJPiqjSpfr
N5/3w88T7a1K2W9TFkA49XXLThN1YEae7pZhMkU0eU5xb9hmEW+ssIdFg9qgM36hmZfO6FxTVjuO
LWrOm8HykxaiDQ3dL//8MaD18uXICJiwVZjgzI1EbqYo7ss4T6u/WmfAd8B2yizfOCW0/0MPqchH
LrqK6/A2M4eiu4m7SQZ/vf8cq0aKFvvR+kU2+QktZZ5lNR9R1mUUufH4LFF9SawbX3Y5Tj1dX4bm
bZ3Gi/25S/MRLZFmNiD+VEleX2dYEG6nqDLnC/fDucchbqJlQC2aduNaRG4KvTgaM0fc1KUtqo99
7CQztkRaOxZF3VBV7iFeSKR0DZouGNY3A368NHjzVOYfpcqc+UJWryfg/12MSInQYAUFD7kdoQGK
PKuAp3DmdMT+T1z30L+xKJRx08bHrIth7WL/kIl62phFMSsbRW2vzH54XWsMlxLW1zLzyWNQgEWS
AmgPmbsTrrdX5xhLC7h3uY7mMKkwmmsdlWoxDBVqZ01EP7FKtc3GzdMHgfsU3uGJC+fYxb5X1AhI
5f3YZD9Md/LMbTXLLJu3o0FZFVdf7GKApWEROs+3cScM/1syTYHat/BjqSAOnWjybyVK5PodQ0Pm
3+h68c8Oe9Yu2P2zFUllido3/TtdiYUQsH5Tw8tAiqYj7kQQT+BPiRIko7x2PJXzlKWyKgPjtLgZ
9O8VQ+Egwd/ghSsOwIJCjHZtpHR54fcfa7UMKOxpUpUN4oPMCLIC98Db+Kj2nHSGwTIcyi6DBWcg
+FLfGNYSF1BjY/9hSti9GzdOcPFtgr6KL+2M02ve4wFgM73iVcnMOMFWJwYKsCOSpLI9WNRwuvsp
WCgelfPs/e3ao1ncJ3TMuw9tiuwtZnxT95LEeW2iK1ugNNeBPB7vYhKR+mhy8M2I+JrT8hUvu2m5
kAHp2smblQo7i6QEIBKNb50GrYloIigU+O4Zraza8IODpXI7AZiRKHWvRYw/wegZpgubdH1uMCgf
h2ALqgQrB/HM08/TQWAyxJj0hx6vuOAB1nbqP0cZ1ZJHN1Ej6tMWNlSfyKfd5kq0VVTcN63n4jhh
l0S9FxbLCj/DYcqXorYFsprE9nc84GTSUkDztTkEo3Ko7OFw/RyFyi2o3TgwmpcpcI994ad/BWMx
3QOSRVKeOgDnRoVEQHBEb9zA4FXxM7ZyEmjLu1U277tcJu12KUvz0Pc2TmXvL/JVfVA/N4Gk8Fjf
9F8IXVaLDGUV9N8M2Fnu6MMv2YmSMPq5BzeZAGRWs3jqpqme/u6cuMq/IcEcJB8IoKf2K7ZeaAvb
JTiEX1Hnib/N2yv7zFMBLqScSqOdD/wb5dWtq9pw/DI9KFNKYWwmVfRscMPGW/TRjorAv+l7ZRg9
ItJus7wUchHD0zL2eJzuRSmXrDtMrlvJT+9Pl63P/pOlTiT32soB/ESXY303VH6yDFQBor1nVG3t
bByWEiEXXuQ5Bs8weDz3StpzsoybQVDF/FZB3uXYgkrnKzS5PP5TZtYcpRmerQ/8vcm7AsHjdXd1
Oo7uzQwMrPXwEoZneoVLfWb+jcETJeJNozCALPfvv9BpRYHPT1WOw+2V1eYDKNSH4JskcF4oieJy
G+5hPQXTQWIkL2+NrorafR6MbYpaeITCyxYHOVldkORYyX8yuE8IogF8YITxu1pjaCM7G3Maq+qA
a2H4GMgeI5HeSrPyGiKkRcA4JcNHv15aVACTxgLHm/Ufy6xV/jYJxPIVJnDkfw+NzL+3lVkYezJL
ysq2nztQncfambYDawxH1jjtjH8Wz+mHpyIYUNGGlw1zVM/sm5mz5sYdscFsD9gmB8PHfJwyEeEJ
gbegt0yd/bLM/jI94oybyh/j0Eq8JfPA+/7+91tBUl7nkBuTWwL8D3jcdQcCPKJpNNyNNITRApty
x/rYj5TFtlk8NDEeHjHUUox8LK++K9Iui29ZXzEM5imapmPZGJH7o2ilGuWlW319fTFBYJNNMiVq
Ylzxq/szCd0+w5ipPiS2N/SIslFU3MZFg6W5JZK63BleNzucezANMUxP+mbXeR5kpSJzC/HZdWU0
xRA95/pTIYvce6RQ6eWP3AalupC6vz7LybYmyNKSlCTTEI7tdRDat3MxQ1zvD7US5XMnIFPs56Id
Wsjyqs5vSsvqsZGkaAVJN4Kd6/izFV/ZNfzPL2J2kPMqI6fEu7QckQZSXnIQo9VP+ziySripzVIh
Dp4ZOF9Hi/iG2E063UzImTyNwmzCfZOCqMDfefBv0rTqXCyr68kAd2CLWAHmnuLmk3DGHiX82mUE
UUn+FlYxS/ft/QX124EAVJ9yH//jH2zK1YEQE/O3deCpw2Qtc/rRhNGSbQoshbwPDh+vuU4XL70T
plE+/xcDA+GD7v2qsEpG/nY/dYGMoQ6jbdhVZU4/3lPNEb52nBzMsmr6GxddzIKk1uq6C0X3VYKo
dzJqzixVIMUaSKUX8pudLCq7Q0OPSAKamDd9wtlKfAmntvy+4FQZfhWzoIvTTTViISXhKxoHUQtZ
5R+/PiE+FWsarURQwSrpkE4RuwZk6kORmo06NP2EoZ3hWZnc1p4Vjx/r0A92uZPjBvzPR+Y2o81K
+sXcryIAq5nqMQjq7gAqCZ+SZojK6IdiTyMVjKEAXlGBhXkysLH2UgynC1WrbUdRBNISsH5ASGvx
WYlJQjXNoToIr0dWmx7opGsGaPC3dY8knmlkNH9t28aixhJRcSQ6QgKLADNSt9I0mZx/Phc0QIBA
U10nDVx9hUzhIFUlo+IckJV3lwdh/b0IyvCusQ2jxiBowqkzmKi1vT+u3lWnE0FVB4qorfnlv6ux
LnVlYlDETei5xRjs5qkKPre1rT6PNeZZ25wecbFtY5sGQ9z7RrZ/f/h1KYctQL2ShiUJGN12bpLT
LQB3M23tpVaHfO4KLI3iqhn2A9RUsXMz2pJgw0xc2zK7Bn7bBJ7xKMEf3WIjt4w3DufQ49DVIZ3u
vGnVBru5i2IXv59Lenpg0LpQiTSR9vQJ+zboayNKeMKU9vAuz/1g/mOZLOM6DCNL/WGMuZPugmC4
xGE6NzeUt0B7gkCAO7juf+D/I3rEGRE0cMbmcx93ybzL2EzR1rdKH5i7W01f8rCjBwulDdobKm13
vhXbH83SX1BTmC0gg3ceGhLfbJQzgguX15lMSCtt6ycjR6Sms7po62RYFneMmkOXLvm/BydBbdyb
qxySAra1NFE9O/ua8uGfnNnKrgvaOcPWscrlEqzw94MUZCx8bQt9NR5nfYvaXT7UdV22+En5icFa
xkAPx3JpG9eVLS16p6MHIY2mtRrrm9iOULh0wRg+XVjN+qpY7abXhIbajV4t62MlRCsMFXtysd6X
C4SQvHeWfTZAfd2MYYlDkFDR8JdsRsxFDHOIvlY5cdBhLorqHpGPJTuy5qvnsbREf+nI0x9j9WxC
M6WpLXDrUF04XceJLPum9BYQjQi5odMyBMWdYQLdaUwzviW0KJ/7LqueDYnd3s4zutbexHhjHy05
lt/bFIOqC2ceWJrTZwK1i7waa4eOGxngbz0aVOMmh4nJjnPdYLj2iL7EQs4SjsbEvxC8iCV4aiMc
Bwy0nMEVw3XO0m5QFlqy6tGnGd99HV9rRpmjqDkl7jCSrll9ootkiHTIKcC4aorN7Mqsu3jqj/Rw
eqO+AthWLi9TNcnshyNqo/gcm3LxvmYNZwumbs7gf1JujCkAD2A2c7C1SsLK6FO5DFGEXU4dV8uL
MzMC/LO8cMmQ1JKFUbgvM9ma5Nh5x4/d5m6bGd02BTnBHxlLaTYYXhZ9U4RHHKFy/vo8t1CzAT7m
eujIA4EQIIHeRCrAjRyfC6xgiBF7mklhoTM4nKypT9VJoGtiCEJhk4e8SaxUeowzA2meDRX8yp+e
ykH447SrIYrMf/almrsvloxnC7MYn+ISC3Ko+PV+Mv0G18BoMIxs2sbQv0q4tEXlutsxQUCx2JZN
heYImEgjV9nGyyNmbtcPof69OveV/9B6aaL/G6Gq5V0FZRmq5Tp3uwWQlmCyp+IRT3R/dD4aoRPb
5jFrOlScr2vfjaIM4yh0tDz9fVKi1NvRsEl0P5jWQCTw8OtpQUnSEjgsC/5I4pBNPYacuNKr0UZX
qvfT5SWaKbXg/LgkloFPaOUpkuQIUC2vzDIqRnmL2Sg1Rg9yLsbtkWcTZh/iPsMb+8aSvcPCS6iK
MvWTk5nMuYlGDxObYAvUk720HW+sGZdgQZZYkWjnfp390LaMfKf6Vwoux4SPjokwKnK7qAJUjIr5
z1/JGUCAd4X6Q8nb+3YTyhc7tgsYyMoplpcB6/PuIfSj+IdPa0A9o2441t/SoTKnu9qa8JjQTps9
ohiYHSVuD9QsTPiWfY6fY7eFt0K1CHZkJb65DYbqH6051RVMAGL6a7WQN3JAFpXpPfs2hdcDHm/D
uOvRguhffLvIeOTi57MmLvXbb0JG1Zxt2izn+PxY26ORh8fOMC0VbbJ+kTUKiRPQ7m7bSVOXS9wu
JgneBEHc+A8hZmChc22Ps66Y5iN86PDGdKuwK+5tGUaO9gVr1bwpy6KQ0JMtH5/LIRKj+jB42eDj
gpiaHQJ5MXzq6a4ZjC6INlT+libbNTgpDce49RxOhQSCcuhtcQ8Q3ucRp1T5YrXWQC+/k5xAG5V2
+TRthL1I589FGvqRM/YSF/gk/SVftlk9jGWPeJzkHQ9wKiRbC+qlNzyZRR1Taqm8Jl9eavS9metx
KVgHoIz1H3MbFg9ZJ2Arq/4QWOnCEixA7PAfLRqntUMzuMt946EQoUyfljrSlZy0goh3lUVxx2IT
Hsya9OhFg/5XPkwV06mMMM9+/NxlDjBM/pJLIsC+tZcwG9B5cEbLCDcUG+v8W48SJ8/pJenMXuGI
0R89dSHLcqzJlrWatZmT/WEZUdtchYvrDn8OHH0Oki+otodXuGum0VM12NoEIafwNOKWEAT2d3PC
SoR1FMd6X6BuztkZ00hAkiXNO3+wt3U56KLTGOOYuu0z6iEfQ0yA0pfa7s38aDUUjYMNNjkWFgyu
I+fsEyfgED5Zs7PwOyJ3FkRoEq5ueRc1xHMNnlmv3wndONoxG/60ydFeTgN1t58vnCb4CQxIV1hj
eN/PXUP/r3Dr/t8Cm7n+S5vHKfKrnjPSGIQXWk3mJmgkGLi9NdZ9vcelzjP+lq3VGPdW21Y5/qai
D9qPnQoBDOBD5gMQT4weyRDVL8Zt3vXxkOyCInPKqyGmbfbQUkKilxVFeZft28IwRgNYbhrFL27c
2jxwlJUUnX5tCSfy+FC/ehrMX4X1nVXZ8fScLkJiJLIAt5H5zp5bvY/Grl/m2yZsOn4RyVj3fPpY
6KsyGAJrvu0ELOVv0Cz1MpyqvvGu41x58ASxeCnDp65xFX+V1svEN6VKr/sa4xjlTGjpdSDvt1FF
+avnYFk6n7IYyip3Tj+k6R0LtsKCAhqZtbGsgixUsUyC4EZAzWBDu2NG13eb+Kk+42rV2VxzDneR
YezwlFQFFaGfFxs1Pm8ajkntKMDnnddayYcC5sX417IofV//Klm6VqSP6193eV5kEXXeyhj1Pkrm
2eHns/d1h+jX9ZtpOAJP8vNKswFhsDVby9VVy5/1T6/z9X01YD7BXxOdrw/xspd6T5iLpe/irEn1
pVqNSt+fFYg7PlfRRZmeKlforf/r1gNUgrvPlv5ulNr/6dX5RqLPTeFPbYhJM7QdsTWZ9QVNlZ9N
IsD+rz+5s/WOCuWk10PszbrxVAUoTBloZJgEMV05xvworyr4TtsW90M6fX6SqPhpNqOlaJ8zI2oM
fzuauWwOCbZ9Naezq0Z2ZRNgD+pcuz/Lw/THESskgRvDat4p9mDg3GQRv5a3Xde0HBCT4Ur+gqD8
yR1idh5Nr60ZKR1TWD+vvlyUet0Q1+itl1aub0z7AVS9PoF+jiByIKNoo88kUPhXp5g7BzuswvMc
jqSDNS9Rrg8QpyOQ8Pyme87t1qiLlxb8CNMQRqlhZn8mdqRnvVlEy3G57Scco0tyCmDfrfXQl3bQ
cjYOnV7mjrT0tayqiRz1IJ2q5I/MQ27x0c081G9BYbtgImuWtHtVm4OzWB/spijb7Bv2T05rPcaV
lzMVMh3wH7Uw7jX46dUGMDCxH86C1vA6U1Ui9PgJuK3oz9TAkqd4+RUWWGmedn/Vag7659lwHDYj
LjadLroVhNdbt+z0MZwmItUPXbs6JnQ0QqJDCsh16KEiZMm1j7UlPqBX3eznfI5fsUdqt3g2bZGn
0S9ZJiER8acRM87hqQ0wuHBuhrCsIng7hf6B6HX3vI7X95JNBJrAmAitNpBUbZ+OOgeGdF14GjAa
+ZCeWenmZdo4+tF+/QhREuzK67buJI/mOQqk+3ZOFDbhR4yvJD/Gkim+bJo327TDPZ4bej1XSupP
h4a33kW/ACF1Uvo8llM6xAFOOrwOBxqCH5mTxlH69RpZZT/gU+EJtSPCh0yvV4h+zaxoO7Xsxgyn
6duiiFUKq9tMc7PcG44h4gfifpm+iMFoqz/CJAqa7yJkvG1vVabbHUOh6uoPty5M+vpNhuY2Zl5m
2dbDlTXV6AN4ZeEp/KhdIs9dRtk6/wIOrYEvC4t0AeOSNJRsJBaKKuw/yHxZ5i9NJZ0Sddc2WbC2
q9rcJgzDkImY6z7p4JmoTR56Ms03i0TppN+zoIOkeJ5ifFyL53Jpy8bfzmBn+gngZDSJcNP0Qznt
m4mCebgB0FngcZEXLKgP/FyPNCwBRl/9ncJH6lDmT+wlajbMTS6sOwRuZFY/BYByTIQOzWLwukc3
ROymP9Y4K1kcdsh1fLQsku/uKg+VHh/QfzBl+8aQ+lduYdXuFULoeWnsS9vuy8daDakZXE0NilHL
TSDmrnLoxy+JYyEf3uZptG3cxW2sA32OCC/uuspkdjUpafJsSVOBTEg34bRYVLJx2a2MFm3KSi+U
keWtTzwg4sNT9DNq/nVk16kdAoshtjEKTmLf12c8penQGvddkM3ZN6VqL6lgG6NGYO070qHyU1ai
PJtwOBexh3EbTMIvmZ0HfNkRGUq/2/ThYuFk0FnF6G88Q5hFiYRl7dXmNhDp2KEluVisGz+NWmXT
WLdS7972eh2ulrLVaRtWtPqSyybumWJrZ/PMKzg//0hlxm4Ag7FcjK7Y0VbSSRkJiOLI+Jmbem2l
f5aLrNZ821YeuzeDHLVMH6JoctWBRRtypbNQCCaX1/QkC7PXe6Hg79z2taPvememO+lsfma6thvr
2xsG5dADa5/tSE4HilhRlj78Oi4AYVTcCH1d61OfwC9qrWkr6cgk7Z0qYbCkT+SJEebPfu4i+LDN
rVTnK60Y9NE+K0PHmFlQ6gtYBDE7lfNKcLIjCmBH3Z/oDCFCA48sf41JI4D0zeYXXsL0JWkWiu36
wAvG/n/YO4/muLE0Xf+Vid6jA95ETM8CSCQyk96IkrhBiCUKHjjw5tffB6TuDJniMKfmbm90LbpK
Ig9wcMxnXmNxZ7SDzBui6jAwp2opVrBIWkiiHLZZr6dNtjPR6JvtwAFVNvloQpb1jdZptcq37pk2
Tg1WjSGHmcq9qggsvv/vNV6a6cQZORvmy7y8pjFS20ZKDTbabMtN09pD7FHt7jjZ5MVhlXlL7Cz8
lFYB4tpBeF1P0YS4lQTpNXDuIofOaSNpKyCnhIXMXyhej7wuhg40BL8v11BICR8kww0aj9cyKmhs
uhWGbaxh8Rr5JF24nnnaLK+hgmpH66HavYbrUVis6WBF5XlNKGakLOk9amupQZmm9aazsd7lgrBb
ZQ205Brl48rPE2n19xVzOKuPMxbw4xKg/48v9IYVYjt3sl53VbQp0bSInlEE6MI7Z5jrbLcksRQu
3pBKg4Y8Nuun0F09rvXZiyhRKA0mgXZmP1MmkO/rKqynx3hE7WraxBGfMdCLIQHgPkTh/CDCrBiR
+Vs0jJhFpy33hFZLLQVt5RhTcphBAWAf3WTVkj1MeB7I39WwUEpfHSClSBTKHGyEcU7qWxyzEfTt
q1uswBczdZNcS+wdNTwp4SJb5jnzu2rSfyhhPql7qezq9CntkExO8bixglKbnLo8oIwzmPulG6Th
rqC7EF4NUbLuy7aMUiZ9qgnwfoXLkEbOxmzRY9/oQFZMchY0G4zdXHFidZu2EDKqTlyTephcrKkZ
itXoXJYlrWpmjuARFWF8pumdKPm5Edft8vQ74/odZRMGrFHPa5HgNV+RtHC9cPU+JquMHEEAb6Fg
KZWoFfYA6KBplhaLsn1N1CPet9q8rv/pNYZSX3fVNC90/UeqRyyPBPBl9uM15c7CZQ01f8e5v7cE
zPE1rK7lYo3CJa2r5e+UDcRTPcyJRbVYX7/7dtEQQkPqwuoLoULuwfeeQ1u1WWGbuBt+hyNraJ2k
9XpatNnSpOcdJbL0qlLtuBduIckVxs/DYmbmZo6m9cgAWrHmQRIJAsM7upjY/FlVoJziUssglRR1
ptSEoL3iZIAjQ75whYiZwP9zkyW9Ev3iXMo5uhYxK46f1VMyJR5Z2Zjfs6XMeDXymBt5dFuDrvc+
1PHsueQDivEyyiobebhE1hY81TCQRdYX9OXUPkMK6NtnYok+RfcDVtQDPkAyy7Bt5i596lIJrSm3
s8D2ZNwXZqP3Xr/Iaz6VzOOKe4IXXs6POJyt5a8JLwPzOaUdnqRB2BYDf0+f5fUQlKNpPb8rMcgK
q/yleGTRl6waoFMgHHGjlsQ6HWU9yRykDREDsVGdGPzL0NqNeYnpzXoT4BGOwc329xnGjrMpT8Tt
gKG1nCi1kiEea2BT7SoGCiHFdU1bhQ9mvt5DvawVPE7+Gs43srZmG7hnrseXoyzEooaksilQ/2kL
HUvN35f0WnRi2qtsXQOZYlAGMUe1N5tgNmSgixRNbaGel0a1Lr6kliu+NwL1Ax9abbW1oFGbom0Z
jC4FfInJ0gZ41qYxhSzM6Td4kCJw7lDzKLCk2VTo+TiOi9ZuBnNhfq0BFHJJxQRvY5JoBKnZP2GJ
VIPpOUqHC6/dDYP8dREJwBeAlsK8tBKhMm3I/0XjfaQr/XD/+06VS/FSPB0Bes5+aIVifgr1qFZ6
XwPMtU4aUorM9Qg8idcm5F6nKYwniZNZktnllcuPtsLjClxvzUZR545bU9MpBnuWpBZMhpw0Stu5
iBDmfelPDvLdLT+AMN949rsMQGNpjTQoQGQcDs3vWh51WCKHrrPWQ+R3shgNYUtKUfRmsdAiR4dk
wtSyHiYWcDfM5hxYtTbYhMnzjLqy17TGuFaHopaK2C5Rxch3ActvotxLadRGCTFDXmnV2kfGC6qX
MtUw51hDccGna2hG8wqRZK4BfpGUfPek0tZ/keLSIAVIrGQoutpDdOPl/swGSztn3itxmXfU+56X
JI9kYi9lWi71WB2H1NMce5zUV2jM3yIN3FcF//z7O3rAf/z7/8xb/N3fCp6ryx/Fc3v8q9795vY/
Xv44eq42P7of7/7FL7ukm2/652a+fW77vHt5it9/83/6h//2/PJb7mfx/K9//FX1Zbf+tiipyrcs
AmqIbzpV65P8/rn1Bf71j7sfQDf+7Tp5bprnf1utxy+Sun/OP/gdv6kIhvlPNBj0tS8LM4+uEQ23
8bnt/vUPiT8CdWTTSAKQC272P4kIuvXPtbqKXBg6eRDxVxbMbyKCbv4TQJ0FzsqGYciPq3/Haxz2
4/u2ER1H8BJ41dKzVgC2H7f7dKnXoH8PcRAvWruzxuQrY27rtji3kq6mroh6e7pgBJIrXexZ8S1V
37MF89ytPaRBnPMnAG/inZEWqAYq2qMxJqbby7WvlzY6lUlxphfLgTLJVq7ku77KH+Fx/9KF7s2G
dUYf/MBRTt4HnMJNpvQnjaH96OgPdgzbSgmnzlf7ipyUWFcRjrf+nzQysk2bxsLTp+ipgIawSyys
p8EFTe6gWU+L0j4XmSP54VpdqQdb8jM5yjeETje88KWml4+JrO4qdNIgGuEQ1BoJcr4I68R663h5
uVQbGa+KiwVR0R1xDBmXjr4DHTbPSdJfNtVbkGANW9mov+WieHSqAm378ND1tJDHNDzMg7VVYoYv
uuxJNhonAFwU+YNSIqy8PlbSqrkLJCfIByylMOX44khXk9Cul8VGCs+uHsfZvIwjSqxtl/wkKee4
5UmWVQ60xIOaSrz8UMSDuNZRfqfnw5k6jUTKqtVv8FT7CfQqxfXgCWvegkqATuwh+ku9Ur4WrUTG
PD4O5vzQonpIzdlE6rCIn8bF2i92KjwaigL4VCK8NjQv2wUtzrjp/KLMryVn+bqMzJNq8I2AIrlU
SW76TlxnwF68dOZ9MmdxvNE2tABnS5pIynkz9d2BCuZcj/W2sOxvoN68Ku8RYBtMMKhJD2Bykb1J
/27JA7rTCGrQWYldrUqewnaaz2wpF37Uq5LvzHp2iCvuIciwkbvM+o0JzTY1hx71JIkMrZ3yfULx
6FZPtW5Lhkip0tCmQx6SvbYZ1cUWLaAsNid/XqiLlROPIBWriiwnelY6syc5fecbct/ek5tNRBIa
2PquST02c+JRCqncUg8PaSPTTpn0YMJFxk10DQLjoLlm0V3OVtfRPGBp5lTD8KJgsZtG71pC8UdN
8bTU2dOehk1fPi50Szbks1tAkgdFz27ztLm2ZL5+XHfXBfW4CCnYOjvBcTyGfaP2YcqonSH2RH5q
vFAg3+CmTOSF9ai3ogANN4D5lRHMqbmjb4ias56fQsMfI29fRgOoAk6BUeGHvm+cD72iSFIcRoFl
A6U0IwcdQuRkq/Ib1KMlzC5HAz0IImMWZPvtzTl9/dqe/xSP/DI4h6qJI6+B/uMRxKIsFK2CcIeQ
WpY9waesNqaE9AfCSHQbOWtePgSa1vhknNuI3EuLtf38EY7xL+sTKMA8X6iawE6PkEkriIqCnBLR
jBoudBUd/djc13WxCr34VZidmO4X3b23OAXGg+LGfQHIFSbXMSej1OS2ofkXBSEpOf0IILfzQ5Nd
dYIt38Doopzp3OtZ7XixMT4gr3rRiSe1pq9hRF7WTa4dJlujK8Gb6g9OJW2K/qxOhwe7sre9mu00
UV8WTh0sP6nXYHFCAcOahY+KmO2WvXZTzphELaO1F1XyIx3bvRS1Z2Ed+5xGvmzHz2Y9kUj2+eOU
S7aLD845FKvG48EB/w6dn2LNEdoUK+N4/FFrzn1Bd9dF3bI5U5tF8oZR/2nVzbeUvNNFuKYNRK/c
xDoUgdyhwJ1HlPPpEj8AOr9HsOEhm+37eJEfZtqRbtLYlwizzV6FdnqZ9NtKSDsBr/8VnfH/Y6lT
sRQglf+exOk+58ny/C724u//Dpts658A2ldMGxwuSkFrdPQ7bLKdf6qqsXIoObbA/P5X3KTY/BD1
cmQeaMuvQdV/xk2K8U+gOquaP5B/dG3tvxM2McJb/A/ShfwCWG6QGvhd8rHOaq8mEfAp/FU6Kd7b
sb1JyuYQ1cvfOy5eh1n1XtBagPN4bOgyLzXyh8uMHJIknVWdjD/YU6ihTkOvTz/lw30M5H8dDdM3
dHEhzSHI+/5sRnjbRJx5aQO7wXAI/iyaQOO3RLKQ1AKA4jW68CcueFJwZdPAIIFy8qiEBcyg5ALb
j/3U3OpmjIBx1D5hUHrftdLDm/Xx0RG+AgTfHGivz2jrnN+r5Z9yLGqqjLhjTjRcONCmBEweGG6h
cW5A1dzQI7qLlfq+VtQdXctbkakUUPEqRH1juiaDPJfVaU8u2LrCQEsnrtFRl6bixEc7Zpe8PCNr
7IX3QnR/rJe+QhYQManbAG4YIU09A6FqtkMapy6x7YEW4Td96lxb1JG3pNNFFOvdKooSTHTAm7g3
PFnqv9PEeRzL8m6Jyl1V0flEdeOURt5R7P/6pKQZK9Ed2vOxArW0kqFxMmmDSMW7WhRzCzoEWWkN
vGNWOdZONxV6ME05cIbLJ9CyR3i118ERXYK4hAYGHar3y03uMY/N8HAJco7p0gzZR9L3z5fL8TZF
FUxZLSOwlUdvV9OPhgAxnugrvy4oZNxt5naXGOAmKvPENXuM3SR/YhzQxqvOLoRce33VtzFUR0sk
LeM2aJzmGcMzcdECcPWBg5c0xqw8yOwUE9I5jzaoT9OTTZsTaEmTg+3dxlgfAekSmeMPACn/e/8I
BrbneZ5JTZDRsDrP0GvwG5gJ8NTmedvReSHy7Mb5ayISyR3wPPweZYaODWBvn8tGJmIPKlvyjL0D
quyOVdmeUWjTfpnNcUfhqxBb05Dax6kJL8LauRS1VVwYFMIDJRv2S7qITawra2mGwtsglAAQ+hVY
3z5Am0/ejJF1NWTVdkqX8AsytooLh+UcrLC24zGATjaDP0P624bKFN3rnbz6+KQxWAGUCvWwuqIW
ZvmYimPsibGSNzYWTSI5Ph8zKfchWO47GsNUVlEMNq3Io3sofQU2km1lJyr9SJ+e9AKirWKCLka8
xjeHnaaOqq8NnXNuOLH/+cJ7cTh/e06tnwNGkQM+bqXkHa888KF2PhRtAzEGfKyaxhnV8DH2OBpu
sVjwyjG57WKHIt5kT+VGiLgPUDvT93Gtyc9oRD/0vTZejT3+9RUr29OXwgraAr9GGTyQh5XtRTsY
btRQZ0btK5K+Tg1/KJqIWmetRI9RilNOkvY7LhFjE2k1oHPZ/vX5e360wVaNDuwzeWP1WM53juTJ
gIvacIC00pccgtZFtLT3dZ8/fz7Q8bn/Mp9c3dpqPg1EbA2s3+ywEenipuq7JhBynu3KeoE0aBMy
zlQaOLVyaPf+0ObfU9aB+/nQH70jpHYdHgFaYGzv90PLGmAmgQ1k0NITeIa/d0HOqHwPl/KUNeNR
drAeI4ho4r9kc67S/TkaKVxao8vlUARLaV0bfR27ItfvIsIM2sPXSSh+fv5mH0yqqVJ7gjQl21D3
1zd/M6mKNITliHthIHeJ7rew96kpuolhdptQKBd6pnhdfkrf5YPpZFB4tshNr2beR1GGBNc/n5Kx
CYpIyzaOmZ7rI5gCVZ/KEx/uo2N5tXFaj0VDUdkl79+PQq3t1HAZAtUSz9FMA9Wio+cYwI3AfmyM
cdqPfferltvSa4vsr89n98MXfVHIWvW4cLN6P7pZ24PVOKwbGP8Aw4wLM+62iOOeeMsPFg1yxvpK
HETRnvHeD+PARu5CFN6DaoHlri7lQ9LkaJAKpG5z5V4opfOazPz3vN71Vx4dbiZJJXc2mTQ9ueN1
A/IQ0zepDtTOMb6aUOlV0e7jxOH0nfPbeZ7iDcRfsTfHSPVttUm/263wx85EfNYcl30800f4fLY/
/thYJZPdY5v0R/RqgkO3y2hVdQvlLdw/oCD2/EM4fwGVyF1rmSCWyv214aiU50BinIj6PvwMYP1X
4g1lVKqy7/aSFWqp0YxkwsaY3nYOLrvFfK6a5eWsRk8pVdLN5+/70TfAlwhmJkkNSdLRNppNKeIG
MmoU9J2DWldfycpPfOePXgnFCi4vUi1qQ0fRE3D9Pg+XsQYQHOtbvRtKT5Ua9CaV+VsEzaE/pcH2
RwbCAWi+GfHY+idCIWNqypkRKxH6aSgNVwKoxaYohx+tIdTJb6ySbnllg44b251BKNeb2XegLZe5
KXZOakwBotg/hkK9iNYuXWNp0y61kufPZ/+jva3DpDNRGVmTwCPtphkxC7kc+jrIpPTBQglg1OpL
I41v/t+GOVpUWd/HptkPdQBITt4AtYB5O2WbUB5PeX5/ED4i/vBfL3S0nKq8cZIF3FOQLMtfsEP8
YpCu8t586IpT1n4f7tSXe46KFFIgL3/+5tqBK6vGeg4xNNXw3Sj18wyyldtkymVrGxeyne+lLN/J
iV4FlhHdfj6lH+0b2JFoVK98Rf55v0/HKUlGWbDECrXEjNa0h6e2mMSJUuOpUdY/f/OKFQRyNSYy
C2YbNX/QVXN0qpT6weVto2sF55ODn+TtaG1MTgilpdYEomHTxVCN3wGI3Sptem3F4Z1cF0hWOKAu
P5+9D78dSnjMHKOi0XZ0JuAEBnNDWPgTwdoLpHKK/GW+pUu97CeLwy9MUk82W2WXlrm2DxX9/sQD
HJFN1xiJig9HG0xH1I+Oy9XpNIeTOhV8P6E8VnWOf3GGCSda90pUfJnq7Lsukl+dmpeIbiiFi471
5vNHeBH9O7r+yJVR3INbSufsmEpYJSyvDPRYUBlNGCxN/gzz8nYoJ8ttQMS5A7hqIB/5TT022qGA
Bx3gIuHHAD39iTx1QzElu2nnMAbDXx6i1qRJ0w75dnJsQK3mtKmnLNsjDO41OK56TbVcOsYQbUHg
3LVN3J7BJH6A4Q1mcjLOpsnJgg4r902NFGBgAYjxFA1n3m6U9nldLt/6JCGni8AZllIL4I8vZkrL
TPVboYcETJh+REb3R8vuxjjPgaDp16KxcGKo4kPsGCOaorgW4dl+gaxVd67LqJWpS+L3XXQ/DfkA
aUk7TM10HtmJFmRxXSPWYKdesZgD+BV6bDq1Bd0tl5YmUpJvkUe5M5NZ3c5SZO7DRbuKJw1KSZWU
fpyN5XdlcVRXrsKzumjGoF2QGWxt+3wAXb+dZeDapugBQoDEdPW2Uw5ZY0troeJXYVhPSYsmRznv
safGyLSF0Yq8pnG29h72mP78/ZsfAQxULq3Vypn/+36vh2mJloE8i6Aby9RbxiVy4yiGc59cR056
y0+d2IQf3MtI0NMZRg4NQshxqg/xGFGBuBYBgMTZE7kdeX0s+6GSHexlSLyxO2VR90dJi12H8yLU
cvSMVleQ9fp4c57pDX3erDUrgkygxbUBcIzCV3pXYU6L/H3yo8eUMDCHzPGFY9wURfEsqu6cRysv
IlXobijifK84KfK0yTRf0VEon3RJ1ba9YrZuaucgXj7fpsfqM+tJQcudY4JTCiOIY+WnGe9atBwj
EbQCrX1LHPpJ6g5LEV/ZmgAwYqNIE6ZLimmA+muQ7Du9GU8xwj+IE5DPIEJAmYAT6w9dj7HWrK63
Km6bwlsdEgg9DS9erFMq6+siOzqTgBGs5yFGhlQcjlJHDZ4FYPWpQp6/eDRTY0vCcSLCXo/2P4ZY
YQroFiomOm/v1wDVClBdzVAF2ag+tGPTenFZotkT76jLJO4a/ZiRdmO1RnviU3501SEoQcxgGMAo
/rh0kMSF9iBXAcjNw6q+kovwHrT59RyX10YFmb1MhxNyyh8ERKsglm2s6QQ1o3UTvlnxmd3Yi9wp
vG2GpcQcLnfYMPhWApFND8cTg300tTQSqAev3Y4/qhv9DDVjQqUgyA3zGqnozNP7wss080xYCPno
1p1Wm3fg6U/0fj+aWLoXq1IHMpDUq96/pIFlayXpiggGUMtK6wsVgkMOtQi/acU35hWfkGVfP9+Y
Lxnp0UKiSGngd7nKOiN0+X7UbAAubXCxBcPiZHtkAM/RZXE4x40nLZsixG5m07Wn4gmC347y0qbM
sjNlNgfwjgvTYjm1T1G12EbjvHhRg1g5kELN8KWK475J/9J1QS1Qan3cV1qvNDUDsYnmzsqMJww6
vlsCfwuxKF+0rDdcAJKXi5UBrwX869pV/ENoauFSNY6oNdpn1GkGt9ezeJM6Wew3bQ2zzmrU7Yov
2QxJfff59KjrPvpjeiilkUSiYGHpR/vMyHVToOuD2ntbEExZku6qawImWtltlso46HNvbUUoH+Y1
OoiR03qEiLcF6bfcyRhodH3c+lZV7I2lSn3FqnQmo9a9NNG/mzaqxGmUONtq5eF9/ugfXEwIHYJk
RkAOvJN+9GGRVoQ92AhuCRPNH9S+FhdQHgL67RSd24Kv2te2fWLvfJA0on1GzZ37EId0QsP3yynP
J4NOsFEFzah3236aLE/NqUAI7mVKIAIngqUoPGiJ4VbkieIhgsdRkpYyTCntC0r3T9PYPaDpADxG
Xm5SONSHqc5rTOkc6USw8MGttAYJGrafq0Q22u/vnxZKX1RbvV4GsrPyTtJ7rQw7F2YsZBQwret/
5jGhPCm5GGjE1MVuVEflVAz7xxpTwHDSwWTSaFUdn6hTCiY9tMcykObsLJ/lS1mOIVgjVBdjcD87
52NCCGu3p9LMP/MHVFOR6NEpcmKGwlp5//pGM2F/OCRVkPcCVXzFCUS8ZHis2iB6n5owvmOVupPR
X4Ak+Hx1/nEXHw19lLrUbaLEhYyfjtrNO8hCe0wtz0cxnPjCJ4Y5Lonbg5rH6G6yCZzhAidViqtt
oFan6k1/XPjr26DWiFQxnxB5y/cTGaFK0mvwaIJx0pt9aNbVWa7op4TlPv5esAzXljlsQ/Uo8FMX
u0dVJcWEaMq2aqffxaZ+aSbx0+A4130EioSm1lkN91ntbf/zD/bx4CtuEjES4s5jg1iB5zrJQMTg
QjqsaJI+TH/OEIbdWfyou3ofQfbz7OYeXv3+xNh/5Jnr/L4Z++jFU0lK8Lhg7AhUiOHkfmOunVqS
vtnEE3W4r/X022RL91MrzvED+7tH6To8fjT0Lamw0vU4+rylNSGX65TBYD/FswpuODob6yuIODsE
R08Mtr7LuxvnaLCjmsgiAUfORqsMCmhLg626oOg2kJKoWp/yCTs11NGyDWG0oVdhl0Erl3hrF17E
6acMtypF+c+/4McjoUjMtaAgA3V00mh6L2oTo+ugh27gC9NEblZGc8iwlvkS/bLhfzOJtJopLNmr
dfLRNVTQkQQqyJvNDv5ciZpFbjPkYhs2BQLfk5afWKEfvt+b8Y5WiDVmQ68WfDTIvdeWMl60Tb2v
bcRU1G73v5hKzhngaUTEf/RR0pnqMMRx1GsACrvC1i+dtvKavIClkJ1qpv8Rk66L8QWhBxQFnsHR
d2sltURAeH2vGQyXaUKNgavRO53f1ss+zcEjSNqXz1/wz1uZzv0qGvfSQgcjfbQD9EaW5C5cPx52
eRXuLJjmxk9dDYUgEntJL87ruE7caGVSdtZdPpwy6frg1nj3AEf7ogcOPcrImQd1AuwmN3c6HYrc
Hm8/f9EPbg2WDBkcJWuaB8f4w7w2FzQLmdxWUeIDsXntRll/amkCuPrzRKFICEB9FW9Ca3VdvG+y
pxZBsajKiGFNVXpEcCQEhVuYWyICL29Lvx3l+GYWE9pW2vzXjHugP1Dy22Qqft/wde4yqf4FfaJ2
E1sdwIqmzb7rqa/ltbjLZNXcWkuzm9X2rK60i3RSb0AcV26amNN+UOJhOyaGBHywHt0eZQFIzA7q
NKr4Qn2qPZ+xeQtQ2Zq2UVPqZyGUjBXy0gOBQKe39DA5wmMrkp0GPGIGK34o7F/VIEe7Jo+N8wpT
7aGUrodeK84yRtqgdgIqfJQPSq/Zm2XQUIDKuu2wMp2XUvLHwcl2A1yWoLR4+6xYfoou0y/rUP8W
Ud/aTPR8V562axXdENi69EVL8/ycj/Ro5OZ015Ede5UTLa6qiWU3RWjLLnNoQRWuSlc18no/DlK/
kaSu8tQ6PeuXaVeJPHedAlSlhUDSTZzqdtCXVnil64UCr1EBRmmCsdANsiZT6VZLalj6ofxdtP39
KIWSq5XqlRUq+0wRs6C3pxrbphUmeAPV+o4gKFIoBhZYBc4/FPyk+WLO5HETZ0t4E4fG4CGD0Rxo
ltse6gj4hjQyvJW1eDjGWfYsLVp9MNVZXMoNoeeqdTP3UeM7aWfAFFLTc9uIKsyA9X0jx4aPJIW8
H1HoBt9N76fIx32iK4NfasqdNkc/wgKRy3S8SxRtPCSKVSC/2VReZ2d/lXouLoeleSLNXnhtZ6NR
P3cdfekCTctTH3eT3Qi2wNcBhHEHoqiyAn12iEVnrpoqu0HYngPBA/naWfMhcRkb2sbaDiXDKyrv
fLsxhESRTJ3lLn1lfJsF0mDIu6T9GeCcqXFtLUQUFeNTL1Wr0S+a+IA0b/tFAeQC6LyGN2oVaqAU
kbmxFr066H07QVtF5N1LsWxNo+pbZbf5NtLSDGT9ON5AzgrJDrV+L7XhhTBn+esoRQaibFF23YRC
k6D9ppbbOpOLxHJ4btqSvgl1fXw0sKQPSiYeWx5QANoWfxq53g2TIl2Yep01lI8bo4SAMcNnRQjc
QsMT0Yf2pi97NYBtka1M4MyDJI9Ar1SXKEsIcVbQqtgjEuYbbYsCW1WZ/Hj1YMndTinG6oeBmts+
TI1b8ujsgd6mrLoDCMh9PZjdj1gT0AzQCg/dcm7HZyOOVd3N9XGoD45aI6oozVLqZWl/n8zKzqJg
gXZ17HXh5GNe7RWag/Zm3JmHSTW+W/GknNWyAu5O5JY7WtZyBSiw8cZI2vaosLiL1pMh123fbJSe
jA2kcJh75eIMQY6CDUeKNI7nahT96OTR9MOO+7XQjFTbqE20AKMGXhbgIQ+8kLTn0ioQcRIaolAu
RNQ2QqxhUWEWVpQ97ahZPAFrE65AVKuBZPVj6olmsmTfSitxJUnlcGEVznBoFfbMVklhtxWm1N7h
hajscQLVobUXevLXVIVXVmy3Hrotpl8NeuINWHLdSAPtVXesOMlmqG7nYTruh7G9hEo3emFd/jQw
zTA8ESeRL2pnaTwJr53aDfPQ3CutEbUg45vx0iiN22zVwe3IoB2qMGdZFiNuI0J9U0uTJ2f6Vdan
10AVb0ZF38ah+Cqa9GczC8lFyebMyPNLO5KR5RoPOgRT10pMCBdWHHt9o3yVkKhBnwYIRm+nVJLz
/DADswmWtjqzzfxmkXGNQHSw9JdWyjfkH9/AI2CxWprdNpOVr5bBjVGvqiY49VyjToBCCNSCYIq7
a2p2PwubdTG187gZxmivxProceU8ILEfYldi/WKg3suBsnX1cBaK5EuJdf2ofR26BSRm039tzeJr
LJOTwxwiSZbF7eh0dzD/L6SizNysq87txPJHSQf0VN8Onf6kW+CBRnP0w2WmKZ3sImZGmZ0bqQvZ
Yg9O37SuZMo+VLKtbfcXpRkdLLs0XMUZUQOiFrWZawqpZoMraGl4YVc8pwMT6DzElePVwvlSlsmW
Wve+0uNfYYqbRdFeRHl8Fhu9j0jFs5yXXwDEoyigjIclU9diKVG8CWgs1e4sRTrj9vcUktI5MQKK
50iXf4eCnbPN468Dkk5aZiH1N6a1N2bltaotO8fkLJiivLyVFHZ6thQP2jC7I8ICilFd0Sv2zKEz
Vv7MX/EQDpyu0aWuFBs9Ub5Lenujo8q355xxe9t+ZE89ZsPsWRbU80kpnxwKflFcnMlNYweRc2uG
5lZSJvtHUWUXXWFeNEhNeOnAchwbaTfn+qELDWWn8R8mLayu0yjON7VuoAAiI7pgDH5CQIK6QJdu
9NnsPN1eAr1ub7Nyeh7RND3U9O4hImFcaE5BbA5J+22OpyG5MQq9bKqbsLKm2AcjaW6jJFsOVDB/
fR6GfZTZrsB26NDoxBL4HSUL4RRavTRTKUvVBlcz7H1HcH72d3W8wtP9CjTuQ6SPu95OTuXUf9To
KJ+zRBT6EUBl6Fq9j8zqEnsDllEVtG0Dl87e5R06ctJdlY+X+ERfa0LahzIdVXT9+JTPyHcc5sa6
6RTrbGl/oM+OiPKJVO3P4BeUrslyoyi0phdHIf+oV1IU2X0ZROHgQYLGrbv0JNCgn8/6n0EpsnQ0
zRywfDjmHCOlMuRlnHDIMZtUUfdJVFdCc2Babgco6TISZFV9qiD654vJoGd0GQ4ODRNaCe8nW5fj
2uzW6slomHtbGTyC7QuE7Dafv9gHqeDa7YLCQwdS044roHGayKtiUBUMbX9Afy0oYgk0ZLOV65MO
GWt98qhWwFhUd2XsdRTTOqqi6ZWJpR3yS4FVVAQA4dacf6jlwyrO5cFKpymk4UdPaVnYp/qe66/+
ZOhjeCTiVeiqdcwmMu9nUUL/wMnXq1/sRyRjIE229EGtw6Dbfz/VfvvOx3sG4ScJD7+4CrTQuVca
9J1Lse3r8lKd/p5LKbnZmohS+meHkj4Byn+/YqbFyCZRUnaSSlJNbABIUSAn9SfE0j84BQxDUVQo
fxhe0ox5PwwS1Iq50N4P+rF3Teermo+0nLQdsgx+Jll/Gx+PP9UqlcuJ8yLle7TBZbO3VMzD2Qdz
e8At5VBUg7Rr7OxpaQQlRKYXe2XtS1THB9M6hQP9YBeiH0zn2oZSzVMcVUqyOMcesqj4fEtBR6Cb
MyQJIXA2vaKf2Il/HjHy6hVJ0IpMJX3no90xC6SepqauAtScjTNhFBjYFOpA82FMdpkBiGtpl8m3
l868+/wM+CCzfzMyHMP3X1RIJWeDxUtarb1fu4ehrQefD/HBMbPWgPiMWKaAPTr6itGCKeqSsP+M
uTsrzZ0Nj5p0wjC1EwN9sDpX2jt1OxCteF6v7/qmelCYThOHI2eMnTXf1Pq2mbOfqCH4dRudWa15
Ynd/tDygwP4f9s5rN3Iszdbvcu5ZoDcX51wwyDCyISmklPKGSCkz6clNb55+Pqq6u6SQRoGuAQYz
wGlgCoPqztxBt83/r7U+qui4ROhJHq2Is2SPdcruekPLbFUT2FiXhDWPp+7eJw9oOR/CI7P0xbx/
9MnVcTaTWsYnhyThO0h0n2zdm68f0KdD0BKgWI87i4nk/X0bca3LpHfROYynSzPPK1dt7cN/bYzl
JXnzbEJ1hJ7jMEElubGi7ei2MLi/HuKTBwJEgQmQFGuUza8N0jdDoHoZBOWMYtM6MkbT+GdPolok
T39jdebvX/yAHFTRDB/drn6081E2GaewCArOk+dew2yOavxvXc9f4xzdMksP+8oQ1PaQ6kjunPbe
YNuHior+1/ft88f/1zjLZ/XmvknDpKHB43qw+N3IFtHQJOmdqHJ/OgZ8qVc/FUH6R/esm8zadIJl
fbICvwvUbUWk3t+4DHRNDgVEi8nmqBYr7Ak0Q8llQPs5S9riou/17ddDfDKTUWpE1IGN0OBajiZL
uXdQJzqUe8uZJIqgu1yCDyoiL2bnVDv/0xtm0Z9jW6spH/p0Sh1kJo+/2IxLhNkSAJBg/f73Lwd1
DLBDHj5x9MtvePPgFadMibwziw06pCs4fwQc2f1ar+KVnNgnVECfXc+y+cNSZ2HjsI4WUxMSt+GU
MmO18s3c3IakUnx9NZ99/hC4mfbx737CUFHq0oShw8OZ8ovlVLn44nMrPqF9+WwYJCgO+hfQWR/5
kAhI7JDssI1mkeRBGjF4yJVJAMjXV6N+smtlubTYndM9gdF19FXO1MLtgPDZDUXo63KimggwVLFc
ISrPEsZaSlCgOZbX1sbOoJwDcmIzNE+pSe6dqZD8VKzSF3Ly2UPMrl4RZ6w6m7QUHvvhs2LQ74py
9iUr3dZa5yraVW8YJxbIT5bjd1dwtO43UYMSwNGKTdZqVJefW13dJHJ5qeq1r6v15usb9uloBlI2
DJU8n+MzU+h0cmwJXuYY/rI8X5O7RDQSMV3l79g51ST87CVgp/GvwY6m5nzEvmfHDCaTd8Z64Ead
5Vrmt79zSfANl40hKsqjHQbo1baxR27gCJWTD2Y1ytEmRPcu2Nub1on58/Nr+mu0oy+076k5CyJ8
N0T4rS1t2hjSQ6Se2G5+Pgg6DtIlWD2XyKS3U07QW0T/CmQstjT5UnEjO8TK1dWJS/lsnmbH/q9R
lnflzcSW9UTDWaZKWy4hHdA5n18DKUZf0f+Ll3P0igvE0f2kMVCvlZ6dv2Tqk1GpJ6aCT99slEoa
2F6Z4v/R4YC1Dn4zebrsA2DcD781s9qAePYod62kyjlx6Pr03v012rGXBu1C3DUDo4V6448kM5Kr
5042Abjdvy0+XWpKy2qKTIS+4vHLYFay0GRz4mWQodKWwzq3rRP37tP37c0QR29C04W23EsjbwJk
eKrKYAa9SPtb7xuGXTafLG5o/N+/b/Rz4oDuRsE59dKIZJwbELNkTsWnTJCfPhwWOJulh2yH42N+
qE8WoAJW0ZaW22iZ/qTAe1BJMMlPrKYfR6K2pnD6XXR5QJGXG/vmEypU4chJzFZnSRbStGrXNHRI
qu464eD99TT3caVjKOxiSMW1V6fu+6F6VURKh+VtE0jW2q6mB+QPm0iJrqQ02uTaBe3aImlPDPrx
xWBQamykCSHURSvzftCU5FkzJzOSzsXsyyDfyuwqb4YTr9/HT5dRDNYjk0LlYrd8P4oDA2cmzJsX
I5l9LCU0AHMSxb7FvUpVwTzxzD69Jo7NVERxBH9QrleYyoyw4ntqpdQjLmyTSfQLh9H/+nl9MoxC
JY8PltohBZqji6ILmaVRMuVstIhJLaULrtytuuLERLT8Ne/LdtTb6Z3pBrYhVGTLz3jzBsozCt84
tfNN2MiEUNpCbg92YianVOKfXQ5+MsuxENtDwT1aZcOih4zpkGORl/od+BtPGYw95pZ/ewO8yOs1
vBCc49GnHM0RypxmWmZpOQrStF7ZBhrJWDJOrEefvG8GNDD+T0cjzUbo/T0jnxtyZDvnG9WZfAN8
Ry47FyQN+yoZLKDKnr9+E04Nd3RNHK0HSOlyvqmGaU1L4hpgqrt0AZwlaLhsnv7GcCSOkN9DsRqR
yPurK6JSVnuzZzhB0pPtbKA0baJCc7PYJoqrOfHxfjIvIXlhBjRxRnDeP3oxIBNGQy3n+WaYc9Je
wx+Au3zkfeTBXcXTtO0mayuFpzb+n0y870ZV319kZ4p0Jvk436BGILN6RuVG0hyxrUC3/vyQ/3+6
1Il0KYOp5j9Pl8IzR3Tnbfzy423C1PJn/pkwpf5BJQNjM2ELOJwxz/yVMGX9ga+SNDx02sQHMNVA
aG+j//t/FOUP/gCqBLw8zDS0T/8VMGUQPcXeDrP/4jey6GL9M6N0/+d0SLzpf+6xX16Pt7Mmp2tq
EwaOK7ISOAgfbXikfO7AvTvpeihZIFx2P60PUKg+k3DkliuHfHOvijL1qka260uSGXkIBJDsABZ5
TlHpnPhmP0jkqJUQt2TQZCJ5iVzSo2l8hgaop71t+dNoK4eosbVdbTaOFyli2BfQbTa9GTsX5aIK
qkCrfCtUS74p4no+vHmK/7hVb2P8UG8e3xvapsvySH1I5ZYfq9fJws8aMhHJsSfLwZ3tHDzQ2Je7
YgqVc1VxfkZ1Nq7GGuDuygbxuxnHsjm3o97yUfnLF7NRKHsDQcRqmjXtUQ0kY1PVBEHNsYIEqcjW
XdSCH4gxal62VjiuG6Q1mC/k28poXwKAHH6Z9d2Fnib2JQLP6KpsJvmMo0y7auhM225Zx/W+wXF2
a0UljaLcMs6dTpARjJQKjw02oN/aqJubPO2C84w09Evkidaq7LKFx9lscCKUq1jKu82g6S9EB8NJ
K9Pv/BA0R0Y0/USrUOCxkBCVNLq2Cq3wVs+y89EJ9YesNUFJa/n4I1X0aD1GV1mGcqWStRdLSp/M
RL4aInE/9K21rujIrtQivgRRnz0S/FmvMqFENwhzI9dCiU9EoGJc1BAeXVmpJn9o6uZyrozZ04Zg
XKeR0dwXQ0Get1M0O5I18XFmiraDtgkrbNQnAECqSFE4aNck9usvqJZi3wAEhewpeckrexQcTCT5
OuikAUFJgmSt1IIItZs8/SrmEG1VLkeZW/apumpjo+nIoSU7/Ec2VHF2Rr7JhaREcbCtHQUm2sxG
ptwCmZVXUv8gDPnRtHh8IqwcN48aExVG/ixN9ZnWRL/p22IjjlqfZZ18V/L5tyEhLEjHyvo8kRtz
OyHq9UYze3HsgFKNArTLKYedmMYJYpTRXha61m46IxZuP+ng/IzhXE6c6F6N7RRiYSsBI8TN0M9Y
aEvtmSTrdTMq8g4BXe5R5MQUqKnZwUJp4+KdvYiySGwlMf1MkIL5lMIxRAwkO6nSIEMwin4pidiW
U/EI4FFBnBa0W6gUBLWnSQt5xLgjgrxz9azaWpKMUNCyc+JHrWsNHVLmSrZd7eRWln06jbdBV6uD
S7d8RcyNvIfkMo3rzg4cVGamvg+DcNpOc+fcE6jJI60AAM5ClmK3aoL4LIhl5bo003EfawCfV/Zk
iXMapOa+yIr+okBCtrzJGHN8gTzaWHUq2e1eJ4GHWznNEJ2XzCYeGDOSTwkPx1XcTT9iWU5vpMrc
SMbyDs6pLlmXIJTApQxWagbnptOL6LrsaUWvYhRSlMqg06izG4DFG90R94ntRoIw8xu5NMZ5C6lt
KsETj/wcfRAZgjA7vR6C9WiE6SNZvzvSiw9yLAyvhW1AT7kLVjB0ydSfcZDNxizzP43EmaYPxu2U
zMSHz8h41IrEWFeqaoKIS/UHJDrlBxMe2jsD6pob5GjhetwwgDLSyfie64H0SwZEe+PYnXyQetyx
WpDjZwgCq/oplSAkSjWt1hKZbW5WT71byyICtjLUbjWOKvHMDbkYtoyELogjz8raeaMNWd6tjDGK
t7aTzN+QfnXuMMrN/RSbzsZ2+q2qNMNWHWLrd9qyfHiyQoWxLPrqLiqIFl7VfW6eD7WACjELBSFI
gpSxZ6udwg0VvRcb1A4IiqWCVaH3MSZetFqtB9hv5pjeFrxhzGm8rvt8NNqHKEW25c49udLrzpCS
HXj5IH2YncG0DwnMWnuDJrRuZ9cGySN+zTbgMgR/iRJcxbqerB2noVCatInpUyYE/wnexLgEr+ys
ctS65oMFeOUQWMWFOgVo0Ti1721jqGGsh4lNLrOuPE7q7McgmgZM9HX3MmSQuDFcaLtEKwZASDLB
Ygpq21I4QmPFSgYvGY3BT7pGWdmkT+w0YbFbK7ok520fy3XlBONZF2hzsWjslMPC0wrcqge35oJQ
orYn1+O4D43wuzYGTrGqJ3tmniiCiyq1snvKP1jzAY+o2qook+Rlsoy7uKayQrqePe6Jfx/3vDLj
3sJsewH7IIJsUERS7TeNUA5L7/IgxfyPHDszdkOAgqfqmTDkkGM1CJvuLrLrYUtRPb8Lpzy7U01p
z/c+7CLu/2Wnd/Tr5kCuL0PDCsmflhTSlJFNDqiNt3He5TzEgv1x2cWbse55wfs5vzXNvve0isxs
N8ks+8JJtJ0YNOKWNaLeDvVcaU8TQoNulY9AA+7ixWzYKlO4Dss+AUhRtehEo9KuZcR1uri0It38
JpiHRtfsyuQSbkG+ksIMplRhGcSHtXnYe1UHOJH/r9oMdZRDSkuxpZUivdGKFpkhfLsO0XVt3tCQ
VDroclINbKoqbD+sxHxdmJWFBJw0ZsUEOOODT8xupSL0VVuk90aZG+HWmEqmgX5sD/lkXYx6r615
CeXdFNuACOY+952MBHJP7ocS9+nQdYcJcOc+TOr5puhLDYiKJm/gR88XuSKkB6zm2Qom10YKyHRE
YWicKcM8EECXVk/ZDJBjCkrtSW3LYQXaxNmWAWDwMI2KQ1Mn1VNYyeYlLjWxn8iPu0qk2lmboY5e
bxod7infXWjb5npi2YjR5GpgIolWsEjCRFAYJBqzVpw80qNLb8mOQdMkD7UfznVwPqd2eyerEABX
ZifDeBKZpO0iIK1Ir5NuQAxmNZXLiVQ8Oc0I6HWoDnKRAEvVoZBUC1yLj8H+kU4qS52UlNG+T9mk
oiduqvUox9l2GqLw3lSKHo11oZo3Wl11gztnU/4tIS8EgX2WG2dGBM2wD0Bvz71VsvabrV17Jt7e
gAU1qs+Mhgh+T2u05ifQydBLW9OvrDpd61IS7OtZt9eDMJqVomjFDZgucQnPWv0ZYciVvddvUJ0z
XpaoMEkJ1FExT21EijvL1XkSAMmww0neqlkFPK5SRuRKfXY2xo54ep0gwjjuLhKA5E/zgnHPWie4
EkqVa+zgZL60IC3i3aRIkb7izSr9gIxu0016INhn86B1+qVcZuqhbnOSjftYPWRdo8exy50dHc9J
bK29C0hK/hn3PVOBaQ5MM3Y77gngaeL7CKNsw04kAsvRSybfmobPzsvtmhcezstIDGDArs4s1HH/
uixXakNMW99Uzu8iCp0LB5n4z6KRna50NQgdhzSRubfKUMqIzOtaAZtkKT1a2KoNihUBfsm4zsNw
2tcNWB+UW8MjdRwsmQCJ9mDnkM2gaCUoUWvFk1bOzWXgKD3Sykof96//kp0GL2RiaPzTRHiu8bUM
4onwkLr3ys6w4xVFLS6g1BFL4+BmtxCNwnyJjDz9bWqpvkO+wB/TTeT+dh4SLDOMyrgn60M8IccX
jwBEeD8dK8FRrLQm/5XZiyf4v/K+Z+e/EWPF4HFmV6u2qxzFbUDsSnd5nw/nddkTPaLLTEwQSPi3
tt6FeychxOD19gPDda51o/rzqPLfdjBfBnqB+AugMWr/Z9AxCO17c1z7QMe44rhd/wi7d2fu1z/z
16HbonRm4NP+M76Zas0/Y52tPzA7Egmw1HJtKshUvf557Db+IF2SjEIkNPSG7UV2+A8ehiL/YeG5
Q9lFIZ1iEq7zo3P2V+fuD0VEDG6o1BDmMj78s6Njt5WRWMjOuVnXxVy5TWUYdxYmkbUWFCfD2Y9O
sYu8BXkozQadAIYP9crS1ISRxE69XuJLq7zFeJ5uIls96MzWrSVt3zyHT47NH2p8yy1XVHL3yVwg
Nebo/A5byZ4wK9Vrs9MOemD7GnQioJwJEVxTdjknWbj+esSP95IRCegmu5uN7wfFU19Djpo6Royw
GK2GpvLHvvKDrDglSvkYT8O1qdT+yda3CKc5zsmGnVwnhT3V6yoMmq1GZgUi8FYLOcWF01mpROm5
YTXtgY2rWBdFTwDhcMff9L3XxWM+mZuiNIEVWoMzsxrV17IeCN9Ug93Cp741urw6IdX5KABfJEcy
OJjlHeMOLTXLN0XxRKVpkzlhtk6k9pKCxsWUN3srdCaUDiBMIrn3ehJR3BxciM8ZZPC/fjavOVlv
60vcJuQiVHLM11bkscF4DKOO+r+NFFJhR7MC6Juel3qgrp2x9WJLKlxUXjtHkVY2OX+Ez16gnj4b
Q+OHLA/nZTgCUpLnF4Skp4J7lks/+mUWYLal6mURkXBc+YoBN0YGgePrQE3xNcyBWWIR0IwGC2Ah
rwAh0YLRRB0Q92tgdqANre2/vjsgeI5+BBMRZS7mFAKdCXY+1qAlkKNZsp14nQ9d+FtKOL2ByzMi
Cm+Lv4n9BYD05aRXxFn+BPz7EAwzdC82mAXljqH3ewGdAAw358Xl5CgvZ0gyLPS1ZvWHbjlgdstR
0+YL8RxRHkpOodNyHB0Dtt2afdCxoEp+aA567I+ISAfaQIml+qA7ifMimmLuLtSyUnQ/0Hv52RSt
1d+GWqY820WWXBUBZTJXAWP4BPWs/dbwn28cMeXnaS4HAdClni2v0Ky5dMepGvdJEeeqK5xgWjci
cTZ9V+cT4zeNpyD4wcWWF1fWAoJ3I+LKCD3TugjHSxdUK1gq6Y8GpwtwCYK3mIZSDQjrOG+KNpvW
KcS0DbKOcvzWdJOSbKZAnswzw+yhB+pJuoMEp0HFRPZxhZun9Hvgbb9yBjtoGCDNBemcXcBFIbk9
ldvfIDuSyk0VO7jKmrb8NoVNfYGzSwa6SLYfoPgJNLUb9zNxRRnIoQutttrfwLKgq0ql861wOD9T
3ZLyx8IygyscX8OlYpHN1CuZusvaOCU1Xui9B2QuMVYt+7N0VdPhOotYqdls6eW0LbJAUdcN2zgK
kLDZxlVGeofsVtB4NxFkvm7TDLZOBGoo+hWiH/PCmRvsj0mmNs8CZuR12Bli2sEoFFDOQouHaTeW
rPv1aM7zilBRMmO5l0D7cp2951leyfUOtYLgIg077U2P5ONq2lW1oaQ7wXLiBbBtjVUZxdY6Mox0
1VeCJGHsHLl9rcbxFG5VPCaB12updj5jx5tXRW0qtUsZ614PjUT2Aq0Zf6h6laAoSgTeu7QG5eL3
czuFl3MTSoknJwllqTRNboJUB8vUTbl0CEt7TImfbkevqApF87u0l+JnY7YpMlBCM5FD49krMcVb
xs0oEYG3s8NuoHwaZ79ra9J/2W0whPxaBdlTYMXbWaY0Whl2S6T6AvDre0Ewkb2HojquwMPeI/G6
hK1m/Zyd4k7AYbu3ijw9lzKn28YaxgDOuwI+uV3r14EYc5fSFMHYc5Wth17jhNQF5s3k9NFOQaDr
G6kTejq2vi11rnGF3yg5jyy1d7NONza21tcEnbOvTtQk86PZKe+h55Y/SIH7JnFWWalg1LeZQF6e
Y9D1ut56JrA7XKvwFb3MnDj0KKXtNnUrUWK1G9gz9iBcqjfcayhGZT+ekU9mnQ96pWylKOq8LK7r
XVKa+orAQZXSqHKFYUbzJbW75tx3oailOMsdSnZJPu4SuQYrHLXzdlbsO4RhtquCCXShxK7LIpOu
5VKDSaSEkT+SnEcCspXv2pLMemKZi7U2NBjcVKd7VE1SoYpK3atD8ptTsbqD8UiqJNXygyQrYpfM
Tnw+JulzFc7DJWjI+feYKPF9zrz5WFt5tMPemnswwG/waJmuhmUkdPPagRiMImHVcE88YbUUYvPE
pLXekbEd9kCxY51PjHzV+WYMplp4giZ57A159o0Yco0TcXytjpHwGlHCMwTnbseunObs2jhZe7VQ
boeYqH/IVINzUK1K9yhQnxUpBDPXCMOMtyqvr7Jaim5TMpYsPX7SU1Vna1QW56aRWgXKydn4BkMz
vQrI4zqPzbz36dJUZ33Udl4ZExElDaW106bhQoCYXxdlFl8VeXwzxMqYuObMDtIXel3zRYvhqs+m
7nckwQ4e27jZyOpAaFUyim9djRXZVcM52ZhCybw6zHZ5O4QrA6fiOhTNT0pw8LPUurpWSFcqPL2U
pU1VRt3vNuRe00xIJPwvU51RH2Rb4YqxJsVAf4ARHQLZGecLfTSdmyJ3pjPFbCvMcXpyZiWW9hAx
WWyIOcGPWgv1QmlJT7Kq4iWlnXo9KHTtYU/AGWzmWweT1taWOrfuSiqMqjbO2mp29PiiKtiphJam
f88xez5m1ILPsmJ0ns26Hb/TepghChiU0WKp1C5aKsUsnoDA0QJkE9gJzdhDLnfcJInbAxLJeQ1k
dri2s4yehaUlfl8RRxbq4bQbOFGuYlVGrwlkt9+GyLrXLahsX0lmzQ206KmOQjIom24mUqyemiuW
ZP2F031JnFdNsSzPGt+OVc6pI9TJKormTRznRK5p1XNfzGd9Of9IhYWjMUgyDLrtWEJBem6Ynnw7
L26dBjCvnGl7rVNXWRTVP+DEJxs8vfIK4V2zI4PfV3r6P3NkXotouCuaUT2vhPoSahQ6epX2c1Qs
BvIgJYNAUVYNrmZKecIiRS8DwixVz1M21Nd1MDq48TIPQ/KZHlsvsTIFmyLtBt+MWbczcyhW3M7v
+RRF+3kq6DSLVvqlWsltiLM0dKhUC5DpvlBY20hDi3+ZlVB2AMWjdexEzk1Hq8zVY5jnq6wjfzQs
W52yFj5gVxZMVKSRdetkwiXEkf95UqvuR6RGTQa8rxmvZkCi6wj7O3kJaq0/stswr2a+rmjVq3wy
2xEG8H0stVXmOXZ/EJBBSV5stEOf2V1Fy6jbB63ZCVI/9ZoOpulc1yHN8o4ffUcSXf/dqaX4ulDq
lNT2sozjc7oYysUwRc7TnM6mjnVVp1/TUnV74EuIdxkUv9rNpKL6lRo2r5ATGe3jPNHTUqRh3MQi
CC3Us1jmXNGlCqmomk4ZJO41QiOUuaUEQleiYi8Ra+zpYkFjANWubSlYkR1EH2S7gOzi2K5eG5FR
7iUKN7Jb5HX5sID9ZE8Yo1ptZ/I8KhfOVHwo42QGMNYMSblqhJk8wL0n3YRybfO76ToaYIM00jjT
UhsqVW004pBVM3s9Opm0p4rOM+aMWUhIykWuVfpVXM2lfpZqoRWclXkCwsXMa+MS4Eny08zsLPQJ
09Z2jdlqFyQN2FsR6u2tM+VoXGPW528Jc8Cq0dvibuxKX8v18VxAzapdU24Lpiw5eJpSTDB5Hgzn
RPYPxCOE4jKeWv05jZYdpms0hfN9EoP9O8urccNbPt8MVhhsCxIKFE80Fey/EQ1zw3cP3D7oJ8et
08yiWFvMMd2gbA59e0qnfaKGZn8bO/YUeV0s5yyBJtAKq9X4axuSzcfOcgTZCzl5w+xyBJ0kJpmy
TWCdEA9CbpooxkdloGErV50ROV7QtrLm1knEpjbC2JHfZwR1v1gcrX6Jzp7uAJfQvm4zUWPNXBgZ
xhimAmO/LD/HDZhwl21SeQfuN6PSWS+TQel0k7Fi3mAVnkqHZxlM5W2V8UJswJZJV201TlDQ8jEj
xWAAya1EzaMUqc5jw98d+dQvcs9ss/5G4YxwFpdRe1vEs7TJpqy9sIaq+QaamM2S1cwV/GG5Hx/E
RBuBTVWHt1oKZwz8FWrbcqdrZNmy74QTvsqDsTcfsthgI0YW3qX62jXBLGn69msvhUebrIHU0GHp
y2gKXOu188IMv7Rh4teejCYw7x3kJouyh3Zp20yvHRxndOjmkLLXPqSvLZ7Xbo+1NH6q1x6QvrSD
hqUxlC8toqmqUWyH9AzmpA1Sd4xVmkk0L6/61w6TljnGefjad+IoXt3NSzMqee1LKUuLSnXSYZtO
3baSJ04hSyNrXFpa1tLcauHX0MlaOl7m0vxS7SLy+tApYQ3QGhNLkyyS5tpl8xBdpksLLViaaWFR
V+tgabA5S6sNYPrSdVsacPbSipuXptzrGfK/rfb3tvT3//4X4XPhiLw5bH8oEO5/FD/y99XB5Q/8
ozpowb3l4G1jl6EGQOTwG0mO9geVCqoCi1wfqbGDKuQf1UHnD1Nf0kvlxTZmq4h3/1Ud5O9DkIPL
g7RuhP4kv/871UGV4d/VJghLXGoS/ANrGlPQotp5U7YpDMtpdGfU/aqNojX0H+VOtaZhO+ON9FR7
VK8giLa7npOEtgoK1bl1hGleGqCtLzRJTj2VVsAKkUGPVpXzREsaJHCQEY2Aw7y3AbteEcZD6d2y
xmL35kZ/UgF8NWi+razw622FRFEsggh0+f3vf72SSegnA0fzM8m093kUxOeOk6vkdIdT7LWF8VQm
hIxOU0Ih3UqL6GxKqIJqAqueSz3E2CR2VKx7OV7DLdP9USfohGZdetYUgvBMs/veROWtoZrVI4dY
FuWYFSLILNlTEo0GqzomBFmM07iptKg/jxx58gIWXC93cL60CAOv5D6P4Z1JDR5dqV+nna2uq7FM
zus8H0+URBcV5fv7gRcD46eswwPEmHl0PwxEgehtqFTYdT4eMhE3qIm6KjwPHICTU6ylj5U8q6Pb
1f3z18/ig5yK9AdkpFANl0IcALblt719k7IiJ/KgUfxu4B8z7ab7FoeoV9rxuBaCqCALjIvVLdWW
vn+QOGqfTYp4+fpnHBeFyUuFHoIbFTYaIW6a9v5XlBE5VPggkZb1muJKNfx1ech+S5b9AJ103nEf
TiEEjqvCDGkTigDpiECEpcb3fkiUG0HXVlbr24NsrlTTfsyr+hZ656mBPj5dBqL0jIXIUHDzHZVY
C8Hsbsxm6+vgV5AjkIa7CUoDFnCl6t5IP5FTuK3ix0uMf7e8u1wklUu+sQV0+0GhFvBkQyGgB6cB
rvdcVMK3zSL17Ca0/EyuD6IIyJ7IGq9R5ofloOF+/WA/u/jlRmt0URD9H9/lhlj9NOjBNZdG8CgH
5Y+xMh8TjY1yNbQkxCuUwU/J1j/K8viMqMPjf8e0bRy/0jEdP7no4hbJUmPs4jikuZba4v7rK/v4
/rDJZjJXKJ2SvnVsaOhGvWngztW+laKAmRxUCdPUNm6REoP09VAfqvRYwqlr6awspIZg3zwSKlvm
MKQVXQweo37eVdZ9pRi/JM5uKzRKwp2T2meTQjmBc7vaNt9ODP/x60RnveTosbyxFhpHc0Sjz7TL
NIZvNfVnnZYX8lh/t+T2uxZ2W8Cb0GrDAIkd6MvIupMl5/uQQAQwZlXwb9E0hg56EzuNycx++vq3
ffIU3v20o4+LEihZPyE/zTLADxXO3tHbZx7N9uthPpkmuQU0d+j+MT0xX76fLUwpt8dEnUk/08c7
C12kXWoP2XLAs7vOb6RkHcnRpT2g3WMTTizRCG/469/w8bXmJzBBs3ayLcFd//4nxGxNk7IbeQns
qvQtip3eILTqxJV+aDjQ8iA2lJYgTToMGUdrkVwmxGnKPaMk1n04WYc2ax8KVtt6bPyvL+iz14oP
iBYg0yMp1EeTfqJn5D4aXe1rs6i3c2g9xiUSJrWL9A16RmMJXZxO3MTPLg94HpMDhSPatEfP0akx
VYxJg2FUdIfQQVhmRjVOUuJaIu3n19f32WeL0xnltgWhhgCJo8+2Ql6oUjes/WwCAEI1ZSTLmnCH
cKJsFIlk2Ig27l0oYI8lyWgypZkTT/PT9/bVJo3tG0OUdvR9dEMgySQU18QG65cOS/x5XPXJug1m
b5y6XxOPhdT7JPZGHMjsW2/jvpZO3PNPfwRJPcz/eC1YhI4eNJXsslKjovaNsXwkN+h2UtRLnGYH
oYgHtnZ71q7ZrYzfOjkB2liybf+X3P6T/aayzE/v91eYVzgzotLGiMhb/f7LIVIh78KGRMe+6Wlv
9NKFk0JxSIMk8lujWDc4E/s0Ttdm5Uju6LRETkaaATxOlfy2pahYTAh6dQzaQSWlW0zWMnaU4hSJ
9uPLCcxZ1tiXGvxIuELvf6dsF1Y006Bn4dLvYzI8zxLH3lj0yxExIo/7+rZ8nDpZSuj6cuyEe/sh
Ab4ZVLNrk0zxHaPpf6ZpfGdopQaB5NT29tUl9P7+85EvAnnC5lVDOQ7vThKQMGOqy75SqTspE48z
OpvVVDT7kdhRoj4Jvgpr0AFVXtDaVR2QUfKwRcPmdZTTEeNpNDoiFLpFan1vYWVt20EPXVHk6rY1
2EwoUXRT94uBHje9a6hj7Yl2orXU6SuEjC8hRZqv797xs8KsRooK18KnzVt1PBsPXRGZIqpmv+MA
5RtGbt+MIZUze9YDjKHFqXn5ePb/czw08Jw8OUge032ivE16WdSzX7M7Py8T2bhpwsD0vr6q4yl5
GUUnfJhEft5C9qzv38CMrLycstfsq8FMtVdEz/MYf291cdHksu/gBDsx4PGnyYAk8yI+YFODMepY
5zKKIbLpGE6+inHgUVQpfKqu+qHWyouSUfvNewRrSakXJ8b9oDtYBmZPDKiG8R1mx/dXaiR2m7S2
PfqQqcjXZRVSS+0QtPB806HRzlT6e4mR3Nvz78i07wo5vjZtoizZAc1l/qgqauL2TlSemCuPP0p+
FgcF5ijM5iSCHJOwxyJsm4JvwXcAvHrBGOo7ysSk+hJ8u/v6WX+wrzAWUKDXAxAACO04QiOdpK7N
/oO9M+uNG8mi9F9pzDsNBncCMwMMydyl1C4vL4QsySSD+778+vnoblfLcnUZ9TYYNAroF3c605nB
iBv3nvMdJZnYA4nObJYi8iO9CgwbBXvELWGzYDEKrEU8mUjUZ+TFPjc/BYm5sWV50JMfk69//Zn+
ZDlgZUKlw3FBnfV9J39zG+1rI+a90mkj6RhvaffmKCOJ7ASW/sRE85PskSpESRZv//p9fzmqUQip
4KH5jy14vTT8vBzo2bCfT4RVz236jfkw1HQouGkeuFORINWVy8VY9OXJynQaDzguba/O6+7lrz/G
97SEtzvl+jFwSZOAiDgaQtO7E6DP6F6ihB42RjbqL2YVfk6H5GpEYkycZPeajr11P1DbMJkWbnTb
yGreZ9kS5Job3yhOc6Cr7Vz0RFzvp8Ymk8yOVh2IgocEiWSDcHUpb2ylia9QhZiH1FjEwS0QBpcg
Oz+beW3uS31Rv3TVou1Co3R3fdz39B2KekvSduu3k+rlc5UHGTTqczkCCmfq5mszgwiGQNoBGcXX
QrHtI0wt/YnB7oR2uuRDQjYldqvcFpr2WI/6dDtnCNgd8PF7zWrNc12aEqVEVl7loEp2MQKXDUoL
JvxDk4VBNI7TZZYycsCUSlfEUhvnNI0ifUjtUpo75rf68puH8U9WBb8E5RN3Hlp+v2wSyowc3+xd
dNOFfm9GxgNf6tfSrr70bZp6yTocXdo9o8FNNCvPv1kLrLiflwKnMnQGBEDsj6SU/Lwiabs7RpqR
Rz6i6HhxyO9+0ERY7PNFfTQb93cm7O/251/eD1K6EIjXVk7kz++XJ0vhxFY24JCJwsdeVABbE9sM
0BmFz/jLSSzPULaSaaNMt9YYjh/Rbcv7OGvsU2SX1rdBDixEOSmnLscG4ylZghQfCB1jtHDdzVJi
D27ppWs+8yjMLTZ/kWq26q7SS8FoF7H/X3+Fv+4m5FhhfkXfRkMA2+3P/6TMnMlAGNFAGU1U+HbV
JNfEizqEuE+sHSsODw6Qkk2n2dnv4FEUAusP9O4LpenB6cUnIDPk/bMci7CLUPd0mzBG0rRNJXoG
cEb5QSsd5v9VhaC4TFJ8YEM02QdmEmbuWbmSX4WAul8mJ0k+RpCGuUsmyaFoTYTZoRnSQUp748SE
d/7kWMzWtGr4lvWTOEtQzCctFTCPR8HNqYbea6Dhc9x91+fTsFWSubyeavNzIcRZtTOx17TSOFVO
iZhkzB8WN3/SC6wJmBrLg9622kfkE/YXRkyVX5VldllM+nTIUM3sK1Orr7tMs30qFvcWx1l1Hg2t
dQA893m+qXJDPyhu1uxjR2r35coEDAZF3yyct/vC7BFld6rYydAq/IyxGpD3CvZ4wjHzKc7L8YG+
jbtJ0UM0G6ZbiV/VMpI+zCeFcD9d5YvImXReJG3WXq0SnsxjEF+egE0z4rTbYXlS0l55os4W9+2o
m0/mVDPqVUjPKhmBagC+O1F9nhjWBks9TjfQvLMtdPQFWxqz3ix05hvU6aU/VABalVaz6ZNLJoox
QTFMn3skh4o+qG7kOeZibqqiK/WgrYv6DJS7AxFdF6Efz3K6NCulDCB5RPUW3kWW+KGiaBbys47v
gonRfd51jfTGSK0+L2taR1vnZeIJXXHPIhHVJRZOTGBNUnxx9Do+wSOHnlEyP3YjYAmroccbLLuT
m6ZEC4Wnosg/U8tAXaZzOnoxsod9xnRpU6BzIu2grI9zKuVeS+r0RY2G/prpnuXPqQvYSYwYNfNJ
HmdDS3a2TKB2F4vEjYSxo1VzltqMGiImmz0OVZQYSkksWTe4Fjr/1lGOgnyC16kDQ0khoUZ457jx
MmLtaHPtEmRTOBbQkezAxtf6YW64FJMDtpoQ4JSAea4QVEmm0k69Vxn7bWQaK34k8fZiu9OR5dfJ
znCS/ox6LznGMgIf3CANURUtbhiguwMZGWM2Hxd7jm5si6JlMSv3ItWZzS0yuSOgVFwAwwNtUTXq
YwNVCmlNZW7KccYV2agi36hJ0RMmmtZBXVguM0d32E6kNX5JeouhemFMtW8saexPKb6ShIQxjtdi
viQtGlGIpnSOp+audhxx+PrJYm/E7PTBMlkKD5lIbqU2VUejtN3HeRjcDR6d6bZRqC+8pXTqy4Yw
vm05oPwYZptvpBPnrohqpJyacRla82aq2/FYpsI+E9oFyylyRGC5HTkROKg6j/wzx0JLZyrHbh5J
hbZkc8dj8rm3Gz2wkLwQ5CyHXddo9sHtUveoOomyX8wuCRZTse+TtCMnNgrdT5OQ0+0Ua8tzlfFj
DtHobCs2zduU/vJlr1ZdUGSpc8bqZV3adjhcNv1if9U4BZ7dQuGnC3P5qTJTDV05v+nYptYmm1rj
HCYTUiyuauVJVG487e0uTYM2b7j6zcnQXYbGyLQqgaR8z5ycoqFwAPijKPZJ86hPDrrqKwXyo4tS
8LrPtem2nPTkFE6y3A409reaHQKG0hxlk42uBfHKdE41t+Ejgqun0Zrc3utCqfiq0un7zDJvrLzl
MKoad6MllrxOuKJeF1Eath69Rnwr2qIA3C8X/XLsbBl5hSgpFmUKjc6zRJrkntnrl1ZiDqTGZOND
odQbtI3LXTJKcbYl65e3aOibDkRZyFTVg6ZpcJx8PwURJTHuGrCHcyFJ1nyGkLP2c2bz2qJ1qs9a
38hTq8fWyzgViG7qsTzpdpXscjRmm7zIBd6TJoWZMfJFfCpVg88opqE446bbN10IdzxDGxQ70dXg
Os0WR2N9NGgnnpM0c24UicijmPv6Fkz68mVp2uSjNRvzTeHGd8VYKq/WYhvsPegm6KGJsz6r2Hol
oewSg+61HbaxOCiR6GeMkhg5+6qV+OEwcNlXlZSN2C9D4dzSTKkIQU01wM0OL2ZOZz8M9jAhMlbd
UQuKPhqmfVE00U2SGZO7tTu3D/iGR5MroihEQJdWTgEiRcUba2IZd70VoTUlupFpIONdIPH1gPFx
EaQfVUVxU6UgEH2HiFi/kc1DNqmjHzeNdVWOYfkqhTJ9zGLCFIu+HcbtIKbwI2BZmG+xUsbbsR3K
T5LuuA1oXrHKTQxGbdu6TYr6OO5cvBLqC5Ebq7m/23YpmDwdwRjW69C8bOUkP7pqke2S0JaWl0FJ
8jllxmua48MXch/Tp1TNUehUU7TNCx3BrDuNWodgU2sTdnFlgWI/FHVgpJ1TAZhf8r0ZLew3anYY
XT27YT5aflsKPfURCBbC4/saH6xJn68rZaArEqFULQwch3i1K/0oYlnjjCz602Axk0mrHer6cYMj
1ngaXa2D4KdPD2HoVsuWNI74HJaG/qqqydfKHuyrqDObF6XKqBN7sjceJky1FdNZbFWVmKhq0sqx
H5ZFY3pYmuq5qtBXu7LXaDx20z33IPJAqjQ7caRmn/sFT+0wNLHXFS1E/QgEbhndqelw4r7T+vqk
CJza0Slr5A2hWYXnDqDKlImHdYhU/UDX0dE3VsgFZyc6hTF3NVKDmlNxO6uZtsNq3AUxE8gvk1zy
5BFhy+c5MWJ1yyFdRFxx1uLCGPiB2pKnM47d4zxpR1y0xj6HpcyVgzvPDlXLdTYqBcoVE/KBF2s1
p5ze6mzBht5wtNsFcwS+E5y04xhinf1eBbl9hPokrsxDObTpgholr/diSo4On/GScqW9ZiPNPLuz
H3NzrWOazD2BP4UJLwdoBFGy5eiWJ3A8J7XPowC2Ai5mqmkzV9ud3VNSK9mAvinO9oixczZQgkO4
5pF4oNkfizDfjDGzqV6xBQey9i1kTe1Ns1i8Ss3NjVPZm1zprW0V55gEw8JZ+QKfLNkr+wxNFeb/
ijc00/iRbyj9mtdxgb1StbepY0fn2q2prh33QPQBZOlca686sEWHfm0aNXU8fbSsPDm2WcQO1ITz
o6pm3am0eVSAYm/GDHGbIP4m6NsJFd9UIgCdnPSg6vqOwN/B19sRClq5T6ppDoxI3vMwZ34aLWf4
hYTiqFW6aWf9urPAE6T4EW6cUGB0NCds6tNMfF6XxMVVOlbztbZUbb5tmio+z9gRTyYDwxs0WmR/
4O05L7O84mzrp/WboYJFO7fLG8rR0XLbTWJbxHiy0d2YU88sFS/pBYnA9e2oY3p0RP4cYgQ8ZRkN
rMAit/BiWv9AJWUz8g38qcSAR2ITK4axyk+dTTulzZ47ENqioZ6O8TiZ9MOi/oG/5zTwdB0Hpm1r
1150T1H+NNuJuVW7dAxKVu2xT2cqMkAVu9rIDOrkUF5oPZi1sa34DaOw3iRhfp7MQpwVg7WJ89xT
wMvtwxZwRty6hRdiN+Pl47MOiHgDY2A+xzjMkfuJ8aCOqf6g4OO4yIpovh0SkRz0LlWvIzwXu0FT
ueSUfapYgVDHKQ8YmE5sn2K+sBcNulJjzA/WCHREuqUkgctC1lHnRuvbg1aiLisL81KPilT30M8b
8DUUVv3CxQ2tlV2fmJEkjefOs06wfWLw8PSLkLMvCjXduvEQbyIdWZs/YqYLpKIvr5a0qjGA343H
YSHMgTod7/c1Mn+dpeM05RdpZ9HdoKTVAfEznvooHJ0ooGUx3LQV91xfqst4xpaKWqzUpi2ABdAh
EX4R1y+bJb/vM6lcZLqB/aFfLAqAUij0jOhhoq8JetJmvBCPHzJfY7rFx2I+TUOOgac2jS2dLJ0f
XW0CLVFtRG3OWLWoUuYq241w+i5oRSnHaNHlVqSFvCWHDVF+LdzPeGCLj/mgdMBBceuW65kv4oLy
JUv4Uhd0xpbX2aWDupdK8LuNWGmr6Eq1io4Se0n2bakVdHLNajNlSn2ectcvBtPFmqxig29NZwf3
ZA3ysW7nbpk3+VxXW3LLnNBvuzTcjIlu74c46jbWnFXPM8srUCPb3IYOuD2TqpHZfjdj2ajDWbk2
c9J8uCNUF9/FNJ2BK4DsFvRwIizVJ6LCrcBqHHEMZVcxGYsdv6LP7XHBcbbtUlSkqaFUqjM7aEeT
ok4nUleV4fikplGzzTR+nHK0jrU7n9e4oselUl7sQkaPw6gnX4dOVbcLAaHPvZIj71DTEoV1V9yO
WR8dW5Po1VkZ2NsR9Ac4nnXPNEYN0EvhijvXiIipqRaTZID1I7UWjZ4hu3C6RlSeqROJ0LtD6DfK
UF8MDrxcnZqu6yplX1dpvYE81B9VutcAV93wKBY920VKBxGuCNUgcioe1oaJkxYV44m0N5AhVcP9
RWlRj4LZhYa3NOhEaLruzc6dBtTFCXFiRYlW2UvrqLvX5sWKPQv32+ileVxv0jHbNbRELvGjO16j
Y/yHlbxb9IbyNtJ7vkW9NA7j1DeY2YhCLhN9+GhoKSSZSoE1GrYZ67dozA0dtuKk5C7nXaMFQ3y/
mEZ8xHJRqt4UUzCGmcP4puI8BfTcUN0VOhcBeR+NSXgIhRoFBS0JOhDzXdQm1nEeoiZIHDea1x5y
fwh1MWwLPcejQuYUiUpsSW5W5i2C06Xy+dJAyJNa77vU7hspxxRTk2OHBDlVPWeUbIV90aTduQc1
63Hs+IOrD88Rk3pMbeFnV0MaPmcWzSgEe9fRqq6mM2J4pZVZ/hCGF66N4Mzq2nG7hNLd6Ep5WIiC
8BRD+TQ1Et1y/FoIWAqjsV7iRgK0OrlYm2lZrfEGtrGmq4g5IOlqDOvlfih4sR7LxSdUSD1EItlI
EqU87ip+O0BcL8eopg1CXrhK32FTxbayLdVlS38/Yua4ngi46nak3I4XjqTBqBklEUwr8ScLZ6gP
ehGoNr5S/Oj2JaFwpg/w50Iv0mSTJiwFMxbYA2aV0UkyXcK5jNgBs9sQ45hnJhjop6qj3p12mqU+
8CM8dZF85It6nM10PxrNbp5AsOA0vaw5kY3N0EQAohMcQiGKOd2lRFlml7hyG4ExCYHTNbF17VFo
FEHLIj2bnXL0yEECnpTo2XztLM10YyQ12vKKuMJbw8TSVkdSI5lL4t5zLdNXRfFxYUZZekYKM7ON
aJ64xJ1sZqOLiMgJ+52cXOOZ5wl3xrrtE/Cn4ZAhQceraBaBriDUkKwldHvWNahzMq3FoH8chH7v
LJrhj3lenU1EfR4qr48YDJPAducUvZdYTmhycSbwa+4TNP1+4urczNyhpRKCmZeJiPt8ortftHZ5
yHCdEZ0FhAIlIY2WWb7QnEj92k0etEnpEWPGgw8Q54WQ4C27HUvO4HJNe1O7NrVB2yTSVS+BKjg3
utM75yQGgyCqXu7RxuXniIg1dO0OIuUsjL1i7ElPdLLkMZznkuM7Nc9d3GmXGZSis1rDpu7qaKuO
+icnEgS9FdQOuAHNS2tqch6u0dpbpjQ+2WKa9qJvfWJp+MspDVD3ddNXd1Sq21LC2cCBZxMaJpYj
bWbmB5ZOt8yc7Ao7Ut3u8abmZ6WWhJXFmfvVLhuhIawsXRVYlEI3LUNQ0PhRXSicFLFqJQ8dTR6L
Ng469WdzsTmgMmFVxNn3Onxw1aAgjsBqVGofP9n0RE41z8SNzW9wisa6OBWqPjuBs9jtq2vNMW8X
S8YSc9ftCzlHV7aNocnkTH6ZpFTuqkZPv4VVPl9MWVR9bnM9vUV8j3vMVulo2eRtBfNoil0X2j0D
/1YLUpo1Gz2KWTxlZAZ6Uzs8ilrzKdLa+V5AjdtNbjo8tItR4hPsOxWmQxLvw5DCJ5KqvLDxSW0Y
1VcnUDphtuG+M3mUPtYJ12DE/bwzfByZI4DJuFwCjbe+7IopYYLW9AdZTxl9R4l0q4UmMjeWRBY4
dGc3tXQvGub4ug+V/C5vhmbfJCZVjZPCcNrUOBUYQXA/mm4TUeDVhTRBoz0VjfkULQmNChSV7mbI
J36mnpJBnrSO7UVz7Oyr23BOLfZYSW8yTfe+tnBq1npe+UuWG4/FrEcfFUobu5zdjZPWJdmImq4E
Tl2vnJSJYyJfFNevOqxbSQvju7On6I49/paOnq8aXIkZ+VOa3KV0HynUzG1t1btJbySCY+cQJRxg
jtN4tgBvLATLpHezL11O86EtJ5shhPJNT1GVqXFFhzvXyVXqjQ1t7X3MsMHHIlgEigOpC43j1q3T
7jGBJ8aj2z83Pc2aJhvboIyt3ieI5LYq19TcEHtaHSfmMeWf7tmzCU5OKITk2G65WSbYaNmQdoeY
LnZgcsi+qiFHdGfm2tZYTPN1noTrm2QoBz2FnjUAXpGjO5wSEEkXqwD0QL9egSCkmUGD5bf1jCGH
L0LKgx/zuqNeI7Hgq6PTRwu2vetxxXu0r4bLKmKjwA0r7tO+dzdqr8NiHswipsqNuBi1DhAwq1UV
D9GqxWKanJuattbF9wv3HBfjQxQX4kLXIRYZLXQYlVj5vSMzYtOG0TklrXUkjzeLPV3bzriII69G
204ivNbfCXLydoMxD1ua1ZniIYCWO33I3L0x9tNG08GtyKa0nwqZpJ8a0bWP9NWA2ozYeGUgtbg8
5cPUvoRMCU4FQ7UDlmZxBmuYXdSLVV27UUrM5xzBEypkoBdz/PjXs55f2AurLmK1yDuWDbcDndHP
w56RYVQaq1q9EYY0fBAtq7mUqMKUnnRWXRUAD+9MPtUDM5dXjieKFi1XbaR6emY+faevjJFj7eya
q36mZg8Ck9SxLZfIS5MCcDS3mt985j+ZwJvs8whJdIuBLwPvnz+zQYcpHPUU9WYpDTBpsJXiSY+5
BFQEmhoItdp1x9H68iXWeZAIpbZOhC0al5VTtCQwIPqkOGp+owz4dW5m2iixhQ4GgE8l3o0edbXA
SWtHUH5pebcoTZhH3cBJ4jiqYyMwwhTcGGi13wmS1hHjzxMzE4ELHol1CgkL4Z0mwzYXVnSX1Jul
FNnRLUnGna1pkEEY2/eV1J+Qpz/M6Il9p5EDVwQKdZOBgdfVTnGdLVWGatF8ovWQXjKIdM5jYpQH
u571YFnxPYSglshn1XVI1QiGCYB9AoYd3xrEtx4dbZtKjXww7jPac9jUZyDsuScqsSni0d3lC7I9
k/E87vkif1ZmXAN2RroldrCUc2EpuXZb1j3tmPigDsvwuUnFEjQh8ExFtnqAniijmsk/O1gPgIJI
YT0vPDu4+GmAG0s0v/71Q/GL8o4M+O/hRdAgLcDr75W77lyiGB2Ri1aKOQdjM+9coCxnOvHpDpMj
3aDasuP73lEStpv0JREWBEZpjulvRunG+58WYYUG5wORDyMcEgZ+XukDf1IlvVpuulm3bqwwcphV
6OP193/vf71O93P1+r/+x3PZF10z375GSVm8hQkjBf5DEPmL0+n/NP1XFJOvRZd08+EFdvAfNifL
/YAr4bv+FjeO4Ln7A4Jkqx/AD0E4MgDcYiJY/+gHBEn7YLFlEWHpqEhb7dUc9QOCpH0wBCICtCvu
qr1Hb/o3IEjauv+93RDQPyF2diCgoDwnvGhVS72RAymO7GZAseBBRpHfmPShLOqAaD+CLI4POTZL
7HYJzRhHiY5irvtlZ+aY5itlSe+TthqOasIkKWrUDa0xrKLJVIsr8JJVHwgc28emhMtugTO51Uan
uBuc1im3mgXT5e8vzMvkGUR5+a37nz/htL5/P3/Atf731fDadH3z+o/Lp6r9x7YvXp4ooov3r/np
r/h/g8jFbv4Xi5DVB43rH0/Fyz+8p+Zr//LTkuS1/3LeWeIDYsD1t15FKCbC8D+WJH8EqAolhY6K
FyPNmn7wY0naH1Z3HchBJlXW2uv/95K0PoCZ0jWXqaCJsN20/taSXDUjb5ekY62eQP6HZY418L3z
rtfoNVeymSkVc/sumfqW8aozl75dLupXvXK1nk5EGm5HdUUhAoWevW6ccXGnQ2wftMmtaRs3IWzH
xfjoOHrrwkqcusJL4Bh9JRs224WL0hdQYYrfhWZ9d5L99OlR1SEsW/WjJt/I9/Pi7QOlQt2cS3MM
iMyen5gQanepZc70c1xs/LHrNo9i4KJVZmGSenOuBRZ9c7D8qB3R5BoH6NRuAmXUESX3WkJFvF6h
ORzFdPWops62cObrvtPHT3ojZtOrF125Zqi3bG1MrxvLzprek7R7Pi10h9Qr8pyZ+ahAs24sKQmc
1gqmRCAkEq7sxpR4pGTWTLTV4XcKnfdKS1ydFBkqPkS+DwOt5c97i+ipzTOrnAJDmCE3mdj2+klV
UFpiB3uz1K//+f2+JYW/V9Wub4U/xkbyxkwSKvvPb5WUuSFwJ06BZc+YAYpKPbZKiJTKZSxnt6G9
i/ri5r87zvtjbz0P/vOWAzohKcAAFv+4xUj/NUue3x6C62t/bDnOB12jTgQEyNbzk9nX1j4gksVW
iilmPc3enoLuB7wMWEgwNqxK1fVZ+3EK2h8QyaL6Yo+yDcE6+1tbzvec0bdPLWB9B+swoZ0QDG18
xT+vH1DVGoKbbNyYHdPnE3wadd6WoCeXbQqM6F5LbTluHIMk8d0SginYtnZHCFbf1tmpFSpdS11J
I24zZjbzf3RVZuXErQN27+Pkaem1iAo5K/WXKqd/EqRGz+2oqoz+oZDUlb49hszwtQ7gksdNuikO
xjTTuMcb6jwkKCAyX52LZvaHTu+AGhVIF73WlohCC3tWWgK8Wye9LLK8jbxmGBFduL0dYl+TBsTM
tsRjC6co1c+p1pmPwlpnAaJ36PGKfFJixMmtXW0IRB9e3d4ktM5Uium+AeWV71M20WlF8xjDuY5x
egTh0Far0CtWv7KlhS+yiDNA5LTNDOYiY3fXRhlKlUK0AKNwgvSX3OLdnpDHBdkcqiV6pTk7Xc7x
vGj2th1HGXsMMmaIQVGnNduOtDZ6dUnZjUHLaPcul6Ni7oVKpL2wpwEbS9E314O5RDCeu0U+ialI
2dMtXu03RoGZipFDKXydkbXmj4iNmOZNXR9/iTv2RULfMfYli1O2fm44+XAe594Y2QnH5mPLgBhg
k1t0YiBAxKld5g1Veq+5uCz8IXHzCz2Jh8lDXpNfhvagPo3AKa7Qg9lfUzA0LbMpOqg+fPaRblUk
jTVvgKFnZrjdY1W7qePrFfBpD8GfZgVxqOhfF1o8s9cyPn+IyBHGZ22HqIGF1fTJtq7jUnhSWZTE
n8uWqOGm0hAORLQ87BtJg0XxkOQN5m4hF1I/QraKtWBMRy5zRM9ZoK1N0d4qgJ3rLczX8LIyh04L
EOLYr05WLdnZoGK47QZq1gtpoEfdV72upcGCO7FGKxEi1iZIFXpkFtp2fiox6I+HQmmaGgbMrI2B
wrPRBW03VZGfdVjNPSlqGBcCJYGxVes5VoI+N7M0qGA0hzuldoxLOLASynoHpo45D0ZXkOGqlm9T
tJQLMOm2v20F1AaPbXx8FqQjDZ6FrR0QkRrHK3verT9LrZtrztwpnHy3iyuaT1rjAMJJ0af0GEmZ
VzC1toPG0gcRdMyHmNNPRe0GDn7LO5h+XL7prOIEyKOS4dOcUQ997k0FgKawZll45pQqH7u2IZ8A
qajy2CTDOBIdYZuPDobYj+4wwt4tU62w+cVzlKEiR2QkEhvppTPVzy58FxTjUlV7jz7PXPMMDF/t
Ih2ulWniKJ6JpqOv1+b5t4bgbOqWVJO01fDI3qE3eJ3Dpul3AOPmyV+SNBQYJBy5Q79oBGyiDTIh
6B3oYeKofe4GlSSIMVuciwrcpOuVsuaxseNkuo97utyGDlrNmwu3FlgSzHxr57kufS7Jdr1pcZwe
ACg1MQjeDptp3019HkDlVmo0yEpVBhoiaX2riC6t/JyNOmKo07gGU5usYVDbL+28KafMvmzoEFe+
YputxTJyrYF5aDJN3mLlo37SIgaDda6qz7kW9k9FY1jLxgT/RFeeabtBh2LpSfZIbPlgSFm0MOJN
cWeyCKuzNYKe36iR2X9UrUVHDdm5SNcauIEqcwWdcCjEiig7R4PONn/hGGGH4icQAXiw6GsUxkCc
kRIRjdDTgGXvRKDpR5Ol1p5TKmW0ZWqBqN7pdfprb07LP6la3l/ZwZcKRg74gUyYBKByfz51LD3q
FtSAKNAWOiAh2E1PNPkS/PW7/KKxX9+GGyiUU3ySyM7Xj/GmJNUaNe7bqUF4hPcVqHXTKJavdjwM
fb/IyxiOHGJRGX4Z09g8CVTqfWB0S7X968/xvhy0+FdCosD1RNIV4I93WvG41euxtvRVq5eLo4Pg
5LNZyfahTgqDwuKPMuRPvtj3wnAutQBALLpr2G9cOCI//4uLAoJVy3CNMVKf5AxkJrPdpGLkV3Y7
oNcXjKNcAm1yDV5ir/Kf38oyUTffP8bfapb8/34nFfzMf/w0v3ZGiqhPsuynm+j6ih91ofaBk4b5
B2FuVIBEDv37Kqp/YKmaMEwsSkNVF1xgf1xFnQ/YTLmDOitfYu1E/7sudD4I/jYaW2tc0HqD/Tt1
4S/NvX8uIZghWAww7b2/zC35gFARKn9QEk0RmCp2AWSAm7kqn0u3++okzk1fz2Ifa2l1bIc+8maD
Gdybb+xPFvMvzy8NpLVHZPDkGjSN35ucDbR/tgNdNOh1VT31znB0ivy1lfJ+UtpTIhXGxKhtvLIo
L0Drj7/Zpb4TJN4Wx+v723zLq3Vljf58d4/jrliJFuMYYFK6mAFjSqS0xBxcVbkZUwKpS5d7ukJe
Hlu1rbLjOrVCGk2bjtsxKxSvy8FRexE6zIrhmowDq+4JgCGrBddSxUny38fu/cVs9e3958du7f88
vZTt2+vY+op/PXam+8HQuJev/lqwAM76bP2LzM4f4SF3NFcnBMwxTYOb9o/HTv9AS1IAPOGWhM14
nf/8uI7pH+C7ID3kWdZNBx/433nsviOX3y44PhQbN8cFN3p8v+676Ugh3ZYcKUPxpSku2N+jLpAI
hTZLaob9hlkAcdRKqCkLkrVkSfyWqY3ix4bZcKtgIn6Mu7n9Zi4D2EZiMMbXQSFVe2lKA+ONadcI
d3UxvojQMb0GSN9DaRbysiHbQ//ns/PfE+BNs3tdIv95KfpPc06D4NBmNCZ/WpDr6/61IG2X5iLd
MhP4yvcm+b8XpCPWtarRBvijufjHguRV1DQr6wpWP2cBr/qxIF1ODzZLl4KHyd9KF/s7XfK1Qnq7
IKHqYJxefbzrp2DQ866emIaR0KoY5S/iux3CgPJKy2NvWoS9FS1yctYTYFnVeHGQtl3jh5+RMbeB
WgtC29IhxERUunsVF8Zqw5e6V0HeQDqwhNetgapKDPLQW8PnTE3FsxvP4mBNxu+iiLW1i/H+n0H+
gMFMwTAwXa4V2ptCMK6zNGn0BrmeTrs8Sh9sPM+eVlP3edYU9+d5nndxPXc8NoCqIQJUk+6XZPvs
Y5xRVyWi3l0mJuuiVib9qKrRyhxFD+MJMvLuGietbqel+ggDzX+zZv7kDPylrcpeAGPNFayDFWjy
njikgbapmR3r2xbOfcwEurl32mj6XBrAVH2gI+Dip+r/sndeS3Ib2bp+IuyAN7dlgDZssimKpMQb
BI0E74GEefrzZe+ZM10onEK05vYoYiI0koJZmchcuXKt31Tfq9ksf6ub8XPcJOpTCUnifQJlA7cR
o0yfhVrUX9IGm5qD3nlhf7Bt5Dwjrxj/inXh3Zdx/+dctcY9JnTiu2K0YK7cmdZs7w7VUaEC050m
FSahV4Gt9+IYSlzVh4CqKDn6c5zwCMnD6ERtW0o4IgdPmSLp0x///4JbX3A0EW5FlVXDTf7X/44l
5v/w3rHpnPGa+Vfi+G/bEfN/yOQwrqY675DLyLb7vy43nXQTf3nbQ3CCf+7oBKf/xBIKGSb3HckL
vTzjLaFkHUlUGZawc6DlrzPM2vKgavo+63rMyLrOnf3W0KJTAu3rfzMghCKjv6qN4yIP8uuDLkch
BTbBaHDPc5VeHnSokOC2YBoHSi0MnLJA5KJPmp4S7ObOr9b9HwxFDH4dU9LUo6qiFSLgF/20eg05
VjfEeweC1I4eyPpRx6RkcoGeAtYfst90ORIK37kJGHlAp1qJMCqwlHcFKDvcAaj34GHn1UHRqZ1P
atP9OXqtwavk/95bGzPd+HTIUVJ0Rs4Fzvr602l6G3rYcw+BPej2AY4sUMzQ+Ffy+pZPR4BmA9ON
tdjDq9ynq+NOC7OGImetKI9L2iQPUaFTl+jnvabJ1oQQiGQfWryz1PUrmd6uqyzQMoJuEojgGCHg
xNgzDm9eNpsGN/BfAjdE7dVeLI2hjkAU9wHYK4/yZ+984nVX7lwQG3MhE8BSCKERlOmk0OjrbTg4
yMDntdkHtdubj3BhQ5T+u2lnFImhWJ0rvgtPVeID4iHu6gKteuwrq1Hvg0gv23sIMGBjG9XFRSJ3
HiLeq8fBQZAYgZdoZ+St+XF1y1fvSxqyGllNFafoyx730WEejkqFOfiYQFG9/a3kn3I5P/QpEWLk
scePBZ98uYrOolZJU+h1AJarOlaIEbyDQGUftWZpP7x9KCj9Jm0cnvAkeJdDhR490a6eAGJrhfOw
6INzX1R2+75xrD011K1Z8X5FcI2GNsYdq7XrS2CEENJqtjg1r7KjTFopeuorC6+G27O6/kzwZV4N
tUoUDRRPzb7IGarvjLsKLPEjRLu9Ce2Nwl31erNjQjLUdQussuC6Onj03Z6SKsrubs9lc9k0FYAA
Dz7qMKtIlBTpXDRRxFyoCN9ZsU7xTLGSUwqJ8nR7qM0J/WeodSQSYdyHoL5R7ZyBrmKwuQR2ov91
e5Cd+awvRXswmrpaIDzUKbakaJNiGjkq2qnrRL8T8+RnXp8jKQuKxB/H1VtLH6mqFoKZdqsg7aw2
iPrCukvUvvATt/hJNMx3vtTm8tEqlc8TE0KUcbkf4khBf9t1MMBxEsVX+hhHFexA3vyRkE7j2UAV
1zLlU+hylEYo2K2A/QmyuP8yTCI71545+m/8SLLuwH0BTVS2i43VIMi860nYq3nQu0IcbS3ufxlx
j6B33dLBuj3W1bK9jIXwJ8Bh4BrOatm4rcKKTDEPamFP30NYbAceIajy3x7mqn7GbY7aHEwwEk/8
5uS79/VxrSi0FDHuSIHqZvF7xfaSd+WMz9eYWcU7DBWGD5odT0+KMTbveKLpHzKqI18HOqPpUVPc
6gAZfXlyBgWXbmj3j9wA3afSmOsdLdurXSt/J4uOOJbhQsJcrUeoD4mV9EkeDNHgfYPIbsH3qppA
iUwHQph4c/5hMBYlWhaF6hGvu8t1QflClKjk5oGuKV9AwBinXHWmt+5aBnF5uzOSyV+y1PV68bOl
DK1MbXK0CPOWDlcjzqElhp2lu8JG843llama7ou2j7cK/HlDbVYBqBN0fKbvNc4U88lWjFI/lCak
bRj6+ELVY6sey6WY/jCM2AsaVJN/J5KjIKJ39SdXi3TcLhoH3wcW4tAoApBoIbqF/iMdqLGuoO+o
k6g/3t6g1+dApx8DeAZcF6nnOquBK7lUXCJZkOWze0DZorprldndOdlXuRMYQzrZHmVsD8TH+sKn
saoObjNkQdgiujXXqXZECiTyZ2Enj5AvWmxo578c/Iw+3Z6e7C9cRmM5Mn0gTrpKZ2CdG2KxVCqu
3aeBE8cpDMApNT5Zy2x9r+p2BgU1OI7A3tqYPs4p7MVTg7FYdqw7iM/vatfj2IV9533LcAr5FsU2
vdcMTSVkOm7/zuvjx9uC/I6GIDVW8CiXO3WwQFtOUZIFCxJopzFPv1lxaRzKvpiPwPyHneG2vgel
WpVkT+W1IaF+rw8GloSV16p4EWUYXR+L0urPlnx6HO0+CQM7q81vQ5bZQT3b5efbM93acGwEUjFy
dZsofzl0rLfp3MVDGkw4/p0hW6EObrL/bo/ycrQvbmGDDQeqlUz2BWy/irtlUgFdbfM0aNIW25pc
1eaDDV3nt66bzAeHUtjDjFfM54U6zhEWApzNRoQAWMp+ugdj7b31mpa/R77pKJUTwdd3W1ItmlbV
NvIxhZqx+dEbbYEH7XzXjcU1UHjFZpRCPirGq4DXgg1YhtxK0JWD3hfpRY1h0pD+l6OsPqGWhPOA
nFYSjLNTnDPu8wO4QmUnZmwdXU6uS63kxdlhbWWKHkbjDjM0tlkUH1zYap/iJGoRgIktLA9jp4Fu
VzezaR9qxU5+zys6uWaloyXiprYKWcmuSv7W03/pHKq/68lJ3NPtbba13vjRUlcigCJgt1rvvkoU
DXu3OMBZe0Y7zl2ezRztptujbMQwg642WxlYKU/21ShZs4AhotcRJFkxPlheg2mhN8RnMnex82nl
sVgfGzwSEKmjw0pwWA0Vj3mnw2WFjyNGbN6cDx14CUzXnc/SrCB19R+3p3bVZUVfgvI9fVvOB9Wx
F3De67K0qwkYrBCAMI/KgmKA8YRiLU2fhif8B01bRizL7B4DOhW1DSsq/boy4mc+pfX19k+5XmVO
DgeHGjJ91v/1Cn31S7DXQzwPsXkywnz53XalEpk79dRw7WInGFxH+8uhVsEJdSOoloKhdNJq34Hf
cmeh6APMxYveQQc1/8vx5HXwempmJ9QmZDyK2MgwV7XxK8myCbUMG1EC7A12ju5VtY4gpMvcDjdg
i9VcBYiUXKf31CoOjDjU7ppMRXUiga8ZH8NZaE9K2SIn4eBxF4a9+2eOgPHft7/l1rZiieHacp2C
KV/jyGMDpFKHD6D0a2s+tuNQfXHA0B+HMDQeR77yuXGKHD8mM3vwoiY840SGWnkt7m//kK1NBWQO
AOtLfWptAByjs4L9bxsHaGlSx+PYQZ2X2gA2MgD/YChsBFABl7Skly7Kq4+MNVSrRRUyOG0LCmyZ
QZhnqM4dcx1C/+2htvavQb+O1IrzQgHxcj/1ktA85E4UNIDwHox4Gs/YkoV41ibKYY7zdGc/XYdZ
Sq6yCyidbTRuhMvxMkTTvSYxoiBboEKWrdD+Vp2y3KlKXcc+RiFnoMqsM7W1Om4zpXXfNWoUqFUo
vtY5DpVDZGhonAmpQodrXt2meyXfzamxQ0kOoNNTxbycWkStkVSzjILcUOtPC4jRj7FmjDsBYCMd
ggQJWsah6EY2uwazKIo7wTxNATDnZvExW7L5Z6SZHc4/RvheHxvnoZud+GzSeqc+lpZHUTrTM3Du
ApYyEka3988L8/LymuHnkNbpnE9Kqev8E2FvAgguYwHFyOoD1m4GJgiLwg3aATZNM+M31S2t9mDN
RvNXlWIxqxazeYekfPpUo91zjyJDvHf3bX0KYGM81SEuyHrr5aco0LBSEqWJgrb2pBJXidOZLRBP
35m8rG5eTf5FC1lCi7huLseZRwMZmT6OgoH98KPSa++ct2396MFcfqzRCbhHVzXG/rdT0Pms648L
fMa9TPEKWMTFa/DYl0wf5LCpt1z+CvaCN4SOovgGFgF/lGML2xq1shPyA92xGXqXErCXnQBXp++X
xCkRvPCqP24vxcaKU3KgqUthRGoAr1YCPTqUXsAV+XBbso8KTWvQ84g13R5F/imr9aaBR2iFHcNk
16rr8tjFdjkqPqqhXxRcRJ+SGO2GxpqIX97Og3NrMI4XDD5VXoHe6jwbSW0smegVH8fcwedJCtle
5NazlZfuI1E/++325LaWkK4HfCnHtNQrl4/YQzJvyAcmZ3jLCcHm8YiITfb0D0ahcwokiDWkTHC5
WYZyJHEaWsV3cNk+4GxJLhhOe+WajQCMYCbPX5u/AHes2gI0ORDkaRhFtFb6HM0uwpOdPPsqHkND
1YyPMACTnanJn77eHa8HXZ2DKJ9bNNR4vUBPMJ/6euwfm146EnaV+cMxxvCuc10RhHXo+G9eVCBT
WFFg/UOVfd3ty0qFek4SKb4XYcmiCqL+gp18cHuUjQyEzQgBmKWVSGP571+lBUlmA31tEXjUCjs/
Tu2CqnblwUFLtD2gxsZe5B6jguvw6Jax/XIoRDW1fIxbrGJj4X52x2Z5bOt+3EmpXvjxqy9GWok/
IELaPA3XLR28n9V2Qb7Pt1tj8ie7iouzFqbVoUwm9SfgrhLfOjX5ZaduviBzJKKfKPFo73VMxgPH
RiZo5s597gYDSTFtcVrtgB6GcoRAUT/FpYUv7DCM725/hitHBOItWEqkYSDEyZfcanFUHjWhEyae
b2V5/R4B+i4MFs1o8bR2CySd71JliOcD1cwZRbLFFAdPjZOfGeK/v+lg357j2cHNuNfUBQEFPjki
OmZllMd5jIbo+fav3dg0MnWW1SjK/fQyLr9kk3mDrWiD6yuixMGkhpQ4j0p+dlrs1P6rodZtR3VE
YhnzZdd3u2T6wDXR3SM6Nj410xLufIOdWa2bGAh1hKFTIXwWZ273e5m16p1D7+RdEw/jP5kV96uK
bIbsBK1eQAOitalHd9gfVFgbJ6NO4+GYGa33W+gW9vn2Em6cO4TQ6UnTUOUyXVd9FCo+YkLm2e/R
zDwqsTTiHp29pG17FAh3AJjgtnqrOyBn+Dlt2RNU7iGYlZ1yqOOyON6ey1ZewmT+M8xq62VofatT
jlCQIZrmSzM1tL1DxXyn1erfyG1p343QQvABtZ6jOtgFjtV2l709MsN1xr5DBk7w6fKSfxUzR7Tb
QxMdC19pC+UAaXo+wJaxdqa6uaCOZMlKigZaEpejLIuXaUlWs/Ph8AT8v5hVLaK72wu6PQr1VgQq
XOrvq/vNndM5FEXp+hTJ/44n1Kw0JJB2WiCbJ4uHtuyA8FAzVzf3QBGH9ybbPWkG830cK/mXETZX
0NXhXsltb6jVfKq2cNvI5hAjSlQ8aghjBL05Lsd0glp5e+m2hgISJi9Pnk6crcsPpCNBJEE/ri/U
qLqbe4TY8H1OTt6IdPftoba+Et0J8gDcWXimrRawo+lGbZMjXKnwo5Wkas9kHXuk7I0EC80ZbKKQ
Z6ZfZa+iUogbc1aKlM80CuuhmZPkIQetdmfCIjokuts+ijKuv96e2uagZPjAmqT5jrM6TGLQUB/M
bMdPxVifZQfs7KE7/lj1/fKBsnFPq8FIdkK9/EPXOYIH3Zi58qBj3MtPV7eeI1zUzH1kke33xTga
PiLlON3kg/PkxEb+9oiBeqks71Pdx2lJft9XEUOgF12rsItQ221LvM17/Aiqsdm5VTaWkkYm3nqg
BwEXrM+yaWjqrApG0VAmO2NngGUXbwr07ZryiFJj87nx8Oq9/f22agf0a6g841BJBWa9N9OqqFvB
SqPcYaYwSRW9+6hHqHKhXFfCksyJkWZtlM8RcHq/hvGI6Z6tmY9lFmFIRt6y84s2ziVgMiyiQWWS
O68Dp6EO5jxjDeijYZScCqmLp6ph48MY/yffFV9Z0OSg/pAp0i+/qwlIs80QdfNrMNAfxWjFBzMS
7k5Ku3H6qduRm9PuwDFL4k9f7x5bqUa1IwD5vcMeHdS0OCVDF7/9vsGsljITCR0lyXUTNoKTmYYp
o9Tg5vFdHr4vrSiD27tlayoYHiOjS1HfpON1OZUMNnSdF0Djky5dzsYsVVIt2Bz/YBTJDACJIt/Q
qwVzvUWHeTY6vuGh6ApF0z2MbjzsfJatfQYaBc0C6RxN3/pyLoam5K0ddzDUu9m9G1HdfwiVuPiI
kEF7uj2hraF4AwIOkt07jvjlUEtU5sY4x47fOiWKvZGdnBVeIX4Zq+bOF9oaSoqiYaMO4IONcDlU
FmvCWSak/EEs1OgS9MVdrTnFKVLG3WRO3pCrMEwbiWyOric4m3WhGOtLcNbAPHytxSoYFf6DXiln
itR/OArSqUrkfC49dziiHUnM6PRvY9/8ePvK8pShgQa+QXacL6cbIpaL+aKHVQXRyq8sl6peZpbn
tvHGnY8oU9Or2ZIdU7ogREPbuxzKwmEblZbZ9rtaVx6xK9RPdaTHxyrUtCcr0Us03svm3Pax+Og2
XfQP7iDuV5TAeH6Toq9yiAiXEYWjZ/u5m5sHxyz7I3T+PejAdWtFqtYRe+W1iouevkrQK8Ur8Q5p
bF+p4HuPZRKWh45uwC8F/8lHFM3NU92FNlY5afV5GE3h4/TSPZuptFi//W2vgg0/haAJVAb0Es07
+e9f3bpLo+lTNqGp37tq8WjaSf5gC/Xr7UGkJNLlZ6W6hvAhdUqe79w2q8861hM2RODafdOuhvm8
NIPWHMZWcvxVMUy+W2rzr9DIyKYaVUFmunbQQ529pXYOjoGDF/zzBCm8fqyKKUAy2xOBsLry72pE
MuLgTQ63ahvWAuOBvEH1ccaL5dPU6upnp6NtdxZo6GOSamn4MiigVHbCnAyWr7ctzBpaAvKKp1fG
DbE6IdHsjbXbCBE4OB8/dbwWjmXpJia7dVHvakFaoaa68tftZV2v6suoFIkQjgLvQqvu8tvVVpQV
ugYZwm6bDguiHOYMqgWHsu32nJDlH7WaIFGIy4iqPs+gdVMbxkVooZMswIIUni9MPX5eFtPBBkNX
nuPaVP0sMt3v/eJmO7SF9dJSFSVngmQJupjYs0b/ebESW3q5CPAB5vw3ddlfi1rXp6KNmrvMdqO7
aemm729b2JcxqTyTIsqBndX5jFGObnXB50SJQT8tyHWj8lq5R+B18841LHf+64WlAmci00W3XAPs
itXt5Te03FSJjBLl2ZBr1M81pjZgiXOiLtAfFLv0dpZT/nnr8Sjls1VNCXNR5XK/Ou86BtaFEANK
t6XRBdWkL/ciQuT3MCQvcrgjgruE+vuJe/uRFjsKsrfXdh1w5IRlkUUn2hAS1hXOxktzN7TzJsCK
HitTiwvuUKgTQjq3x7neN5L6TgOB7EN2sFeHwx2QGSPy1oHnJnjr1aUufk62kJSDqkzuXW0wTgU4
0uD2sOszKafHdsUbhmIBZY11tittKmxaMkEm8m+566bIzDS/Q3Tc4yhtrCPlIghXlMiojq0/pFG7
o9JoM/rzpNT3BZZBhzlS5rs3Twf1RVl25frn6bK6EBEHUu1atFVArWf8Ohqhck/ujcJ7iejhzhe7
nhG0Mk+21HjBq6DbLrfmomWtFyIUE8QKAvum02kHijH56faMrg8cmD2EUnlxkF9c8WnUalYTigiY
fuBVc/I01K9prgWjiTY5mmftm7c7w8luFp+KPb/e7lPa1ugZJWWgSD0aQEOo/2TTHhR4Y1I8XJEZ
8AxOFlH6aumwOIitKhjs7KtdLMYxzcy7ri9w7FN0sbOEGx+KjwzRWJfQMghdl6Oh4ulYZGZV0E7q
8tHoq9kfPfWtsFr5wJKiDbD8YIxJKYqLSGWGiiW0RquCps7NdyO82S9GpTY73+f6vEqdC8ptGheM
RQy+HCWfS6T8ehOqwaKGPgwoyvSawA+jMLq372+Ii0DdCL/Up9apVqpaTZYp2LqLGolBFfwfffph
8W/v762Pw+4GwKLzIEay5nJCCoVsK59yaBrjqB1RuOohHOB7cnuUrQ2HdBxgW9JkxERW0dWbIPCW
tVcGY9a4f8Rzp52H2bPPmSeyY+s04U6CtTWrF14atwb1+ReOwKtrKx+0Imv0pQyGlK6V66C4VsTK
PzisbASwHexpyogvaeyrUaahHvUSyY0A+w31XHZYuqh4Drx9y9EQgjABdoC7cC22aJhqhLazgar7
KIo7HhnFeWHZAJz23s5QV60ADhEPR4eyC+hHqgmrmIpUdFIoKbcEFdr+4KYuIGXjK73aH8hw/V3k
4jEeyk+I6D/WSbvTFt74ZvLqALHL4JKQebkTxzbEItrj7kB+bj6mGor+sVPuTXHjAPPHww4B3Qmx
cO0KrBMWO3ygGaXCmKPtCbBpl39M3HYv7F2nThT/kfTgveRowK5XV7u3NLYCGaIKgKHHPiay1sHt
DHyv8y59byyRfqzAd9wB+4x+a3Kz27mKt5aTnj7dDkiaUpLqcjmh9Dp1MyRV4FTejNKbbvk0Q/ud
HbNxsOlAcAWDxUUNdH1fkWgUqiVgKcW91T2niwLIGx3YhpdMZmDsk6liZ8TrRM2lJQmLyCZpogFi
XM4r04pSEcThIO/m5pH3Ia+/qDKfWi1d8GWFLXwAYNC0O9F482h4BC/CPjIp4GYvx7WmqMMIJCaE
TQvNqSFRPkdtmT24rW7+nCozOWCaYzz3Sdk+6GSKX5Af3GsIbszdAiXHdUCySP9Rfo1XAScxi1Eb
VK/AENBTHtIpzZ9MlZp3ZyF9WaW6eAIR8FaMATEBjJ68HbCdJnyvYgKE974dazKgFuTY3ZwhsuAo
Uf/27WqR40tyEkeF+2g1NaK1iy9FEajNHH1cYixYFSoL59v3kLxnLp8zqF7RSJV7VX7H1fMpdpxy
KPOxCEJ0Ej9US61/gK9anqauj09hDecybWIFSVBEN2+PvBF30NvibSFt15no6tP1xaCnuLEUQVHr
DQ6IMfrJxlz5WB6MO2+2K6yf/GIUnJGGduCbkAxdriX/FPDQWBeBYts/tbp8Zyn9U594pzRvn/Ve
3Nkjvknwg+4bVBwzJT03RnSHv+7X23PeCEGUpcmZKURSEFyXv3VcF8qeSysYhpYIiDAIHi7ZsrNz
NlYWDjCvffmSAv68irOZ5Za1Fi15oIx2exeORNJyFF8VpZh3vuFGsGNBeXVInDNF8NW69nOuoHkK
iHnC7vjQOYN7AsVywOYCg9M3t8T5ipJIx2YlwSCPWSXpRjhpQ187WZC0tXrKcRn/0xTj8v72N9oI
KfIRJRXppUjGOsssHLzNDC3LAsvLpm/xpHfnecE/rppS7yFvhPaQikjb44JeGYXIyTEzF+gER5GE
43KLxosnNWyNNACSWuFmOGR5UMDYuXNyG8mfNEKlsZj1j4tWaCc4CbSclTb3x86kV2u5+TGqUY/C
iNrZyUKuem/8MukSAsqal7dsdVz+slnJubRj8qvKqAQCsKGDHRQ6okB33rlm+j4Mk8TXVcya4uJd
Wo7vi8bFgdKaft3+MBuHR+qZwwylkiNLhZe/I21LU1gN/DTF7rWHofMaf54HsRMQN0cBeEtrjz3A
dXo5CqXGabBKJQ3MZuxARNvtQ9hbP29PZeOEQmiUnxo0tBSLuRykK3OcAWc7RQde1Kcpjhecb+FI
Dd6wM9LGCaWlw0amS8nhWYOuMRHS3SWd0wAp6ewYJYS4zon4eiT/y9clyvbeg1e1ebYLdCkNCIZE
FDLL9dzGLBcJrDd3SaIHy5jQcSoiJfk09pEV1N6EK/mUtKcud7Gqm+f4sZ0rVF/tpNjZuVufEtUc
ySdGv5ti2eUvkcnSpOFLHmiqaHGcKTBuAly5A9nf+pZU5l3Qr1JHct2LcJ04yuNKTWHeItaKD1dz
8kDUnBCCUndC0/WEXgq4VA68lxLkKgCqc2yiyFwUARws5d4Mpx/daKr3O3tTPnAvUwJGQV9PXsw0
t9cTKpvQ8IYyLgLMve35OM510nw0yeXmMzyzsDviEd6H5yyeXFw0Rd01B65U/YNE1IORRcn4B+Xf
XBw7kOM6NSEaYqfYnNqPapchap3FVf3DqpwIWz0oxWD9i7B/xG5xmE8e6ap9LIDb/5p6I/l9RKT7
fq6K+SxUvf2QpWNrHBTN6EyfpkZZBKMzY99kJLmo7hQi4Be1x0Q46Ky5RS/L9k5zqBnfGgPACYoE
RnGu7Ub9noRj/pcym9Lep8cjAbchDyXxRpm1c58P4Z2pWAvmSHVVLAeROaA3dTNCZqtsnWQn4Gzk
0aw3Ty9CgYTirguts9qkaa9jHJql9fJVtJ79Z5NaytHVlPZjXcTak4bwpQ9EUX9wSjU8aW721oYs
mSy/gboh0D2S6fUbgidors+pxZVjL5E/6QIv6NrqDr3p7D1Xtjax3Fg0tBhQX6seDGM2qB3WpYGO
J925msPsxBv87Y89j0IyfXPEDSCBvfjOvHoYeLVhoa3d5kGchcadVYzifQ61bufsb82FfBJarVRk
okl/GWHMKGNJF/xY87r6XcUyNwjDQtnJXq8DDMIxrwZZve9ifU7ibGaQLEEEvEvdLKjxAT3SO98j
OW0OxUNSOnPxRF9ffmUkze1bHNJFpCJlbTehHwJYxTZj7ndmdX0xMSvQOi81XZoUq6xiAa0zI1bH
B2rr8qGrex0+bVUgmj3g2X3Iy2mP9HKd2DEidzoFHfmkWqePadgmXpsyotV0xpND1f9ozSOK7G6F
ODviLL5IjbfXqhhU2kpQsATusk7rsiyllunFeWCLZHwQlZHQj01qLmHE6W8H7o3NCMGEDc97jg7x
mk3jTqNYMEjNgjkpxqe80O3vWeNgzfD2YdApgsPFOJDGVpeQ0xXgA/HhDGZLH9/rXdX92ZdRsXML
bXwsThRZBG8LqJNrOBIK9OT/UEmCtMqjY1w32j2Citp0hFatPY0isU+iddwdyN7mqBaXOY8mgP3r
3B9W5GDPzZwFEew0vzGN5qj1U/reDjPVryIz/WIvnhX8gwVFZBrxC0SOoBheBhEcsnRZmMqCvtbE
XeL1WO85yVsFyojwuP3R/iXflEyPVRRhKU2tq/osGJcmejfVYV4cKktUOxFRHttV8nAxjNykr+Lu
3Me2OSG+F1i9m97b5LnOYeqLn+jK4OSORWWQpx5Eh7mI3QejD82d3bnxBQ1uUnRySPzA/Mh6x6vx
0e3FAr4J02Apzf69QOTrOJlRc5zEgMF1Z7b3SlFEX25/wY0nEl1EaqdUhFATI6G/HDXBNiStmwYt
C0tgbshF471P8LXw47Az/h6xQf0pWtV5JK0SB11Np7tYUfQAW7LySS2ycGdHbYRxmoCAYzChIBtf
I/8LYidGxXUaxK6GuzGWG+dy1jA5iI1455xuBB00CaWyibTlIsu+nHnhhjN2uDzKyCr6Qxo32blM
h70caWtCjqxPmSSkEkB4OYqZqK2KJSXvpSyG0b3gDVCqqftkWONeJ3BzQrJhK/WAZf3kciinwqG1
sRgqbrxvke2WGMzFe4SvrV0KMAJCMXcgWK3VYRymGNKLq+PA6mIDkk7NdK6xTn1nxjM60pFt3wP5
3HuZbc2MKjEZF2V4OtGrZCUNi2rwWDbEBUIce119/G0SVfP59lnYuNdpB3LJvhRJ8Za4XD+kzUJT
L3hwOlYyfsiiqH0u0xB9kwHv7mMfGtZOxNmalmexXGxAhzrmagemc1P3uM5TONEqN7AUs/Olb+f5
9rS2snRekoibsXSgcdfVh1xRC2FmIg28XIwPajxO92OhJe+MesieowjKNolMfg+iPPnedYvlRzFu
osfbv2LjHLC0aKyhkEUZZC201qUdaOclIs64i/nFU/BmaVSEK9pQ7NEpNpaVw4ZpmhRPQPR4deSG
cRgnnO0SbLPV8ruXmOzOzitPtye0NQrZGM0zHChRA1rdfak+guGeM8RiFO1bUwDMNBqUCm4PsrVq
QD0kLYmLgVLlakuivhhlZZwEUxYpR8p6+L/gqHModKPfmc/mUOR7NpYN0lNidf0Uy1jabe3EgRYr
fzbRFJ6SUX9WlDT8BzuBkjbvdBZNVlou58TtV4vZQZimcuzoWM2dejamBO+e8M28EDIHqDsvpTf6
4Vd6LCaKKwgr6GjgmA31vxYIq6lE7vn2R9pIHBCfotzq0HeX8NXLCaWtJQodyF9AHxDZCNgTYeI7
NbZiZ77pdB6xdpiPIQCY5TDmkDx4jCvWDofoKnjx9pHOAvIehxO7fptKCGkfdZwvRDSrD4lIu6MA
vHsgU3RORVGGO5X6q+0vxwNsL0urkoO1Csler7VIXpVpIPCz8j11HA6u2Uc7+39jFPoBDEWfTFaZ
V/vftFHV5cGdBJo3/myUQZxU7d/+p/9P3eAr0wQpQETNj3cBdUbQR6utr04tJeSkSQKFWgL2VUkH
JkRB7i7Heec3N/EyzJLS8KSbrRI4qTYkuE/pxZOjIzMYdV1WHD1NDP7SRd0hb1B9bY1xOk+ACf3c
UpRTm2BhH+MAqxwdo5mflTmxv9zehFfHV87Bk2UYsjgEkFcrVaAs2eo9K4WTXNedmqZEBL9y7Tw5
TCS0p9uj6XJJLpJlDaoyB4qWuEPTeM1qMRMzSyNlRJlF19F4iOYmPbshJdIHldpJ+NA5EnSbtxPU
gnBqfrXLHL33qhFjTmfGbs0NNfcB0nb5K7YNJahmfSoOXWRVT0npiPdxht/EMITJU7WMDqhWLEcF
AtPH0ljM+75P3aAUantXjKZx34TKd1DVe3z6673HFJF2gE4J9Yoof3msE00tNZARiDlVufV+zrr0
kJl1snOONpwFUFoj75B+C6znutxjp0ak5ekQB6GeeIdh0X211n+Lmx7gu/elG/RH0wmfUeLLD2Zh
+ryK73EJE4ewbI9xOT9Ppfg9FHQ2RnVUD+3Y+k0+GIcZuZ7KmHZKH9drIitSkptCggnwcHVSYH97
ikmz0TdLMYtDWZkFNujDoOzsr+toxjjyAQCARBpwyd3+6i0UZUhmIGDg+kW4GJ+wLyt/VJT9C3r1
efHbQhV3Z8CtiUlaB81N0GD873LArHOmduBq8ENPKPdeyrvLmOL8rQkfuDmJdpDcOtk9Xm0py0tg
JdLsgOLQjvfm0CcnqbT3T+YCVoQEXVYD1pxw26j6pS6YCwbV8VOkNuOhLrJk5/l0HXBIstCgkc9G
Mu41MTF29UpkI8yQvqmbk40bmHCrv0oAKjvT2dgLMpsDoIfIGeXK1Yujx+qtijvX9ssomh/HJucJ
bji8PYQ1fm5me+/cb4/HXSPxhyDAVzdbYlp90ZBl+QXsnm/jgNCmXSAC1SO8eR4rzdqJ3BtbTxLx
AKRybwOPXp2pJcMpE10v23f1Xn8MYys9UzOa/NsRe/NzkQqBE4W8hnT45QaHvO8hXyZnZYAeisGk
3HXGPKERZO8R6rcWkLuIwCmRbsCVLocyZhfpQWOB4kL192FZGuODmOh3LO+sNq13tuH16snbGxkg
OusE0TUyq0+sqjLCxPDxLbQPcdtKR2vFOL919WQbjpYqxVAuu5fr8FU8qlJrmRhG97Ez/bHYmXa0
qNP6LZSTnTre1nyk9hrZMY9CUPKXi9c3Iici6LrfekoOUN4aTkWUh28ORMwH8Cs9aT4T19vlKLMR
qWMUGTpt6BTj+WzQPiudNvz+5lUDjwxCndogxhNr2JqHBGVchaPu45UT+mjRJH5aW+qnDgvVnaE2
lo27U5JswR9ouBpfTmgxEUOu3Ekn727uO2Faj0Ph7AkBbg7CxwHkj6sRfY3LQaYmVJEoZhA7L2eq
/Y77kIzKXpfpuiQnsw52NKmHhFWsq6qlyNF4LQrNX9yy/b2N+xyhFewn44+KSWL/rIVjh2uxWmfw
1EIMuw813Orovlq6BaGpBdnP82JbYi8wXk+fLOgFHgigU/IPLqevRkU/JnArfDOys79yQJf0/9Vm
p1N8HT0om6tUsiX9lbb/qijiFXPR5Vapssj011x3RmY+yt+JuKmPVpG3Oyd7czjonHSmpZb5Wkkb
ahZMlyJSfQ7Mcl/Wpu4nNtpMkZAuVWqxp8t6tYisnEwAyG24P8HrXy6iCBMTh2XT8k1h43DkaFiw
LuaemuHVrBgFmCi3Mk8z2IarKFKrCwJ0g2v53Zz8MkXvHNtuNpEP6H8qilXsvD235kSRgqeAbciy
y+rwTXWSdk2rWv5Um/kRFfr6HGH2uBPpt+YE7oykE+g0BQr5K17F4AamYlIrpul7sR0Fk0cXwBTL
eN/VDrBRM96T4bwSn38h3rpEL1AovKnWXbdkoG0zoJfqp01IJ7FeRB/iH9Ll7XFpTOAAplnXMaVp
HX33bsl169C00fh/2DuT5biRLF2/SlmuG9mYB7OuXgCICM4iFdS4gVEUhRlwAO6Ynr4/KLNuiUFd
8Wp5zXqRaamkgggA7sfP8A/vMeNwihjpuVZE1miaKvKzSRo4qhqaxcHRtTJUkwSUXU1ieW3ItYXu
Z5UZowMKF7DsEEIYzp/sUlWQSWEdbe/7tJo/NIAudkujubEloLKhm+RfzcAGwl9H+pcx6/tV8Qih
A7KRSU8OFDX7q+6l1CfpmlU37TIGlwFiH5d+5eOA1mEfgc16O+EcLPDc3Eh4exqB7Y3dFsmX0XLV
2a+/0E+WJI0N8GgQpzcx55NtlqLzMNoFRP2gyeybBRWhUK+W4XePUe4awVBETuirbt4lz5ck7TKJ
vYxEHUPay5U9CZculmf+/vYCYsF5gOMx7pGnff3eMnPEP0p7j3nqGjkjCtjKZoX9+on9bN2gogBI
kdIectTJEzMbvfSsybf2GDu0SVT71RwbAUSpsHeX/oySyD6no/fbo9+t9Q3BDFLMZkd4SjCfS28x
Kov8TWOQGAJGgLArg/6VR/iTm8M4mbbYRhTYAu/zFzU1ttI7pZt7e1P2Dgyus0NszYiTifM8zAmK
+Aq68v2vn+kWZk/2IuoHrBBQSWTUp8J/7lLZ6G0uJAzGnIZqmav7Ypq9nSEWn5YWjpytn+h3ib98
+/WFt5f18sLbsAT2x6bK+fx+O8NDt5zYQ1ashp0ca3VTok1/vijXeGWnfW9QnF4LbYCtgiHmoF7x
/Fplr3Kh1GLsm1yHZ91noopQYBu461loZZzQcnvM7MKJQWz7O4bUGJEWXmFH9trKHZJy/QVHhhcV
kqbPUNjGZW91/UWVZni/eBK5X42pWaDa/LJjl4TZYtaRyg0xvNKZ/knQYPAKSpfAwQT/lHYWoNCl
836MfeD07pk2l0WUMDh5ZaP99CrIiJhcYSOTnDyvobZ1uijS2Gtu/6YfEu9WJoXxysrbfsnJS+GI
3MI/V+AsOEkA2oGG5qwrY59rK1E3H78EojaRHBvPl4Fa/dfL7ae3RE7oMRWkG3AKDm9yK1PJIIy9
xAgl1KXlnZcrBlW/vsp3m7jTm6LFzolMLKSff3JTDd5AfTULfa83TuNEMKT7TxiL0RakG+J/0co6
e99mZpFHs4WWG/3EeRr21UijMkwLpUON9I3hW2fNiQh7ZD+fLG9YH6YE5/pwxifT3kGJ6PNI622n
inpw1vkBMT8Or8pWq0BwO3AfnFpggG5bC7pm/AvybWsZY04SnlhNmBd287meEv9rwGTvyaAGvh9t
f3o3Sy23ge1Y9iesG8o5hOXtfLDTAQoBNBhphDqsPdCtpg+ErbJTfY5qpG7f+uWo+xGWJoxH4He2
xyqfyk9p381pZNm1OUaj3q59ZAh/bjbSTCVDvvji7P7Dbz0v84cG99WkKtzQTQEJh3rrN19eeTUv
lhvYWQIsTScOW9jVz2NA4FdiBfyk7ynNvJ05VyKctVxgEDW/puL0khFBJUmvFNT+pjaM/cbza+mO
6sth7dZ9RjHURdR96zlle8PZW9d5fz73xaihFpgVKq5U6r7HfER8MdupvlR5k6hoqSa6pHbZtI+/
/RQ2kScGMEgdsVBP1uc8d6JooS6B1+zMKIAUGTNANEJTdK814F8GeM7qzQgEjA1B/lQxi9iXBr2T
rfs+MaYdarn2XtP9Cczg+NoDf3l2cqmtgOck2wDJJwWZ0qUm/dZZkN5MqDuNLhF3xmrjx2vbqXaL
eBc2POlioWP168f5MqrQmUA5jmEhuhMAtp6/aEc6VZbY87JfpmC9KNvkW+BM+iuZAavm5drl0Npy
1o2aAeP4+WXE2sh+NoJhn7RTGZx1gVy0XW3jyb6zkmX+bDsd+GG9Ta02dGXgvh9zv9B5DpML+rYb
kiTO2rky4tGpCzNE+Fazw1xaXR4axmRkuzkQjrnj8J9tPLTn7n4O1jaLpiSfCzDK6DKcYR1Iz6qr
g7nbp9UAH91Bh3jXVMlina1TJspoHmi3hgR8FFHwDCjSKE9ofN2IusYIZVkrr4hqx0w/dsvoa5Hw
x8yPg0b4V8DQUvvMTTvQpF7fBqEoJ/NeV6pLw3GqNbKQpEjH3ej2dblL0jq/c0ER10xcUl9G34Xd
40Tp6XbT/VRGm/zqNuc0kiq2jMXFCDkx64/5IpMjWP3qbvRT92uXKO0IKk0vET0TxtHrDOODspSv
hXPvVwo7p5YauxtaxwUYbE7XdmWYIIadOXjTqL5NwqD0Cidaltab9wMezIgZe9raXtUoBTFXXVvI
LGOuqZSpm09B1gk/yG+ov2qMmkdD3tK7HuB8rJn+rhv9Ko9KYY0lshdrXYdr7tRJmFtIbRw6V2Q1
LC4zKWLmgcZbe+pzazdV5iDO6qxX7y0nsx4YhkoEOjbUd967442raVkV+im75l2Si+Eyz1Zz3XV2
MGUbMay1DrIVTRP5eunGhT/Xfmg7qf0t6BPXQQDHWcCW2Vlq4RK2GG/GiRAblvmkv8eLxe735CBp
sGOp9HdVq40tmvoG9knGakr6Im4WyNBbCu1s6JhAhog6aglRfl0+lUPZ8dB8jX2aKW3BTUsM1GNj
INjDec44KUgs9egnjv1FU65EHKP28ouVT38Z027hzfQ+Sdu0lsMVHZLV2othtO7HMagUOZieSXZ9
OgWRa86mi9GWyr41Vmtfmc6U3zI7RMlBq/z8tiIdfeunXUVeGHjNGMvOp2uvF4Z47NcJHyPlVRO3
pg1JGxHsJqTFlTVetFnpfCmBBTDcovnHndXBau/SIl2+ib50juY0uh7S6qbBFEq6yxRPHpl+hGkq
XUcscDKCVOur9QyczVBHiUz129HV4Km7jOw5O6Y037VQ2s9r359BvhS5+Ga2TvIZtZ/uU+PDMAwH
qqK7gYa3FZkBpSSAfqO/Htw33phedblI7ifRad8omIYy6kY1NBHCq97TBHHgU1Eo0zj0QWUve3O0
6vqycm0e9pQX/SPsJKfBqC7zs72psjIPe38sbhoQtkXk2Yv/ILpufMrpsNzxcBLoAqyhOdLRPn1q
g0x5ESRzrQkn3DMf0J5X98sy6eLQIpjM//WCUcZWbVhtpFByTsJVlMU97cO8inTmW0bYQKz/MgT0
OnZYbptOrJaEBVJWTvKRj+XgutTkhmU6FVmUO523A/jnkpI7mvdWaguqcU5R+qFlDPK2sgQCXThr
eqzKIdvE2/OAVzA0XiZCCzjqZTCZSXeeIEc+7tlRwRs3tX1cwuaF2bhttH0aDq7JUDFH/M4LaY1N
96RCax/yBqeC/MmwLv3WXd5adaFHU2FBzJ30xb7o1sBgzRqZP10M5iRgtlICyQhh1bQOucEJszjP
HS41x83vElfOTVw2lYOhyqjbxyRL6js36waXV9gaeHm50jhzaPrftoEL88djUEJ6hXRNtxtsvAa0
QDYA4FR+tSKCet/ZprHuXU843UWD3VwHUkeDF9JPhNIoH8vsarNvYW3YkzvvW3bbuF9n2TaHURWi
oZnV+M1ZKfoR2Eheg/mc2+FjRRd/iDKmigc/SW0CrmjQc6+HybnyVQ8luzI740YH5eRGU12oa6Mb
0PSqMT48YGVJFG1w1Msv8EROJUYj2WQcHHckZnYwRe77sqgeM1Ob0oOT+3O6l2PR5IcK8SrqIPJa
65A7U0COKjJCU5Hm4jMXmGlbZqQn0E8D44gDRslEutfIBHoysQbkqraUEXrs5oe1xi/00KvR088w
eDWz0OEtlryYHI7NHNSzE1oq8dsQbqP8WPu5jlRBoUOOaTx7/YhFNS5nay3NO98sq3NLMfAP86lr
59CyYODvCi/Nh7OEYKzHZqo8DUW11jumKIC7YcCZdd2z6bwLzxOajka4XVWhWTTVU5WrHqEuVII+
MfHuL1v0WxOwVkZPG1N45OHLKpbbJFi1ETuYpiaG94kzh15RQJ0uNLvpogFN6vNqTpywpRo4qM7T
ozWVV9COhtuRt89ZRC5XhCaGX8PeEWLkEaD4gO9XunlUMhRWt3Y+p0UI2iv9NDharSKnHwHAM5Iq
LnTliK8tLTYKOEc5RVjYOhk2ebAm4qpoyIKTZemMMBVum8fL4mlXqkbek6aKk32ybOler0s35QcC
pTXHQjM5zzKj0EIvKDBJVLXdES+7Yr51VDF8qtukaiOr9fKFWOqUkKUmQyTxCk6jDNtpcsaYDVMF
u7Qe5cPK+OGApPTiX0xZXp51PUdHXHgkqQ+lU7rrLi+n1DjPGi377OmjLWIxjYaKGEzlZ61bqJ2c
83Y/5ALulW2VnRE1i6iveJYFdVjeDm2Ur1oqIhOtupu1gm76xV5mGqyqlO696B3rKQtcGK7uUE36
rpI+mvANN6vCwuC4DnW/JzzI1h3elH3fPcmOg+6AmCCILWtIFoo7wu7wlE7K51TS6cs2ib58MKy5
fhpXwyQ76PrFvi9HbXqU/des2htFvX7FiNn/NFdrQ0Yn6P7OiQSdYQIj8ENt9Nwu5r05jD8xhrzr
lC8fparGDy2a1lXYwdl9n8/e+JX6hPROuIaYwsUcSO9sVAKr45ae3GVq0bLDWGVIQAa4X40hiH74
GL0j1RQhgjFn0TqvcGz0IB/v+970PgjfkR9LPx/UDRT/5hHmb+lG/mB4fVgnWn/jzUP+zZGN+dG0
bNFHqZ0k3whsHM2DadN2wUW1TkN+T/NW2Y3xrtRr7zh2iw4QptZQZGfyX3XxnJOCxezGKjgni3Ln
Xdka87m7spxA0W6rp4QmgNpIBmPUT6V3h3tWWYVzJjLYk4hk3eltZaXxpMnmk0hK56mEj0cSXYzB
O80xMwsWv1M/DUmgvWn6pbkuJmPe5aNRLrvG6OvNvCBXD3Xddo9LJ6Fk1Uki1vsJRhpLIp+zYzsF
JO1eWhoehoUQBcMxQVCQeygXCMFNW77jgZXjxYgyyvus1fIKQkOriZu16w0tHnUalLFHvBchfSsO
pKLMHe8gDIO+JboKqRNXqTRzCpWhLt7ok7u074acoBENvWWvcTnrQB2JBPIOIfFeRE3gLTKsWao3
Td/rd1DSXZwl9InwRubVLKGgE1qHRoZHauirIljCMkD4L2QI56RnZoCtG3Zvc5+HDHSF2pXST99j
GBt8bZkxgZrz5mwNJdi3Y9m5uOBIV9c+1ziQrGTSVfZ2MjlFwzynEzX3drKGZgZKJpzbtG1DLeF1
sh2btLlwpDFn+ESM1k2NQK55GFyVf5tlo6iszTKJg2KuPShe81Z7FJYhI1wihIp6NDW1iwn/qRxR
Bj+7L7xqtIl/iza/x8F3Gc8Cf5XLrqYKxA5RdzsG0niMcswEpubQwXSV2LvJmjdnHXj+K7OXcolL
q6BdvFZBuU9ysx0QkrOcb5vLMqno1PjOeava+StAS09c1LaV9uGgeQmtGTOtoxKawUfLatlJpfQ4
SNpezcMbE8/e+iztVRVE/eTkZWzM6/y+saR6SIAgplGpxmyIzEmKhzzI+zQCoeg9NsWK7alqmtUN
/Yr3F+XYWDuhrcn+g9QZjgGVqv2HqlXI7cElpd9U1056hex6p+106RrFzhpEhrEbJ7MVzsDC07hy
Cz2NtTUdeTxrvunzpeVaH0azhrFgemOR40uClMfB9SrkKCZX0XVNi9aabtCNaKbbcfDcd5qHdExk
TJKoreu5dzZKSw2hnvh0rdCORbAOfsgCXpQ+WOSkY6efdUNlmZ8qzELUjTYMwo+QKWqusyXt2vOg
XLKbmjzBDVXZ2E1IHSo/Ibsjb3sDC/JwXluniAKNZDRiZ0NXWx1TJVFDmdGSsDBIDv1uKcjai6o8
orhUWaEamwBTzEENU+gitNwwgwiG6SB53f4hD3C6iPw0G7NLs7GC5ZLMCCcFTxj+edUJHTRag6Zq
VBVef6yMUn1rSiJiPJVL93ZiQnRXq5Kcv0gpDy+LZKiIHbAKsOgSrcyuNKH1c+gvvRjxh6xLVLHz
mR03Z1Pbh6jv2A9QwYcsLl1H3M4zHiNnGmnAoSyZIO7aUU8+LyVPOu5J7crIl51+J1RH0mhNelvs
RjVq/fZoPHVH/7kNYlkqOYT+GnRWWDQWD05aZirIJ/VWkcPMLCR6PIzBAb85xmWZE3gusrGXLRlI
Kj54mi7z8xLizidfR2UgXte0X+M6aDDkrqYFnUMyKHmQiu4nwsEJ5ppy8eanGq2Ci2F0KF7HFc+s
EG4Y4ju66OqEcOXXYwi1Pb0e4Gze+plw70zNJ2QbXVrru8XvEjMcXbJn2qhF6dEoybOAa6lSREHm
B3QE1kl/9MceeTVTzPJrVzB3OoMhluzbeQ2S2G2G5lENVq/H/2FlYyuwD5v25VYQt6VJ8thps+5E
/yFcSvauZhBPe94jZZeTde8JOk+pg6hahJIs9lrIKQRZSBM6tXlvVnXkOwev6Ve+bLoh2AkmFOl/
VLUgwTzvFLn4SY++WdGQShniEjk4C9zWHwCJOa9pW71sfjFbhGtMaw+K0ouhnwJpMhmFWPZ5O3I2
Kzt4k01Z9fV3W2z0uxil+6CraaaezsWMfFxaa2nmfT/a1+hpuuQXAx3j3+7keR6AOvSOXVj5tEif
P7hiUdooDH3a63BKQQBDfWr05TWp/ZczDwyLMVaEQ8e8lC30/CqcIkOWIgaPI5Qqrusiq2/7Oqgu
jMSx9l3rW6+INPxk6L0h/gHEbgIKiKyddEbXvLNWx0mn/WTj9OcQmep+5Ly25vcaAiih33R21CHk
HDor5Uhd3BUudUH/uy6IDuQha+PvWdv0Cojf8xvv5UiOkpoSAaJiOpsEvk0NSge//RK5Coo5YJW5
Y+NUXKE0Idak1iT3EDXhVffeQMKDg8yvV+SLPYZiJkMrsPj6hmI4Ba/S6avyNh3RGk+m8bqosJGh
v+wcKBCq6NeXerHF/G0IB8QG2jGyKaeXkrMU6TpW9b6T3hD1WZPfDnM+vbLFtqb/86EVjBrAUijh
0WNGJOH5y+HL2/XAe+HlVMx1RpJXt3ick5EOovYJxhn47tdA5S8eItpeur+x5WAN0RI+2W+Vwu9R
6g6vqinKyKgLLfbAw0Xo9P82NQ+uAeuC5IotQIp2sgfMdXDWxJHL3satJswpvg4rEt2vrIoXr+r7
VaB6QNBgoH3q0VQVdTMpu2MGIbR1R0WwhqvR/rau13YV/tnM1Ym9pzimtPYmz5DNwihldkOHvtw+
l3g8roP2t/bzfz4jnQz//V/8+bEVS487rzz5439f54847rXf5H9tH/s/f+35h/77zfjUS9U//eP6
QQz/2Kvm64PM2+b0M89+BVf6+5vED/Lh2R92+PTK5U499cvbJ1hB8vvl0qd2+5v/rz/8x9P333K/
iKd//vEI/1Fuvy3la/3x94/Ov/7zj40b+p8//vq/f3bzUPOxuK3zJn98OP3E08Mg//mH5hp/0pzf
UHKQBYk5G6xgevrXj1CZQjRvU+/a9LuId01Lqf7PPwznT8bCiHOAyQEChzbkH/8YWvX3jzYACFxy
RoabLmXwx7++2+1f+/Wv98Oj+PvP/2hUfdvmjRz++cf3WfOP2xqiFyrSNCgYiUE0PFUl5TArMpkb
XWzKbdhQ+LC1K9vUwkSDVBzVymIA7QnkUUMbhcMgRGtniB0jceOurD0RTlL3n8qmuLDHRevojItb
o5nNgxpcF/c62tM0ojUMCJDkmUXozB49FTOgGctOZtDgaksXZaByrnp/UleFPy4fBP7t5i6zx/q9
qwzzXdPV6oCb2noRdPl8mcyi7cJe9Iy4O5yJYSitN8KQndp/f5P/u7p/WN2bduv/fXUf+qfm4euz
xb194N+LG9IoRobMr8GVAg76cXFTYXP8bTYUDNM3OsC/Frf5J9oONhw/BOuAqm7n/L8Wt/EnqBXc
ujZtdzpHDDl/Y3GfHh+kNGDZyKO27AYU7vbzH5CWC44HjfC6IrYKrYgGu3N3mjEOZ84svfiHp/KT
ffSCSLZdi69r/iU/wB0/v5bBCNCYUVGNOyfQritqpDBJbDcOhuWzWW61dllluw10jVOjuK3I7XFt
ol3nL/O4zdKKCOemw6RW6kKK0Q0iMZCga+ow1e2+Htsixn0ooKlGs7TxyyHEvQDh74pGm5uJmp3X
rtdNJa27X9/a6cHPnXFUkYgCidxMcE7AgR7eUkGZcPlVM6q9JMRFxjy0O9Ppu9ACyBpWKnDDVdXO
X9vv2dnyY3A6PS3/ujI56bbEiHbbz394f+ilAaGDm4nYXpPuYKdSGOr2azbm34VMnoVAmP66gfAm
OuD81ynIjI6akasgyOPJKcY+7h1d7EqVqVgPgJ2GNCb62Cz8pEL7PE0eQTmlnxZ0orqpWLzIKDX3
yDT3wltK88AUm46jU7XWt2zy8ztG5LIJDaawKs7HNqXZrlRxOftG8bnoZy8GzE1ZzqjXurQYe56r
yZk//G8UOz2jt9TwF1FMPXx9oiklnn48pbfP/DuQYboENgOcrf6dqfs8kG0UKpJe1gfj0X8HMvdP
lgtJI+cwsEEgMP8OZM6f0JO8Df1PBgvP8LcCGV/sWe5NXg/WE1Q6QoLkpqeAMVeQBSzWqOK5Nj4k
vbmGLSrv8TSDFWDm9UqS+pOcAIgM1QS7AgnxF3wXcP20lEtTxj0RjNGK48sdcWH6nOKydrFOA0w8
sCN43Dipl33FDkc0Z6K3jHO9XKUeukauZ2HuKfNTb1b0n5tEe4vOBQ3qwljsO7NRphU3llOVUcEt
H0CT9Qcabvq+SjofHGvHAH+hXVtVpnmfgVQT0YyyeB6MoM3nWj9flnUeItdJpIoXxwNt4i5ZCmlk
YWCK1WV5N2WZz0gkGItX4uF3G8tn8YK3gacrqRnERF4Kh96PYUlLUEFtAC7ETMO7z01fi3fuxPm4
czWgeWbHoRO68+jhZtFon/kvO92bdsXwRmtkwFC6yMCSrAWPwJv1JvRKl/5eMLTpu0LUdCjxEBoi
ONBwwNZmNUKXBhGT5GJUwETAg+yM1jW+DuNYFHtF7KUtXSw0DwunC2Xjns26BPXi4Xx8qefgPqbF
0q5awLP71Vv5Td5kVoyAayO9s9Ks/MgIMVwTFF5eORRfeDSzbrdKBLoZFs0WSpvPn9SKP7MAazsA
RVn9cBwrI3QYnNRYfuFriUtBIa6QAtMOBumgNFAjX1W6kxkaZGZumJeNMc9HOenOgRYsIJ8BhJBe
6u9BSKaHepir3Q9R4Sen+AvlTL4wyFnEydFFC8hoTs66KvUmUZqVjJsmoUu9+snZOAcf8z5hVmqj
xof7EkOKWc/iJl8l1Eq0qKqyH19pybw4+bbvQerEUNzbOhUnS0xWzpqXTirjVUpr52iJxRR+eC1p
edH4+X67m5orqGeSuFO2cFF0nV+VhYwRiQEfgkF47AMaoh9iD9EgrfksoE+124g5IerwyQXkcRPj
cPQujCppX3v6L8OcBdsQoC8avPhm6ITTHzcWKKbGM1voWIBMuiuzrcQ5YDVzijJnmsIkm+o7Hd9f
c9fUzC0Kc71YDMe8VGXfvPFMebBGf232Bb89C6exSa4n1Xev0dq2Nft890MrQJ0AuiE4YZLb519y
lgxv+kQf4nVyzbgK8uvVaC6kO+kXyn8jV2n+9Vh+qwh5I56ao+yfniTV82nJ/Kzo/v+3zMbK5ofd
upXxz+rs9w+NepDqxwP8+yf+OsFpZv9pIoO1Hbis5O+n9F9lNrDSPwE90FLlhdGK3jbB34UIKqV/
Agfd0N6UwdQkm9rE35WIZvILoeR+NyqADYYJ+u+UIiehkCrHR6qPvuOmCIap0inFpphMryS498fR
md0PKDQtDAZ0m8CWNWfSlxhL5JZ1hQiHeZ73pIjo+JsPXu0CLcnbdqdpQ3ftFN76JrUDEVuptb5h
QuodBt9ud2uxyi8/PN2fxMLnm/GvL0z3iOwFgi0M+ZOGWLrqOaCLcjgmS7LG1byuO4YbetyaQ7A3
quw13s4J/+LvC/JoGGXTMaEEfL6xisFR/lrpw3HMA2CDXfCGEoi5Va1NO3hZH8rKbi9kUxVngZer
uFTTHKJHXe0K6fmh0MbrEuWYqGBuGdHKVFeYWAy7XlZdpC+MAtqg8Ji92N6hAKp7bqHqefbrR/a8
UtruYKO+Qx9BS4kQ8cK+01CuXS61PBYOgNCgVkAgABpFgTVUO2BgR2Zbw7k2qOOvr3tybH2/8Jax
QRrZ+kUIaz5/dNpcjPXazPLYJiRoi2aCkElFflkrqS4CaeM96GnqnMHZdCYWhFwg1w5wUvvXpj0/
+yZcf6v4TZ267ZQqDfDVQtewU0eIDcNZQR105WfreAVuTZ4tjj3cKr+DXzHo/bnnFHR2hzIB2wgK
45Vn8pOXAW8IQymkhFAcPT3bhA38SW/EeiyXFqx8Ui1RgKLWu44VdPCWar7vZzC1sEv8yFgaccNu
Knd1jp9jMmL+o/TRvwPLUn2gy2FeV4Ma3/taVd3ocEIPr3zZl5sNmVwkcqHUbv3a0xdo1Z5RVbI0
jz7oJpypO/FISQ96usmH68zC2NyaezBZydIcC4Egujs2LLFlhRKhQ8LYW6277vkxYmFQx95ouaa/
8kCdZ+fetsZowbMviYhg6Oldn6wxlXZ22hTW0c4H68BEj+TUzKGiBOVrBuXfqUP/PmP/uhb7iIhM
rLRfsB6rAFSaPtsmKB07aEKfDuzKhDKb8hjkXW5GBU4K9yPEE6Dcqa6/Bao7YzaMvUm1C+gLdmFm
5NgGoFaDNaeXdo57qeWB8WG0Ouvrr1/elhM+/7LbN0SXi1KP2cF2hvyYtZA1OavMDOtYgW049GMC
o8MexUGXNDa7sTAvu2pdznPNb+LaToxX3st3XY1n12ckQ9cJeyKHeSHHy/PrK7sSqqLRfLSM0flU
Le6cAP6BjxO2ja0fZQKnAejqXJaoFdkQdsCfBzYQoAqaT6EPzmeGi0sTo30anBuJcEA0aXPyzrIr
7zHQGa2DsHIuS+ycqbjKBdRf5kLRAQsOZAT4uK1ClaU+nLfaV9dc3lIhbqLFcN6nLgylQHW0a8Ff
wwqqsfpbY6nMdY2GFphLZCazfT8GnSPClEm43AhN5deuBfzjmemQhMlSp8AQ6Hjde07GVmB0uD6V
lju3YUoO1sUChHEeprYs9cNSAKcPASdW4z6QIjB3cqrFAbduoDwwkkSz4TbqPFory5t3xlgBgVq6
HozMooxs2KdrX1zq3qQJkCW9VQHIMYzyumgLoBTKG6wyzpO8duJmEPeF2+cFN5iWMbhLy9gvkK2S
wyj7YqY/vhbauXCm4nzSZd/uO7PO3oihgYwwmZOjR82AJ1z86+X4XVjg+XqgeNjEzLdGAUHlJItO
G3uYQGt7R7eegx2oGz2soZzvR03Yn/G8q2/1nnsG2gLw3LSyr+gDvYYweBHPaBXCQ2GaiwwlkeNk
Txhtm9VZK72jVnflwVzFHDWaB1YtbXCX8szXpIJeBCeuR9KH/sF3J7dTVRhPFACawXwdNcAXZ8Aq
y9hpMZzGIjwNf/18f3JraNpupkBI6mxSdSfbDXtHzZnW4Ni3mRdamZPuS80gTxnMdF+br3rP/+TW
OMZIHMmLSBtPoQ2NmFWazH5wLFcn3Qj7Lpu2fGqQeHslkvzszoAmU3RuJtmcmc/vrLMzw05qPTlO
wmjP9SlIY1juVMAcCDFWaPMrlKWfrVRYdtCVGBRANTudPdWiBDcbNNrRrsz2rAReuMO2ojwaPru0
cTnRcqm8sJsbqChVZ58F6PO/tl2293WyXb7jRmD8A+xgLvv8rhOw4UPfas5xyTVCX6fR5zsvu45u
SJVjthA7c20TyhJ7HcLEqoIpkizCNOobz3q3SicXzMcwaHnti2379OSLbaU/UpYchOipnSw0y6r9
EsWG4OjkGDLMQXIukqA5NzrXOFpN6V22Y+4Bo01Aw4GPJztfppvRzdz9rxf8y8ScfG4jrrHsmUdi
Uvf8CRH9cGbN/fIek3jtMUmH/KOD6fcbtIzlV8XDWGIDmTY97IpqfjBbwlykqzw1YvqjmvExGILy
PeoviBNbTvq+0PJuCcF2J8Z1OQj9HboAyo3zzIP5RamGBJy+1DxmPDMt2GFCLM1v72HWOGR2R6cx
C9Zy2wk/DBZgeMpZDCo5asgxA1ZuQe2trgE3q1H72cLU59eP8OXO2uAZVAcwKkFBvVBytSpXr1c3
OQZmf1a1A5qkZfl2zes3vfTVKwvnJ++LthGN4q1NAZrnVBDaNKbBRGhMOza+XR1bC1cxM0k3op4L
WBcdsHPoIUBzsfOIs15OMTzi6cxS5uNAZL5OpUbzlh7qASWQCsEE1y/CLIATVCcpLTBGwf651wO3
r0S3Xi4oTn606JS9chs/e2YsN9Y9WmIeKefzd1STOoAdy1PSvBQ6spt8HouVpqf5pbJfs2B7GWN5
Yhi1ItZN1caY/vm1Cqsxuwm6wtGaUhk1tfU5m4AMgzn79OuF8LI+IsD+D3tnlhw3lqXprdQGIMM8
vGJw50y65JRIvcBISsQ8XczYUa+jN9YfGKkMulNNpqqtzaqsMiMtTCHJCQdwh3P/8w8r1sZQgG4C
gHx4pbEn0HY2nGhf4Yz4vZmr5UEjAiEC0J9GDOEaI5U83JrbhIP2gHAjUjrz+6ggGHMhIHf1By5F
v1mD+UIUCWuhQH/j2KdLx7QtKZDi7HNTWCcWtLObbl4MbxRWeiKnbRfA/8wvIM7Xge2E9jXHkvqP
vMIo93n2L65n0L5W7erxQ4nT1G7zON47UT6e1rk1BkYy/1lm4MtV8KiG073mJsOSOpr0ZStaEy1h
sl8ygvViCjA/6WF8v/+GfzNsV78dDnKc5Fg0j4ZSIaq1z5ik+w5tt1tK7ReaG6cdOjFf6eef71/s
RbN8uEeszoUU94zbNexVPxxOc2nCZxV1umfHpp0sl9HFiL9Q6aGbF8j14s64wmRTtfwwJ4Zpt6gq
nXBRK/PN2IxCJrW1m28xi3VuENtWjyrGUadm6DVWs9UKs9Uolksp8YzOEifvf/dDHHV9HSAWKxxH
lDBZJ8fueqYySM6ijOm+lduz1EzYeq32tsr1c9nIn1Sl/Sjf7e0kXy9IPhRXBro93saMNEY/22rp
frQn+OKTFG1CGGZBHQ7OB4Pgd5cCc1xZhgwEjvWHryUvjajQeiXbj/UMY2ayTX9UhEHDI68/KNp+
d6kVwF+5eXTpjyNAhZripduyOVP/0qJvqmhroqc6jVV0tB+8sbcVyarTp+VJgQhlyTlaktFZphki
rGqf6U2/s02h3kWLbT2aOFrc98qs/aBHKV2SokemlFFk1l0sJB2JANTyBKkE8aRDxWPPUmGB0Iuo
eiJ6UScUTUqRsNRWKlSEm0ZDHbiM3UUI4WHxGZLaEqD1bG/KzKh05pGe1i5MB3FvSrX5KNAgz+6o
TUPpDaJborNUsVGXSbIyXkvg9adpPBf5RWQO04WMCRvNt8gcOdnNwoRZni9a5E5pPHrFsqgmXcZJ
nc9lWlSWx+Zp78RISLg3qGHZbQTWKourm3VzLxU60RpqGMff5XrSsExOK5EH9AcI6UMkOj4rY6Sx
bcFLSiUQU3dAgomYuK8JVCmQg1+hNGwRZ5jCobSPhgEmgJlJjZ+kTnuhNZ2Ecq+bpqtMaW6RRIdp
kFszkoGulr+//3K1dWE6WkogUMOHBalezVaPWl+kX+kNgsF6X0RFjOSfsYroIR3SyZ1ILSXzSl7Q
2ISzDa1L4DLyGJpiVrwmF2IHt3tkxdAa69tCzd75UO3kjWo3KXaq4dSewtrWTslXqL/m0WB4sl4m
V5kghswzYZhdDc3Y50Fna8MuMVPnqR2JtvXUYhwHd9Kt7GdjyEniVsgubW+MEfEE1tildwluJB8d
g474IC8rE8dJngX+iECYx1QeqN04+GhYFuqZ6jwZJbRkV5ANCCN6QPTIt8AP1F3inp7ZLNe1TIrI
iBRaA+R3EP+udB0kHx2MnEIorjxV4ZNE8pntV6JRTSTB8n03ETSJ64JeXnJLNWrBmhreTdHyIzOT
MjBs7BIVDa9ko7zqeAEYDCSkUrz/1t8uwoRzwU4gcxpHjDd+UnVfpVbYO/VenlRpo6C3OIuV4amT
tDqI7dk6t+i0frCMvF2xgMZXmjelKVc/PnCphiM6Z2irvQJq7Te1CDdqoVuBLMb5y/u3t66zh2Oa
U92KIuLESMqHfTSmxYDZGUYmzR7NYByYStsHDoqXD5bg9fzz5iorXLn6u1PSHQEuAMhGZ+ANt5/0
LPZb2b7GqKAhqW9IvbibPyPfRCg7ZFPw/t0dtW/XgUpfioMFL27FuY/X41nBxruwrHbfUnY8yNYi
XxKeEl/Ols4oha51U2ddHpgsfqh9MvsKrNT5mcaxdZKI4iMn/d9+HaYMndu1l/ZmR++GjuqRqNT9
VCvTVk+KvSpWq2ujHx9nHJs8jLLnnV0p5UYYlrYls3rYFeQ6nal1Un5Q2P7m1cNmxTMJEcVKRDyq
9hBeEVaKUnE/NoPqFc0Y+3I5OB+M5d+sFXi7oAVRGMhwBo7PWk1kK/2YDOM+SVLlUo6G+anLcAPr
MEroghSBP7G1UtTgu6K3ZwXfdQ6gHcQQV2WE1S6KMTYivEUq8FSpF8QfRytBIg6T5anP27b3DVPS
Rg/bk9j0FyS155MszYVvh/yHr6JFzU5EIYwntGsKumKpcLxlFulH4oyX+uj1MAeEWJ1lwCTwcrXp
0DMNXh+aFRsiSzJPe4cO21YdWnbNrNWa0wb7HpKcy22pte0Fb+R2KYf0tihVDBxU2XBjumKbIkpn
IIumOpvCcthgha2cjVFY+dkoTx8cKI6ifFe3cAaQxZmCia/IEBgPv6szK2bS1ca0j2Rr/po304Bb
Uo9cPskQe4sWIUGGc/SCas9TGCufpWWSTlu7rs4aK3Ku1djp7lOj7zbvT9njtW/9XuvcYMquFrTH
Iop6QEtvmOW8b0rYSnWTDOe9OuC80s/xf+JSjEeyp1YmuQwB7eB14RWmmWWnzvs+aRyvlo3GG7WQ
3GstFh8sgMe7yHpX9D3guzHjTMbw4aXkTpZCozDn/bozeoMVt/sZ5zAvSpsBRmpmXyomRc37j/L4
oLVe1IZyCyKEly9qrMOLKg5SRtMauGijE9yg4gUq9EkKhgg8Sm7ijyDmN8sbF2TUI1FiUcHO6fiU
iu9u3rV9J++L1pk3GsXJhMg0iS9q1IE+2uFmK6/NhGUywEMG5XYQVX9ba4VzOZaR+GCI/+aZ82pB
+IGVeOzH7mF97UjMLV3eA1diUJH00+cKzAGDAwyXG6FOgTGN8wfP/HdrAAwLXjWEAP53PK9sgamB
WtvL3ggl6RzyU0mWRNL41RR12xZxUqAJqcLHoMw38pLJ+5bWGwGwQ32OU+ylRLvj3BC6vOtrqTuV
5Hq5oNKv/MbEuPL98fGbqUZjjC4EfAtoOsf1LHb0tJatCmeQOCm+plVPIPaS4HU+tPUHU+24AGBk
UGVQO2sMDZgk6uFQxCWABRjTp71u9cspXQrIeHOkboxcaHgLDTJnjIoclRB+7/s3ebzLUajTYoG8
jH6D1t/xTUIlkcGenWVvDrN81gkVk49Uenj/Im9vDxo96xZBqivr6QVCerXwY/hFTJOey/uyzgrc
XPLiWymTyuLoVbZB7T2diaYYroqo+ygJ/IVvd7jnwD3nrL5WixqRcEeL2IyBU1gkmrqvMWrzO1vS
PxdGiBQ5dnq1dgs9yQRi4UV+KAldifDF6KfR78hD6AkqKqyAHqYse5iIaQ4TM65v1RY3zonWv/Cq
aOEn6alzpVkV8t2lnJfnCY+Lwasle/lim0n/Zayke8NY8htbwFzYMAwixSOAR1stJqpzBy7JctYl
VjRtwjZLvveIq09FArcBW9Bc+9phRzS5CQfEa0yjSIzRoKx8ZG33ApYcPCekQlhWUn0iCKKePypB
7XxYO3Fmdpu2cnOelarc+6lRTRc4MOVREENUVa8luhbF6kVT7AqrxHWoCotc8TSyE3tvWooKoX+j
RQgXOoiq3qA3Dxi4pGvTVrVRG+QJjmdlWfppCSnSpR1fVOdS10GbmDF9Ud2iaIbPC5TiaOOonXE2
O2HUuYohkeEC3tOe0EmxhyvMZtL794fokfyCGW7THiMljV0f+I1UrqMpKBVjNWpdc2tpcXxe10V/
ohhpRbpGZJYRK1BVEXYU980Vx5r0JBpzpPsNivHZ0xtJatwKDVbsiTnWIA0v+XASTZkT5EODHHt1
JzV8JKvzpd2s1sGWk1UoN8gNetTpS3WBjf3QZsCsXvbgMJKSPSpgjCQ5690GW1P9g8P6em45fN2A
fbR44WKw8TH/D++W/kU9ZJFd3Q5DIzZkybPO8ObiszBx9C2jpAoKw25P5CjWO4i+WfPBuvMGx0Yg
CT/W4sZf4p2PGekI5Pu2t5Ph1jGy8SSriiaorC476eTO8JfI6E+lMWu3la2yGef4do3Y4+xiq5i3
77/5IxtN3rxjUX+vDSooGCv96vBZDPKUaGVZTbdzMXb3ljLaMOa62Mi8LLNx3Ylqg/7RpNbq3YIN
1+BGVhZdQzRVh00+592u0AYLk485/+sl/RFv81+URr7H7lyv909N5X8NQSSn5lcv6Q1T8+Qh6ZID
nub69/+htLCUT8he6U2tKxXSnn/qLCz9EzAE85f3SYoBePY/eZpQMRFJgtuqnD3oEKyj8ZdgzP5E
VcM4JF6CsQim/CcszcN5BYeHxFrdgrjAesKXeEPgs4UmjXaMYeUwwDhOqqTaJgSMn1ZzoocUmU5F
avUg/cQhr7s2JxF9xII8rFp+fQOdJZwvw9w+Gs1q2mSARMIKIEpkG9FomqfHpRJQXv6p5zv3iieD
RgA8MwcZ6uG8MRoh0ewfzaDA+cenEjP8uMyLDyrGt0+UZwqIBtJDH/sNWyK2c7lSe10PpCGTr0U1
yy1OAhX5cinHBh3kJ+9OCHmTrsypN75hFacmH1Rnh5Xy+khZIlAbws+imUiT//BGcWrEfStV8UQW
TRvUZmte5nPo+Kj1iu1kYlyoyaF08mrE3/y1Fr+Wrv3V6Pl7jV4vy2pET43DHtlffIWjy6pF2OSy
MAJIiOyhVZzE8qmk51j5LTENF5AoRUSnnVCgNMVOU1puKBtEkjt1Vl3ThNVv60UeZ3fAxPCirE1M
SuTBbB6ypHMwCq2iKCEK0tHOG2XBOQkKTAYLZSmJb3C0ZcrcJA4XE9fREtUZ31TptsKO9b1s4xeF
Gd6kWi5NvkT/kcYtyl2bRINxgw1veBtrSXrHy0o/W7mmP9pZkw2bGe5+d1KkCtkYZuOYn6PZSb4v
1mSYO/CvvLiFXIb/jWMQondi95J5HxlzqF/BmYj720yf8y0xCcuwsctMUTl3Y47lyl0xfLOwWysD
ZYLZfEUymvolMq2y9WYC024Xc+mVLVFxCA3NkUoGjyMdK7ZSDfsHTJaUJwxnZF82i1FbKRHThAuj
Yw7eosv47TXyoNSAsoN1iX9mOweAHJgzWimWvG6fdhSNqZ3TlikYFNqmTKW68ut6BeGHbuoLX+26
tdKsxib28UCNTkux2A3yzAIAl6q52CS2hWZC7+dldPOwN67sOAF5wETNwcp5WRwXWzX7whpxdfaE
kthPRT6xP1FsC/hviaL7eD6mWznJQsWdzWWePJOJgvIzr39K7MFflgw3cHegp+B4Kpk6zw1xsDFn
i4lWFo9zuCnF8FilydysXQgYecI2QBh0e2qewi4svIVcpBMhjYMVhGjHdnlnxRdOazp3Ihrin7jE
YnOqSfJqxGovGn6NQ7Ot27zbWrpknxfZbA3nqeTo900t5Tdqo1W1m2Cwdob5kIVEfNLUy2lybMw5
F8XZDSCFwseyDFMeQgOwc8qqpKCpbbVBCDMSk0cOEXRVbH28mhQqM08vplLxnaoH6TdUKf5aZ0O8
q/Msl4JEr53+JAqpyb28paS1MRBNvxYDD610owQN1Rl4GsTPGopUeTbpabhcONmUFn6tFs7nxAIw
8GIckVKvarNl206CyCN1to3G78MSOe7SS8vit3FlVif6mEePKNpNkgCcnHaTiumX6YFx6m7jVOlT
bVXEZSKOl4ugNgbsoNQCoO461UbSVeaSBkiQIZO9wke9m7yEAMDPcz9X93a3qE9EwSXYSzVSuJur
FMA4Sy18v406um16izGejkr708Lg/MZJOOV7iO7T3ZwoXRSkoZwjSE2KtN3YhmR81QlG/s6Jv3x2
yg63PqfJh+8tjIxH8N4JcT2GogivyMVt3FbPCvmkRgcbXg+5mGUXn3pYvISe9D3c+WpSXNby3PZk
eYKWIKqMeaJYqXNjYrPU+epQIkEsQkAHpeyx8I0Ko8IaLinVK7lLqZ5NGyUX9Py549doHCZ67ehw
XPxSFEKJ5KoGLUEOoYNaOMt9I5nwTYa8Kx+MqML5XY27Kt2URY93haNJZJ9UA5pnJqtNezCxKfBx
cab1hDiudSRXSEseXWs10cyelhWD7Zt2PQJ0DVodu9Io421JNZ1j6FFPInc75g5tNaWJsaVUiFVx
ezlRWVwGe3qYeiFhzlRZtRzI2AwUXmdpdOGoG6IoaFKhjT4UVjk+00MUWl6Nc+vqzWWXD3akFzcL
oxcbWLJ0NFcT1XJtzlKpeKTHhE9OX6c6cTZDf59Hkrxv4JuFzAhaJLTYLHI5haziDdumtRL5UOaE
7aklGYG+I0Tm+GNbGvuiQu5wUlZaKvzStIfqbOw7RuaUCfO2R9OZurVc2ngEm232UUbGIea21ter
X84qCV3hH1Dgwz3NrliBcBI2AqnpjV3e7io8ic7SJa8/6xbP6v099HdXW33lYWtQkFEVHl5tqWDy
mm1qBAmW0TejWiz+OEr2ZqBVeRmn3c/3L6euP+/1jk2PyGHNBdvSaG8DqxxeT4hyESwhOs3nqN/F
dlLCdDZ6C59i4Sy9a+BtJug+pukYpAScl7cqiETodwMDH8QfrzkfemYNUNG0+qXcly1eqpEWkbY0
lPN4qTl4tvkEP7acOuco6X6W7HzWB8DXCx5zeB/ySm9hR4dipNBZPbwPQjR67F6Ih877UcJ/s7Uc
5VGPh5aNaMkc85xaaVJPm7RAxTYpcgsBelktCvHWMP/BRvv/cQr6b2sQAzz1aqi9OQ9dPogOi5im
Z0D+fDGcWV1lXj70S34uf6JK5OABaY9zPWSsfx6LVv8YlmCIqUCYJEGtnmO/fDT0T6u21iFPHSIy
bbe/T0X6JxYk/mjF/e2VQvcnpyL7EACkkuULrQI6Go4c3MDbDwcU0hd8/6q45IDQYL7pWFZ4kuK2
1rsmOux9McT6qdZn1mYatcWPo378Zi6t/rMw4/CBvvZJr89D6at16pB1NqkNbrTSthR1RerCBP23
I81roZbdJ6nGYj2m+bZXR0r0rC6/N30r7ysS+362tbGLIqsx3VmTB5/E4OY8HdT4ugUUPMNaMPbM
SkAzV+dWv7JX532rwN0aG0pb+WEWPcA8VcnNPGis/QjIv0S12iJ36AojxkZfQ7kllSqy9jp/nusW
t+hmVjrDTRBSfFWoeX4sKXbX7sgyuxMTpmGRVneYME+6TgGAkyN9VwMPtbwbjGqjDTAlSUubg1CL
ljvTDAmVsfPqsqIq/R4WDfRduCXU9U5sbfrZijBGxfzttEJT8yOvhmjbZM4Gz8ObOhyVW6wG6x8a
uuOvmkT1sZqlyieWWjqgdzV7Y17jIMgS3Zw6IB/wcaVFPyM/AcP6eUKMFuPM/vRqJP/mnHMIQK9D
A9B5HbV4CEEIOhbtYU2p6JwvSrqUreNjJCufyrNk/3WK/KNF5H+EBHYNiP6/21hcVng4/RTioTtc
SPjQr4VE/YTlHB1GlBesCta6Jvxym1IRyHLOf5F708BZA/V+LSTmJ0JvEFyzvXNsXRVEv+AV8xO2
Exzs+E0YBrRS/2QheZNESAeBcFto9iD54NHOiha86iQM9tiy82ST35tae5tiq34fZ9MWCZOMS6o+
0hGmbbkr4Jv/xLDWvCH1aTorse854zTV35tRpuIemvXnKsFCp3Oi5p9Nhfr8ry30j8bbvwjd/bfd
tGAgvzfWbnBW66r/+Jw8Va8H28unfg02g61pRXZgOKI2Oti1rE+8Z/zEYNf/8lP5NdjsT/xVJBco
oaHf0537e7RZn9hjkD8aEL7pbJnWn4w2Nrmjeo7kM0uHhgvRCK7ecVOkTIaICNq2IBbGlIJ66Udf
b8kGwXE4T3AFjynXsGY7m1Xriy33WJRnZVBraYztyCLT2DSTEyvh5BJ3Nu4VqWRfmHn8OOOxfBbH
NNXbsjlXehR1iTQ41xFOMGdNPnfBq+f+myX2GL+i5QaniGUWpA5O6XHRPda6koSQtMndDIUnzX3r
F2FyY1C9eVKDT2efKuMHNSQryEEpDP5J0YATw4sEHn7p4UQlFQMLc4CjIKzlzNec/Fm1yu+OXHzU
VT9+R8cXOkLJemdaEpyVokDX8+8ixdLaLpz9+w/wd9fgblY9MqOL5efwZrpeo5LvkijAGtl2xdiO
Pn7W9Qev6aglQrYU/yBYoOZi7MIcPLoVPLiIL6sLyRd27/hRnp9XhfMtTIyt04u7QfS3olUCKyMx
L12UXWFPN+/f5/pSXtf9L18A3TwcBSxw6Wse3qdZDYpTp3jY0526yPHhv1w6tXGzgYgd4OwPtd7r
z3tzvZXDx9YPtnps14q5uUZQ8xob1TezVzXJY1xEpKRE9uKGuXVdOqhFhKHvjD59Brn88v7t/iXL
OPoCKK1WdFlTKJ+P6X1aOUn6wjk8SJz6rDaaq1xa1EA30+eor5cdBtc7AhvKbTHUkEOs/JG4qWct
yS9qtUPSUtStn80JnUx5iTfkjOg3vW5fNQkW21ZxYUvm1ZJmzzK1ZIn8ya9m0M15lHBZ7zF3VzKK
zgKb4ZtMUWqXtsWPIYcrL2T+BZa4W7RMc8sl+WIozfcsNPdYNewqYexsmSvrFnY/2giWaqSPVm21
brMInHK4GghS6a5fg6Zn60altR8Jh3frSdnpffQYcvBDcyrf08l04BTzR0amGl/kcOoCUyVXK49t
cWK2k4qxIpfK2xIIlMgLn1PrstNFZftJy4+uh+IiSdVd2tpYT693pqb65Tw087lOo3PNpMqCUhqn
M9lqssska+9Im+OuyA/Aa24pvHEabV8ivDCgJ3vVaCNIo2HeS1ZbfuucMfTJmXG8imhUVypISTCy
AUoEuM1WxVLOxdjx0cytKwr0K9wAVhEgJnZ51jub2bD3ZmhOQEPpcmnX+uBZcUx2thYlRHQSv8TO
c6UY5VruIxKfJOKTF0vbQVJ4zGbtq5qoqu9Y7V1YxHlQgGSTF1XOt+t7Da3y4sU2Ip/y+Lp3wgC7
dcXra7vF3qaQ/aHWpUCP6avq7UJ9vT7kl8c46eA0KW1gP+6i+daKNBVuHw9hxgl9Uyqls51j2fHs
xLpy4tzZGmKet81sYlERJ4/wnlNQqq7eyCoPOCJHKGglCHRjqy0nVWXsqtw0ziuboUAFZJyPPIYY
I4yNyLhSutCDDtGDUtsjRDYy8vkA44C8S7a4psmf7bG+U2Pr9OW742dUbuXSOi2LZfDwK38YB/XZ
DKU9KdT1BtfNimgibnJo4mdzjpYNAUmqF7UzaViKNfzsk4Hmdjo3J9mQ7wqTfphdTWqQaHzvDBxt
44TtHfb0sm+kJspoxZncnFg1X8Fy3YXnGG20tJy3nFwYNWV3txgMAMlInqVIL7fVLO66ycqCyYaK
MUrg8JzYStJXJ7ZXJ6nhUCs7RyFgB5Kl6klpw6fD8mKdNDKgynbs+UthzW+v053sKcAMjnfuIOk4
lsYhP7rHvWgusmdjYJLlS/GIZv0qHpVLNRyvG9nZF1jyuYC12WWjMeCJc3O2Sai2bj/quwV5iNe0
k41fhnlVlsQUljnCy650rpA87MijbF3VjB41ZAPBXClcIxR3hlpd6FJ9J0k8qdlKvlmthKPgyAtT
wMtI4IqlfZqY82VsxbOrZyEqm2GdotbyNGgKiJ5t7+VlIXi2kPbU+vDw+R0twoi3zR/LiClLkum+
jRUpWBffrrMyv2nFXVqoO5FAy5EJGIDvwcCXQ+KrFBEGAMRkhazap6Yib0vTWTIWS0xnddJNZ1NR
27AWJA2BhAxzw9LjK63rl9Aj3zN1rZZXY7R8SVmS0kuZ3o875jZTtM4fjQ5oHt+TgbbAEm2kBrhd
DFXxVCzxaabb2KDUzPg2FXeoP8jK7u9gTd3h2sez1yuyT03BomwxTuyY713Z8XOeEI/5Mk+l2toX
ubxsQYGR+uOS74lKVCcwe5gVhLP4OLOrCPyl/TRnDC7JOXOyvN7Y1Zx9JkI7/zpYIW78cpjO29wJ
f8oYEviwBqVA0vlUKKu7PCs0ly0zfAB1BAVYy77QWZfGZlIuIAlJCYkxhrLV2rEJ4CeO10rHuwQu
nG5sjUUQ2D4L6Mlpp+upGIkLQztsunZ2eSnSSZTgfZsL6QG+THyj2QVOFqzfJz3SEhdty50J0sC0
4Qx3oRNEu1GiRf2sLEm4DuhZnA/WzEqrZVLhdrEk490frxQ8pZdOCp2vTHjdvI2wpA/EPLDSF9pO
xAAay9QPXpfVmemGhNx/E6jtrjOpzAPcKx4wVFj9C4rWH50Wc95Yk+9ANIxzUk9r4pTk+l6R7Glr
l+F8KeVgqITexY9tJGWfE1l6UBryIjyC4Hh/qUyePZk1UqCOihoMY6P/oJ1GNKSiDV4WMVmGHJii
xHEsmKAz+3Qc7Y3VDPIduM/jNLE9r4sTqfPTmcaGjSMZmPYg7l62RerW3TwKPMCAyb1WXvfFLBTn
xK6QnWIbV9rCOISDc5fWLBgQMbmhwhDnutJJXtuO1zRrku9VyQr+skZkiXklt3X5RSrTxyivQ46a
tEu6tRHNEr/uKfk+Hyp6MqZFtg/r8bT0qkc767mv1Zta6y8R/T3pcX5fWtl5RsQRLTD20nYiWwuP
CxCcQVaJf2LCqSxxG7TRM0VHjjc34WEuTYv5fGrk7GKeLA4qoS38SsZ5lEl3qmbDl7Qdio2aw+nq
JmO6Ucnc89qx5WRcs6xTUd7Z5XqbqtxyUeZjnjXL9z5xML6OHxPye91MJM+rS7ynNOukXQuMl3KB
1KG72cwem5SnScgSZnP0FD4A8o/xQ+riF4ByZcpD0bK0w8IUISFU5GmJg9xmrTItaT9yJRbN9HlM
hOotiZV4cD+SD65rrkj3QYFooo3Eswb/bZnS/LhAnOay7QkhxTXeGq7jxPK7Lj6DgLcLM0L5agXf
w4i0b1cWuU89cml20lfFau5SPd5aWVlCMGQ/X3SNko0QbVk0RK00m1QsX6IxS92Ig5sXt+1p2MlP
uGTC7gulb2ArX4xa0Je3600zGSCT0S3akx+pmp8okUVblmE95OFzLdLOi4vkDHY/ZVo+TFeQ5bIz
JMJ4W4Us3Jplno5r7T4mTJp1zBkpHfWSVSfV1nzXnBWy7bLr2YYh4AqiXjw071SNONN5ydgu3mjP
hYvXwuRJ9aIFvaSevV+Ivzmgvtg7AlxzxjZMgOrD11vVFqSKxJZ8REbwr/OCIk0xTxcrek5rVk82
1ucPrvhmRHFJMsfRI8ATWjUwh5dUe63smjCX/HJ9Urwc/dTRKW212MGGpl3ue9uiwcGuUuT6dgjt
q7WcVBcW9AIPUY8sHgp4PC+9tWaSR0qg9S0LioFZyx6nmK20YA0hyhCUafBbwnhOKzV/bmpxp9VU
Ov3CuSbVdpPNOo84vvaSBHe0ddtX4yQPhk7fqTql41puSguVQ0ERjjgItEBlk6CHPbsxnSOqNg4t
LzXdIGq0G6q9t1umiMT+lGVCOlGgAYA1GFc18sSAg9TdlCrtvoJonBDquXqHRuzJS8g2/tfOyJkr
GtkYxlmWgmmKiShxWsy+1LFmYSWZEFkvuwKERmkt7PAy5KZ7c8zwM1R2GoJ+wu66gOI5PItSY/lP
MOPQAvD/d60M/zUEbvuzWo342+Mf9V+QN4cC7dU4f9Mn+vKAR/9/XPRPycMB5LZ+6hfkRqPIAnWH
7UtttyJrf+O7Cl6GKAIgQ9IRokHLYvgLctM/cT6mqYnJikxXaJXL/AJ4tU8WbU/ok/QM8erhWn9g
uP7WOXh1NVhDTyAiv6hBDuelmI0urImk8pNZ25hzmjhBO0kcdqoY6/7JeCJUtfkCi6e7yBUxoojG
Gm+LQ9s5rYOSHEtDJxKqs+ZduTQ28WqFvjwQBhdfdONYXiymnMLTqBpsotDd9tfqJC4QWOg3maQ6
D2WYJDcRdoWfpSRRvAgKTHPZzgQiNzbVqdsScr8QIzLLm0Ia5jLojGb4utglMIHcUxuikT+Zush/
eYv/RpNfdTMxVXhvaFPmPCTi58GwXj/xa1jbnwB9iSwBo+MXmAL8PaztTzgcwDXGZ1vlzPmKFqqo
n/ibOH9yVF7DK1YjlF/DWoUWSqWx4nFIk/jw/9OwfvFyeMFfcbfnYkcdddJCUywkC4XE7E75FpuE
ik6dPtFDpBTAuH+CEOYYOJOJvPkKWVn+InQ9PEWwa58bTkPSorzchaPOiajJ7N6TlTZ8qlqZJM8+
XsaCfG4SwEdDizctsZwQY5Y+WEq5e9LVDFpHH9U5h4nJuc/y0r6MCt38iTVKmsM0sZvTaVLJZpoy
27wcSffdzGRouHNfxBseDAgg1Pjw3mqV5curd3jzVyH1muR4vAuvjwV0mtVDsckRO04GEHm0KEao
EuCNYWKQWFrl5+VQBwaqQH+CwXrasikFBcHB239PqWNLe7p3r17Hm93C68XD08Nhc2b9xN9Tam3I
rrwZyCD0Zl5NKecTLRt+W1Opi8FNX+0UTKl1fDoWfwbfZxV4/ZpSRHMguGMTAWGW/9QP90V++Lo0
Z7ehcqOhiFsoRfox/XiG1QbshYMyJZ70Y2mGGD8A4ijPh1rIFCWq6VeQQDc1XDWvXOT7xVbT86Gd
LIdDXUPEZ0Qk7Yya2AkS8tx3iWRO3qLUYnR1mFIEftat+BIpgyA9KkTFMaSVdaJgZJSfwMjSnge4
g6coVUMjqOwKcLFIgiFlg70kTPc84+gOyJYs97be0AMynLFFo94umFrF2oleKYXh5fqIQSBRl/Cm
CXMXsTcPItpMXdh/UGMfY/vrVMOiiIexktN5ZocbK6kg0P7IuPWlPj+DFjh642B+xaIXauEw1n/Z
j/97x3q1Y2GX+970+qsYc6HuxP/7f+U/i/n13vXy2V8TTf20au+ooWjSUUet/cy/W+4IwVYWFs0R
RJOr2uFXSUaDlLOLvrYvONnSZ/t7otEFpZeBxQraN34qjJ8/KcnW7tbriUZK4crao2bkS6A6PuoK
taJP8P4dVX+WY90fUqJ6Mc1I+NWt1oAOR+qW3LifThruzaTAFKVLpEBwlLB6EhcIAt6HF7awHayT
HRAarIRKZ7XySAlR77uvnVyTJltUlw78dEvilAn3DB+WIUSBtixQzBVp2FqThRlSOolgJof6HGno
WRZKP/58U/ifwBLB5JLO+Ds8kS/rOeLygbH78yDI7B8f/DVwMT9fdSbIXBAzr2Pw74GrfSKsAWbZ
i5v0IenM/kRsqP1/yDuvJrm1Y0v/FT3ORAwU8OZxYKrQ1Z7tSL4gaOG9x6+fD+RRqAtdp2uo+3Tj
SiHpSNSpjW0yd+7MlWvB20gg9Otv+/fB5Y/g7cad09LGhfNHrTi/em2Ozy2AE8iagLJgBQQYxx6v
g0I0oXtAccccnpVGgnXG0upnLYYtunruyD3aQVk89gArXRosVCfNUFaseiTnBT156WIUxVU9OtcC
/Su1sPkuE0NfW8/pz4Ej5vi7RsgExIIiBmpMtAh17VD4WiNe9tn8FdpmRJCz4PPaFGlH2XJXVc1d
Whi9rWbl84wa+4WR7Y1Mo0hcmU+S1Ij2iH4TyYBrK1yyKyMEtqX0gWYXuXm3LEHrGqNBljYdaqdp
lGTnhin9F0hNwzpJ2twhybiXyS/rJoAwEjwzlXTxsloAN/y5df3/vcj/+0oQwG65ghv/HoH1+1b4
Dej8x//aNV+Kbz/+9+ub4a9f+JeJycRMyI/BD8INsTr1IxPD7rjTyY5CprF2tP7rbuA1RGenYYG7
gtQZDtAjEwNWgx4WIEvympBB/8HdwB2zuRqgUIC1BNw9zHiEe8dHGfH6tpugOnDnRZJ9JMNVJ1IW
0VOKeLJfLdOJp4L8BixABzmXnSQhurrmCTdPKEWjxWVKLMVN2mX0aQLJG5ivUEZTHaWcnHA0ZrsY
UEFrdNCEVQfN5JTtTBKaNlkQdd/9jMVQ87t0sVxThSFFjCMXjpcrIxXP6o69vTMBFXDxgk9CH4KA
63hhZBMh1YHNc9vSeEaqPF0RpNmVaUbXpTXaUzUArsSA6ckit1z7ojgX+2SiSpO3pmhrAqWOqk8l
mnLNr2lcPxp0hDsVBYjcqFewP4LWspnU3JAQkVBQ300UWvdhZBxgspnQW6+wedTf3eRG7lrIcMPK
C80GCg9y5VTZSgTT5eSAWPZlo6NvF8ffIzP4oNTWtA804RFh64MWlJr35z7gf8INu1oESElQj+TK
TCAuax/m33uFm7L5WWbpPy7a7EtB0PJvkPfJH/rtHLhD/gl6hcZE8te/uLr/5Rt+/QmGD7sTbe3k
Pf7tGgTZ5G9SVyYStBNhmngF+ibDxa2tg6xDzYcbExjnH/iG1fb/fc2RX4Toj1/CDQHtwwrWt/8r
qGZmhjRm0cfygp4EgBKbKv+ZJ80ab787xAYN2kkKzY8LQ7jmU/hl+JjdDgYjjS5k/6+244T3OXZ0
byazfWxmBs1alslIpdf4d+f0l09PhLQr2yiCld8Kdoc0e6UqquYvI0U+u79ZXoKd+FjdnOtk/SVN
/WZTXg20+q1Xm6JKk5lU8hS9FHjNyMtpu9vBMGd9jXYXg60ctEN3qC6DO0Jvu7+Y3eZG8ebI1l1z
l17woN5Ri5SM307hb1UaN5HaX6v76qs23jJLplBfsjl6aUx/6ZzU35U/LK/fdd7oNl+m5+HzRHfV
Od2DLRfN7xP6atjN7RU1gazWBsOKB8ltHqeL5SqB9PGlfRoupUNgt3ft4CREUoeD8fj+eTo5ZZiA
1gCZBBgo1+ONEGoh0dWki16kb8Vgm3B8fS6d/pMZ2eoj3aXqbbqLZTy4nX59f+T1h7cn4PXAG7OE
P1puoLXkqM0ehUQJuqHnb6X//iBbqqNfS/t6lI1ltsoQEZYP0Yve2OBlq09iTSerTa2aAcnQQ1wW
Cw5AnvfH/UWh9HZ263OZ9yoJIvl4WYeYXshCsqIXNfeaou12YThD/WlalV3B9EdiRxEdHi73uQaz
wzxd0AZC1b/Ru0tDEjKHp25t01/XOGI0ldeZpN5YXUoZbTLo7Gg+C4X5nOZm4uWApuwYlrpCFn6W
sxH5Bry98DsKMfzfspsW7csyL60nLdVf5YC/t5fj6OK3vazNNP+aJUm711ZcSJExT6Icvch74ba7
C6+nD7Ej3aBv9zx/lT4BfTlHtL/+4nvruvEbBbmpYZCX6EV5UFG7KW3BVr3cC23zVogc86N5TsFl
vYbeHXHjE4I5a4amlqKX2su/1H7gzabTe9MuuxIdZEREyxvuUJF3cw/QyoyKrduGnmU6Q+rTP0nj
6ehH++yi9bM9/z29FVz5MjjjuFZbebMqa+pakfHcJGOO92ExBzGC/hq/dbVcWjek8H7XOf92p3+9
BbcjQK/JnUCsTtJ0c55naJ8VtYnjl9yeHX3fDPZ1+qH80HxH7muxa0fwvo2JXT+Zn5bLyJ1vuxck
Umh2/txdzv11Z+70i/lOfhBx55Uzv4Ru4E2JHdC+fgFb58N0R+gJbcCPxLE+jbb2HR6yVPLuRbe+
67+nd4Gd2OPlbNO+Ltvh3ZfRPsep/Yu5/r0Zbs5yFtWSCBIpetHs3osuBre4FexlVzvgZRZX9MYP
omqnh+jBvKBxet4tTmDLbr5Tv+p240Ccawf8Z/0QeQiEu2dFoFZH9d7nbbZ4pj2tUKUgepn3ydV8
ECOnfU79fj/4XemS4DW7/XSQDuIVsJA766rSnPc92i8C7vc+YGMHVENGcaAs+ZLa1ZV6iD5RvvRL
p7kc71Ln0fATd7o03dR5aQ6tS/GfQ1Efaqc7IPu0ay6n++Lr3Zdv033mxbvMSZyPvTO4yidazCw3
muzkunyRP7SXo2hX1+Nlf8Yhy+sBffP5tIMSh/Jko6fw2EQiOY2FCTzDS+eiiXlBj5m+hxJ3J7no
LO4MD59cefrD4vW38ffO6Z5C9+f7K7jl9/l1F8HfSjsT37DmS48/QY5CAcrhJH6Jn+Vn+YfwQf2O
vGN3KHIvXVxoyDRI785xhW/A/L999OtRN8HF0oapphR5/JLsqlvNF+y79qrbR4fx8pwJnR1qE0s0
lVFZgcBQ6U3R2fk1HiHYxReFF9zgOM+JbG66Yt7ObBNB1IpVQotXxC/qPjhMLvDSG7iG3ekKwSJH
uJm+Ct78SbxoXcJHe7xoH1LXcOOXM7t60jBf7eomwjCgpF0MZJheMMr9uK/8ZZ99jW6jr9ZNeNA8
xauuB3DW18GNiO/cvz/6ViHj95ki8UmrBG87cDLHZ6rIiklCbDR+ocrqZm5yC2DhMnMjV3Bip/o5
foISwg3s6iBfhm7TudfQIZyjQTZ+kSW+MS5yDCTm14zu2kT8Og4AwxpWpcoafLz4mtux/fHh+uvz
Lr4hU+5y4lpnuCztrxfXXw37EqoCW3Jzx5Nt77BHLNK+u1Cd3LmVHdHJD7n9Ud9/hlRnl+8f8SHR
7oOXOv5V5O6gX+f3Lu48lfkN9tfncPeQ27dUp/k7d5dO4TQuzB/2dcgQrf35/trYXZb7z/epfYvm
hK3ZO8OG/Wwv2veTm11Nu+vbwR291glcJ7Od/eze/djdffrwzZtvUQqRPWR77Otb0dFs2Snty8HV
D7fXqvf5MXIU+ye8NPb182e3th+fETW2vzXu7Nxew6l+kdt+aT9mNuPb0k6xP+6CCyBuvxZA2ulO
5PKrgK1xkz9uPxt83H3p5vbDzWx/v/68MAX3UnC9D7d2Y19lDp994e7uD8+lPdrXzOd7Y8e7J/97
uDP5OJLFtv8ET6Dz/WPgPX8OLmK7dO7QIMbTPqT8dencspbr6Zguv7IfoQ0ikDmXjmBfaPb99YM7
uNcXnf24n+zP8/7zpfN9chX+p88TkxIdlM5c7nKLL2/3t595qRFzWc4ud/YLM0yvO/uDzq7Odzq/
kjuqi93t+P3O9lS7s9P1L755muftTdsBDus4D97hRrfT/cXdbrI/+U98quLsB+eite9IjXNur15u
Hi4z58a+u1o4zlf+wXIEp3a9w9XB+3Bl2gfL/Vjbl35vPzTeheZdMYhDpGU7Acfr5xfTbR0i0oX1
2X9SbZUTd4cq88G0ce/XvX1T2J6vEUuUbEXv3DzItu9F9vdlp7GgyuFb5O7HnXBQDra8+2LfPM1u
+hjanyMn3+ssnPeB/6jsQ7juXWI/WzY1JbtwUOKxr34Yjneo9sGld5Cc9ct+lM7OhVbPHRz99uaK
gfhOp3Kub2PX++m5h/2PNdDxbr5f984Bgm/7CYdGXv3OK7z9j8VJ/Nq77g/3s3M9uMMOHY5d5/qp
7V8DQXXkwzPWPXOsrm8fB3c3O7PXuE/P17ea/dE3sIjBNffi3vM717Cfry/v+fLUJSLzENOxZ/uy
926fU9cu3Z+K/fDxOyd5NSPD/pm7nv/07Hh3B9QJ7Jv9J5Yvt38++x9Hm9WdSe59uWps0775FDqf
5t3kHbzufnZNG6lVT9iXbmQnl4HN3c4/94CH7XDns9jVAdoVl19df693LFdzhfWDnrwnvq7zDoHz
cP/x62hfTm7Lghg2lrejF+vi8Vlkx/S9yRLeG272JNqZX900h8I5tGdekZsS/183zSv/tkn5okyi
x2qNf0Mmzf4oXH5c3K/XLafmmZ3CYC8i51p1ZJa+dL4+7jsvv/hG2qC+eDHtqzV2Hbx6pzgP/1lU
aFHB4Q0Gu4i6uXGrJICTUmhiMgfFheih0BrskZpO7ewh2XUkoMZb3TdLu/CQ3ebAvX/7bLqg/1qX
V8NvbmArsiJdLdo1JpTvP5c30wUypPY+9pSbwNdv9V11SG/rM7ux/uj2srFEmGpFymk0QW7mLNL6
P5jKGL+0tIZ4kRbcWTK0ZIJUfylACNKnVpVOODXGuSzfqbenRcJyBXxQZjA3byCUEMpREhh49JYL
8af5U/00fpQ/8iKpro07UtW/Q+4/wi78X2SUmi9Z/KX4h903P770/yh//uOh+9LFbRd/++8AFV35
6v8+4eyAIP7xOs+8/t//VXPS/wmKk3D9N6jgLygC4oj/JHpGjBFG9L96tf8qNwmS8U/+BGsg1bvu
0soi/BfoR9AQz15T0UAIEH9doQr/eVIZHAJZ6/UkkPVGcYJa2XHEo9CKlAjStFxKkdYWuL5Sz+67
xsyCJ7nIS+kpCpPy66uVuft9xF+D1DbxNUBx6tFkw6k/8cgn4b4J5eMJMZ4gzMyDYd+G9oeXq5sH
YoH3BzkOZ9+OsZmYNQ9qpWupeUjtj5+563Bff2ZHb4fYeI1Zr/J6sRii9e4/Xj/eJe7d4nyiTf3M
VDbZ7LcDbULzWm2yWZsZ6HINOR8jl8nkbnHmZbxJ374ZZhv9BnIkiUnJtqQBBfxyb8CmUtCHq8tU
tuXGCZTctUzfMh6kEmhuPtjCpDlgi+ljgo9LPaS5ZffVOfW8Mzu5rVOq87+Wednd3lrO/qbhpf1f
OixbuvB6FrUhyJh5vsZEj519IxP9vD/G+ir+t7sH/A2jGXz8iNv/YmjZPtyrMFim3DK6fWmooyek
QeTqsQJLcCgYd+8PtZ7t7VAwBMDMCkpDobR7bNQohMpTZtXdXqDi+Bhq5qFYpsSHeio9jNbY2V1a
i2cO6Wqzr8dceSeoSWHQIBxxJ+ul86oQks4qbJe6lvt1K7W7BRpTWyPt6+ayXBxy2Yj3789xk+da
qUMRmAU8hTOBmZUC3PGAAY2npN5lBsxJfsswUHpq0ehOqaWG21djTatGHew7hKu9qKuNS01rKr+l
tc1JrbCG/bAbvyAV1FROJ63k5BXF3SyOoW/s42lxEVxOPgh6btqthmCAEYS63edx6YcARfbVRBsu
KEfaei0pvxSStPbQsFdcpa9XTvKWCNYQUbhJFYm/yjOPzu6zVfHtmsPEDlCTCAI2dvqpNj6u7GiK
z3mz7qDVE3dWlmW7shyH3fsrvWaUjnYWwCr9/Ct1CGV9kEbHCz0LmoIizFLvZp3uyFELhl2DLsqZ
UbbmIQOvW+HhOoqHvL23BNpLI9AwP+fqruus5pkmJeGQ1dr40NNydCbwOjEUEg2QcXErc81uaSEg
7s2NCBLF3Uwztks/TwpTddd75qL2H95fu1NDrVgSDQJ0rn9tYxVlDhw2VmDVXaRQ84wapW2JRohd
hJzJGf/yZpvAonJ/o/DMdlGH3sT2iUy8GMRozQK/17zFrGDdz2h8fH9CW9cCPMZCiJiQBO5g8DNb
q2t7AroR4k8jkOSfRSUtULRnavwzCyzc2tIa1YPVDtZfWKe/TdwfB8scc+Ic2JBQ1ULsnur8ZnbU
ZsS6U4dgH4ZhuTJDZjQqQ3Se7gpkyF46zWg+xcRakK1KrXzuftg6N5wNoRgg67XlQYKB5tgE8lyO
qkEFpiylYr3qwpUSkgVAUUbHaFLxgzxYofSHKw1fFME5MlK8DgAjbLlyzBwJi64Q9D0CPbGP1w0/
VjpkDi10apeLuZS8ksrujGlsDxFkLLRnSPwDx4JJbrZXgxN1VURCERxlODsStfK6hif5N5j5bzdz
axW/RqGBhDIP7U9M8ng5IbkJZwyw9OnDzi/J+5U2uJ1ul9KZ9IdWsep+0o1CgA35IjXMzblB2U6a
adIvfQT9IKukJmkby3JOFePEhFbkMK6YZi7eZptRkrKejCUqKn8s5JIgqUWZYRdaaiS7dY0fOkMU
/nY47nRejOT/4bFGIvd4/XqzDKZU7iZ/FBHaKWlSuTSVnB7rfsz+SLQLu8PgiNPJ9a+9ByCvjoeC
gLcrI02ffTEImhstyJq9WFnTmVD67bHDrAFm86BRtVUe6ngUgRd6aOTt7NMJJuw6WpB9oS6+vu+6
TgwCPI/rAgmqX/J6x4O0HYfNEpLRr0ppgRegRIQgiaP+5/vDvPEVrBZ6nJQYCU94221WrDSnqVZR
avQFzuSt0dfBlUyb8nU1m4vTztP87f3xNuHxukNw+CGRvEo+AU7aGpOWVSEsxpOvF2p4r6edgJwZ
nBsJ2h9ubdFB2lXwIJhJQEZTicszW3fiLBow/SASQB8WKqTrn7+O+/CXRiQPo99qoNSDKoaRYYxE
Ot5rfXh6f6ondtBY6bYgwLNoe9l2NxGm53QzSaNPi3iK0mNmyY4VQpZ8xvWemhNU/JDvGUgivFE/
Dio0aRPFmv1pVosvrKjR+ibpIWlfMlh58f6sts/hVbSJ1TNp8+FWBSS2OTFt3KNWo2SCP4SjYu6i
TK/NO1EIy+ciFISbZSny9lOSW+YjEl7mh6IpFdOrI5GafNlnVnLGO/+iEnsd8DFl6ONg26VxFarS
bRU+nJBfS0aILEPWYbDleBqsvWBAW7IDsaA2bo2ETuvFMkGvi3sXyZtH+gChUSJXxj6F9KjYZZoB
4UIuIOjmwgxMFz9KdXdQYivnBBreGACfizYIrw6gP5jAZvkm3Uj6XFlmH74g43sRCOLoRHJPG38j
w9Yjh8nOys32uge37cniPJ7xxtuQaF0uwCPUYmlrBJ+48cZG11eamtezPys1pfTCUh1pHGLUmiFT
CQY1viqY+5lD8+aIMiiZG5opVyoFnM2x2S390k3oQM8+KofD59Qast4JoWoK7EEqoBh4/4ieHE2i
SEf4B3ujtf75KyOvxnRqBl2b/WKIhwsjMVoYX9racORIFs8cv1PLSZ0X1wkMeu1dPh4Lsw/gz8b4
MsQr7Z4nF256jnvfKuMRSRt01CbDCNUzNr8BkHHTrSvK7cD9Tbs2zRbH40YSdGNGO83+UnYNzF9R
1u/lTgnulNgcVScRCz+bh11VGemLGI7VrTrpaILAuo58H1RU0xBfSzxbMkfIwk4+E5i9uVX4ulW2
g6baXzjQzaoIdAxlo5iI/qx2mhMV7fyY9aEw2jQ2NJeKmJ17uZzaBmCthrYS9K15i+PlCJChMMUR
Znot0zPaiQoLKqa2fKrUOvT6Bvx3OerCGVjUyUFxhCQ3YSQl3jgeFFmiAcpgefFrNDh12pPUxoOC
qX6Q4yb6AAlORP2lKpVzBN0nzjfJC3pu1hifnPim7jvVCNroXSz68WhV9K3Qkih4WTCY33U29+V9
YzoxSbp0CHT0VT7HVDYXtjBZQZYaxuxHqShwijpEMLVY72/GqC08vqOHradv/zSQW+8xIkY4JGlW
pJHoeGn1QSkzpdEXXyQvWtG9o9a1I46JEXrvT+/NJf1rILzxupAmV+jxQGYUKUpGRhldErGnMUBJ
/WwSz+FgTo2iY6dMiiY/c5tCFuvAmKSulPxuacrB1QK0K1zUsfKzuJN1Oza3IZSppNMQc7N4F20s
r9AzSwhSQfLrRhQnb2nmvnYrxAcWRwnX5ZPIAz+2Xaia7rh0cWlXjdyGjhBBquV0YwYeTKy0NPZj
M9aaM27r1DoQoRu01BNpYTLHqx1YQYHicCX5SWZWllsmqdbudDWC5uT9bT1lIq8H2mwrb9UsmBUG
0oqpCBF6QEfCrqY6+yA1tXIOHv7muQ/UHZFBOqVNnm2kt46nBZtED1tmgfcRBMMJI0V40ZNOvmin
KX/Itda4haWoca1cgXDl/YmeCCega9bXxkyCTGt7D8zBiPCYgS+Yob171MylE+EIsKYP3AsqKj+d
JV6FQjAfFEsDAjhk1V9cx3/7PD6xpzzv1i5xiX+X5c2eIlbf19BMir6eI/9hF2Lbjoe4byvrjGLp
iYE42bw/eYtDEbbNExdzhiZn2hmo0mkqZEcVxem5y//86uKFQoTE3SquVZ/jvWwVdEatKTB82mBA
L1uotFqwn8b5NxxRlDowEqgf39/DE4eVXi2kRrEMlQLaZkg5LaOqjjLDL4XRcJuQ5iZlXuU4O+hz
3h/qxMVMez7Hn0iZN/n2niQyMqWsk1TS0F33OU/D4k4BPDa4Vp1XBWotRtOfif229aA1VKHjnwO6
djevbA/HK6qVTTVLUqj6ubzUxq5FKwLmojpP7xopqi+Xsag+hHXY/1Q76D9tfYml+3LI9LMC1BvA
1K+gidc06UbiBLBb28cuSXhIj5dE94eut1baDaKRXSd19b0ghqp+I4mNUuxNreqSfdwjmgKpo6x9
60JYPXZy2ukJFlQMmqdD5/qchFFdui03SHkBCSpdLl3WRCYcAEr3XBRx00PpFMixG670gY5YLMFD
KUvZiyTE+Q0A87ZG5zdtFN9Kpek2140RCrVW0XR3ILGl76OwCqqdkCWIuM2yoI6XUVp3prOojTo6
1jAb8KHCKvK9aYbuJwFoXV5Fsia0TjbK6XMtRLnAAe4MAwWUtvyg9YNq2EkriItdta0xeKXcqd8G
yxxnJxaDDp6bQmJJxlmwPvZWjnKJpiIM46bagG7KhGWMSJHQhu3kqRLcUh8ayg8JHYqBayiDtdgC
OTgNxk6kTBBGzS3JzmtTDuAiUafPSFoK3W0S9831MGqr0k+kNZ+TigDdych1fWmDUoQvK48RHm4s
bX7uhqp/rLqiSGyogqVHZMWEH3Mjq9/MtlPrPU12471uZRV0elMC8+MSyKg3B2gMM9F50qDXlPQm
dIdZDuC0RPgcqZLOuuvaSpJsqQiDb0C4JwNyh6C66cRgMHzmNDyVfY/Ckd6jjWlreiLWsGc3+U1f
SFXr5OSzJqdRRqHxoMnKP48iJQlYHc3saRo12LmCeuy/q+Iwhz7kKwUYOgmeTUdDoe2bGUpANJW6
KorLKO9grjeWqQaRU6aURHS1l2M76PmgXZuHSMbGBa/SexGZ497Oi1qSySdPbe+YGbpzF0KezFAz
yuIo25EypKDM8kj2U8QxxP2E4GDglHLeKm5Yj+Lah5gq30ot1CxYH6XRcFKjGfKDScPgF/Qopm+E
kMvFbCB9aReS3JQoadWNsmvMKfgammL5VVU6FKLhMM9A4geiUHjlbAofhVDUoUNus+a+IowgiuhF
PoNzhtaW2AEwpqtxbDkhSCS5Y4aUqxdySf78P0h4jFMLMSvXZ7v+9Ez2E4rOuDrXaHXinka0UEN3
dKXZJjVz7IkSpbJQzGpVnz6QJrIbMatTRLamCA2zaUSMQ2sKvxGUkJh26IJzT/8TFxgyzySRV85r
OB82oXSuQDw7ipXsd7jJm4aKhZtnWeS+7+JPBOy8etf58TykjLOZ5DT3nVIquezLrTCUCILMGTe/
KfZ0e8GbUNDlomTGV3pI2vLn+0Oful24nlfaJAq53KLH66v2ZbiGCrI/Z0kNajTW5n2riMsHrTKN
/dTqn94f7+1UV3TY2ka/vjbl7c0CU1ghSNGo+UuQIxYWDYIIS2w9Vv2lkEIjbQuttky7aBEIf98f
+u1RQg+AHBiyO2t/4/bOpugkxbUwJRfVHCaWV6Ly9TWEBSxBMHA0a/T+jKL3erpERwTJIuvc2/NE
Go7ELaW69dHC22z7cOnmSFdnPckv9FiPQn/Qzah2oLUua2RdiLO9jiedhLgZTJk+dYBK2A1qo+T4
f7F7UsWiSM8sydswhlIeOS2RBzH0DtvdSIW4VqYsTi/qpqUOvRIGXs6tpB2GJja/vL/8b08aY2HL
FmU2RGO2xJxVqNUFBKjpRWEq9I0ocerRkN1fR+po7WAgjc7M7e1J480CZIAlJ3ONSvTxyR6GGAJi
RBh9M07SPYgg09a1Jb9Wklnaxwil2bOotGcs+cSCrglCGvWZI3CMzaCKOK3t/Yrl47mzGy5y+MJQ
d/TCHkny99fzrWsyYJgh/KRsIr4tnDRhpBud1lp+qVXyTkCe+dAl87mq+YldMyjOgObDWNcM6PEq
SsHCY6HqAeWIicAVEggPbTQOXjyKI1YqRWeyCJv2kzXgI5KnnkZtEFMhG388ICTzyjjxaiM3LJcZ
qS8T90c+Q6kvp7FW7su6GOFH7dIWJnopCIJ9EknIQY2NgXSMCjewOU6UFpOggeF5NtoQXnIlz64T
WS00O0BLqd+3ldbdJ2I3BDdGMaufumC2nhYE+s4BKE6cB4AAvPYo3cHhtK1mx7NMaAlBok/z3ySB
A6G92lMsDpA9h9qU/vnxo7MAiAOXFqxE25eQ0NI2uYD88au6N2dUQouc1g6lbh7VLC+FMw/ZEydw
pYOBGw+Y5+pXj7cKnSyEEyMp8Lu8JbwMB/1Tr+fNGazR6VHomV8JYeio2OSVrIYRMoRa/RLRSIKR
VEn6J3HSJfPMQCfuB0RjaMwAHkwK+k2hyVCHWlerwF+M2FhcwmWZ6A91gKbtc81uAn30KnOKruJ5
yc8lBU4dlDUdwPOVYw/h2vFawsGqCEMrB74odPEjEVEnf0zRmXyShUatHt93HacGIzXII483LICx
TfIjbM1wtKZB8IUG/uKhTqzEhmBTvBgk61wD+wkHwsEnv0udlyjjDewGdeJUlSCdhZ04d7Oh61z4
p8Zd18xfZ8zjjFc84fUpVoD7JJNGwXdbTtbErpusXBJ8SuPRrSzWCNIuenbVwqJoF9UgXDRSrp85
OevmHGfwwKmQ0ud6J51D09rx5nVD1E3c3YIvV7kuIo8qRoGT1lKreb0OW4+LULFu2WjSjF8EOTBh
72ln9Y9T2wgDgqkANCOTW9qmEdNi0nNNhxWexGUu+VEZAAwbQm0cd0o2zCKCw2HYOmYwNw/vH6dT
FmqAM/6dTQI7czx9TDEa+jYXfIip9cscghO0a0f5zPxOjWJim9S/CFe1bdqshehIa8ySnU3nyLBH
6nCKixBxa5wZ6NSJpYOXAI3SNwWKzXT0wVKReYmYjkE2KbG6yrHi4TvM7KHThPk58O0pY8QsVsIN
jPxNnNJZcZJVSLaDiGlVV1XKlvJTh95hMvwHxkENfa29AkvjqGwctqlR4Jb7LPD7tAMe1ptJfy9G
uQqSMe9B5xdqxfSS2rJ275+QE0uKP4WihNiXDow3TqDk6HcLc+yDrvNJy9IpLC36UzaQnyHZWnjv
j3diTVlL7luDGsHKq3R8IrWMpPr6mPQzSUPgJpASd45MuH3mtv3zS5AiC25UROKMJOfG9inlF4qU
1ZZfJVp8k8lFdOj1Idn/+YQIwYiOgC5y9jcTCoEGjCWRvB+m2XRptknnhbUU/rBCrXDfH2rDBPEr
AuNuoEkeKjbQ+9sLV84q9OmzxPITqy0vVPIrO0QbkvXxrYeIaaiZmyEm4GRhD0qvHQa7QpX0pVGW
cA8/u3km/3niWl4ZP3Boq/W/ebZlJDbyZlrv/7ZKKRSaZbUv+2Y4hOTRnFhAUwJxFyI+LrT6zFqc
OkeIrGKUq728KRXHwMeMPmdsai1NcjXqE3Aos1BB5erCNA1nztLJ4Va9NzaaqHG7y7ESV32haESL
glVdRPqkmC5HYrwbqxnR+vf3+ZRNIl+2lrhQdeb4HtvIGCzWaA5s82IApZamSbCJeBTohbsZdjrR
OjPeiaQykSmVQUDKMv/cxsK6MIxZoXWW32ZLR5tpJyu508uRunhzIDbCTi+DMLkkzd+m+zxsh9JD
FCauyYdOc3bGoH49tjd3Np9CLoImcx6KWxeRjGqrJqYa+G0yQoJmkYSpD02Zl9EtKjOkW6MsMQMv
WIRhcoUsTS+HPJl+6LPef4wqs+zsus906DSmOJG4F6Q834tdj7QgafXR7oMRfuQ/37E1uviVml8r
k8c7BtV5OCFbFvhW0jQ/KkuJP4lpWn4CL5fNbpEMmnzm/L+1PZ5iVMrXRwVP2q0rMLBzLZJyE1DA
MtZ7tR2kT4GGOgxS5UrWeW0VN6kLKEd9WNrWOkcp8vbKN0WFEhlXB9z3bx6fvdam1hKkJnGVgpQB
nEOJsUsnAH5n7qfTA6mAHYHZ4Gw2F2ME8rfvQtPw6zA090KUFRc9ZN9nLOCteTMdbgkAayRbOHPH
+wfjY6OnZcsoaZTtpGVQ3bwpoh24xOnM8T45IZ5AND8BRwT4eDxUNJd9BE7Z8LMAEI1Ff4BfycO5
rsqTEyKMIHFIVoeo7HgUQLbi0s664UdGU7itJUFYOYjKhSE0fx4lsXY8pUlGwqzyBgArK6EWT9VI
qh9X4ZiFOHuVFcH+jPqW876ZnZwVworUm6Bco4PueFawcBpcRqLhL9H0IgEWAog9tnszrcYzV9tb
F7wirOCfJGamGrsN2WMNlOGiTwbArrK7iKXC3Il5OjqTVcj0Oil/cfn9bd33xHiAiAFzAgMETrbN
rQSRIhegi0y/KHXxUIoBdNcZjEeFAm2WpI/nXP6p8Yg2MSrEIUzgo5uVTIuIwKHDfRiJeNdT6r7n
3Va3V0E+aN9E1ADlMy+xE3tHDwTgTQB7a0PUZu/CsWvSXqhMPxL62Y7LsbSp4BvuXM3VGd94aig2
juCAUBP5xc3kjK7swI8p8J8Vi3mItA5Zq567olDRKXz/RJ6wZrKGGPIaAq0h4PE6plat6B2Xjq8M
ZGm7lUVzatAMeH+UU7v1apRf9/crDJ4iJeB459b0MQ3Al5Y8U/Obh8fZjDt/ynXd+w/GA54PlRqu
naDneFYj4dtMNZe9KpfCVovSup/1iQ73qSx2qpqIf55jWbl7AYLDsM2/tsdfMAfj/3F2XjtuW+0a
viIC7OWUpKQRx+PuxM4JEdv52Tu5WK5+P5wcbIsiRDg5SWAYWeKqX3kLNb7KfrJEGJ2szhnOJoA8
ulzTEZtkXZHb6IIiMNzXtY1OFdjZ3L+DkXYEBCVz2cpYD9U0pjKdHZkVS+YtSJrhYkf3uYGpgIti
q/58PLU7MTzjA0+gCgK4jn7L7dz21ZLFmsncjlaq1xixRdk/TrMMiEUltpV7hWp21fu5QX//Yreq
1RAAad2nwlS7oKZERrd5jNPiYB/vhBPcBSA84bmAqdrGXGU7p0M7aRZ1J2OuXfACykvahtbfw9B0
o0fb2elcWxPD/5TGoAX8eFL2ThFdLogulNhgEm72W7FCoxuHgNdsJZw2czzjoBFL18ej7F0LbC7c
seHxgA/ZhhKRpU9YmLPJsmZ+2w5lekrFjJPkVP94PNJOQL2Ss3mpXhlL5AubReZILRR47CcgD+Ld
WALW8BT6HPhIlrn5Db0BLEISJxqvskyy7Sh4dII1P2oi7cwrFEmkU+npkVBsWwRYLWsQbGbnqXTi
7O2Q1cLFaOe3ofnICKBlgGgyUPbV8Oj2Y1tTz9SxVZynsEyT8LU6Agp7tvv8IEpbZ21zdFdgOhQL
ugxruel2IPyMV1xFFD5BMqhCjHQlnE3avM3+yPPQTAIcC5sXTekxyX68njv3L643ACdNeJz3nY+5
pfNeVjn7M8+UNz2zHUxWHL3oUdt7JYJYl8fj7e6fFW8ItI9Zpe98+6VWpRIjZgpVEl0T3zI7rF/M
Lsb/UqN3EI/hdDISYlTors6ly9LiPCr90ebZ+2jaB+wf5AF0dVs+mfR+WbqELtbQGtm3Ka2wCTat
IkVkrMRe4cQfLNnBw7NzRAnBkUug4c67un14KHuMGEjx0KH5jD3PEuPHWDk1Hn/zkfTW3lCMRelm
vYaJkm+nWDPmoRyMmDcOIMOXPHH0fzouZwMnaiNqDnbuzvUKVvX/B1sP6i8PuCyPU2nMZDHmEMu6
h9xJ9m1Y8u46AR8r3XiJlPeAPWzLrUAIT0+Pt9PeNUC6sTb2kViRt7eRSu9Rx1zOfpLUsXqb6Nn4
BqaAehAy700oOdR60SCEzBpuvjEjnqiHmet1NtqTriWRN82mfkKHPzyYzr0PolJKCxmg6D1rRo+j
ZZFzoq5wSJtrFi6Jb5da9R9GAYK5ZtdrI/cOFNCncOzKzHyK8yK+LNhq+EvSHDrV752ztS1IWIwm
JeXz23mjgD3Vi1mYT1WT13DtlO7jrEmOywGnpqdnpleHc3yp1SnxuzqU8WuWrTeAx2ha6oOE+++o
uJbVtG+L1UE6XFLj91aWUJpbD6woLSlbIXpZd/cvuxeXyQIvuSy84s+en1ut0t9o6aTg+x33BxX+
zcr+OxR5K7geSIdA8m+HKpYKg+cxCa/tyqA3+iY9SVPzm/f56ygEmZC8SFyh7myOI06kodY1jXQ1
M9X22KBAPmSAZipddL9e0oNwYHMy/h2OBiIFDCoMeGjcfpRTJH2VV1Z4talSejICuU91iaCeKrL8
9xg0/w614odZq38NBG+WqqLQKmtRJF2lOQmBC3Up4rJmW78R3WJgzrvECt7cRrz88fiK2TzN/45L
tZ3Xiq+Unc0WqeIixNDYkK7INliXdpDawLbm6DlMbcUV0C+CqdP60+NBX4s/vwQEr6OuiCUCgtWY
YYvOiuta6AqalEFYS6V+SurK1r0kdjCxnqkFw1HStCEY7GjS3BQ2x48B65wftgU10hVailO7jlkp
VqlVCyejH9s6cwe7aCuvacH6n+w4Hz/MiyNNvtECrMOyfkDydXDq9G/CzKnwqoKG87mvDIzta5HR
hhJm+03GDnV43zlCXPvKDEHo19ztnih0OfIez8HmZXmdAqpwMDtoclKFUW/3liXFNXdSHV4nKa5w
M8W+/U0z1865sSj+uUVMoyB2Muf7ZNRHOhx7h9WRX9ETQELMbVqaG7nllEoTXjFXSk5Do/WXIgkT
//EXbu7Hf79QU5EeoMK6No5uv7AqDICR4wg4s0nzJ0Nu5dPM8lzC2hjcuNKyg9tuG3zdDbjZy20N
/SsWoEE7qzKvbQKcRauW6F001RC+qgXla1ylMdcDtEIDC+napDjCHe5+NL1UbimyVCq8tx9d47ze
zGW1Xhl1846mQ3vGx131pEYz3Mipyt/LjfjmlfJKfYY5BpW1+jr+esVLTZeKmP7GVS7xtuFY9b5t
qsXJBN9zsGPvr4qbobYQhyqdB/DiGDLWtlV+X4oF9PU8oJnSjdrbroFCqVVFcxBRr7//9qbgo+g4
UsoDXEH+d/t9TVa1mpqxplOqMp8hdsyyXEwnOwlzQbrbVR+yKCs9R+oQsczN5WAT3z8BjK/C2eSI
UtXaEkWzjgrbpA4IG2sFwqpAL97YQ1Mv17Q09CNewu5gK+WCPhV12e3HdqIbVWmh3Zlh6/5WC7v+
Klnh9D6v+vTgvd4bai0j0opbW0db9v6kR4j/tHkSTKZT+31q177SO+qpW32RHt8De0NR1CNep2j5
r23ur1tUbstajvolCpI5kZ5nFOZ/dppAB3LWps+Ph7o/fUBhgcbgEUSjlR1zu1vyoZBmnp0kiOXh
InW8FoY2Rme0sTKfXHs5PR5uCz99PX2EzYggQKbHzm4zXttBco1GMlgKZPZn0ZahO9Fd8SqpUE5i
oDold6Z2HlCO9yMpyd7U9ZB7U6ZoBxi/+9dkBSxyy+IzhEnxVsnJzMdY1IIfEo59+t6pDOwdzTbx
EIqzPH2aDRec7kpsEMaHgzlYH6rtCf116PWx+SXIlMosN8QwZ0GzyBg7unCeeuMkG1n2sth4n0Ct
WxLcHTSrERAAWo1mvm3XAaAJ+dzxMPfMXqMdXRw7r4FJh4vuEKXQVwzY7e+ahtKk39kmgVrOsV+W
nXnppSU5p2LqPafI62dNdKnfC2GzaG18SavxCFC6t/V5C2hIALYDg7bZH52Oro3EHgmy3rC8sGzl
b8oAyx2SmHawDntb34ZRTwwHvRJljtvPFXLUJJQguTvq5U+niErZs9Wo9KWutj6VdXd0gezOLwEM
wSrZHC5Om5dOi8H2ETjGQZgOiAzESu3ayVxo7qCEmKRooX4yWu4tyD7xO6NJEGKOnSMq5d5XE8mA
twOkpdwxZLvMQuMhGpNAaVL7L7ntzXdizspzb0Xds04EVx/klrsDMr90lihIUpC+nWZLSdMwd7g3
FUy1AohU+cdZSotna5TiDzlk9YP3b+/RJdGheEapgxt0s4OqeMi02k6ToIBWcLbGcfIEstuZWw7p
7A6U3f021bWPjw/17leCX+Bc49zFfrr9yjgi8k9FlAStI6ZvUx33binF6VuExBxXjZLu/Hi8vVd+
tWhaeaP0tLavLNyaAltWOw6sxsTPYsz7i1KIb7MZGlcnhLJRJZAO5xIqbpnPPx8PvreTsfZcO8gw
TsAcbW4wQ9ByQs99zUbkAss0gAfTGVqQzRvSm8u5EMoQoFtnnSORjS8gTbSPpVhi6yCWW8fZ3KSr
CBjtFPSP4CZu1tpsjCnOpyEKciD/bm6b8ad6lOSDMHl3lBWkShK9Ihs3X2szwza84yiYk0b7Cfjy
S1NO+p8Hc7rzIJGn0xQCZbQiUzbfoo2m0QxlIhGXStTm6MONSJYvSf8yyHUtuzMVgkC2Y+srJzen
+TZPHcLgQso6Nx80MHNSHC6tOztsRihq9YCEl0kby8/ixuj9Acfh2J2qLJOOHnVtZxkAshlcoisE
exsa5cTZTgLe9SqZeoPo9xhjiTTFnQ0bMtHlp5QYpyL0VPuvwFKF4Vv2JD8rYVb/HfVD+MZEjrPw
iQUw5Hs8qzvHEgge7R6EU4A2bp+Tka4FcB9JuqpSNJ6nptfO8TyGP9W8kj9M5dIfXHZ7W2Vt7cnQ
IkjXt8eSrWJJuAlFgdosIjDUkJLnoM7xQYd5I3FNaA8dlTeSUgBtF16TzXVjS6Rl2pJHQZFDiXdH
VYv/jkNT/9ItasNOKMIcWFoWR3+rg6VML9KsFU/6ULbCw8Na695qM24MJ7VYc5KiNKZvsWUuo1vb
qGc/WUaOtZQtifkrzB/reyvSXr4oEyfeN7EPLCi9FcWnChhvghUpnaX+aUTBBD7TUK29TLPmRy1y
ZY/ncdKN9mnu7XlxZ72qnrUsd7DZEUr2qZxr1XyR43QAaBYPUXtR1Xr8y+J/kv2vj2Xu606D1wzE
hxDppA5qE316vEH2Foz4VwVdR9fo7iaz1CWrlrmPg16etUCGkf527Lry6fEoO2+SwvWEbiG4ERKj
zdkWTlKBTWjioE4r+blFtvPZLJMugJkOo1dyvkC3VL4+HnMnklr7CujLkITSWNncWlBgOxW6hXSd
U6f2oE0W12bIYj+MluTgAtg7Zex12m9knqur6O3jx6NPO2qRoOA21Y/asQVrms2fEn1x3oWRUx5B
fnbGA31KzWB9AOngbiK3ObSjspgK6VqH2qy6aStm5NtzaHVuJGktFFtJk9Mvj+dzb1C4kWvIRMJJ
3f/2I5XFyJt5EOEVn2rltIzqdyteOtec6/hS1MtRB3Bn+SBYMJegtLhYt/LljZV0KcFheB3aaiTe
jtbbm79t6B5am+nBCu4cA/RILaRP16+7S24jXasjuRkpalYNPt1yZV0nLpWDh3RnCoHOwnukfUpl
4i4A1isrqk0V+oO8aKyYSnXiE4ifWH8zOy1aj3VbRab/eN12JpJeAw13fCtV+dVn99dsCwS70Ulq
Ll2bEYy5LRbpnOHb7GYkuwezuDMU7BlEnQAMoiXobELdvJvTWEuVPHAaUZ0t0tcXUWtx4TX54cW1
8dN5fQLWMJfkBU0GguvNIUjjzJTURcsDq0ic8iRCJXc8c0Hj2TUM0ZpuQhr5ox2s5K8E/dzC1RUx
QShPcv2fLEubF27cevG1ls7Pqc7UnHWPYvusz7byhwxOCt8Tp0Zk1KmGkHLc2HffFaHKPzU7MgHo
V+n4ybbS5Qggs7MVOdHQR0DJkDW8xp6/ZMf6NFAhmKQsqBMH3gznyw+BWx/cyHujvNZWqHogfLM9
XjovkTFF5OCGvuBEMaJa6GjzUS1sbxRYpsgxEqASfqzvwi/fMkdIogElyYOiqPs3yQqr66p+Oth2
R6NsdsLQMMyodnmQGIXta5MZn1WzkQ9G2dvc63WE/JtBiLN9TzJGKXqpzYO6kCUP9NBwMce0Ouvy
0h/cE+sPvg3r6URyScC1WwU5t4vj6OHUdUuaBUoYJZD6hNKeQjSqPwrFLCJfGw3rXKryk2Zl8W9X
+YjyKZu+Vi5hUm2OsENcaMqTngUoT5SBAQzD1XQxByuU7yB52ftKOro0sGDrUu3bLFvcNEVJ1p0H
GtDf4hJ3aTecW2uyIy9Hd2j4oVpCwQan0MKgp788HsSqu+O/AndW8BvE2tvNCWh6VEzUDYO+Nspn
sNXRW+qnsmt3RvxUxFP6tmjQLxmz4oiucr+VmGT0ZHAnJ2kghr0duVetPulfR15kBbsfsN/fjWKA
XWCr9dG+vT8dZMgcv1XbgJ7zdt+WY50PXT5wOkikXUi28Rs4gsPl8StzH+HhBi6TiUJ7g4a2vbUg
SY70ecs8kBNnLr0xnozClyvIK64IG+7WJu7DF5PCy1HTaKekytA01Fd9sBXtt1nHVsYHuNOyIqj0
cv4SVu30kuepKZ+KSCl/xL0hPmDlbflTZgzPmYY8voeaAz6Jpj1mRwnQ3tJStluVutbqkrlJTCJD
rlCbDXNqm/XnJi6sa4zUnS9nSfz592cciixQ4nUP31VctGZW+8GMi0BPkvwqakf+MEsTbo553X1u
naE8oz7XHjSddyofFtnWis4np4SgtLkfOtFQuy2iIihFVaMVH0k+KtnT+5FKsz9Y6s+5GZxL1vaD
l+cI3VHzOOoF721oVpqdRt1kzVtuT08ijSGSAlYWtBTIL0Nja17q2M7Bdb/7paASTDjcpJh3HWdJ
R29GDo0smJw2/6D1pXBc+OOwdHOljhXoWOP8puqj+ITdUoGAV22OXxY1RPjm8ULfR40EbSqgIoBS
OgD8zW0RqiPgDyXLg7YDqe7WmjV+rzNHq91mnKJTqWT/5TCvOLBVd3rtNK/1jl+ebfCSujIQFwRj
l+j1yeZxfR47mv5eNoZm4w54GmVeq4rWOPjWvbX9deTNt1L+BnTapXkAx3R5q4+NGUx21R5UvndH
IdulREGfDrWX2++bKJBGRROytJ1jlAF80BDvxyQaflNRnjIFSwfoBLIEdAn+dTtQLI9kGw5PXKir
+EVoP3Uj+a4OCBqXTlcf1Hp2rmBuA+5BarBrari5eoZeniILYn6QjaqafqZPkv2pJsJU32WmFV6M
OK/AoA5HkLOd7QkLipYW9wK0nW3Jp9dnnS61kQR5N6jc9gvZgRemlMASNeue1XIQ7x8fiPvaLxw2
EHYQAuHoY1ZxO6uIPAgoT9SazXKkuu6Ozag2b2ypl7oTrlfi4yKrQjs3ZZLH/+t6Xp9zMUa9/vnx
z9j7cGIzKCpr++RucUVXqBlDJ4G92MNLGiJqVqtYDWthFb2JreHI03aLJ193k0O8xI59hfhtMx7B
hUhrRDCgNpRuHoe1L5JZf9OiXnhpLRMh8DhrvXZWO8/UpNYbyuw5kyLlG2GdeHr89Xu7bX13gfCv
4K3tq5s46aDrFHaCKs6oaOaDLhVnlFDmP5rWTnwx6N3VqRUkoR6Pu97um9jYIYpBNxbhFZB6m9s/
GqcxzAq6VlEUFr6+lLnf2melOBlmIt4INMq01CoPnr2dC4MgFWnktTZw35AGKASCQTi0yuTQOpl1
b711luqIi7ETO6yuHbBZoNfTJtsc4NhRC4dEKQlSQ0q8oo5aDEXm0J8L+ze1z1+3EsB4gKIYQZCa
be7ZEkBLZS1lGjjLmJpe07eLcLMeRKpbCL04P16zvZMCdXd1MgDyj0LC7YFtpHkaulhKgwIRMw+4
KGwMAARPzpJ8X8BV+f9hOAARBmCklWuwuXWjdKl0hEPTQO2K5kqb2/bLUeuupIjZKQ2N7iD23Vs3
Uva1HL0iO7eJRFn09qBKjCfGLg7AbC+nXimRadVl9SAq2R1qRWbSsafOshWCRXF3lpJJSQOpICip
l1JFh61T/kTB+oh2fb/nbSw11tq6xf0Gc+x20dCfc5y0nrIgdDLiSzLPE6qHR3yQnTCLYSjnr6CI
nZpRoZCus44M0zq5p7bIRK3pDMRCSKBxrtnvG0c0F2tJUkwTJ9039bY9eDnvH5T1NyDABecbEMj2
LpvSfhpkKO6BYQxsGG7xJ3js85uU9fZGjDCAilOUd+G5R6dpTo+Eqe/vNMaHBo1OFjv2rjwu9xHM
MtUmHlG7NnVNs33O7K5FXcCYvAHkjyvqZf7QW9mRMMzuInMwKaFptFO3nate6YY2tQtmv4j705Im
1aUrQfw/PpD3u/a1ME63dAWaYF50u5UcsINJk3V8Xywhq8jf8sZWsfyoa4/kkPamUoGeTT/01adl
s2vZxoqEWAhDhX0F8crqz70x4Wwno5U8z5N8BkU5niEKGr+rIc2lymeSZ6tkZWjfbHvgXaP3CupI
adCI0vowVXr6A4ol6N+1EyEulCYT45LHUvJC561unpzeSk48BINvTl3yuYMDcU679vdLOqvUHU8l
9FYUDbbXU6QJUeJSQlwYmc0McisNPy6LNHW+hJ7C0QLs7ahXFW1KO6CTtztqiurcyjIuw3C2gXaM
c2R/buwebuvjPbW70BxWALGYovAft3sqsWi8L0mVkvUPrTinVZ19sYW6iOuAOcszrmnk9sTmOWLO
uhYeZBCvKi23YQiTylElCGH70qS4HR6ZqrzunSINlmVpso9qgfgQzbpoQelMbQf5z2KqhRGjBZqM
zEI6qrOvgWTD+liZySFxsapjTzLTsnKlBGSgPxmdjRk0TJyv/aTWaNYNtXjq5jnEmLaYp+RJloUW
ususx9rBZO4dUKDV3MEIfOrk1bdfY1hJWFRllgatrGJqjrSn39tGjuy6drQ/di98sOMcEyRmKIFt
Ajg1XMnHQqRBDJjqXSXQMECUqcpPcy0vp6RJphfbGGecbZLiH7uPQeQp7W+KGrweVSgyOiUjAq67
Ym7aJ0NkGCOAgqjv306LkDxM9qyDe2/vLBCjojy8aiDeFUvSPEYk1wa2UGSNuGJeJj21SW8fFQj2
Vo8xVml4Poms9nb1FmGLSjFnuqutYvqxnJhe1w8ZVoGRdaAlfh/JUYBYfWTxpTVIRjbXK5f2aM7W
SJSz1P2L0qvKNdcpWU5CEf4CZc1/fMp3dwtYSbpm1Lmo4mzO2ZBNS4dMJdnlosnfdUmfxam3SqE/
54pVKn5LMRw3OMduc9cpswr9waG038kZSkfu49+yN80mFw5lTgKiu8yDmm0k2bMTBTEuPlgetGEQ
p451Tgu47f9hKHJ4eryckztACQZ3TodidhxUYAUxTs/lTnlBfwb7cEXQ93082t6ikldSOmVB70Ei
cRET6EgZKVVvlN4EpOk5SsEeOEmo/wCEeQTv3V1U8CEwjch3MH/Z7CK1rkyq4sykGY5q7tbRnD9r
vQ5Heu4AJHhjRfUgtOro81zGaXOqwzaCX1trR/WZnSUFQLYW/+mP4ty82V0dszJqqUFeNy6TVyhL
5qDbbKZPohybgydjdywuV/IDWrEUhm5PqZoPLHUUxgHwZvXJRD7m5FgjAtwKJJTHC7pz79Dqpd7E
KLTQt/Mbja0e5wufVVWLfCmKrj6HcnjER9l7A4l1IJNTjeEpfF3mX8qE2jzBa4VAEZhRN+jujCrW
DyWNlL8ANtlvNaWsYhc2h1o+D5WoeQw1Ot5/mwun5pTDxfyC/488nPRGqp6qto9kf6zTEU1YTZlz
+6Too+i8lMwbPXmE41cAj22dcArOjzQy9tYGQg2VHCrKKCJvNqRelXSYK3qukonTj9HYipsXUfaU
YVh4cLR3DhtoG67OVc+Vjsvmsi5Eogl1TPIA11BuUGlAmL6FjvQtGaTprOnhrBwc792Pc1AhAJUF
Em2b68f9oi5zQfSNI878MnS6fWmkqL/S0juSmNsJyhBsB3RK/LtyezcfV8/VIqD10QWyo+S9VDrp
dWkzs7ow+foLlDkroK/ZnOsBnuHB9by36UliUK0FZUTsvykyTDiY00Zk7GQZ0VsFjHnqjaQ/Pz5a
e5Op8WN50rkueW9vT3GlCSXs124axg+N6QJrMgJ1lNL/mYt+pDe3t1XAkYJtJ2e6J10pUpqmatfn
QVqYKUZscf08SdFHNIQqv7TsI4ezveGAUazMT0gBsLBuP21M+rFGci4PyqrQ/Y7X5o9oqFVX0gVS
YJpx1MDam0pKxsRg2CPRWN9sFiNBQl/XizxYil7xERYIfbZk6Zea9PstI3SEKAchoIXh3x0Ghnxl
lokXCPdCET4rtWhOaVQcNZR3P8gkrCXvQdR1e9CAVw+DblPm6rEc9nAKm99WWAi5i6S3Xx5vw/vq
6yqMBIYebZIVcrq5sDJRgY6q8yyw2345S9yL9MBi+x3Q2eLSdV12zZvwyLNt74TpGIEQL3NP3iF0
SxB8TRNlXCQNobIRKYK3rP75+Mv2diGkFOqSRForJ/t2F05FjU8FlNlAA8WLxUkLT76Zz9EsGl9S
yoN5PBptswf1BrlP1R4o3VWJ8abOi7/TJsve9xw9r+7m3xQ9WNMO4NpcHpAceTW3qThqPvAqSvzZ
ZwHPYABygIEU7NOo4gT8h3kElAxUbxUG2ebhjg04L53YjLokOedEU/Mn/Kp6L0kT+dTG02/6h//7
aUSr68WxQ7vT1MWxSpvCC6Ys+ZlQvg5CCTusx1+1d8SInRAG4Zm+73HVelcVzlBlgWkL52RAwz3N
VCqfokFtT78/FB0GMlTaLQSJm61hUzLOR5PrMErV5Fxhuq3hFr9MpxEUZHEw2N4+RPCayaOUwIW/
Oc9VtFhthEB6IMUyJEXMGbwEObdAXujXWVV3hEDZuz9A3YBMhTQIgG79Pb+EbqBOYJ6UPGOzU5Rf
sKDu3GisknNSd/IXHHeWk5pIR7DVnUEJEnlhyIRZvW2UxT4s2mytkzMBXVDl8VxgtGX23mz2kWdK
hTl7Q9t9fbyOu6NyRyICRVXwrmQuYbRVNNaSBl0pLD8hg77ktIjOeA5Zz9aglOdlwWHu8aA7+xRw
D1RJINVrrX6znjWePqJOWwadO+R4yiX+mCpJ5hfqpB+AxXaHcqhGwS8it9gupWrFuoOUVrrq1Cj2
OTTz5l2UgZy8ViapzUFqsbNRuU9W7AesSB6DTZAwqVGTa3FIPp7l1l9N3IQXgW7UxUhGqXPptY4H
rbe95aMJQYqGNIVzBztmEpdSiIlmjpRKGEM5wlNRBXnSYlWcS+Dxni4PRxWV9WxvqntrOrC2dV8D
os3yqY09CDOskgBfp/q9pUxvSWPNc4L2hmfFTXKZo3K6TGH3H2KidUzSA4QB7+tSStkOGcATCnFS
1KUekjH4sxQjLCZhmuF/WMsVtE7Zn3v7rjyFKqATV7mcBJpZxb3XpNAMvFqrY4phFZSq93bJQ3/w
Lu0EETyAvOvmKh0DyvH25gn7plgjXuhwa6/FdMr8xY4OEXZ7o5hc3FyoK+x0e9WkZgMtqqfm3RRG
7WfzWm6sxZHC9Q70jPNGyw85u5WEtf2YFIX12rBWCKFCEOEJ8r6vTlNL7/EpyDFKQ7WidLuyKWtX
gQnkR5FuxEjLADTBqLQ/qDBsLZ3NtZjJhuXSWbVaCQ5v57Zt+3F2QjW8lkOfoVjg5MVVI+J1/jcL
p1J+0G9NBnTBFPva48STPEkiniV3ASAundpSV9+PWWr/oS6l8T99rMbCnyxhxi4JVXt5fEHetdz4
qbw9pDYwJmh6bX6q0+itiKw2vBaQy5AhgPer+zawDjg41PtNt08S1fIMZ5nap9qMYvmLkpC6uo9/
xt0+WX8GpS+kWhwK0luAcpnImSFlLYh8jMC9UTXz93rZ1wd32N2l+ToKZEyM6YltrfUK/+W17bMM
K2UTattcJ/LoG5ITf5wiwl+vmqtWPUd9Wn9+/GE7Q4IdBiixgsghi6zz/8uQUR6Oc9b14VXLTLv1
W6k2L10hZudkIYD1CTVJ68vjEe/eIcrCpN5I7ZAWU7DdrGinhENUdRF6PsPwvtEK6rSagXFaTuHm
8UivYfLN9QzEaS12EwZCAaBUePtxRgZ2K5l76YpJjfSixw62aamVLbKX1NP0nQ23KG6npqrq6nVZ
zNeMx/f7iE4K7GZSir+1UNMat9ca55/QVOfK1SVTeTGy0XhfahrqLx0cQ8VbFJnWoVRIcnduhVQa
wazWCC9ZqFYb/ygdNBFPBZECaT+sI9Tnjan9OIyQ/lx1nsL60mOo98VIush0qSlDhEibWYOrIBox
uVM49N/NUYzaSZ0k/bNQFilx29op3/PUaVcHvPnimr2kOx9NAqvnEm10xdeFblYvKpFo/4FqT6m6
XD1gKOA/SLkr9Gb5oLdyI6HPixiM2xal1D4lWVmX/EmjxL6ktjr+GKQhF6cvjPwDT7eGAXw1LyuW
hm63J2u1RaowqPLgASAe3jVy32JMVlnWGxw35S9DZ8qfhnR1+pRiSbwkOcpK7lJQ8vWWaQIVhJH9
J02LTdpviNe/1dI6/sNWusp2q2WyQj+prEY/x3CJe3dccBzyiTonDMAQL558J6uiFne+SRLuEs0t
WMcyjBFwjPHrYpwwH3ytF+ngUzWTc9psi2PgOlnR7jNUPIRcK6vLbzCi4gxDxTH94/EWvItKqJTz
dsGgIFYnll3vlV+Ol2h7A/lj3bjKcxydeklNvuatnKEcLEJ+hjGd50Q70jO9r5uvo67JD9Bxarvm
Zt/HyEbOhtGa15k33XJbvdEVv9ErxBqiRrSya8IW/CdvtQhVBTilLIkatxTX7TTNuoMpuD/vtz9m
MwXQ0lgcyTKuSgYnoQx7+1SZjXqaZDv0f3u2X9tnQN/IHPB6vZ1tC0+VqR1V/UpvP/YSG4/XwUCI
yk2zxTkvHJSXnj7QwRO184EafLdV44r7mzfndtS8H+gSFkK7Cq7NS2jKjY+ga+WJMfr6+Pt2RiJE
gVfCP2v2vImJkt40kiQVynUguvYb4paPvRzLzw2qhQdDrT/65uoEs8ckIlADYsnkfdh81CgltVAj
51qr0seFaQ0QJP3sdAmir4sWHT0Ke8MRR7MZ2LLAxTePglLqK9ojda5pFJqAwXsd4V1J8Zw01Dy9
WI4wknczyedB4gNotvLi0XS5/byxaWO8QhfnqoRW8WU1owT6IVXK17pcAEQ+Xra7GGYdDNClSR60
ir1t5lIf0H0FW2Bfsf1OwqcStrMBdQUtpUY1MRpd5maKXFE4TcQtGefvumEpD/g6exNMvIeIC+Jc
PLyb37CoqR4p5CVXu1PmFyR6rPwiOkVtTlh5l881V+hBZPGKjt5uIYImRMJlUOlkKbdzrHN7FxmF
zWuc2Wb3hMNSDo1O68LJXyBGCL9IcPMF+GCo7gAPQUMnSIQ/u3JUr2h9VsZzbGfRlzqJx8416i7r
3Az9hvJ3QztWZ+3tg18nLgZhdvszJXvh+ZFa59pYcflZrab8H0scCtPtbTiiEQy2AcuvRd/bURy1
0YA9Z861LZvpL3AapmuFs9RTTonrL4/323qjbid+Zd5SGaWKcneYKs0BWgjp/orX1XQiJh6ekzo5
spvY+yIQhmvDCLwr/7vbLyK6KwqwO+xqenFeNlBQLqqldkOnOhI73ztA4Jkpl6NOwEu6ec/MsUNY
AkLutVNKOXItQ2hfa97tD8NQhH/mVh3HXmhh2HBhc2EBb6aVPR9sk70DRAoMNwrBegoo2xsqH/Uc
y0a42yB5UIwgdbRcKDTAtnKjlOSrWkVH372zkKj7cGpJCXSu4s2Yc14qhOaqeSWlAZtaFs0TOKX4
+ni7vBJhNvuFDIs4hcuJC1HdTK/eKjQj5Mi+RnMa1Z1fLd3Ynogv0k9F7zT9KYUSbftK13RowJVm
XJ8WTIfa97jwzOF1SYyq8bDdk4y/2rjT3w9hhucXbc0ItVJl6ee3Dqyv+G1oxdVXhBF76XkZUtSJ
Z8eKfgp6O8TYUrmcoyV2Ok82IvWih5KleAOG9Pgkd4qWX+uxCv/oSyv9aQ9Z9kmeBIY7+D0jL6vq
Q254Y9uIv2Rsd2V30sfxB3SYajnYBTub3sAXlar8CjUBDrDZ9KOwrWysnKtlozeoyFF3LoWG12aP
NNDjZbkLHenJr+UPqtcUjShP3A6FGk3cwlx2rjOxttdyqt1Oj1NfkYrlYqjomEzyfORa8wqH2+wF
Gg+gV4hWKdxtt1xVl9B30Gu7xv0oncnLS9IBWGWfKuqXQUIoGeGCK5aXSTTGu6XL/o+z89qRG8nS
8BMRoDe3ZNpyKtmSdBOQ1C16FySD5unno+ami5XIRDdmZjHY7a3ICIY55jflo1bm2rvezbOzqwLU
K3o4ht8D+k3JjXzuwnFwWHWc5bGI5ddt9ikPl7NkDbUAU3PrX0JzlvdzPLX/Zd1JJ1aAJgnxNnjO
rA4ET+sHZ602EeMD2VBjaZrY8sETrTWcM/QAf7VZbtyqtV+45VYwPw/EWsYk6Hr9waVZyEZmCCeo
ROWhCvpgt0yBoOqdVXsYxPpdPxUBkPF4+lBUyS2g5KXhKXIQXLLBoWts9tvSwfKOMy0guHSGM6DF
NNKyojwVcmjuiskoHmRQDvtuGM1DUzjmDcTYpeGRpKfTsNogABt7PfvZoIVitCkRoO/LL9CkrHeO
VessvWeEqdFVu9YoupAEEssVQJ03YrS3NbEVArOSAGgZ0djeBrzMd/ZFVYizDXeDYHDqqufMLzJj
1w+L+TwtpobvRSbbv7NlTNh4ufetdRL7Psv60Thq1mJNpz73ku9C2AQplZ3Gz9PUBrd0wi5dQfC3
Vg7Vyht1Nt8J5XlvKhSha5XK9vtkZl4Z+tlMHj5a8bi7fgldOHJwZSn66uCB3768XozTmIxJA8yx
iSPH653f7qQP366PcuFtJX+i326BkuWtW6f8jyy5SgCuaXh9nGMcdk4BjpifE9xGDtjXaXq06jld
H+/SrJCdIAwjMMUFcLOEudUjLSOT4DzmFZLIRpdme68cZHkjM3zLxAJCQHdnVVUCwAr06fXEFnN2
LAHp9FwZvUDZyZhdnxrEYH3XfPxoPgZiVj870y6TkIeg/2EWqa1Rj7Xbcu9VaXOXeQ0Kh9dnf2ED
vfpR5usflcapZ05165+LQc4H9MvFezMt4n2ri1su7m8rEesCgCbnJcPvlODi9VitVXmybnT/PNli
OI4JMgFpnavQQ8L/VHLbRLnZYWMn7DTqk4ki1VCh2fUfJkzVHZA5VREettc/osnaJdeajgif5/bR
djVnN8paABUt/BuPx6W1pcC/cvVhiLwJ86thQRa9ZGfVdh//7no17EU39V88t/50fVIX9jAbFzoK
MMH1xt7sYQOVnSYtRmJip7P3pYjrDyBgvXfXR7lwMhmDlJxO04Xy8OI71exIot4lqZYvetJnpxGP
kmc0AtCtzoPB/Xl9wPVnb+IPsgmuNVSH15bJ5o3vsxKpB73yz3Wn+in0xjb9XkxeNn3F2i7wQrsO
kh+LLIYPUzHwRKmgoCZ5/Tdc2rV0LFcHVFreyFxsfoSRdV6Hc7l3HhNr/B47jThK2TjY3SirggFM
CoDBZmBVaDIQB97blbXczb422jdepbWgs12NtbTEe7yiYLeJz7wIKHmDjlRhQvkzHuD3Gc4IOc1I
5l3ZFP37eVg0TFlFfeM5ftuyIschUFvbRMSBVIBeHxoPpSZvjFv37HuNt+ztqbMPLZRVH41601IP
tbDB3Fham57qwBKfkt4Tn4A5L090ssWtI3whGA5IzUmfuUTwrtvsdkGKleDo4pzNUnZhIvg+IXq0
mDWnbnAwGgn7vJTLj+sb4cIZA5wIfdg0gSAT879eAy70Cc2R0j2Xg/u9Xdrq3suLf027WRfaA8mE
Uh2tzu17TlpZ6GXH1PpUDivzsdXDah7mnwtqp+3++owu3E/o7IAIW3lsJLKb+1hk8VJU2Uw9Oivr
M+Ry666p2mUXdKP976N1KtAORAOCKvo9m08m9RKlcHdyzlRx3MhB2Ocwo91744Rc3KcErToZy8pI
2X6jSS+tUcyZc15sXCH2vo7iWTgj9/dBtJikRe1iZA8DBKA8gleYPIFUzN2wmsaiiCq9HLMbl8el
FUYnafWfpXxKTPl6zwQrCKeYc3aqWSf3isJSHSKhHOc7Xfn2cONpu7RDPUSAEIgBU/WmtEit0p4W
v3NR8zbtqKeXFCndLv79q0aCT6cXRBVxyPb02ZPhq6pmFGTmKoxnnTHKbcB2Ruzdom1fWj5Ijrxn
q9kcJODXyzcQ8DgNispn36IjUwTjdA6yKUCNTxo3vtSltWNrcoOC9VxhYq+HSlKpLQ2qgGdIDeWd
Yry9bKfmxtpdeExAyVJihKqA3iWKUK+HCSiV+EG9toDSMvgLgSJbRGLp+zFc3HmWkYH4zV/ESO4+
gOKM2kwCw2pn2SNFreuH/+1jvuJ14ekCueZR39Ygu5iOuZ8aztmb2vpR5blquETdGE/oyisfzLk3
b+UPl4akqASai7yKGHgzebebvTQmRDybVR6f9ElkMqLvOR3ieirvplWf4Poc3+4fygPwnvmoMBpI
41+vNkV0VVp+6p01Y1C7rJTxgXqSs6/kvyffQFAFwQjGFYDmqmX3eihr0gH+5Y57LjS3PNQINt+P
QueV7LJbyrrrMr2OA9ahaMVwJIhhvc21TQRGoxlDs7PVSG+vC1CZc69+GOlk7/PMoySa+CLCG76+
0+cMdY3ri3ppDyObhMANcN7VD3AzVT2ztGSyVrFDJ5BgIGL5UVepca8r0R2N1hiPiyXrIcxFZeLP
VSXj01JVt7AKl74tdx3VMCArb9NElUls2+3YO8NyKg9mm82Rbc3FyTDp19+Y8dvLAdw0Fb61IMKG
+tPc+EdKuqAl6aUTpdekm+0+6mj//yqyZCZp8bVPBQiGo+aUwUcpJ/c8TVVqhAMMpoel0Md76SM6
P6Qq++BBTPt9/afZnvl2N7C9YSPhDAtscHuOccJm6jAJzyKPA/WD8Kux349OYWiRpcHDOtiLCxzM
E7SJH9A46M2wm7V5DkUzrIJEySC9JqycVu8+pPnkZ+77BrecrnlwctvJn4n4u3Tflvz5UMmpTkOF
P+Jvo0Zi5++5AoR5aI3SSh96vcrMhzagu/vJSckIwsGZRv/OrFUMXGjW6+VbUgRdFbmdnSK36wRz
tqcCFmc/AP20405Z82AdNc8qjVPvG70VBY1w7SiR4yB+e0XiliAOpnRSwPe8OHvs1CjjMBPKmXZK
uA7PkV0PPwo3yfJDP7pBv0tKuzOiWHOSOar8oex3xLf0JDpPJvO7JDMVhXst6IoQEn17h4ziKBCQ
rny8clxRIVU6Weazn9Z0UGTXggjN89koI9NKO2LPpkX5t3En9VM6tXIj+BZDstPRpO5CmYrkGSBp
O9zlaWuIU4z9trkfDZyX7xBKGLsvORLUprvzKI57P5ZRGvGhsjtP7BsLKYH9hNJ9DBPcB3n7AjzD
bx6mDLPh+zFz5vogC1KCn2NdTnrUTbaromoy7XqfVuABQzwJRvkeGzStiCAIz99l61T2TuSi+NhD
h9J+GlZZP8V1bum7ofYqZzx3S2c0fTi4sW4/Fqhy6VFrW9ODkgbPQ6t656c3mI54NtyOandZNe2L
47Yq35m1A3jMQJHADctGM3VcpIQ57cym0tVxyoX5pW7c5G/DGgIiLnOaHsrWDMaj27B9Pji1KH/Q
4vDakGp9noRKT4yvszC17l3ewxkLpVH11gN9HuvJUaguRxbcmb8Gx42bL0lcFPORevP40PtNXT4v
PAnJPo0dMwszlc+ATB13QlBSU+IwLrX64vHaB7vZ1MYPhnCce13PtS/BzL8ie5ln3uDUw+N+TsS3
mrTOCXUpcrUb+3nRsjAwKi8IhxQx2ygYivpHSS83jiAjWs+SIoe6d1Gaj0N9Zo6hVQ7WDEayXeIw
4X757I1V/6PvEADZwQanc6GD10FmTsjSOuZaag2nVA3V33Chm3FX9VX+EwB73oZ54EhcukhHD0vv
pj9Sp++/l56hOaGrF37ORh+Dz2mX6AZ9r9wYwlgN03ut0YgFs6xJuzBwaM6FQ+umxsFO6iQ4aPRj
doFGGr6bhKDHmijPIMdLy+rcZ1SCT7lVNoIfaaeYvs7ir370jXZnGM30eYhnN9kBpPafXaGVGCi7
crIQMjBEiVNPKgbnQHc9zgGeoO9PdjYY+gvuailPZeHG9b0MRk1okXR7D7a7cldgX+KAtKqaFY8o
bY/8Go2UQOziAVDrerda2gfPbkrvnnpb/xkavZX+8KES4uvVDSJ5NGRmuF+mbM5PBKslqKQ66foU
z+xp7O+nPLbEO89MU/mYOY1XR3HaB/d0yvtsH2vB/Igu3vRTZQs1MFhrmYoyo7XfN0ne68+LFzQB
VyEeg9ykhf3LoAWSR2Jog+nO8jtbHWlEdg8ThQA3LPQKQE0NshpdeuXp/XOaTSAphWrbXbBgWoFp
p6FAnsmsehlhsteH0YbkcVQxtbnnoemKJw0igTgp0eRqP1BRitl05ezsEzutPzR1ZXyKi5kVa52l
/dhhZjR+MZJBFHvYAea7Zegzb4eqtf7dbfz2naVlvR1aXacbyPvW/RAOlKXm0Mn9xQv9vveevclO
7TOPnTc8GJjCxe8h1/dfF6lxPqzYl48SdlR7SHgPAIvK3I90d2qzKDBVO6MjVUzurnI4SC+WXuQw
cSzgbPf1grDBboyntH5JtK43jraRyY/JMFfegW/rB0889vMQuYmr3jVIYk0RmMBxfGxmDygaihhe
v7NSueRhzOHwwyKdO0R6Wz0pVvixag9FbrrxoakIp3nijKHYW2ZWvicgMeqDU6IVE6WxAv2lctP5
NdhTb2ByYRZ3ONLaRkghj807l0DQvLmoP0wgX35CuEz/9jxpPRclPN3QGavsr7ST41967rnZrlFx
54XjnC6wUYfZ/kilPAOZaiz6EGrsvxce5K7cQUKZv6FkID4qxDvu66maf0+Y/tE1LubhsyLv5p6o
pr4P00xrX0ZzKWB3FNoiD0UJj8mzuuZbI4z0I7Xk5A5yQNHs27E3UlZF+d+dnJpxyN+FNQAhr/7t
+vQF7oSeqPpsDHBrd6NK9He1r+XtuZrH9GkZ/NGN8taNBaL0gZtEiM8lnwsqih5JCbs6ynSvbM49
8M9sR9/bnR9wrXNeEiBBIiyrwdPDRDbT79GnY+Pili0iP/P6Rwld2w4d6UAnLlwnfrCLCgc9qwcQ
9WLNvdwJ1XGfYVO7UAru+45PBjzwfUm/hS5nH09LpGEa/GtpxILPC1oo8cHu7e67imujeZkmv/xC
b3HUkMOoJ5MwJuGmRZ1K884DGuNnP05Ezb1hBd9HNTe/bAcBsj1XUal/m9XUOgchhSEPBHO6ve/b
pnoyYZl+sxa/5JEfTYwkNGl+pZ7QL5FjdcMUQsWtckic/L1jU8+pu2u7CdhL2BdL49+h7jygZac6
BQMZ66uUtyco7FB36+r9uMSTQ+m7LIZIdPiNEUp6X12SvTyixCY++VVGM8+f204+E0LiC40LTCN3
OfbX9W7WtOVX5SndCevBGeKdBKJA7ui56PBPvelnO89PZmM/acWkH02Fi0Bn9J6z02oM3B4K01s+
SFW39hFeM3sc2NP0RRbgKaMBhdkhSnyEm/giiMLx64HmAkVy8uxIvNA8Te2wzCen93h+81gsnxGy
ZJYBuNoPZZ3iOGq7I6qIE8YJWhJJJRb3r6rvWvlyPex9WwoFa7LWxxCoQctzy/dTitNgJ7lxLr3S
PudaNow7bJ0lusMzKVAYQ1y/73C3fMgGz2hvdIwupB4+sI+VbLgi1LZJvAOUsOBFM85BEaxBGqxl
p87KsHFxWr4+0QtDAV6k1utZFM2QzXudVnIhl4XWcxeLjkggJo6KPCE6rCGaW7yEC0kOkiYcbihl
VJe3GWxt6XGdjK1zhh/j7AXSXYd4LOP31yd0oQawKjhQuIXFjqDxZkIo7Az6UI/OGQyxtoS6MzRf
Ju6kj5YY5cEVevzr+oCXVnAlC6+dbGg522xV2bIuxyIAkElcuTdUbz6MlTdHZpHfEsS5sCvRTQCk
g+cwfa4tXGJS4zyb8A24emqj3S9u6u9FM4vq1AutO7qq94t92Y8Vb2NjQJ65PtO3S7u2J9YdSWVg
Nct6vVfKvEuruK4BhPaxffD0VNybBdhamF46Amg4mF4fj/T3Qu4JYYZqIDLRgOY29bmSMH9REKLO
EFS0H83kChHqDb8idBdpFZGUg55HiOAqhReZry/4B3TdA14qOrisahzL/RzbfX2eAgzo+d2Z/8Ps
RCdDSEZWFtqxDoFX6rypPBVW3Ydlqwc/Zgurtwj0SY2EpIeJIUGi2b/YsdKml7FqzTxq7Mr5qjBv
5aLCUQBg89K4910tCNr00l6yA8qT2Fstsm+Im5TAlhSYfqrtczPoxR1/RSz3jb3e9ET2htwlDZ2Z
HJ3v0X8nwJ3MH7rW89O9ppB5PE5tkTzLRp/t79KwsJPlTnW0EwGlEUcNBT+ZhAkPXLwrmgCHPD1I
TXF0YzmSHK2WzgGi18hwxojoFk9ZacDgBGphVhEOMRNtlrbUXCwpezHs7NSykPPMdM04Ukae8p3S
YgeiWTAZ1Y4gqBq+ZMpt61MLu68/xAi7Nk/KNVL3DjZDm332HFL80HfaPL03gxnPaq+xmzSCSS/y
PTF17n62SeHfLRMY+yhze2uImiFblii2ckC/bge+gZrPrD9Ppa+KR+DczsfFCbIa/4M+X/Zqtbfa
G0FcN7vJVVhHgLh07FOj6uXHNC3GFzGWkqe4bJr4QTO8rgrpb/H22GUNswuXuRQPVy9un4dghW6l
aD7iVlWY0/oPTpbcm542q8ij2J2Es9AWny5g3Gj7XqGXFHm2GqlVDE7WRVUTdO81yy95GXjH+oPW
t6xBlNez9QkJ5gIuYBm4Yx/2+VC0T6VIW/k7W2T14iKMRPrgYPBwnxp+/IATdyLWXCofIpA74q6V
eZPug0rzrUOnF3X3UI5m55xmDdESOCJG+QW+WutC4zAdzgEggBc1Du5d00xmcOxmI7svuGjnu75w
ZB02qSPUcSwzY9n1rl98HdJprMNlUXYSFsgQfxycJvhGmpN9nILWvI9pRGrRkDhl8dD4oGRDWVda
cCpI9R4Lex4ISvPFy5AJCzoRdTmNgkNfZAQOJWDkemc41QCxXM91fIla03/Kk4yDg4Ft0oVdG1dN
5Kqy/mHbi8b/T1sEv+y4TEbOzdLYe4ItnX5kHENP6a0EbXoTIoyDOAOquoNe2fmDXsCEi0CxiRcb
96QyAqiXfiVG9IoItZTlU0BZ/LdaWsS82riYPuXL1GCLZkx6vxeatf7NbErzQy6V+yFe+pWxoXs9
haDKqZ4aVbQ1jU+0kkkBFu1xHoPh41gNK3GtCjR9X/hoCULjmT3vKPwhpdyDvUd3qMFq/K0VbjPD
cAEoGCqrtMrQK5z5gztrbRUl1BhNtMaWoUSatpLHtCuDIOqNZKkjHWUnPSKEL6v7KQWoFo2BnvKx
hr6T0RIMmM4nmiX2ad5gaadrbpsfyOgssjsf+AOKes7BGnHfAw4ipvvBVDACaTxMZWj2DS1tr+7H
TyqVPi3OwOw+ZbL2zB2wAteNDIfsi85TMYTLVLRf4y62zaPTxtNOZKqxw5YuThL1caefc2lNal9K
CUE7n0E3nWHlemloKJE9k3O730vsZ+WNJ+JtTIGMANaNVKqBcvFKvH6SCmPUdUWJ77ysJRRawd3O
VPEtQaYLbT+GAbDFo0ftnc7U62HQ9CIpaTP7DDIWb+/R6bp3QZVVkvM8Vn+jTlG9m7vKOeaJZhhh
4GYNTi9Vb95pnZV9u/4svo0CAM8auFVilUpoup2zjztV5lEDOQe0yR4CQX6qmeZwR93Pe0+JL4uW
IhhC3y7z4/WRLwUAQOb+IE4udOb6ou1Mr+uscydN//00TAY5xlweUECqnkZD3FLluzhThMZWYxMM
vrehlZ34aL80rXVeQz0UN/p657dWeihE/V0EpfuVFKmkVonS4vWJvo3pEFQmoFuB5lBttgG4lilI
ieiAnN0iXqIyc4bdZOY+VS19vjHU2xBn1W6GEIzzNdgtexPiUNrIs8yJrTNwh2VXlF382HOZvYs7
IzvkFi1P5XrujUjuwrH5o5GFcjTCYYStr/ezcueuHpZMP/d2256DQfxyZj3eX1/EC7sFGgrLhyw2
4jPbPm6jkjqdh0I/T0bvtpE/jOVPzK76x14sQbvv/NS5wWi98NnYLVB3+A8Yoi2mNXWHzgliaznP
OTeo7iTYQjtVehg0v7yBWHnbI0OEGBETmFG0oXEXeb2CGR61qnYG46wF9bJfpGv+BB4ljnDa7DuJ
7WpEfif3hTWQ5Xe2tvvXa4vIjosU3ypRhB7I6+FxES28gnbNWaXJsJcKCG/uZoKwdMmiYbT/w4EA
l7KG4QxJT3dd+X80qMqcTljZ68tZmVKPGuz5jjR3UY90VHEDBGasl+nr9iNdY7jP5KMsMNf667Gk
446VM7j6ucQ1RR10zet+dAqWaGiMifwVFBOzjfF2acIsCzT0CMoBmVOzlsbT0Lc5VEdPV3Uop6D6
18klP42sElHktcW+XQa77Tt3IPY6qyJ1PkjLmjHfmrJ8N/qN/asxKJzcOKkXrgduenBROPI4K1L4
9WK0BSw/18shZYC2OCu9m3bzYs3E1s1wZy+2jxLzvyQ2QkwCDEeTmXuBYiNZx+sxhVrBEonhnILM
HCK9LovQ2O31KkFRE2jIv2z3vhluvaz+sbeSqilTPY5dQndl/BC9bf01YM9QHoZaUjkkiM9P8HTr
T4g/2A02A56y94FYWu0Ga21zffz5ISvjka7zSkP0Nxuvts3ZbVzlnrQx678GiZFGDt6W73LgYPvr
53dzAf8ZCjoT3HsIN7wvmyVuiyZxK3/2TqOuYRTT6csuTuQtaZvNDfxnFDrXoPn4lPTxN6O4YMVT
v5D+KUlmLH8639xBxZ0OZVdXz62tboHLNpt1HY+bfhV3srj4weG+/pKgyBtiSuGePLUM9wKf7L1c
Su2JFZiiyXGqA8Iz9Y2lvPDVVrI9Ktf0p/U3eo+w3ETsawxq9QVHv2rM3ThqzskcnPTGpX9hPZGY
WUHjIK6IO7c7NVlUT+GSr5Y2uPoZNo4STR0fE7/LIy2u+xu3/MWp/WO8zXoWOm+0yjLvFLsp9YjU
NJ8AfE1RQCfkRiB9cSgIKCvckbXc7v1m8oohhfx1KhsKjXFadO/GVhs/1+6t2+XSIvJ2Ee/gcQPN
brMpCbK7NvDH+Iyyk8LfZmz3svP7+2X0sygjXjleP2qbl/rPpoTMB6ByVf4Ghvh6U6q0XNkSfXy2
pOcVa2Os+pxVBjybvAZvS3ckKPYrMhXzycwy7/tcZefrP+HCace5DsglOqsEe97mtQZqrhuV6cdn
mm3Gnpvb3pFutNH1UTbR8p+J2uhcAjIDR0xc8HqiDnD+om2t+Ex7p3lAMEc9utR3Hz3pug8xwvPB
jhWiaez1Qfzh+th/IsZ/PNr/H9wBik7ktYqJrF/9H5c4Ffu41KYqOSeA7dsIOwLL2qeyBKQydGNj
RkZL5RAZXwdAhaO6RNw5hSrxENDKpt6ZYrCPgFvs5eCqQi5hS4MHCL9GuWHn+I2EA2kU/BlvtFv7
6/Uff2nheNAhDa8Og0gYvP7tA6mr1TiBdooxCYYbYWreQQxJ8lykmCgGeuWEft7pew/Lk/31oS8d
Ox4BYh0Iioy8GVp4tSj8ftJOeokESwD35yiQFdjl9TTe2ISXzgEKWRw5bJVhHG3Onceh08tqSZHh
SfLg2M6mWqJcAuv+7grL/E6Rx/iG4scqA5/Y/kNu1EVwI7a7NF3siIE58j+JozZb1CqCXtrpQNvM
mChp+VLsZy/+1c3JLbeVdeE2+xFeIY2btTgAwXBz6rM8A2Eyp9pJC5rBDZM0xmkBMVu5RElJrZms
KuhHhN1H6iHXv+mFC46QDZo/ATrantsLxxxXCTbVaSer9L3hsVR4c4f0xEa4rvzfPsCrHNobL9OF
hSUNwTgAOhManPamDjIlqdkEWa6dqlH/XLR99VkvSnALvrrxBS+tK6tJALjK9L3ZsIXnDJph1uJU
FHJKKDiVYbJAirhrR49OnVp8XG8nj3bjv38LaXggt0YSwn/Zbt9ZN1C+KEZxqoseyZUcCJkewqrM
LNhzcrnRgbtwJVBb5evRdPC5Fjbr6Q2U7Oh5ipOcGjNGkcZL8Hmeld+f6owi6rHmuv878Yr4Y4Um
2nxjC10c3oaaGRBQYYS72b05ClgcV1+cCLW0zwalDnrMHmCQsCPMmB4GVLbrk+1ntTy3y6i0L9e3
8IW7Ai9DyPxrRYIztJk+5LzamGWWnLNSeeqvAad5ZLvZf8jpm+PoQURBtSjKvXxIQhicKOEYWMc1
/+Gbs/rwQdBwQk1iswx127Zz3pQc4qmL74u19OZDIwsh7dzK57f6EesDBlWB+3+FepLQb66muvIL
6tYeXgitq8WPQWPF+oGme1KFlILsc+3VDWT/Qeu84pC4kChegjLOpkg348I7tKqU2dGbqvjOmTRt
uB81bX6aQES4N7bmpaPOl+Fqoz39NktxyrHRAxlrJz8dByccmjz+rikl7UjQT7dvZGeXLjM2IVz9
tfIJFPb121iCq4Nfo7RTUrkkRg4tsdBGxdU6x9gV/kg5P7cqYheiJV5EpBfoNgKH/dMU/EcoQXrW
UzrWqTyDgzx0wKcOy+je8qz6U7PdvBAEKugL0pSmlOpv9jhYpHSiOk/EIvuk/AsJYSO97xxjRu0K
uX/gmRaKNHdzHyCqOOjeop1rIERDKJx2zs6xaRXZS2tDkg9nacnxXlRqeErGtZ3TWyjLR/OSeXNY
UZaa7yDONvJDKlBy+FsjCkNeqmwmoppmjusbO2Rbrl738p9DA6sbcvWb4zvaBl0c3UgpThUWqjPu
4k3AYeksh+1MR+FxyPRGRpie0FwYlo4VLh27Mw/g3oqnJsjLW5XcS9/UIS1cCTqEWNuH3zW0Th8t
Nz0bHmWMtHWbKCn6W16TF44GcQ21VNg56PFu892W1pKSIJJAbSCyqBMOP+O40Ry9tDK+Xb8hL04I
dAj/plD8JppaykyCEmOJQdaiuZmZTWT4cEuvj3LhtV3/NsecYhgR4maPFnqb6xV57LkfaPdonmyL
cJSddwLq2u3oHvePsZE0x+ujXp4bi0gVjnx3mwsWC7zDtucAmliYl2Ew21q2g8Jb3FjDC68cKIZV
aYWWSoDPz+u7RYx+V7txkZ1zRGNsmO9dZd5BF7aasIQqPR0D4afNk2a16jOqHVl6uD7PC3cbdLuV
bbfafqBL+Hr8GDNkPMXj9aKRpGUQEyPk85unSuroJvX9LUWJi+PxrpIDUkOl6PF6vDGBEwP3MgGa
0meHpRbWyV4aa5fOyfyiT9ktdtOF8ZAqt6DUQ3UHcbPZPf1KsGqWNj6D3GjwtsgcLJ/S6iiadDrp
bfUfXibkUzE7gD0KCc/fPKGeNcaFj+TgeQbHH9FDxYqZq/wwmyJ5uv7pLpx0huIFXEWugjfRIFd3
NiZtHp87Nw1C0brmfas3BrItqTz/h6ECRCtd9EfeZhIgFIyiNskO1ahXKPF0xb1oYx+vw2G8MasL
x52OHjVBGk/syG02iOBzOaohT87L7MzVveqEJcOGhNDaNe3Sl+GcYJP21UGBMXm5Pkvj0tir7sKK
nCKw2G5OA0Se6aRGfK6XLG+PsFExSZ3gkv3VJb15n+PxUB+GBWjNbrT0uYh6vGLcg+emIGPdbBjm
SIMZ8qI6TKF27TB4D4PL/2LvOln6FEPdTL5c/8mX9gCUPbo9aO8BJ9uEJvnkulWChOwJTFkMbgSp
S6pAuHwUpXYjHt9SktYXldomNXiE02i+bre2ZrtAdhGTPxXQap+AvNoEwvW4B6FaR2WbJPux7KZ9
KzCSR+0NVgMqfbvr871wXa4xKoxaGg+UdzbXVdf5o8x0GZxE1ajfdT2pu27CelL4ix3Ndjp+8J3y
b5G16sbeuPAeEFBQn1glVBF43NwjSwIMIJ2M4JQr0Z8EjVHw22Nwa41Nrr9NQMYqA96DwbdqWG6u
j2luBguWW3Ai3M6rsOk0G5fZtB+Sg1la8hs+BdlLD8PixekV/4CdJRW5ZlLX9UFbktw9ev0SJIfr
q37hEqVoh10ajcw1R9hc2gUyMEkasLc6KfPH1IuX324QL8d6nJMQ7F3z9fp4F74y6DoWmgVAVNLb
7Opk9GJaT41/GiV9l8D97Rnpu0S6j23svgD9+lFX8y2TmgtnH1o49w2dD2QItmFGN1ppJfMpOC2x
VX/rRDlHut+b+3jyKNMuDSh0175x1104vRxdEgsOLpPdBhmuhbUnoW9wKoPsG5UmWG9lFYSNXOSN
c7N+oc2+IhTkWsPJgEBD32xfl4Yi3CE7OKF1rZAZ6k0YCR0QjSlsW04b5IneUbs6MdqfsVxAMOEI
oD1f/6yXpkvtDVIlTHjYm5vPWstCU2lLQcGAuwT+J9fdp85zhBEptwdb9B9GW4XciP3tt40fp8M7
0LYplsB+LVYYT/xFOgnEBEu1/2Vi/xhqvTz+ka2pVFPxhL7sKe2y6tgO2jcLu6zDbOTjfziJq0wW
YtVALyDdvh4JvXmol2IQp6GcNJRCE/1hkVwO/lz3kY9ixPE/LCIxN3tTJz3cvoiNZVFMw7DmZOkg
X0OcsbAFM7v+f5ydx5LcxtK2rwgR8GYLtMNwOMMhOXQbhEhJ8N7j6r+neBY/G42/EaMjhc6CEaxG
uczKfE3+D3AxWFf3R9s6g7yNeLHRGLntncWFDEGyM51LYhqA4jvYUckTtEwD6ts8VxRYEsHlgV0c
V8f7Q2/tTdJw4LVc8qIdeT2xjjaZI4rrHH87GY6IPNpPcDtkTyv1NypCiDhK7GI2IYSjsb6uU0pT
bM52lAWXGnMRGDlIJrSAcC9Kb+9VgLe+Cko2cRsVdQTWVse+iwa5msDwXWArZR9yWQk5e7PlASlE
+fT+DG5dMSROtAVFu/Um0x6xEkbnm8ZgpffWB3zMFr8PdPkFF1HAfko3tu95ZrW+BAPn+yi8DHZ+
wFbUcBAJxGOMHOWmnxzqqbSMucHDMAoC1CHroOhxEBnNf+QsDP6to2poD+GYaV/JFrJw54bdmmok
3IQrGN9+U6506OHRdnCsi5XP+XOXm9OpQibCpbhjfL0/05tDCcUekhGhVSj+/I/rxirrCPhqaF/K
HqZlk2jLoR7i9EFuVeN4f6ityP/bD4mBhPXF6srW1Jm3lcRQrWMvj5WpDV5nd5kX1ckEuavZ27Ab
m4jJE6osCtKjN82R0EjAky62fUm6CuebQDOW1zoKrYZKVBl+n42U6IVLo/GLR0SJ6Hsb/3P/izcS
PUAJhGRuWbDS69M5h12zaCWEYxX/CK/B5O0w5NYe9mFjCW2KeOKcEF1JKK+XULMnAG6RZl/6ybZO
Y63DCIOve04apFLuf9Dv1HQV+0nbcaVHTBV07E02ldso+/aOcxlAHw8XY4xTrXA7ehs/UYwfna9K
lQX2Iev7rPknlDrjcYGZ+KRUgVZ9WfSKFpE+VNb4NGojRohjV8/ZF2kcrMaHNYxmqDSUYf4+V6L8
U1nRd3GTplmezKHtJW8em3R5HCpF/kQDuGuO0mQt/XmZg/lvTOwHRMODVtVO6jjXh14ZYa5Dgoxi
v8yU0BBlZ2U+NCiKRA8zpHGc6J1vWN3O04tRTEiXQhHXlUsRt9knKN+h6baKEw8HtXXKf1tESmc3
rdqq85K8UOXLbMbdX1JZq8GhCXu2kl230UcztefJrSDVFX7WDfVAnwGkPhodTlN5MsKpsivJtMmO
Sl4Zi2tXtv6UQKxPv5YgdeS3nzlIkDy2OQVswPXxnpthSXpx5qhqSd44JpUvaYkCCdAQ2LNiDwi5
tRcBMBPS0HhQb854TAoaGKNuszNk66VEs/2hqyZgHbKzc7a2RuIOlB3ZpJTOK/9613eDFNc1RFc/
MvS0PFl9gV6tkoZ2e1LjBHDb/Z2/kU4Q+civKcjINFtX0W+uATvwdpYuPcCgE+Ex/GzMU4s2fWQe
EvxGD1SO32g1KKI7gwremkr156aRXptN3SLNQhdyGFufxQueVKc0n/ss2PNO3LosYXnJtFgRbqMX
cj2dLQTieWyxro4ArAx0hLCAOttGE5tuIzWJfdCyudS9OJP1BzDv1uQlkaXVl/uzvLWo4I5EyxVZ
vJu4H0QS0toT1cIqGsNX08oLyP2N/QXiUruT0v/OwtZXmYBXUX4QTeU1ZAy2CtjZpKNBRSI4f+qd
ovxBP9Sq3ApObnTKsmWcT72KrOi7JZaSx7CjgeYmfWp+S+E4PuUwgzpfywypOFjLhIMOCNlluBSl
pCcvcYjrkRdPuK4jC983r3VWwLoe206Gj9ylUu4V9Eb+AruRfCFVLaSTyrP5AZm8DPo8yr3vmjBA
duPNMwyeBSQo1EShqbjaxxM1OUkxVeniyPlrmmrOuZpNDdb7pO2s5UbwA8sLO5FqIsu5Lr5h26E6
Ae4Rlz7tMmh1OXcvIg07y7hVSaLUTKuRxoxQM19t3LKqdKfJdeG5rk+Pdak1BxNxCndwkFr2kkLX
f1YDxqqTmX6Dthgfw17ZuYo2Eht+AlUk5OaETedqTpWeQiakFY5pqeG2pKfZ6JZxtRwBCiknJS3C
HdDAxjHh2qPAT7DXqaCt7r52MZHSRxTmkurIJxZY8Xq6I8XnXiL23t8vm6soHLYoYoo62Wp662XC
ObvXpIsRWsUlNtHQGZ3G2EGKbo3Cw1oAuiz1tigUQwGMqjGQLhBiZq9FLuCodtLek3BzrwiQHEYf
lNRJYK4vOUj0sT3NFPDloLF8DBvCSzFp+vNgUvk2nGn5l561bLo6tPpHLTeW6AACzHy5P6UboQRN
Apyh+Zd6wrr8Nzlj3mVSTFk/naLLPEO0GvomOZKaLlRvpv5M2zDZWcetQQVWCfiBTjhZt/5rOlO5
Ho50uaPQPIayFDxoyDK/z6K0vgxhUX9U+3rPRnkjqEC7ZoNyEUA4WWemjRANmaYSIFgUVyhcRNox
7GpAiosWH5Amzt9NiY1ckOBxoRazpy64dS55heuQiQEO3bQv5RiCaGjUnEuanO8x/CoOilP9E9hU
Gnn2TztTfLuJqWsA7vifU9xN+ytROqVSYcNeosVSP1vaHHkg5ueds3/zMuVVip0AjRoqC/wrfsUf
D7ZZrbu6o6txcarWfmmGpnru4Zkd+qy3nnDds1BTqAAlgl9680ODobGe41VKfVHgla6HznsnSAw0
By7TEPVw4cyo/tFC0J1dtIgCdSdS3Z5WrgJKGqhla7RraUtcDxci77HgXjheQGOwaeq+xPkKk4Ml
fB7QwDMPSkUh1FuQqJjdmoeH6mbqWJBTG0aS7ADCNqadBzLWlOL0kCiJrf7HtCMTbsphUgx8e+FA
iwa4nx9DZuNrUvf2NxsFKf0Utpo10lQyeEzcvzM2hqeiLAIM6ZGgclwP3y+RNox0+C+kLZpXdhSW
3G4xW7dI4+GxLUB1VllmPah9/vXtI2NaJF6WxPKbZoXT2yVFlmYkAASNl9pV9g6GaD1B+y3Gs7KE
9rumqXHoWpLAvz/02s5AB2rBHoAaz14jJTRWOyCw2wCzRWO8JIs1PKRNp6eHuQjUgzpEy3lSWumx
Snrtu4NXL12juD0lsha4tYkxFj3Mxm0rI/rVB4WzUzq9uU35YSIc8h+QQ2gBXS9HiXawLaTILv0o
mV8w1XAQP1qsMxyE5XMDFf6117Px9f503FxnFN+QK6SgwIhU4FZ7oAJcExqt2l+qrJLlozZl2aW1
ovh5dEoIwlqswTe+P+TNlSbqfeiSio4NHJ01dQhrGA5gWA0XB20nyBvxfJQpgx//wyhgh5BbJVjc
QMW6ttELNDKGS9P0xs/KSKtnygvafxiFNxpRCLyA6JFcr1mtZ3bRxBQtmtE2zu0wlScakHudgq0Z
o2GPVChsNlokqxSjnQ29modxuOidhDRQMyPgY0XZ+f6M3SKSWBhgOSDriAXk8qthqppKhRnkDDNa
9rnHvabBnM1UPiRhbcSHCnC8gwZXYTwtcVl+qPO+tA81LavIQ0nO3gt9N1sT9gY4EhyYSGjoKIjr
64/bsbS6qEK2ZbkgSJBCvi6ouqCuI5eRi1SOKtH4nua/78/BzUyLMSmvWZxDMC839eiqjIYWANhF
Ij390Otd+4To2bizaza/zKbIDnrnt4Pu9ZfZGMYbQ6wvpDAwV0vd6S9JH9cfad+qZyWOnHjnyN3c
9PTDBR2OlBtYMBzp6wHDCVlGVn2+LJmeHB3gbI9W0SSf0LKu3AnN3jOWJvUl7OLwrR1EMTK9BP4h
xlBLvh7ZjGkGgQKRL5JUVycdicgXfaaXYDpSt3exiL/r6vEtxiKesXoCFLt+HNpaY1tdJS0XoM1o
SgQOElWNGX0aGz0Pdmb0NpFgMBRy4BmR/JLBrG7riQ6h1ZnqchkzNLq0UY3ekY/a8SkfmwFlOL1F
/7Nrje7XGDr6E57z03OSUBHcySFud6xo0IquKejbW+VPO+zQHUtI8tVaLT5A1ugQNcFJaed7t4YR
ZEMHewwYn/LqMA45Jk2JxZZlg6HtFNZza3sOvjN7b++9gVY5UaqouYRP+HJRcgknlWaoj3mKtsH9
c357AlFX/3+fs9YKQN2d/DCZl4sBLcyNimF5qfTkV6Auw6FW1Gkn07oJ7fTSwOfSEBW20kDprk9B
s2RUFS15uZizuRzL3Gj9WNen85gsKBwOsuaPOUXh+9+4OZN/DLqayaKYFWPRh+ViG5NyRm40fwjr
cc+k5/bQKRRIOHeiIMwmXF0teHWEurlwDpBjmT9E6lwfOyspLyFUhzdvdRL2/1H9RRa3DraSlEQd
worapZDS6KBHIHj0vt2jvt1+kBhFHGkqzgav+uu1EhVLMIe1dsFLoPbUORtx0ZmqT3FP9f3+Ct3u
QgArbAwYBIJHvX7KJrqa4UYsaxfcI2TXDlL5OC+tfezyPD6MoHG/3h/vdhti5QZ8HrtqOBpEn+tP
69jdmdlHOgWBTIjLyPWPskyWQx5WYXxMMiesXaCs8k4hZmtGRZ8AAXxWj/rS9bAlFGErykP9ApAz
OoDUG7xMoVleSmjO3v/CrRmlFiPgFEzrDfe74CVXo0CsX+oMacOo69NXDCuWxyVR53+QdSWnvj+g
OETXMQesGUkT0YDIg53n9bcZTq7EVQT7c1Tj5q8sTq36YUkMCAlalZcq6W0rGeesybF7ptLv45Re
/rr/EzamV/RzhQw4jYQbi9tAHdsMuS3rsgSK5PaOVXl6GihH206mnRTx9kqhfSzY5nzyRmN3niO6
VGFuXpZSi86Q4szDwtwc73/QxiJCjeFQAFCllr4uD0IBNfKBa5RspbZozRn5aaxQ94A4Wp3HbMLq
+v6Aq8+iE0tgwy2BHBPkDwWQ60W0QAEUdJgyn8qK/WgEOXmmjibum0eBAk1kAUECwHi9VTBNwyi+
zTL4OmnxpIRxc1hKe4/kuTrj4luQgyd1peFCF+vmW/Q6TSugn76uFL2b9aly7Jfsp4VFeOXqSDIG
iKY6exr7q2Pwe1QAMTzqqCHTYFpVcfquQxpXbzJ/NOLic0IT62EItAQVniIpHbdMa0Ej7mNQ4wo6
Kh9Sm37azipu/gZY0exNwWFYQy8lTZ8ngmrmD7NsfzQ0Eq4psCy3DoPEM+OleS9JTu2ac5J/y/Sm
er2/vFsTz1uHdh6Pad6b4s//eK5UGa3foWxQWIW76DXzqH0PLBMby2roPFVSi/eQw7j13jyqMC1G
PoA+vTBXuR4VtfCpRbutxOvEKF/CTlbPNaqyX1p5st8jT/ZPDAbj2/0xN44L+4uOvUWT67Z6o5RF
1i3NUPhOWWvPdSnVyFvJ2eX+KBvLCfyAAIwylAziflWnQZMMgFwtFT4ioPYP9O2T9DjWY1pdyGya
8JCrYVG6aMolppuWSGIfqzZo4p26upi/P+53sbHBsVHaJ9OnjbVubY2d7fQYa2GMQzHhW6APv2bs
rxCa7dXP9793a1Z/gw7JELnI11EyQmF56WIseOog6E5OFhon/AP31KE2v4c77neooLS8ildRG0eN
3iyF3+L749GCbNxSCyxeKtIb4U6/p87i9uc44qbyP93IPw5EayCHWuCV5FvWpH4ZtQxGaI9On/be
lCaRAaMMZ/phEiXVgUKkkb/9aFCaoZIBosSiXL+6k0aZLhdwispf+lQ6tP0w+/ja98ex1PNDn6tk
PFOn7eQ6G6sIQMFC9wujCIg5q/nFkzMsigSd5TGUtZMW9KXrTONbPWfZlagA0AMRfXzwc6tP06pB
4q0fFD42ibqbxhUaxJq6uJUkDcf723JdFRLLyFgURPA0ocy1xgCnGbV7WeK0t3XUTGetCWo8N2st
/5CNWJScKoDnj6HZDPNhqNQpfcRJ0JaOzWxhy4lNcJEd7v+irSk2xfsM5AplofUWnlA+7xdl5uOH
qfhVq5h+4dKg7KFONochfoKwovBGa+T6Zu2nNq3Jd0o/RYX5JRxTyw8Ge08jalWZ+T27/PUgEkUf
5AZPVseZigRSXfjG4KSaW1DMNA9YBSTKCVnl8UGfo0nCvUBKzqVq58rO6m58pIONtEU9HAoSG/b6
IxHdh6TaLo1P60P7LBnl+KA4verdX7GtPYRxHgm5EJ+gTLoahk7DyLskb/xQ0uVXR2qC56qRrbPU
KK1XpbrkVV0kecOwdKesUxxPTaf6s4GN8M4TcuP6o0cLYZqepbCxWwXpeOobtYvCxgcFUqCGahRf
KRPVrq2Fw/n+R29NrRCD4jaHu3pT+cJmYZkULMH9np7WETlWHQFO640tWAFWIhkXOlDCtPQGNw/d
OcAQ2kpxrCrQB83YaXzN6AycUcKnfKIU334I1WDcU467+T5GJtMR2ARIwDdgeVw6bDmpIQZSrww/
ah28b+ip/Q5NdmsUwEMEEIqx5JWrBQswjS5sBSPp1kRlr4D2iBMeMqr31+p2g/IxQhIF9qvGA3W9
QfMsxHNhCGI/HGrO+JxDQnCNJneQzE3zMXhVo26RH8ZRbbXTgNERYPYcj/cjHYAFzUEEORLV3/lR
N3cDP0q0RQUhVziHis38RwANMD1TrahN/KKatYm4JZM+zmi80Rud2HBHOQ9mv2pKDBsiO3F+aWS/
+NYooZy8C6JYNLK6NMW0ROHJNJla+12ZISedliCPPrdNlRYIIqXxHlPl5pDxu1GBAIMOYZQUY7Vm
ej9gRZ1oqY8KzPQuMYvYn8oseGmy3NkJt5tDkVyApkZC5Ob+khyaxLmzpD5spPSC26nqTmVqXeIl
e72/GlsjcT8LujsIuhu+bZiXQNjCLuGg5abbaU3nZwESzz1awsf7Q6nqOulk7qC78owThShuzeuF
H5oWFyc5SX1yTfXvUqdPBnVNc14lGF2zm3VZ/qNmDX4kiZwmDyasW9tVwl7+Dsmtyby66XWN3nYq
9e+NajBeuqwzpKOVxbicTKpd/JSx11XcoZ20L6WNQL+rZjlo0zHU5r2v2Zy435V50EW3d79ag+Sn
4Z741ljir6jic1HLTe2hmL1XlN+6LHjCa1RbFVBo6+QrnMYI2wyuJD1W9MuCjdMj0K3wre94VoeQ
Dc4NsSqFktH16gDI7ZzMsvC2x8b5kETIHqGhaR7ub4Ktb+HkE5sBuiBmtgqZLepsFPP72DfweDlg
S6ad4B3uGcxvjMINDvZDgF0Fa+f6W2L4KlE5M2NjqoYfJrtrD4bZ52+/xBmFPBJAOSj9dZMZDeyx
0PqQUeS5OcJDSk96MO4J729sNPogVMCU3+nUuv3TIPJJ9S/lLijq2TpaYdqWbjDZduGaVW8nO9tg
43ZmOKATZGTkUOvOVppHSDB2S+IDD5kvPdqXkEgyWHnO4CxfJyVqjzEueX/JWbL3shI77OpRygOR
Eie5qbj2btTS8HQ2RUEl8Uun0Q5479USzCdl0S6TLZfvlWgavxRA3f7tpNT6u5aNv+/vza3xKTHx
D64U8CtWJ8AMjLQoGif1cVUq5xNZn93AHs562zedNA3fJ2rdvLTA7/ojN1ZTHHBSQY30/q8QYWQ9
Cxi2A1pAUPA2dc7ws9WCukv9SB7ysza1XMQ60K2PnZIUn6I0idWHWm/3Sswb20yjVMvzg0zS4n/X
RwZP+hGnciP3zdHAZiZA89RwY6rfYG+hMbw9wPGI5KIRJSXe7auXXqlZoDGMovDLepRVV1n05mNt
1+HfkzabeyndxoxeDSbi0h8JR6oHtWE0AS/2Ps3fSXYSHoyuld02eZUS+VsZGOXOITJv1xB5AFot
DjkkH7i6f/q4G2un0lPfyBo84PHuGj+3RQ7UKZ9i2RZKSvm0I0CsbIRXjea+IRr9FAfWSNeyRc5z
wMbLz+16eXF+G7LFE5Y22aAdQhwpTijJp4cpMZVL2Jb4foV1cyR/bH62c7FHf9madAIjuHRbZE36
qs7F7omnFs8eXzYSPlge+ofJsavHPoySQ8C7Cbg4FgU7xZGNi19clKTVlGwt8qfrpUbHKS1MqUz9
oMuXl64EAFbLkv3z/hHdWl46MVAIhUAKJiHXoyDRg9NaRyKzRLZ0KqSgPaFIUH9qQB98TON+j0W8
dTY5IxxLzgtHfbWdzI70vEVt2JcxwkLnbCqPBhbpZ9xY88P9T9seirycOihBZx2f5cmcpMrOU99s
VMM16ulnpWNQMDuGsvM42VwqaC+ABOmw3lwBSRtLUgZo34/6pHiULWl8wKuw3Cm3boQzoShKFi1Y
ZWQ410vlyE3bWyMPLT3Jl+G5CNpwcicnXupj3BdJ45txqOFUGEy19VBgGfjv/flca3uJlyxSatwE
CCKRW61fDQuOl1a7kMqnhY2YI8hx+RJKaA34GJ+l4zdNia3sa1FjhezZFNVHN5bmPKRVg8H26xwn
pn5IqqRpvcVI9OJYLEVqnnDpU4a3nx1+KebzKIRjf7tOmsAZF1rUcHaw9Q5eMFvL31Hc2Dk6G6tO
k5tNDMmBhGZ9Mw6BTvUXdLUf074/87BJXWOZq516yMYBFW9LNjH4dWqlq1VHQagYhCyob4yNhQfm
HD+3xhT/NVd29lqTq2c7c7c1oNBKol7wu2O5imcWiEYpwnDEl8qyPnQxWprdFM7vbWn5rtH8Pt7f
Vb9Ty1WSQKYu/JBADoiK7PW2rgK7UcdyiPwur8sXDTMW3YXKFxkHet7FJ2UMhvK9HcgmXEE6npex
XwbK+/o4P5jzouLL0af4qRWi5fZXkmALAi4An7iD2eWD5sozDmhelxST7vWTqoAlVrQoPJpOrOHY
PdgadRg4PpJbYOUieWUTpgjoCgmeUybn5cmxEql5qANb69BCzxLtIHwj6FqDv7ROjYK14tsvLgri
JBTEP96X6xkp1UK3obGiITPr83G00xHtAU07BBjv7Qy1tdh0Vakec6xFgep68jP+aKS8Cj9gcmYf
I+jic9eV2Q+4i7IXp5L6X3YXtUzKJmhGEdhX2zmAV6HnYS9dRqW3DmGpPYWKzntTb4cHXFb2pA+3
zigNT2r9XF6Uo1eba8lTuQe8I10CWW4PsWaEh6pcip2beSPSgJNGikp0qG+70zI65GHtmPhIqZ0M
tatW3rV5035EECT9dP+4bH3Qn0OJBf0jAYQghjqzjYxSq2Wdp0tpfrZKxKj+wygwDSgKAJlAROl6
FNNcpmgQjJkwa3BHpC5+pouX7IyyEdBoGgI6RPpNMJlXuUAWR1Om6EXoBxa+hkWq4OqFY9gJWq36
kJtNdA7tTD7gmRrvsCm2tr3zG5WnY8qNNuj19/Vyp8I74oT10xx7LUf+XA4ZjjMpnzvipOjdn0+x
q1d3HKVLB16DgJbdaA450MJ4h1pIlumz9ILTtX1KKf+d5lCpPTRUMoiz8x4gcHNQBdcDukL837pG
1dFszRLDjvxRUYNjOi6D1zeR4SNJYx1w3eguDjXVneixcRSQd1Ix1BHFWsMR+/eP/Wm1Zh1IUove
jV0oT1Vqdjx2rf6LNDja6f6kbg4Fjwq6CGGeI349FAZD5mBnxN8iju1TbwaZm0t5+GTXw9//YSTe
eEDICcDGDQqscHJD+J/5tlHXvafEGCjQYCvz73kfjHvY4zVwVeRZEHyEZSaVGBUdp+sPm6cwwlI5
ivy26/tHHQ/Yk6Vnuebadmh+arFvrY5GvmDPpQet/kMvtfqxXvJ8rz37//khovnFYaG1KHbYH4sZ
VrVVlxlq5LFSa4dIqdNzFST9aVSr8hgNjsQbsMZwPFZK20M1i1sp6Jvj/cnfOKvidiBGwZ7jEaZe
/whYPcVoTOixt2mPlFpi/Z1rKv7YZmpQWDGt/7CBeXtSo6RmQWd19djLylFXgxKlVknU9w7l1MfQ
E7voZwc+ek+YcuM2ZzfR56KKTMF63dSYyqXGPbmSLnE+4pSutM3DnMqyf38Gtw6KAC8KdVZwwesg
OOe12RsZ5N8JY/HhYIDXuswptC536GLt+/3BNpeLdxD6O0LsbA3HiEbZLEsVxmEEfcvwiq5k5QKF
LkhSKodx4V2ws2JbI0JBQHCLQpeOB9T1Bql0ayK2wGGHiYBOPoZdPTCGJAyeMsmcu4OR5daen8zW
wgF9o4UvQKE3ENS6knioYUfoJ3HCMcx1B5KAuTfK1g1OWkZeQeXhto4dwC2itUcq3hRSDxDD1OL6
3EBYO6Ey373r6EJk7qJFxvn+Gm5sGNFqRl8Txh9kp9WMOiPFpaiQ2ZZGojxEGFAdU2203ADYwM7i
KRurZwrggmhFwWo2xZ//cceg+r3MTjLEPk6UOVbIedDVh7zIsHTvR7WR8J80avOEQXoeXwrTkGov
KFqQMeoSAI2RE9n+JNsRfdQw1cpL2ufDK/ZfiXlKjMCQdxKHrZn589eubkR81ZOsa3O0RQCOHPR5
QLxu7FTX4g379pwBDAW9JdTaMapdP/yyNqHLQY+a+s8yfJYnbAzLgtaxJrX1c9lX+qHtun5n5cXK
rhIVQZIigwRbzWt/FXqQXm7qsiFnsAoneelGZXZNSYm8PtVUzzYz6YAGhv6d5ZEPQ+/kL/c33tZm
oIvM5UGtUYTB680wlJHZjUkY+aZaaMUhbDLhdG90uXoOJ4w53Fm28Ji9P+hGGsrzABAUiS6vkvU7
PkeQDCAmbgqOpMbvlL5sTwYexO4iZQqbiBKrklYDUMHojdQbEei5t8DQccSo0q8/dwqrJFXBYPpS
FZjPpSVXNPwiBQ/NxtpZ2K2ZhXSDspQA49EWuZ5ZazbB6uWiF5IEIqWvNeWcm6l6NrFGx4e7XnZO
ytaswqXgVSSkEW40l5M+TzQQgokfhUP4dWzTCsBVnRwbQ5mth7jtndLlynROvN6lfGfw30X31T7G
tJpEmzcfYNd1qcrolYCuds3M9lHSQxyV9PqQweOIHjRET5pjmJQD/c4hjA5ax5OXLkgkq26j2cWz
FLXja9hIwGLTUG2LZyinjeFVoRI8WFrfpS/YEHcvTmM379HklVWvquxqOTW2gXX8/c25EWigm0Jj
4obEqnq9OacmqvWkpjpSV8n0bMyVEro9FlSntw/j0DPhfULD6KbKBO0pRYEwi/xikOZHu0dUqdCt
PRHQjdsT6VgkM9iCaCmv80mzNZbeHM3crwxYLwcNBgq62FIFQk6nLPzj/jepG1tQ2BgC8KF5CoJq
FcYGTJ6qVDRLAq21wxPW7NPggtBSP8W5PvaeGVVYYLNNO/U8q3OVYP6HCTdIy2nO8Fk1kuXEd8TZ
YU7m/m8NzbfF0ye1yS5WafEXTLmEAn3v2EF7LpdwesHKVh6fdTkKx0+daYYpvrf4eXh9HYTSA4q2
NRFr6LN3etgXLzCblnpnITemGCYfIjpA7yiyrPcLQih5b/VaTrZc5IsX1MN41kI9qvw+4b87MWpN
1RY3mM3rn9uLJwLxe3VhL1nRDUsMgjSIBwUTvaTLFK/P5SZ3CyMLey9Su/xHF+tp9ShDHZfPVSgl
o2viaSt74Epb25WGRumpz2voMo5LXtU79/vWlEAkA9dPTo8Qxuo3FrKSL9MA3r5IbNZfrvqTNM2t
a2TZG7Uuf08HpFFgn/DIQHyvhur0MopwdMl8hFKVE2Jo3a8gDwqvV5fi3/u7e+urUI+G6yG6q/SH
ri/0UHS3KyRgfLkr7dOcauahQ+fEM9Pi8/2Rto4R8QmAHOVZJHVXxZIxSPt0afPMpxrzI8tj++ig
PunKiKa86M44eFi5YN2oVHsOvRt332/3H1SaUDS+SUaCzgjl3GA2y7Krjto8W+9nwF9v798KVRiq
Mgh9oRqyuiWyVs+KtmnZHti1XZZUqo7RhN+X1Ct7yu4iO1xFJYaiHklkAqK0TuniTg5yRU74IDuM
HqJ8LLzG5EUW97NCAJIiD4p/+Xp/+TY2igMCgh0CHOEW7xx0wgBlgDoTz00LGKoN3iUKhm2lFe+A
SDY2iuAZYqBEjnGrs9PFqtNwG6f+OEnD4jtYiWYPEZdp5dXaBLtjScppehqAmpqfwtBWg73raCPL
Ed0YLmUCzC3soZubXA5LGQKPrMe/AqzeuwtqO8lnxcyy2m0tM/+MWBeVWqT/EvOjNFcQbRoyXtPt
DT1+VrvMLM8DigzvwHjhllyNYai7WQC99nh/XTY2A48eGpNERJjB66JSbOl4iKd00ypSsnOuTqZb
yulyKQ1t8bKc/D6Ip2GH7L25RIA0eU1SX6LLcH1r2FU5yoE1pH6P7+13xSmz17ksRt7lenRO2i59
zJlfwpts+Pc/d6uYRIbBKSYc82JeD031aC4wg0x91Zqj0o1zqNguTBWcdjOk2OsDkSbLEBQpq8LD
iVfRsLmzNSjaQy19vP9jts4EFAABHSc5pFF5PQ1dofF2towM9Umztl3e9+q3ONRrYd0id9POSm/c
Y7BkIMlQixXpj/g1fzxxeWXnUVkRgID+WdAcWoQY0Zc7vP2byHepRgj62o0OUUi+QuGwZ5RMsV4A
0WpuJM/FMSQu7nzQ1jEjGaWgDQ1blESvPwj3wbSWOhMGmxGk5zbPrdjTpsj6OqVjpNEv6IvXt34c
LFxwROCpSObIbK5HRBQY0r6T5L6aId6OKTvuhkgvVp3hlsti7oy2UZQgE6b7SWHZ5DpbE1MKnTKg
FHCP2IONqnhfJmhJF7mRfknhAFe+nrd27XUQBKsXpxyj0A0CB/j43BjSfDYJxDP14XAIjsVoJtHR
rPWxONaF2gUuNhS1/uYFQbEYaSaRdUBuW7/u1BZdkwKZTx86eXOMncl4QE6lunCk0ufO6Zad8Qym
+zqQASynOwlGB+oQrfbr5QBPV1F3KRM/QDrYI+1ovMTG1qHQButyf+UV8XetxyL7oEBKMQqax2os
lMPwS1O6zOdSmdtD1A8IsptCltpFRUL+XPJs/x5kbV2eF6uJe2+GrjG5cFSTEK50XaVu3eWR+Q5U
+vSQTaHzNyCmpkcIdpLhMYTjGB6guprjYUhGovHO71dvfz8Nkd/6msBEaaZez5W1oIFr1QCoYpzM
PwSU236OAXkdVE91Mb0mMPR/eDg6sKByhxsotfTkU56m+fxoFhkayRF8mngn6bk9wcjUsL8BxlB4
u9EqZz57nOZEqFbK6rMSS6arjY5zHPJBea366ev9SdgYTlTuuXDJsW4152NJHsdsiDOYc7xHIlTL
n/pkAdDkmBR1MFvfY83cBleOLlkxgAB7AyuT6FzxUmqA/Ym7+OMYgcmeZHmGvK/bWIPO/QXUZrKT
/9ze82CaEWTHloiElZ769UrDBijhsKWDX6VyfVzsNhM609ZOIBVH7HZL0TLlUUuWA39u3fky8ziQ
hzRz/DZstOhkwmIJn4rZMo6OMkuRm4/SqHhjNFnflW4s22NkTK11QDZhmN3cloa/MWEpVEFLM791
kxE+V0EW5U9G3eKl1ij5UD/CKulabyymuaTN3EQhkB41bM/BHCB2VofdNHxoxyIz3XjBZ9yb0iDD
fbiX8wbFe8v5q5Ez6ZteG/mHnCgbUsZTg292GEaLa2akVQdgh9K/C8pm86FYhvJJycPur3mesvzR
Wabpl6EMQwI1whgKT0vhdXh8SpS5KO6hGQhgrP0ijnDkTpRFjVPdGdHsLY41px9QKss+y0WefrMS
tfymTEvSnCM1a79ENnXtoxIvy+JmzTjiBtQHafoPEjFR6ffUhiTXdrJodCsDT9dPY1B0GIjAjUz1
8ziatE4cqZ+rv8JYo0Y4z7XxUZJL+2c8OrVxjMnDx//j6Mya40S2IPyLiGBfXoHu1i7Z1jZ6IWzL
olgKCiigil9/P92XeZiZsFstOEtmnsyLTzJbh41Cp+e7zoEqvZOcS9XlGpm+u12lY91bRONB8Gfr
s8bJMVfaj79UtA63ran3kat7x1AVTWb7e+nHDh1vnpX31A/V9EtGTlVvXIuYzP08zJQNV44/7cF9
G4xws0QBG9enNCfO0M/XZGojTP30U7HGBTqswTDvBtEnzMIQ37LA20tnj2kp1u+snCsD4rRd9enW
f4rKX98hjJlUJHKGl9XFgvvK9PwPOSrLfShbbX2T47CYEByE5l6RhSf2qUBAVH+lgwrCgnvH9sjX
QfYfo613jrtlvUNaTGn6E2Njr0cRJsXbFFVq4sRs7v/TOLr2hZ8uzOSWZpehcUO4dyJ8RE45ah7v
yOXRI9Xp5yFDc8XF/GdVY79WeB5iD+T4ta1LdGpZXwL3mtfKCu+BMUb/h4hIDyehlm4+bX29z/lM
1t2ax9j990WaYfVbzNGxfPGOR+WGvOKHXbKhyRur4ztnWFOkdgnEoxy9zivYRLqirVS8Flsmmh/O
MmP7G+GnvOZJOK23XZv2I2Gb4/xaT11/20bBcHEGqf7YIJbZxe+sp8qF3Iy+yDAh/tHoMW5zZ/A3
U/D4dy0xiTi65PMRJf+8LajeD5LybsbWNObEVQ3ZYIPbB32pXfrMnZgmn+OSToU3Arx6zF21L7dr
01qUu0ld/fAOt3nPaKE9tupN/WvsqvbZjabjQzjtchRRIzxbtH5V/yUJSTh54299U3RcWda5QwyZ
LasuGdIr5WnzGvhT8JSpPljzZqy7V9Md0UtWh+teHJONH1aJsrQUTbr/HUPH+vm6jeCXc5qOgguu
NeD0f1EtBt6JbNxSjJtd82w8Nod/v2anNl3niqSJsX3EoLX2+MmaZGrLdRmjqQzs0ti/nO3xKi9Z
E4lyhP/rrxw9hXcSyuzxqERWSi7UcTIhdNLmyA7Do8CjeBvLEXJP5hLvvkL2y/7TCeJ5Ka3e/cew
Dnr+EQ1zKdWRysIceyQKma3De9PN/RexuQFnw4Py+O3aOtE8hcPwNFlS7YvINuubqPulLiZTyyMn
/4QXZJuNxhk6GqY/XUToVV5RzGS5kFBbnbWI49fYbfevJU7712BYO3PS8aajIlti8RQpJ64v6Mk5
BLLDtNal6OdoRaIFEFgy8GceU05dLfleO/4lXDpZn4MREinf6mW+N53vdlQ6ub9Uvg/4NYTMzfmY
tMHfxm1qcbIzhlHnrrMp0A7sy3/BMbSiTIHKiGvFBO5lcUS1FrKJozfwvVmfWqeex5y7zOPLgef9
PmMz6ZEfnmPfCN4e5iKrHXk1hyzVxT51HmYT+LJ2Zcwzk+Weo4Ynbtza93bI0IBti95MnmWu/qjr
aiI8aRjd3+RF6LcerQUWBovfffSRjadTja1fnGe7xvcxafi7irZpvm8suDaL8rZq1NfeICEq5yhu
5WnbTJIUU+r2jz7nAD88rhJMoY0QmtA1EbxyyQ0G6TZrql4q7cYaRdo2/D6+BSa8jp4zn456IDrR
T0gaDD2p3ZKkNz0XaSLMq+JKh9GUyNqItKeBiOoOb038UEgx8PJj9jHOBLTF4zcejiM5pc6eoMFJ
HOQL6FQxUQ1DZa9Ht4qqyzKq74u/JGz4UnwD4l9EXec7xaB8T57a3fFfgQfGCbPXHYHeOo7B5yKz
7J7rI84NE8uNSz7JcR3Ituztj8Bs6i7qxJLkYT0jbqJFdo/Wn+1LOHbHy9hPPKsYhcVfacUcdxoP
xmlqR+ffmLbD87Wf63Q6h4bYujxTq7bIKrEDzZ1Whv1dMG3hdVOv4nc9UhZIRxSiK2y7TS9LGIju
3G4cuWzA/OMNVjzHBP0TLtdGLd5vwgdb4jEUf8KK23tDmV/d+jTMyf6ltiPAUpvDHtBkuVAG3WXM
7jlyqOrSrja5eP6wTEVQRfFQ4Pmp/0VD1Uf5oVwhzq3VieQtq7MvjrhnImSpJk5+jHTLQiIDFIS5
NkSBwkHLr7WJt4PZQoxg0WMf2txDVqALr57rPvf2IXsUtcA0xbWRKWxPuFUeBlP7vvWr+Dcqf9/K
KpGpBdV24h914I68/5ETDjBOfcSAgaspAiUaazfxe87DdVgej9Rfl8IyMv+sHM7hzgu1/3qNTZWV
RlYMx4pO5IMV2jVFTt3gfMupHl03jqv5zQ9H/0CEU3fPsz2y/jSMCGBz0qTSR4XfwFYmpuKZHH1t
lquOa7V/weAMT50zEKgTyVDuRZ2mqiv2NttMabvvqgWLYX+Yemziq9Zvm3usqoivWIjrQ88RzdtT
R4KEvdiRI/8zVcJ9SkmENwwFnj2Nq1TZAyt8+4N4C3bfOZwSWQ6RRepmnW+5BP3GUpGPulcnt3F7
navape2Q2CYSDHF6t7lznFqNuZ7HXhU7xxb0x80oXlGq/b/h0O0Tdmls/14oyIwlleTwrw49mM/M
W+vLEg9RxvuizfMY2/FW2EA/u66kDWK5D/8wTMtU5aNPhS3Ik5B7LkOX5u90HTYpaYLuIJ73+L8+
bXnD3GMObqpWppqfAOgzr2aKcuH1uyI/zxHbmNf+GN+zyzUmTzCwVWXYBqt7OrrR9wsjJuriHJgo
KhHpICPqcWfweUWy9BEREMkcSSWqLnd2Ww08fsK5WzClkLmalo3/2GzZ49jD29FnElKFqz3b98um
4Qzhz3oGr5bUgH/Kj9aGy3yGWOSUkqDSfvF5Viq7dp/k35oKq2Th/ZJS1S9OtGbvyeLS5Ouemr62
xDxddiGq+TyTkok1Uex7Mwi1ckZSbEzs8MAPDhRKPIzvW+ZuCuSuW6/IfRXDVW+a4FnOax+wf3hN
kKvZR9OYrbM3nN3JCRF0R2g0SlgNzA/dfagew/Q7UlmEMMVokSKsLtmwesI6rS/2s4Cq0XiQOdhA
G87L1tyJo+7P6g/HfDWEwvkppYtJ0YJQ/cX7FogU0YyBWt7GyMdz1BH+1SAdA3+HAyzRY2Zff2WN
mtyi0+n2sbhefSfIkrFFNwf9dMWe7LUFJxV0Eodlp2M8lOHDHFYD3GAqvJvdOt5+kcjulrxP9/UZ
m5SIT+1GPUFfNnY/OtW2N3tc7V0xJJiVFnpS5m1CtKdz4S3xThBwYEwh1nnTOTYwlSJxfO/EyVsZ
xItsYLMpeVS9oYBKmv+KLtxwK8qapM3pMo577zkIQW5ZDpI+97FNY5XafPlzappxybH+8f9ydh4x
gmQDZtXJpORpbwcespCglj3H8GN6qpE0jjnOA9WfYPX066HkbErD8DHwPX1vArM0ci4322mA89R0
c15BWqK+mabm19Ie2SMHC/T/I7bzfl4Yk8K8nbL6r56C6je0pyeLKJ3crYirUPHXYiP8MMIjfc5h
xIQt3PinxDBwzgdn7h5q5ULA2iEyvwkUwhk+87iDLsJRLXtpmbz+hJE3v307jDnnnXnk3Tm89QvX
PtlxQ7qm30VaWp13TC+/Zb/x4/mL3UCXuQN4qOBj9rPv9M1fVjTz1ateLBACPY9oKNXcsU1s0563
IqQIVybiA++7h2lLz44hFyCmKtD3KBqisOgG1f8lPGr+G9YZXaMPMXjLJ7EcTalbJ3wPV3azIjTJ
/s5CSyGjYKGTTCnPd10tw6awXrOJkjFPfX8/EksRffT2IzLxpHLie9gtI/8IPjgUZfJxmk2bsouy
fuZ+aRvfm6rZP6NVIuVoJatTjjjFeWRij1hf16mvLtskvT1fV234NffR1JwIml84XkBnqemKxv4n
G0zocp3MrlPQ4NubijAUqs3c2T/OXje3o2+W9sfgIQUaHRm/Cg7Fu7PabcYxwqiy4BYD9EaV6SLr
S1rNuiuZOxUCFs9u6iI37BlyM9ugZs6uxgHZib+yOcvQ57WWpi/cKv4GjGVNGyeZZf5HaG7a5bs9
GnZAsL/+9N20Pw4nNDqPkQZ1JTW6ejBT0HzFsQ7bMlqc/ufmu81Qfj/UtyNZKgzuU+xOBXcFPpEO
bQLQtmjUczvT46/UxutcLPtu3AJJiEP7c7r1s6sObtIy5xijnCXXXA1tNnk5o9X8Uqc2NUXS4kCR
O/Ps/O5pGn8qE48fXVAfuC732Urtj8aIjThm6vJC46WUP+VkRdur5c32SdQQq2Pm5Ezft79ad2x+
I5OZfuC/JD/m+PCSi9m8SRcZZvB1vsRW0THksI6FOGRC+ZfIgXPJhsNy3Inw97rO+iFo+HvzhkSQ
T6M62bN1H3uFj0Ab0Gro1VHhTmZ/6vlvP/vGyZxLLD37XyVl9rPadJuVlYPwijdhmunMIQB+/v8T
oVwga7je2uoQhdOvAXKw9Ij8ct+H5qVj9r1kMs0+9iMOqePZ0EbUO2zqc6Wq7B+eP1OXMwzO8ymb
q7A/44uQtkWQCgqqrXb5xtTo3e34p695qCKPNPbEW5bz6E7pb1O19iPcfX0Ted8edUS32k/KNc9K
qiP+wkyuA1USxWCde0AAn9pG6eOaHNNRYB7b/GE+ysLcps5ww1GGTkApVhQH4AFTdS3UAY60TO6x
X9psb4Hs3ZbuER9zkrHQBvLSspmbq5mMMYej+MjxTmLpl3t0K9YWjU6bkcY0AUENTs1vv53Wuc8X
f+hpZ4Hd01tH7e7LKub1kZNvhqEjlOKOoZl1zYq+HlBJLBuB1JsPYNccTsBciNKvz4XCf/8kI7/+
4ZIbcjX4/vhzP5bFIcyC2Jm88lIzlnslEpUf6bYPGESkaVMIYXk7Vk4qgMs2357SUPR/js3LPlxH
zy25e5kHITsd2ZpvqfXrXKWA5MW6quA5cLfxo9WZIeR0Tvcd8HlR7jV747ozse5zU5Bu53qFAFiu
8yjFdrUOFftGvE3iwXWyfiqY6IRz5jARtoM7yOhnK2JvKHt/xUs3AOCyeejFGJ60iRk/434jpq/e
koNen6XLa9ea6udugqoqIRn8fws/zUOX+dwTJl6f/jCNNnxG2X5fI/vJR4UkS+Zdy1KWLxWgdh7O
Wf1bY+dYF3KcFB2mFul0Umzt//xgT0Wp1TjSVvQWHHmkAs5CR4TFD1Ug6akTAM1y9r4v7G70MW2P
Tt9KgR5QZ08qnlcKtOMeABvJHOjSAW0dTkc0OjwMMN5e7srDvxnXMQ75wFX8jpcL12xpv8kfTuiJ
e+JBTAyiZ8a3xK5LWLhxY5731q/5vmob3zjz6CQ3yI9TD2JprQ0mt3US35Bjbr4U3mzEPqCf+1Kh
BZapQxc7a4kchXlF9+univZ1zq3u/DsmM7te5PepX541YDyFGZR5nBljP4YsXvGpgYx/yYiLEyzk
SzviB7mmH+TW9c8b2Qq0CoNNKjrIlF2sO8btKcvGVrBpj753CuUhY06qEvcXhKAzXw+a3TrPKj9+
6KMquMFoOPPzdKvXD1NH8g8TnP8VSAsXIMgRJpxOBRj5qCrpBBPb4c2XamjcW25I1YywuhpNme61
+t0Eq02h0LJ6wcQhi5eTPur5dQNr8xne606dmAWAFpP1aDCMlmL66t3JXeCAKvl3m2vKZw9mm5Z7
Ojq8eYeRT0vniS8UOuzY/rRuz4e3mEcbiv0/no/gZ0wI3R8BytnlZkEdijVmNX1I/CLu63qs/cvR
bfVvy8SYFnNr4QGzhGUsPzp/fKv3bfjv6Dz3fRs89WvGK+jdkcscX3b0g4/c6ye/m6auFLaItmvL
CQRuKA/HMxd0aagKGTL9fwcq8P8WTIze+8FIU2B1xOLKpOp/SgvOX+IkFfPMrbwkaxp0GOe5Xvcc
hxX2eZ1fISoJ6f9unmHNnOVW9tlcRK4x5pLNICyMLaN+hbj2f7RJNv5aIzHeelOTdFdauq4oO7xB
wmKnmZhci8AlBcUnJzG3e1g/V85ka3g4v33bM+FQNs1OhMM4ztG/wUkscCqUz/vRrDhuir5RIdB2
56oTnM9+o+LdJKgeEv3q1b6YKGp1kFwGLKTTnOcSyTM/HVYDdnXvKESUt6YaK5hX5W1fSAmpKq4V
5EdCLo3Ome/rm+3jMX+2KjHsC5ot5zpQZo9yO8Ij5irrTJozemwfE1cDQ87ZSwoW1zLL5j2swJBP
qgkJNtFUmFwiwG6gTFYerKD2+38LAAN4tucixpyXYDiHaAu9ItSErpdWzJzjciZCaZycnpX4ULiq
5BFAoS1H0NMaKUnfP63dRGS12GU80nPHLCvqdppvdh97Nz5iu7WlJMD8vp9kFheENbmvlZnjrwX6
4tdQb8wYuuP5XFH6zuCE0RhSnhYnI6+vH958jVl5bpqkednWYAteCHIJf05IydRwThWk9xuc9fJv
nXyHGr+kK8mol4VeF13IA1D3nZ+t7DOTnO+8Bj3HFXY7mzzZbaw+VmrHNZOhkedWoaEo+liPn2FT
tfimV306498aAz0TdZexOo/b+jItuwBlpWaLy5bo9T7TmltwUuC3LzHt3xsbC+KPyHbqyTZeMuB0
MAc7w38r73fl+U/dZtzmNHGg1eTpuNivVsbB7SgS+xwpr3uTPKURTsfT/mRNMP8e2yl+HSDaQdCa
mHVzCNr1pUduPd4l5ObMbET9zlo5+QzPm/RaIKFti9glKKTN9KBAV2fvqh/TYOsAYSIbBUD7rh21
i5op8WUMWDAv9QlWYEiYclrL5O4iDO5OYvYqdi4vaG4U+X/864EYtdxJjeeWM/X1pXW64CkFOWXc
QIrzb8cN9G3tFud95rN4+YCHv4UXWjzOE9nWPxMdhNArrMhBgeKgvdFgWqoUi/rGAakyDxjL9iNX
WP4+ndqKjwOrYeIbTiOG8OwKDoQ+e49r5TyE/Na4zlUbk0zGQIkjFxs9xQEZmsbDrYqb6iEyoWuK
zcrs17BPZrryseq1l03i8voNLrjqyt9Z4k6RL8126oOhfhscdLLAFzOQDjGKIi5cbF/bUlhx6Fs3
rtvqZIIjycphiFOdN4tK9nJEipEylujhJxcbtoWYtxNS7GTni+iyef8FEDEuRZv1bvop3D6CFUzF
7N4sq3dEeUL3FMWiAsYznVZ9x8vEmH6BGCIMYVlZHKZYTbKcpJws+CmnG6fAG1wWwKZ2cePKLAKP
M3GxxnsiDWdDukmPe/NtlQL+D9G3q6MKA+meYtma1y1ZdVbuQaK5YI6hsvIQ8cXxyK9v8gsdw7iV
ekvVLU1bvm/zHlxlbT/97ehg4mpDmdud093K9hxPU/Yot0V2JS8LEELrJ5NgzYi77DR6XIvmzRox
IDYA7Or83R6963pvxuS+ZVH4W/Uh4XXTFvw3amHHsu29YcgN7ixjkfXcquA6d3hf0RAy2eTAYTq+
eIny9ZONmvV4B/Qwy/0BBB6fQsYYkVf9Xv/jiq+2Fw/qTt5KIo9YCVaRyNcRD1L/7E1YYZSAguF0
jbS4rc9bMovxIbSqMnm9H8lwvQOnz2yiIUnhvBcMwaDRjb2RQbh475QtNppMcYXQ5M0+r3HeN/Tg
B+P2TfTkZBifBLmTWaNPHI/2z0xVVXztGjnOj6P/LRDr0sj6pXTH43NsgAJ/r9/HmxfNg6Z55V2I
O9G43img5LWnpuber9g0kelU3UF65ymtV3ZTnh+oVG/HxK3BOljzf45VeIMbVaxvs++h+4XckNT8
bXtnXXiDKT55x/rI97U0i3nAe3WltI1uO+PV2wfBfWJM3Nyw7cqu4DyiBUjfd4FzaEXHj/+OcaSy
C1C+rIs+XeBHRFRn2wluInsVNnPQAk6H/zew4WJ+9lW8rKdx77qMjOSNEXWZYHIL6Y2Nf9mVnfZ7
DGYd7+K0DaSeQ5rKeKbOTV8mcGaXXOgK2wYNF3ruD2//VHULDtJV1uwML5n3tfGHb3dAcFN3DgAx
9UsiqEEXewwsj3w/3uPocn1WKC4UmHCx4QkKD3sRfec7Q3O1qo2APex61juPVMX5k8aS7gXM0+A9
OdWUBoVIVeY8hQxwCrOGY90esmpPoSh5//cf3rjO+z1YdRK+exiCJKfFLCFMy2j9/aa16a7veQc8
XbBlKnw6NS9EGY5cyefbtkTuXw+eey7TBmj+Otj7Xl0D6+IugP6eJqK5R1ioWzSLqznSSpRR3OzL
xV+RE+Vcrlj/uQceWnLZ7S7gjguUXkx2NMP9kCz0gp49din3eUCgbvCukXmPE3SfI5Rwb11vawGd
mmC2ha/CTLMaYZB6kwG8fR7KwjGjTV/0icW1Cs71VOEEWFMvtrshm3iOoLgPU2pGn/FX+308Qa9q
sMUxq1mdciRSuuNjrlWbndAExKaoRr19+N2xhUXGYfSR88Dp+Kruk1afl+6I2SIy8upP/rANuphD
smvLhYRCe6pwmPNLocPJvnWp9F3IynCNn6NFeclNBrfKkoivYRE4Ax+c5Dv9Mk+m4sKFmOqx2Dgy
NcVCtvNRNv22EX6rrdbm5tvX25bmCJv2xFWNz48VH9zTCGfex4dsH6Kf/OE0yJEf7nXR++KVh14z
7C3g9T/ZpJYHTJBqewXJJ97C6rsdkSyeuneuMO5+VtnOZBHtzJswdg5jnohrqW7aWtMXO+EccYkC
5ID91kmgbAGMOgU3ZBiFv0LWW9R3rcbgLges7AbWhmo9XkfrTjIneDGtoBcGmN8xW6vq7G5uqF4g
IhZ+MVsr61uADFQAS6M1GDP8VnzqjUCIiO5sgcque297BYYX9fkwFW6jXErEU6nI/kHnHaXaPAxr
4txHyCvSa+CEWOWOchvvNgL7eFm3KgIsFQjC4FAXhwo2ZwPQXNiFJCQlKA+L3gZY4y++VCB0nqzE
WSd1LPO2YZu8UUeEJzCpgN5PkFlWDNnPeOvpbABJlXO1fIjQG49y3I+mKmR8qIWovDFsynZAv/Of
kpLJN4CeavMk6If+ah6bxX3MOm4oz3KTqXvv4ndHBd+ADOA04UmYejgNCKITIwSmPn21x/rCw3gQ
wz4vnPaItgfk9VD+Og9Bhfz8R/TtyPHWaSEEZPAGW3tSbcXeG6K8jn6puHG3ct0wGP5sdZVOkAXU
0Z75HPwGcNblQZ9clrBLOANZPhy+1zalg/A1OOloz/TVUIfLes7QB4pf62xmxgmu4oazcXASV/1m
x6udNOZniR/17UzE9Vz6jT5gFdF5lIHwouEuCdpRXdPlJEpD0wCRNHqBKJybYCO9PmjkO3hXFRfN
lFaCWJho/ZKHjhsMAvo1vFb1jCnTxinIp1Le8rhDfr1z227+j5u4EAFa2+AMVOz4xAwBDzwT3JZa
otvCZCp91ToVXkKMxAYTZEgv1AXBeRiwDnzGuwbJekIW4b92XcxxM1AE95OzNykqEEoePvgK2mbn
dfN/or8YR7eQHfD3v7Hf+/bCxWknixkeOyn9IYm38xRC03NWZpx1GvPkaDviv11329R9ja34hl0x
EM0dmtdmO8ftOH3oGW0UGNXagCxm7oB9BtaeFRWxJo598Q8O9PvtmN/YJuT2OEeZuOOqeK4vYrZb
cB4BiUEJtg7edskOb0BmMwQVAXZdR/L4rlPUPfEMKLhMbpjkEVdpMjdOsN83cPbZpdkpJoW3QBkW
kTS+JVxrZptbnaVZz0M3qYtGbFUXAUFV4s6HNJNltXIxfJVikIUK1w6dLYlaXlUx+tY7Sl1H41rA
MdCxafNNAK8drk5ho6S+N8QNYaQ+7CnIXtaJB42EEyWRWCN+sMY7TnHj6eBis2H+rx3m+mHjahkt
TMPn9jAElueDPepViCl+sHzuociqdGX7rpvxbTe9/xsThO5nGPXqo648ifJiO8Lj6Vt5k957wQbo
inZpwcQG0FsR55eOR77jIPvRdJESeaDTfgECcYimq5c4Oy6HcYZ/XsOLfe5NpYczOYhRdOFl1OnJ
F8nWn3GOQCSlR2vVxXfizlxiFAVLsTR1Ep05CFqq521lWS7nMPxuCIN23/jDvPlOM7B6v8mczaLL
ODqeX45iP8RZpfGSnW1LmMnPtdqal7ANeXWbca7+69JsAcEwYfAB3YOOq8U27Je2AIYnU+/Rx1xz
QpJPLHhwxQwtvPIUptcFzE0UlZinr53YX1k2cEMPIIIdsppYJ09YA8yIG9Joa8+w64Y3yReVm7vB
2KA3Gld3wCywjkHGpTu8iNFkL62N1Req4bC/D63bIF6WXD7429jLIhkFGFvkNoqbtolP9ktH0yiu
kG6RbWg2kOvnNfkmLZi01x/xPtk/Hlocidlkys6aOuP0CUHXNneEItLwqzhewtvA6mV539FLJueK
XK7wMgvqy43vAPFe6mMJ1nJagg3NjL9LTlArFpsWSMlcr02if2HNyyPqOLH6kNyy/dlRXv9wMpyc
i6HGZIY3kjTpq9ZgF1CKaSNlRB2VG36rswJSS9HEDpdKbdvPQ2+SfXpWmMJoGPqs9FMLd1Q7vQau
Ew1ZAUqx3iLm2O1yhZBp3Utnm9wnToxAy0YxzfiKsu+Ks2Qd/DduqYGcsglk9Fzz6P3tBjPXeeCb
wwfF3Mx0jeiPL4FBQuULESHyHAjtiTI2OvyP/QLJACCala/rqHc6+LrRkwiihdXOuQ0Z8UdW/iJO
KyBse9+NbfMq9q7vymnMPPfUJes8vidTNcT80gJYlICUXH3lejrccRaS7h9d7Qh3EONHB5Kqffuz
aOfATWFqVn2FUojIhCSKSFNPd9J4ysTvokeXeXj/7MkhDvM1gJ4rdnfhgrgfHDGi8Jrj5izCFm/Z
DM893PkCpV53H6fr87zPJOhSk7rgxD97eBNWuAFex+N5Xiapd+5Rm+PdE201XHD4xfsM2V6oTxUP
KrAvSvuXtq/d5H6KqxqtQq29+mSEBkN3Mye+sc6qAItEMvVwOPP3hIopZlQQBYdgpObwHHC1disU
SRAww/XQEwlTbkNamxLtmxDITBQw1qZqTXquSkEHvTFxXu0g2aT4uv5znZRg3VVxRgazD/1bmk1A
E6G1dBFBUKEJ+qz5LZfH2ifzVQO5/vtYGuCzBOx4Y46rOwaNRkzP29Zk27URxvsXLyKuTjP494/2
WBAZ0SoFlxUqib/pSbmeOMuOOSkxIizhE6PnCTlNfOKkofqHFyHanG8Tnacj9mV7ySrpJjeUz60r
GbcDnxahJjbi6HDRELHPi3PN2JheIn7xXy7f18R8q5Pm0iNU7n8vM075OSMHnHTeJIN/BS1Q33AZ
76zXHJVm3bcO5lBFLA37vQ8EOf0cY9D03B9SQL6lTT1z+z/Ozmw3bhxa1y+0BUikJEq3VaWaPDtO
YudGSJxE8yxqevrzqQ+w0akYNnqjLxvddEkUuda//oFzMx23jl97gbdqxzY9EwXr6GDcWhxojGLU
flEW52eYy9kEKdPpEKYrkLY9O7zMbiwIpgVfIChHgGA/PJft3N7EPa9/v7ja/MTwbHj0Pel/E6Vg
6h133I4m+LTJ5oGoaP5OWt/INj2DzXjHIMiS+8yfGG6AwucwwiaAcN0k7aMabXPckZozIenUZe1t
eohzI8TlbhQBqHvG0M9KBPxxMPrkKiPTpEUuZ/URg3xwrWdVysq4TiSFwM5vGANvbTPDrk7Ewlge
4GyAvPVN6Lu7MTedmxwOWPw4V3gbpeRYF53ewkpJbvJ+sso7uYwtQ75ujv2DNJJkddLvrEcTHSbm
fEYipofGryLEw2bd/5qqPh2vJjDg6o6SZF49DbyQerg0K/PA6JVyxHb7RtyDTFV9YNBJ15yuXvq1
6sbM3shQOO3TAv5LOZVFYMMU4ZPx1WoaY7iec4vp3IK4xLkF/sqHPWkCjv3ZqPJF7qB1TUDHbiK9
tUsZ0W5AWop3HYVtssnGtDd4TLV/n9KgAV8zGDWPEJr9Fwn7O9332mbf+H4+QWWUcn7Vgz9zB2YN
o+cIJg2bKuyj30bd+sMj1HEGrzZj1fbejr0ZFilg0Xi/SD18g1CbtVBaYe5tmmFxi4PdQ4YKot43
Olyd567bVpMa7hedioFCNqxeegqhCP1JZbzMtUGxmDsCVZMvi2F88tCB9K8uoDBUcnvsEcdUSz19
WggOMe97ACMoE0LbdnNMxoELKoIR9yDUbNvgII7/tbRy83vjt+qLhKmv1z6veSmiPPU/iTCFPC6W
IvWvR7OO8vtpkSti5SVecxDQbuH4Sm6rbS0Y9j4sCcjSdds2jX9t1Yr5gt0P2ScHnal7a/RapAcq
oFAEImOQQlKRPxjgXEbY0tm6UTJdpw54VDBqd3j1uWqHbRfXNUd1V5klQbANrX5oWR3YP/5vdymc
xGLjJrWGflHSCd/PAEjVDq+vMtxQaRRkt9ZLPmygxba4YxJJB3Y/rW4G9F0DVUu9kHvcUoytCXVL
2G9VO1dAYZXQchvx3LGu0s1YUV24Xr01OXDXEhbd4K6amX0D7MOhPId8gv52TsAwt1lTeBX1S92U
2xgrYo4Hvzbb38uUShGv/Gg9B60vHLG1gMVfkmzMxw0aUCkCrWJl33RtxXu0O8ybb/C1gEJd+6Lu
nnIw2mU/k1Gy7kYfUA5lRppvF7cr870NVWWGikl3k+LkASeK+5pLcHCdZ6sGaNpS6VrFITO6ur0a
hyx5stq66LZDl87GTk+wdJnISjjLNvj13UICh7En7LyQQVlHUX0erSaNr2yvHqhU5QBHk0dD/Vkm
43xbYpqAxVeTV7irTmmV0nR2ZUfp7c9n9CBp/oziWR1xDNWPjYyhD01NXX8fHZX/ZhbpPZFOAySu
RQj9ngDUG2E62V2O8vl+LKu+DSYmFTA89SwecwphZt6Mux/tgUuImSYWSNRGY9tvw1xAfzZ1N+zH
spP+NTClpXbai7tvfA0NVykQAKNxayTVoaIKfSm8YUAsMbfQ4ebI8X5Hky+iIE26bNpCjOvqox83
8ndhQG8N3BxSBY0kmXtY5zZp7TKPzqYfGgnA16njjlhn2m63t5cmM++smXN+yxhDtCeZ6HA5ZFDW
X2BJIYIQc+E9WSQft3c1JL0eyEpZIziLF1Z32ps5pDtvwMZumDzne5xkqToAdTAtq6IuOUs1+4ga
cLDPj1zqPdRTFZmBclRbBHBaIc91aDCvFirLGaYdBoPnwvKth6rvqmNYVhCaRBPyo+ZkDClkKtM+
e6rglJVt1b0MhSHMvYpTznf6dg5Z/kiapCzJ3ea7xYXyeYrdrt3G2OPIwHRi6R2LhAI/QA1l11Q5
pYM3VBhVCt1LDbMsdcfidco9/XWejUafDWWOp6yPBvvR6xdvthksJ8tPsx6R9dilYBQw4iX20sLO
d64WDq4dBPO0RJVbN/5+0Q79F9jtFBd7y5isBAnDqO9jwyh/4vhBPzybZvutSvK02kPVgq+cDgPQ
flXWlUN9XppfiU7r4id0OONnOhQ0dZM3+7t54d6ENSFN1DUt9/BMqf6DqMNx2hmV5iAjIBt6lik9
6M8FLeZtCufyM6YCjNvsJm5eFVy1fuNlfn2lZEWKthdqwJxuyZIroA/2D463U7f1YuF8Izg8/TIn
XqI2HQOTeNPO0DzQXifLsLHzOIGHtQ4Prz2yZ6bACjvqStVbMMURXUPlGKUhQFC6GfevHieNJ3sp
IuYW8CRelUbtfFLDuKCjNhe33SsBUXwbmpNsDpIyLVzn+n6yHRhkBI0RU33hYF+9JnyI8bkvka0B
JgqR74xRcsBqo7JbLmZK2uuiYKQBk7+BWwKjEAJ9KWgIgrzzjC6o/Wi6xTlpdH8sPEl8VqgYzata
2QUqqVSLYR8nvpaBO8o5O+Zqshuel8MZkS95j+JniKdkR1uDf/1mopDsyDxhFgJIX1ff8N5C9MWr
kMmO2ehKOKpN/4dZw7zawBzPk9vF7PImMFwPbhcViW3zcO2Ss7lshlDvW8Qy3dEzAN0Z5S6wZtve
AmPu4L52OxJFKh/GzQzFN6H8RrgXESMW4OgtoLbE/W2mxvpGqb6LdiruI3Xtytn6ISe8i5msDqN9
AFia5kOX+GP9PetUJ7bJAEf+vLLF6h2xGGAgQHzesHONCJUXpYXnHTtrTNObpbGqV5rj+ZHzLEsO
KGmSG6NzdX0YpyhxriCJ+0/YUyWvZa9nTM5gOdvQgsuW+K+qTGJaSiy8N4UauJphVZUJXQm00y1i
A+RIjG8jQKaKNnGPYxpxfk0iuZoh4jkLodpDb98jrLKSfSj69Bob5qUPOkrd7Lajw9iXWuK75RtN
y2lJBOJvQnzs9AzxcHj27TC5tek0ph10xP5X5JrquZbIrm49f2yr49Ka/YPKJ5m9mCAQy+clGsbi
6PVz1LNHUZHsStUMPiVCprpTGinuFg4/6/Nk4Xq7ze2cU45in2OXG1DjK0rX1OFGa5X2wRi1bezQ
KpSPANjJ78oYjNcaGh99nWaaCHVQF9+NoqRCVBbZBUdmRm4SOHGeUT6lUxyQrLqOvDyZQFCimr1u
QRTKXWNC00XbLjM7yCxlOKD2i/pRTjHDO2tAKUT10mTLbipRmQa5SuATDtiwyaNrwCA5pHoRL0rD
qNpZELPzg+mq8Ic78qe2OtQ4HjGPu0M1AtVKT9BiVjccuDx9Uc79yQH73mfuPDUwHthLBYK4sv0a
p4MhGPOsDoStdMbp0IB9NhwKhfcdDbF8gF4hfnCqD+7KpcqiPWBjE3+yYlPXcPu5o/uHOBsrJjiw
TMMgLaZ55PpxkuxoiUhQZ7szzSU097LaGcDjz1UT2/ogZ1otZlpRVdzEghAVtH1hpe/N2Km73dDM
w3U2ZCV8U8iRtE6SSeANwovKhBabLAz/C1mTLGn3iZ6OhgW8vQFhtY6izl0TnteEugfRRpfuMAQq
r5y0bOw7Mifidu8aKwzTDX5yzx9UfoNnzPPZLMzJqNdmKwZSIGm5/iTDiaGHXoYemi+W9qhixmru
zqmq/CLwTRhqGXo7uPiYlXsHzjhzOBoxBFbIEX7H6QhY/gRBfaZ+dhoR3UStLvvb0V8WjQ5SLbAX
TOQQjC56NC+dRmp/ANMP1SN/VAl+i3Qn3I6hKT+HFYPdbW0ltLsqjv0QMl7JYezHUAZnUyM7H6AP
XIfCcNS+RPRwlWVs+gdl4px0pE+HoE+PBYnObSwjfM6zSYOHltX424GIsJxou9rpYDDmlWfo8hSa
bpnJPVT3nI2UJtmNrqwRdioc+SfUU7C/2KdV/kjx6b9CeczQDatIN1skXYKOFYPQ+Mlt4ug7PCM1
72usPB06CbL5UGzZSuyb4p+2E6c8yXcH5v4qxrodN/Bp0xswojY5k/RQDPhxZd3vScSg3IBB8P4b
TAPZQE3J204o3Je96eh6OVd8ytEut5PkPomKFIWG4lP+wu1cogWAGRDdxLClvTPE8kTudIYcFbIk
Y9xdOPfNVZHLNNyC4HlfG0ynsgPaQSoZXWRpfVKtlcVnSyQV6ZoEQyDQYcSEeybR52CzIXPvbZvb
Xf11rDK+MiFSTC2xSyMGwSnNvg9Au738DqIubvvuNKNOmUUd3REdV3HrDvkUMASww6BIRyDu2pDe
Z3LVKxgpzTyGN3xkUCzWZu6TGdmWPuaLR+USKo8jwnUQKrmIfb1dZ3Vc/b6sK/daTwrZgQIG4PC1
RnUzZu7ynLQOfLkOUN7fFjJk6uZnJj2NSIf5vmAdngpKhYQPuKYTyYQqk60JfcAJJMkbY1BIdIFB
adkgFFUErrfRLUyrrRsJOztAx8m8vUi8wj5MBsNSPLnK9mB6CfTapptlcrTdMLH3QxLLlT/mpHd9
P4YVHLfMre+Wok3KB77fyj2FljFOJ4QUwMW5re9ihZJ2W9XxAGGUh0gtjn2VMGtL3+AQNHlnv27L
22hG0H7yZ1xHoL9kCz1EMnuwX8L094LStT0x3qR9ApLyE/O+MByv3mCxltnstnTJd0UfO9WuZYz6
oysY5QeqM6p22ygwJEqsJXro0AVM35teMiNLqNiyIIQc4h7qgWnXsR5aReVIPMJvyRWJxkORz7Qz
XZGWh0Hbw3jfW1XmIu7L5y9qxMefJdzCQ7Ag2yuvmiLzYPbwXjd6iRhPYPnAwV5G6BXBoRpuniKD
CrOZMtfiDw1T5h6Aczl0ZdNwf/qxitptJKY42Xrt3FhBgaX1afI5PrewLbE5dRbhttxfU9t97oZo
cZlTka5UUTRRWreRnj93Weg9RIx4LEoHKP070+7J9LYgJsF3rmJkzyX2zag6cqcbN06omu+MQhjb
+6Uv6WHtGKohDycBs6AuzI6Qya0sEFItQDWuthOmYIiKA+xzIrW3WsD/0wyVBtCqhH5KCZaZHWAg
9Lpdo8bE2KZZx90W4vxon6YFQvnRmQrvJzMHxFjAQWkUyKmZZLBUxfyZr5hxImLMeeNZc2UdZIkX
LYYKg/3UwD+srit/nPtz1DjDFz7wNaFv0FFQ+FX1U/Zy/g1dN0FB1hgznDCP4tnVMD65NDz0T3UK
3m76Vc/EG1GdfzCmbmm3UxSGS9BKSf/Edr+v4Ej9Zoju7+AArlokkOn2eZmHJeWPc6mFR9oNpCVD
1NwxpGooDyc4Lycq99GjLm9bb1OFC6ee9LF42CK9KauAEA8H/kvDabSbYmzhNxS189fBd/pPsrG6
l6lQ8zHHpig5N+DUVwqntFXEOiK+yQlSgcer8P8H0wrT6wYO3LOIW6+ktKysGho2BzdbXjVTgKdV
CKJJ3Io6eqPhZbtZxkiD/BHnjdiD7HCoIfph6WA0HowELyrvCQprXrC7jR+TOTNeLF0y2CkUt8k1
3li5DAAqB2cL8d27VumEkITEHRsilEmon8wUBIkiFONxHYIy2oN0D64Ow+6ms6f6h0n88RjoycaI
AEMFNOPKqyL3MJHf4YMIQjl67GfXp8Hj7tnQLPlfOrh4CbqZULvYDIXOkwObOWVEI6YnVSzNV9fO
iJ2SVhV/7zn1piAHf/7RGDC+NpCMo+mAK735nS2BcyhtiklfpMbpDoMJe3XMWxybHJE2y4LO1113
T85LC6laLtar2ywl3QhzuHJXKdy0d9Gi6k8J7j8yaGod3SdYSP3kMlfuztD5LGikLQmztszzHyWT
ugkKeqPoa5bRhmUnM0Za7VBBJ1okxfxSo1mFG+tlzlEJmrNtDO8e8EjgwbxxW/wptsKKmWjYU+Tj
UZFgZ9QzoNGHLKqGkGt+dJ9JYh/Rt8jCuYtURC9kpb58HkIlxEFXanpIkzzKr1yIK79dNSTPnVHz
LRd8W/9ApIve4XhXqC3WSPEXVVXpcGySBb2GipR/NHwpxlv0YeR8Df6k4VOKRM5nz4V1SvE4gIZU
GRmmm6yf3Jd5nKAJTNrvw0PGWPrKQrSX7GvSU0xKo26FjRFE2ofFWOZr3fSjPgkkeP7OzWhaURyO
vrpiStoVfIQNf4WhK4BodJppxgwUT4mdY/VpfVtGIRYX7F7zc8ZpUR6gbJH1ZMhs7h4zV6f3WTcv
rxZqh9Nkoapc5+QE0vdD1USkxs/OgjjJA7D2Q9cXW7umCjiVbmObUFEMPOfsJM6ig4M3A0N5x66i
3WRTXx5A5GPr29RN41NlD0a3R9To3ix9VLQHF0uIl0TTWQCv1sUjhM5y3IwOD45tgFPBlhsTt40x
dJfHKtfOvAFImGHvtgY+bJHlwmbRxkzLQ7c/R8cIjDIQ5sSEP00Ky6ZwGZqfvfBoEnqoBf2mH93J
pttZwodCF9LYSwQEr2aeS/dkj0L+0kvtFEArrnkfLlkB5b7y9PMaIQ1ZBOE/pYJd+s55gWhJ1Duu
IXcl3lVQmRkm6fNcD86yR2xe3nsA4NwaOJB+HxHQA5p7Tvfdd4vYOGngtU8N+oR0gyQ6ue1hEafM
gGr73gIKZ5fNklmAmKskvEF/mKDzzFr/rrPyfDqgyySEV6wTGRg0zSfD6gGmzFL4ceD0ecPnY7S9
vvPHaIqCecyJEutwfq+OHE9UXH5hEejLdsyJDpq8LGc/KbxEkhLuSBwxHeMk6j15qIXtwN/5ByEq
VmUo2AbX1HZG333lVNPAjitgMVE4xUxi8HDRUAMtZlY/sjb271KuN9xhuEi+uci72nMSh5EIjEmB
PwBIjDJQeIwkO6S36lGEiwXlXdZxQVxFq+77uOGU7zRFnlE0qGOxxIG3B3DBQG7DPCGSuyULa/A1
Uau9yVwKjlMZS2ermb2AP5pm9UiRRiE3VqaF1K3jmDosjpzvcoszdDPMjNFGJ03WEroFb14GNwUZ
q5J4m0zwgDdDSJjSlazNvFvlKJSSP+hplMIRxBF3PGfuEscxSQxDTz8/2PhxfQ2rpsN8IZbw8JeE
E2SPa1ffnk06mMdoVBkyfKdOoAghqBo2VQod/QbYASAsqjr7S+hl4X0fLeGNyaQmvLIrd1FbPDeM
MfD90So2y2y581Ud2finTb1Z/CZ9sH4xYh1+mSGPLqcMR67fDD8SAs1KKBAbUMUBV/AmBhuzQr+4
xh6aQ1faQ/wDP6NYHTCVIyxxnvPZpf3BFuFkqLq5C+PGAoF3abwCp2XUx2uIS3RMjhvKozIg0aPH
dxfYjG3TMoOoPGtnl0WzzQgbdI6MxRhVwI5Jw529KA/yGkxnsjeyXJePaB70/Zzq4UEWVccxDaG9
g40fT19be+1P0I8MZ7wYoI15WaHGK8640PzEbkRI4c6yHKCsOY4VRCFgCUJQ+GsbGtPVeN/sx6vQ
m+BKOoaDWybDu2LrepFlRpuMiKVfDRP2lbKG0ngDaD+8aMuDAU6f0j7GfQ1lHzecqwqWlBOEMyM4
fJsi9GihjJKfUaOtaQdlHOuX1TNDbBYoH+HeAXfpMQyQ/lcnFPEXrNqrT9mU8OEkdtkfZ7cyTcYw
sX2FQCcSm5RNg/U/9U4aOJnEVWJOTP9Q+am8Zirbl6RxA3PflTqHkwNQ7Tz1vjd0m1rLlg8B+k8I
nBBxY9qUj93tEiaNv4kwq3K2nVWuKu6IuiYwIit9dru0WfYNgxZ9z586PbZcThjzG40Pguo6sg8W
5AbwKbm7XB6Xw4SzsJfuC5ZPTH/y3KtfO39Q7caKXI+rItcoNyBxwBmx2x4mYLSGI2xTGRbJoTUn
mD6Y4hDdARoku1ux+MkTUL/r3LIRczxDhavDwGoc7jTAf0bnkYZtDWjpNFFgZiOOMPynQxNgf4xv
QaoWrPDQM2Lyz7NFcwV8BPCKtYNKd+0w9um+w9I2psGKh1shBnM1EfDim2WRhvcpCu35qVg/RuCJ
lC63rnz3yYQBgr2BU2dXUevlEocdv3seGHpOhwKN/W3BhUCcWkksbMTYqeJq0OO3HmvoXzgm2Ne2
UdhYGykv9LaRDYn6jJLNxMG5rqYT7kTOuW2JXNwgbIEVsVBZsV/p851vFoDoVwuGJmUTnCMATeSb
6pMrclkHQzu4ON1wIW87REYnjCiG5sC/i7NNN06Ib3Lh1uZOoiwq9p6t52+5GkG2lyH2o52gAy6+
Acp6ARLfFdKRLXUz7Z0hjxAK9XmQAziS4TUOdYly/O9Mz0SOCN+K1/sBd2j0Evkon3BiMz9Nnchf
DfbJS1dM1U1sR/MqGwk5QZ1wLl8R6purQtkCLvMxsfsVFwZhdsxf3Gkzc39d+ez0+Sq3i/zeyNLM
2S7wgtONo6AaPOOMEaF2I4cYdRr2zOD2C50i9wzD5l0/1ePjlKZL/1gxrkM35bf9lwJMEmooRvTP
MCxG7wB9TDawgEpOSkIhlbNpGhrP42hWRveNwbhZbsWYNPU1uEZ1rqivlkMLLUYEsRkZSBqgcGHS
U0zxA3WI+GZFIdVnuUAbgbPdw4FbzLTpsdMh+WHTMFeqgJVlnR6WxZ9RlJU5xXPtmj57Li5tymQO
wGlf0MJxClSdVd9Bc81uEdO06fVY5w5UILOAdJVFsoQtnNpR4IAl15SQwzoHbXBhfMAFDem6YyVe
eYIl48otvKzwOw5cUXpfa6dN90RhiDJohT9CyvREc0uAc9NsrMTkr0ZoI8RZeNC/YWl7+SG3ijw+
A5BW1G3EEw2wsrrZfO692vhJN17ydMdKPcxuYUO9nNPW3WAbqZNPDdSvvYymWQe5mOj4FzF0EGBl
WO1h1aX3Fk5HWEVVVb3cJk0jiZ1FakMAHOzbqLj9H5iBrtEn/XhyvSE+Y89Zq5tBJKG/WdQ8Wbv/
EaFsbUixxWkJB5KyrKKsSyx37DIPRlyBpz0sdLPif7VASqjSej7W7VyqINfcWLPmxSGcyMYP3D3f
MBJ1KXCw18TdlR5l/ff/ssZl+Dkz6Kn1CcNoc2s5lYQXAn9X0Gd+ZA69Gm1eGIliEgLG6mJFyT8X
RqLp6haKokefNDYJuxDToyBxhXc7Yw6zBSFS34xwoZ/wqQOZacM9q6jGEQKm8gP3zbeMIpUkOp6x
kCKW6cIS1GBLA5eZ+tSppd9r/DCxyU6Gw/umm294YLoKczhPyDXVQV7YURoRMO5MG3LSYfuJFxh9
lTDM19micQI/oIlqcgTZ7y9qvfmUMcC34DMTHnSZaVIigRxDQMfTOAzWPTQG72ALy9jaDGT2VF04
F8GvCYrOXXb1mDUbwk39bT1WH4XyvrW1sO363z9k9ST919bCbalVrctDHooC9z1oVp5nJVfIRYcP
IlrffJ3QNQiEWo3d/3J4dSc3V3arTy7z44P0pHPrYhv3gWf1m6soW/G0pITYdvE6B/gp2oIhehKk
s4JO2c6xGlsneP/9vblp/rXKhTO27CMXFtakTzWi6BMJFVHgMR36ihNXeU5biJTUfMMH38Mbr4rI
H5MQU8tU5Apf/DQC5H2ARlufFH6IgVPP/a3OxhDzNmR/7/++N54iXFBYNS50JdzqLwzQNWZL8EFS
fSKoTqCf7V1vD1WS4fl/XUewG0xJ+o2FFe3lYROXHOeQWNh9aSdvq0VAFV2m6IM98bevLqtQRkpb
oZH8y3EWs0Z44Q47L8Ruce9Vjfgc+pMxnZckFSdwwFB8EM2+vv8/D1HyqIiU5OxSGMhf7nVB1InC
j6g7USLoL7FDm2GkeRZMpRthqbx6/WduhftbKMQHxrf/BHVcrK0ITfBdPMfJW1Xru/33F83UBSFY
spz6wXCtUwbRF+sl2/BpgOtSVKdBwTs8tZp67MhUwG1oUyznrDXqhH1m+g19VYimmBk9vi1OruZi
iyQidI4lclpIBAU+oExaPT86F8phCl9D797kSPKLgDgoGLIFnicwBfPFflLtIusPjs+/tycu11wM
NowZm+yai/RBy8+rJEnEfIq9zH3CKAoewxKbD+9vzr+/t3WVdb9wQhOOdPG9tZmR2cw0ZkZV2AzE
xtgjLozFaayX7vD+Um/+IN/1Pd/GQhFbpj/fmYlUdfEixVLkZQeZDTK7Ugc/+Krf+kGEXJAgJ13b
BWj/cxUMpPy29W1CBiETbefOwfpgoalDs/BR2uAbHwDIpgm2StejmMr9uRTc5hLdojedIhqkapMX
I/5QelwtjTAwFPE1Nqvx99HX0G5FbszxBwfL+v+/+Ag8lrdshWSVucDFAQaamhbabqYTcIkBhFgw
r61GaHogDldNY6Y7V1YfhZC/8Xw9EECHpDKOGZKb//zRdVgnqerb+ZQaCZEe7pgHqtVjILG9+e+v
kqXWnASbBA+CJP9cKnJTTOQz9mZqT8+2mDTqLma9rrSLD1Z680n+a6WLTdM3BhYyuphPPUXoI9wt
97b0qxlpjBhODS4nzGQ9d//+9/Dmoj7TREmQjknF8efPQw9HA+0h6Oggb/zgi4lei5rmxSuFdVNY
Wnyfmbz+eH/Rt16fzZ1n81Btz7z0C0e2FjHUycZThMbl3BRorAwbxQMQdfvBQ31rKc8VNlw83xI4
Ev75+/CepkUd6+k02piCj3aD+CgZfulp9D+4id54kpAnTIexB3cBGVR/rtTMdlUOljue0m7o73ER
lfuZ8JDPjHabay+MoC8m5uv7D/LNNYkKQnPGHQgz8881kxlE0VrHowO04IKpb5df5VjM75IJ4yQ8
Akzsf2bY5Pbx/YX/vuilZXEfkEdrumvAx58Lw4UrM3yRGi49J0Y+zbA9JwPjZ1Xo6pfEpCT64D3+
fW6zoG063LMEfbiXoVktH94Yi67By97o6BnxkiuypPvgHb69CiUtxbPg7L7YLVZX4u449c2pqCbo
Iz60/Qc/dcUHP+bvTcmPIYvW42oVf782C+jUHsK+PbUjfmawd7rl4IInjrsY9+Lf77+qNxZz19ub
VC4sfR3v4lUx3ZpVk8T9CcMd46onfnAfT2FxO5v1R4FL6xb/8y6QWHBSDbnWGqpwmczlj47DQCHs
TnXdNf1P/JrpooSe81sMCmFNDwwfhzMin/CeBKOcTtfiqn//577xCjFB4vPjbicM7rItwQFyCTMg
1ZMTxvra7DV0F/RGX95f5a2HSrXi082RH+Rc3npeslTES1X6FBci3odL8R3lbhEoG7bx+yu98aWt
3zZh34rmVVz+HoYLY2xNqj256WIe9ORFKRg2ZtDMnAd9wHK1/++R0/SEBPmatEBcfZd3Ql0RpiCx
JjiZrTHdcxvgKuQu/pVAmLt//9f9U0BebBkucO4dPumVv7qecP+qoVH6xfBgMEWy0X4W5zWwrmVi
jjxng6rCPndOW/1CGjt+J4xABJyD5pPA5vuD8+yN98mGEYIIEknddnkjwWyeRCNW3gKc3ie8axlT
eklnHOcCev37v/mNN+pLDIc5zkhF4hr88ycrVeSuThJ9SmB3XRlj7XwOG10g+OsAirCBJCNm91+X
tCGQc3TaEFQIEro4A2DqlGWepN2JiAmcHBw3YPba7Uxsz7fliGL9/eX+/gZZjhBGwlVMxojqopJZ
RuCuuPfaU2zF+oThRXUw+K0frPL3O2MVyt41sMwEq7t4jjm8Yjscw/aU9P5yi92Od8gjH3L1avXy
/g+6XIo3ZSoXrI6bxyU16+JeMBob535tMEBvh+bcVbKDqaqqfeQk/7Vg+WcpPnbp4Tno/xXZyAAG
FlmbmyeSRMojRcszwsFxVWVFHzy/y7d0udK6T//16VkYOGRZXxFQEdfjftShu7MN7Dvef3SXd8K6
ChIakzbdouu67E+GdLa4KbR1sqhGcFx13C9S+upEza6CobfSAFdI/4bMlC6Y8Dj84GN740eS1CX5
ti3qFFqxP39kRlQy2UVYRgpIF+fS8PQxWcUG7//Iy0+aH0k5pCC8IHT0AHL+XAUzL9dOOFlOZeag
TS/QoSbYeJIjk8DqJg7mPyb7rOv9/xpFsCeR4fy5nl4MqqHQME8MBs1hWyxZ+ty2Cj+693/XG/ue
J0cd5MGSMf+6CQbYPrNRugL1ChmuqKbTBY+lHiAXjQ3+Bh8s98bLgnnKAwQO85GDXVwGTtXAG0d/
QNvsIEJq0vSal6tO7/8ouT6df985PD0OetoOYSqC8C4PDtG7Kc0sLDy++M7/klRlDMBhV91TUxtw
wDzS3RIwlSjel3Y3k37RCMF1u+CSCX91EFsjSiwMTzytkn3km+2RvW1129bzYTg3SzyTgsCxiiyd
ed5D1Za9scNQx71f4OoA3eSGtPfumCX+C8bMM24otRjgX6MnEAzFCDo5T6GZ6S0OMmW8JaXHhDsO
43P+4P596wV7JLVZJjMPBWDx50aaIoHvDK6lp9j00tOC3nCTGnkFmIDY7P3H/sY3AmzKYyfK/Q0o
KU0xssBPfsE2Kx6+KhJsTsjRxp22df1rmocP0pbXO+biJUtGB5IPZcVHLhsGrx11uZgsR0wfvkJL
VPwmaNL7HJFUscX8Vtzh7UHyc0Feyfs/9J/i76+lHVoVOhZg0MvbtsijtGsa6FZgu5FzVZd28gwf
wn8cDM9Zs1Y9PO1iHd0t2mieRaGbPbx+96kJK/F1xAnhbgAyDN7/q9540//gvzDUeSh/wfXFZFlR
ktnEoCLQPkZt353x/ag+w6BLP3gAby/FaIvpq7vien9uKt9esDIwXN50b+IZWbWwdZykvKkMCCb/
h1+1ovQCEIjz/eJiLgbRkKvObYmRCdolTLL7XW7E8SOK8/7+/bXe2MBy7Z9cIG6boOmLn9XMlCBp
5y0n+AFL9iWitvs8QSa40TmmQK//j7Tz6HEbW9PwLyLAHLYUpRIruZLtdm8Iu3zNnA/jr5+HXsy4
KEKE76AXbnQDPuKJX3iDqk7SzuO1OSJMxqXypPHHasRIyuNQSYvZV4bKgmOPpCSoN5xeupA6bBbu
OVOvywlcjLyTmkGXgKjtIn9re6my6lRMfhqFqjeqsB77CiQV8IwcpGj4Ljua+ZeR9+8x2ZNcxEQ8
tB9XmyUCx5mHBhdwYZUvgEPgcwIBvimHLP5/DrU8P38EPKKkfx329uTPqp3ExwLzgec8BRvkSpms
Tjtbc3MyDaxlLVPD03AdEyAVbNoRMBDfaQflbkDg/6bTs+zXAp4/h3NVfUEXt9rZo1tHT4XFpdPD
pq20ftoWUF41dFQrDUhHjyMCgzeiamLkkOBwXz8OWxcsZXubwXTbtNanPGkbeN6FM0LTV2lShGV9
hqaoQJdMUf4aiH6wxcKlFADuTpVmb+Tl2Py5joifJtJU8JEgEw91boF+ciZERcfCOeuj0v3soxZM
QWOWxc7QytbYSw+Xw4a1rb1+Vmqj6mnAp6xq3zQlL7kIehCNU9x7yAQn9gGrkWj0CtKi4WACMfYn
eK0JEvyBc4uOlq24MgSA6GAXeojENexo1NWmMbDdxqhbzIpmdYAXPaD7c7y+YFt7gyoQwQ99Cf0i
Es+jPFAm5M78OrOz0+BIlod0QEb0KNs7e3/r4iKgkFXiOO6tdb4k90g868M8+31TT6ewjNozdjml
J4fTfB9F5XRz/dO2zhpSgbQBCfINSr0fdwRwYC0MEX/1eydw1JPead0D2JYgfOq1UrX9PFhUJZS0
FS/XB/7dL1q/9SBGoB/w1BMpr0Y2Q945GYELv5RGtUJbIta/Nw4uML6waru50cFB2CecutL4ODRp
hLpBDf0FnOVo/DMgm1B8gnWSqkjLx9CZglIfbK+aYqTibeQF0lML91s+l3WffM5RQlu0coKqg8AR
NeEtGPz5c1L3MhilyTCBkIJe0/8VIXTsA5wk8T6LeUYvwgYi5MGeqd+mIbFANNv1CCq/Q/HuDtUc
Dd+g6xOzsQOo1qIR5vCaEGWvrvUxKVoTzu5IKN8tMmaVkkl3SRoN/wK3TbJT23Vxffr7MRWLEhl1
fkr+67irwlMi6oVEBb6EW+/VVTGx7bgZjgBeAwWyak/R478Zkw60bjgaJd1VANKEVIfHhjEn3QpY
BAVAs+BuOBnSOL72srOz4ZY3arXfAFzwVMoa5Xf6Gh93OgKFWh8gQu+HOd4NbiCwsTkYCHfvAWc2
jpRObdogRTJN4oLVAjooxEI8y0dfR+0hQmFCViS0fXLcStFqTZH5j+b5Pmmn5Pv1Gd24pnQdiWXi
Z/6gKfzxC+chaU3ZoLenIjOOPYQZT84Ryx6tP/aqoe60L7f2KXtUMXQFuRvqcR9H0/MRzVqIVH4t
5g5tI4EQqB5L6uhZYkavxETAfOce3nhCaGEYbFGSV4o8qy1jl1EotKieQSShqvkg0oUebEapCeQx
/25K0oNVWNp4KGwR7LzZy+5Y7x7apUv4rxh4Aq+GRg2tkFvSU587pT5z+WfHXADQa2w98XGU1c8m
tlVe0STS7FZ93ezM9tbamg7JNUYFGrW71e6lBJwTnCvcCqJ4trES8jE8+DHjwnJzfRMpWyNZaIgv
tR+H+Gv5/3/ECKmCqlYR1qwrYZL6KUoMiqoQD6TCQ6WHjojrzHn1oFkd3GA8X4p/67YuzoC07C9y
XmigEGE2/uAU1OZtDG5F+EgrU0e6/js3jjPPFa4hukoURXns488EoyIsJx9nX4/gbqqdQAm8hYW8
M8pyWFfrDl8Gdj11Rarc66hFUhUcBJGF9BVe/ewm6POuugN2Hd52+ANBVO6HRoNXoyR3FkacqD2F
xfyNOm6JO+mYQm0BQF/cyFYM6N+CUPyzlUF2o6SsapiczKolDiiKoeaHXg8UE1JMrL6CfILukThO
Yv0wpRZRWyShZfWO/DCbznZbY7ps6lY6IGSaW6gEV2JikeK0QoBfcFnf99OU/Bj1qHrW4zD8pVZm
LrxgUELYuwEGbAfMSjGqQSm/udVQpQu9XDKnAoecQb3V5DYvvl2fyQs4IemKSfVeWTJBepHrJDBD
MBaxhNAgje5i9Z2ooBr+0yH28xV+ddQ+yXqrk/PGvTnc1d2IYmjBwkQHCmnTLwuQeL7zAG1sdCr6
HCXqcwSl626CrSBwmdWK7mslqHc3NJTPZPn6E96D4+v1j9+4K8kJ6XfZ5KN8+nKx/XGmZKcphrIy
8NaUuFuQchM1UjqJhcdwKOCNvtBmiP4+oaGMQg0SGA1Dri/LcI7VGOl/DTWI3DTPhA1OfBpUPGj+
mXTF2uu2LedtdVBsUEEGAnpLpr8OIaJ2ork4K5qfa3C4NVgLN42JBQDK6/lX4NvDKZer5+vTuvEe
sJ8oHps6vQxlDRYidbR6UUQ6XW0L/ClCRyrW4nY+PDW1Q/Rc95Spwjm9gwId7gGeNy4gDOkBOwLd
4Up2Vms65DOce/wWQaWi0A3VCfksJNX//prjIQcZSKcUIskaKTfEeKekU2H6aWcMeFNa2GxHyp7f
/cZRsBdE0ALZpIW/roonwnACnYDMH5G/9xy0vLBaE9JRK+kcXl+zi74l9wA5oIFUleMozN4yr3+c
BXD4MHexaPab3oJdbubGvW6L+BhLxny2JmuiUpyLf/Su17xIshNvxvdkZ1Y3zuOCOGHlKNzyS1a/
wYSDgKZUYvkGtKOvWWIIRM2V4FTag/EVn/BwrzG89dWAivWlrqcCjrWXX/THV9ttZlaQfcwl2i0w
tDegy8wFFE3HqDx6Sfj2TdjjpMOICmsYD5gzztbOhbf51TZRPiEiP2Z9XNJJnsYoky2kOR39lMLK
PeCWg14VkAKv1KxkL+XfOCKOTNFa5c5f8NsrDCTE98xMgs7y4TwlNgIhTopSrV54wsbaxKr0xfba
jl8APiAcZcsttvbU+ycjadyekq+H/rx9E6NB8+X6Jtz6YdQ9dXykVFRi5FXwoJRI0A+yZHB2bf3F
IsR1ja4Pd75/40pkpv9vlNUNYSCQhBl6jN1FitQrz96/+NKrX8dB/94jAHzbDkLbCVN/N3pW1zAP
DR1rOrsQaZzVzkaanpDd5pWtmryT3MqSuuZUFmOFHQqOwK7AxgWeToZowKcCPQu4ShUCQw9qgqbw
fSqL/htirdMZl5ug/xZnko7fg1ogwDOhlIJICEgtJBah64aHZhjSl8AccDNK1d48UB9d2PJSNn6h
hyPhgBiGrYE7n9FaXgxi5SZKBRpsGta/MA6R8ccypkmUwMOZxAhe7GAEl1RqS10xBIofeu2AtgMi
u4a+18LdPJAapT74qBAcZF39eCAtxLHQkW5NSmHl5JyShODtpqktOTorKZ6vbtvojuQqU2ydFbOb
EGBQQb9CyIoC8+b6dty4fpfWDrsRCglg7NU5ceJOWVxfTH+m03BMzBB7tETF3MvJ5Z07YOPJZCgq
4wvUfOkYfvzs1EihGdkqr1YYRz9TOE7oFlf4E4bN9ADxbTx36BDc0tI39kJp/ub1zlxQDZTPuBRo
vq5GzpH+TKbZ9NsZ8bfCUPuDPsZ7vbKtqaQHSpZIlIXt12r/I784pbFtGf4wj5glhkrOzZZoXxGq
/fz3i8bNBqXBBi5FBPnxe3DLwCNGy3mZHfye0zQuvwO51R5iAZzi+lBbFwm1Ygyll2CVRuDHoaQC
hcGqYn/ko6XdhoZUv5l5rt7HJN336ojcumU2O7HV1kQ6ZFfUZzgcXIEfxwwTRNcS3Eh9Sws76ygR
hOWH2OirI/oqyU5ysD0YeQFobIJWdXUY9capc+x7DD/GzZyboVz0y5XkjMSTvnMALocibZUJGCHk
ER5rq204xbGR6j2XsqNm813dTMhVB8b8Ws3RXi13maKPO37JkDVMKSjoEmqshkLvIeVSVQ3fgGcP
O5pHPkf08HR9c5iXR1pZrjEwugvw7KJ45/RREKldovlDaNTOzUjXQn02unKI7jB+LjJs+ZzubtlX
PwtsKlAv5llFLKxN37AwlN8cHVzhocmTGtkqJVFpmyPXZiH7ipcaXgutUBovCYT9ZbRMuOdKpBa/
ZrgNr30FPv8UlKZOhXIMgnczg8voSkYUfoYpVub3Nmpotpt01B5dSBaScrD7wHzPutTQbmJEAt8t
A60FVLIl4z849WrvDcZ9n/BVtX8I1HXLAylsP8FLVyuMD2urvYmcqrPe4JpR4krnue5f2jFLirsU
h4bnuTCG9BT01fwTB8UmPwcl4v3eNAAJQk6zVt8G2PFgkGpQvgeQXYVyoiaH84ueFYPmhsgEvGdp
EPXHckoESiEEzA9pJZmY6OW1kG/xYUQTUJFz2e2sRU49M7XO3HnGN5JlGu884daSMFLhWB2IWMgy
rgmp5hMF49CIzJUT/pDriNcQg2pFf+grbQBHkSYYWkamk6HHqVrDE0+W8nW2K6fZiZh+h8SrzQxw
hjRSYTMr1jqd7EU/oBYp05jIo1cbN2ZkPhIEydCzHpsHe7LEEX9npC8SWlelpDtepEcJkkOaRo9J
QjyIqvLb9a2vLNOw/lEUymFmkUvQgF3dwXNeIiuZlaqvZ1OXIhtiS8V9XKDHwW5zwq/WDIblPBYx
iiwtwufJIXfkWbqFmyOy27zKx+SkxzkelTs/bLmR1z+MpjKBPiBvSpWrH0b7C5zpVCJXFZVljypZ
UCXHbBpq52Fy5O77LDnp5PZtapcH5Bxl/ABoZOG1ouMj9kXNxSifJbSeNE/DKbdCFkKI77Tnp09V
rPQ/r//ajXtKBddjL6hqoo91NmRg7oklaqPRLM/l1xTH0vEwaQg57syKczkpFOBBFgP9ZTRz9Yz1
HUQsO5I1Xx4K51vWhxg4AOL8pBGqom2DXU2OxPOAANHYZoge1VgpKDvAgMunlNcF1D/iI5QPwQry
G//IwyS438gE1dzJ/MsrS2qjFpuryI2gGB8ibTs55wxY5E4qsDXFPAR0dQDHK+CfPw4bV6g4tWKm
+DX3Kha8eXJL4qDuHNKNt03VNeAAGGxp9LFXExxkMPnhpOg+XQBs4lFNcd47pwqfdRDSyemvdw2J
BqEkBWm4Z+sriqi+HwtEsf2yyg1/whDkeRZJuFP33pg4kkeLGi+9V8AOq0+qB7tIUNDVfMLK8DaQ
kbiBzFU/Xv+W5W9ZHVeQG6D1VIdSLxnBx+UpZmEF2lAPfhEHgfPLGVQz9eAV6KhfthzAh4Ke9c6Y
GztRh8sA0Zjg4LIfXszmaFsl9C+l1tp/B3lBpyA34lrI7HgV2oH3U4mT3/UP1ZYvWX0pRgUGxQ/4
JxTsljP6x/5vNWyr41Hr/T7F0uQhV2uwckjz0zsBztQ8MT04WWE1KhYB2ZAeN4pfxjE02qhaROLh
5gxVhHNInOeJ4oUoKoafRtjFn4d4ps+1ADUerKwu8C1Io0p5i0JCHhcw/uK5nHLhftcwV0m/VTxV
3yURKeU55cJoAXKpsXUashSh2JzoOnzJ7D433ajcJ2duzT17Clwm5R+Zlf84C1bkaJZeC+EniTa9
Bhi6YBSCsCBwFqGeRurXWKMo9fByffY3ttnSmgOtT38O3u1yfv+Y/KioEXDTwa8rkKieshD1c3SB
rAOUV/uZy0rsXLjLrbJebGqU9CJJcBeS6MfxKIF1BNAAybFVNZ6HQmnfEe6KDqgmIDzaiPkdoE19
QP2p2NlnG8eW3JI7yCB1YKZX28yo1LYKGnqgnd4ig4bI2I0RGuPN9flUNiaUEThFy+2AZtgqwq5n
OxnqyoSjFndIlggjkNuzmSiqb1aDGbJhy3R2MSuSJC9Dhmi+M1r2xGuHCWnq4qgciJ9NiEHAiYuu
R9xMbVRwP6U0fFaxo9Z3fu/GtuO2pK+2cJcuCUXYi+Bd3CQ08ZB7oD1sVk9TliG+3wst7dy4CTK/
HEXmeNfnaWtcrmjwBECeVXUNKqkSDeEYRP59qbSqc9aJ+FlvSjyB+1T5xDPZIsjaxF+uD7qxNr9r
41T+Fnrkur/f9yOK6gt/ULPnCoVEGXcnu7ePY1d+CfCY8q8Pt7Hj8PmjOcv7KtOVXh3ppkhlvce6
0m/bDukPq3ewYdCrbA+esRWa04Ndok1IBg4XxcdDNRs17UBMLH0DLPTsDaEWfy+oMC3SvsWELXLU
6L6Cfm8PVCONX2X01tWbXq8NjM9Vffp+/bs31tYipNFYJoI3wIcff84YFBJ6snLrx1hsYuedxdZz
xT6+EZ1a3qXIjKlHJYvKvy+0LJEix0Jb1vai3zOnqRzTkoBR2CMEHgS4J2Zp2J57woLj9U/ciBuR
Xqb+QW5LoWWdekzORK4aV61fzpFyMEJTcetGdg5yEovTqFXBjRLI4hRzlk4RZnpv14ffKBUqbCq6
Sdyl1CjWgI5kBtseq5Xwkc6YA0+1OiSJCmwKnmLEqmGpWwhhgVRitx+1ONOpsiZK+FWOUP7dudE3
IjyLGJIIFr4gaITVvTqSZSP1CHNnTLvJM8HomK4ujV3jtX3Z7PXYN44wNzgMBs4VULT1M0m+C3RL
tHC7hhLEnoi6M2lW5zp46HhI5Bc7ae/W11lckBQzWG0i5Y97OcKZrdKcRPgINUParhsNL6GxmMJv
eHK06qfr67rxOtKUJT3joWJrrUejoV+hotgI2GSdOHSSgii/oZR+lyjSyRpRCB4Vy3iuUYPauY8N
lQ/5+DBTblnCZj5z6dGulhF4SxKUGQQiGH4pR7UnVMfooctnlzKGTAsM6sjjnNnDq5NEGCmWuj19
RfxbGjwwfAFVdtsOzGM4z7aNEnQlYxllBwMCeoNoMXmY6zF2JzwUFA81qKo5tkOGeF0bApa5sdNy
XFTUZxRBQy1QfuUO3jNoOoaT5VpBZb0qVStl7oyW2WPQKcav1FKk6GSMdA18jZrJWxkGKAH3TdEB
9Gi7V2dAgOLkQNRABlAYksbiTZhT9tbg9Kj+mSlgXszIPANWIuo6UTD8KiME7nxIe8I64PtiFF6D
1mRwUMwYpzjXyBFdPoR1ZBo72+xy4TnKYDkplynkZGuEi5lMEP2QYvPRzq7010WIwfmFvVYX3aCP
Dpokyhu4Jgn3beASsql70LftH0BcRNlCVi4gfnUYYelmSbzHpi6Sl7kFW4NKcVs/hERzN/SMkkfA
He2nCUbpP9d3/eWZJl5aWh7EH1xq655c3NJrm1NtRnOZN0G20BmVMZJzB0RUTtNAWHR9vMszTcBB
EMhUk+6gNvPxTGepFdW4/cAz0NviGKNgfjQa+T+i74bD9ZEuX8KPIy2H7o/oelTVIsa1QvYFRuhH
MTodBkw9Ivi8iSc1wgLIGKf65vqgl2EHg3KKbYV4nlLUKgIVyQQfPeLz1IAi6hBr9m0/ps1OcEOL
+PLGIIr+XbOmf3tx8Rf5NAjqJ0vXPCmGL1qP3O2/Tl2m2vfKglRxJ+uROtzANsNMXcQN+uIBOtfI
xGdoLB71VnVqn1AlpSQFeC1xK3MSs4cZr4rlb5nPhqspoqrdDGOwRUCvqpK7xMkoiodmWnXo74Ct
9bhoutpvKz3rn4gtZhX9f7v/WekBzNgorgXa01EwS8j/K9hj1ulo9V4dtdytSqsIlL+zAI/hEDe7
HhbNpHVPUmQRhQLqjsY3IEHSZzNO0MYMs7AL74zexlQOk/nwV2BaqeXpFWq1Xt3FdB51M2rdeUB5
8DBjfp3cUPevHulox9lxqS7NyLbE5iedXkmE7Igo3kuCxJNuBMqzDfj9qeHH36mDg3NpGIUybpWY
hLXePFOKQI87Sep7CM0GhWc0378oQrHTQ4QH2cjnCfVxEMqc/NPO2NO5VMYFlfaAWIDnMW+qf+2k
s5sfIispiiL55UR3BsqB0+MsS8kXMU1R4NV1O5QnJE+dm14tNPGOKU78inBont6YJurQZxvjrvJJ
Ljky7wU1gYbvlaoQW0azBcklZvUVLX+0vNqhS7JjNVZd+ZTUUNMO8mjY8Xe1pTx629oNT4vExGgH
JW9UVA2NonfOCP8Hsc/hRT1kxm4DFnklEJ9PG2W6xSLWtg9FBAXvUyaAZYGLLjCRsPH8CL6ZVWLe
CqHi40VxnPK+Rrn3H8lo2p6SuJKOb9lcqY5nw37RPgVxoldHWA95erDQb7a/DCEAwvu5BkX4xUSD
u/wepqmkuKrViLPWoL9GuV+2RldPUAm9l0QQDu44dkRXMy1r/a6ZYz05h3nZkE+1IMldRIElBSfs
yYzx3J7r9oRgIq9eZjf0AOTE0KqvfRtbw9fWkFrVzWpV/R7WWtTelXGB90fYRggajdy/8nnCLXTE
TWQJ5xyhlZ8Mw+SahHxpyScsKWQEHU0EescckK/HQhSNJ6jExwjQmoqeHEWDTzpovDm7lUu8jw9z
Zaj/Yq0XoKqLgR5o2UxMz9ho4a1nh5hSOcg2a/yrOT6UeTrVSGsWUXdIAVj8CILGpDaU5kl1V9jO
+NNprZg3aqhYdgpVI5bokWVIviWgKrgZHq0xLqPEOMcMXwjTJYPAjo+nWc0ObW8LBUNtW/vRGOAg
jnR+6PDjH4rmUh6JNvdCtZFjrxilOD8reafkwNUC5Prjykm+lJgX35n4udEUt4PsWTaEaRztBKz6
LbyefrqtHCVuT9ZsBT53cDp8IpOIH/AakcubbDBFc8C2m4NlRRPNxTGa8vBeVsSgnbNMHl4zlJfe
Ib/jqqtnCJAeZsPsIm8Y+hDznEpKUH00my49BC0ioTf4DcwPU2PXd8wak04Hm1ZWTQsqdydbLpTj
nDiYPAJGMbsvoywa6yd0jw4L2rbD7ot3IcCsulF5eyejWEzzgIRA4+LJ+lng7qG8j6rcfxljUTwp
map8NqDJhDdxlMX+MLa54k0l1mbgFuumueGv0PzeJvNyy8agZYNQ0F7wutGPoVa5dDCX/Nq5KL/a
aWXESRbbfiDisCaai+yTnqv6dx0BuddUn7R/K8PIHppKax7iOLRPbaiag2s1RvRv2BdjcMQRFI16
bAaUnZx0I8ZAMgiBAUj/6mWrXzJj1R47Cap6ENQHtn11Gh1nvCvkZrqT+8L4+5cfAUAOHtVvMNLq
8nv+ePlFiKGdqJiLhLzwucFHY3R5xbJzwF6O3CI2nbepDLovf/32gx9VSEgNaokXbXk8hpDITSfL
dxCl8EhS+/uAvt3p+iiX2S9TSPEO3Dt1LmXdOugAJwsnUCxfyjQnc0kKA+ykk0F7LPCZ/9LUUXGn
G1V/j6fg8DI3c/1+/QdsRHAIXJkUPFS4Idq6BI+GX6KKhtnFPEZ4rQYOsQqByI64Y52vD7W1cTQw
iITGS367Bh3IUFLlsVP5VopjboBhNykZjwIy886jAgVqLxG7jKqWArxJ8RABgovoTU3aFtsCzfIV
Nfquh2Z9O2eO+ZIFs7zzZRtxosNRpZULOoXq1JIS/LFFaZGrKdcJ2LswIjnKBuXR6Ifp5fr8XYbA
yEXQv8CrE1oVyjAfRwkmU617ZbR9o5XkuyQJJXxGI4tJFNWZjkB5GFR2z/VBL/cHdPEFI78QIxZq
xsdBzRnj87SnoKfimoQgI6YONJANQOm9cvxvhqJnyw6hh7c+C5h21IE8NJS5Jtzq0YLU3Eg3pps8
CaKdY3e5YJScgCrRE+VsXwBvMfWKIwI7268jAPYLIP2BqLfeqUFcbnhGoRWAPA1gPaosH+duzgDX
JINu+dzkgXwEtBlmrhYaFnZQEobriFmi1v33k+iAwKdaSjWaV+TjmHLSchqwcEPQVF1iKk6BcuAh
lg6mqIedXPvy9gK2bKIvijwQspHrlmTbtpHARcfwu8WywEUOJozOAwbtQF8H4MzeOGo2/uJEdrjr
ggL06PiNzc45/11QWRVcfiNkeC/Zp7TbPn5zblklYl626Q+1HUoHrJyMR/q0hn6gN+G8QUhIfkEJ
NHBnBDleuQtpozm0zVCYOH0AVXRpJ1jVCQ1Yqbwxg35QvL4Kk/TU2x0mDxg6N7YXOmbVPA25UDsS
iiksXkMJCsfDNM/Is8AvXMy3qKjidoAqznAAnmD7/dxMtICSVHsHzNKpO7f35T6mzoHaFleOA4Nl
Dbury36e0MGyfFEXyTnCzfNulotuZ4IvlxnlEeh11FUgLV7Mr+PEfeVIXKQl+s8v3dSk37DlLCtX
U4WiYadpRbdFjieCqzZ1eYNPXP31+q7+Lef1cYk18Clc5nTAKSisIRdyGydNgKqfrw1WoXrgTszi
dUirpruzC0qkB6DVTn7ISJHeeuxMW2yjZOyhYe7H4luEpuzgCQlLqjOENvzCZPRb67s6GSztOEkD
JkUKfpJ7tOjL5WFNaDxTh1z6wOvzkc2WVLFpdIoWynyMEyXHSQwDjeuTs3FFL7sZ0SfqXhz75Vf8
8foMOH46TewYfrE4LouUJoFbxezwuc7UPd2i5SytFkJDo49bk7LxQiv4OFiC/4oIZYgREjnxoXPG
6Z9+HqwEs5VoetIJUutDF1nyfayJXVmLjfnU+EIaMzLVEqb04+Ca3IdaaoKzry3KduFkpgcxGXuP
wwZ5GWwnkmnwZRF8AN3+cRg0UVqrqTvbR61WPMDH4/MmDNOfW1VCk468ZJIorMlCrcnSORSwX1Ky
grSQtAGivxwqmNub83dIXADbqLyGnJIyUUoXgQWR46MzF9iHUNPPjnaaNLeVANp9wDQ1fqjppQNE
Trvmm9kTceAtFdld71m8/vIRMp7zbisCtS28cbVHJyfLJ/1TpfKAfg9O3NpcoHSLaYTz13fNIoW/
FDQBoFMSW9+yfR7wHxPbt7s2O2JerZ01YDh//34h/kgPhIeF6qm6CnJKRw7McCS7iOHlH0ZhpTgN
FPgq1dPe67W1m2A0ISom/9b3WBUvezXjFcXVkviwlT1q4IYXEazvVPe2Tuefo6w+iIJeUut6yrSp
8Qxqp8pP4Rj0bwmGQjtDbQSIRKHIaiwwbCKP1QoFQ5xVaRjZficrA9bLEwaT3N24XFIbundqmvVQ
5a2dCHEjyoHBxHFcIO62uiYxBbPAfkyheKlHmNAY2Tyc5AGvSBoK47HBSenp+nW3tWy0dSxsxNhf
F7DAXG7GXh8Gy0+Zy8cZd+0D4DN7J7TZmsulBcfNSujGPv54BzgZiKG4R5CNCqTzrcTg28Gyk7oK
nme3VTtIPgZS/Z6u+MZmgWKnL1Q7gtKLB8OmxJc1RBJ+NmL1EVdS6GPyhlecE9k70fbGsnF704gj
yYV+ts4muN3B6RWyg9pUVJBzpob6LmnS+EiXJ3uAUpnvgPM2Oq2A5JAABrfPy0HT9+OUjpg7hPgQ
Bj7V3/ABfS3rJ0BJ7Sv1KedtBP/oFangQpxTx0vV3HyukzIYdyL/y1gG8A+S3Ch9mIAm1u8XwWyJ
IlwZ3pYmpXU835Phbk6mEZ0SNAq+RARUDp5VURodHLUICdKVoop3LrmNuV/Ub/CRInpD7XI1E1aU
Q6UGhO0LRZ4n15GlfAIFKk2/ijngSo3MqNy5vTfebUo2KrpfAAqQ/VrtZ91AQDQaHQkPnTn2R/Ab
TyVeeYc+nppzHNWjWzjR7PZkFDd/fV7htS+oTOgv2sWyD2FuVM5M8dKwhPU0mPioOYWT7ZzX35fb
KjBBqA3BJLLVJUpcPdoJRNJwdmoJx4NRVnBaR5GqV3D7dNMBjIELnFv+jyxZ6VMCLxpTK2eKP8mY
jX5XldmY3/IoTQLXJDiMyJqMeXws47zMXSDmSMtWSm0qB0fqBc4soRQrJyEUK8CvKZHxD+pCh0In
5vLzsYfMet/CrUSvpMuUAYJThj9YZE42ZupTPKT3fUafwe3BrRvnKgyVN5gMznBWQFfT2wh77aUd
2uArOj3xi2iKTPVSrLnbI62USNxM8GCfZ/SvMFgaFgdwQe4OUn2qdWxn08VhuI/18dVM4e8fUiT4
RmzTO+UTjhMmdmVGnr30RZSbHq6pxVtPtIbDo10RaYhAwrHKiIGVHpoxb4Bj1sJqvbx3qvwgsKEz
XREquM0Z9IdeeGZ60P1IrnRu1I01vZxyLJ6NMsKxCS8GzMPtIhvVpyJBcgjIuIZhapLa021BMvor
N4T6qwsBeFcTc3wcwi7/F1HK1HFHytntQaZx/QOusfbW5HH+g5Zm8K1rwubdzvBeuE26ZP4MtwpT
PJtPbZDe6Ox7qLQQuRJLyk7YhZHzBdSHsMVEVCqD2pbY+udcssxo5+3duLmX6BsAFo3nhQb+8XKb
OrvVlK6T4JvHX6dRNekONIp91PUi3nkAt4ZCRxqRDOJwoqRVRFFjcMzPIFCRi2J8Rn6lfCpw2bqN
8XfdeSQ23toF0qhS/IEccPHW0uBLAkzkbF/QMTmnmHw+TgmGWddviI3r0F7YEMaC8iOTXc2dibEU
xvWW7eNYIv3DAtZ3UezIMUwVzSZlKu2y964PufVh4FBA/oCqkgleVsuVtGFCg48EfUJ2Q7L6/iFT
4a5eH2VrpYj9mDfKg0tV6+ModjQodQxe3B9aZfbSPh89vRvegZOlO9tv83u4YeGsL5xcbXn2/sgB
dVPKTDPieyzsqM/4T2JwWgV7/fDt7/nfUfTV90gQQYusAIhGsTM7pKhf3NA4ig8CDuz5+tRtfRDv
FWX/RewGmYOPH4S/vZ1i5kcdS8GlvqXc9bOVrOTHX4/C+7vY4S3ktIv6Cf7HdiY1keOHbZ8fta6c
TkpZFn9/iuAQyjxKYOoIKVfTliD/kGNy5+AKENsKGdoQOGdcpQexM2kb60PGRJFpkSxd5Cg+TpqQ
5yDP24aeRdV1b+mQABRQNdTT6KLX4U4QszWYzk4DXwWm64KPoAY95RdBYgMZI/Bg2YPCbfvRxVVs
zxNuI3hxgALjj0aLwiLT/fhdoVkQuaj0YjLKH9IBf0/640FqJ5o7lVIlAAT09o8iwg1PIe9+vr5J
Nq4nFJJZOlIcQqf1XRFpKFjlM3V3zKtzV5okHEGHqNJh2VbTG7om4c4ybn0uaERouLSE+Ge19+eM
WmsCOMNHECJ9B/eL4W3fBrNHuy97lDIwmDAy5Me2b9DHu/6xW6sKTYIGKUJTVPzXY6NOFndLdgW8
d74VZm8Q6hiN9QD8Q1d37seNQw69S8PrhIwATa3VYC0XSDBbpQUqLzSPjebkj3auZjujXH4SqhR0
TWhgLDXS9XT2Woe5YtsGvgPc4QyyoXW7Nio/jdau/8cGZw1FY/THDFg6DoXx1RcBMFXoUkeBX9QU
ejyy9CnylrJRTBlDsz+TUjTDAeNYc/BakbfjocxxPXf1Si+wxdV14sOjNbbmHsz2ck8tP4wiMVwM
OGtrERAZhSGzLeIlPpnD8ETdM/2BwKh+woFYqZDZa4V+UKewid2sxBb1eH1bbQ6/AKnoTHDZrs/Q
aJcYbshK4MddZ+QHDLOnHnkj0J+uFLblXT/I2ldwkVl8FAPKZn8dYegyYR6FETS7ua5WF0jZYIqJ
10aAMDisH11yHK+Qq/5YBI72kofpXqtuI9flQSGvtlGPId9dp1tNU9d0VsvAlzX803tdwChF7cC8
mTq8TjtFyEdDSXABqezhCf9i7CX1oXq5PulbG5+ECwQJBVProv+E00Lftk4j+dE4aIfJGSHPZqI4
qoVl7Jyxy5O8PKCUTLkzFir7aoKttDXDciglXx2xqNAT8mlLzbX/YhfRo0YnjYdnkSr/+A5Ys+iq
orCXWU2mk6xk2DiKIjmOKVJSHdYpXpYOmhdbiDhen8rlb/6YXfJ+4xKxiGmCmFoXuaIOYl4w64GP
7q95qE1Nfwi7ujjYslR8kuhA7L2uG2rZOszv5awy5mW3F+c3HaMv8T+cnVdv40YXhn8RAfZyS4qS
JXu9u/b2G2Ir27B3/vrvoa9iihDhL0CQIAkyIjlz5pS3OOcZeMhSt2Wp+gOFsLB6MvrZzI551uVf
rbbVPjd9rgvPwtHe8vLAjgv8qYv6Xw9176NWNHR3br+MrSgHHhJQ9aJrAZJ7Oe3/yTaN1J6FXJdA
MoSRZsd+SNNn2UxUxFpR5/s6TLJSHqGP5z9kyQl1F2n8/KMWW2p9GDormb1KKpV0Zwted3aAoJKO
cOqMpc+0+lFNuqih1JZ1TmL5aeqyhwIZ8lPsNMZlChXhkx78wWN7PoSiEt9uv5HrbiHvgT+oYRCM
uPIDNHM10syMbmGomO+6PD2kUe0BRBKPooiAvaG2eXd7xY2zDToI31uuTZtpiPb6E4Rhn0paVTln
J4gAgDty70dCkf+UyvR2dAOdXZJKrjNUjblBXi/VlRN8Lyan59jKVE+T6u4A5avd+XybDwTTZJk0
oru1TjzSWCNJpQVzBqaHmSmFHxUGVMPnedAoNt7+9gxo7vxvmBSSlr9+JDSoVD0YKaFDE1Ah2NP8
gCSOgc9zsFcDLttuFTkAYxOwuPcYYK7HJnIBa92WOuecGUYX37U9FDI3GLHGcDGdGgtPNmOQ6Gpv
h88ylo97h3UjcrE+aRY1AX9ZA3zofdikWMQR2Zbmgw0xwJ+1tjoUVi88SGt7+t4bNwFAcB7YYmAL
nWUVo+Gfqsq0FPNdYwzvKIZ0VPXjvZnn1lPRbIGkRULOBbe6b6ZeYg5AYXIOJ8eML0aoFM9ZrBGG
5dIKOh+xobdj3YnCNsNcJAk2kBUDlpKNGlLFWYP2V5Wb+qHM5uAdnTixR+3cOgvoy6IIQ+MFQ5PV
O5ykrHMG9uh5LOUBeVf0jmt6kp6MuPFOd3ZjKaaDqHYz3l90QVdLyTMIGG0ytXNkgaL354HJBy0z
Q/pXRk2a+bfP3dbNQWsWmtUSuFDXWC2XVso8zCgXnUF2Vv+GTEMMDNyxnLqJoEY+TXNRjE9aPcyo
7Yc1AjG9A3v6kKZqTRe2gc3qj3Ipi537fWPX2gBjaEGxl+jWrGIcAihVmoVQ+IUu1V9nOfw6Grn0
dPvpNxZxlrKO8g1xqqtJmRwFmoJfs3lWSjX0FDqFZ2kC3X97leujsTS0QOOAY+d+XqeeTVApnb4A
Fzu7KD9KZudMeHbFJuCXOfkZT6G+E0yvIxwLLhqqNFIMtC9WZzFF6dJqFPT24PEFH1tTz45j7JTP
BdAgd56i/htco9xzEqPZafpvPupy4dPDA5q9DuONErRaIvcWIPdxOoEaKxkmaaanQrhlEqm9XRUB
9XaDISf3BoPwq6iTOiYT/gpYbtCPp2IMlLu6H6w3X+3I/SzNKBVBYnLA1V7sVIQ26RFZZ8jL8Lxk
LXzI6/mXo/bF298fqqU0ipZdz8R9dQ3qVten6gAiE9Vs9VHtHGDRbYPubC0px1mOjZ0u5XWaxKQR
Ig26eUyMUdx9fe3WVp9EJswrIASInydmXPsjShNeLwXjRUr0yUO4562u5Tq4oYWVbXIbcQ2vJ34A
Mxx1bkpmqrVjHuICexA2VOkvCvCfbx+96wMOahH4wjJhc6hTVl1YwD4d64/B3WjG0ce+GeqzXSrD
nq3WdcxeluGKRXGNl7hmBU9ai8Yl3L67wtal0pMUpThAScSDV1bTvRHA5mL0vYDQLid8rZGMRLJO
aMyCu0k2xanpSvyYzCq4i5RqD+n9Mvd8lSshW8lYn5yEZrlxRV9TMDuzM7OOLtJkg8uMkOewfLlL
kUGqJ739PWXlMB4KlNdNV64FWkSd0eY/89lJcj+0jBwF/3GsvuZGkf0dcppOx27upoJOgyh+RawL
V6waqsDTjc4SXjJX4J1HzZas91rIN1PdMMSv1hVzolsIHcWd8Iq8QGE3U1FHO8xdGgYHLtPpq1YF
1d9hShPwhAC7OhSkAHQQ2Se0jRdGq0est7BLTCc2W95Zbe+VQ1C9N6SZFlc2hxFelbOWfZ3zAZGs
uc77f3MS1nfgigzlEOWOglP70AkIH/KcPo2zDQ3mjRt2eeGLiQ6TWTqN65oJBmKWBzggXYKxCQ+M
evJzrgJwuL3K1RYCZMsJ5AxScQEWXYUZOZKQKGhH6dyACfusy6V2ELPSPUYBd/rtpa5O4MtSL2oR
rHQFV7YjZCAMA3SGVTexr/W1ej/n2R6IYHMV7gH6SUtbYJ3Tz6LrTPQ9aKYNwjmhIin5Ofy1nWe5
ut2Qa0G+ZNH5hGhx1fUuZ6dOetsIzgwXVT+wWuEpkhp/C5wuuej1GO95G2x8J7rc6OYuwDcu9NXF
wyisMWc8ii8YeyNZ28jWKQCL50ZRv1cVXQM6eTis5plSMMVctO9fXwWFMqkVsEzpPEdB9ZnKUmsP
SzPtQWmTuXdpbvT9IRadGKA6zgNHJTLbC5aB4VOiJuOTmo/y82hobYQj3Sh1blGoie1zcPNfjJ7r
vdHXxicnKqGzssRbPsfq3SizmYwtVLazleXJR7nu4h+QK+Ud2SBt6xOwBNMOxqDAc1Y3pBKmkqhM
B2KVLcUM4aNwcLiTNUqMqYYrd5f2oz27TRAj0TrheiXdhQzt8QhXWvtnFjta9FHLQ6lH8b03vuEE
BGMqQipKu0vztJ5c5o+t5Q8ywfO+R7En9YzIqKOPSjCmBmIxmZkgI6u2xkmKY6nxYB2kP/NR7yev
6Q3wiihj5kQ4FAY137C6qjpGmhEUtLplsBbgjOZ/dIEruG9BoO45RG99BVJNlT+pi1Cafr1rJCNR
DNwL6OMmekSwraaLFlQQSm9Hka2vsMCqUQ9C7PwqivSNOhh5lwfnSpfy352hRe9KRYy6ayJg/2bM
FycBgNlytaLF6axLIqVH5IP2fHAWSZ9CO5xV11BF9gCSrvdvP9dVpr4sBRWGThU9w6upN0LqXaAF
TCemeNS9wUT3IUuF7U/y3D80NLZOUo6VTjWa5t/bK18151h5EaAjuNDAveoP9xFilZI9OOfKAaLo
llNq3MUZbQG0GytPspFkVE0BvC4zZh8UfrGTeW5tHNASFO6IQhFyVhtnUGaZ67RxzkYeRJchMmcP
NYDsePspt94vCAaZpi3SAzDkXm9P9DLn3ggk56xbNRJ3+NH0J2FE4vvC5buTpOFnPViNByjvzR0D
3i8Tp+U6YspBbvh6ZakAvIXTdnA2hlk7lbUmn0ZQTqCLy/ytHQPyd84yJ4NZGr2X5VX/p/nb6D0K
f8t+Dew6fchVOb/Pq8461mW/V1lufDW2KoiQRcz4uk03LS06NFfCC4rizZdKCxfGZ9bvyPdtfDVo
VUtdwniZWmH17swCNseoI0Cn9Xb6L1T74ZT3MGz9sh6cH7OSacQ1I49OWVoGOztm6wkXos4LXHeZ
FL1+mVYq2XbLFOxSFp1xgn+vDQdZh3F1uL0zl2d4nVkDdKYXQIHOTIpe9et1nHZOc8YG4WWG3eeD
M7+bs9534na8w9Nkz1d7440uVDVoorQ62M2rNzppU6yrURhfIq2sfCEs51h2k4mpjpl81iq1Oqt2
Vn9r4QjtbM6rCnPhIcFQ4fgR5hj6vX7OMS0cRCjr+CJMMH6j0hunVoj0E4xZ7V7M9T/48cFOw+Ul
Qq9eLmBOBLgwqWAwtY7gU2YCM7SEuEBNKAOf3rKEhJBdhI1rDXY3+m1TZMmxjZNCuwtGpekvGYg2
YGt9FH4V+PmO7oRK3G+Y/Krh9nqclz5tf5xDVKczXNEUTetqPdvUbXQpPCnSaGpu7dSGTRgz5Pdj
pCniUvdmW16aqA5at7BaTNNj1C//2NkEl0By4nNfdrXqloUTP4KtDb+Z+O5+C0J5+BeHMjZdYQXW
y41aR/0N3kJ8zzErCH0TMaDo0TDw421TQ39iQDs/WmxYyPqzbE4eWsvVp9v7dfM7cu6pb0GsXvV3
KydXukGgWUCPnLlXNiut4maqMxhuk4WleRomzNu8EU6wtnMkN64qimoWxjeVHsULO+Q/8Q29lhgp
8yy6JFYn2pPo0xAcYxPqxlORNvU7NvzwSwIv/Z60uFMf0HZlrnX78a/7pOzjlz215OMEp9V9FSua
6AYtji9TkrbpR2FwbYNnZGIPkYSw5HYoqs6ehHvyLxjq44cRvyL5AMe3iTylsvrnudcSaaciuR5r
87NQNwR3j/QfFJlVuDLHIQibllBZ5E3T+yzUlF5flTBbRoaQiutkSmycFKUvW6+ZKkO4RmPquWsL
XdmpKre+E5BiBKU0JjlXSBW9AzBBOyC8qLDwDsuY00/KKXgUAoxVkJn4s0p5fohHCIcpQ+Pftz/R
8qjrQw9gkbkfeo/XBUww9cVQO1l4yfW6cm1pMh4Ckuqdc7CRiSIwjpEJKDU25XquPtlUgBCtWCWk
0gT2hCYKqxyHat4LndtLLcNTRrugtVfJC2VoYwVOyhWRqo7fdqP+UUuU4YCGRbWTh24vRbOdx4KD
u66fy7Aji0nC8JJkQ4uzlawfsnye3a7v9qbCm1uWchbHLSwwF7DR6xuhHkSUF9gfnkWemvfozuS+
FGjGJ03Km8cxLlAIk3PhySiEHttRgemlBeLL7b2yeZxB/C8UyoURuK52K5zF4kghkemUyfrOmDMm
B67q8n0jiwQlEyxjs9OY6hGY7pTw9g4/jWI+FKE2fC90RXJc1cy1PUPqrSDLDl6MKXBauoKnymk2
W0SR8MLd1v9Cin0Eyi5C+bMVtM09kpowatUBI7jbb+OlP7k6OohGUYmQj+NFrmuvPwmekz0TRCm+
MHVBg77COOVXAS79ZzFO8vdc7aqnfrJE/qQmfYFySSV3sgvbL0FfR9QUpU7bWk8o4CSfZ2R0hZtZ
s/QTb8A+9/K5Uz5ppTNFbpxXVe/K2iDpHio2SnewzWiiqyCV9bEvdBXOt8PFWg1lAxuvS6xnPBGE
cdHg/mE1FdX41kZz1PxgfJGL+wzTwz9Y/vZU/sIqfRzhXqDqyNx4KABFwNYnkTwlU1X9kZK4GLwC
HgAAefRO0EbKokTz07wIGiLjVPxsbKVQXATsK3TZEi37QGkoFd8a2yjuAYg22nM4j6mf6c3c3FfN
mPyuImH8jcNo+LPzQa5D2avvsToiZTjZU6qxOwcj/an2seVPtVV5uZ7Od29eCdI9kHVYnAw41zGm
myicBvKgy6QDejN6fLvyobcOeTwaH24vtfzo1SZb5hqLVybjIWtdpuRNhQCz1MaXvnCK+3ZGGcEs
6uJwe5WNSIb6J7UQcy8ErNcXogUIFsuBMbnQEu++6kEaP+ZOEB9z3HN20sxrbVKAkiSZIFsAE/B3
qwBNdxY9XyNMLoPkVD+bQZ5/TDALv8hovzx3ZTu8H+oy+6lUfVzexXI04LM0aF3pD7od/Lj93Buh
g3uXN0tZj7TGenIUGSCM+4r8BOxb/Wi3MxpEWLMcmfhavlEk6jfHEObOJ90oYmybdgxRA4TqlaBH
7QgprwolulRobfmQESB3IID8GHZ16+FhEn7+Px5yGcTRptzgiiHM1c0hT3lJ4pge06JW/hwqucXf
ijj4zvR/nF2dLpS2EyG39q6NfCUzEEAjV4gbYiHSTsxsLxHlbuxquT1jRx3ZT7ef7xpjxo6iXllw
6QbmM+t7eMKXvLXUKbrUUQBFGYBg/0nWBaLdbaAje1aG4oMEB/N3lQfjuelLgdRagzurP2RD5bWt
nCjHau6rnQ+9daoWbiJEBjb71ZwwVKFK1F1E9q8q6eMgWcNpCGznIZ3TvVnaxqteBPcoFslDlu7U
67tIRL2ZF2UVXdSol39Ytaod2xkW5O03vXFcHARm4TEQLPAMWx1dTKwrZ3b08FKpXDijNh/iLvAm
OZm8IIVy1aFg8fbIBJyDa5aWHy32dagdxhzVzRYr09wQ4qCboXwyFQbyJkIuO1F941yCrUV4Hs8F
Vlw3FxATSyRZDPGlnBrpvk/s7nGOE2nyBFl/e8ylQu12TshGh4GicBEoXtA/DJVff7YSRK8SKpwQ
WRP1u4rM+7mx7OkeWVH5EsVRd2+YjS0x4Uukzr/9MTd253JomGctR+dqPt+rs2llskkbsdSyk27F
3/tKKj6oVfX39kJbexNXCbgpoNeBAqz25pSCMuqX41mgNfweuNBPGbjBThm1tQhJP2hlxD3oIq7e
ZIArojbTiLgoDT47IwqikR9per1HA906AlwGCwAGFNrVJpEMJY+jlofp2v65og19YnZtHfVWxDVE
Rrn04hpu9c4+2fpW1KogxZg7XuOwzRwlFpz6iCSSHnyoyyHzbAVfGLOY9kycX6LlKuNY+O+08qBh
EVhXNTuMDa0JzVJcIPGOwVHtmip5j0x+96/WDZQfoY+g0Da2oX7Q6DdaLjOM9kOJ2gTg2Tn6niQ9
apJWHJQ/G6BCv+Uw7J5z0aK5mOVGWbmDU1p7yfj15zeYyyzZBHLFwDLU1weJI6Q3UzaJS6nZWBF1
geKjNVzuNA62VlnmZvLSIbue29hOR7JrhXTIhjw+JOii+FOVlm8+mGxjja4Nnxoi91VQ6KIxatsK
ScbZFEc2vDjVtVKe0xq2xVuPJsMa6CTLEJihzVVBV9uJ2gxDcrEksPSlaEq/LrI9AanrMwN3ig4Q
x0Wh2b6eBmZT22VhmyQXuUX/1VXbam499DGs90HLZNZVy1Gp/R7IyR4U46UGe72ZmUiRFixzIkiS
61mwSTGFsmScXcAHaUsi0qi216tdPR5KbEEiN1Fm3RkossKiOdGPNU1Xkkf5ZynU7nOOPGh/GJIO
SiW3qcmwqW+y31XWKphIVSGahhGYgPDBKeII8Csw8b+0Icf3BvqppgcpQn+vO1H8VCkmeimV6tQg
KYpMGw9zqwhs/9rWNn20SjUg5VGoTie+Vz55sZhRbjeC3hYwmBu9hqGtZK1n14s0i2gyPfaKUta/
zFoBXbp3DEJOUkwUgLqobcSEDP7x7b1yHYN4lQZ5O70zlAzX8wVg8eApNZXrMW+Tk8Dm21eLMvUK
K3V2gvnWhlm49vB/wepcCeSUwRQNkjbGlxGBUxfEqvlLT2twvlZfP8NJwaFtbN6MxeUSZB5LjKUL
hxL0KoT0XatoVUqaDHJEuWsmCC9y4WAJN6rSAThntXP2rht/wFUo6EyKOzDNVx2dpm5ROsqTi2IX
hjjEaaT/TmozUBYyYIpSLDfQ0ZqcfPBBvFi/1bBCpvz2N73OPxazDdIdDNO2hLeSKJWaoCf/KJM8
8PpgCj/Rixb3zTRkD2YrV2ddrTtkZfj9O2tv7SfKTcYcvPZrRHkNEGtSB9bOhXC8Bf+4aCjrqOKK
vYbvVtxenM5M6hA68etXnUoVJU7GfgoQEfZHOy/vCidrd+L2df6IvDbJFKondIRQdnp9B4lJmzm3
ZnpRpcwrRJadAvrvrlwh7QLsYicXVzbeH55DS9HKI11LYYSJSCWjAEMTqp2KMsAUmncJ6LdPdpQ3
gb9Eg/FghA28Y7unm+PWVSo99BmoojqOhZdLWBfemQOyYV4AUf0+kcM9sZQXWN0q/tJZXiZYQEC5
OFfvZAyJeOiacZeFOAOcZuAvIGGYCGDL1CIP/qCgLij7VVd278Ng1FsPnFdf+HFXik8yFoz/sALO
5ntTjouzocrtImtd65gUx4nlm1DskoPcxzYERCGXxVnQ/5Iu+OSI3rPtxQ8qQIhl9LPAbFKwmUnf
7Gzjjb0F0AhFEGspPdGnfP3VTToZ8dTxGRTUQD7pme64GjrSOxqM1qLitH6RjFcx64TpAGJy9SJn
LS65xwEaOXY9TpcYvXjFLUzmY0DzpLy+B9CJ5nYXV4by0SgLXfK0lPGF2xgLlU0Flpeh5jUNgZdY
cv4chLOOqAeM9NEdO7mlpdvoHcKGvV24KrYH2dHpACd6SZiL2gvHyX5HPQKEcTJLefY6OY1/p63e
MYqczV9ZN2tPRjENmqsAkYtduYnixE/V0TYPYScZzaERULp8patM9TD0jHfpsljjl6LWMt3rhym8
KwpjaN0sVuQfVRkHf7MyMB8Vc8LFwQIU+ykehPYLCj0SiW3ulM59kCPe7JY0PoPjlM7993qOMskl
iKO0IEIpGfysg1D7YIV0B91iGKT64GCl/JkMS0qPM0Zj5ykV8h87yK3BlfS6/ZVV/cT5BbsZooWC
KrpLZyNW3iV6NX5RapzXjzYEeIO8YNL2yt2N7hhVDBAtnoIm+9UtO5kRTkRogZ/rZkSamV7pIdHr
0AvlbHy/9AkfnSYpmJi1+btMartDywzFs6xO3YlmL5X1eseBdloKKnBc1wD8UNWydJjsM6Ilmu47
YR+VhyppqvpxdsaKk6VGcXifOs6QnLKW7ACFeymN75pkrA23bZ3BOQHTCqajpg1o0GcW0iopOsiG
a9Catx8Ym0zdX1mp49ZDKIm2d8Z2+Sx3RiNwgJ0jJOPDGn7PKPVy8VR2dl8eizYdfmXCwh4A3XOl
eGfbs/POnCdTP9SRWX9IDCn5ZpcYvELG0NOM/2xs+OVtNk2e1FhD4kqoCXyPi1lOj5klt8DFp5jC
ZI70bHiCVM6BmRBGzy/91BWXoYk7bIUJMONBOJPyXtZm7OIsh322E0w2Eh+KiwXawzEnMViumP8M
bfsK8Zx5LJyzKuOSW6lZ5bgtNdZhUNgDUtpUh4hMd2fVrU3HsghUwC1nwLQezwXFAtitJfscIU/g
JibojSHNikNcdkyzukJ4dtYEXtuQjspqOdyjulWftGbag9hu5CNcz5Qj/BaYvlc4EjTWE0Yf/BCo
ZYehSudHSR1bn1mU8dh28oiqfWYdDWOvEbxxmaqLtgVikPKiQrqK4ha4AUcrl80uO/kxaBLZSypH
Py5SjafbOddGu5KLipkhnRA+9VWrYswZter4AJztdGw/IqyD7W9ig8F2G21mBmxm6fwxiXsk961K
ZpIJIayLP3WDNP/QVMQTKsQZYTu5YRzI+ZsRZuD+yWIWhiSV9FWzZsRyZVikRGypFn4aZ/NFG4ds
Z5Wtfb5MzohvkESucF78iyybINnjbZhIDLcAzn6aUqdebo/OuYxdauHIbETxXiaobGTdC7OBWbsB
+vUKQQcyf7DaKpLOYSCa0dfqcBFNzBwD7Ar/Sgeh35boQhv99Gs04vEvsah9Yt8wXM3TScG0N9Ja
xzeVwKjuyDZT9RBYZf91AmjGMM9KpKM91szvE2rSp52ts/nrl2qWdBtI9XpOQzt5UNQQfno5E6nA
kTLTNhLRABJQMv1h0rCxgPwZHstCke/HIFRrl7rY8OCD6Y8DXileI/XSe0cbpeNsd/JzODXDHVgU
6ZumN+MpEtKeps9GWoxgHjcatTMw1HX13zmz1TgRkGPiiDgncxadhlLP/ibjmH6KM0nZeUkbRxmC
zKLERPfkut0YpRWckpb1oE+J3wKGSeUVfVd/CLn095gHm4vRELfwwUaRYd2ebhHvx7jOlM7T2CUH
WlC4tKDTfIcUm3G8/fE3Ek246oTGBaF1LeVYoP+GSAzPxSB59JQZ/eZiMrSdqnTray0YZ3Y0j8N3
e30D8YSkU1FOjSCAnpTVLHydFtEpJBE6RIW6h7HbeoHcdnTBoaRt9FOhotTYgwTnMTO7g0Fm5Uv4
qLuoaby9iUpkX0TAmMYoWHGvGpt6EFijCJdHi6f2AWaqjPSyjemX6OOd+Lb5VAB1ad8tPLEraEA7
MGbtUumsl338rpOc8UzXsvmRKZHl3t4We0utPhhmM0o0hgnHC1GWoyXbtNbgEn8Og/jNyvZ01rkW
TP5kWgq24fXesMAADtB8g3OCJU/kdpNWe5i9DHejRRC5/VgbNwRtEZQQloKa+dkSCf+TCUl1qyZg
SuCbp13oN/qcPEZZnxwsY/5RddFfvVGGnYt5403+d0l7lQMM+WykozE7Z8WMoYfhbjc+F2in9iSn
zR6EYOv5aBeAWXlBO69TrmqB2Mj4fZxL28wfJRxq7tOq0e9zs0F9dggHLsHZ2umrbT3hYo+xdF3o
q60BrfzDuW26wMZjVU4vZtTRey1m9RgaQ7GzLTfiCF6Yi7AWwy10blfbcsK/VWlaUsqil9rDjCzj
YdBajPP0OPYo1U3/9n7ZWm8RZV0wbBgHrGfAsIODrs9Rd0i7PjnG7TD/GRrju9626iU2e2enHt94
k1RndHoYg5KurvnmsRLnkqgXrEkUoUls4FqRYbxzQlpyz29kcym+1cv9ec2jHYsY3iJsgwvBd3jQ
cmN6pOtjfuhsuEa3X+IGwMtABw3BLpQ4GKmv5wGGKXA9M4NFfdRRjuOUSV455vphBJdxkhRrohCZ
IdZCUHustbL9kg1p7qlKKd2HIR3v2z9n68kZ+5rgFthLV5MorWL9wlEhV6F66k8Q4O7I6SQ/pFO7
g0rZOI7oz7BzlmuP6099HW76ug8Gq4fbhxfa9FA2RXinxJJ8rOdQ+HVjfBilItkBnyxHYFVggwrg
HmJcT//0peXznxAnN5lA2H6SzkmTh74z5elHZhH1jl7x5kv8zyqrJyvlrDDxf5DOvZnE1OPYWrqJ
U8UuutCAl25/sa1KEnw+3Fe+1uLmvboiukDMeov92xmah/UTU3TjPCBFcegDGAKkoo72ocKx7b4N
RueLUqW65cWzBpSsCt7Mcqe6gHCxTCsoM65qaa2meE80UrNyksWlNS1xcUJnz1Ri8/UicbfI10Dd
X1eskpxYYZKV4aXRjPFiC0A0thG1j46T/R/DOt4plADSpIUvvXq3A4jCpKoA0dpjBARTdfI70WfP
t7/g5kFYVN9oP9CYX18RCBE4tR0AjQ5w4XAna8INxExxGkyQwe1F3HhdGu1YcW29w5fADXyH62mt
EwI4SRktBHIv+hQ29AbVAnNY3mYaQBq+/XibSy2iEsQ3/rIuRgrCp0C/DP1oGHjeNKWYbTRydg6Q
b9vJ15fPsT7egDoQ6YZAcg3sZoJWF3JFrYZAqzh1nS0judKlR0RUk0PWDcl3CjDjcxuO/0dLGnCi
SfIJkmVhc7wOZsOIgA5i0UTxqHROBZJbByvupp0BxFb4osCiXUI6vczOXq+CQr8yGDZHHeAxWiC1
JJ9TVU137gBla0NSOC5KBLhtwfp7vYzVKYxbHSTLpNqYQxeJqgoUbdtPimtiUVXfBdas/WVAxiC1
npWxPNTN1NenTMzG0rca+9JlEtA6B8uxgNMueyNyCzFnf+R8rhuf9qa6Nwra2maLiDJ1DZ0UUtjX
P1pV52jEkE065708XWa7Fr+dXNV80xqV/+PAWkD3meIhSniFJkQnqx7kUtDQKDL7sMCo3NiUu1PZ
5v0xTafczYoi2eGabX2UF2c/tNvo0turHQay0YlqGbiZFAw92o8KFpgYQfipIX007Qm6ApSs/+Po
LmR4k/KUJt26M+Wo8GhUPMsvlhLqz2lRxx5K3PXvyZq/3w4SGyfXeWl6swpV6XpnZ8mslE0CzE3K
UUpinKDX91ocKo943znYSxph9my2ejmfgJbuFT4bx4ralABPJ5JOzzpCWQn+VjjAhhdjBHzrKrUM
ZhMFXHnndW6uQw+MTtiCM1l3LvQiMKOqMWDJ12k5uL0xWMcB2/Zfb3+XiwMk2D2Z/Gr9LqMMJYlZ
72liopR0YdiMqNUEGJR5b3BBdr71nBCaIJYfe+X+1gPSWiSfdcC5XbVmVIZdZhPQZq27rH9ioFVB
N6n3LuWtjId6GP1yBGgszuAqDAb4olhTBWU1ihZJ1jmuGvsAWWHR2C2nmTbmkJeWnyVOFrhQU4aR
7m00MCyZtc7ytDrXyp1kduvJFyItGAbQmlfN7MIeQyMpYN9nujw9NnQfYASMe9n55pNT4FEsLGBQ
nv91kDMEAoklZJUz7AjlbqQzfcEWrTiEJhQPTUgqeNAsfAR9M7pO1PVnuXWqQzfY1U63ZfOXLLN3
bBOAGF7R7Aajk3oOrX0WEkomhywCwgAv3IirQ25OlnmHBFGHiKNc4TitUqj4JSIt9VEDamC7qWQO
ydt/EkAScADQBLj+r0QoGOQWWYOg+GXSRHEO+yLzckawD8qcm18hmpXfclrdwI+k7E6MZnTo0qp9
F44UHrcP4MbL4ZcAflgSAt7QumccOaMok1ph+i1So/bgCMcPRiLFideawrngEds+1kqtH6fCmN7T
/JPfRTW0RIAYrfZWDWrtRaaJzIS0hGOzarHALjFnNPKTS51GvwWaaC5yFw1+jI56GhJpTwnk+iAs
h5JJ2oskAZjN1zs0FA2S+4aZXHolmZ8Mq0rfR2GQ7aQo15c9qSSyvAwGl3xrvUoWB+YU0nq/2GbM
xFKzf08YCh6daip3+jfXFxONlAV6CJSCBG/9KQmZ9mjlMsG0LsqfelQk4zmzG/Eoj4FToi2Cdo+r
VcxNO3s0pdPtnbS1OtGEDgHHHQbDKtKFs102opK4FiV7ciUFpHRSNcVRqcfojkvSPNWMrnw1KvZk
7bbeMLFskfchAbzS9+kwF5kmAZc1ktPJTyzJPmB4iSd83Rb+7Ydc+oqvs3YqcabdTL0X3Yz1Do0x
05bjZggv6dy0F8zRaibRWeZlTTh+YmSZuzmIu5MVATd2gR6+WeeSumRx4OB4wE29HsU2yQD/i088
9akfluZ8nNtZ93Buig982Z0k4DqPYzNR5i1iVQxe15cXtDlUA5Qane/ECe96yegfbCuavFqup0M6
Bq0fDfIeGXQDlLlMZ2gL4oUMHXSN1W4QTi1CYYAHZfA8+nNojSWWNWaW+XNVABLoYxHRANXSQvGm
fDCfkOXHITZAvLj3RqtUviL2xOTLtod/8hCJ6qCmTPO8usqkB9QNQuH1uUqPowZAZZ36eQw/xsrY
6gBS2vI+KNJ5MaZPQtjsdVN802uEfE6gH1PhdnXS/gQEXUVHQ6nrL7AcYp2PTtF9mISDAEZumFN8
yJQQw5KuaLpDR3UhfudR4hxjMUQok7ZYwN+NVREqX1W1nT5BYWjqnbCzcRxpOuBJZAN5WXSvXge3
lKy7aMY4uhgCh4yMYd8R3im4F6lM/iZljt93kEd+H2AUf/uMbOwaBAQpl0h6aM2te61RoFR1PoCB
V8uoIIkjvVHHqPuIuxdYjT6sqalT+e0H0wDvtpir0Py4akxUAtRF57TRJevC0ndQbsZOqM2/Vqom
jvEsytMY5r3XWErm93i/79QEG1eJgfDKokHL+bySRkZmNkmjDi0IjV72uYmt+CgjxPDmmhoI+yJI
gpfHotC9+qZlBswKlyd0H+YeWTioIP2hEPm4073eehiNRAnoJ4nxlYxG0sxcDxHQS2RW8szNpjD7
mUdwPG/vk+VCWMVSnoaATUCjBl6DKsJRDyd2PojhyDHelTaQlrjRVKykHONQDLO0s97mY4H9p71B
jcgmeX0itAGwEV5wIEpbqbwkdiueR9GHO+fuf5ydR5ObStuGfxFV5LAFSSNpoo/z2VAOrwlNzvDr
v4v5NhZQQ83xwhuXqwV0P/2EO2yv4kCoc7iLV8IxzIaMNuCqv9oVgyLsO2XDCwRWTjvrbFx6UGYY
H3LfofW/bElbccS0ENeiq9bjVep2Sg78N7dwGYAKnO7Na7aeipWARjCkl1dT+jBX1Dgt6/CaYMLk
VoUvrjitNTuVyVbMAvwC8ZG0jE77omQwm7YtEMWIrnqgSU8cJ+sQR+3wMNmipjgarAMRJfMUBRHI
t/fi1tsE3TRbcYJmg3x6uzcmCesvWTjwg6YqOI+5PMsmSu0HZNy//ZeVAFKRdrP3lxiuPrS1oUrT
6AqJpvueG1nJk0X1p6GAIfT2UlsHbB7W4M2LzNqKHBc7nWZHDbQgIOT5IascmIZJ4pnZ9KUJm6//
YbF5OkK3j22/zBWcPLAlDW7/tW+D5tExotBNW9k+IYKlHgfexU4JtbEj58dCOxpkLVikxV6JJl1N
ei0Pr36KSwKJxHiZusp8/75gFfJZcjfgtct9ETVJP+CdBZ8LX9PnoQZQYUJYeWjrfg/wv7H5Yf0i
B4qmFud6+QJNGfgJM/TwqqeJo19jWSTxwZza6oy4umMATzXju4pN+sUpJ3Mn5G/sf1ItXBiADzOl
WMbiTINwbAFVuQ59UomD36fKRz/u4+Igh+p4enurbNWcjA8AMdKBZta8PANSEqAPXZrZNUGu+qig
RXEQ8pDgZ9dIp85CADBSnE/4AUCjMTLHKxMlxP1O7BzFjfMxA/oYIXL9gCNYXAiMK0q0Obv0mqh5
cMmKsMG4OvBPRuqQpHXxXo6y8YVRVkTwmI4Hg+jlY6tyLuk4pWXXXhvk6mDZUfhNHiRMni3FH8lc
IvO5FmF0GKGf/n77nW8cl3neNpfWnM4V0r60ey5zX0+vdWo3NR/YN14C2Wr2dP42kj96SuR9zNo3
vF3VdGoMqTD4tH0X0NzqxJXqwjpmtUCDgq6wV1d1ev4PD0cfHSoXaqWrwjeIC7OKKiW76r5c36d6
lV6qPi53yuutR6MmgXAEXwG17/nz/jWQbWpDL3Avza4Zph+/6m5Sz75iie9OkWu5i02WHdO+EvXd
+x+O3szsfwH1eMVOAfVfNNhfZHhhi/YoKgs99VLt3z0H5qORudKVUlEPXE4P/TaD7wvBGKpxkWM7
hh/l9yqu8w5kc7CLi9s4CXQGOXmMQKBULy/6siFDQw6bk+CbTnu2rb5+pNHefasdJcSlQptG3YOq
0aJUE41Dbuy80w2QLYk6pa2O9hYFw7JG0X1FsGvs5CpNg58eJrTkMfSp/ApSqhOD5SyNYjp3hI3Q
tUSQ/tYgPn5BJWX4WTaqHXtWiEWoK0nt6O/c2huheJaqIfKht0E3Z3GxqVAQBfLu/LTAaLFhtceT
pSX6mcpnj628EQBJQWiAv0YlkEa3O1qqYgF/PE/I5criYEx59wC+tgVdN7P36B/vBKHN106kJQgB
3lqT2iQDY5+w6ZJr6/jNUx2bxgu5f2mfAOyP9ikaZGkCgorT0aEupti8aolZfTSLkkGA1UqxfJlS
oZ3NJnR2CQ0866IaARhkzO1ABlZwtBbvogj7XBnYEXlspL8kHAS8RAqwj+0NfSfN3frCxpz9gdmZ
M4tFmxMNj2Qg35jZyNEfw9edB7tqu5NG8+Hz27FjcyXgeOBHoNauRlVDH5t+pBrJVYwiP4xyFFFd
YaabYjO4U4+8tmWWL5BNi+EFRfg6hQaobYxhVKbXJvHjf3vE/D80fTL5uPU64qL0jn5n0oHBmCxO
81+FnRvHvqF98+7jg9LFjJ1Ho2jGjy+idKxkkoMCYXotNaXXvQx1ZXFAhgu+hzaq1XR87xt2aNaT
QczlHp2pxWnNwZPZcphCkZ7DZi7G5Mtomj+mLNTefcmxEjQ58lGQJKvmeMetnvnML64qICzXkP3p
UubJ3mh6fcmxChCv2TqcZGUZGPFY67XOjhhMJGb9mX0in0ni8GeUcKNy5dBsj50MJ2Hnq60jEfPi
2eseUVn+LJcV3NlxGUPBhC2WfPSdSIVXk9dP5qiXwV2nRYp6evvDrRMiVqSYpScP63E1BcMg/XVC
E137KICs1eNjiFKDsnPRbL1OdsWr0txMxFxsDwyyu6Tu8+hal0lwrvAHPI5paz9FwPNOlALNR8T1
svcfRQbU4C5eCz/+WpwB3IlqQ5moZqM4U13hc/Qmpw09GoXjx6qq4z99hmKA0lbJqZdkVNr6WmQ7
n3TrBRPlUA54BZksD2Jh6z1zF4Y5dNLhuoaOf0/ystcGWTfkZ9M/tHqBPgEFXIbttoMowvQwvhaS
NLa4o+jOWeLy/hSosemc1KaTZa9Sw+QfMPNR66kAmF7ev5PAwtNpVdlJK2VdJ8mCJlXD+Jr6XXDR
NLy2ermednp/WyeEown7if4VpkKLS6PlJbfNrBU6O8B7I4IbLwKV10sdBD9j9AD+Q1x7lbthJDdz
cxfXYTaMVN5GH15lheAmVZoGsAGzVmzY98Q5ts4IQGCFKTkdXHm5W7tU1dh+VngVYVIcWiS17tFa
pwSLMDAfoYo2wXnKxvbL259tA81KVwTVlBkWvAGNaUep6OWcgjswUDf1cPtTvWHw5YfASqs/BhbD
jdfoo3JnYJ3puNSKun8sp8l+BrYlMd7JAvvX279p68zMHxfNUfyjVi3KtGV7VSMyNXUfaT9FYGcv
OgoVOydznRXM1zRsPsTpQCkvg5KERRryuYwGbKPxr1ZfDY+O2o2PZiWHh7cf6HUgdpsV8GFhPwNW
YVzFLOk2raIWhsvqENhjEUEUJpUuH8q0x7J50sq69EiuQdoFViHUU8wV+glAahr8rII8PKLaVX9F
ir59lpsmrQ6NWXbanW2x5WnRzWpsU4hupFskzEXdbGj64mQ3jnEEdFHUd1IrF8eitvWEdkIZfWs0
px89DR/JzlOGSe5gRUW55U2RGmqoKEt1txP9Nz4nVDKeERwvaPBlSyfOe3I9yUaoInc+KW1iPiZ6
XO2UpVtfk5kkAjd0thkwL05qoCVqIxrUSzq7aw5QzpgJqFN5b3S9vHNnbsSgWSzldfKIJtXypKqh
KMbSRptP72XloIDkfe4bNXxEXlP9kcnDnmzZ5nrzrJN9ClZi+WidlanSZOkR2AQ5/oy717dsLJJz
R/fyGclpe+fe3PpcQLSoC6mlCHuLECsVTpfTt0yuViW3zOeU4RjEaNG8fSS2vhfPM/s1QeVeNbnL
YFLqPLHEddbRvFdaszjkkopmSZcXO0X9usym0zO3f+E10S1bjuQRguwLSPIx9Z0x/hKow3gt8/sz
igutV0h2/GABNnpp4l3c08ZDwqKcYVXEVtr5i7xHaRSGi5ourg5tIOMU44fwFGEG/z2JpWYHKL+x
SxCCoY+ARDGvdIlnNSttDJOBojKSx+gUDlPeeK3OzDgTtVRh1qqrOwXcxkaB20FVxdzFZAizeDqB
cVk2REV6nUIp92Cma3eoUOzZCG69Q2D/tCfmzvNahhqKetZMiBNVtU6HOwijK1wP0wPatSc0t7XU
7HcAE5MUajU9NUJc0cCqp1eEH6cfgFID32MgZ36Lojb7/fb+37juEckCdIOSASL9y6DYEZz1GI8V
CCt98qgM/Vh5flqrHyNfjTJ3wIvrUvh5shOLt5eliQbaEFe7ZSxpkaAyihGpkcoesHZpCSuF26E1
ewwHXTK8Cl/v6yj3zh5ic+vdMoWZhTlmY47lIRw5JZ3aR8m1H1qc2YCofso0wPPpIKv/vP1qt5aa
m6701RELX8VnSRjqIFKLqwAVhQPuDq1wrUJPjmmvAXd4e7Gt4MJ9MytYkkKs3MZ7WDZ4AiD4JPeG
+bVOBgWNKa22LmZSGRB5C+2sFK31GGdQnXfW3npQWswox/BSdfgOt1mFbiblqDdkFYYNMDQvsXuV
y6g8RZEd7Jz1rejy91KL6xWB+iRAgIypsY27QRbb9ann9viD5Irj6mWIocDb73UruMy2eq/NP5io
iwU1qUbdJEsiJFdwLNA7/yGpoz2wFvfMqt/1etGxXWgNzf6It6+wsduIMQOgKb8IDf1TSnkz5a6l
d9IL7vWqfEqmqLZc7I1E4wnZN1ovtEqTcrkMhGtoWZZ6ltJK451Z2maBTZMhf6i7WvtqwRe33GYM
cD1Vg3Qw8PpIavMFE9Dqj9A7EYO4r5xPgTCy7OyYohYgpUsFHici5rUr9UxHE0WBGOikwpe9MBv6
P6aMur075Lb8TTEzRz1ghlt86Lre/0d05lQj1qpi8QErE5l+Jw66B2lA9/pUOrH2zca7vDvocEUR
fE60KT0kjGmcQ22UHaZacilJYNWn6WlQNfTAi741G6+XRif1sFUUv4yawvIfn04bMcM3hXKnFlWt
0FGa6NN22LN7Y5SLxGt8yUIqwGgYyU/AFoHVjikS7DGRB4W3xE4Ksot8+JmGqRUefHpLIFOyYPgy
BIP4TJSypufasZhLuVXaJMZvFGqG8dDUSvi9jsuov6QFht9pN9XxRVL7OjiSzSsxcj6ynRx9ORHm
UU4DXbiZHqgacS3SJC/X4uhpAi+QHPJ4rP9H9BjMezUZIvUYSFIFLqqPs+5zPFLkHDBjT7OXKS/r
j0Vcmo+BgvaTO5n9UL2g7xMWblKZ0zfbEM6vHm2VkzMAy3fbCH76WVLMyrrL5DJtXW7/7qkVmSoe
+7rvetcM6sA+UFf2pPepIYIDDi2ILgn41tNZrtGWdAOZWw/XltRKDsrYom5X9OagnAp6U/VZyJ2S
ukFSlAi6NE50n4193cIdE843JHB722uGzPhcOkadudbs0vSoSn1/NQqlT1zuTltBpCTKhnMX5she
ZYqNXB7esRhMuA06/hg1hQWC/Qn4qPKiiNAsvYLLAvuDLmh+l7qPSKGfSGbpdljvmZDTxlS+L5rJ
+NJKfggAzIgzL2mzOjuaghm1O4JyC146isnaTW2zlL5kQ6WaXlDk5lXC7/ejFufCeslgakwuOVvc
sSmdsbtgf1d97sbaaFy9aLSvRYlv6klPNTP/A6pZTWFXpijjvB2CNu5K6sJZ8MUGALeaBhdiCIRV
TfHVaFPtBSCu/8kpHfsXOhjJx7JWfldD8W79QDICkAMAB5hRYqC46FnVAnmNspqyq2jGyKtnrF0R
SfFxlIyfbz/dqmVEh/+Vek+qj+bjcgw70NaXoTOkV7PG/cUenPRDoDUmmCMnbr4VHaSoVtQ5J28c
voDXjd+v4MnCWE/MzTH+XvZWhniopwT1mitgl/zDEA7jRVH9nrKtEqe3n3XjomQp9OaBdnOlLIdJ
cZdlgSMLcfX7NsN+IphcCmrjpOIOsdOg2ri3NLI5Roeo+DLeXlRPUTgBdrQz5r1lX/5uU2n8pbRM
yt7/QPhYoZlNSbOeUwZR54RxkFA9aTgIudU0xI5n27HxI2ywftq5i7cuyVlPBao6LfEVu0xvCg2F
RQooEfTVgxNp/V3HgHi4M7WBtLV0IpQbukw55rIy7J3CrW8HeYq2GNNmQCiLF5qVgO9oEXEK68I5
pY1eIdTGupdMapr3W6sBoqFafLVhWfOKMjNCfXWij6oqsQMOlhBlN8NdLQV7A5pX5OlNS2iGLnJV
8kbtjbpGNSUTC4yegTYSDv1hbpjej5VT/5z0zP6fGercV3JqC9VNqyp7FFjl2o+jjrbJoQklOzn5
QxJ9l/1MZmTbU9i+vcNW33z+eWgFYxjNbHQ1CR+kcNSj0EmvGLfitIEW2Oxg2+PmWjg/usDSjrY9
JJ7vZ/0ObW6VarIylQLo8hlCunIqyZUo7IOyTSlD/OEoaVl6TIqiuzOENT2okTHu9VdWO2xekIqP
uk+lalhGwsppsfcNWTCDGHPNR3ngWBX/QElJdppUr4Fm+dExm5xJiIzKCPS36aam2lh8T5CshTr5
nav2AYjtQe2NADZUU3Ev+iXSgmQs9OWSMkPfuB/j6l9VxPkHOdfsT6oR6eNhGuGcnrs266nvI6MO
z5pTWp/Tujb7y9AX4l/gAsn3RPXBLo0Dj3eEMKxMx77Upl8ZHqqGV3Q+4AY16pTE5X6t1C/s+bZx
Ab4O3Qc019vkiGSJhq2TnOWpS9pj0lQDpfcdUV+koCgHrMizaGg46L8WeLAFOVJRuIc54mM1+qbv
KshFfX17Y64CLF/LopCEcsilvHKgz7LQHMKsos/Bsx5xNWs+G9GuHtPmKnTBGGfCwFnh6mQr7qZQ
TtKrnDQqcS6SHqu03PN+WEPAeBjmU8QvSkgAg4v9EMVxYiZgSq9INEZ3SeL3SBzg7TVEccv3V3wv
TFT9OYya6D5XUXUJK0t77plbH95+q6tcZ/4hjAHJ/PALhQV1uzHN3kecVGPuHwl9PPqJQrCXambT
MjLMwpbYkwTHneOwFWNYbpa7RhQZu8LbRTlpzjQDT+iBBNn/AiPtLrEU2JZLfWmdfD3X/4UfFj/6
U2jVO3fa1qF3MGME2Q3+gAz4dm22VsEhK7Kr2Y79fSUnHXgzvPTCzule3n63m0vNLrZQnwhqq+xD
Kij3ZuiSwNiCBiduvnkTdO4gJnsn0dn4jPZso4dwG025laAMVUSgjTKajAhw5nejLoprISzzqDBq
8HC+yO9ly892Ft14PhpKs/4IeSQZ3eJVVlppkplP6dU3y+ZfhGmru6hqm9aN1MnaQ9YpG9cD/TId
kSUI1GvFABpnVBAdm6aibHSrzlAuZoVieF4n0VGPoAAD14+PlWjtPz2jwkMRgbkTplyfY0g0uN5O
xoUuWHMMSmOaDafyneRsI7Nm3Es3CKkd9M6WDfSuMEJlGLhPIsMCPqXCXiRYpmI4IVScf4q0uP42
gR8+DULQn52kZDy/veM239E8JuXIbgj9I+ofIUhN9JpUfNCQCn1JsnLw2j6FKRXAWnz/csx1aAYz
toTjNwfTvyCBhVlm+NWTKxS2In22ccI6SEaKMGzRJcfJGndZ7q+vcHGPgksAqkt7CJL7MsvGnQYd
4bQBs4oL5xM4ogC/0SKsXGGI+PvoVP0pKZsC5nDmjJ/8Ju4ucJ3ynRxpa+PTckeLg8GetsKiqAPq
RqkOyCY16+g+hf10wOGqdBsp3ZO83fqiDLaY8c+5GOCx21ecJvJU2qJPEU8xG7TwI4RP6XKcnSKw
MLyqrO9vf9KtR6O3rwOMA5HCM96up4ZDgRlcCx82wBONlYzJm/pY/2x0XaX/h/3D9uHQMXHSkTq/
XawtiykY5Fxc6ykt74QipjulVEtEOQzTa60h/A8PR5WNNS4tzVme6na9RMmE5aNjRuVp+3eTn/3T
OcNwjNBX+vL+1/j3SvNn/etkgCpRgol06NowZD4ACxP0vei7Kb651zDd+mLUE4jkz4RIdDRvl1Lr
2ggdhZJwrIvczcHxPSZ1Y7oR7LfP/+GpZswo3VD4bctkYYT32skB6KhYzpprZHHYDzk6rbSEVaqW
txebd9ryqFOIYPWBoOcaJS9olcl0ieJrGwat19vaeB8W9rSTimy9Pejfc2pusBGXd3Rfm5HeAIe9
SumkfY6nUByHxphOxVTvtXi2HogCh3KDymqeDd5+qC5x6CeVDOrqIME/jXbyFfDOHoJtvnSXr42q
hmtZZhi4GoIMQkFNv9TQlDeN5NygNO7q9lhfjM7E88emPRuVHWYeurIXqrZeJRk6FA5wgOtxdWom
oAq41K5ZHkfwNeTxDKlEeAmGzaf37w1MwxhjkTqvqQu1OZipHZpYzaA5cQjHJnGdztoDN27eNmRT
s1oQ3K/VoDMsCIe1NZccvtMe4zqeaJTK4Ue8DOITySUq22OnNEdNTHTq+rY+VLGV73BT1qhhRm8z
KwX6AhffKmP1EQsMKH6Sq+40anCMVR9V+hIF3VMXI0UAqMROYQVLEO3dPHOq9i7P01RzhWj9B6rt
NHWBErQXcu69ptfWZiPm8Ms4OmuwdtUFGGOoDAEy4NL3vVkyxDAt6SWN8p+9j1GM00fNvx0jh52b
Y+ssERooHqjT1vRe1bdNSXOwYRrkzny0cKv+6tBuPLy9zbayam55wDvw1cyVnZWT5GomijS9WpEV
/ErbIfjmSM3oKgMkdyBEKHcMorx7e9HVMYJqRS4PjRe40MxWuQ0TuZMNisGnuhh+3pDAZ+qx71XH
dXJ0MN69FCthxgFhZRYt0G6XmsfUEULP2gW9Dx/1+b5N7kTZmuNRIKCWvDegg97ic8GpB3MGXGHx
YEGMhkEs2SpENaV26Taaj1OjGzugj9U3YxWqShy1ASNi3zT/+183L+KrRpmUgXwJVTl6rIywphxJ
zQdjHKYDaEhGdVqi7Gi0rbbjvCghF2819ObxB7tdlMTfZ6Auyxcy5fS+1ktxyZ12D7i29WgWxRZ1
K1h9ffm57LgRqj5ZygX+uf2sZpX2kJZN/SJEoH8qS0f23ZFUwNk5a1vLIrc68wJQf7Cd2Xzjrzfa
BGkTTVErXxStkD8gjSKfusSITp2ZyrqniCxkXOPE5L9v7851+OVhiSuIBAPHxh9rPil/LcxGUvUO
Z+6LKE1LuJDGFATpKnv6Suu06d2yrwz/UMudeiqiYTo3SpOm2IBDKD2+/VPWZ5JfQlbMrB3mHnLd
t79EaiRjUtJSv0RMcU8+DcmLKtMlUcq62LnaNpYCGQIGkpXm8cxiqcxqmoiJnH7Ry+IJJ43mSSiN
zOxC2qN8rDctPV54xowF6fiiJ3/7UErdADGnsL+onWOWB8k3/MnDT0bZOZFb68CtIsvnsQg2iyiD
+EGCUL49XYwhzh/GpskOY6fKO7FsdRVZs2I9EGTm+dzWy6cJet6QUejyhVmp1R2mAWojGq1xrJ5s
8JCdZzRt/HMM8ny86+CS7R1ObT4GN4kXPwAcAR8NDjWtw8XrHNRYbwNzVC6NrnQ4y2Rt0HuDyKrc
NZUmKeimjj0te1NS/8FF3MFMt9T0X5IRON8cs8AKUAz9Nz9FQ9atfCl9aqFa0SQOkTtzwZgo/wqt
V7sfqtLW/zhVwvBWbklCLlqeBM+ak8U/RGgb3ws1Ckv8XUw8tK3aav+tjHi61yAgStQEwyAditHs
4p3DOhc0y6cHesOFRU6nsWtuN5MRU/0L+HsXLWiRAlGH4SBLgeRViTFiDVC0O52O5TGZtSNR+Wfv
QmIDMzz/+1+xoU41NbNNvEDaLqw+W1o4ebqUFJ6UhsVl5/Cri2ejZ09oJ/GCbz2bNc0b/K+1kM9I
7VGrBuJQLLdu7Sv1UwLQQX2aBFWt51RDc6/nY9B5UhCF33Ma1O01lupBPjZaZ6pe3ANG/Bbr/mg9
odWRehVjkB+0553od2UkzoPcN7U8uHYZmiYMot4oDykdLnEwVKg7z3U4QODB+bnNPXCTqewFiekH
54wc4vs0OmCBizxKmhNuRkicq0WJhZ9Um0ntSSMFgRtOCRoC8lSVwbkd5OGrIQFn9azU5IGa1LaD
Qxj3RfbS9319MgYUJJ90PwVAhY156Jz1nunfS4k6GNdp0AnLUwV80ItqiSi4y9umNs8JcHXgGHYT
25/f/gLz0fl7c81DE1gxHDAQFLP86u0HkHMrkTgH7SWyC/uiSHIb3mm+3yb40A52d67Q0fvm5Ci9
79VsqzuIpUn85mY9IZme3mJfmz53lCSZ3UWzq0B4SDtHk0uNHfxL3wLx8zBSR+lqNoqeXpRGUr5w
OqvRRV/T2qNAbLwFEjWOFnB9yDvWoqdgtXHfxOhWXmpM6Q5YWMQIpMXmL0ePO88s0sLTwYbvBO/V
pIIXQC8I7d4ZwAe+enHQkEgUGBnm7aWvfV6DmZjOs5ImXXnADbhMvVgf4sANRz+XH1Ok9Wq3DMrG
PEhxgclspATxexsesL/IbwAQQwiG8Lw8+mEWxVEv/PGiZ7nzjH1WfLFlBpRTWe9ptCyvLpaa2W1s
ALoDCNwsNl5CYGBU2U+XFrXks96kkBbNRty9vb23VqEZhcMOCl50B+ar7a/4kgpn8iW1g92ZtOkh
BCd2p1TJnqPgxlYGCwFUnu4DLw9Y+e0yhpVEvS0I0RGDaS+NWxllDKTDrbJVkIhKw0+ACtw8Ku8d
qcRaLMv2sKDrHTyjMVR2E7KaDoz121+Qw2kLAfPKF1CFiBzUdXQurSY6RZZvXYRWjV5uBtNOYrCq
n+ePODOxqCjgdqNCebuq1tVoroHTujAHU0JX9a089ADEoWHVZoN86Qrk2R4kKnBPUce6cjtdLu9R
UA0bFz0yfFGtQLKooXtpr2XyOm26jWz8NpDUAGG4W1bXWBI4KKmGzXRJlES9z+PeTF02f/nTmpwJ
61I80rGdKYB5ANbTR9stDWfKLjK92NBD1w7ynKRZzeSOBaa7SKnUqXrGHcIxPQlqwuCaEuIAntZQ
l+Bj2JtfNY3uCRI2SPMeWrWsX8zabAdPFmH+PUqruvCGokS7INXT9EfP6X8e0hAooz+nL27VlPQa
ZGxc/yCdFaHi2SDF4xpNwFwr6bTwRU+D9LvcNkV8fPuULBO8+TOCNmdkymeax3e3n1E3Cz9ymnq6
VIbiP8lGZj2kcTDEnj4J53empe2fsvXb6gS30fz09tobURDRWRpNMxodoNYyu2TCp9acn+kCdguf
PmtUjT9QdzrNxUONnpohbP+5jFu48wjXd0j8kjR8TZohjQ+K3lTGTro1n9XFvgFzjCUX83DixrLK
lZA7ohvUyJcC/eLoVAYjmLkyM5MjsGRc/5pQYEmmjLqVHkYdeV63ZRP9ePutzKF/8SPovpBwE7zw
zVheDeDGswAjuP6CU3t88Wt5PMqS8D+S+BU7IXIjcjCSIP+CzkFyrC1uIb32fZL7abhM8ug8l41I
IZListcHhYwVd1kfUhG/W1iRxhvV3pzMQ0NYtbsbvVUE2UxyNVKDy00Z08L1HavRXchx6s+3X+Zy
ewOxgtnI1Q4WBOThkilmVlj6ySmL8WMQN9OivrhDudNnUlmF+t2IMsrTUMp4z1llfXl77VXyjpw9
rHEm/bB+uNAWRysskkBJWjrTQHv1f7DZ+y2GxPmTO3UIGqHt9lzUlxcez3qz3pxw/3XhVaFPyTmT
EZpEwUEyU5vxpzOp8U7k31wGVTqiPvceJPXbZWjEIzQVagIlxVx6lEqU44DTf3/73a2u1deHobR1
GPQr1CKL25uvKYMgz5JrF6pdd9ZDGH2HEYfrgxklpnKQTBMzUiNrTdUNq6ZCIruFDHhIY9RWdsLC
8kT+/29hlDZHKVqWixRRtkRFG5rpXZmn/2qGqM6j3Zoe/N/8/XMTB02WmXc8e/EsQZyyr1da3DRI
WbRp/qXJbfBDpGOGm4zmf5jRzB8R85EZMroCy3TQLLQ2ARJlo/j5sbCE8RzGhX+whs4673zNeav/
HdPmNzgPz2eIwXzyF0OaKdczySSEgzrUW1RARhUPV1HkPyu5LB6GWPFPSlKXyCli1XNEzKq7qFrW
Km4PC3Jn/259zVnJAWE2DT3QZfZJKlLYpCXiiiZ/8LWtRsXDiqi6JkkwHt9+7reXgrJ2e1TyEm3M
yYGwRiKPeXrblgcrLNMnSQPC8PZSy1D++oah3jpzy3RuMd8uVWtNBMCI0WgoFNhjFkoRQxhHF2cg
sS65a85juMdiWUcCOGQQN9mvjNLJ5G7XHNSobOKsAtQ4+OND7gfGJyb48l6ndB1HWYbNODfV52i+
WEYLAwy4HFBdXWePxyiItMe6l7KDL2XmA+nunqTj1noq7l/k02xaMoHbx1JFmWuTAgAnCgvFrQvF
f1T7UDypNB1gkg3tezv49GLR3oIyAzx+RuPdrpeZAwlYiWIYBaj1sZUU8dTISrmzynovvnZ8gYCC
aII2vQjbkQ6qwkSe8tozhP1VpqV/Em04PGqy2EGcru9cVgIKQF5BObRS+Rd6XThjCJERcY/i1+SM
qe1ZjWzc2f5A5y0Q4mIwN/gS2XLwbn2Iua8Nkol0ltkz/rK37xJGDbpvGvTG3MitSz0MykM0FHuc
3q0d8tcq6uKL6X4YpqOasSONRn4J1FGcinAcT6bSfpegoO+kaVvL0SRHDYKynPC5uAvjlhEpLWC8
hMai8bJesmJXkbTgPjLb+q7m/3x4O5hsfcF5RkDFSvdxxSUwa03Bmoppd6WUFDuhBdkJNcuzxkH/
KMGiBx7Wxd+7onb24tjaYp4vOPcf2D8z/GJJBx8YWLSMttMrVtcNLB2LDMptlLxUvA6k6qeiFApR
VIYTpPntVQyt9IB+guo1ShF+JZ8zf2hqIirXpkqgklL8bmd/rzUe5p8I0hK4OSk6I8XbTWbTpOvp
a9C1gJXzTyByDHYw8/qEmnT3MEbBdIZs17hDkuVumdqym/JRvaCr7cckt8Kdg/26p28vV0aa3OQO
ddSr6NbtzzFkeGlR06F7hrRi5rZm6ldeLDT92qe9XbltaGTRwQmSdDxJPV2ngz1ITupGipbYHgQz
PXVtvzJtD1r1OMGBa8LoJY6r2vIaPA4610onWHBRaIO1HJpKlXceYVl3zdMosjxyEEIClft8AP7K
XMPSDvPIMdOrwxT+qAPnObVoPXtWa1ePqo/OsoMv42s1fqYOjXbSk43zZehMh8hnAa6vKhJmj84Y
h2p2tbtKeu7lrjkpRmLcVbi2ewx4/Z3H3UhuOcw4Is4SIWAal5gVDhc1XqAiJxU78mUsK9srDe2r
Pjh56RnjNBUwbHO4IMjmdU9laaRfUKQZdn7G6q0zEZubI+RANGFX92pOXUsb2jcvZWJ8Kys9fUGI
0JwB8Ma5Kqr0WZsq+HjylMzMOOPydoxZJSwMq1+HDfNgfg7Xt9+cBzOxKBrMiyOhypHD4HsGxds9
0mkbTqlagKifgj0ZvNfocXNWmCXPVGYuCZAuwDRuVx1sZ7JjOXYujo4BxIOmmsiF1L3Qxb1uYA8n
xbGN3HbSRq5Z2eVL1xay6aZpG4cHgcD6M6gqWTr7OF3l7uSL4GPG5n2SzSG+Tno93ZM9qHv1x2p/
8qORh8TvlykY8ueLVwVkcBiSHF9LmmtfYw3ldd0KxKmmfeA1jMV3staN5ciLkeqGoQSoYFkzR4Fa
+yGc9Qu+GcM/vlXXHlh93cUpTfppl9Wn924E5tDQRIA3IVCzqkNsfNA7fcB1FaM0DWix8NsHrVO/
SYmvv6TYh5zh5DY7V+oqGzJo2c45AiWQBnhhcYMPKd04aiPnAu1rvNh6aXv6iM9D32Mz8fbzrbJk
lgIwhd4RsG7S9EVw69p8CPx6YMuZOCocbHT+gzPtWv/32+usPxuiETQ8Z1kOXugSNtwZnCZQQ9al
7BP7EOvYc1kMS11/iqJTU5R7zrzr8IHWLvhZFFQIHyt1tUbFVCdVa/titEH1wRF5cy6htpwDo8iv
yuB0rmTl+RPGQA3gEFw9337cdfyga0mxAyqDMdaKZlTqiYOzrGJd0v/j7Lx2pFbatn1ElpzDru0O
05NgyOxY8ALOLud09N9lfukX47bamrU22FmC6ipXeMIdNDl4RmQz+waAvGNUozC+YzHBo+xYVejf
HvZ64zAswug8FguIYh2sd3VbQDHXzbvIkmZgPX3nYfTiHGXTfnPzl2nBESTvoRJpXpUdwjzE/0Hr
cdGs5E9Q5dW7IZato6Vahd+XY/b59sw29g/0H7DQxBKQOtf6I/hG5HS/VI6EWQ/Uy8e++UZnI34a
RZ6+a4fpzcw0eCpoGPERaQYt2PrXd/HUIGVEJcC5s4fC/iBVpewmuG98RQAAnK1S/7k9v40Ns1h/
LKk/1xr75vVwXRZJ5KqKcxcsGd2A6tnTlHbKsyZZlVs7SkcVVOuOtwdd5vD6vWGO4CbQAEUxh5hx
NSiJumXPtXPX5roTnkKDEM118oWAM8P3AtDUjNJ3IyuUHyKvW2PnkFzfPQxPGX3R11+uodXwdGi6
wTS5ymsmfZxsLT0HTHKnarU1Cv86bTbecQ7jsrP+Cd/sRNO6oLWdu6qu9C8Vbi4XEYdvrjtiq0oZ
FwFbtBU5+qunOw+bMXQkZMysGOvaRmrUQ1eme9H0xvl+Ncpqxexa10MQl8jbT05zqJwSBneg4f4Y
YyJxe29sLBuNO/YkbwJfZ31hh4Jtr4d4G9Fpqnylm9Q7rbODnQtrcxQ+DX0Nlfr3Wo98xI5zkIjo
Qcrn850ypqgWhLO2s9G2lg3cMK6clIMQT1l+xT9bQAkVgFw1thtaUnye2yA75bUSe5VlDjsjkYFe
n6mFWspTh8Y3DcjVWGpeDeoYF8mlGWzr2RJV+LVHSfRZmeUocTstRew5LmJ9dAeRI3cPQ0fNPhe9
gbhh0HcmnNQogmGtD/EZadW2cXWKks+RlCV/UjVEjYMjDfF60fRJH2MTHXdgHJ38P1lEJkAVHDJe
rNaCrltQ1oug1/X6Y2TnGQAFnfqzmxLS9li8xfLBgv8ce04bg6bLlLZSPxKU57JroIbcH+LOsQg0
QZ4kvqicLPRmHDgKd7KE+c6c00Im55Gs7CANOi+b0yn2L51mc4mORMh7k9aj/s6miY6RRUhrEwhF
NU9PBLnGvdHUeHf0oy3/EKOT/IkizXoPOiUM/EFKnMg1e6X8rddZ8ZJliP+fCm7/Z9SqA+EPpgUT
Vu6kVPN64VRfEqkQ35u+yx1vMAw8P7O+DAZ3nqzoIz26efaBnJYHLbCH7hx0o/lY9dLYXkQX1xmQ
mUD7mrSoYVCq1xb2VJRKh6HTxtA1ccSQjqkSVw/5ODSxN6RS+j1GOjw+Fwiwj67VKLVzbOs5Kjyb
Hjod0RjZTZRIRoTfO9WongsRKZUfjK0KWiNbEIVzg7w2ytrJF1HiwXZ0CLooBsRzV7lG09qma6ZR
L+EZaludlwj+c22Qbs/glKTUrwJk23yTsE3mI5kSFYiWB/hpqgGl0iuatHuLBmX9KKn51LxvQk3+
XYhZ0by0Ahvo9lU1V+/UIE1PiSkmpEWoWUkghar6fyXfufeGOQ0Sr2oK1Dt0exTvZ2scLNfAJrs+
S6pa/UETMovuaobkU6jImrhGbCfOOzMpVfm5701KMyQmzQN3LWKWcBJLeHFWZv2QRggXyNX0efIS
oPAl3irKsLwmi/XrIkEIxHF13wc27DQdOysAIpbxrQ+D9jOvSv/WiwsFKIB/NnVRkBVXnKkymiXo
CE16KRo9fUqQ8v5uxYZzeOMlvIxCl5VITl4yntVc8j6VAksy00vP1Qtnqe4u8Kqy8xtH4e2itADr
AaAwXc9VqGPGlSIjjBRfpjYc7hWtCXC4LuqdlHrrErZ5iMkSCU2vaHwT79ZYpxIKvd0Q+yjTzHAo
usSvMczdiWu2hqJiQKlmkduHqvD6vo/QcUJPJ8OXb5ZKtyNXg+ATpyfyxmYHK7UxFEHpgmynPH7d
2QAiIAYjqXCWTlrNS6o6P5aVGT5obe/sgaCWr70K11CMWQAJVKMoya+eltYwhWpDx7/Q7OgO5iSn
B0MY2Q8pD7OHQdGH+u0xAI8/MRrozqUntQpKM0TbVNEXwd1sNaOfN0XlV1xMexXL5Xev5kVCT7C5
eCley6i38NwzTEmJ0Ig9/azqHOCVde3ZyLS65qDq/zOw5D2bU675uRmK+76afnI4Mz+czeI8lGrn
tbXod47FRkhO3RqvALKNxXh4dfjoKWVATEP7rjFLTCRDJ0JjoQLeadniuz6ZxokIdo/ltLGfGBRU
EtZMGHusNcoCrvA5gxJ/11Fl9oNYqY79DLTC7CRr56K83k4UsZdGCEHMYiO32k4TJtwiN0r1TgnD
rHOjcAziz5gra+ehiJr4hxiCPXXO69mxnejK0yug3Upt7/XBDAtU0camV+7icbD9GgeTQ6CCqU+K
au+CRlpgva0YZIHLgBBnkldMnhJjrcmu6Cklem9XhwrD36Mqh4HptRHyme40ltaftGgVXvgMAKsr
67llHzURlImHr6L1SaWdF/oU/+LAH4cQdS9YWyPvrLCEm2pqU/lRZ6WpNwihPscIHY5+RBxW+Bg1
6elRagbjnVM7RXrKiqn9nlVm81tJ0vyz4UyhesLoGTSzHOLr+KBxZeleTjOaB9UZ1V8mCKLmiJfp
8NXCpmE6l+gzW4eASuC3QrfD+ISEQzMfWy3LjrMy9HQDa2FYd4t+X3lUnGSyfbM3Nfle6hpClRDZ
Y9039Cx2PFkaOiRD8eMNDpEYIW0rRIffc+TbBH6leZW4KjIOhh/bYMrcWnfqD03TI2fWtjZwBmwW
LMUTQUdxAYM+ANH4AdaRS1glAldyzEl19SxMlW9jLkyBHEGTIRmSaslPI67jACweGnMh3TD9WMSO
81Uqwdo+OWGR3TeKE9SnmkhHeJluNkD2UD78meZKkB07cMovSlp2CQ6UsRjdAnmgzBVapz0M8zyA
ei+dKHx0UsnuvQCA91djiE3i2MjCCCx30vk+AtWW+TbCuq3Xy7UmuXoXiF9tkPLhS4FZg6/EQSqh
mKeVD7aTpb2H1O+ku8kYar9BeeXf07bV7nG5FcNBzcKxcS0rCatzkjbyuaD317qdk4MBGQrpl2pi
QmErtfF9GhzpnPZq9rOrm+prXeCTiQrFCyrGogti/ZwFmvNhSrUpOTQh8elhuQ3RkDPzpADQnfS/
+ejVY6J1s/IOu0XTPNhq32Xv54Iuy7FHh6r2K1WaPvbxiO4LuLT+JCVTrB2AdrcoZJax84zgtlQB
Lhxieijm3B5yW02iu6LTAuER8pTfswx5OlePa6M9Ns4sp2fLDPTfYiwxrCZrlOAXAutM/ayb0RIb
UyM4VnJYFp7a6l3sF00XsgVkaQQYPShj8xIgqAhFQxNa9SCHJA5uWzSG5Q9yoKUu8F7k/8ZZas9m
n83OmdaEk96N+GU/V1KkcxrM4WUWgfPYCF3+MEX0Ns9l2Gaxm/dm9okeXDbxNfWwPlQt2PZTY2nN
dwRGkNgpEZbqf4TqPCh+7lQKmUc6GdUpipFoyOOmTt25rUCIRopdDr5d9vl5jJWy9rmE1ZdWiYz5
yZHG5lstTOenhTOkdD/OvdzeRxHg1RYKgLgfIjOyD2GLvTmkCwhnLrIU7XOdahmqUgj6SadJQtvc
a5B6/2Qm2Nl/ALzNUqoJO5zzySX/LAgh2g/YssTN+1ktmtDrMnLbC19FRdxgbr8EaMYbJ72Yy4+A
8Ko97OzVs0fMuaCJ0LQAfnMVDdo5nmlo/dDwr2JvRHgKW5xOP2RxjUri3JiHXrxZyWQZktsEzvci
mL4mZFuC3iAYBgQP8mE4tjGGpWVTR6Ao1frOmq3Y7/Vk2knVr6KOZVB4not1Co29dZBYlOKvPRjy
TGMTfO7UVH9PcvdmuuXfUYAML3q4lPdWL16vaPFcIwF/yUaA8zRDFQ8xxOql08We9PoS1b4Ko/4O
RYF1UV8H7b16z0l3qINjaHXhWeljd+hKbGfrFOgicpfAQ3FoBtsksmMKNvTr7RRic9P8bVnRF6f6
sRpbxJTxmg4IFTbmlteUrUV9XR8PmdUibznGqeTxEMjfb496FU5QMKWlAGaEvhuqNKv4NM8jlE+H
RY+0jO2HTELQqrKk5DtWNHsF/a2h6JHwATGG5mOuKm+IsLXFuCzuPOup1094nilaXvgd5qBvLVgy
K4WAmG7TEhKve4+aHTT6mGE3qhbKc0zke18jgbkTdF8FfwRHwHmWQ+dgunKd88EOLxYJfZTvkcwJ
5aQ/2Aa9mLgqdNchld/JJa4XkAIz3FzojZSbrfW3GuRoNqIWrUToRCGqKbJ2jwXO7IVozu0s4Mbc
llyZxSO0vfa1svpAQptMTi95WOXnKi3SQ5217akSMIGRid3t217V/JbiORcXGTTJJsTx12Et6ArD
bOGnXPQ2zia/wmVD8lNsmN/nUjLXv1UlJTaKNHWgLZtG07tixH+7jyZFcacpQYTYYHOdO6tu5+Pt
I3J9y3GFI5vD2VwsqtaXQqBHeR/pIVoXmd1gKa4E75ug617+yyhoFfCBsehdZy2OVlMOSW2Knp1a
+hKOZ09ELP2v26NcbyEOxoLbAmoH6Xqd/xotkkO8HshtNlHgpbiau7irRR/bbqx3BBi2hnIgHKFD
AgbiSuUoSHGOTBGxuAStmjxOY2a8D/J5GN0Wwma8czSuvxGPLRhFGqMAL64AJuiRaQ5cVoQozVT2
Bi2Kj5pS74mEbEyJ92fRn+clgnW0KopMZjoLqvjJRWTS97Qpcn+UcvUON5hhZzdcj6TQLqeeRPsV
zct1Ub/vKqMrC7T7dUPMD0E1/cqsqfCLWEsPb94RCAOC0+f9pn21vir1ZJgbzGJSTPOQc+sLKrSo
CkmuGpV7sJirhvKyuZkMxTgQyVd4lBZMl4wxF6+rwCkj7Grrm4P21zHD7+SLEKb5iSn3d2UcIoMm
AUPbydavKE10B8F1cbwWBz0dQtDrS6bvLUOIkhdoaq1qPOVFbDquVslOebDKoAhcjT6d9b4OnPK3
3ZbwSFuYPJFXFAFikVlqoy7cRqblhooEY+/tH4LeCngdLgCok6v3H9lxR2sMCpV6mCiXcjb1EwV5
6SRGUtHbQ22FGpRHVJqyyOGzoV+vAxrbE2EdH8IMBCpruZI9mYWZusMABMSNAroAopn3IBlbnx/A
KMiTpV96pfPW4tuI8R0GhjBDjQOCl9zkQ2VCSdWNU0tX7hPuY7OXDtFJifYMtK8fNEI6vF4pkQEz
vrrELW3IInSzskslGeIT7vWSG2Iq4ga5lqYuPsbyTlVza41BM0N+An5C/W9ZjX8aZvIQyYHUwm8Y
DSP43EeQuvEuDty0HfLHrkzmpe5R7gTk19cGs/z/gxLQvR4UmUSuyATXiBnTuJOBU9v9UC2aftWu
R93GjQvkAXjkcvGi5rbaQ2CAq85GY+3SjyrFEGq7z3KQ7j0iy7+yDsgpCEFZxYxyUXZ5PSEt6lCs
C5gQDTL1pUyoDTe9UXiomOuKK8bcPCXR8FVSmr2+wcZuRTEanA2vJBDZq4SqAklZTVN4qVK1/xnC
cp8Zr0aCZVbB67qotzvV+7KwrP9pUyHX95jJJHvA4I1FRp5hUX2B3gpKZDV9pdcqROyK8II+/wRu
MwqPuiT26JQbo0BFWYBFsgHLdB1XtrMYiXSp9SdJ3947wxgZnpWU9t7u3ByHMiIKzs7i2rjaMiAy
xtbEZQDduli52Cb6CxnaTDtnYGPLAHjEHpoaP6S39SiKnZrqkEvSndrl0Dxj6AqLOAQ1o0p9sstE
9SL0bN6FIMfeHvGQHZp/GTdAMdaPtmpEch9jM3WJwwDTAEMKDtCkbb8L52jndtlYykWtR6b0yJ9X
COVQ6weVyzu6REhIvqsHS/kBOS7ZGWXjDqOKwU9kqL8yea9P3xxXcSd1QXgRthn1yLaE6m8jNR10
l0cEZY6w7svxToTkOju51cZF9v/YWPS5gEitQeJZ0dfCVkFptAPVMidKax8NmdIfCym6u/0Ybg4F
vZptiZriVag1KE2cgWPD0K+MxaUmf0DSKQ3jI07T6n+YFg/C0lQD9nVVT0/7FNO5wArxlQg7PG6z
yDxPqIHRVo6LYY+GvzUzmi6kU2CQkR9cNtE/TxAyP04txU18QQgISx+Usv2hCgzfjqW9Rs/WflyS
UrB6yE0AMXs9FOT11s7UmVy4CMJHyovTSdKGP7e/1DWsGh0RgMxELIBqaB6tJiSc2oDpXcQXsqPy
kGhp/R7t7twr6kE7jEm7qPFYzilOJPMQxIOBR8r0ZiAMv2GRqERZH0EpbufXM41iBCXkgMh8kPPq
LtMq5aQN+NpVYTPt7JatReV0w96lvsYbtFpUePOOnBTY2qRZ1J7tMZlOY2rHO1ZFm6uKIhzoMXpZ
SEauZkRBkQ4oDIKLXCqqHwnVOoo5n10LQUKvk7vMH5B29wRywG49dfn7KtDfTF5aVhU2CGB7xM6u
oJDxNPVZKJcxVFohEDbQbQCXYnABvWQ7q7p1KsjjuTtRJgR4vVrVSDL6ErGR8AJwFeP2brLcehzr
71Ozi3DYHAoBBSBz5FZX0UuFvo5uoPZ3Qf4wOajo0/vaGMODjrU3w1aRQQBkyeGgeAA3RX29LReZ
d83JlBy1w67+AHDG+oxELBR7x4zMneR0WaFVULbAKRiOHjpU79U7LnG6Lb1AXFfK2v4oy3LnzgsF
W60T6SQXpf3z9rnfWEbGYzgSN5rb62MvS10SqjLqxZDx88gFH90+aKRj74BrBTu7Y+PJQx5lGWoB
jl8RdHu9HOAsLJRH2uSJbxDr+b3SOgUSlimqBIaeJieshqwPt+e4EbXAT+FFAA8DcXVd/5INoZXY
+BC5q2I+1GoZc7/J2bPWNzJuQ0lDY6qTn4ssH94etVDIRJ0BwspSqVmdhzHPJU6JgRhlO4y+EUaR
3/RzdkC/ov0PVw171ABezSkne1hdNY05oameRQJqeaRXrhWb46FUlfGYFKYJe19Tq2NnCuuiSgCv
fDGiqnhfOVr35c2rvYSGlBwpqF4/V6VkxGGmShhNonzxGElp41F7o9ebBr9TNW4+yogy+eMIy+z2
wBtXOgObEGMWB7qrrSzSWZtKk6wpylXnEaq4/ojkx5t194hiqNxyn1rL07GW3SjCDMWtgOqtSmPm
oyJ3w1ENp0XVdNduZnNC/wy1ugsMqeytkfbjpR1L03eUOfMtudurHG2cDtJ2AK5UDgA+/OUU/hPJ
gHCNymZJptNhyH9A2w0/qdB3TiUxx52eIG0Eg9Ao6NuaXfHp9ifbuO1ejb06H6o29bVMantBsqQ4
IJBu0X6ieMrtobgxa7uzRa5EU5YYdEGvUJxZQvt10ieqpJkaCXlvgJ8hwjtqmN2hYWl/oXiVEsJ1
CIu7DZAfX56CkJk7mfZghGJ+xL8h3wOBbFy+xB90vihJgwhcYwETfebrS05y4enHNdGiq/qISlFd
uro2dB/fvtZQ3OG4awagob+hyj/fmULgqDnAGi6TUn4v6LEdowSLK0iOsZ8p45uRQqw0SiXLu8JV
f9W/dNCSBp06UQ2PnfIS6XrjJZYu+VFoGju1x60dTEZK1EiCbeFX9vp9VqMqGCKtp8xag64ALhpE
7wdJ4F4XdUBeBiukhVHHZjD6II3St+9hoo+l6Mq1cB3zgEeYRgNjh4sczyZQneq3PCE6bKhl9z6x
3q4AA9OLEJkKq0I6cBX3KINmTxnI40tf9+079Lv1P1U4VN/KXur2btSN/ck1yptCQdm8hpjZBt0g
3JARRbGM8aEITOMOfVvjrjOgV97enVtDwfUgIDdoAFy9lEUg03tQuFajto+eZmmYj2aY9x8TqVJP
t4fauFaJcbm54bFQMV+Hc2kxmLII6NNko5G8GwEGnwF8vFmph/xlsXjjD4S6r79TQNO5suWl51RF
36amrbwWwM5j3zXazoTUjQNAg4/nlnQGSsz6aEuI+ScBKg+XwZ4tCfByadUHMXCVHEcgNrGn1Wir
eXDNwFmphWX+DAodq6Wk1uTv7dwNKamJmMBrou/4sclH/krUDkg35VLf4KiEdGd2aI3JgM45EAhb
eW4jL96h4n4YVYSePCdykCLD95kNH4pc+11F9ZAcZSPACjJubZA7t7/ixoahsbLE/pCglrbb60MP
mqtzxhwiA4Y21QFG13RwsP54jprh3e2RtlYXkWHggChpkEgt//+fi1Oy06CpkcVEf0XFYwo85ske
zfSEW6bwrDTPPa0LR1du9OBwe+SN5xGYMB+Vvv7CgVzNsbPaOshVgbt7n+SHhPVwqzQdTkkbtm5e
yP3OTDdOBghX2u06L9I15oRe94R9NhjoztTDgxDB/BVkvbMTjm99ub988aWAvwGLUKNoBsMYX4IZ
fl7Sq8OLNNTdCQukvch/ayia3wj9giAlz19/OuqERhjKFBRqU/hVHNZHOCIZsuJ9uPOtNpIbuooL
Ch6eFY/5srb/7pIJ0r2sBvjk6ok0nMxWq76qEiJWniOC+JiPSf4emmkZ/odzsGAJ0AMjgLvqbVeD
Ys1hYjNuBDAQvtT4LQ/Gpy6wqp3UdHMxeXWAJRFBXNUR6MsCiDWM+GJJYYLmf6h7+L7o3qSIvSB7
a+MvW5BaNhWLq8uzHf62PyZ0Dqcp90y4sj+yIJM9wwmnB6uigHL7oP2VeVyl3Y6lGgRG8KnZLquT
hqu7CbYTBSBriIyvNB3ULxXI2fcyqNYvRrkIUWYVNsmxVSMtHqqB+keAnfhgQ6yRPbmzpMkj3slK
3+qr4g4tgm5y7SZCMSZs8/bYJVb/ozcau6TtWY3QnEajyv1aFca9Phd6u7MrNjos1A6YCHpG/LEu
T/JW9DqKMcml6OyeRreU/yrJe38KK6l75Al1m/pPrY7+TIfokzbYzbzzKG3dJcgALWWnhTm6Pg+N
YY9WXVkw+2dDfNFMkGUiDccdLM3WqQP1RG+bL7d4cb0+dZCE2h6hw+Qi1VMBUDFuTmOcf3KcsToD
Fq49x4nV8+3NsnUOFsVQcOJ0sK4SbdTu0f7TAV/0lvQTypHyWKZJdFazttspmGwdA3vhExOCUXxa
B7ZzSIGCgAt0zCxL321JV35oTZaG6JrN4mFoij2tsa2nzgGO8xdwCENwtZyRg3OqaQD1sKK6fOZI
TJ4T4/pdSrbuyuXQftYaaTpkGXv39qJef0iNYhZESyD/G6CoRoOoIgQ3desM2aFQygHQtD0e7Ao9
lrHrEPnIjWhn91xPl0HJ46FDouR2BdCbKyKYJAnZPUFbnFVJ/zmYqe5lc6hiOZ0Zz00gDF91+rcb
qNBckjmZi20YPYv16bAnQ6vjAXNXXZTpVxqumeEO8TzDQsTg8QAlGb5zUqeID7SONHDvGM7noGnE
U4W7tuo2hLCq1/RZtHf1Xgv0LD8NEAkLo21AsnCiU1WSQvIZI7E+g+UowDFhaBf4htIXv7F6Fwbs
Ail5bqa2+JmHMwGR3qratxTQ6OzSOczf7NOx/Cb0bSD7Lh4E64OgiFFIWUcwLedde9Z6jGbMGk7i
7T14fbApK4DeQp5gS5zRKhJa34Jwywly49JLqR15ZRZLqtvpTr7n77u1+UjhQORRjFhUt15fXZ2S
x3YncUWnUSzd55khu46cjQeSSfmUy9p07EKh3+vI++yEKpvzJJkCn2yjELmWYYB2AvOxA2oFJgU6
QA9yuq54xiQFzaXbS7o1SfIgEmN4buiWr97VSmuSHCYlsV4Y5XcRBJDYKwJH0n07k4oReGFgf66C
prxPZsxzdl7B6/tz0a6GqYS805I9rkYPk9BMdL7gpdKmxpuyOH1vhVbkzmJITrqaRjtvnrV1i9FV
pbqNOMqizPP6mwJ5muJKQLNvei15jNV2EHCAy6KFaFFjxNfyONV8XJgV3ixsyKkZHcsfVuo09sGy
u1HcQdGY6hfE3WCMzJoNezYa4uGp1+bW/tLHg9QeqJkl+eNsqYJbsQNl45PfGdK5NtMxOLXzEKOR
H0yK40d6oyTHsXIa7ZD3YFyRcg0KVPfh8mqQCvrqccB4ocW1OzBR/VKV4D5Pe6gGwp7NL3Sj7dCV
o6pY6DJCfwzKLpI9cLF9Cam/FS+ZFaMqOoySJg7oL+XxoZ7hR7hWVlMzC3kX8RbVs34BIWnojPU0
/iQmHQtIN4DoMT/vJm1Et8nsfxqgblV/MEaLDmfdZxzy2J4sr2hmSXiq0dbw3BqpGPxZblpYGWOf
4jIwG73qZ0jB20e1iyPFzUo5Hzm/kV5epCQfu2OHLWF1Jo7TPuVFKXePOXSP0q/GXn4n0+GP3Q4l
+cif20HRXm4fgY1NSFqAeudSBmBPLHvmn8RgLHGrVUve1BRzeTen1+JN1aA/JfzuX2Zo9R9vj7ex
B7GjNJYSJ3LmV5rquSLmVqri5JKJTpU83XnIUbTM3EAOtV99ITcveW+XOy/p1pWySJMugm50qtcb
v0PAgucZTMGUhJpP7QrXBWLgUzW07U6ksDnU4pLLpYmu0/pQt3Tkq9jMwBQ4c37klq49RGWC+0bI
Oyu58eUQjyEJQZhheRn011/OgKE/53FP8xYlC83tajN5IdMyT+1otz+NSt5D8S//4OssBLURysEU
MinlXEWWrTX3AKMqmM65VRiuFIRVdsB3Rd4r7G3NDO45hfCFxHkliiWbnUmvRI8vs5zU3kDP2e+U
qnUpO/ZkMNOeWtrWN6P/BpeFIjexxepeHAMd4Xcb02ZNnssT7t2VL9K+eelo4B5ub//NoVD8InXE
oZTS0OuPFvKa9nIRJRdT7vr7EDe6i1JqzWGaTP0/7ESyAJIcDTKsshYbLyaglFkysopFoR+kJtUx
mojqQ6RDWXj7rJZKF/1XcykxrGbVmuaoRSVq0VM+ojUoDWNyRistCEgy8dW7PdjGDQLnFok9akB/
VbdeL2GsK4ufCzaXqWannjY7ducCW+5cZCjKU4tK9hN1jD3wx3XKSs8QJpIGeJasde0FUWYCWVWZ
eCgf9fgnbanqkOpKZbu1Mc75ge5FQD/GhGoFzdUxP4VS5+wGv9ekXDBZ/HVUkulaoE/5euqWXPPu
8H5eYJlZlKSKSnqSnAGp1TKqsgfEZuz8JYSwXGOzCDrfw1C5/JTLck58ESNKs/MpNg4qqHgyFMA/
FOHX3cZRydXejAUq4aNA7Q+FSbdOhOoaUZ0ezDbY42NsNMgWg05o5Wyyxf5jtQAOLxM4PEKmSE1U
t52c8Vx1s+0mZWT5qVGlZ9MS5VEP5/CQznNCsbkLLlhpJTsvysZdiN0gxU/A+gsRbvVDlN6Q49zm
2UyyrDtbgRG/d3I9ON7e6pvzpYxM84i2OWqKq4NV0+5E+Rmr2sRe8BZ27hz1KtI9bF2N+6a3izvL
KeHvkwd5tYF+StgA5NEpsJ9u/5KNewsAFmU1OiD8lPV80esTwkKr4TJOY+gjZ8hlYqSzZ6q4+9we
anPSQFZYXrogS8/39S7PmziIc2h2Fz2o8FeRRWMbMF3V+hcxYvkMgzL5JOLOOBvR9DCgjE+qV6h3
TdTsyfxvXDVLm5Bpc1cDXF/+/7/BkWoSnMwlszYaCW5tlPX3dLe6d2YXdyeS8fozVYdx7+beGBYB
A7hlPEdwOtflsbBtqdBRUcVlcjQDV8x2pHgaKqbHGrpS4cFkRz6oKW3kG2+v/cbI8OfoFi61Mf6t
FUqjtMLG7NvUudON1jqqZVHcOYM1niQdim6C1g82v8WeLtfGWQIyuxjgLsyQq2qght6IFRUMGuPj
cAQjkx3MnhrH7alt7GB812nJUJ2g9rhmWQFQt+kTohydAF31pSoJ/VrXjg0U6rffDQ6l2oVlhcjf
VSU6nOcIqCIXYgnqwh21Wn3X4uW5M8oGeG/xWKOrC6qEgdYZOo6ORou9LRqv2MYP3tBW0kui2A0R
0xDGkjt3pak/yiDnF0ZUWSE8GzUifKgo7OxZzWwsLp+OGwpjOSohVy2+CduvQG7DS0CyeBSoFnwa
UstwI2vekxbcmPfCOgaVvPgyXdMPiHozMG+gvM3Cmh8KJ5gn3jlF+dmo+Vx5ieJU7aEs5+BDvGhD
eEXS9M9OW2u/bm+o7R9CtMiDBLvkqq9pV33Ud9zQFzQaAmy9RezVNdAFl0JZAIOxUY5NVE6eiuOZ
n8ejipOSbv6+/SuuV57VQKnjL2MTtaPlcP1zRU2VMMqyL6W7Ti7Rd+b3IBRlm4gOG/nOCdqcMBuN
G4IXmC2nvh6rFLke9aEh3aVAALiRwirR3FhoAbpdoCfOyAqo7UlEspS4VtAb0TE3wvqCBjK8xtvT
3ngkADsyXwqjEP/QRH39WxjOSVvDCOmdNRGwbVGaHxJ03p7ysOz/l0hafKb1pL9MWT3ddQKZ60Mq
NbrmFnOERtftX3MdHL7+MeuFUWSS5xnGiFrIxUtkWCh6DcpkPVRJOXjZpNgIDkEhc+zwXYku2Nuv
AkIhgK2cQPQTETd6vRhVU2pdj/LdBUVvFBh0Ivy/yOifmDcQ+mVp6TxNvQiOaPktAneSc2EtpOJw
exmuL/IFak40BK3QWlzvX/+MRGczhmYXXlLDas+5YU6SN2dx0+2Mcx128m+Txi+4RVor628vWsuJ
pEGBTaKPkLmsBFymIbrjbJiRiyia9P72vLbO2OInQmkZR7QrN8UIpbRZd0Zut7yU/GYsx1M9952L
1Iizw7vYGmrh5QGeYXpXNlWF3YeFPXCnJIYUuyFNPT+0ZwT6CsQ5dgKtzbHAZIIUXPxb/oox/nN1
WIlR5EWRhpc2wfPZyABFGo2MDelk7LXbNoda6AE2GSlNlNUtVaQACMbIRO82k6P3iMnon3Jz6J+w
XXe+3v5YW5twwUNbC17HpBz/ehM2gVTNhZnA3tL74aCXgXS00izficztrWEWdgxQUoIJaiKvh9Hy
0BDBMAV3TtyN8dGKdbl9nCClh+9aQ+m+xHWa4RlozXSf+7Jqf8Qwd5ITinpF6kXCEYbHAzHFYPic
5GM+jU1yDHtqxW7VTvKvsebpdMtgFA3iQHWc4vvSZvqpJrLAlXueqFw2kRn+ifWkLrFBxVzOi7QY
dzdRZ9j5to0Ex3G2jDjygGzZfwqI9qQGhjG+w55oDFwqRNn4XAWC7Syjh9l6g6MW5IxJbVnn0JYr
3eujyCx4UjPtiOZGXiFt15m137fj6BzI+dMeLwawRI+yOtufEiUd84epcVqEqlHEPEx6YuR+g0fW
ObOKHHyIVUbJeU5N7buZYQbgBpj+Bod07PP5ZGWD1ByUVqDYWcplZj8Q7k/nMESr0120X540SYCJ
ngap+1zbWR7cRVpd/yK9daKDJJfpo1q1FSpLQ45wDnTItju0YMjRfQpi1CH/j7Lz6o4bSdP0X6lT
9+iBN3um+wImk0kvGoniDQ5FA+8RMPHr94GmeqeY4hG3S3VDpZgBE+Yzr+mRNGj8QR2SWxIm9CfS
JNN7f9A9WOl1ra2IRw09dbNMMZsnav9Z/slB8cE6AA20NU1V/EFBfL+fNXFGO1hH/+aQm3N5xrlu
Sb9MgHxIqs3pJ+v71+4GuTBwGZiMLAOCxaPB+r4xkrrPTj07ySL6CYuPXrgMK6mOEQoDYV2VaAk6
6WcD/5pFgJyhArHV0iwIlEfngNAbYfSOm56aalF8zXFe+DZrc44Ou+6Oh6UqOIvHNrE/ud8PTmEU
TSyKNJseO1Sd9/frGmksusKkyps2w5XLQzlBdf5qNl15lnvmM21NZd8vE4X4RnSfbNwfMMwp51Fe
BlgHrABdkPeje/idm9UoslNkRGsPfa2p3ePLRF1KjHAQh96cmlPUIXX8XnVZPYIzEtfC8EgmkWvF
rF3rjX2Wivnk9/vhB1OOSsXWaHI5v34BUDu4S8qsV0FNNXaK/J5H/piLJVxoin0yuz967wYHsr1l
ARwrRxMuQ35Nl3mfokSU2VBKpQhKr3pVjaTxc+F5ET3jzzrzH90eW7CpwUjZ4E3bNf3tEEvztSpn
F6IizH19xwaiHWJEyc5zRftM8PujoaChkESSnW+aCe+HKkbgZwRYTGuNdqtF7yeceg3P9KJe979/
aR9EOOTDdJI3+dLN+uX9UPGMo6mD0SkuImts+E3pJeezaKaRtns+7jOoYeonq+eDIWlHbv1IlXoT
BeP3Qya4tOC45ya4jLVphMeAdUf/Kdl5KaJohbUonyyYDybL1uSleQEh69fSVpMbMxUMJLIzT+eI
Fstt3ZfNI7hsO5Bsk741Y6T9yU1+OCiMfBKYDXd0HCiXwMEde/HIHbNOBP2k21fKWpM8L0MZoLs8
4uXa/sfmjbxFzaZWjYYVSvH20XZoI2HoTjYx3WI1CCUmlCSdIGZBOJ/c3UevcItGiFHJSYHBvX+F
WjI0KL1J5WAMEt8fm6PfyBs33HTk9ridK9HvZ+kHMRBFcSg9G5KYOvDReHERV7kzLsqhL/r20XFr
EbiF9dlE2b7lfdtpYyJTeaebRlXseNkp2SRzp3CVQznU+n5eRR00snaDoemt/3zZ0SGEn2MzKUnp
j1b4uqyeKD2GMvWkuZgVCB+V4T3keedGeHt+pur00fv623DHhNIcDLNNf5jcPfUyP00tbb8a9Rha
aalHoNM+K9d/9CQBo3E4WhT/nWOdsdFIB6xuF++wmnL2EaZrTtEtNQMxKeMnWN2PhtrYx5CdNx38
4+LU2kLj0BC+PAxrsd1L056Y7cJTFLDJfz8LfzayjiYIM2QDoNHf/bUOM/SsrcJJ8YSr9frERmpc
ACrI54NL8/5iUWPiurnovSIqPSt/6U3Rz/5M6RmgklhZkaaxuvJkrA3UvEuSZ/tWzTw53qHba46R
iY+MGiBNH3dh1UjVusY0Td+7dWF9y82xmQMLbM5ZWtb2rdNI6xtqqMTuti1L45KinBPvOOabl7Y0
KkQ1J3e8iMmFkh8ugefqw/vA2StbAJYFi66lWeiAYVf9WYldz29NIPI+Mv+j+2OQ06hGsFiTxwyz
ktUvrVk1D25fq3MQZ+r0UOj5LPYI4VhfqcdxSJGhoJJvpIjXmYqWFP7kDCvYg9XJ3ypK53SOfv8y
Pog5KUPwZ8tfOUi2efG341jadm5nLYrOqV7YZyWu8+GqobS+NYhIPkiaFUAiryUU30/W7gczjqIr
zCEI9kjNHG8Tg0YApeLEix+G1exm/kVYpgP1ntVabn5/kx8VwjYYASEuSpqMtx0zf7vLsVVGcGaG
clAw7ztZyW2hiCnFSnzNDFTKVfE5vOagT23zyqyNJ7Rvui+/v4hf7xczF/DptCews4bZ8/4aKpwQ
hVUDSazG1gtsYLxB3DvyzhgL+clR/es+v4n3bE0+xJUhSx1ti1Vl1k5i06qeaQydEN0qJ2XRibff
39BHo7iIM7kM8UGVxZJgeNqa8B1TR+28WWfzgIqt/hnmS/t110ULCmUewCcf2aKPS4cWETgr0Hqu
+KIBcXkqpkXaATJy5RQAsaaEjjLGeEU2O97jLiD3K+7kUSY1+wnyavacz70HWFlN71ZsBE5mpvP9
7x/GT/TG+02NMistJ1T4CG5/qW9Sril1t57TUwSsh9OGWs3qqyKt3ibFTU5IKxAa1KEGnq91MpH3
VvKuksUctbnihNbkqLvJEfbVlNry8PtL+2Di0a1BmoN2DT0O62g2pEJmC74wCKm7w7THYbA/sWLs
bWpbK8P/fChYA0B+dfJlhMrez3FXcWmDlciqjIpQQ7UUeC7UXRyVRvGpjNwH0w84OkwMjhGwnMcN
/pqwAEQc8WgC6ftpooRa+Q1lxmIfG2J+stFfbANB8pr4nRWLK+Av0+SD9hmfbMoa4/mYIH2xmMNk
Agmj2hMu0tN/tEC8cF92Icv4yLDKZZcm6khpT2m6wu8mY7jDvTH75vbVnPoGbd6TVV/yMsyTWNtK
L83y6FmAcUPVEuK63bDYoWFLRNUHRUMVtaoWdMq0xGotyFOq8TTSg6H8WzZW70+cIW/L3KSuPyKs
b9OQWPMu0PEOialGN9ltl0rvM/zOBzNkg1SSYVONpiW0ff637VGh41UMKboqlZtNgb7IOtKBbX9Z
jOYz6M422Y6WydaExxWBjgPWIEeTUXilZcQe6Z+s80dNGOleKtYYuJXRh7o7qNcebIgQN3rVz+px
/WR+/ppOwAek4EC7DzEeGpjvb1QDceCKksJwbxRqWPXeGEJD7oLE8zAWhhcCrLH7TJrno1s2iPA3
91aED48XRTI7VaEgD366qLkb9fRfDqM9bFg6Mcc3dRyvgFLiKt6nbUNdoRM9EOGf6/K/npf/k7w2
1//zgId//Tc/Pzft2mdJOh79+K+L7LlvhuZt/O/t1/7fP3v/S/+6ml77UfSvf1w8tcMfO1G/PI1Z
Ux//zruvYKS/riR8Gp/e/RDVYzauX8Rrv968DqIcfw7HNW//8v/3wz9ef37L3dq+/vPP5wal1u3b
EJmu//zro8PLP//cykf/9fev/+uzy6eKXwswJ6h+ZE/Hv/H6NIz//BOH+n+gP8vcAKVDvfunPcD8
+vMjV/sHYA4aCXD0N5XajcVQN/2Y/vNPzfoHu4/hbecswRNtlD//GBqxfaSY/6CmxEdAucAnoglm
//nvi3v3vv73/f1Ri+q6YVYP3Mz7JWrxH+AC9L4gFlD+p3X7fuaCSe1XL23QVIvM8bz62tyM59ZD
cqPt5C7eL+EayF1xqWX+ct4fYNsfZNjuxGX32N/0gz+9FXed7lfB6RTN4RSt4f0c3p63gR56e9Vv
/dQfDlmQhbEP87DxK7mT/rorXv72yP+6q7/fxZHl57/vYovCtrv4peCEjzFwH5ygduWDiNqwPwx7
drpF9fVrXC2Wr/YujzB4OlRn5mch4Pso4q+h2eEQlCRTJOZ9/wCHDA8Czeyqnb6Xu+U7Ok7lg3tR
fXW1fXFWBNVBukHphLK+rD/p9n0wMoEn4zrAMCm0HR2KmbtgAimGaoem5q52i/N5cZBNXC7LSfvk
Ln8ZauOUEo+BmCWgppj7/ibjwTCEWli0N9wCiBnc3TJK1Pyk6d3o969ye1z/u4/zOI9G2q7kb0eG
PauZKXtGmoyb2bwtl/vff7/2fqveBgDWQhRLhsB+zYR5P4Ar8mys+r7YmU2edt/WYbL13Vgze765
hVJ1l5TEGmtnKTLu3qoWCu2tDfSqPRQDrhtf23LuUP+knbMOZ22lcEw3i3AcrEVHc/paebi9RCZc
BfEfJdI/r5sdBM4TuwE04mN6rwq1pLXWKt9l0/1a4RDl+vVnxiK/PnzWz4bFBspGBcw+OkTLhVxi
GhhDYHm5WKdW85nC6VHG9PM22AcJaQFumCbh/fvHL5wxJw6AaRpb40uroaah4XE2xqdzPN3Dn/OL
VfM7Mw6V+pM5/P64/PfISPptIwPLPlqoam87yaQysn2R3KwX8fV4ml0v+/nbJxPs17WyQbUAfbOt
AzQ6XpbWMNRAHz2wNv5j57fnho8acTCFTeBFcp/cefs+qD8puB+xof66OcIetgKKcGAi3z9WFEni
ocZAe2fuy0NzaZ2MJ/FOnuaX9oly0A6/v8UjT5j/GQ3oK8mTAYIZ1a73oylKYdX0ybPdHNh78xS7
hcv+YAaL/zpG826KpkgGS4SWbtD7afQZy8rYvv79HkHLxqKKStaxNV6P5pATF04MlibbpQf7tONm
l7P4YB/ccDyZTpSouHBurBsr8QWsFl8Gihvkr/mr8mJcu5f2pXPwDknoheqZc/jM8Prnc/7NpR0f
pzTsVcSUeTJLEqVplDC/h5NR27slFC1/6v2qodUJR9Gvbh0kXD7rK/4E5v1yARskwtycnSFXvH81
CLYtuEfPMLn95MTYeaGyc0/1YD5xo+JSeVAesrPxKm59/jev4ytzp58pBzWcz5u75ro/NU9WX/i/
ny6/7ioUALdtC8Ao0L7j1yXapnWA36a7cWjq9EK13B58mpMvn0hL/TrOT4ctCPSb7Tcyyu9vHepd
nKL9zQ7ZiKUM11IXhc9+ly2fnFHbF71/xmxEMFfAgW7Otse6vvNAlj3PHQMl5rNdQfqcWCuBkNL5
ZF3/spdsQqm0MaEn02uiBfT+lpAnUGq3XZUo6ZS9V9mR7p3WYACM+rMTXt8CvXc3tQ2FDhZZNvEg
kM/3Q6VaNcTjIJQI1uTNejleKT/GW+usv0IhK3Kvius66q7k/YJX0KP6w/3kRo/KHGwpDoYlgOrp
VINxJqZ5P3xLbKroM52Jcdce+kN8io1M6BE+6bv2sgrb4OU/m5SUfiB6oDjoEtmwlRzFvZoNi3Xd
1kmNe1aP4LmlhL8f4fjdbcUl4Pk/vashOFlHKzEV4HRFuma7NcAO6Lo8aT5p6B7Pd54VuSYNOqJ2
CN7HjyyBGNs5q1JEyVI6PuY6nm+Oc/vJZEcO/Hi+b/QbHhEhAeUXXtNW6/1bTObggzKUXlaEcZyU
l0AJHD29sgfSaDcLu6rtKx9rEacKhtbkSqwikUO4QOZXfAUfnzuIyoUMywoNrV1hqdIB6pAOUwCI
OVmD1pntt3FtjSuCE+1g1eWo7qGUaz+MtHHSSF0T9Tq3jbYJUyfBl3R103YHSl6Ofk4lOfHNjiTG
h/jXJMEodDf1s9TAxSRdJ+vO7lMNSkjvaic0wAFbdFIhPfdGYS2RTdm/IvwQQ4xLaaZKLD9Jt0OI
ORgS6aXaLV/zzsDsDBy6t9yiDyA1vKa0FN+v3EiN3HcpSzmBRfVFcCHF9GVIFaD3Mu/yaySbxbLX
wIxdSZHNd26xcqEtvI7KTxeTS1ymvnzqMFcHxu2W/RwUcTzcAJ2zLmCZjAPWL5XpBFPraHiVinLQ
9jzMtPKhlsVXQlRZSQNaq3GLNSYN1QZlWoVvqe30YiSt4cDVnZ1LuxVTHU2zmYPHRPH+y4T4uIkR
rVSrHfL7E+xNOTWXNRfVBuDe9G8g7vFzytLEoHnQqF3mZ/3Yzrts6SssXqnvO4E2YnUSYCw0Y1ae
z8V5g4jCtdvi9R2k6yg7X7LP4PZg6vBDzaqr29O1bBltlskmDQNU1Qjs1q413/bm9hH+a4UOAoBJ
qGSJWjpvCCoPbeDInORROGJUgykfGpxWvFzOQaWZCFoUea8krGMlvi6wJR6j1OnjLDuAfvKSfN/P
bfeU62tVIaJYjVnkKN7aBau+iXBpcl0uvKFxh3DuPGyC0aEAEC5yAOLRYOaeEnr9tHxPC1krGJep
ZR8icMPh7eZN4SeGaJYIxpOLYJFKMSZs63lcgzzDNtjXq6q/B4WabW7DwpDnEzioAUuhuM1wAlti
N7LmCWuotGYG+l1XtDtLa/T9WtWzC2WKrJM+VC1aEFl10rGapPHN0er6KxCT8kV3K+vJaVRg7M0o
KiMYrYZo2nGU5mQ2Mu2WNS0t+LZGriGE4lZPFWifPlDgfz6LzMN+Lxmc6Y25hTm1rGP01GUDN9iv
kKinrqgDkfK9xaKlNmKWV+4Sw1CsMF9Ac/iC6bSGqzNoPK9Z7TByQBx99b3WU6ogdQf3vtMtllc3
WlUSdG2hIl7QtRn4MkFr0ke6jp50qk/eWVvGuA5M9qSKYK3bXl4YU91e5RZX6qvziPVXQvM6PSwJ
SZJfE5s+Q9nOkkjtSuVWNUaLSkOaqUqoNw5ge1vm6G97MnUNNPc7yvmjB0Nnnxl50QYxIlK6r6yT
hsRm7qrf6S7oaCk4i3Ovz9n0vbXyNgkTZE4jRYFpHFSJUe5ryP2XrrOqFou1ss6tykKuqgF9fy8M
fbrB3GjSeI62J/yuUpdh35n5eDYoqHr6NI/UV30RHSADZ3Au85Y0L0RWbxBBonTLcpsuQknsUIsT
Kz10qe5mAZZz+FVvBU9gW+Ych8w3aPAdWg9rqE1a1UeWsFYdmcyk0hCPg6LuY6xo5qGniq4N46o6
xTJ5ubVqTfmiD9NchVjcKTr+Y4r1mig1rdkWrFR/4nqjbfhJMmRjOHHg1FE56uUS2nU2mH7cVzoF
nU5ql/qQtWng1V4NaboeqFYXRlfjzIP+4+Ajd15boSh7Zjqdy7jfJZu9WuQ2bZXsqZUkejjm9OaC
AaP32u8BaymRmba5ODhpHO+HpC20cNTxAILr4mWPvcxo2XqmIqvLBCGrW6TC2mLzwV7l5m4q5iCf
upHNtKky/E6nFldyPNaWJMiTZnhKhDAttEzN0jgTQML0E7MDhBqkbeq+zptfie/mQy9C2vt2Hrhr
L6bAMro+2U2ZLb95Q+tpgbJ6XYqOVtuelz2CpYGo3JKR3bLsfUWb4vliBntZRN2itemlSFwM8syK
lnooXKONAQl72cCt6+YDrHndCoxZZG9drqR2xEqP3Q0flhQHs57cJMzRO9z2SWx3NzwK/ct1UofX
du0W6XeKbBTfWhfjGjklzHmhxrIigYRktp8T17yIDXkVEMVOfZCas4WuaZq4uq8vLltrnQlUKQqz
tiSL2RHsT6uqpH4zlK0ZUHfsmmCovOa77eDHi+WStkz+JjSZ+YpAMdCfSt05Y0OZmBhtNZr8vVto
HS2RDEfy74kwMMDMK3flILBAX4ZtjP74htTIHpqxYOOJ56R5iYVMao61qtVOUwijMtBRLXUA7Nt6
HhAOml8aShF30gNo6kvqrC854KQzzx1x7FByZpRPxUrROQkQxYUvXiGFoc/Gi2yLjcFLWgIRJF4x
+tZw3kv9pRLZXTepOHMqPQJjoWsMiK4bc2I+VVbtvK6OFy8MnYrNgC1ZDN8D2yWgzCxAZ7rtr2dh
NT88R2Iw3mJt2YTAd1XNN0YgKcFqtytTqxo0LSoblu7JUkvecWDYk/J9dDQZ++2gFcYu9dr6UWkc
8Kh6VuFqzozLH0azZ+dV7Y6YA/Pz/HFaoCAHeI0TWXEn7SsIIkzA5YwC8QlIYDop3dRJM9o6MW/2
pA+I6s5mj+wK5a8kMFU5fu8roxKhomwkXFIn8XUTal+CyjUkXqa51t/mHLRaZGNgdhsvwlNxSDUX
aH2Sfc4hkXgys3hbHM4A7zZQymx9ydVFTWg+qS26vZ5b1u1ln9FQ2nP6NsNOkKE/9UulycBgSR1E
n2OlycZqfSsLMwMSOI7pRTdWqxc4vSdvVgdtK9qumv1Sj+n8nFmz3gdWMfZ1MOZWfNOUS8z8jmfn
LrOtNUQpwMVqje7LuDOHrNZPZAxTG3GajCrfeeel4hHHh6H7UgvVeZPkgmk0GHaFDsM8VmI/TJOm
+cC3jWEv2SsM1AgN89zrOuJBvVdhzrSplclIJaG896AVy72hJNZDIQA++xAS03TX9HZs+cIu1xl7
Y+muvjk4y3WJslUdYM7WPSfrIDdxoqUtQ2sx9LcuXVF1XfrGqyN7junPqfhunAvNykF6rKi6WHMJ
8i3tDG88wyDDPWOyT2B07byjmSdbz9jNSTF6kVUa+Vvstr29S0UdR002tuuuNAmG1CkmiFm1tfqK
IrPQrrM1V4rkJF7nvnsbu0xZ76lf4pIaEBipp8JrPBpVSucOu8xoreJGGiM0EknwP+8V3ZbipGuW
wf7eIaxhX6Zx184XSDW47SUw+Lj4Mo3CHk+GdNTnfQGs3/AHNE8fMAj1zGhwFQrHY9MDkoQJZIxh
XrACg7zsVOKFOV8KLBAKJ/viKj2x41rWKlozpbZ6fl7FRRXqRpI+U8RzX5dFcjIlS5Nqe6WrCvPr
6NRxC8zeVL+bXG5yqLVaqhdGN0jtlMJthrDr6iWlEsDH0pkBYoy75RyD2sXD4JVD+1xSUiAwL5GC
8SJnAvtth7lmFZCoNZf+aVTY2fpj0hfPiOQo5OPYJ+bXTVm23RckOpOvZUWnXOQ5++2JN85IQrGB
W1qCuRCn/RKCJdBJrzNFZHtzSpLsvAUfNR+UgW0EplAi81tOWIWyBTrgyV5H7Dy5mqbJmE8UU7Jn
E+k7VdQLy5Y7a8mmGQksMP9+kdRdfWoOXV/v8bFK2ILMGGtvW8Te3ejSqn+okcl6UDYnw308w5g7
xUhDffbWPOv8Klfn+QS3ZjMJhtLqJ2ggYIWsPYL/anboKNrjH1xJrYmGcVm1L9Q7JudSr4vOiyZd
YS9Rx95UfAfeCvLPdamZN3mlto0/DXHlVD6k6OFVT4oaykxPtHNaxzouXLkmNXxua47oKxOYhb7v
cku3bjvL6S8Xq1zcL4rWCjP0BsUqZr8tisI6uMSJ9vdM5d2EckZr28dg1RsvBlWwEXeGMNSwnxcc
dJ1FUYs9dPFRj4CCeIVf2HVn70q9NpPrvlzThVRKijkqc7VwfWB/SxGpcw3GK5cII0a1ADwfgOZc
WVHIf5UBVj39wJNdsEB0y7aOgz7HvCCi758lj4YKyMvXi7odbqSLaN655Y6Ze6r2ssK1tFIaM7SN
2rnFMEjeTJ5wrxe0Vpt9Zav9swVRRJxak1GUXzZk7LcuEZ6yZ5PASHj0+gbD7aEatQuhNpMadQ5K
yT6N7mT+rs+rmWy2yJgp15XoEj8xY027GfEVeawaPdP2uht7b1omkco1JWnT5aDy7kKH96ueOoVe
2bu57xPtanL6Qh6mqm8ItlV3KBzOWWtZq1BpQaZH42ghFmSj2ocYNZHaEhC6lG8aKlTNadfGeCX6
Qs7tfNZIJVPCMTNbAkR14vRN1qUfL22jH0vfUAZm39ikSRJps5taV02ZacnZkKdy8cuM6hvd7CzT
XKqmzRb5qLFWTX4mK+j8hl665lecRjgxyzaefpixTWySGe7XWMGsOcw6e7pXB8uZbpW8qatAhzLy
2sYk0jvpdcOzrrgYB6f1Kk9LLFGKvZEIedvAo+wCM0+T11E15z7EqLk0XqqhmeKvyMVWD2jYg8+T
MmsvvEzqSYCtGeXcop9JYEyqCi8uXNz8UKl19qYPslOCOm2t5kFvVEOElps49VlT9cp3hRDLOwBF
qlvfkm01kaJkKN7XYklY4poo7s169Fw80fS5v0bFML0v8WtsTrXCKYtDXY25glzP5H7ratl9m9oY
gQAy1w6vWkvt4hDOKEJLk6VsfmequeCDPc3Eo0BOu+Rk27Kqq3GyOXr1vp2hKvUTycW66Mt5WbGf
+CkEY7qaHDrc21BMDrF/o92nKOmkAYTw4rZQE0KAtLCG8cLUFru+XZBqz65Vr691uIhyHM4nhRyl
9w27A8Lewqv5gcKrQ5FlbCc7qmoyiTCpWiSwR92R9a7R7fRLRRox+rXTrMbOzGRuBVRDqzyYrF5R
oq6b3Y5K0LRy0DSdqV8UNcSrsywhh30mbCu8k7XDxRqAdzuN5yv68NeiTLE0Byhqk+BJW5iFL9a+
fsYOxIaBoYOXyBHO6YhJdO2Ncsza+ZyIY7833RyGTE4nWA2lwO0sMjh9R3YCo95cAQ2Ldm9nLOlF
04mpjVIj7pSTkUg09UubMMZP1nnKQxeGNE7qJKTXq9708rxEraq3/Emp7PS7kybt3ZoiXHcyJQo5
FxjdwkKBzFKHUycZ49lflTaZ/VJf7TEgiAd95LYJa3DR47YLcVDHIHXrWT4OozsVfq8QbvhLIYyv
c5rL73ap6w/zVHbJwXVyzaRcBDHVRy1VmU/yBC5U0IIdLK/XpTZZAcYgwglUXkMtAhSZj/1F4mHe
a6xlGCu2DnOJMoZ6SEiuDH8ZO/e58QzWL76xyYWeCZzJhxhWVSQ6fcxxOyqs67hXnMdYpvGNncdx
fGbiwLCEMVX1vQRsRXdCFKy8wsCTwSfFGep9T0p/Ci9zGU+HYkyvs6lLYQdMtQS97EHIhKLGCyL3
IItueda4rJQDVb5FyP4um4qG0AwBuZTwesDUHOP0W3Ny5G0MEYkLxy18CHQPACn54Dw9tQCVfxhF
ZfVhSuly8idMzg9aV5plAAIQUqEWN9196yjqdyPm3UWDbg30x6eFExnVTb4oW6fR3vUGD+jc7cth
9pe2y3tfd1ft2nDqDlB+3nFMDmvX3s5d437pkaC7Qs1wKf1+VIsHb4Wlx/xesI6B4jwgi5bGznVr
5AjTLYaT3IAQd/IQjNr6Upf2UPr1nNgXhVBJAhwLq+XAwVvjMsPd09pPdpUquwENwcEfKlrtgWf3
/fVsTRzuS6fSlJKL8pYlFSmWmxqJEjXuqush0hhl6muF6lJ3BeKfwq/ByTcCD4dUm5ZSNyBLSijY
DK3WIkNC424+ZfnIlZeksbMMtelkATUo89wSg5OEhVq2la/2a4uom505ut/XHhIXSodU8F4njEBE
x/ZSOvPp/KhVhpYGXd0kJ6aEwxQMvW7eNrHtPIoJ/Ee45CYv17Xn7s1JFDY99EdB0Vd6TC1CH8fk
NZ/M4dnru76NKpFmb7bRAPU2tLm6Bzy7fO9StbryunJpd8psjVeLXk/pdj4NrzVkou+TmLsCO/t8
Lalh29aXBj7EvdWONfmkVjnC73UhW05qRbA92DNqiWY5p+uZHa/Nw0ghVg0zrVRPsyLGGH4qY9Jx
9JHcZxRtsBvP4OWd2R2mir6Xtd5piR+oAs5wC6HGWq5mxIFN9CEN4T1QwKOg63pD+WgPJgYYSl9r
C/FJ73qBWYhCC8qkb56B3qOQSjCm/WRpdqufWVTAfMe2O413uSKT5yxT/aOcG++AMseUI2bMdh0Y
JRbakVzr+suaqVXP6m6InXsScNzkk5mgmnBHpMGssa9i6jpVt7pDWUPkNgd+p6bOXZ6Y850QerX6
fZJbkSDY1MBEGiSPxlh5CvXlcnpJU5emf+fMRINN8pRmqM/4RH35rVbFOkjPzjxFTDPZdUadotU+
YS6GhLsHKwp/yPmbQ0gXk/nm+VXlut73kcLEWxvPwwlGn4aIKDiPYwADSQm2lDPS011iQ2IN0HOc
rxoStTuZTuUV5bf4fLRWhM06ZF4edZNSEszhrjqVyeK8oPdTOhEoFaM5M2H1m5RMc3mHqIh6BmVb
u1BmtR0DRSnli5K6LCIqt8NDIhfxvRGzS81Mydcnr1ggNem9Q5MkM638nCy/BF9D4RkdUwMqW5B7
cngCFIw16uQYy9sGPuTb4OzdoyhoAJUAhS0CVareD3OcWHisu74NFrZIGUIkbR5NJStloM0x8jkU
L1KNDXB2bg1Bbsup1qIwqKSY3ZklwYSvTo5dEly7Zk8tqsHabBlqYuupr15gATtfgShDVEBhoLrL
1KG+10fKHKEGNWEInXVxVoKvXJ+CJR6qNEQuWqVLUmTx5bj2g+WbbWY0PvwI79FL0xpzezemzGFI
rbsxnLT9kRA/tT5lkK16oeT1qzT65d5Zvf7BmpealWmmr5Qv2eJi+m5NOHlmf56rsn6uaOjVvtUg
Ku6btWag7jLlXeR1dXYPq12gfo2r2Q3GuqTHmYzHhskHqClMVLfUdpaDpKrf27Pj+PDujTZqO4gm
VMqIEQLRmubLmuijDJzWq14kVRDW6uwgFVm0ecJp7qZ1HvR9arCU4mJ4xoR20bm+qblwSrwkfJ3q
vhLKQiZYZen/l70z620cSbP2XxnMPQvcg7ylSMl72k7budwQzo37vvPXfw9VNV9btFqCe26ngS40
kF0ZIhkMRrzvOc9RomJbEWoabyXshLUX63bODifhWy6Zsco7Z6r9/VAp7IqSVlF4++vMfhCc0J9n
uax0h5fI/zF2dUssFRvhjm6XIJVxYUN8wjxkfMO6tNRlGqUz0RkoA+ReBIWNOjoI28eXYpRwuVmc
2qqldRaiZiZDA+WxTonPU5TOn70BqD8B192AybCgvMA1+xFG7pSb2KKj7WLAy0mjao6W+b3pjubU
TMyXEtxvlMl+d9HO+Fw3ls5x5JbVH6fN6Saruu5NLso+slT2kl8ALGtsJRrt0lAy+IOlsLwRWXhs
XM7VJ10h0UJ/NpV4p07tlkavV+iWix53Q2yz1ynX1OnuFDV3K/1OoxoIbc01gm5r9Jc9Jc9aHy8z
63aWkjON7nXTFpYVkj0LqeDCLgNdd9hLlRKzTrspU9xJmmEcVVV4TZ5f+8HWMJhlGunIOlEiLREs
Kw8n1JOBXn+SemollbexUPxHzOXnnDbvrgW+D0sMpi5gH/hCVh1uOx2avp2KzLMpsjid4nebyqI9
cfoRHxsF5hbpLgpXJdadeloOPQfGPPNGn8YWWyDkEhu1BQ595tG8m0pcDkQzuN6LeZvHdPho2sG2
A1+tMy/vC+EoZPVtZj0bNsxk/cxQx66J/Fu0dvjUMWSvRIh9mlIHk7hzoWpUzxJ90Ls0D+YPjwIO
lIY9SQ+wcaALH15QhYdAsbs29eai8r8u2XN3upCk7enns9Y54O7HCE1SDQgq+Plr2U3cYOJRZiP2
jDadn+Sh7m+pUYlLwkBVDxvo8EGZz3486i2YTrg2bZ1cLlqqd+y2Y6+ETe7mU8wBBkHcmYXl6FWh
t+TfRBKD3Prw3nV0/VEA6TFacxlJmSrhWzQ4vOjU6i5K9LBnZvlalsrEUxQuClk3EwNXz+F4E7nk
hgBk6WbL123U9Tt5MDnGcXyk9CJ9ysP0Y9gXJOcy18W8gFrCeHjHDoeMIzVdwmkMtygi/6KQMroc
bWO4mpznZ65u/WohsuH6gLWzWcHLbq7UNlIzT6Y5doYrqWAH9KpE/BFQ8Rx7gPKnp+P61cKFDIGU
tVXFBLowiA6vik+YObVcLjmwISXZsLZMt64UjsofH0dHfc905AXA5Xg4TjpphB77ke4mWAwv4By1
m2IU50Ic3k8LDb6fbiMCQ670zsxYTg3qCHRGLu0n7ZGPu2ALTy7iNgnD5HuX5vTMtG48xwB4fxMB
AdHnw59AXguW7sOLi1NLwTFKpTI3oWhSqVMuK6MMtx+9hUjoUJMLxDooSdcYsShmwyHmRHdDq+6v
jEhHGDnUH10v9oK2ZQnUyKLWWXIPr8XAFaWmdqy7PR8Zqjpyv0njetydvpb1esEoqA8JEMHtgTND
1Q5HiVoO0F1baq5ZzyNtM1/Z4gwg60MLDDeTo+r+9HhHnhBGBx3fBplLKu7Tw/GMocLzaySaq6Tw
LWrJ7h9FMY6/T4/yfvphPlnUgHi3ln3Wah7MBWJw6twaFX1T/RQZQtt1RtU8+bmQ7ueEPmRoWRwR
To/6frVYlKssFfBTENCt90h2N9sBkREaa6EyO3ZAjd7XscrlfTn9PdT/GZjeGJgWjPW/NzB5P7vX
X0X91r+0/Av/+JeE8dey/CxfQUS8Cvui//6vf/xLtvoXH5Bl483SRPV/+aP/8S/9xWcMhwWbUDT+
OJP/ZV8y/pIVWmLAIoDIAor4gHdp7foBCiuw37Ip1BAW85et3gFpBCKQqLPkzUmx7USC5RmrdfYn
N8BMQTco8l2XvqKWSsWNJQivJzugJbsARvRuJK8vVGtPHqcz6vjVSsCvYiFYgmU5mbP1Wasl0wJd
V2VLtofIqdz0QGE2Q0OntkGT6BG9IP09hQ8seG/NT9ah1R42Lh9yvgxgfeBV8ChWC5w/63HP+2Ti
S04bikVmbmR34D8gxvYwXND0aHpdE+0gCTJu5S6GjZfk0mcyF2YZuVHT584Iwv2um6cIhXpAyCEW
Y6OJOTE20oNShe2XisyG2suTmMrUkkDHMZ06w9dypG/uBH04fwnj1vgOY2sMdr49TeWy3g7x57yx
Z8XLVGOunbiIKn+7XAmSl7RrFNyvuhHS3pJrKuh2TZ9Mq5anmcZ5gql2VttHvwGHvCmmdN6Wo0JE
QzRbwU4yp9hwU6kjfiFVw24bZoFsOkWpYQko0nzYRZVRGc7Y5fGXwMg0DQ1eqJhuHucxFet+6L5V
uikRUtRU4bb0Y4SkhaKmjRuWghS2CKgvikFjtKlB2j6fdzsIYM8jlJ5lBEdFjuggRLa90f1p/mnR
TQ4d228q+yoJSqPk2MCC6sS0DBM3D4bpU0MTvvRMpDaUQjRI1c4spYXp9JbIWi+o7cF34Jka4aaT
JMN0ZDk1nru5qqfNWFjmyyhVub4Z0kFpLwJwrneKpBJk8+blv/9b8P12Ni1ngjcy8GUygdUm0mxJ
vEPEyUv9VutLzjbdvGzCwxRpzaUpp/adSYO+dAoJseXGpzR62UoxaiN414hWZMox/yzK/35Gv/sN
BBYri8tpYbviOjv8DY0alNRkTMUralFNm3Qp+IACsoiCmUWeMFOkITPo+SLPdYCc2s329E1YMbwQ
o6v6cqDBSMhuEpn16hfMzSTV3ZzIHpkm2lOXVM09RaTBnbqsvkGRBA05DfKtT2jsBjOTdQPpfqDw
k3FkhBPghn177nS6/uDvCweEQMG2AgLACfXwpgjJLKNJjhU3VPz0lrpX94mCYP18+sqPjoLpFGUo
mwq2yYejBGOgxnEXKWgtxvx6ivLUS/1Z806P8s4FJvDwg16ySKBZrOFitVtC5NX6hc/FIHuw7u3e
MshYaPXfio6WlK75nT3ZX1madbfUg2bTVkl4ZpVeLZqQVw9/wepC8fjJM4oTxR1G5Q9R9khom7ZH
uDs7BTb+zRD4kxNXU34man31fr0bd/XN8qe40KOI+k9PH/1qLk3pKq7071WICNxpgTNvqSdOv6Z8
gTZlcjGd2Teuvk778amm4MY3Mfrxoh8+YClHSBTokuwyqYOtr2f+Bt5Qdy8AX12JSTN/nHnUy9fn
zYKyHxCbFp54qHjwJZct5hvzQMS50ldnU3ZVmywAyYLP38il+hymJjAdQZPcSBP7oS+l/m5WjPH3
ZGbiMx3u8Vw4xfu5DUueaA8V4hdbGm31BhUyi/OEhtD1Yak5vGPqo15NycPpC15vmZlYvKEqRG5u
LzWRZQK8ud7BKhQNAYHi0oyKn1p7mi/zZBRPRog/YyqY4ZBpU/9MBN/7a9PZUC1Jy3gbOYqsRu2Q
tCfpopulF8V3NuwSb+5hLpy+tmVyHj7LJXTS4M2FssS+cGUEKYrAmHicsquLJiSzd6x2dHzqm0yJ
02+nh3o/TylI2AsoFvcyxbjVpgbSPXssjBIuTZnhNreH4kUa886hiK57RRmcgykcuzSB1hfPJl9A
LPaHj00aRyNHeCu7RVRUO6OXqJolQ+wC+gjPUHRW4BmDZZlFT8VDBsZswc+tvi6hMOtSTgLTa6um
n71AyU08G8hDfmiTX/WbwlSTRXNW9b07AAi9UGWcc+4UVOV0k4kSamcbVOP9gBqg85ISkcrtGIlJ
dYJB4pt8+kms7gy/lp01gOUlZoU64rrK2wWtLuoiVj36xySTU/ClIxGPW1kjce/0UOpy5W8m2N9j
LTiCpZPEIrWaYMrczV2eTKrXmZ38fZjHeNE2G81znXd2vSHeAQ0zad8phMxxRJeVBJZ+hZdwmDbQ
3OilEriFjoBmkP2a4dCwtnri0+fIRk1/appUzh2zaFTdBYiLD9MnQuacO/bI/WLbRI0LGIC9nAUO
Z1KS2CM6k0jzlEmzbtRUs65mtZ6uRZ90j6fv12qtWW4Xqxl7e4xgpkXv8nCovAqbpDb5POstQshZ
0ecHY/YbNpZxDUA3l/0no4q7MyvcvrS1ekoCZ9vy4aY4xUbscNiis2SmYkZWG9aAx7iqfISudS1t
ldovZq+tlR6lvKCF0iajMtBvVZVFho1BAKsALUXaQrUiHM2fzavIjOdi1yHy2hl1lnWbvrGj/EoZ
1NS4HgNwwTt6AxWymbaHnJ4osTW4p2/javHc30YT3yGPDM8cTajD68mtdmgGmVOKWgftrd2VNrrB
OTwzyrKCrO8aRCEeFIHmLGirt5529JBBvkMW3ubpjdl35q8CSFrgRS2EXAQkFea4gSCDTrefOj5M
Zz4RR8YnetkAdoVhG7rWMm/ffJgQY6oN+ChWzyC/qWvtulT1q1BUd5UZ/c46vaPxKV4Qs/48fXdX
K/lydymfU3hDDLIEza/ehyqX1CinVuVlpdYTxlM3lzCdcY73VeS1eJE+fJ+plS7uZ3tJRAPxubpO
vTJtoEoqMOmuvrELLf2sZ2F+mXCMzhwda6CH1VTa6TZgNnDdoOJPX/C+u3b4pDn6827onB6AZqxr
gXjP9EgVFVccDv5nITKr3kwDVWmOuC3uqkIRPVUIUxlSpwCBHdObjjrbMTE9PRMaZwxnlvD3E5za
DXCUpQrAzVk7sOlKY5KoNd3jT5HQVfkfbcaRfvqy95f1r8vGi7+EkhLHQbuRzFi6I4c3XhhS2+QY
eT05if3Zof1s/CybUBldi3qhvs1Y3O+jXDE4O7Yg1eGB04rbDcSg/THRxn8jVQR9KwTYuXSkDPau
g7etuQ7tOWq2Gp46lRJOoWQbnUCzL02SzNlFQKoyEK0iQfkTCeVsd2tf6l5dFQ0LHiMYVRY7fTWd
aAkCo4t0DFOw45tAZSMbm4OjdJn5cx7nUXZmJZW+R8gf8AH1Vbdri3hcnIX4zpu5VDd6lBsPuiUl
z6dv+OGHhvu9JMCSOAIdHPSfue502BIPe0pqgaAwqty+tbBaqpRwHqxAMV4+OBY8NPBaOq12im40
9A6fbdcNVUMPRLiCL7NbW0GGgJ6QlVGgTfvoUBwWSLHhEC6woq8bK3aot9NM4rFLPUm7ScZBeFRu
+p0hUnHmMLQ653MLl4MJFUzoXfAs0DsdXlaqBZY8l4wlY16Z+VUsSJi/ukwRP22NgpelUUMiLrjb
yp2tXoVmjDCrSmRH6+Jyi+FJP3M+fPdQl+07H/WFXcmP2xf73qzSKmYXTWkEVy/p07bBYktBbwBu
UU/9h2/04VCrLa/Qa1nNU4aKwqL2JqoaG9GkLJTtHJxZGw43Kst9pkBJf3NpJlgU91f7OtWKM9vv
6MTNudzf9yj+Xgokeo/zOFkPfRMobpLm2pkP3vtXdxmVLy4zF78in5/Dp0vU+kRUeCzYOSN6SmSE
0vaox5foqtSLIPUtvOcQbrRwKjwzasIb1vTiPjQjAsaUGqdGbxv945xW6scfMscaknqWMjF9ttXb
NOd9nORJK9zBGu0toRCzO2Jj3OLflL2Pvk3kzcPXljXgMLhlV4vyUBDOPBBeBuy/kC+0oDFv6Z8m
d3Ih0ufTQx1+ZfYPmaGWev/ynaF4dHi7Z6KlCt5shmowhxsEfDgyYv8zs/awcPPPKBSPlg0vWIX1
KKZk1KWu+YKOqEA+peLQ+aY1QX49ZrFBTq9qd5/MIp+vrd4/l4q2+rL/PTg4W26mjtjO2IeBvHk7
GzgGKKU6cF6m1l1RSe+2QVLpn8yMmN40C+1dYBnGC2WNdJuJKr1k5x+9BmKoqjO34XA3988voSNM
yIGg5LDufch54CNYzQV16im9bWY/+dmY1XiXIWK+0HJ52opCLZ/FIHdPZdPlZ0QYR15o2Ea8U6z5
+0/+4bNOIhJZ20QyXduQxuuMROQXeAb+Nu7aJ3b+6KiSLvx6en4dvWQIoGhz+AC9+xKbOTFC1pgJ
dywQNSY2WVIFh99LbLzSDz6v0/UMkP9laKZxF2fm+HR6+CMrM8IgHfItx61l+h1eMmraJLbHSri+
pVRbjOXdPRBQ/7ZV1e7X6aH2lJ6DTcciEXsz1mpplstiINdkJlfAQHTLEdyA/NpomOC76noycWuL
RGhU4+f+wRCDfycHY/It1wrztkum8D9YQ6iL8G7TGyCFYHVymfQpgF7BXJNJhHZbLMu82MUfNkMf
I+v8M6vfjLReGKWAHCKJkfLUnjY+hTYvVyKisnu5cs/c4+Xven+P/3VV6uHzTNFPosNqhKuU5vBp
NrPAw+CkfgpxM5dmFXsW/sxNWgk/3TSR1t/Ww7BNU/PcufDovCLPB2LRUtffKxzfrClEHJs6nwPh
av1Uu7Ph44IeWm07KpF15pqPDaVp1PXBxVBdWfObQ7+ZlLRh+dIAfezSujW2ajVqbkp55+L07T08
9f39JJkv0CXJ5UKWuZrBdkqkgzmyOR1y2ov4RvLvtlx315B3s+0cifYMDFE/8jT59rAgIgkjY2E1
c4Kp44BAvJurVMgDO7pSG5AOH6TMLh83BJVcErUkekPrygcslkytFEaZZ6W5qoZZuiP7iH2/XKMZ
JUJrY7eRdpvpWn6nDcM5et6xVfft8KspO2qNEHW/LPoGdfu0Ca0tiJlsh1NTBoMCe5lCUbw7/SSP
3llEivtAHQhNqycJYEcGrcW6N+RgJcCRpJf4CZIzoxydmlhl2fay8afie/g2olPPSl1waXEqWzD1
R2Mno5QWJOqe+XIeXVx5pygQUC2nuLkaKgFgYyacc9zETpkhUkUdxIzaEZZ55+Z+NHmj2hfbWb9o
k678WhlifqWZLk9eST33zM746HsiAPFz0Vz1+u0v9Vq0dcPdxZqiesifqludqInbJtYIOx/a7vI/
eJpvxludeORwykea/Vw8/IFN1QbQwxnvzD0+NmcoDZoUjRFp8sE/fJp+httPk1lbm1TKHpUapI40
hPJ/cC1vR1nm1JuVs82HbDGz8s6bc7jrgkJsm3I+F7a9zO/1d4KNOtnpVM84Bq+upcGUrORwGtwo
reorIAVEqiakSnzrJ9pnTqFFFdU7zsyOQGeo7FK1P5dzeOTlWDiLAqXhEhm/PhSiXiNaM8stdxyC
7rqDvL718b5tsJvoL6fnx5ElBv0peh6yNKm/r3vvpoypa5Tg8oxkQnzr0xrUBDWjpinK7zWfsG1a
+PL29JhHZgtjGki7Ub5yOFx+05vn2IwTbpmJMYOomt0wjpUrKNvnmldHR0GCSiwO2+V3XyTRm/M8
1anldg36Vkst/miVlp6Z+EdvH5IB/oOAgm/s4aWkjdZNpsKTirRM+HwXrMSDEie+zaJTP1FfTh6G
WNHOjHr00ii9LVJHTeWgdzgqO3HNDHtGrahN3FJv1a+T8GwnV33/IiADlDlMs0vhZL1aOhqQIV0m
KSwdA0aLpBP1l3bEx2KF2Yyjt22f4lmbdzgsQUzJg7pLSnW6bNQU+6pUVedKUkdvNUkfizB2WWNW
t7rHRVcgu+W4SRDF5AxRPm61Qa12KeYUlu5suJ10aB1n7vWR5WARQ/7/YZe79GayhlEoJDZNZCtM
Q+OpZe//nqVSEGRnEwsTkNPlCK22yZUxpg1G4nP5BEdqVkvc86IBWRqkvKmHPyCCa9SmRWC5dT4m
L3zgumyj1AamldRqxKvVG8OvuTFxXQatrDwVkA5eMaORE9lmc1Z4BA0FMiUuQTfm9HusHL03VDYo
8QBVpJd6+NNasw21EYqfy/4V4Ui3+NXUNpVw+3cW/lNJ+Tp2+i5u2nSDyWn2KqPDFdiZ09M86Prv
pva/CZH6GymO9EuM4vFWjqz4U2RGBDNiEOzPlIiOvTi06OhLsHQtEoXDHzyRdWplCHpd1C6Q6AgD
uZQXS9rp+3JsppL1CM6dmWMR5nY4ShXmFR3PmCeWgkQpo0EaHYC9w1bRgnFn5xMAgaCQZuPMuO8/
G6h3ESUjoVoE5OtkmDwnI07YnCIspQw2JDwFXi3CdBuTueievsT3VRmGIgNEQ5jECWP95Ie4lDob
wZsLOiO7b4aOwIF46McRuZKlZV6iyfFN18oi+w5OcjynGNuLuA8/0kw5FTk5HSagt+vjxlDiqcqs
gLTtzu90ODJV8juROvZQqA31uzhVbdhUnWzeGNimZ89sh8+SnNEqbbSmjLAMgjT0YKbBl9TrOSYV
S8oEtmuTVIQNrOo42MlVr79G84h5AYK13275Qqp31hQksaOKqB68QMj1I1tz9WEpTL42QS/hvpzT
othmeVPrDsmp46e8BWHonb7/7yfy4sKi1LeQaRdnzOEUs+kyq3nMcQtI++A1hYgfa6qcH65bMsqi
y+Bd4aO13oeUnREZgZ1Qe6s7ujr5bG+Nuf8NOGQ8o5E4Np9UroblbenLrku3FjJDwHiMhGa1vBSx
pj7L3axttbKmyCeB0fuDr88bJEM71xM4eiutRXe+hCmxIzm8lWTp6BlgP4aWa6VwBqB2Ht/VaKfJ
k/gKt6zaCbMsnQAWFoA4PoU1veprFjUgi5icYSz5DwbO44fTj/jIuWU53nJKWJRb/I9VAQprDt+4
tKcANTWGRtupUT+byEGf6APpwHJK+EBzoqQ/p0CTeuABFuLJ2eIl3IyjFFQ477vpw3VAfhOkc47C
FKzoLR/eLJhgoW3aBGAyK4u7NG59p+v6+ZeiF/jxq3lOISEG5xQ0xxY2E3EqTc3FeLiWWNdqyEuI
fcCFAzNsAtXAO1uLX8oILubMTV8u4GBhMdhaqCZTgU0xqtDVBda+0tg2lU63wid8ZaFXdkoAE48s
N91NRDAwQWbhoH5PW4IYwIZ2uyK3dGrBVfyozln508Kz/KscVfnelMC8OClO/TOL77vP7vIbmRjI
oXhXyAQ5fAh+EEghyBp+I8Ck+w42yk+/9v3XJjFh5DZ5FMq70gzHPx0/7eukzs3u9F1698qsfsBq
K1YPOegePYd02KXIzUP7mXTUc1XId0vCMggHMDbWEPzRaxxeZdwKSIJ8Z0AjSje08q6SVMs3o6Td
1EZ/3erGo9HUZ/YHR58+KljOXNSV6LIejjlUYIvMBWBkQc3IAXRlAcsewdfSUBG+GkhfT9/IlTCW
stlykfiQ2GVzCsObdzigIaFgFCQFukLufDeAA+zGjQ0KBJtj/Yd07OpHXtgG4j4oSFOFjtDMzh3e
371dy29gw7DoNVTBhDr8DSPzLCTUXHIjVLJgNgHPwpoy7rqyKz+fvt6jE+fNUKv9Fz3OAMEMEyfP
R/0qFuEjkKz04vQgxx7iknTJf/cCv9Ugk9D7MZBi0LAYHn0vn8sZ4mdlyTs/a+QvI0r3P6dHfLfh
4zTLXbJ5msglsTMc3kGpmSZUWJVNNclvrhUrnW5BvqYPJETBDZi7ON3mMz76/92oq6Uq8VtcU1Nt
Qx2wC4zsnflHrRZgRgP+EvNueSNNjX/mc/n+CfJ1QRS4GIQMNBKrm1sl82yOIdFaehyJa12Go6eA
Ars8fWnv331GQZvCFgc6POMc3tCFDGbNau+7qa1AGA57dPehTsc2GmYT2soEWjZLSFp0ijiNzsyf
9ycuYxl9iZygdv4+eiWBRDGSokaCpa3Gd81yzNr0eVs9mVpzQxaAQshaVV5OTSjIk0/sV45o8tak
l381QW691CsrPbPfO3ZD2OphssINsIglD29IGRlRndfQvWJYLCj9iuRixKb94tdK6xOvXsAPz01g
vzlB3M7ph4Ewgr99/VHEJUIEr4WU9Z0klFjSCYtGT8SFBpoyWFRtG2CMc+fFopRlTv/sfgpRGp/i
QBkbh9PpiFUkIh+RF081YzZPUl07xKaZxg6+daRhlJHTL3ztwy80YO8Ln0B0p6T5o3thE0LHChMt
zzc2xCXaygV4Nw/KqP417Do73BEoJxBmFE19DyEONEouKcMD9Fv5UwfHPIKWkdUdNE6JFQ2oTJq4
VWP1pkPbDL007GxESSVmS9kBf6b9wm0x/slR39/Yc9JAfhR1/GVsjRx2Ll1e6uzjrH/Wyql4qZHA
cD2AeV+MRMi3fi/G3KlS+MgOHvIlAd6faWZNuUjTTY7g/efcjmqIab2VWgcfkAmbAmTzeCXkvm+d
1q8hyCrFUI4Uw0FD2FlaYVydQfo6IQSh4EYy1AkZu1xXP8gJCwLXrGb5EqlK92VEJB17GFHB35ml
VYQP0gCBI7PixHpKALEmvVcNYN021JKsHtCxJV3IVWCjwci7WiHea85qoT4r9Io4GAmuL6tcC7kA
5GojK/3nKNBocUSWXDwpQIUtZUeqT5rRGBzqwsm1EE6y7mdD6ilhYmsbmRxC0zXMDpBmkIZ0SqRK
Fq/tiIO57ml+bWKIwymwIYizmGgsg1039C8A8cbIuR9CZNJsFBGNv3vA3w8lDenf4ZCIFmpHJqeb
VIJa7Vo4GOYXwNzBsIXx6CcXjakD4ppnuS2dcaQx5JaKZEaburPYtlVEP31WmpxSjpJSzHLLxuDU
qiYVHKoUPOHsCTxqcDKlAOQVRW7wV+UehWXvsVhRoKAGahda1rRws8Y9QgvDSn1PpQWwFthEH9z7
HrgV7+Fbudabd9YeyZXu8VxhYYD5KunhFHtyF9la0y/aAfC8pgXtVe0pX8oC/OqRMzawqBYOmL9n
gklGlnwl9pPtQV+r6Se2l9ZDu4DEECXAFJuroqTcqebK/bSnjgF/IfGYWQmNrPKLBtzjnlKmICYA
9w7PNnF4cpDMbGOUv6kL3oxKD6QzQ6Wis5kDs76MalnuHThFeg08BUQaDef+Vdtz0+gG4jGEmA5P
DRPE/NnwA/kzjU/1u7Enr8V7CtvUzfVTvmezUUQFIp0QsWC6ahfBhOrKCWAe5ZLod6v50xVsbzBv
TRqF976+wN80Bah5skfCNXz1LacwwrF25T02jo1ZTJs8QARe0SUMbqxGHx+lhTY3L9w5oxFteGHG
IQbG1E/wZvuWupB2QdXpUrxQJ3Mhfg6dHWjMv4VrJ+0Zd2gDYeFYoKStTUY/c6YuHsLE62QNPt6U
a/rvak/NA0wFQS+Ayw1RdU/WSznTaY5QxyK6DOsk/1apZf4N0JT20uzZfHJVw+kTC7LP2tP7pj3J
z95T/TLymandRUnebqg0Qv4rWoM9WU3G5RBrw5M5JupFY4QSNk64e045X3VJGv0YJ8RkANvS+GsI
tWpyyCmoWYANo/6R9VAGA6Tyyqa1zPar0qamckHo+iSWhQEsFviw8Bmuo/msxl3SbKEfjo07DVE2
fqNqpo1uP+pG4k1RqD6Mkd+PwDMlsKl2pMndz6iuUrDcE4pq6LJRI6AyTlJ76euEhW7BOsYgVpqR
ZrdN7kwBgBy6y6aUECh5U5AmBMCFHbBVuR3lKxAMcuqYlM8l6s6J/L3UE2DEk14Ave9TCRiZpXDK
Ac7Yy5MrGh004UjwELkSkYqLIscqb0JJbAU87SZ40Q3A8M7cwJvflH2HxWwaZQnUUmym8mUBvjSA
I46k6iLJxLCzYuLWIHDGSXehpKb2okp95+/Kwqyzy0b0ANRl5E62g3DI559DEIhtJ/tZdK2ao7QL
w0b+o9aLoVAf5aS7SY1sAHkXs6PedA1g/+eklZr8HpDTVOzgqLQ98yUw+VM8prFT9jTu3NRKhq+d
MKzcmYwosTcKeGPlIi+xxz1rmGCzX20SD4NLal2UO5nZlNdKB7s5MCPzWa7s+avODlTzWEH12Yk0
P/oChxVHbzxgjbhLWqxLHkTJPP7hgzytHAUczh8UCTaNUblLqdVqyiQ7sNU7oN0ilF57qQEaPUiU
JtwUpOzozmoYfUfvN97NGaEgj0ztgeiWoFQuYiWSfta63nWXWucXrzK9kmSD0xh0V2v6AWuH3dqz
dhV1KR+BIpdahYXXHvTtgMDH8BBhoibAa9AmnjGZ05coa5UXSfNhPwdRwjohsQ95tSIYo9C0atXJ
4TeCGNRb/Skwfelr1ehL9rg2ch6Qml4jGIIqKZiyOgm/gOVVgk2RgDbLkBGpblX0yh+p6tvfgzZP
3/BLD7x4pDpcCzK22TLkE0AOe9ZBn4WSXF7PNZXkbU7ARLBLRZReGkZjTsQk5Po9hZT0uypC9a42
cpVozako2metjqNb0H7k1NrFXN01/L98h+ZsaXqyGiY/QqiH4SaK88zYgBlmO2dacf9bhag4Qy/z
zZu4lMvvXVF3EpGXStJ6/dRiQIbgZ1y3ud20l1AFq3anlwlZaEqaq+hMOvTKG72H38Dvn416i/FG
f9DDfPzs52Qg7EQZAfbuZ30gPGCgDMo2rrMFXQXmtYMFpKj4kiJrdzgF5SHx7obib0wCaF6TNgdn
q8WZ1Gx67sutBJvCdkSBZxyreVoAtI/HK2BLhGFo2W+tD0ego5Uu3aZaGCfuTNvGGEzczRFTiK8N
NaR+F7ZFcp1aZWVtZXuIvxW8j+2mJyIBDlBddjNIeV36Sm4KL6HRhs1rPU2jsek5wRueKZXWFWHt
pMfUkoy7UkE+95rDq5e1lESZnt/rZJmq7uKilpsf2SgCGYxZqkYb3cp8+hajvThSqUFDDAcRH/Hx
h6OtxUMhQ4uWhuta6sI7tGN54sqt0B9TIJSUGediA0GJq86SmO0xeUV8Sga1THEE9gWf78KfixYN
rDSATxvLvPKgy4zXFtkk4GglhAOeGAJiCFj5x8SFTCe8KiuqdmOGUfVLJ3zojyVX7IjywMxubaw2
hhPUPTL8dIpNwoVaQMcbjk01mXzqXJPHOmLAdnyfQp2jVKDPNlg1yUZh58tyZtO8x99uGHnjTTG3
Zjlkqeeq1vu2wOFBAiMMDRj+uRQR1+pUAMjGwuCWXDwpIRYhzjFE09VFeQ0g33Z8c9KutN6P6ZRo
ySeys4d7Y7Yqd0wj/3NkFhLodDFf2MS4P2azbVCYjvzrvO4Nx4CavitIDgYJpxOAl8PchTmAeH0e
IMomDaThsno+fTQ6Ur/BX4qpGX+NDJxibZ+HVTYPfiv77qLb3ynghS91EOebstSNW3Jh4k2q+PEd
G+yQvESsW3dNZ4ZntFDvCziY5znQcz5bbu66UCxGe6iJFbJdXU0J25Hj7pG1hu14PlUfP5gfDLU6
h0pSW1VFTKWjyaXwIkyU5rMUwFPMOUTs0gmjxFxWTzrb4y+n7/SRugMGH7xU4GGgwu2PqG/asDBk
AXG3ic25ooYOmiSVJ4HaOHPMPnonkTNzwkb9aK0rq7OcJ1Yax7aLQyz7kmnCaqAtwiKm6nbWpXN8
MI7TVAAF7INVkYOANVz95KdQShnh3BU0Sdl5PtoT56bTN+/9+Z0JQjHjf0Za/vzNzQM8HqI+56nR
EBsvQuEXF9a0MEMNgXI3KIcNYJXw6fSgy89fveuUNVEP4CHlZd+3N94MahBKHpZpZ7sT5j93UkXi
RvJdWN4oPsEsp8dapt27sbAg0cYBBcaVHl5gnQdF24jMdv1K1X8PdmMMrma00ILHVnbJD8qfwlxL
vwLrVXZjYagvp8c/MjspnRpLwwA+E72aw/EH02fbrVI31tRBvFQptkZyKPu/23H/By96Ay9aSn3/
Hl60rX/nP8P/2nXRa/76FmG0/Gv/IIwM5a/FuEQqOKQs+iQL0+IfhJGh/4WYhfolpUUUHZrBPPoH
YWT8RbMB8pVponheaEVMoX8i2NW/kF7A+MLlQMeFuqDyEYrR3+SOf01WCINoV6hML0nv7BxooR9O
lqpVqDnkA0afwO+Ty06CerOZdKuMORslnI4nomggk6fGmG6GqBr+H3tnshy3smXZX6kPKDxD30yB
aBDsKVEUpQlMLeBwOPr+62uF8uUVFalg2Mtxja4Zza4QABzenLP3Xp+sNrOH/dTLCmsdizzJcxzM
NhiyKj2qK12RvW6l6d4hZdze0a+XO5H3vdr2zjrFVW824FjaxQ9CIV1tiqgpuV9Izmf/3LdZet92
WgW/2Lc5ZqY1lqgoMWuOV5aB7nUzLKt2QKDe/Qz8Tj2PtRIVVJ66d+LVS+w5Glu2JlsaZIm+txfw
Z0S3k6YSdUmWzO8HFCJXUzd2xKS5QfupF33WR9h63UfoMtajm8pRxWqp8u9SW5p3EmrHp8BIR+Ke
x6x5Sc2enO1uHnPtziunOZ50yElkHjTLDwVfAXoj1apvQ2VmLz1hIu9IU1bLRlWk9d5AxNCsiKjg
NYmqzrE/UKgbJWHZWs4+eNLUd8NMXPWsp73rP1NQMii2AILJtr4xWk9jqdhPpp5H5U5fnQEHuRoL
ztDuLAY4AhoJUz5ebdAHKk2BjQTIkMJFWQNvMRuhSVF50ppb2WXgCHsgG+1+KFsRUNNOmyvQm813
9F26iPTFyptd6y0+mVU5na5QJq15lKCu1Z0ajpU2I++64QqPF0kZA4g5dSVI7Uth3w0NsBCFVYYk
Jkfel/XY8TpNV9XgOss8i1aIg9+zYDZJs5Gc2g9oQNuXRdf8L6U52d/drOxUyLF7ebZzLf1Y6Jx9
Q+mXqtmate0OBIFjfiP2NxhgTNVTB6WRyq95a3uN/eMIo1H3pObYxi4TGqIFsvPn/EOP2MLe9HPp
sLQpi2KLORz9t4SdyFsDc10ZQiW0rR0cssF953l1y8lac/UDzuZjgXKmfLpxKYKSQew1afZEMAGH
oVAYyzSHTc13BhsC0W5b6spmB5zOX80K4RD77Bn6GuLe9gUNBvnjTYv+qVWu/1hl7Hx31rgW6tFA
GkM9OKgm7WAX9vSz7ZNAABAC/fClb5fe5yNILO+azlGbhmqh3L4BfkpW1lqUbrIrFQClsO3GGhjE
OpONRywq1UajyPoAKECZ9FHTNUWNXjuFTrmmlXiha5L9aKg7Iel0vdoIkTFy/m0ta1K8K6uKZyct
H3HN22jc6DUwmiTjfSM8+0iWqmhgbuu59EGeoLrJNhrB2D9hPSFTMPL+aNPJfbPDdJ6VXzyDwKtw
sq32PdGVMHsyqyU0wtYKsiSJWbCb2yGr+nlrUuw1NlqqgxsdK3O4mtq5Alyt3HRnmLUu4lkr1X7O
nRpCQqGPj79yZussbbWoLXr/TuldQmEuMPqnolWZ2gSmJZ9SJCQASczZ+5gqPXhX94X5oJO4dJtb
K6CR1B0qkCuEk25o/1dQDyiBuRHstQraYte4n5khxUdonfOXxFl8/+BzACgiZuqGMP9ZEJiVyKS8
p2YwZlsXQM0QpmU+PQAfRXupyLa2KU1JSd5ki5WcspoTEJamJt9AGCqH+Xjc9mKivyXn+kXr5qsi
GeZx48PuZNSPPqG6sM449f9avf7/iv56RWeRfWNF/1JIMvm+/59Dd/xP98eizv/534u69y8Ojmhg
SJRFnE3y3T+Lumv8i/3lUaFEfwzN3VGl+O9FXWMvoJMthpaaUwsHtKOO7N+rOj2Tf5F7RegpOwR8
5zbG4/8knPDP7a6GR41aN5c4du5ebXNbSldotWURy9m5nzNAZsBURETDDktP31qf9U5qHzzICi9C
MklUYp12ABDdaEnmBbLeEuzxJIvtCOroWbbjReMT9/9qc/z7l51sijMt18fOt2VMjUVdm/ZS465u
OXWTo3ALyiuJ9BZpQYOKLTTGpXjfW+uHUcuMnUneBxKExIFoCZdsQzKduUtMXOdWBZHYq/x5W9C8
fffqzT/81xbodRbdyWn69y89PttXz1CvOBP3TBLxkKDosdqhDQsNUghNvuybDoXm2rUBTI5rRhic
kyCo6ZuuuiBBO3v14znt1dUtv0uCkTo9bTHT2TEfTxtNpM7Wb1hd2qxXMWL4AmLdVNNQmkZ4HYm4
oDv6s7/7+86PB4tX165KS0CLNmW8It4sw9odxWNKrfpAaj3wxCnQ38GHgojXe94lZfOf58/f17T+
vOYYsGcCWZ3HtRzUblIDuQt+Wdwi9P9+4YWeu62TLa5P0KLS10nGo5Fm15QEMrL6y+oJagPIoTXJ
ACBAuQzSRYewoMpYrWO/89P1ThbTL4/pJrBLSM2y+wq+zd5VwhwiQzOSCy/9l8/o92b890M4Eb1g
QKjKzp3y2JT5HJWdyLcgULpdQfkhtigEXE3klF2lQaAiD9XbE96XnOgm+HfVoKd8vGkHebfw9pac
syt9Msy7miLrtUVo00HvYGfRWOxCRVfm7u2neu69nRwyVTeJvvCdEurlrKCFONTF5nzcgwi8INP5
FRDyP5+K+z9ixTKZFjblzRgDZkFYjNUAS6Nh7BT1fI0YiQ1cK6o9PYAKa//SAvmEkzIqQDP6PBiP
QGyXbdYeuW4AVFDKjfJjX6Z2nIKRi718oXyLuyZKVlSV0LS07TxXRD0AWI+MbjC2EghwQ9dvq5LE
3I39Wl5Tv28Oc81GsHa45bYz5ms7tZuwk1W9GVLOfsRv3Zrp4MPIbK3/SAP73wMEF/CfX0m+OCvo
L7eKaefrUVULYgVcMk31evF2b7/QMzMPJ88/r9G0ZBMFy8zj9nIYnORubkbm6qgvhzvUnR8hSn4i
6qncTJbXhL6ylgsv+kRj+vvuTmbcWksG8iDsKpbCHcBnO7ntRhPFDU5C2fhDjb4HZyQvPJe0kUXa
0VAbwb4LyCELG3d29HjtDdp4Fx7EcV7427g7mYIRlNTVWjk8bGKmbqYVNg6yDaFiMGgefSH7qvTT
AvuARazrAPBQM6TEENnM8WirS8GBJ7b/30/lZDYeS4fPXTeqGHmEiEuTqFuJSZfs+uRDY03sto8H
okXv2URPjb9dEePsfX8dLqwGf99LUKH4czxQTrM1jrlF7E9Q9wyOZ5u0KpprkIwFG1Wyo95+3n+f
SXCV/HmdZPH5skjXisd8VvuOrH4We+wsutE8vX2F4wj+2ws9mV7bIghWAgtkLPsh3yTIyaC/kpHc
OMZwQORw5NMvxse3L4ZE98zlTqfGOR9KirVljD1x+Y6qlKg6RBXLFb0YLdgBhQNZJjsXpvLQFsV1
AQUo3/QD6OOwtgOq5j5HeoCvdevSYpC3RP7wdESPN6QYfXk7F60rOVst+jekEcmXRiXGgATByj/J
pRs+ZfqYYkzq0eHhgoHBTcUVyY/DZBpOsGrB25ZZIPduIrwH3YeNHIGyIiWNrJ8R5t9s3nbDuNxZ
SWEO25Wy6aFYOp/9hzC0dVuoBNwT1Wk0Qi5btL2LzsvAdEYoAQmAlEMmvLT3qeMjSLeg/l0LyKYG
HQcF16rsTO3jYreSAo6m5m0PSEzdQBZPPznsK66hJ8/+3RiUxtZxZ9uKckelgIk5JwbhkE+5GwUE
h7nbrC5h2MxV2u/NrHKfCMWpBHdWrT+1JNe+TbkAtJVovhOTpGo9Nj7HXUKwNPumzd3gaenwBW4N
OxE1F11KFK+jMm14RAPEpyCZCGzJuL2QVOW13YKrbp2bhXQaS+v5Iyf7eLCKq0InSDksZ3HEJBHe
OkaGOeRfciojT5ZQ8l5yHD80Jb0gJzUp3fStw5vHjFP7yAfqbOHAbU8i7paOmm1JUik54oKo6VWW
xouLLMsKp1r6MpoMV967uGq0K1ps3Y/KdYqfuF+C67bxashOgAq3bBKqreE7I1IY0fYNzLo+GXGR
DEpi1Zr9J+WvvGVDTsW7UpWlIv3R9KF9COW+aKuAjNF2NrjbxgpoiHmjoV4mJeCbLauwjS2NXPqr
mZlqKg7mzHrJF3eMLV+2H0i3zr8Y0nW/KeQsHdkR1UKoWK+73wizWbUd5vYZ9DLH7/TRFVbZREat
VRnlCJ8NpynN6h3+B/WcmlWZkmZsSj2WzdDAJzd6fZcUssSaNXbmQWrEUezE1K7U+joXwQECl5vO
WQJ4UNqILV7UAs2m62PPCedMHx7tvmTPAI0bLZkv8C8MtmamG9FD8giNpSw2U+24GwUEMHTbILh2
2mrYUBZIIFIlUx/6LdG5fs7pKQRHv34KFqdpIhLC3DIyk7l/39TkeIaOvWh4xwZAbJNvZ3t7ngaI
rlnQP6YG4zoaEp/BXvTpTycr6z604YtR2DPg07WVTB1SyNYm1gJD7eauqfP7qTfc9302Dy+trtX9
VnMrxiFDJ92A9Ga1dnUrf4QHLgqwim7wteJba0KvaL33yVCXPzWrc7/56Wj0m2wZnR8NWbsiMpoB
1tkIL/RDrnUmvX3kDl/7seuzyOms8keV2vkHcOqQEFNqggMGfDq3Id2qBdKxMZRfGnzydwMAjI/L
PAw7k+TqJ7cVNXhHFEaH3q+Seps4WmJECdoDv/O36YwdIKwJXfw5p06NbcV3YD069VVaLPNTbyiK
YHOumi8ewwl1lEJqGJuVyndyyqyCwAjf+jR2w5xtabVcTUrPDg3CRSqhudHUsY9e9hj+k89xbxee
GSWDsX6VQVv38dLly7o1oY3eJN1KRgKTgnqXAF1k1uzrTzSLF3Wl14l+Czp0PTRD1pMVSVTTs93l
vPghWPwbg5j4fivbBmGShpZmSBNxZ8A0J9DZaWKnmWY3nBxy9aJAopkwClizixIFEwUZfPG42L0K
2zkIfjiVLpKtKib9m0oprgGbEA5k3WAevjZsWcsdoLzCCGvEISpyqUzdLkHV01p3AcaFsq9zsh+8
bJ/UR6HgpNX2Jz3o1ZexmJhtC/hoR/51I+rQlZLx3I1jkjCHM2dGogla1G5Z5tyQTcV3+PYSeGZF
9052q81kDZRBWzZQ/dLtnNJKD1ASl7Barf+Mz/XP5sg72azOg+oUGoQqpkjW0oxYrDiFgx2/fQMn
EoHf//zJjhSqchWsnlnGs/rVupb0EgIKn4OTLtTrq+49GORpt5po8DgX001PiP4fWvYuQSWynTQQ
bPvOAODSrpAPswru7DUXz/XoAY03e8B2RSfi3AHczCtklZ3ketXYfnent7l9aSt73OH8ZecD8uKP
E/1MPTYR/VrE+TDlNzQNYPTlQLdz0x4BES7Gtkur49cWdIeGfdK+OHLpjXo0L2zu/l72IUHgzx/g
ZcSqSr8RsbPk+j0xE8ntPNX5i9Zoa7hMoBsR9KaxNpTZEfe+XDjMmGe2fKcZ74u3FEj4bBEned58
R6hI2oxAQG1k3lTfDJZyEWmkQ9KEY6OmD71jd1/AvJGUhZlz1PduLaFWrkEHRcFbZ/hvxiRojIBJ
5Q/J2DxzNKU/YLjOSGRHV6RPWqFSTp5ZUQVbDPHuJ62fx+tiQnjEKdJKmEDAJV94s+ee68mmubTr
vGJyRfUwzCa7nuxYyaiLfjvME7DLuUkcDlImaesg1JPye9bl1SXb7bnP+2Q7vbbQJ1xrTeOgdNUn
N52XLfVz9OJ1Xv9HFqh/vr9Th0FLoHQL9zpn52ZGqOXUXpUGG1lNfJ+txbvwEM/cyKmjNPVWgTOx
lrEYLfsmpatHtf8oWiEZ98JUeO4UdxovUZarqxXWXMSWs2a7dkJ5UwiLwixp7ARasvxEs5MvD2UZ
tIw9ELiTv+bEz5jJj7cnsxMnye+HeTKZeaQjBCMlFL6yvjrUybLsAaFlD4j1xGMDmRaoatZ+KA0S
zrEiOrd5o5zHtZFNtGAmiuukUPu3f8uZz/LUm1S2qWBg9jLW2DaHfqHTp9IdRMVFpUWGqvKtFyz/
ViqcJXqce70ncw/lGo9YorSKB98i8ddN/QgBnra1CIp+9/b9nLvEyRm5X4hjmlvrWAXLzV0D2YbN
jhwJqcDM8fYljr/2L1O4f/Kl10uAdJwqLGWv2Qwt0VVE1/bGBdXWmUO+f/It+8mUrcpzy7hpnDZC
jPBUgXq97gq0gBPJlRc+gzPT1amzsBwnvySepozxzq5bvdenuyLVbjGurDcK3Ew0oTOK3MFhizMm
lzitJ5ahf0b+qTG/BBIAGrysYrABzTOoU27I1XJOJlphry8CmRxQcT1POfROqcC2XCQVYnmJgyJK
Gk3e9EV7hMomQv6ksV89V0gKfIz5Y6uh1Bxlw4bueKDWFubitSyY8S2nqfYLgdsPtZrHFw95ugwn
esIH06SYvkk8O0uIH2e7uddlx9nM0xrAhFDZ20dD1jWdXbslTmvuu/FRJIN8LhdFW8Qum+oSpfNc
te80amcoyRxQDZM4xQhrt0hXPoJh1iiPUxuVhtttTN/KDppd/xwGzBbunJfv3x7Rv5zSfxnSp6Fe
lEL8ZWl6bS9EVl51NaIIvfLXTwtZk7c1w2TrWEgNIo3dA/taM50pBhFBFKIicL4iym+bsKc8lG6s
SQR35ZIk1qZ1liEWzqR2GgWX2FLCONKog/or0Hj1QvR2vQ8GHbUHBEMaSg2HwXYj7GWmp4rC+L7p
3aD/381zp3GNQT/RzUKRHieAzMMCyfqu7vr1xsK+B+ZF5i/gvdML3/Df+xs40//cY5HkbdWVX4sY
HNkPy+ofj/lwnA7zu0IbjX3nT8VnO8Wi9vbrO7ekneYW624OR8anRVUO2Y3hD8OjXimkP0elg2eK
ejd0WbArAvklWT3tBRGIHg5shi6YP8/Mue7x76+6VBICUQ2bQcY2cK9IL1y1MYZVoCIpxIWGzLlL
nKwcLS0XHyR9FtOKGw6JMHUwAqK65lrr5u2neGYldE9WjtXHG1APWhr3lsK1PjU44xpH3tStUR/m
BptAA/Lq29sXO3c/J2tIeYSeLYGfxhzNAWJPunuAuhhE06x727cvcWYhOQ0nzDyCTVAsyFhRz3sw
1loL/dJC0oUtaZ/0OIzevs4v3MvfJo+T6mrQN86stUxcRuKW17DArahzq2RjoEPZlZql3Q5+J686
fbg3mFcfPFeprWdU9fNQmsaXalKw5jPjR8kJLiwrLJl+rz+lU17GY+hqSR0XWdOFWSo/rkK4u7WH
fUsNApCeRnTOMqRyp7X9PquOIqpaOdsRNTZlpVHe40L4ljO5UUDAOpljqI/HCiuX7mVNOFTsL2c3
U48lr3ebyJbdDgaDazl00EU6k4BqN/ns9aLZeRzxLwy0c5/rUWb4+nvpCzR5vm5yyPLB+WbI3PMQ
c5YbufDfNkjQ/H3WmnrcalOyG5tC+5R2zRBZqtAvHKfPjPVTaHI1IlheLSONO+WlmFDW8v1q4rk0
B93AH4FdMMSCOv54e4ScIAH+WfWdk/nQa8j/6xeZxgT967eeS96NlZRrXHdte5hwv+57tzM5lHcm
LKFRhQJjYqRMxI6JcDEwz9WHINOCqFOyxSDU6jt7mhEtKnv97NJqObYI841jFuaGKgf6JLw0Fz6j
c4/qZK8ejPiDPTGksTfP3dYySx1McbngZnI+4sITj2tB/ejtB3V2ZByni1cz6XIMD1J1k8ZArcvY
tpZurxf98tUbl/FaQHC6Gl0JAqHIsveTVBVqsLzbNEJcutsze1vnZJ7NZSCEpvfc7VEmBv9Ri5Qg
H+zC/R2nhL9MFadMiKZrg5GYpDRODdI8V9MQcbVO7RY3M16vefaua202kZqt+aF1GjyBxA9dOMEe
n+Hfrn0y5eoQGEhFYZeoOwWShmEuN5ApBDmmZnvh/s5Muc7J3p2aXm6vC84Hb1nMFysx51skb986
n4j3iNLUpXLer5CTv93LyZTrLzDEiL3NYukh/miCeXm0plVdT23fb8wqMfc+geu7qUAlCddOPJbm
oEEbFeyo3TqnS0TrBNGstmzH1LOuFscsN53nXuKQnXnWp6h5xMZWv/gs10Vb5o+JSbXdWM2CjpRj
PL89ls5d4rj3evWpiMWvBryaIu5xle9/cRoyIkzu7cG+FBF7Zht31Hy/vkRHPgEpCoJLdHl35U0G
OhxNBjvTUQHuOWHCmzKGLS25+sJaeu6mTiYbRLDNWvu9iHl9mLlmU14xZLvIRuJ6YSd1gsv9ZzK2
j9d+9eCQB6ejXQQUAD0te6LCrfZj0JoPRdvW0ZJq1mbB5/ie6zYHmuxZbM54sZzUX9Efl8Nmtg3c
lt5sRytJNBsbWllEjabftO186XR65kM6avRf/8YhaHDYCE1wOsWuGUyOjJbcW3aVSxPNw724f3sQ
nbvOyZ4vcRvN9FLm79ZYHJrpitD4KkClTLUyyhS24bevc+69nsw9AXFvVd04guL4sB6Kcc5DLQm0
bTsV6sLcc2bmPgXTVDRbwWMjThjHKdmufWDf9k25bP93N3Ay4WD6R6WtgjJu8Q6H5CM528RkhfAX
uvb/q0ucUolkU/UWPt8yzsuUlh2pDnfE994j450uLK9n3sIpdiQNwMi0S8FNZIF/X0scmEHVrg/j
qC69hTMD6tRppGWQ5gBoAyJqkv45SfQaIbY0Dq7e1SFS0P7w9sM6sys5DVrjp7fzIK08Rmf5HmP3
XZp3bmiQzL0Z64QgDPtS9Nm5h3b8+6vpArLFtE6Io2OgqIRDlxBRc68xKNJkwYWhe06fcZpM2adm
2fv1mMd5jo6PPMzkSp+FBla5BAg1dWjkjx0xk+rNVkgDxy5IiKtWYXsFWHNxX37u5Z3MBn7mUBYo
OUZnVQPLfgr8nqARxzA+J0Rn1IQS5O1hNBPM7iQeflFdZXx2hq6uMB3b1rd+0aarQDrk20vOHEjj
Co4R0JeoT7391n+N1L+s+6feoEoTDsd7NLvW0IQS//n7xR6QRsBfNFvZbglRsSOkh4h63cqPOmsh
FaDXh12QDlNoF46zQbq1kL3Ka5wIb6eZ7jUfh9Tw971DCs2oknmL9nIlCGNKt3maE2khs+t26m6a
UXVh1WHTGKCW6jRjb8YldT+6mT/uVWrJ3ZC217zBZj/2Gr5FkZp3s95tjPbSHHFmRT7qtV8PxoLY
ErM2GCjIK8xDbsycU4Ic3a3eclhczZ/aegSct7gm337iZy7460TzavTnSe52uCKDPdbrLoQ98c2e
iu4+KCkeQka3qeXwG0A5BheW5zOf2ynuimCSucyOFzQdrX6UyIp+Mq27B68Q396+pXOFxtNs/Ukn
KQsrd7D3RjaBJXbFTaUyuXOF0X3tXY9ydj8Wm1p1bSwQL2zIF56/Xrj4mWXKPFlIdDQnrsamdT8a
01PqGHq0jBnaTbwnkZnq48YcHbElwUeEpqUVB2KG9OupmTC02LLcWCTI76Q+fnn755x5vb8SjF+9
3nk1a1WPk7vXpyoBUTe6u3Ytu7sABhbQGKB4iS6A+pSGe+GKZ+aYU6QpvchewnNFF6jl8tlEFrux
1Jxeidw1D5R/LyWnnhlHp/GI5EUB58NtusfmWm6zwixudWMYN7Up5OPbDw+0MJ/d36ajk5eJijmT
/pzl8bQGOmaAofKvRQOmmtQciYF41oej67Bwg6gmQeTWENU40DOktbC1HCE2lFZQw2G25ggm2IUS
7zHX7DannAiQFrQyrFRWab6F3diS6kQkAPNOhKd8+qwKIpFwImnJvpd+dzAFZ+YQX9/8PRsTgo0y
drQPTqON9xTTrfeFZZCGScLY96wpMwPs9FjAEu+EezuhgBEhDqIhi8iWTe5VoDnVZtSC6R0ZR+64
SWu3GnZa+g2BRlnhFkrMu7InZAZ1j6T9SbbnFcFodb4J1r4hrYIo54236Ax0gXJh3hJalWbh4ntF
PKwzggTN09Zig5tbetukw7YX+oRP/3Apcm5m4Imkmc5W96kddfHF731ExlrTBkf/vkOmDUnCyRde
6PyMvfNd72bTlbMg7eiM4L5OR2yHKzHSod1mRMqMi6vR1ITYd1MRfKCHhNPYY5gQtVNvuT/xfSgK
4ybJ08SJyOZOhg36vHbnNlX2xfTaDklFkiNjdYi/yLZWaRsvTt+YVwVR1tss87tmr6uSMh5RzGRD
yGlqjcivkya2NG5HTJBYIp9tXfYAWdQiIC8ZcpInrHL+Uel1P75DVdy8y718RKXjBySeoK8LvjVJ
V1jR6gRFnOq2VW34DhPMW/WiSASx0na66wOt+F4SA/xSLFRoQs0lZYt0NDt/hgRJyMNEaMrHSWSO
F83w1ZLNQODDhx5HWx6Na1p/zYeFKXyVBbEcbbqMB2POrSHUEfJEyKEac4c6cGBIryYpT9g2yyJk
QE4vi2FUfLjG6H+ozUT81FBdij1OSSU3nuqSeO7LnNivtkQRZC8owEJ7svJjapiTkF+U9gPUHbkQ
2WS1JfLJQTT5jtO6g/W+VPa8lxPwIcsaLXMLBt62IyfzxO0EztigijHpj1OarR6AaHyIwgyyD6lF
Ltqtb5RYh/R61q3DuK66EUoylMpthT0zODSdVn4Vve2Caxz64PPkBbvEp+UWYRlcHvxgWfB2FoG3
H0lCsAjSsaeIZfCYvgIu6GYiUF/uqPg2n5ZRpF86fRU7bSzyY4U3yyPT7fTgaqSTX0UNQMdtPTHr
XU3CgOFgUQV8xCNa+zFHH5ruPitesR1aop5Cdjb21wCK2gct6TAt81V4V7lpkFgsWXBB85GtB83N
GV6SoRmvUTuQXGL6rZNHNLKD96noNAKEaqQYqGqCNn9HF6bal7nmfBvdpd4wFjQVDolaqYPLRnwY
ysT7Xg2OZEObAzCP5qDrjgzessJB0NCk3PVBvabsaJL6Np1mIXcsS91j6gBVi3xqgk60ygB4dOu3
A4ks2IDSsMpWBxnXMMknDXspNsTOVB+wC5AXPMvM/0qUKlUYSSLdio3nKA3Efezcr/7R4FLJ0S02
udcne3S6bbbVgsRZdw2F9rtCzQTgzMwgAjvxajDV1KOG86roULKSyaRtF0urjU1h4ajZVqtPboue
1E/YybBCjLp3I60JEHYWqP77OMI2I1HPW3eLCHQ6zMZE/9W2uyJciQvxQzNnNAT9SA/J6qfb0e5A
GPDv+ZE5J2ncJl1uXg3DWttbbh3Fcp21xfcgGKdhoyZjAMGinE8kWehMXbJfeELNOPoHy0aaGSoy
9nAo9/54Pa/Au0N0gc69DuI0DYO2nw6KZCbShQLhPPLVN6iXs6DJI8VIXuA4+lNUreQU7lM6XF8d
Z7z1VfOc6jAbNwbw4evZ1NIfiv+fkYCOMATGIe5t5VnfkizVCC3L6xqzuGs6hxTribezMuapLYhZ
xB/EhHmP9dyRPlbpx47AXHh26DZsNglPG8aEY0BPT62DUU6wfM6eZVGG0YRULvWXZCEHPO5Vct8I
y7tX1mg8iQqhA7lfWRU2Zu0yFHMM56FOYTRB9lnaNwWNfgZ6PSUPs144dmj3tfHJq4Kh2jodKkdk
nM19l5g9jPflA1rpo2IryMsnTa5ajqQ7674Xs1stUYemlCS1QarPRVDw4yrggAbgbbu9ovquyKJn
yG6WutKmcBa+TiRuL4d3iGGndxlwu8/AIrtl7/eWZm5d6bQ9/DMBWz0f4bGFLOk6nfEq1eOSRxCO
QVF+xW47Pq1Vqe5qYpTwXOvpWodlOTViM2uJNkYuAycmW3AhE1BWUxrp3pwRNyQGYe1rzJrfMr7d
T2wMWpPQMpjvKHy75OjZTtv12CWWpFUGSdCj9fKSgz2UFMIRkww3SGqcEA2phYve1EK0sjdibGuC
8Byze/d/g5GBwa7B349lrj4iFeSnkZNXf3x7Q3Ruz3Xc873aTa5FQqJe7fl7yDJUXwL3vpgXFMRw
zS+clM9d4fj3V1focmVYGs2jvetrH/rcsh7ywoBh7yyXYErn9qfHrd6rK5AHUNAzs2kAiMbcTiQ6
XFdzZexwhVZ7Y/AvQULOFDB+SaNeXScBP93VGWF4qcxeOMQeSGhFyq2y742oloN0e++CU+tXufYv
u9RfVYdXl3LbotXxPGRxMuDYbKoiffCCdryn0+SGa9+5seUOiH+7vLzFg2ZFVZsCf8+yeWPxgTwH
RfCTfD7mZdHLmzGZjedcTRYeH2vamOz+tn6KOMQmhZaIbmI1kJy7W7MQ7oNF0O1OePRaXerSCAJL
7zBpeRv1i622Gl3IXWOAm4V8UNynJJvuLa+WtwnJylE3LNPNqNXzNvN0dVAFCX9TQbYG08S6Lacc
jAZOgI03oERht02y1dotFwbauU7Ur7+/emhNWuQoFAtt37hldzBYS7ckk2XEwQ7dxk5Av5EKh9FW
Su2qE73+LjMMFh0/u5Tdc2aomydN0kEaWjAnDEQHP0JUFeR/OdbS79jzXur4/zpU/2VknIIDBryu
mZWtMiZaIdhwf8uuTqk1kyCUkpmPErjK1wmbabNuqzJJP4Gmacl9I93VNNflqjDZxyV+m+7XiYQE
1QXJbQIcc8fZBHtiGjxUdlE8yr761jqB2L09zZzr/vyS2L56N1mVpOVQ0PpYkxXoBQLBSJGquPsv
R/Laew+t5X6b/ca6KRbbiQNBl8IUOmF1LIUPlkEYI2JcRmFiB+/tzHFCswuMCyyIMzOIeTIL+ilZ
yCs5yXHi195j4BJDCIxERGawYvVqPftCNffMDPJLKf7qKchUVzJ1TW+fBcsD9KFqL2GEhAShJSEv
kSgN/BNvP/Fzt3QyKSp/JKy4MpO93s7jzf9j78x248a2LfsrhftOg+Te7IC6BRQZjFCoCfWSrRdC
smT2fc+vr8FI50lZzmNXFlBvBwkk0lDKEWz3XnPNNeaMA81jazhudVtlBI+xkt+cug9R1f/qzRwl
m/fHpIe13gR5sBvG1hFQTJfsks64ALbIgNbO0sxa30CbcDQMzG37POhDjhHM7Hc2fF0qgznVNmNi
GAcnoSfzm8P/N2W++uFRFFHYdpLAvpMmq7VdESNMYQ/XN8eT+x/YxTvYxTHb+9/TLnb9/AFcdfyF
PyEX5idJ2DBEQQnIjEwBbs/v5KoVckGqqmahlMA4fk+usj9ROBA2BQpbJcqb+JV/MS60T/yCTs4e
ARrQ0YiX/yeIC+Pozv7rNQq5CklJA55lktQDludjC8qAV2SmxRB5EckUGuweYRVQr0tZec1kAuEE
YrA8DYsm7zE1aph9bCeJPWOpI+Zkpm64HeNpwoitpeKJNFOwSTwNrUtilnI3A5F+HZfK0TfEe5/C
da9u6G8zjtQp0zi4JYXWmag0/BmhGMKbEjq05SnFkl73fWecM1ZoQSOeGuNhSmPqxmopyhHHczVC
U5ezzHAFwv/22gVG9RiqDoI/kshnqtruQLkFQb0dA63bYo/giKwgbT9rKrldtEDFCkLCuvXcyD68
rqtgGNyoF+lb2EbQqxssR+jtU9qAxB878u8aHt5GjSB4zc06pGCYoDh2SlFYZ7UeGAyLMpgYbqos
N+l2SD7M1/QSHo05auGXrg37i6GDi8zqA4TUHcJ8vo6obeQOKag9zVVbof4id/OyYUQw24LvZFpZ
R7wa3NSiynLzngHADdS7KVivS27sq0XVT8IQwsUBXQEicGhM1hfN6ILQk5TsyiZoUwcHKmNMVC7W
kBic+5FZWoy6MUJH3bQ4echNOAGKmhp7MRq3dKqCGyWRIYCyltg3l5EI7UbJozCDyG1bF5LvF24Y
gjV6LxTWch82+HFdfMD2XiVIXVnbTXbCPh2bvKvISAcQP3Zs6rNccV7MZhKRV5lG96JNGNldkWrV
cKKruXFrdPFM8ahkw92YZtZAYduuK3xfwzuNQDjrvXEaF+nij2McMA3VO9UF2B+6JFkHN4k0GUv7
ZuNgy90Adalw+1prW842qHCwzo6yYp50WTPm1piApgdGSL1yVpir6eX8KtqyfBsWU/1GGIJ6aTYz
jeug0EWFWRYqjFeNONv8FLEFcoJUOi5ZPccvkTl2owuXdWaozG4HINVB9WQVZQRYgoEnLM6zXGjx
gL10F2O8WMjojH21LbDrjHbC1BlM1+YpGYmxcM0RWFypD/FWk2knfTQZ89ToWEQQKAMLcHkYEazN
8BZlramXVfMyK0F2APOcMQUVWe2+j0OLEzlkufSxihjGztKHbKHN2OvLRm+NMy0ReeADmKrupJoL
2yNliJncRDfrwpvioUDnDzFx78omGa4bEjqSvUW0z+yZBcKsZyuL/VIVC9ybRqIUuc6gleZhUnQ0
lZhN2CV1Nahehhuz106z2+ascazovDIZ5XClOk0rXrUiBgJKjSq9auFarDTd6hvKZEQmWRZ8xqm/
PCsll96jd21+KYDuc+1UWX3JIgV/ZBkmg7JRR8hnEOeNPHHrxYlzaB7RdGfTmUjQMPThMFQMdrrs
1/snA7HweUwZMCWpNEqgm48FiLVlUZ6tHrrfhhAq59VqQ8VylzJo78iosrq94PUXEWXR1bcFiSHX
3GOiXceDKuQkuMYJmjCkew/AvIIMyWzog00rosD1yo0Lcxr74La3IlLKi1KvegKPKkc77dVqnA6D
jCcLJcqyYy+Yhr47NUuH0yFrKOxebqwA6V5nOgq80NKYd2RopCLCOlnDGQM3mvCSy6G8I1DFUIxH
VS3Tg1G1seU3oMvjzdDhO7pIxiiUlwyHqi9KAs7XDcjTsXdZtpgwtGJ1deSZ3TRd1oSBMTgkKjU9
LxnhLUBlVMZVnylzd10uCIieJJYqIMfAlNaN1JSI7m40l+qpUsc0g5s+N8zAXWJT63VXDvVsTq6V
sxNBJdLi1m/nXr23lpEophkDluIV0hpVMg4V7u8oEgAzdDucmwfLULvsLc2AsrgAIm2yIbiuwLFr
2553KXs53hJzJh9JMbWvWu7F1oVShu0ln3TtZc1BeqE5kDDiGXCtSCqIRxWpKe/uRs7NwjxuXTjb
pG6tCdt7bE6bdo6ig6Gm42kLK+RznORB75mLk1ws0Ke0XWAPA8DE2Vboe4xl9TXswuWr0abNZVmn
yVNFuuhZFJnaY8AD/VVDTl28sXOgB/LSIaiCOUXr1RrH/l7AsceeGA9554lVY2eOKIjgxROf0IBG
CeDV6qm0H8UwOeWZifZKB2TJqV3qriG+1K6XnFWCV04/ApqDuFzytiF0RiwbxnRLzKGOOi2slybS
CrbIW+DWcj4Z28p4KMcxQyme+vkeljX33pBmYYiKGtJsEONYRG7c0ZTapnmDaxsZgxNYYxyuT7UY
jjWkwiCNttpAJ8dNo8mCOxvU/QNQWqADiiVl4BpaHydI8baGnQIx/T62xtb2ZsthULATjtqxXEDS
cxMnSM8Xh4hTl/ex6StGuHCbxaX+BGSQbk/JC2Vg+U+zYQue3ngyQyP/ZoVIuVSbZtVsyYtMvhRl
OT0YemJAgghU8wWfQncndKGzgsopy92M0olVnNGQr1apOPuhc9pXO57TK6fuS14YcsBb1xgrF7+K
jOx6LuKknHastk6hnhVQ9R76JCCbrw27GlMkrfNvKU6kb4MaOt80Wam8nXJ5YEbNLF0MsO2lUTDp
z9hYeYFM3n0u7JrKnHn88i5ujTp1F0Y7sTdLTQf1rlXWCeQ7isSCUvU868ijcJu4EJ1vqfgCNxQZ
3UkQWKL3Menlwotw9UDgj4T6ao7TMm/oycGCgbUCvk8kxDmp0+CkEN11/c4WvbzDwRzii2MKIXEB
TAc0q8KKPdeU2HddGxSmFztpwxxPRXS2B8ZQXSGHw2dHLTqxtqDI5GHqRcRMshvLAVEafEbb9+0e
z6ItIQdkyaGXYTYcclIEtI0BAv6eFUVN94mTag+WVeujJ6Y22EatiXo94WKVmzmy9dAXVj+LrT4V
AIWKojHvO0E3YUcMj/zckICKziOi9G5J1OoKskcceoOq0G6YwjQ756UO6tGRw2sOG/OV3ez8kgG2
eLKXFCsEIj2XDkyXzre0uNQez7zFWGtVtTzmZtBdxVYQ3aMd24EX9mzH3JHGoOoFSprejUkfpGjH
mvll7pPlrAhjo94aYnSc08oCMuA2AMS1fRsHJLjQpNEe6nwor/AylfkJ3LEJQikTVRvB2nGmBf0Y
bRpZaAOtLLCNbhTU1h7GyqC7nUaQ9rgsSUYXPTFPQYohASO6MlbbRi3cTu7hlEVTp+/DAH0V7Gwx
8G5cdLYHi2oY4ZZsp65ww3LSPrNHyCMs9GwSN3bttI9RB+wfqCu2exdqZmpBmXfo4mCgVJITJ4Ch
5Sky0C3g/ItzMxfLTIPStsY7mdTRYynIOAADWgQNRB89eiyUeXyzrQTAXJGydXILzcB5k2KCOSOT
M7ru6WQBpB1H6y6vEsYGWOPDQ0wfZh0hq2Z4uYTb60yWTfy2XUXOYbE08i4SHrNC9MpnUSiWOEkU
AZK97MfiVBlT0ooGYzb2KVyx+4T+AC9YcgMWYmXa4JJWHN9hLALaA8OshbqLCChQjPoILfw/BXEY
l8V7hiMg9XcSzOa5e/5eLR+e87f//q/bnhcR//XTr/xZEotPjq2qRDHaJCHaZPf+qyQ27E+qpfGm
4M4nXfdY937nPppQH1VgkDYuF8DNxqoUf8c+ap/+yAtecZHEHeLg/gfQR9qPPxgjqIiJbYTRRRae
ACVJOfOjmh7qemMmpMkBgok1ah99IUbB1kmUcLPMtKOtrWUVHU01wFPAoPhjbhbTmREGow6/LEmC
E5lo4QMuCxbPNm6LxU1lluqEVYAigcuy/ue6x/YTip1tMkQ5bIMRjwxpcFrMXm9MnhJlYZ4jp4kt
drbVYgGXVq5Om2A08rPZsvVnOfXUhQa78t4VixX1bqo3pbWh66Lra892dUom4ELcIu6rS4AbaunN
Fe0hn6WsIbJtZW6UcRsmbPkxQGywEREmthCabHmZ3cgXNjlwZsZygR/Zm2Za7cPWQhoc1DljD85U
dnpNM2sBZRgac+7bdkschigThxpdmPS9kIAJYrLt6KFQxnHZqk2XT54WTc61DKfgm+z78D4wxva+
ESWHw3SVeGz6MLrRJ32CjtL1ud8Lnb3RcCTBEsxbXCYFllB69ECqGTvKI2ZgGA+191VoTc94y5JH
ppjMpzguqt4bkmgyPcUxq3pTakncb5AjhnKTCkC12oqsdZZRv6LDENyMK9C2pFxZJ3zS7I49D8Rb
tY37OxafdSElv/pQH+m4orOdz/GKzM2AcZP8Eg75rqpUxiOKFa8b0gRjv7NCd5shY3fEtLhC4hsg
nok3M6rgBdgTeL3xkd3bOiEcXzZNza19pPvigSmegyPzV0/WwY4wW1nAIZyMb8mREFxPKy245lht
QvtWivD6cl2zk8CXuORzQRqeV+gwuOPVYjyAGGRWFypxMoy4QQGeQCu2RRW/kQQTf86ONON5jnPW
DzNUOnjlK/HYPNKPg6woTbdtVyryIiRvcfVIS+Y5gpwcNBB5N8WRqLx0hBCcRWB/bJZjjaW40Hol
PuU9M33LbTkp+0qxQlq4zFjk12FWVViFzMy5no9EZzZqEMql0nyeMsbGTjWZqcneJA/3tht66rEN
CUyTfg/b3Khf4BaayRmJuCTBVeNgPxbSINnKiukuYgSlF3NSN0pwC7gp7LxeQT0hSyizSjfOYDjf
KCbFHTsghR2ZR68Runpk6OFhCPCzu5bUQtBCbQYbpqBgTs5HfRwvtFK3+g1FFrh1toC0c/W+xGJP
3NfSXQXghUzQhjpQgERt8f0wDDBBGjaJpUq9uE2SYtvVCcpCMSdafzqEBoBoVcEU4qZ5ISdcGwb5
VYysD+dtCTiVnUfNQEYRlUniG3+UnCYobr6gqV5rZVTfJo6aRn6dSqMDNTq1d+axgO3yznktRlOK
Dbsu5RmgTXrpxCplb8luWOFkUg1LbDxP4x8l8hSOB7QCCudpraGrYzmt1qCDMBFYi8JOYS25o6mk
/K70uvpCpNRSM3rdml8Y1aVUrw1jfsa/FnxWdRG+MYRZfqPB3Qu3SoxF4jdZy/6yw/FGs2qVA9pV
GYBJ2TRntgjSV0MVBWfvqCKQXgZ8KjRz81AfhYbyKDpgxrJfjKMUIULLnkF+ZlmyD9ndXteOycSk
k2iM1OJaQ9DIj+JG2TW67Sk4g++qieavn0txlnZrDtMwWOmydp2RStolzjBHHCWUeVVTnKOwgqM4
PxhHuYURDKQXIm7YZzmhbXVuZFlB7tcytU7HtG8sTFbloPi83Lz4KOpoq77D1oP/15ZNrXjzUQKa
EYOAfSELJS1t+ekPscjG6+D1q4aET47SriwmlWKLXoabrXpTMDgE4SB4IEOVR0lqsnPkKecoVc1J
Pdc7u2kwgsBXrx/1o6xlFstrsUpdTMvCC2+PCth8VMPUqUUZg8GNStYPMYoZkeCoZyhzOPuzuNW+
GaOB164/am0Bl+uaPCHjKc6CmSJUnGZWYXtOnSLTRkk+b8d5MtmlMgV3J4+iXk+Y461+lPrUo+zX
QQl+iXtTB1226oLxUSIMjnKhE9OQd8HO8WwuR0lxjmt7T4CshnTKjOzDcJQfxVGKpIFvXbC3RaAc
m5wKVxG65QZHCRNoTP7ZDDi+Paw6h7H8uYt2QKFW+fMohXZHWZR5iehOAVvzOEA3QBQq2AaQM4BV
+lomveoq+VzdhAWoDfAUWoRPYjAN1rgyrwhpp3v2PcX5P92Vd90VXdIR+ffdlXsW+/55fr+XPP7G
X3tJ1TIIE2bHo4MtMPX3e0lJs4KkGpVax1RXvPifDHGhfmKsjNlstpkmbZR3m0lFyE/8DtHZf/6l
5j/ZTv7YCTcJsHckLZa1z8KeV/+IMOCFPkg5YsVZ8kL90mZGu+0RT+46daKX++7MsAGZw7J4z9r+
0RD9/bPYJAuO2AL0+8FoQn0KV7pOhQ83khzEgAiLQbfsrUhJGukB/d2mCfh9o4mWf9Rk/P7JfCY9
KcJq7Y/udHsSFLg6VVoa1mT+GRSZFfP4vz68vz2VguODn6la+kdgQi77TqQlHxIb9i0WfkJ5h4v0
d76CD+aJ78fy7mPWs/yunasNuJwqAjB9ArjiQ19gcBvZQNxVUkHwqIK235UTvSesyhhMAUo/QgC7
hioY/sb78gHs8ec3YffGP5LJUO7t999kzPD12SPXc/RYxDatV14oXrwj73en8W9QL+NW83S38TKv
29jX8Bi9/CXx2lNEm/3vZol+bCT//G3Wn787L3g5YxNunvCHMSw3LPDnykox/GfX2FJ5VAkCcbjA
zFzZH2ovKedxDOC++igjxlbRs+xQxS22HQilv7EgfDwe7DgaWQGmVA2bkYWPDiMp2jDXuwSODvM5
bp3qXNGusza/PiBxhDH91WBF+zaJ6BK0eXlRaeIn/rZKFlCF9rwAOpySwJXKHC1wGPu5dWUUBcVO
Dn0U7cjPli9CH50FkGkgqidKKiDyLukE3bAnIS6YYOSNkHYmOwpg3gSYSq/ToUapdXUow5egt9OQ
aqKihmyciGqKoRGNwEldt9qzJosn9ulsJk1kO5zx1yilqwNqnsllLRN0Xwg6mW5f5DNnZp+kdDVS
bF0HO7Ku0VrPKRIpFQFax7ELbcDyKFkmbTsW1iA3o42CbI1dSS9oAMDHxKnSZSfx+u9dlcatcxI1
U5XcMoxfYfwd606SI16XzkapCucBzTgICPruQ2fXO2TAkNlhDIqrk/uYfM2LRUI/GXFVInzTXowy
+hI+1nfmypS8Uh5szTZJKHXaadOERZvsOinjxityO2y3ZGNGukd8OKM/xFhiLUwirMuVlmugb1s7
olsdiM9TBJ0O+1jc7aecvC/CQxTSLBerTFGwOvtVllOlXWLLZCcONrvToQoEZca30eLeN3pVuQDt
atc7LHjw7EYzs18dNZkwL1rORMo6fCNn41gziqci7Fr106nLnkUijN5v8mGZt0U8sTFLwWATAtyg
ERBiWhCqG4Tald7oceCa5mxf1Zg3r7pRWNcNoNgXg2ek9DKqpRtYK5DbRzCpBslQ1HYeDZpl2Ahl
br9Fk8A8ahg4lOFmIkVASo7GuxQ3AkwOc1xw90YWcaKRVjPXMVR69pX108zwGA/1l1gWXe61kR7d
5aFChC2rqPyqBGF8CGWuBC4PLK2HCKSq5VdWGGZuR8P7i3QK2Ju9IIWbQUG7+pbSVr0gcSH4GoZV
exXlC65yfARh41FXDZfjXBWPc6bygg2rMLxE74QgbJHkd906Jo1wUVCHMlSsDLfT0NWv9DLiaj8H
41TSu1Aa+MOmEj0u9RQkGyJsSroGUG4jV2pNdujgiqTQ/ewOhuEQZ96AU/5ah0OMICLm8SBCImg8
KIX9baPDd9uEutre03dw9k1PYDCqpWWGqOaqwbqgAmGM55zKTokH9XqO8h5HK1zDwIsxfUXElyu0
S4m7Li5Bu8b4YTOLxHYlg8AkEXOJwko1Eus1OahnJbjyC0Xay5NeCaw73Gb2JWCbAsRl142UsFam
PpkOWDbM6rFVobxW8sYJBp7LoKLQKifFfO6WmXBTh82/6nL2k8siqOZ7bqnsNQppZG7GcM1biuak
qt2EF+UBnZrTlBCvddPyDtFcsAhV4dWo1qa3kDR+ERi5JOPdFN3nebDzi6ojpHYTc8fc5MVUoR2l
Tf5GerzNiF8iUu7b2Zb0gmdILvh3a908kXWSnxmaBA1myyQjnVnn4XYNRq0JRdVxZTDKyCiIPzO+
mNPy7PuMFlRWR/Q85rT39Kgqn3ApWLwFNGO4gk0mJ0yMdv2mqgqFoin0OKSBpE3npHtlxnmc1l3r
ZtEYz1srtpZ0S3vLkZjwKIP92gxwbBcDZZ2LbmJM1wAYcUbHfTm3JxFkjwA6Q2vYp0FLdUrvnqRv
mmyTKndyoRV2rtGSe3CWvKeDiqviNmqlilrQCjXygngQgCvpkGQ+tXuzXKzF89VCt1SnaallwO+L
9hKIZlL5hkYHEsoaKWE+FGqDkpqZieREhfNFo6TJJnEiS2u9YCp5ApvQlFXr0VezuZudyLkdagre
tQGMvaFQC9XcmURs8hpsTIVOea5NA9DCcLFwqItg9MK5RJgaQz3q/Mnu4VQzzcYK1FoEgRGFYWLM
6XrG7bZ2almjn8ZqX8N/t9H/Uyj+cxtl443ZVDF924D0mDOAEdG4MUEQtywEUWafFLJnkyaWybia
9BFcQWVNwvAjlVg1byniugY6xJff5kapK2c0i42GuPGScVYc+cpFojXVPRvMUPp2NAwHZGLF9GGu
ZLZPVKWsNoCMHdXPGJlFPdFiJ/KgMTLVYKrMCJwbKZQtn5ZHRo8QunvmV2Wid3dmqqkjMThSPBoT
7doTANOTgxwUcMIw9dTTNtLxDpJ+XAWjy/NllETCA8liXCIKBgwWsVD8vlSE6sKohUavOV1ywWs1
cRiRqcy9JG73REUSutVIYqZ5PQTGbZakEntQoBdsGhG8NkB+HdNlCtgw+Ct0ctXPbXsYv1VtamWg
NBO43dC0C435sKLtdlbcyPY005xIbtbXDvFqHNtKo7f0x4jjZHRONz93XVHN50qktCVvMqZL1nJY
nNcCwLUrY6tLt02Qyqfjfuc/Jeu7klWjY/DvK9b/nb818dfn4n/cPuclA6ZvBemH8/71v/9r/b3v
dSvtg0+aFHhN//D3rba877ZA7H0Up45tSd20DMteN6Z/1q0aP5KWrTom4zR4A1cm9PcmiKJJTINk
6TqCLbQk1eIf1a0/umYNdqx8O1XgV+RTULU/bMSbzqkHaQzWLZkE+iacaWoa5IQT5sIQdZB07f7d
Ofqb2lUIyoe/tskcp0mMJ4leuhCmpPGz/vxdeYFg49T5Ug53oEvhW8dDl9Hx1iL7FHxwT2qb5FEm
r3CrQgE+KR0ZEnKBRL7RZBidJsHQuVMfG4kr7EHuRSzmN9T/L1DRQ1RcTZM3jZyzJ1Ap6S4MNOUS
+wvqnGjzeE86dvI8SdzJnlYW6iYyu9EzpCxOjRJvQ/BgMUNhMfGzMBg31fmXXx/7j4XtH4dusFWQ
Dr0t3CN0194fOmmVeTDnQ3eX6pb0YluPyOcUn5eGhI1ff9J61X48yZhNkcw0dAnebKvs8f6TnE7N
GtGZ+V1hxfgjIQ3trZqx2sDqkNlkWJVnPavB9tefut7nP30sGouuGkKqwv4IEBUIoQzIT/ldUwuS
yOLewqvnNBtYWWughp6SHT6mntlF54U1fZ3Ndrr79VfQ11r545GbYi3rCWUWeGp/PHIVkH0j9Ty/
E3WhH8K6iXeTTW+jMfJDaXHIoBBGv1LscBupy7Uatf3eGbkR1TRN/bQ1dL9LlXFnZk36JZX0Amdp
xfsEg/yp6XzBA6Nv22hczrNm1n9TqX68PxxEGu4Nm5YpDVAeyh+/e7j0QsD+UW4T9dHUQ69UTvX0
d7fGxwd+/RDsyXyAwYf99MAP0OpISEuVW9B6OzN+63IiXzuHaMiH46X4/7FCVG/Fbde8vXUXz9X/
XD/ga1nNTRxG3f/68Y/tH38O38q1G/3DH/zj6/e6f2vmm7eWrPg/e8Pr//l/+8PvL/G7uaK//bXs
i2792z72xfVfrgvuG8Lz6w8LwvoL3xcEkxhjItB579koBuiY3AR/+sTlJxQvXOT0y2ldaeuPvi8I
Qv+09qhZJ1ZVTD+uFd/XA36kS+ILEY9QN1hM/lEU4pF++u75wYhuEdpgmhp9Wxrkx+fr3eu57nPF
xEfSbCct3cNcYeivd8cAzB9Nbn3cTMYN+uBmSOdDaIOvHLodX8olkoicGe0isdLdOkdbzw8DKcI0
OL1igsjCeFTetSdBa29sRTmt0O8d8Sq7J8fCDlT3J3YUPjKgd9/3xTaozW0IuEBrVK8YPSspt3CQ
aVvHHkOKbpiAk+yix1C2ACKbDUmmayMCGmHGhLlgBEic4zwiC64xRxrH5ug5MXYWgnHgVhTJHe6C
z8QG3izIMWOs+KnTnZnGTuCv6RgP7/l7tLH5zSv5w3P304n9sO7ZqjnQ3Wgb+oHlKUPa7mheyT7x
h9r4zWtY/vgK/OmT1p+/u4QViHa40VxCRydg6Mvwu9mhVbh//47lA5jOVc112gG9HdHyxw+oLYVU
omRsCP27oL/o5fYttRakWQI33BQ6qF56ToU1oE4PVXQmynzLRnWTJJcdJEGcAb4Ardlk0WmrGBtz
eOxFC7L4YeLGYX4KaxJDQvx+0rER5+/q6vncMdZR5NC1xLUyIxFh3ktwO2Gz85mR9WHAYakL/Ybw
ZTBwJwWxPILirjROa1jpv15kPkwAYQxeT4DGSMb6HFv0I348AfT0rYAWdLNtEAeikiXmK1BsfEaP
fTnQd1qdwPg4yCwGllBwUphF2zIu5//6e/ztdXj3NT6s8rlqChPoeLPFT+kiSLqzIJkHKz1L7W/u
qQ9L009HzH70/T1VVnIg9XritYDZVIfWHrADwwP5myNaX4w/31potZoDmHndk/74OU7UMIKQcmZb
/S6qjH2iBm42AmRjlULnaZxzVCGvk6eN2t8syqEsB79dHnUn9hYcqEWlumXgBwFt0/Y3kjWjOL/8
ah9WZ9kSKtwmfbNF/2WIxtqkEblktAuLOvRZVXd0E32F4Zb/l4v81xn5sKFxlGkOqoGLTPt8Y5R0
XZixaKthmwXtb+7rn18c623910d9eEUVQF+Yv+CjZvrBkDHcMP+javy32QK/+4QPb46ob1SChfiE
cX5qrLu2/81s3t8/EeCZDY5COOsQ1vvb1GRTWiUWL9leu+zmr4zBkNhiUNN//fVF+dvHYY0yZnKL
lJaPs6kU1c6Ut3wO3l6q/V3VP6jL7a8/g5jjv7vjoPXRT8CKBx3kx6NpjVBV1Zw7Lm9S3nDjFsiC
G8U0xxeV4V6VKd8ArWBxadVvY/OsNVTmRUAyWOJhCnPeodY33YgvQbysOgVdf2W6H7qeWYa4WYFZ
K70hHr00GEiYMM7z6T4hQUxmxTbSiDePoktoGhustX5WGTu1eg27caui0/XOcuisr2r9qsAfSa3q
VKnUUy06EEzokrPiGhRWDG2Ni6+I11bea9Bwmz0pbOiO6Qbtac/UyaaweLprnhrowWVcbMMl2I45
0WZLtQ8Ai0SqRQw88MrloVa0UwFbDK34pBtX/5VP0NZBL95UKC/lS9xY3ww5PBAaeGsH001n7Tr9
gNR83WfWt6R3NpEyegNsoyBRb2EQkZAZnXWcuDay4EpSpCCXxL3jylz1GY5lmOuqgWWtjE9NylCY
FDt8EbuyQq8nGi4NDwxs+dwiV3mXHtJWP0/rV6h/7nJiXXf115Xjzdq4HgIjWdsAMXtWbvryuTC/
hstTLx+b1GFxeobbcxVMIGfmHouOQxgGhBmMreWY+J3j+LgrtmPLQAKNBdJrdmN0P9b1tk5LCpKd
npMtSJtCXZKLZGbqtSvP19uF6Jc6JhBNTXYEKNxweTbMeXg9K0V+pGkSzhfpr3Y/EcoV3I4Toeyx
SuhtqKXnzAFclDjrXAWHkBjG26oeT3qr3U31bRAR7zmf5Xq7qerY73F266p5Rv+FllfKbuuE6S53
XJeHmKs9Na5VGh6TkZBdGqBTCvfGi5In2L95j9PnrF8n/qeYvIKmmDf2C9Ag3wxHP3a0Pc2jvRWe
4S50DSvaE5cnQBhpo7rlnBch+9DuQqp/7Agy00sUgmrDxGvSylu14bwSfl7mm25w7vLhsjVAAphg
ndoN/FK/61/0yG+ShhmKAwCpUb1SJSI+hp2kjW7KfNgKIfHX5xtFDJ9h/LD6SbfEn7Ok+absQ5cW
1FZPUIl7CP6BfkECIohwoERldmgs+ZyqyVMsl8vCLA+wlG/a0T7P2crSTdGC8BTHg2uxCe36r710
MKI0D/BrqNLvBwYFyqjywvKlm99G4MQqsjsOrhMwr2yECB9vWjQb6GEM6GTU2NFVHzdum7xqgXRF
x3qoaX7M17dg1XbhTo6w4oaKQSx20k7M9BYRMim+bKa8mCJINMXPouW8yhi417uzvC69SK8uprB4
qvjbel337fIS5ZZvQB8hceEqkBTcch5G34bpY5pkZCnRZk4eMiLZojo/6ZWcG9LYptVTMFdXQS/8
aA2EHmead5XXoaLa9u2ol36gGh7EhR3DdC5DbH6rNFAZcLq2nhlm1w0TkMzQePEs9mk4+XFTbGn8
eIYaPAjZnJBABO2UhDHIJ0Xk53jOZD2d42y6zGhXRQzeGKjbjJVyW+a4vJg8Uub8ZFnbmBlCL0eY
2h2wzmk36E90vn3yOyDep1ycajy0ZXEVIyBFRf4EFOk67ppTxhnO9RXZEo67STlXmKuq4Ue1y1OC
0CG4Cgav625u/MGgY4+nsSq3Gh+kVdVW5uNeBtmW6MgTEfT7KXZ4hIet7B1/aImuJRXLVq/YaG6g
DlMr0HlSdI/JvJNQ2SzheE5b0cdOsAvS1YIZPjq8oJS0O8/1b+rkuK16FTn9Gfw+TzHRjMNzIw6v
cfsdRP2E7fGm6af9MFxUNuMJs+MrpLPPerElYZWs0n2h027K0p3gdTcm04HG9kPD8E2igZs0h0vN
yi+WNfQdaEcAE5CBtX3c3jbh8BtN5AMJmb02RS0tdQu/KnZwurs/LoLKvLQRLZpma8QlvCmqAAR2
g95paTuuqmfbvKAk1JPN9H/Y+67uxo2ty7/ix5kHeiGHeZuqAkAwU5So8MKliJwDAfz62cX2fGaj
+wrL1/a1vW4vtqSWGFCocOI++6DUdtZEDAghSzH8ZdQK6w62Umm0u5l/jM76xNC+Uc+jkY3Usw7c
dwyDDFRsicHQJWkroExVCgeiVscYa2lWiY1KTva5WfCN6TG66sgS50zCZY8ElT3rUNmgHFE/4oAM
asrY5bbeV3EAfhlRQQhNlcDiOyZfBBRSRBeECDeHxKPWaHN1Bmu7qXeNgCQLCPCyzrTE83nLDQCw
kVg9amzMoVm2hfHgYSkAIAFkFPR2EdWbpQS+NhWsW9xH988qUbCvlEa5UwoZTiPSJGqPzLXOCuFN
9VG53GvuWTvWN3VwW4sykl4ejSqRyKKF3qlwCVuQS51KUK4hN5qh/Fp5yE+WrMA68SqrASo6R/Vg
7wPgqfUbhEJ3Cli0DPkdRH87ZEp2/MxpYntUveQBPYOZOni7uDKt2EzWJ3SRNL3zEVV9lmGe91Uu
PZ2Tnur+QfNQstaVnZ30w6GaIYLcNnM01Dn2Z+0BHUpvBrgmglSiZ6FEY3hjuR5+dGif0zTgokiA
pc8iVgE1BRAIr9CivS/Tz/fHhZznk5W7uFhX7j9E4KkE1INvy40AmeiXB2Vm8zCOMRirFnM8HJtF
U2UOZO/JnLCM+ab/+uoS4ls8GIXqCoCZ+Pa9unpVGJ1aKrh6ljmA09u562+CRF0hjflli/6m+OJt
luDf1zHCS9zv1wDiOngtsyr7qD99lfOe8aKWavyir4KRf4/oI2/t8q+zUjR7zaqf/tfy/T0OUu9/
/+RW8XP6Vl2np/gHfIlGmtrPKL6RjYsbA3YKXu/zJRiJZxCHNFU4UgBOXaKUV7kpYDDxHqSbFQml
OlepKcQiBQNvEOCCAQml678FUnlpbPXrXkKiCGQaioLUFKBxiDONG6OCJhItZJEGczR0HVHbZejN
A6DGpW2SuDV6bCUsSQ/IUwHcAuMTiOp6rslLgGCQIpUB9VmkSC3DrAVhJbiRUPI6zAWk17VFaUDR
WhoSzQpcaVRTHNrQkWfO7DSH6ZzqVC2gR2FoGkgR2Xq4KFPwJaxOEEq+hQJhNWZa7STdMh/cILPh
PgU9akgA71j7S/1Y3SZv3bP60T2nzkzZ9Mk+CB97xU1OE+7uKBL37QxxFXV12tCHGoQMvoKOEjOr
eurfUdTyVDxJGlXvhfcWSJoXMWf6S/aUPTXvCOBGKD99AQ+Df0iod7Kb/h00UZmEIh7wKyC6MD+H
yyZ81bgbU4Cyal3J4Pa3+8ytIwcdadTmMZ59gMcGlfQAqIU7WHJXu3X3ZXWvsa0XluxPFt0YRYD0
OK9k9EKGn6M/5OUeje4FY6nOwOK5g0OyQbfyvfHQrJLb4Rg9yhaaiUePMKqKlqL+yoQjBGh8TEA/
AkMSll9J4enKeOPvHOYoGvQXDXNqg4zbIf4DNsiUVDC45XK15//7pMLXQbCLUEBdpYFcETDagjhO
6SciSlZQQiM7QVoYpI3FGLzJwHieNBb1tTERsp262sge/Z1XuyDMR+LBVBUZ+gVZXu1SOHq9+qUy
oMt6Cyod1G87PT1bCg0ZoH/UpKYFEU8HPFQKJJ/tMfR7nxBP4qUz2ycDuFSVXm0/MP0NOQpQgAlz
zhZQZeBibagCzxtGXkzUh57WKwBta4W2t8Zz94aeydKdhIJ/sMig8SVgrCAEXOQHUyCFR73BKQ0i
vwQLlEsiC43IenGXvHv7WqSJBvefRnezDai062VwJ5wJ/ofv0XuLQNgvvwAXBMwC2pYjTN55IC0l
ugW/vjwhm22hvKVGWubWW9UfqHCc3QFndXMOAA8m8sLbeY/Dc96hBo+mmzNrbzw0KIjp6kSaVXnU
YprHZKXDE38Qj9Vb66Bl2/15Cf6jm4IAKxrcoOetogKWRG5lG4hMr6BDTNHBGyywaOE9PIau6DMg
OoMPlLt7H/lr+pq/lijCA6YSHNHwLDZvwkaG2m0tdNeOKirndzyQ41E4n0jclCoAxgT1hemTtAwY
mjWcUYyF0vZDjVaXDJBOfwmodDxlRE8u80i+/1jmf+IyT0mTceXFHy1NvnaWvkhqIIF4hN9AGcS4
UUzRdqLhg9DGQdPW97Ok7PquCEitV8PcLGWJooZpqhHk1CVHQYs/4pKjSptfbhPpYg33KiGfMVIR
EYA/hQliegdRAgrOHXp7P1j+hv7iEf7L7NLkhUbm8L99oUuCd6wENJM7JXBxFbgmX9sg6Brgowi2
UJz2BGiEbICrLgVMgUpKOJdAk2dXeQeWXrPSONXPYM/Q3g6EQMgjoFLTAP4XpOAS2hS7veznC3+m
CGC/Qa5YG/zC1npI3nJT5EC+awZEcnhCc41TdNtJIIsD9f1UsEf63qa4vp3RAqVVhIQQ2uM5pkwT
6p+J0NEBXhMA7GgzbdC4pV7K4oBBmaHaBPxbD4DNd8UOiuMExoIUnSHW6TMIdxAXiuiU0v3uMb0e
32hdPfTWBGUmxtfDsndnqM5ywe0KnG94KLfGgzY35tJDDt8AAPqXdt055TqYKtL6np1zNQZ15Jf8
w5dcHem3//SS8x33yQFTR1nvzEcVJUqCFKd4RsMOD6Q1z6CP9dfphKKf2lrqyJv4M7bW1L2OkuL/
9r2OYCtf5LAOtmrgfZE4Bt73a6lVAaaPMvtIcR4eBLrdeqQmj493h8NEVOKyOOPFu77OSJx4Btij
TH6dfuHd1K5PCyIsTg6aN7svuVu6Csx2jcJAdkHjRJyZI1MwfhLYdqt8k5Ln5wWzZo610PBHEZZp
Tu7BOUlSskGbAmJOGvUj0Oi3EzOWL2VnBEUG+ZKBwuUG8g+kms3etP2d6FsRWMmp4JYDaBNpus8X
xRa4NNAY6gU53enu54GFqbFcMLZX/oX3J45lasOMAcv/7ob5rt6+2jDjEk3V9xCKTLBhWhvQL21R
PblQMpmDnGgeW5ONKyfneHToz2AAFIQS612z7jXpmLmNbwtw3UpM9pkfMOi7HFhA5DnncgDC8duo
RfCQFgzcpCAka6aAN1Mn5rIQ14v+V5+YyRUbhfl/74pddsAnIkUcZQErrTHbKMAOSROaOSA4iijo
lxQmfoARLyJgLAS643eexJG4/NN3yeQkjOTqHzEJ3wsgolbDRBIQasPU5JFolMNIHFB0qTiMPWXk
KbfPzvoJndzZgx0y8u5ZBGAKZmwf6R4NuMn8cNjI1CA9my97+jBn87uQzD9fGBQSfMc6uBqUMrLF
4gY4UrQHURzB0QmQOwgEaXuVoJDrVnOanrTIy+G3apEteY18/aCtAdvbI0n0ileCyG7e4+jXtkyO
M/sNjbAeVdZQc36iKHojyKvfneCc7E/W/hhTcadZ/QLxkrk7ozNqMM1FII12c4MFTk10ii+rJs4O
vJZ2t/Tt94G21kCBj7Hey6UCatfbHUJTMwu283u2PjFlV5P3GXXcyNEtMKcwjVDrETVt+HjwNL0Z
7B3028SiJVlUDKSJL1DVL6iDsQN8KjqJOgF93alrkqx2BtMt1XKBHnB1mmMcGouJVdlg43VbquPP
Cl5R2SYIBU6r9D7AJTWm3ugbHi5Dpyr3PvyoF41939Jugft5jeirxlaPZ3a/Mcg9wlv0fneTUEfB
5VKSuWcGAApx7vHUqgqIulhYBsHLQQzDY2+CnbkpWWwO+z2IQkltq0SzlmCBxeMBWDGyfOu2QP/a
DS1ZZdVs2dC3owTRD9pqKPeQvoG5laAbkFWydIV28fbDsiHr2EVamEFBsDN9WC/RgpwVFqJDW3+1
TFf8w3JW2r57XrQPxUdfElAynmm/CFeh25T4LzI/pFmA5tDudhLCh+GqX8hbflk+whMFbJQegRrG
IyJvm0fVOW0N8jz/aMjxKOwDFnZEIKRYxaTAHOcWMMsP1mPk1pZGWitzHysGqig2LM62vsY0z2hH
XI84PenJPKXzM+5v4iRw0/Absfjr6RyTuufNgCQ1P53oF26BDtPFDaxtN3MCsl13bLDT1dliO90B
on3xWLkWWIgZEuO2RdmE1TclKZSRyf4fkRRT8zNS9GVdFHVXXuaHb6rTWt+erfWMgLaePqH7OgPo
ii6e+xW10JbIvk+JYHu71WJx2E9Mz7TQGpn5P4TWD6H13ym0Rrbjn3kop+TDyKz8M+WnxMu7vhHm
SGuhsveCuRrn7WZKfRp8VFpAN4EPnAkO14+V1dqt3Vgg+7cH/EyOnQ3IrnOm/Ll+UUBL1pfX8YwU
fw4UZTZQxq5oizaKahlISJlqS5ZP0ZPKCqyQzQCi0m/aOVDfFLhJBkgsfoJAZK7ukfGRGqqXdnps
WEc1smqY1VrqorWePWYyAyRFZ6TeQvdszQ7oNrdqGbhh8FcUrzPkaeCzw2KIYdVAmm7QGoLcPcv0
GdjLi4sPo8F5T6ixy6AdbyJnd6OwGoZRS24yupJAbroyN8Wr7Ax0BU2bktVudf+oISjgk3kM8+GY
ETRFvGhtqOm35RFUJgTxDJ3AAuypSvYNeeNz88EHdPiA+sbzqCK7GBVvb2/Ihi5oaEW2Z8dOAuNV
Ib0NoJLFp8Vn1V3BeluzE5Y73CgwKIpYnc/1NtZzYq1HpnyAxrypV2aI/GP1GsxeA06nBg9Qj0KV
85VctoxnOPkyKguUrLqpazi527Hekm0BqUe0/aM5rPDAUuex7Vm+jQalLEV8PbF8FmHBZabbPpaf
/61w0NYWwYzQDqyKxnger7YzGljDPHEiPNvNozV83txkwjbJYNII9gATNLKLVf8APC7+oaOAU1rA
zLuD1TNY+idLIpLdWSr1YE2j1ze/GTxEjCqwTrgNDV+9BeuN6bC4C6uhybKw5K3miLaAQFDstnbO
ThTvROC4xAaL7MwGJek8pzQFnsby56S4FdxhI++zVeFKq9qhvgXiaYoAMEF/EFtcpPOAEJjnFpg2
7cSyz269qTeCjRqDBT5pvWeAv1F/keBd2dLAFuamZ80EGsOQhGFIg2OL32MrYx0+EdWMsKVBDYN9
XFs1pmKJuBMMUMnJLMPS8KXjhmC088ODwMBcX5mrwJ6btCXabb9tbBK4nkvRZsPxp7bPpKgYeWU/
RMU/VlSAPvBzUTF2dk8gyI0CA6KitSsIisrSnBYCv7NP++4XxXDCWZIgI/gzKG11uHwQmWD1OIHo
i0Z7oCRSFtqJM6OvLRxWbFrLDdBM8aGCO9CwwUpYgP2s4xDGNHYWLF3X67OrPYAWhSjkhDjssOi3
gB0wnAr0NbFlWM/wL3B6wbBvd/hIZSuQjfTg36AT6cJ0a6d2cPhs2QH6CijQzEVSnxqXkwNpNwVD
0SfU59gXKtsQPNxnUH+h9cblRDcUnvz6DMo8QIIt9XWw0WEdanGw0Y/aRVNdzIrMZMblJH9oVCQa
bZyYJZi9iipWzContH3Mm4f/e5CUnoVGKKzDT8/KHDSYttC+ySkc8YXLXlRp0RTyNWSZ4x/4+xKg
U/hrg30A5QtIHSvWeB9kL/qV4BPEeWgXeL/PsDZWQk9shglvl4nDX/XlldU7f0WGh2/z794itoOF
OC8c/MQVA6uglZNg3AHWJbYLGuM7arbwhbYWNsaEe0yhBWK7wQi41D8xH/eROPhaJw6/Hx658BYh
G+YZH4/Nf2KcuJMMr+JXvnxtuZ7g74Ow3bRzdKmBnzuzdBgQOgIKAd1FbgKbYYXuBbAfUCu0VxeV
G9+EN8pD5kJ8Q7fWm+oW7Q5YZ6NZqtNcjJwOnj03ZlQ8wArtpFgFhYIwFlqusaAxIL81K3ayi4zO
WL0Box+kOdcuEtbLm/P9iK440IzAhlsoL6ElFdiJhDcqFZFQiBiaNe8CO7LR3Mdi4d6HcTJjM6h3
rroKKITSPln9PHY8qLTe7lmC52obkQRuUKB9F84gV9W+w+MUBvaXzkIrvemZSFeGnX+oMCzQeHiN
JuesJ+oOud2Fxw4ZUD9OjChP6hg3oRMwqPkT9NqJwijpcbasEjOnYiaRkjERBcrobK07KjWdwq1W
1Up3DusCqrKEGlufoUPROIGVNGIPoq3ipitMUGXl2Pb8fJ2sAOAn9MKmoAlky/nSdM/kyO/QwMRg
yBg+mzdz5HOhchscEIyWlVbDMoS2ckvfoxwP1zYtAtXXEqIjajDQu/kJeh522RyhcLdy5UW1Eh3p
QXnVXivWv3rYmaAjXQFkPnfhV6PkjzvaRKIwvxKyRCiHrQf7wW6t2RpLC8vTc4BS280WnRNb9COF
fPj4iOn+Del0erjbPIfk7u5M3mD1nbBgtJmHd9qGLbm1J5KB3PAQS0Vu+VXQpJugmomaMA91hHsS
GIdHUAAwhEEY32aFdZ6bOw8rbGCmCtjTPbYWX1KVgU8TESnEm5zzPFtmWBguC/lsnbA0BfZBTwKG
vBCsnhWAVwjvnW154c8XWElujqMCHbuObyZky7GFThQNLvD/EG+IIVwHq4CdSXUnc3VHxMTJC+1h
htBQ6uC26EZi4G/ExKyoP+fhPWKZjoXita23/cisCEbECXs/xQO4NtwCF9Qy/mpiCVGqaPn4mNlE
yAItFSZUzyiko+RGkLddhTzJJVqHNnoXn4QfWG6h8kOBDMrFP+keuO/BD3S2gfKxvblkqfbAylvV
FplCxRXa49Fm4y11/F67goV+Mt4cDOE4uxpdczNVXeX2C/gD7yDFGNj/uXSDVONyDBarndrRonEK
yDtYr/v+rnHKQ8yadeWIBNIOr4MkdMRl5kBOQzKHkMAgEIDEBgbNihDbRMHM5QE3w8ypsu320kE6
BKvmUdyo62jlueqmvc+cjszwLtPiIVJEVncoj4IMh+zmkp5gbFzKQjNEDkjeIflmUKn8s1HNSL2V
QlDyZSmwYbFt5p5t4JDxVeIBRtjWS9FCZevxbONVCOe2eM95h87bbreEZHbiAzqc47PqOQK2DIG7
2oIFm955LIaNjbj0/fm+dBqGdol4p4BjDjJufHbooK+bE+IQ91DaA3bTc0kpzOoS2xPrhBX0neol
hlOTM2kPPw7nn7tAoSO6iIZiFyJcyq1b/GxtvtJorgJzo4GpUcP25cYGX3NusBcA8pQIxsI7xUaE
zeAE2x4xzhk+MXVinBsD4hEPK4TQRhc9BFUhuzAZPnY1GlVhmNyoRmd25wx3K//YAAtp6ysepEXJ
G8QYCKAQTO2ZRDJ8h7thc0u8QYi1w6zxt6O7AnwFEz6HTPgR5sfVhMAG8yaQnzgvmHOwGO6Se4g5
90QTuDNYK+yEBKKNO7xwPIEY5QmMGp/P3Z3GFQiFBMdx0i+q6DIz8xk+Un88L2cuigshDfCw40Xr
1NR0040AsGR6bBfqGsvFg+7Ef57tocit00FDcgBbaXNihouvy1Y0AFf9olA7kt9HGAJ3ItSNwWR8
ceUa3Z3c2Q0U8zK5a+fdkitmvuH4J8zgmpwuRgWMEjtlwZw7gwMO0Qs878qtUP4QEOghPPhqoI0A
leyVZOvWK9/IAYyCs+PDBYTRgSlIVsO62ebOPLBTSuP3BoFqA6vbIBFSYP1MFmArg3IFRAeEvmEf
Y4L4bCs3vsN3NfeQi3s+29CKcHaw12+5Gprd8tfyvxq0mvP/g8/BkW645uTeoO/AjYI3iFdTbLsJ
g3DSx1ZGwd8fPvYPH7tJduAVqCtw9k25E6NwPUjj6yE+IxoXwvjlwr2CkffMxaS0ngJlgtpkQtPy
568AAD+clx/Oyw/n5Yfz8sN56f4PyP++U0fII6DjzPhVMuWSrb4SqOIsSTyTi29ADRCTdh0dNvFE
EeDUNUYAoX/rGtNO2ChV8MMJ++GE/XDCYHf9cML+eids0ooeJap+lxV9oRf+ROaPSzQEoYgSs0Om
BNxjl7xH7vLEebqStzyxypFjyD8SBCuQ3QWHH3KIOXxTHXHjgSkWmmkimBpZA+IwPL79JWoEnJ7B
Xt95XDai7xk4Z97uhwXC26iXtFQHjCPInwA7B9BjxjzA33hAhsc8vsRZl9w/nsJ9Td7pqHrjn3un
k+mvSyb9SpH/l6a/RPO7xogmc95gTjE+hpCjiZUkSm3NNz+idYjX8Zjb8fh27OkLgqpoTk6O+EPO
EE1fAiZ4xneZh9Z5vA9xKHdgLzcD2RZ4aUURVL+dkS2gBIt0m24rx9jV99JO3sjrbq/c5laOgHYB
5IiOdFWF0BLZ7XavMVKFO0Q1Y7JDKGpYDAvBBSZ1MTgFA78uEHYZoqNgWqeZ2wPMWjBe9dHBufZt
gne3ZFg8xkTff3wcfHJAGgBjnbG3gO0/kAOQcQ9oWohYfU+PHLY5s5fHJQLfq4ac6NtbSIH9QC4f
0f9jyY5IbSAuqPIbBoQTqJCG/+TP8LvfHzEXlznCJ9c2vuEVHFSwf/sc7PH9KPrVyox8+ziIzMiI
GgVYZf5YIuVDn85WxzLyoBP7FoU49y3xyE1Hbi+17A7Ay8RaEeBfVkDQ3KFGxvIIuPKR8uBpuxbJ
FTtF8iq0AiQmcC8hYq7HN0Bt+susfQD7ElofPfn8Ti4p1G8E7NWdjOBSndyj36iEfID2lD+c3gGz
ds4L/RA8a3thL+27XYWWdKTzmQSIpUYFk3QiRdMcfW0cUByooI8SWoYC+fOSvWpI8qElFJ2BzRR0
vxFF4aC019B1jLSPn4971HPgS30P2OD/52yMDHWzqfQ2P+Fs9BsRjZjZO0+BJvRVRM6IeSRYo6v8
XWIjpmvNWHSIDv4afamQuQuQEeIxbY4P/nxMlwK7z+ZyZNbXpafIUc5zK8hQKRSZKKRCZLteGcBx
8XweADGkml+wJmDKI7VoZUACifdnewHsEiqmkNlEFrC6JGVk7PkQQwUmBjmiM1KY8Ro5I1hNqaM+
okR1YiuAC+h7DtbVnI40e5iC2TKYYfw8W2BgvDxJi7zBmkN+eqRseXaA54dAJgesmHfD4UstMnGn
I3I/wKPVW45Gq+5i/OTpbZ5kPiH9zNPpHM7E098cZM/3O5plI/vulLnlKUzee7eluSwUVsgkReC5
n4eAX1fIYFYsWHWI0j1r28Gac8iPQXOoeyR+sYoGEqcV8n6tfUmnIQjNRxy73QWWBOZN4NeULccr
tJa8EGAigF4RODLnvHx7O1kfH3er98S52YFXOk0Jzh9kVMDwzccZPHyYrAJCjUfHecyb633+/YzI
N/LWSBQ0c/47zwLxWDnSiwiugwkXEUWkbH/n9pJGJRKNkganXsaWT4hwwSCgXnfOp/d8J8/BB4js
WUB8GkCUQPAuFpAYh5z2JKd3ArlL2N3dIUOS43KHkIn7t7cUtXdcRn5+Dr5vIf66jy4Fmlf6XehS
dE5qMNDiJt4qGqwuIM2c1sk4CswBxRsbVtL9xEWntOWlQuzqqj+05X9KW07uh1HW5g/ZD1PCWBoF
+/+60zIldi/IwKuN+0Ps/r3E7shC+ptp9SlD6UIUcbW7/hOG0pTROeZa/7sYnVNmvzQykP6+Zr/O
ownfmKq6LnFGMRV29Eg6qlnhgXQEpp6xf2qB3Nlm3dzdpodqLc4B8mbvQFJYMXmP1h4sOWAPWHMH
GD0NFjAv5skC2B4CsA/cu9cOPY0rYMnAWeVo9rDOEIkJCYB66PB8wVWklFcZ+HcmLO8gov4+d9DH
NdyXBdnH8PRQrDlhyk7e3sg/+4fd3oVx9ZvVMwS0PhPQcRl1vF+nlo0Enc9qbmAJPU1vG0BklHud
PXDTnGNhOwZjnJa3cD/ggETzaKldsKIFbdYcBxravEykBXsNWHlJowNoBdweLx5g4RYgKztZg7Ia
8S+AZ5Ah54BLQHmojDX1aOd4qCDIRBBYO6pom431uSE3eXMja+EfdXPyd5HfVys3One9EHmppLTg
69AR7Fjuj4hrHB/gRwN7JyAK4jg7BRGXll6ikztnt89RLiNS+CMT7gRXW5/todERKU5gMopVjGRr
u4vD52s4eZsjnfkn3qbKZ/Sz+xwFClQ5C7SmRKimsDiWNNoMCNLYAaTXCw++vLgbiTw/rhwP9aPB
wt0gZAN2GjyzfQHYES/LKGJoPKzQW0+yU7mKneyklTbXlsY8OXg1mepuzkf02YhHYYThZOqZ0WHE
4La1lwjofb44ox4kv4ROrvbgSIvVUaZkkg7pUZoggyJRT6PjCy8mE1cKFfAzBQITzX2B0ORI9JiJ
c1tcctg49+B922c3VULljxJV+YhYgLeeihAOJyLT+GawSgJwGmnP1unm84FPzIs59n87TZj5A+Yl
2T+idGw/5WB/X2v8OjHmKASfF51fywUusKxRRTwAFQq2LJohtocQ6ozc8p0xwPd+QVzVdomDSjb0
NSGq/TIguveOf+87cN3cleQxh01bEowSBW08QujDC1+U5Aa6EAVOB8TxPgQiAJb3MbG6Mp+FT3bP
uFviLB9moeDjJiBVegz+wSQPBQLAPFr8tOZ/QT8LDmeFgq+t1SNfvJlTEvb5Yk2dO3Mkxv/+587k
kuTKUv6t525q+44EbvOHb9+R0P1nbt+RuP6ztu+EdjRHMvg3accpAXyJZF1ttL+NAP4uR6JhIBGl
o7U2mB9HEjiNZmKlamfFefFRnlQ5GYh7EGy8h6yjB5god5B3DLUUPEk1UbkgClxgfCvYfr34SDrH
Qy2hX3eH+tqEFpsQFUUDamF7a31h9tqiA+E8Bdiew/lNFFN1IJsCzvOgohDqZVkevBLNC9FUEooc
wGvUdHEJD04Ned6y0yMg6fZmI+A+JPYR4i5ax1ii8Rw8mQRVORmT6UHAf3u3c3ipUYiAfWAL8xD8
IR6qSJCk4YHW0JLmEfyfxA4tdAqheBLVHxIMaIkJTGLP3I4u8MTnwha8mxOTM/II+iIAC+UJK8N0
VFKjscVF4i8zqJ4eZiX/VYDoXz+hpSGqaXhtDaqN8RedPPz/LBavwu5QWy7bXEdkhNcGPJl4Z4E/
c6uJV+LwekT+aU8FwXNfHv6Ovwb8wXAKb1ECBhA/h/nnSGYgZWhJSA4avNqQdijv4ll2UG7x3wH3
R0USysJ1VAy0lwKLM96F2qmUmM4X9L64EKGgOvDRfD5l/0I//bqdRvop8cSkySJsJwFeUkFePOIW
9ObWg6kH07AiKbP5H/geSazUfXq679m9TMFcl8PoeX5+A4MNdHhI3vYfiwC7Pqc+NkPCptZ2cuOP
9NJ/08b/Lm3UtUQaKdUCDYzaPMEqXsx5HqngD75o3HwL7Vv3FjVEqCVCAfnF6A+wvrcvLwUMs/3H
8Qjqgfd3A9xPEfzhk8stPNTTrhYfHx+oJTzM6ccM6Vi+uAuJ8PNMDyjRC1Cik6MOL3VQ4MbzteHi
4Fs9mZB5k3c30uj/rLubFlojXf9DaE0KrZFZ8pcJrUlLYeRj/qGWwncNbbTWFtHQRpTkS3Diyrw6
nbQg7jvoQmgptMTEkc4g4EF1N5DFs2YLJF5MyOjvUs6iz+r/XHJ0u4E0q7VQwiV9XXzrBAOsFEaJ
Biz1i+Kj/LQVWycJxZJFUZLY6QCOVEUE1agSEVNQHs5nEO0XSVqhX16+S1rpJffRZivtS0fVo4qY
51aYGvF3DYZfR6yMTLkkjCL1VEFwgomkRR0uIDk+zV2Z9GvEB9HruJ3noAG5e+aghMXGAz//hAa+
RPm/MeiuhjAy6BJ0U+w1BUOAY81F9I1n8UI5TmcXE04Lw+sGPeCE9rCuDh8xsBCf2wASt4o+G8HI
akq6por8AiNYc+/4bb/mhIhbG5x+NSyU1d0iJPuJS07N+9js+OPn/cJk/tldj+yJKm/q82yGuxbt
ApYccGEFRewLoY4CsILCGXBeODECmHxacmYb1PFx0zAh+xRogoABINHPsSTc+lUR9keUAyClj+Pn
M/V9WXe1PUaqvTPa2UxKMcwjtPULtzBhlcHsREiDm7QPzGkp+IhysuMki68KiIU4baOzKbkfwgu7
5/NbbgnwoZ95PIaiEP14/Dh8fD7SyY3M1/xK4PzxG3lySUea9C9a0ikxybuWXU/UXy8mp07rSK4n
XiSfoxx7MCHr3Wr++b6Z+PAxtvm3ffil0cQnp/yCj7jalGEno5PqGSoJp6XCARZBUwJiEhqtw/ua
rHgVfEDjTQZIVQPKMfBrgO4rJxuQM3DE0xvPODxan9/x1JkeI3//ujMtThgRYxL5P8KImNBGl8m7
WrE/QBtNbpKRjE2GAL1AS75JBAoqMQ9AXlhL0AAV5dS3XCfMyFPH4PM7KkB0PQIgkX3aAIvoAMt4
QG0+nbBMJsc0lqZ/hzGN5OsfeZh+U7PM/9tUdfkcB8/pT6Qp35+bn7KPnw71cx1UdfD6T2h9yUXA
v259ucnK2n8v05/WzyVu8vl7vS/5J3zpfYnetj8LmgKbwTAMTRcN6JcvvS9FRfkZf0LDGrTGVHRN
xab6pfmlJPyMjsQ62ieIaHGJ5rh4U4Wutz4KyJWfRVGS0JlM1jVFUwzlt/S+HEkUfL6mSmiWI4ro
5IYumCNdIs6iNOtOareLZqXMhJn4pEcFOsGkgk6KNB2oXyKtdjVbuy/i/rr1IjflrpQArqlLGlr9
GpIqqpo4lrd5ZeipnIrn3dA2aOUtoHsmmngn7udXuTQwGF1GVgwoFEMWFRNfX+t1MQ/jcyKJ7a4U
/XTlh+jC7YcdiwdFYuGsa4lfSd46OkdulxoHLc49Z2IE30yuhFbSpoAOpbIoo4/cyJ3JjLbph6Ev
d0ZWt3Mlj0z7nKuqLZgtqC0rNVokiYA4rO8Bd1y0kjuL0FBNzsx4HomlSlSt7JeNL0drsRa9pdfm
3oustf7ETI1NRUGQdFNRJVnXeRNUtPL7eqaEwVdCTVTSXSinvq2lIUzo1Js55zRR54M0tPD2hkpB
g4JiE8wAuxeG/FH0/ZAmyvBWB57/mkq1vAmFslgkp7hb+6fQnMeS3tj1WZad3DNC2zDMfK4Ize6s
9ecHUUaPNUNFH3W/Elsa1UL6pIXdYWIJRolH3JohYvolxUC1imRqoyVIk37Wt7IS71QzUhZFKnZU
H9RgJZy9ipplLNBGKc8b5ZScLT/tBTs10Xjh80FwA/KrjcgbWwPNJGqSJJnoaPv19GaVdlYNNYx2
57SWlnGs3oeelFryWWtsNI43Bw+Zaq2cYm/89gCohgnpYQoyFk/Sx4jnWjCrVksTb3fWe58Ohngf
+w0ogUJ1xk5hZc6D2j/oJxXZBC+q2KxsZ+TzOx/7sigQMiH7eEMuyDkTbeK/vvVUNLM01FJzi6ZV
laN7M2Dpi0G/8dLgbBknPXbE/qB44baSeuQr0Fm1CsqTLTYSQvtolbKM5MK3jTbu91FpzP0gcaR0
BoK5WnyoY4nW4EDSB3Oi3vobAaWioSXSSZKiYc1UYaRYo1rJz91MMrdlYOqHXj23Vt0Xpwm7U+TH
6qt9gU83ZMyPoajogj42raQuy7xMN4ZtECZu5zUzpxOxSYE1Ik2khrZYl92znCsvQQOCoUHrSdIY
+oQwHrs/gqCJuLSh8/WRedu0r5doFpV+2maDtE3lk7BR83YlDF382NYmSrFOOTpOFnIkriS0xdJI
KLQvqlpoPmty3cDGKaLsUVXXfmWeM1pHApBXhlpKbqqWFTnpoQKq27rgukQpn4amlN8/32Fjk5gP
39AV3ZREA4pM0EeGmZcpmlpGprD10fy7nAXeYyVjb4W6ooA6SuxbwAEbM1yjFUu21gNFP5Gua0+u
3qqCbCt+JBGl98Un9axVa8AwTuBqkntvnZ6EYUofjHwrjFWSVVEXVFQI6Yo5Zq6XzC5KqrStt3KY
FDeSqtbOuTjpMGsj0Z7NPBDftqm+TPu8u0uyHBOYiP+PvS/pjRzntvwvvdcHiaRIadEbSaEYHB7D
6cjMjeCcNJKax1//jlz1UA6Fn9WFXjXQQCJzUWVTJC/veO65OZIbnQVVWyZd7aZMFYlTyKS51wQt
/Ugpu/vr0f4rF+7/bJj5ffFbnZrq9+/m9rX4f2Ci+TwQ8H9269w8Tz905fBTf7lymmGK/1BiYLog
t0yT8X98OQ067j8Wg69mwYqigKf/48xpFqaf6+ikpLhywnUxX/zf3pxGjP/YIOLWbcaIQeEgkn/j
zs2m5B+VYgrYbm7C2zCpDkMDabt8zMIczJZXAX2qNYL8ZRpWLotysW1MJwBOEuLtjP3gGNO0Ymgv
VebbwkLgeDAxl8LfMRZaRCJnatZhxZ4whjD3chGhkC2mNU9l/i0X24OnDN8Xs98pav14RZfbM1WX
tLJt9MdJo7eaKH8HhobeIm04pP2vkCXqIAx9RU1fPlrsbLHmwoTldVYVQ6Lrj3UUODIKQatYSzDJ
6eGDVVQri116jH8txjDPXidorYVpWBxjrskAiheLRarXPRvNnBj8m45ejI7Vk9T7yH8n4Q9/Hd17
V3xhg94WNKE64YRThsH3Sye5a2taBY0gj1WYPpGA1ccqKPcqTfeh1j9XbNT2MUEqhu2C9s5spmjF
Q1i04bx9gDBNwxAYTmrD7M7H/y6/kNNirOwmJ49Yih5bRu5iOy+2pdaLXZ+3KGzzGtSIXU48Hqnm
lPodaZFgLVRyjmO11/ZN3TW3nx/L1Z2DNJ/BdzctHUERfJjLjwphJY0ii8XDxFq0bdbj6ACXDr7P
Qkw7ayjXZOz6FLCgaVkCzoaFsGh571XHa26VE39Qph26oxWfKkO7MWRR+kUygvCzIdNzpobBiUrN
NXuwBvY9Rv0UY7EnsLWeLvNT2Io17+BKn+C7wJ1AbdDFCIHpsZcHoZMh7aU9iYdcRwtjZu4xO+C7
TNpyA8fT2EZcP7bVlOzGzKhW6swfnonNuM45hVa0lrR6VRaKuu2wtgjroxTJHxue/BcjHHx87XAW
dnsfNeA1ncyKbRhl4d5GRSsXFCFUN45HewiI9+/lwhYAGSFOErb1Bop4J6wagX4NS4JrKqr0Qbfs
0m3C9neqsW+qtsiKFC4Pfx6gaFl01nUI0XH8l4ffx0HAED2ZT5bdvtol2VeF5nda+TwM5Hs0NV+G
GFTyalp1TJfK3IZ5owbMmI2YEPOCF7fex1GBLubJeGL2KRa5k1qhxyR1wkMI3lL0RoCst20cE6zF
AXOSOPboWiv1m8F4r+rfvoEwWFsDZhWid7n5PKwom3piPHXorr0VmL5GfzDit/zOrFzIwh/B/SHe
cQ0TY90id6N9MDkJ+7fqafkZC/WUVfGYhTDiT+Efzvzqp9HuMGm86lxNHLhyg9ZJQIP9yitPGAe2
VgtceLeQsfkm3p3CQgSaPJSBPmL5Hrx1xi4kuy72phhDgO97bRd+YYYTVW41fcnAz/lVZQ81moV/
fy70izjy+iMW4tAmUiGy042nlkvXLL91BEQHFnzV4afSHwsISGUjnT+ytdBkaQ3fdk/n9BgieM7E
wvR2ehWHY5yRJ4aJIpHL9HlYcBu6fNh201MQgvma7mAanLS/TerBqfrvU36n2GHs/T57FhjnyoCk
o6eo9WRxiNlepm7IbwnZfX5Eb37VlbTivVBYbpgxthQTU2urPKXGU1r5A8BjnXPPB88a3BwEsigA
YtgDZk+kG3WCE1/+7P7Ue1OBKnyAX5b5hdqW7V1pOMR2FHgWPN03X+rcayO3FQ4zXLvdkWlFtBeB
31/XygwdSgbeomUvnakisgKp0Y48pWjkT3fja0WOYedo6psAI71049ARu5jh4zdlsgGNwhQ+Tv2X
AeNLlIcUz4q2eyvuL8/w/fcsbnsw8kjlWovvwbQX6Y6hK+6s7jYEUU7sc7EZkPxPb+twT2svGnxZ
fknozhhBLNLeh98lFFH2KPUbU9/psaOBYEc/x71T5RtSHgTm31UMrfzbIt5y5A++ptZjFux45ehP
GOr4uTjMD+KznSx0l603Tas1ONl4+t7YO1v4GTAE1ms7vlD68PlaVx6czaAgOcwk4gtkK5YpFqZF
pm0rZjzZDYYTUl+CTz/Y2bf2d4EJsp8vtiiVQWYWiy121mNqkIgE5LwFJpLij9NUm5ijmC02Ij+Y
0rHVIY22LL3pOpcGrgb/aZieYuBNMAUvue/aOxBM6AXG75SgOM4d81E/Tilmrzo1CGIypwUI8xSf
MAi1BArgK/PR1JXy2ySKMWhPc2j/XNPd1N1GySZhnhyPNPTww/FPnnuR9kTU4fMtX7khf23ZNudU
FkK+pc2Ht8k0pkbjadzawKuWrgTR+E/6teduTfwg3iI/3gkvjo5l6lblyit9q7deyNJ84jDC+AfW
AA7ypR3U+ozZSYETt8NtAiZ2MEFP3qyBTQWmFmFsxuROmdscKQ9/MHdR5g6/kKjpLa8xHJXf9kgS
BH4fJw5JXmYalMwJgJ6Rj6rzGN5adpzqFyt32Ins0AdJ0031uwRxt/xq50+h5hq5HwEUZD1Pxo1e
gBvNyj21OgL1MhX2t1zBo0IETNA8+IYkfudY1UVtiynEIWfgDp/cFIjfVx3a84Wj+le4rXFbhj4Z
Dgr14Lu2cxruUCB3az/hnl5vkQb8/NbFZd74+oMWhjdoOkPWw2A8WaMbo95IXhJ27DHZ4R48Ml12
Wzb3XXzf8UOb3Bj8gBJGqznkZFZOhL4s7qSJw6A/Q68OPKUQungDLkU54b0VuVHutj/qF/Gz8Man
6NF85YEjTpCuYNr7HCjlzMktp3qy/OArJw59MVIn5A77A9NimU7/Iu/gA9j39kOCXiDp951LNJfi
p4hXHLRfn5/FAsfx91kgf4sITaDgdJW20jmqVFpvPGkn+978mfyyqWv+kOSmYXvd8Lnmt1DXx+pg
/q4mJ0yc8h57l69wxO2vwLbnr5rhybvmiW6KF/lc7s0/1R1ETpeO+tpabgOj8zN+UsfgBglg7RGD
KPb5WjSxDOnenrGtGwR+rcUsfZGEJyLLm8HGJnC4FSafoDWscuSdBt76aluYjpHucG3id4O5rApR
BTjIPz/Gtz7s5UuegzyGDAZi7jeReyfjfW1rkkcReYp+KQD+v0Rg8d+mrWeDQ653kJXJej+zfShN
M3H1r8Sxbupn9YQLbfey8BRzMobI5rb50keOhTYDbfv5Fy7m/v510SZ/K1ch4EIUdalrbCmqgls4
IwyxBb44c4Zn2H/zcZPEbv3QoFf6/3LBhXKrMtlqfJYsVSGUcPhvhcleujNiJMDoTLcMVPDw6tSK
X7m6z4UsqFQFlpxlIfgy/WyI09+1v61n4zF57V7tl2zFf74K46C6353qsgSlcfn3auFLACoxTC1+
Jb/MaB70Ha/CF9cWW5TywqnhUW0idBsxIXfY09YNx/s8R+fAiIaJ/GskJGCemQN/KgcGXfeZ5haW
H8MCB8+t2OXkwZ52RXCnm6FjVi9M3TKIW4fIy7wPylM+rHGSf+jAvD8fcil1UaJpLY2haksMZIi8
8YvKdzlGQsQORe77J8pTKlkTvNlPuXqL/0g6XyQSVd9kPIywZoB7MJxx3Gi2r+oTfEwt2NAvmvDU
UxI62Lr5EBRrD+0jc4e8ik5Q3UfktKRs0MJesXaS5Cn4o7+G4yH4Zhsb9aO4MZijNfexXPGt39J4
V/v9Z8FlJZqEnartvCRP3N4QyxtS17R9OT4r7N0snQ7PPcYULXIj4GelOvdJvnLks+747AsWgtlV
ds2owJa75wrTnVsvwgzc2BnT5891ypXvPbsPUGW6sOaM5hK/FoVVP4xBoJ/6ATFj5WTtYSz9TgZO
EREntr99vtx1nmKx3nJfaatEFWO9dNxk1q6Vm6bbZhjtyN0JQ/+k10iPlI+Z8FIEz1+6xxpTrTdx
unLDa9tePKIeJcag7/AZlnGwMKAEc4nqgxF+i5UrrX+vZRabXjwfM8knK4iwmoYaPugVQTFY+xiF
rptOiElcbNPxe3lrAb6H+SrDXv+mMoeGt5yiGuGlgYM/IYayxJ6WuxV3SwMpTaTx3YL4n1/PW5Lw
QuwWX8oulYuZBp1V5PjSDMNjGjcsjhGGKnXbBJnCu6jeh/kNcB8jBptNDq22Cg9i6Ihjjj9LdscK
+NhBjAhYerRAMqG67THptLxL0amM+TcacQcMcsyOaABHDX3b6pFrwnBxd9Ayl5eYWIOpTNouN3JX
R6BaipPsfn2+Q2M+66sdcoMyimQ1yj6L1IOpRUkbE+ywU/ffCxuUtGBg4/sKY2XoN5rubYT200M2
uA1fs6NXTvJ8uO+WXvoLVmzrkY6lI7YR9jbpcQhuizZ1NGLiKYDnY60b/tpYLJZceAwKuIG/7zM7
5vped4fu0Nm+zn8JQBz0W2pvRL2irvmVusaiBFisGYdl6gAGXApRpOkx15PROCEL15R7pm9LwFYo
kjO+GTk2sKqZM75o0Jy2R+JDkvoi2hrIxPU+AW1GA6u5lxiIhJFChZeATlNzA7Ehicd6x3zqv9m3
Oob2sJ/a9/FbCFkM8asbL8ocxMfgsuyeKlSqMV9RuvatFTtIM9YGHNbZUY1Bz2kd7aJ1Gna2ym0T
HqzK7SUCiJWn9GYTl4JGKEd9j1CgSZYoocxOWhI2mn6KJwfrVShbH7s/IHGZfBHc22BpUB6kgLld
9KMFXDP28Hyq83DAdF/bsZ61J4CbMgsHcAsHj0Ub3drR2m+tXfwtfE5vJd6lM5ib2PKybhsB+VT7
g+XwwgkxUmr4Ymublv1ptQNAOzR3+9afEie2HLJFqmjCYZ4jjnT87wAEkIjRkBVOVlz4K+fqTQ7+
OYGFkm3s2q7bBPJek8emQBixjbUd37+WEp2k2v7zh72YvQoTtlhtoWQjzRo1xXHeSLLsq58CV21h
olIJ/zFHx27hWpgq+DvLnBJNgGpL4DQfEGMirvpZfU9SB4Ym+JGuZYA+0DbIR898FCh/oJPp8ikA
66bH6ZQYJ6AFae10oYu45PONXzsr88ZNnQv8eiy0zLioMs0MWQ3GSaA9AgMI0c+bO82v7EdInCRw
m96bwPVTOCrchefP114Alv4+9HdrL+wFHagdMYm149phL+Ks/7aKWQTNc3fugXdJZnIigXD8G7I9
teGG5wA5lV2Ksw4dfQWH9JFRf38Qi2xbaOt5Hw+9cWqkO2HO4aM0XR30oyFGA32+7+uQaHHmCyui
7GnUZDUZp3pUOytFMg+v0dNBGWocBay6hsDF1/TbsV1RK6srL4xIKsdIR5M4JKr0kOAq0e2Kwc4Y
CIcIBdgcTFC0HBOTI1ejwPkqr/TZu6temBKZJowC22Wc+Pf2pfoGGeOvk+UkytFetN+R7pallw0O
PJOVs/7IYr+/1lnNvEsEmLVMLJHirE36RDGzsPPCcqvfwYGk9+Mr+90O24LipqcVcVrgPP9buOdy
O9BmKOoufFU7Ew3tet1APcRNMLuWutroV8HWtBtv/M6tzmmj5yr/qsTksORnHJ7GL1NxqOi30jAc
aTz0KSowqMWiFBiAJJu4nIwOjSuXkhoVls3nB/Wx+P/zuQtdEwWF0TVY+RQgCcDcAnam3gfGC8qP
bbmW5v3Qxs/JLWDgANVc9mc2mTYP4SqMk2o2JQeRWDG4BgioZ6jBMSo0J4j9Ijqspj7pLN9XYvhu
4YU0lFpuFa2ZY5dw2zMHNhBlozL1MrKxQG3NnLbzZOdNZxRCUuI3mstbtGx6aMy0wftDNy1mCLcA
r3pRuh+HG4JieLNliU/5kYvHjp1CUFF3+64/mO3tNGyDekVhf2gW/9nBsmvTUrGh1bKEWDG3QWa6
gnwgGzom35oBmGv4O6n3uWRcpyRndcWBGUE3rSBsCdDIjInlfQOPLBJ7OplOlRxro0X8oTyW7Unr
1RjyiBmeulux3VhLf0AMaFCXg3q78jP1YsrbLLtF0o2AxD6+H6Zbi7id5lHiVMW+7G8FoiaRnyv9
W4zJn91myr5mbF+pPbF2GTg70ulYyMwpsnKjEuTLCXIqxlMUHOP6tLLZq3eAAgAFFIUjPQ4Y8RLi
OMZmHPEBjoBd3OZw7ZiF6ZQN0szWVr5U9l40j0lxj9cq5U0o9yLxpwxl2UezdgruBKmrCrePPft3
Y4Mgyxg3kfRS4rXw1eCEwXm407RNhUS7Qtx202yLDGwg2bgZKr8W+/4rAecITC8OpAEnn3r8fHtv
VdyLB7DY3sIAaOY0Nl2N7TEwb7SIEN0a/FavlqthuHcHCnLwooDdpHpEFlkQHPwmFDfMRELKZ5ij
bDoF9sZcC+OcyQa0K3b/J8HQYrJpcUx0m3M3Mdxa2xYFwMYbKcFPzdSp0h2WuX29a4RjW64eeead
FK6RuDiayvLM0JWTz9NX2W4acosUex17LfFQsa2k06IluXTiwQF8tPk+lE7xHeFrRfysmBweuMzy
K/Nc2MfPz+raNZrPCs0kTNct5I2WrROVERtA2oRwjdhmJL4epc7UPKiwcBpAgtBczty6fQjLwzT7
3sOBNyvJzCtttfiAhVNadaRveAn/z0p2VvmlaO4EdwW56YOVJ34d1y5WWnpihUmBiYKzrQebBqHl
OH41+CMR+7Jw2vxgB7u0uhGxl+devUZ2Z1yptMXiC89Ll7QcglkmS/DQjS7PPBvCMBz0uSniWHd7
M/LNYRMEh7jaGsldWG155dqYSQCzuJY6uwZgLL5m4ZxNFVNGkETGSaqbRuwsVCfaDTvlv4DbKwEf
qNd8sisPZbHg4kkC0cOqiWD7ADiq8VfZ7aUVOpyedfmkRq+sH1v5FacO1yUY6v3nQn4d+AD3QXQA
m2zBgZi9An7VJBvUxNKTBBodzrelHNbIeNPY07dA5CDAQw8Pgsv2e1ja0U06h1+1SXuvFoiGlGma
27EK7vpKKpeN4x+LAERtGNrvquHf4fONWyrHn1Hod1MvbmGxnqe6qlacrSvvEpugCJfR72WitWrJ
eDeX6gWNjfRUqRlUwcthM8BsbT8/q+t8CMJxgyNzCvwGynNv//2dL9mIgWpJKKJTafFvQy4njLtu
APDNG5SY0sDYAKp8tKHVAE9D5bRFUZ12a3u9VktvXwH4KOi30GNjLRIkQ2XlYRiM0YkPKGWmdehZ
JU9c1dZ8zyovtwCbshlFiw13Zb7TtGOdkJMojS9tH08r0ju/hnf2xEKfD1BTBIAIoIbQ/LLw68th
KJsoCMLTgEW8Ms5O0VALR2/CP31Vrba4LN7KvJzJbGTBZmA/wKKL5VJLmfpk59h7R4+cxIZv0CZy
y4Z8CbLQyQoW7xpCq02h5GuZIpKieq7d1Pr0Ne9gxYtOaA7jRbkJM/kTBdCwbc1d2VFEmwOjbgzF
YpjoUou4ma14vUsM0PzxcxUCXXIALlF92Y89jjlawoB8eCIDSh9TifRhZSjm20G6D5rs1tSEsVfh
0DilJiPPCqXmhxVqSEWZlo7g+cuYl6kT62RPCivcUuuGR6PmJQIDWMwWwzlMuna/CxoXOEL6G8yK
ANeiI9VvLjzmfgzagIhQPw3cuIuk7vQlS7zeiuubKQmetTjVHomcQlTdB7HLokJtVE30bWL1d2ZS
NDfDgGQh4KXHMZbjvqWGWwTmbQxctzPqevQQYJ9u207wArjZ3UV626PvTU/cXCaT+/kLXmo77IYD
gGVzYIo5RxfOQtc2vE3s2NTrU5fYGL0d4fRDrY7hXCixMasYQKzkq+BG62MgTuQGIYA0QqZAweXw
2SrVDgdN65GNQmVZpXVwl8RIwYUT9zHvwkUra/nYEJHDCRpB/tYVGB+mVYGH7iOyEgcsayGASgMs
ioYvvD9bzGjmy8BW7we7s2VhPyVFld9ocf+FwNWUXNyZECQ350XtZnG7MyfkSulg9ncyAqCFGlZ6
yIx00/ZacqBZ4iBQzT3AnRKPUJj7txP///0t/0tA9/zP/S1+nMToZFFN3Iz7X//77f/+774WYf0H
zx8NLTPO9u/uZMH+wwG8hFYXQOVYc+Lm7+5kzSD/QWscWgvhg6JZAbj9i4YWuKgwAkBMzZEZof+m
oeUqPQQ3F30eMHAzbGLunryUqdLK4saE5L+MtBwPaEqov3YR036oujLvI6qm+5TL0QsQr91pkPh9
OkSD25ckexibHtXMd0f28JcZ+bxhgmFb6NnWAfbkaEJZPFcY2yjUe028MJLQfcPyxqmzJL9hk7Cd
zrYaR9NyhdQ0sTZZnIWAIhbEDZpUrmRilw4GDmZuFRC4HFR9xJtNfmf5g4nQQNmt8RKoKttEYVR7
6TjVu8/3+zaJ4Z01FYCrYMPonsZVIvhc1lPHjGtBQ7rgRYM1c5lJMbxI6mBQjARQTkFjbQfe3EAx
TC6pp/73UFQYHRaYYs+TNAGerMp8aZTtdpAhcFBqCvdWHwQ71dlk29Rx5gWyG254pg1+WpTMN/So
/iKbQioHiTJ7w1QF00jJWnf2UvG+7WxufJmbuQi7cp3MsSGyQwn5RVPqpmg15AGqu9yIj6VCjCfU
Dh3RDh9Nr8hB1RXFLh0BmWtRKR/KXRTCA9cDH/rJIUqgkTv3k0Tshrw7NSZiUi3YagSRg7aSqb2+
dhAJGKAEsMAXANzuIodHoP9p3zTWS0R4udOs1HbGolwreX24CiBAaJ4UAr7UIv6RQ5BzK1bWy2i2
pisSoI/HWgwrntoVtvINCwVPH24yUv1oEbt83CEt84hkJDqjwTd+bA2AMjB7awB0NA2z+rGqWan7
1Eril7EqWpgE0le3kaVXwuVohSw3TUX6CS1SZdg6xcRlvpH2OCUr3/nBaRAGpAaa5NFHbS0RPGlW
ZTWwC8FLUhTaxtaA6CZjba6olo+eGuSQ4cB1Bsdi+aL7otLDqNGCFzSFGLsuj4ubkugF6mpmA/Nt
wk2pk3qTJEW9ndRguWNTkpNdpuqbSeLR0+CJun0Vxf6Yq18xenJ3PQKph6ThqcOjrnHHllMUC2sg
9qZu8pKCG/7YSuXlKZrq5DgNB5KQ/N9mLeZrZoiDiAEU3uxxXl6zkjEhgLtgIFuQ9YdqxE7AbPAD
SL10a3Gl3DbPOr8dACdOyrS6VSIvnTzP2JOWAFzZ6sChmnG6pstn03Gh2gAUQa8VQVEXHjC8ysvP
MocQmbSkCc8hYeHNEBtwCjWd3lgBGs/HCjVGqLXqtpZ1632uVRchirDmlQHYRuoSKT10+l2u3NCp
5XGUhGdpySOa5PlJaAkYRwJ0syW8XnExZ5O03CciUFTqCWCHWO9yNbNHZwJw/tHZzlIkKXIBsGpP
Mdkvl7VXlAWSoHFJVwzHMoOCLc6d2TOnxOw7vBHqvDNPIfqyLTu3rZcAHat3UVwIV1GmXMJU/hXt
oWIzMnWm7TRtza7vVl7svKXFltFKyNA0gijbhpW83HJiTCm4aAror7AzQa6QfY/0XLnZmK5Vc65S
0fNG0anF0RxHbJC9LJYqwfxiZmZsv2hd1WJuZlnzbQh2kx9d2Ua7kvZH0VtiZ/TlDwtVtsegNXZT
NZieHYo/nS4x3JTy/IHG5Hs7BNNOK9k3+FXCnzTSOiNJO+CBleZnLP2TMju+owxtZ4ZKTTcBtwto
EoLqxmzpedJHfVPYSYNUGYoARquJm7jO481oVcXNZCCPRia+YaJ9KDO72udSQ69JHsvXMTdtt9HN
Zp9XfegPdaF5dpXUKIBMFBjzUV9RdR9IpJibThiFE0nAz3F5PbUwB9oVg3hB66Ltkw5JdCkDzCst
JYa5cmCDOynXgIYfSCRgYdYcPiK7hMbOy0UTM9QLWnAbPRg5Pw4dp54hlLaT0KX7fBxNN5yAfAeY
UwDp2LcrD+IDkbSgauBCITJCZmLxChtTH2mTpZCTiOpOK0nzUNDw0ZB5vuIZXuUL8fstMjsIMyQI
hmRWfO/eXhWnCbfHyH7h8aQerFZvPRpT3at5Db7syOz9VFS921sjddMO4FDe9ONKauEqMzV/BAUB
D1xlAA/FMrUwyLrvNTPXXrJcMq9qRH6UhVFu00oOYIag1YFMGT2SMR53SDDYfhvl0a7Wy2glE/eB
ssWlA3kNAw4umGUmLk47Nph5IV6G2si2DK6pYyd5fpeM5lMz6cbmc93+gWwD4w2CV3iWKLEuc2Ho
1mWdUtR6qWJA/gv0w/uJletHjY58myUjuett/uvzNa8cFGyLIQqDMQNsAq3LlxfeZ301MaO3Xmo9
4psxVq/VkForRusqI4+AHn1iMCIgbdJnmoHLVRqB4D5t+vica8jL5lMJWpSUjvu+5/wpEFW9M6g9
HEJZwp5VdbyNDKIdithu7iQGmGw6pCnWRH1ZtsU3oRcXFnJuXp/5iy6/KdMVOHXyGq5FqxSa1Mbu
mHT95BlpkO0ac9S3EaXjJojLGKlAqz/UvdFvkSAcV679A3kHnRWMwEwCAd9t6TLnuZHJMM/jM8it
gGLOomaHRvbuHmFr8F2YpNvEg1DbHMnEnRnJ9KA6II9LFTXbz4Xh2q1B5hmN9UiP4VsQpF8eCWjh
dDIEZXw2taTMvbFJjefSCBEK11k0YHAMHL4GRawwOjdWm9MVb+OqzwF0LAhI2ezwAduM2PFyfTZg
jFtnd905SMvJzQtCNz2YblyLoa4H77Tf9VrQnZGYRcE7ndD7GNglcKvKOicBG47t0NXfTW4X9ykj
4akddZTEm6w61BNsIYDM8iGurdpTPNKclgfC6cah2pUZQeOQNI1tYoMgQIGLxkuyqvNAqsNX7Ne1
SgFQABoFvjoKccgzX27RyLNozA1dnss8GLyiysjWSgj38tLutvVAhpUzvX7fCKzhqIL8QsxEUgsp
N6tsqgtAs8+m7GLk/KZ6S7WIrVio63AM7T1IKdh433NkKRbL8DJT2WTT/Dzy0XLC0jwQaaM9Ip+G
DU1G6pXT0KJirLR7afbhtozrX31M9J9JmsV7q5GZr6w6fiEmDVa+bdZglw4dInS0wUGJI/q58rJy
mWmNJCo9kzikngrz1MurnD7qBXra/u37QY0VfjL8BKyGprvLy61oWwwkJ+o8jUo99FVe/GjHpAT4
rui3UW3FjwZpWj8GLcKahr3WZkCsIzEB5DpaqkC8cLl0D7xDPZE6O4MBk5xCEwqCCjTc6g0fMdO8
z38kAVAM8BzzXw3YQD1haaB1qYHO+fwMrgV8DtbQdQiUBQXfyCyQ7zyIsjcjzIMz1VkDQ6BrdIF0
OBoshbILp9aLNSzWdS4GCtDkSPXN2EKA/hYRoklkligi1Tmm03BuzClBW6Xe3DS0BhedJbrH0ujx
0GWFUWAkQW5lkKWjJyU5iiHDSLIArAB2hOhYRVI7xMUAzybpqWNmcXiL2leLOgo3t6a0Ri9BT71j
j+1wQ3lRPRYlmDQ+P75rHwBaHEeHYTRzInwZyYd5pgfoH4zO9dBnz3Ui0FDFQsvrysredqSuvMlM
rDWPaz6kyzeCrIEJugycI/5egmJkbllxFGTJGcYyfQgyQxzyoEPdw/xu8R+VrqqN1JLxJplkd5co
sdbhdq2l0DqGJKEFAwi9/xYpvROauiF6bycyO8M+Nh4bQWDVR0W3crbXmgCrAMsG4UQpCLbmUjRH
qYuJlyI9M70GUCUaups0KcQWZG5rbDwfLgXPVbdnwDMKZZdLVREXQ99m2TnLc+nUIig9mtAviYnu
qc8F5gPfiiM2ZyCCg/6dgfyXS9kx+uDMMZXnPgyFbyA34GttWe9ET3vHSjW+bev2qybQqzU2Y/PQ
pgNq2m0fbSrO4o2t7H4lhL6+TbCVIWEwN+XCuVo2HsfpoFUskfiioLa3Ejk8d7K1tUD9+qWgZV0A
2cTRbgijujhiYQTGWBi9PKNNIz52ouNoRxuUX+eR3NmsNT1wwvcr2u3qXkGdirqFDWIb9MVg4Ozl
YYPin2ZTZI1ncKj9bs0q8rs6JSAYqJunlXu9epNYChSkcJpRY0XNfxGK6XpoNXqaT+dWZvFm4Ha3
QTYV6e+wVIcQzI+ONgHSF9GhPaoWNcu2Z2tMqFc3CQ4ZaHI8SnD8AVqx+AYy+6VWwMi5F/9F2pkt
uY1lV/tVOnyPDsxDhO0LECCTOTFTymRKukGoNGCeZzy9P2T1bydBBmH5t7td7qhqHeKMe6+91tpo
DjKjg7aEK+PKuTxbyZmQNH8nzSEkmfLI6aQCA5WZKCjFWydX4V6oJe1eHMbegQkxbf3I9G6asohW
zs3pO0WESaGJeRVhPoAf4154OmgsqX3Vmlb96mv6vdRGz3U/q1AC6Rhm6e/raymfzuPfg2GwRgcP
gwXld58ONqpjk0qF376mWA4lttFoBcSOKt6hGDA2TW6Nu8RsdAjL3A9WJakHH7s/NzYEbc8j091N
OswIMfJ0u82acSMFXb2L06ZCooUAs2rH7pNkJNaG3Cnamdlo7kqt1jZlXQ8rb8XCbINvMTGjY6lE
EBHIZMtGiCFHTpi8qT2OhZDepkKMzzZ75MFLypSWZKHsWiOcN0UoUzf3QUngutSYz1ASUbXEODaG
HLqiqhZuZkYdTFXe0DjN4qNoJNmuLfvqkS1t3iaDZrpN3cefBQJY1ywReU4q0uvICIU7ahi/h8ga
dmXmKW9yZCBuEGEem5DwYdoPZQ7QZcS3KrZTd6ZPvXsKNMkNE7GA0dkbji6BK15f5rNVZmagscxb
a46Cl2r3pOmlsTSN9tjXES3V9Eaxi56hro+yiLXnBSDKY9OST4sUcs4UmV6QWo3qicexM2W+f8Rd
bMhUp+3y7ss0xp2ND7q2LStBu/FCMyEFGkPCniS0ZfKP+zqt0m3V6jC3FaNY+XXnc6ACExNHsHHx
nlp6gpqeUI2p3vPjrAzZmzRIGwpe1srhXfaHe5+D2S8Rpg7PHnWm0wOVRVj/hq0mHs3eR07HHQYZ
vq2QU6nJgVI13yp5gekqSlNsmJfymyijOJyEETGfJtI7B7fDjVeYEr4hWvxImaFfmYlT0HBeJuCz
GWLAqhoYeykUVoOwE0NTkI5xpGkOmRm01LBHlyBpHQSXbLjxSi3YtYL/06w5Jtd3yelD9ffoBFMU
xih8z7Wn0wkqvDwQct2Xj4k5RLetAQ8n9MEoU9y/Vhbj7CYFryJmxUcGbJReiovr22uKqSqSTDmS
TKRbtZU8hzA22ygFJtkpYfnKxC4K++/fRgpNEIedmgWAsxhQoeo78NIrQPSe+nVMVWUvVkpxsGYa
jgaK4EQjzjwU9pW9IEzqRq5Sbzu1cfwUx9WwEhJc+nwwBXg0eEMYPJSnMx2IsRAyOcox7IvRAQDX
7IEEyFbiRnWy1shWxruwsux44G+DmiLJwnwCP8TKctZguFgaypEL3rsjLmQP5YP0qBpiujbT8yP4
P3nB3zM9l+DEd10D0PPpWJrXmmnXsofbOjcOE8Cw0/XCs977ujupvQHBqRDfRCMytkqSSDelVckb
stQRoKZ6kSEVOtFfNJnGz9wVNClFjCetPUgXfyNnDB966B7QTk5/o56kQTF5qnTsO1n9pCrZ8NDX
eeKORetvTWq92zTKDSfvpujp+hmbZ/psduDvGUgJNOo4i5UQyJh8NbMk7jpZ3vax3G8rc6r2fzwK
AAbENchM/MWc98OH9dYM+KxTKKhHswkkOzIBUOsgWdVFnH8L23cma1BHxrBlcaaMIYiswE8wDwOr
dNU8e6nUbg0HvrB1VeJ1uhlAw5tx9dNPkYQql8x+1I6SHuh7XxT8G7XNszudpgHPfz5rWMvR6EDi
YjKUxdqMMZQgZWKoJgs8CJSUKjMlbVde/At7D8x2NkGVJIqVy0oFqVegt9WgHkMCnd3kG8YuzSPt
uR/7+G7MiwGlMZVqpbLEtaP5fq8sdp+OAThROYAizI7Fvo9yvYk6GP9HqR0s1BieMHpulDb+9yRh
12OOn+EYItDM4C4Mu+i1agTzE8hVeaunofmDkLh8KBLdepNwPsg2Uyd534WsFp59RSsOTZGYNY5u
xrZRRWrqUWmE3iZLoukvZHcRGjNNjL9PzZhJrg4Z0tzIsQ4uQLW2uLcm2d8qZRfxCPRSTOPUwqy+
Yz0MBCmEmnmXdabm4lqFLtXUSEfH1isCp5mKobKtqtF+eKFn/GWVHU3n6knBCcjXmlG5D4KQfq4Z
UKaTaG2Ru5JR6+VdlQChb0KzEr+rSmf8FNSm0NxhGvobDNKFZhNLeZk4fhDXn0e1CT8raluo1PBy
78lT6ocgj/Nk0yhjJu6rRjV+zG6ziEOKuncJGPtwF00+kHEk1XGBC0Ee3Vla3Fu2Z4V4seiZ1NzH
pYdwogQsrzaDmBlfx55tSZcT2cRrO5Qg/4wKsbKXdPXk1smAF12ZK8ljSSS2m5vWGLDj1amxW0Or
3prYBIMqqYAH277seU61wcu+TynsoIbymL/Pepn585RR+dkNDWAXYR2Xb53pjyUlvBBBSZtVmzbt
MV7JrSiaCcE5ChRtCsTwRhZb73PH9KM+irPu6HeC/ttq8RwIlSg/zCkKwnJe9H3nZ9VPxZt5/Epa
5DEWBZ0s2rXuta9yEg2ZQ17SvBbl1Me7RmraL+ZgajeRPGgSNouV8TMOkuleGWrcb4vCaIjN8qij
mW6TxYTt4RjgYAgTB+mXViabQsXMSu2mgnI09mlPVdrsjHFQ5ZsxItm21dZTUhjO1filKwXZ2Ij0
kbxNfCUf8KnR4LDLkU+TjkT2yq8y+5EcWWpwlU4lrdwYQlWFqHGL+nefD+BpEjaRjS2Kk/Jm4s2K
r8s0WcjCQvW+8UWR1sljZMSOqg/mQW4Kb0OTkuCLlKZKY9MASt/6TRa1G+DrWtvn05T/vn6TnWbH
728wLz1UAKpn4lw4OL00hakTOmBMaHS8La9DPkJvs8pBwI2ezY+MyPPdNlPD7fVhL4TYEKQVsHwq
ZHOtbPEiJEZdDIGneUd8nbSHMvTKNysTEOl1WvW7rDQPFkgbuT6FPKfo29LpEtW78VNZfTa1MMMs
Bqn/WJL7cSTN2zhXwpWXcTkz1BK5xQ0ql6rO67vMNdrKk5U8i5tjrHXhY+zXiWt2kbFRpxotVzwb
G1byGuB8aVCNBxn4ABwRdO90OTBrh4TVph3RrhFtItmgD7UvT65Iw1xra3TZz+vrsAwv548EFaRG
OS+CtqQadYXcjoNQdkdvKneVSWY/RLgWtLlU3UAFWnnQ5FPUCSL5HGnwlFH/A/YEWDz9vFLN9FHp
tO7YT12/VfWpcRLYrIcgD7ubiJdhU6NCdhUrrPCnibybgBwPQzRF3kRFVDoNpeuNESSWyw9H4Eip
cSNAfneDMKofLM8Ynakdx5XX8MKiQFqYo5f3otqStqAmdW0FWtgfY3nUsexRzScpkCUOeybdyGXr
uUGvrHH7LqyMMkcyoK6UkeFAn04VyEufNGXWH62yKm9GUxBuOhh+NqzT3omaLl0J/C+MN3MIzbnD
iIJkZBE9dXHS1EpQD0ff1z+FkVxSA/W1TVxYt746Viujzb/+Y3jBRsDHzQSAmrN4UrzF12HY3oNQ
Dce6EtAIBwGyAatayzAufBPfA5hE9A74txQAdwq07Hgoh2PWlP2m08b0tun1TzwHzR0p+trhvTic
wVphyClBa1vsbsI10fBDeThOUZXic4TTkwYJej8KxU+Ap3zlNF2YQ0Ay+DREaQB/S/ZiPnR9703Z
eOxNNdhCUc63ueFLr398Q/A6GNZs+yHNBfTTlcLow/RotzQexUb7riXtkyV3v/xx+GUMXeZeH+u9
/rTYFlB7Fa4jqso0n1hkI35gGkMBZ+SYGmPryHFEZ11DmNwuqtXdaBTBTU/EZQtmF+67LsQvNFMG
xwgyf1MnobIpRC1wMmKE679rmVkAuKGDIUEFnmevvl9rH5IkK0yECqfV9ij4XbctzEhx8Jsxb8Sc
J//6UGfwwzwW1iIzFRMFDlz60/mmJKeFoWe2x5YQ3IaqLbyUdK267wu9cJU6h6qgDDBALSxOREsa
bwe1LnbeVCT7hkh893/5OdwLIPWUgaiBnv6cBPNjMVeDDjxAKPeTzNMLQWMWyKiDPU5gT3WXK1Dv
YerJ3oDzbTuVTitl9U3YZv0KZeoM6n6fHTrQzTt+Dh4Ws1N0eeobjQA8DL/6TuxQWGgDoawFDcHR
ZdxH1SDNduKYmHSjCbvHIfSsXWlinuGNPap7hKPG1KQ7iwruxhRi+VBPielqhSY8tnWW3E6JjBYf
adoG4t+A1TVS5ibJ+xWC0PxDT3c6jfLAFRRWW6PUs8ivWivtOgES6FFOJvRbuaU8xiopVhA0om0G
lrdJKCHcqZF6vL6iC0vw+Q1WIPgyd8jqIOK8A8AfNrPYKRUvdN4duTrw/hbG6QVSKuHxYGDpg9jL
qStU7L1WjruaPgu7MbW+hpEnP7dTUbzlWmS4AiHhRvXFEDclTbCtWNLcqqfUbSqCgBbBYudqau20
VaBu9bLz0FjhwTxZQf5qJq2JZ4dCXUsPK1sKqvZOgnFoK0YwuYWu9pumGpMnQZbrXUmLi5W47vza
VCFkyRT0qX8pypJMEgcNdNk+HI+aOeJIoOQ9iWeorazv+ZUxt80BIJ2FCsRYC8rKWOVin4b6dPS1
vN3QwsywIR9l+7LphZUr48IHIbiHEUEZbw7h56Dr44Lq8Au0RhSPLTxOXIo7TBLMdE33fumDsIaU
Z7I21/PcE/LjKD5FWTLxWDpCeMH4BtWTPRXWk5lKrXt9h54/o/CjYd/SRZI4hNj0dKRYMSrqHyXo
eyfdiLFUbnQpfS5G7RbjjTUv//NzSGlbghAGDROA7+xqB9mVKq9WjrEeG7bgj+KGnkHVgyiB73lN
JN6MuZi/JeK0hrFc+EzoeHCooUdSWF9O6CRULTl8oByt3jdeal/9LgWi+FMILax3DaNfuckvrB9B
CURjKq0A9+YiOKnVzGwKf1SOYipKDh0MjF1oYhEuC3r7en0B2RFnt5tK2IXGTmVXgJItllDSB78a
I884BqZ/V5dFZrph1fj3TQ5YhR5ENV6GqKnjjRoL5ue8gTXi9FIXm5up17NbS/bglOcjQWjbqAS9
5ECaAj5gYrFmDXkWkNeL0VfgWv+1MhBo3NSqVEmOopK/biKrwJa4TTHFKiuzw4MiG3DF88Mcb/RQ
z/rIVQXCCh5RVPe2WbXqrdHHxifoj7xdcmHZNZXGY9OE0BRHPwftJVSFki7cFLWRfzK8tGkRJwQa
UpWy+1T0CW4efs/E2zK4VO3oUyB/0XNJGfbGMEpfArX81GtDXNma3EQJhCEh+RqpcdTuTKQGje3z
lCa4VY5w6IuQ3+YPtbCfZeQ4dydN6NDih3S4FZtnLYKKD+YydvKNyhP20hKo/6QcLTz1QzphjWUU
3us4xpZF/i52aL4hbN2KZU44FQQdHpzQ+w1cdCs4+RXkfmsTgGlJPDlJo9plbuE7PYRaC5QSA7lu
Yr0fnsdSBJjTprCYMRw/vmtpdgidMY+/Su0o/MXtAACHDKzgPk30GymeuPflQu9rW8vjYLAtOUq/
wQ8Ci5lxT22Tj5PwNYMC+lKVKlZluh7KmZ3wcsIIqqb6Ffi2h/kOdeqzKA7+XSP4ya4a/eZzLZrT
N8kQ+mpXB5lUMElqBeim9pO+M6F6Rthqjs3g6jWyzNdsCkvvoPUWjTqAb4JHIer0NRu+C3cJ2hn4
FNRpeWWX9QwJ7LlAQTMds7DeNIZe3NCvytw2gSJsR86ZTeEKqxgxWjna5w+ABno/s2pRMYlk8qcX
ZhlqeTIEgnXEYqC6GcVYJ0Zc1Uac31ez3BXgda6IQm1bnOlCnTyhyxvhSHjW3OI8UO/kPhfwt5kb
JmjqWiR8fmExHvEvMs85gVu2LulzLzBCsxOOhQlv2csxtelq5bFGZLhdu6/OriuGotyF4Mman4L5
0z+8oJKHOHSoDOEY1kZwF1jS5Eogmo5oNJR2SkVw/MjyP0UomA+N2mS//cJPHUvrFSfSC2FNlnbK
tpwjtPnn0K4Fuhz11WXlh0pfS5ggC8eK3ppOE5ThU1154y2aABpWKl655egH9qT62m2FQcPGZHdv
milcwwQubSyIn7zCZJnUbRZBjJQJcejLvv/WC0LstOoEUInHwQoWcGGheYNJemAAoYRYysBAqauw
Nxr9KAcB+h4lCdx6lOWdXmDTdX2lL3wQRgb0QMT9BCbgMmX2NH0Ucq+1jlHSqnvZz2KnoHnbygct
dC7vC6jPMAqdS2mYB4Zzup+wcI/NLkbRo8r05hNbDCCGNK23XMGjK1sULvQskN3J7yW7zicNQ4hR
WCkfLnj/7z9iZozQVIBol7rYInOLyiqOFb8K3rygg8tfG5l3T5aD2UIaqrkPeWF+JmV67VAVaYvX
CSEtnnqGYL7KloBE5PrUz5fQacIzC12QnSDQpwPkMuzGlkP0vSBH1Ghg4bNBX+WXW3kqtLk9ihfS
giFpG/G2Ln3L/+OhKdLxlptAiWQ+S2m8L5vDkHFvHmmW2dKuqog2UNWtTR2nX+Na+TXkquBe/9oZ
FTn9WowGrNkeAAIxT8EivYuEVtSnWZ1eDqPyK4EKPCsb6vIYqIkAg8HDR4USAg0GN7oWyvEmz2CJ
/XFigHwZ7iLMVwiMECZPt6Get1YYNjLyYBF7a7WJajqBoT64/qkXQJvTYRYI0aRDPIlShimtgkqV
bhS2wdVxZ5Sy9GQIaXKIB7N6TRN4sDLOMg4OOYadxGHwWFQ6wr92LA9jGZkrKdiCuzqfAG5SnkaK
zjLv1XIR2tqTpjYUcc2U9XzLP5Y8qFjiQMMLivtEnyw3RpLkhGFabTK/TQB0p+GbIJcDWuQociS/
91eSz0uTBew933OwPDEkWmyMqrS8ye+GWeKi9LsYSYrrzXGukIx4IY0dJZeMboGN2f+CQWwdCrXX
HeJE7vwB0x3VrBO7scz+jy9G8rf3KhBvrsXldbpVcs+XdSpMlIE6pbeBS1OnQIq3cire8f3FsSBz
nIMVEgNIJosHJUhRNw5hgY5ASKMXoZyE33IoF6MbllIiwpHHECqglOz4rTJlmOpm7U4RI3o1FYES
Wbas1taTRbn3WYAtYjh1EdIhJRpETLi8wVhBmy79XIwGmBj0LaDV2uIelwLP0LPYjN6UMTYfp4ny
nDDG/iO3O04KEwQZxRDqTzRgDW+1kYAhGLv0VhXx4Y11td7mpVjsRB0Ns9ZWEbaYIU0DB4gKKwf9
0q4Cc8b1g2oadoxLC+zRAOoK5ME8FiMWxEKS0gMqkUuM4mvhL3/wup/BUKlfcz9psOhuiN21mjYE
wFLV7JWBWFfLwXHAi/6Mqj6fQS5ciFSUrYC7jDPR1RS1ghoN1rGJkVJqWZ85virQLSm3gpU9vBBr
/D0WQdw7Uovt5zKQCAV6slvt5B0L0Uz3sYwfcaHW/QYdhe6WLWbFUU6/hSoYp13ta+muTTz/AG+g
R7GsmzvFwEV1kLDiEjtUgnUWBLcpaMSnssVONiGCee1Ks8GWthdhRIj8yb4ZuZbR0uzRT5Pj9Yv1
PFihVKaYsLsgulOdXdyrRRfkIvYp8VsMeeKmNwLzVsrz79cHmbfw6YmciV7Emga8c6iliy2uqp40
CL0YvwUDTf4CP9UccM/WqSRzXAuzzx9FyD+URdgGXAKQcE8vGTkKs1HwvfitkALdLltRdoQoq+6r
NG9ckbNxIxBT3edFVTmCMoi3hjd0QIotzSS5vlx/SvUDUkvJNVO9dgw/8t1asfAJpjz22RenVQ39
HPgvZge8H3oabdbwDFiamgDdJn6RTdEbYaMO4dkLky8pPm6ybfVdH890k/IAt6J401qeYlu04mTf
VfUAQUYdW8Q9arEthjy4773Re9F6w6N1kBaln7hHBhBQbYqPXeBZz31axA/CwD1kTyOghZvJRfAJ
XYWIdD8u8aWSW8W7jyyvTOl91uB549d1+B18Mw0gX4ZskwbQXWKOdcdKw2Fj8EfcmnGWNqTbXfq5
Us2SJna401YbvRnoDWDVMropDq8kwHig/3smJe1XsfRpMhUmeHKt3FOXppMQjPsf0ugciJ9ugBq3
rYRnMXrTMimgW25aOQWo1F99nAcuY/8pC38mz0GKxw0K5GWmlZ+OJ8xubJIqRAh/dN1RSgxZTZyR
NqpaWa48DsNKIn4h8KekORcAUVZwAy3Z6/kgGFMhRQ3OHbUMcDOa1lvQGuNL13dB6RoU/B8Q9CP8
TZNEgPIjhnj3dFnirdn/LZxC58vQAtzG1ISyPhUGa3Gw+RNxzy6F7g1gpdpnqqi+5GZvbYu+uNUR
D90Sf2hPyAZEOzf9H2UAd5u2GcVWbKtqP0ma74ojR80apJ6YOa93wKL0Nuynb2Q9a42Azq4hCI48
D7ARyM0kbdksxIRYPiRRgwdCSvRIc688nuw+/VdE/EcWa4fiV/a5qX79ah6+F/8+/1d/5PTyDrGw
+c9/P/lPD+GPKq/z383ynzr5L9X/+f63/V+58735fvIf3HdPs+f2VzV++lWDh70P8K9/8n/7N//l
jPYyFr/+499+5Cgw5j8NsDL7aJo2y/mvWKz9+vmr+t78+vmPzw1/qf+R//7H+9dlv7gjln/O3+Zr
kq78E9AQQQYB4Uy4Z83+5cCmGP/kZZodW6ijcLRILf/lwCaJ/5wzXipMgNr8P3N5s87bJviPf5P4
OziPYsQHc/+d4PIn/muLdJI/gCiVTQtHB22w/h4LfIBsZhZZahVZ/CDW4UYyG9ePBbsTQQ9T2fat
lw+z9fT3jf/RXW3xFP89Gg5Is7cc74E4X2wfRpvCURLGqIsfcqG7qVoFi60V0OdsBMo3EidVNxBn
kicvrqqhK0sIdan6oHiivAnSnp4qYbLWpuZs1nh5KXPMfGZuRbwgTr8jNQ2h08ykeSi0hFanraa6
ZZW2u74tArecgG7NUlLXwug5qv/wioJKgbQwILDhXPFckpqaMAuLHDHUQ02kdC952e/CGBMnxoUH
4/J+JNigSTrK3sgZJ44qwT5W81mnr/aHmr/v7Jew/RSQNQpl1mKWaSveC1R+q4cmC81tPtHD1VMq
6YsQG/6N1ze+ayWyulVDxXMQFVKzS+mY05td7pRiJ+2HIY7dMVHiO0Ob9f0hUQkN7AqMQroveabS
GjnvcQAoW3MnpfDG7FBXuzudEtMnj4ZIAeXpvCGOMPV7ESuz5+vbdHnp/z3TxHOz1paDsWTzJWZE
gIUK/4FAuNoqWv+WQ2yyOcHgmH7jbyO8rJ7bHBV96hnBI7JjCI4d0LgH+8qRcOtyDXl8gZmffwGT
H588nDUc3HMpIuAKu7/+exfxAD+XjIWsk20/G5IsDVPTbMTzgRvmAf8Kfdcb9C0aeNZAr3sLi1FK
jNfHOz9kyPFIO7maeKYpzJ5ufy1BNTTFavgghuFmykIbfxfn+hALr1FSr1ny92GMxRFTGr0fsQgP
H2qXbqidrW3xFnV8V9iwL2xpo7gyHUlzB6udla87n83ZRAbiIMUT/rWMrgpR0P1h0sKHsNkaU3Af
ZtR4zPFuVNfYW++VjNNzxFBU9rjOCa3IOE8nUm6CuIpHOXxotvou/BS9WIfsXr9lv0tfovvUFnfZ
/XCQd8a22KKB/GU9WM+PxWO+lw+0qVHbjfa772zvEK7M/nx+r/2uxfmOIRiGJXqGB6W/GzFuLTLd
FaqGPqbTNgoNO4BJTpun60t+tqswBkCUhtE19wom3ov6uzoJpey14fAAXe+3Go87DXnUn67t+xhk
IJDZODPKfMV+eICkti7ETEmGBzzubYlOWhoN2Dv1aYh/Xf+YJWwMDDp/zf+MxAP+caQoCuBbV4yk
2JND5+ybyPmhbapNfVjLBs4Wi5EIUFEZ8pKjY19AYT6K+UT3GCmidqR4PUx0tKfj9256C2lskcxN
d4wVTPDsAXgfE13TDIqin19ExWoyKV6HXOPBSoCXoBsj43KN4MG0PtcJ3f7KlWd9bbxl4CA0itVJ
jIfxN41r84duyra+9FtvvL1P2ww5Xhnw0mYkMFNJPwi3+Mvp8olyZwylng8PUh8M+57V3hiJOa1s
x7OlsyjTshVnoiNAi7W4SP0kb5Neq8tHoyspKaM1oDmahSAEdTw+4Xjq5MEeu5yV/PFsNt+HJfJ7
Jw+LS338hAxQHaKyfBSs8FkU4m3jcY8btVvK+TdMBG2fprnXz8OFL4X1i2HWXM6BkLc4DqUhSDhz
8aUlUhTQoz2lu22t4YInVhtPTp9bLbutrf31Uc+ucrJguDZIv+ABgj8u7tc0rKwGwt/4GKqeg77b
9aqdQbeQqMh+XB9pScTn/M36HhwVJB5Z/nexlGaeVGqgTMqD+iAc1Nv+Mb4F6ZBfPB6rYCPtEFK7
qmG39LbTVpZzGY3+PfQ8qKRaKC7nuf9wqQ25MspWrSk0/9E3PJuOBsQ7kvzVqQovQfy/DDcjOXgk
Uw1ahqFW14fK4AvKg2+Km6h/wnFol/TjHbWnWC7Jkv47v/pfZAzv3/ZhsMUK6iFme2HxPtidKXyT
vE9/+ufPWrr5fzjksHkWyyYbRaOEIi6+Ze+1bptPOu6KaJCvj7JIy9kcVMMJ2Pk3Htdnur2ZUxPK
ae4/ZhhIbbOy/pYncXITjaGyvT7S8t5iJEYhACd55F4xFo9oDhMgnYIpfERrFD4EsJWcLlDWAL3l
ueLWh1es4BsizwqLd8D/w47zpXHmK47ZIRAUTO8CU3mZukL6KwzoYF+KybfrH7W8rxhuNuHEcI/d
jUXW/NEfhlOrLgomLC0PAOCwWIJDnyo2qIoz1vLnvpBoobVynC98IGnq+3KRlxOhnY5YlMFURmVX
HxQloTeh1O81fxJpf2rclZ2xsgfPdgefR5xJNVfB9gl87XSwOs/pwOBV9aHhOlaVfrQjFcdpS7u7
Po1ne4PHBiqXBimQf/F0n47jxQUETaWuD22S34XtXSpau/+/ERanCSu6KKavTn0oDSho4sHM4pXL
58JczVoHtrEMvMVsnX5DkXeG3PlNfTAI3gTxVq73Qrhmj7CseM4Ay8dRluYNqVRPnhUzivpaHAzR
nt7ifCPUtvUc4oVmJ79oh5SvlZnPrvHFoIvYFJ+rMQfBrw+weVHfCZLrUQmD6bb2Xlw4TpxdrJXg
n/J/lq9ibQllbc77LaddrT7kT6on9DRxC+weCymhkUq7735e3xnL93+eUcpgFtc1UYf8Xnn7cIQD
X0qwGZqqgzluZDqLPCrRTY3zhk9Lwk292nTy0nBQJDDfmH2YcVY43Sb65EHb07SKBdRuiid/sq2t
cjfdxQ/+btrFe+XWup2+CT976O2/8rfr33rpnH0cfHF5qFWK9KJjcBGpp5I/YcbqXB/h0grCj4OI
MVsSW2f4k5f3XZcyAu+JE2h40GDBqvhayM0xPXpj9i3PwpVL+MKh0OYrCrkA1jLAX4v9CaBnyp0i
9IdBkpxk6p4gXdGVr3YkupJ1cg90qG6r+Nsgxq6eW3bfa+hK9te//Pz8a6DxoDJYHeEqtZRzoR/p
RvqxTwdJyjYGfU6aYa9ZK5v10qfy4iAdhDSG0eVZtFqZQ8jUjwdJtunZaEkbVbHlH+aX4bG3y7+6
Y/WarVUazp8cvuzDmItdU0sxJjm9z5ehwqnwQ0iRz2YAH9oao2ne/B+ze6BmBCjAK0SqbJ5l/bCc
QhDNQpoOKRcNDbhKOzUd+afxraO7VurU98rrtGaAdn4mTsec1/XD+fcwQPFjcZxo6QFrengrmjX7
5/c899pnLZ43RaJ2n0BMOShARcpd+TDYgtttyBfvhL3ghPvBDndjb4e5He6rXfo72FkvZrZyNNc+
dPEE1nXhkyQM08EKwlt5uIG+upKavgfYZx86QyQzIQ1VxOIgTrIRt+i0p8N4K6IL3+XH4GdX7YMc
Crbd75LP5udHyRWexR9eawvPwnP0WB3jl9KxXNpF3rUrYcUZ1PG+nxCiwgSE0nrmfD2BwhqlloqH
+AjqADRXuLNhz2dFsI2vayndxbNJu7X/Hm2xzHGBszYmKoz2u/upKXut3Fk19D9b9XnDbOgX400e
br2VRGRp6ERMwA7+MO5iYZXAVFulZ9z0d/hJ2wZb1Yn3+pNxF3wO74O7qbTFt2HlqJ7f8/OYFhoO
Ql905YtoB3Z5MPoCY4q/VeM+7m7SfaJ85rFWVgZaUnTevw6uOJxOdtWs4Tg9n22p5bxa+ngYvjTb
8LvxMv2w7vJPsW+Hd+LrWDlIHPBE02HFf1lzTr90ZGYRFyUbYBDMX0/H1gTPssLRGw+TrNuDsJGn
tajxDNCfF+/jEIvFM9SkMKCsjQfxVnOwDN6Ov4v77F7e1bfZPtqru/imVF3lMYv2Ie0nV4LWtQ9c
BPhjH6RyWgXTIZkSwS4GYVu2yZo/38VB8M+dg2NQj2VLBDPBpzSjQ8FBUDkOdHKuy5W45tLbO/tN
/78RFp8hpBg5FAn3Tl0dpzC+S0bjpkzFm+sv/IV3EKQILx6iG1DGpeN3GLb4lczXeGs9WuO27d+q
zEWYcH2UecEXd+hMYOYZJB2Cr77Y75NZRnk0etOj76uPo79to1ecup/H6d4SVPf6WOfB6Bwtwdyi
Voj/1DLvMqdolCIr0x7lyMJrN3gdrL0Y3lmeR4GS1tdN5kzdGuRw4Z6EIwR/YfZUVihlLVarHOOm
isq2xbpEuimmaT/Sc8Izhd+tsB+Nxk0b3U2ybNtVf3Wy6eBhQ6azZv95vpiU0KDu0gUCNuqZSFIP
FEiGsTg8IsUd7+TR2IL9l5uwrF9qU1grW8xV8dNVnXsSUEiZOxPM5bDFy1hgHSP0g+wfPFJRe2hU
N8eDpUmyvZl4uwC8avQiTOaCvel/6qqWdhprJOmzQ0JFB14mdEeeQ+THi8zD6yLKob5qPYalyRlU
CyonWulv1dgPVwrCF4eCJWPCjoestzRqUrJy6EOC9UdPmzQ3SXDGFGuPDvd5Hf/pFibTfhd5GhTV
8clbHJdkaMSw9cXx0E/0JKcSNAS/wuEVl+N7Me3oKXkImpUSw9mpmYec8/yZA0SFbHFlq6UiVxAJ
xkNd4rajZTeDJTmhqjyBoGxGudmP9bSb+rXWPfOxOLkYZtR/1jLOyBZi/cX60ZTJSAarrw6dXMqb
Uei6OyvxJncIAtmOIvER6wxp3+ljvr1+S1zYvIwM7IDEYG5EtSRHUPH6L+a+a0lSXdv2V+4PsANv
XoE0ZdKU7ep6IdoCQgKEAAFffwe19t1dqcyTRJ/9ch9W9Oqo6BJyU9OMOQZgkJQLjFxsqtzbOtAp
0wyE5amTfUdhZ5USfd2DYdQxN33iG6ELmPP1j7gwe6wpno8A5wZED+o+i2YYM483h2LSdJDzMLtY
URHUgHMG4ieELqFI2dbGsTeapayEolWKMwwxobn7FTS6YCNGlKm4AX2mdwXtmkPjaHkWBq5GN5VX
BAfHq8qdAezonRdkE5SbRhbVAAKHsp3QqxgYSFp4AUQBxwwAQ8CHpwbCJ9AgsCE9CXLavCJpNKFB
76Zo3CH0asY315ft7O2dP302ceA3N+e0+Omngz1iyhqaNIdcBt0KeKs8HjQ3WLgRKizuY4WQuEPY
iyIDRlFWyOb1NJQBMkSEBHCTWqNeuU73VhTEuOt9SMDb0/SQlrSJJLH8FfEb/pc12nmPwDMMGC2w
TPhDcdWmvASvaaKLg9vX3c3U0HI9SJ8uLOf51UdCdL4EaC2fE5XqPANAFnxQfh2EcO0VOhTZN5mU
QeSOo3wqaNGBu6bLt35P5b7iNn28vpuXLgHuISCPMDtzUeB0Nxtb8rYDMvYgiW1v3JKjPa3qrU2N
YpxRS7J2e+BINVsbo+sDz79YsT0w53OXCYbGbivHyNcScDkV0t0XLSo4XWDxjSlkFyU495FGdGvb
FMGPvxwTvRNgPgE2FQ+mi/t3OlmGqpaReamFW/dd03a5TCI0R8YGfZXp3/Fy44YrYynzG2TJtK5O
zEMA1dvCt++CSdxV3lKR/2wZP4aZK42gSQJvuXJIqyn1jQ7aIgfbCd1fKbKNY2jsui/XF+7s9VVG
UU4JmL7bVifwmno+bKvKi/L+NkunheD67CxilAAWEfgQ0KYghXq6PYiNikSfQK8hm7U7bUfrdmhw
81dGdWyXVEjOnDUkLYGRR8iJhh8br9/pWFo7Up16A2b0hsYHh65AYmTdXF+1s6s9jwGuchRkgWAE
JPJ0DAN8fKLFwh0yOxjDRBQvBTSyfWBKJltEiVGBsm40b8omja8PfP68no6swkuQHOqMKeA64iP0
wXRVvoWfFGnTj4blj5XugfFBxKarrVogczs9Rh/KAin3vH4n13v+AkCkgfiZyVpVjwavu1+kQ20c
Ao+uPS1dZcGXEU30HXtoU2vhJT/3/+fRZis9k6OgKVfZzQbOKRRluHGggxFLz93UhK5EZsayJa/2
8JZQ8y2rnhw0hkutCKcOBEsVXXBqLh0pOHAg1EDZyfjQEf6c9iuZURUEHF8HSELHQrxbLA898VMX
S+Qdl84VcBrwoGCw0KypuG1TEfikaRrjYD0RSE027zy/q37S5JHbB0B8rp+lS7MCVNZAPINXGKXJ
00Oc68YoisKwDmDIfPQm/Q7kjbu2YW9N4S3clwtWBgRvf4ZSdnEg+ZAHg2mhVmM+gjxk3bUD9M2X
aLAvHc05aAFIGZ4M1vB0RpyBuwGiirDMIFOI0KX9lvSgLWjt7tUq5JZDaG5hDc9TMohN4eXpWL65
ZVyNT6H/24EGhbcHHbykb3Q02rBvIA9omdkYpYw1NzCHv6heeCuvsKuVLKE2n/X3oBiqwkTHU5Xk
LJ6qnO9GqD3s6kL8AMFovskd0X+5vuHnyT+QqwHcoeNR+YAlKjsOGlHTSFra4pWE6Lrtl1950Nar
qoX6ZNrAJNtwRe96NPyGmd7qK+rV/WrkUwe2GrBsdCC2C1kHyq2KBub6+sed793MA4hnAjRV8Bpc
peTf4HmQNaPwlnof7RgtuSegC4p7Z5hWlqtB7pTUC+HgBwD21JQhmzbrHAKoCUi72mcQZCZ04ma8
K/pxvPfU77Kfsmjp0yjBlB4iEy/fB2YFVTRNjH2tutxyw5ZoBdLCqN88DdzP975mlyKsgCZtwhHU
XC8FJdp7zXWDIezxgAvWxiB/t3JjqkOJQxKEaWKaDyRrdUAjM3O6laR1Huza1ETUQFDYBzUGzQj4
vIrk2QcnCn7xYE5gZXUdsS+1GulMw8iLr8iejyQsfM17t4kpHwpjLEBPVXfy+yhcVHZ7RtizjrQ2
8LrU7V8BHmHfpeyaPiw5Sw+DRDlj4UaoVgUlWQAq8ADPgtzoF1C8I71OBZAjLj/AdMfpsBpNcDll
bQQ9u+sHRrUp6kDKZZeaLoXFMVDn6yBgQ2sYPQTJsDCd+XM/HxF1FOXKlMjzVH2JURwdGFpwW6BF
ZOFNV1cMCQLk7vDGoUEJFKNqqhCkLUZbGqQ/UEb2aQYS3DwgoCaG9gkrkF27vmzqhFBqBdIRtwzK
BCBxU9kISAkIW037/pBnyOyMei0i4QPvf32Us4cM6VUkWBBfoY8Q5C3KsvWuO/SGlgOkkfWrRsgs
7FvvseUSpIRWOPYTypF+GYFC6i9PBeIsDAwKfHC1zu2vSiDgS3doK84QXNpuWDVl6PE87P2F6aln
72MUgAGQ3sBy4vk8fWgQzwHEZpVIcmh9bHYH38jDCgie64t4vlWYy6dRlBNO8gTdeW6FMJVQEO0F
yRfUHpYElNRuYZSHMcocImIkhFBqDrlzJqlnPkGc2CYxJd6BV1PYtr9Qx42KqYa2iL2tAwnbNWV4
scbQsoYBP5HbWlu6CufHBr4Pqscov+G7UC46XdeRUcgL2El2HDQalYELJt86ngpApMw2Shx7zdsH
dCkuXImzpwfNL5DLBUU2kPrgczRPR7Uh6TGidJQfIUDuBOt8uHXAuGTfsC9/u5942pB6mFHhc4JX
2U+bNcIwSy0/UqPV1jqE4EPmmEupv7P8CiIshD+zXhVyuDPA8XQ6qUu9nKLl8IBu2CG0C9MAykeO
635uSZXgEMa7ZSO9I76JERFLXtVLwDr14OILPgof8Ph0ZMBUoddS5hw6p0Z76AG9Bq8Tk+DfZtWC
U7k0imJjIPkHfHOlt4chQN82A8DfQ0fOwtm4NIhjz2SfIEqEQ66cjUGiNXNADvdgpS6ezUIv6xcN
KtXr60dDfQPmFcNjCQpCkAqjZV8ZxoPT41dgLcYl9Mo1WtQbqKdoTYwu/nzNBecLBuxsWnCxQJIG
lweEGHNV5/SMWLVNnNIy+CF1e5jm39x5uT6h+Swr7yYGAFoZB2Gmm1FuMnxzt9J79ENTLw2DHH4M
SkTZ6383iHLSh6bECQDR+iFHqz7hX+T0xL0lOoXLS/VnJsrWQMG8AbUlPACjegezW5hPY3h9GqrV
g49xslbKm8V45oL+3OIH0LkON0yENi4qQZU6TNrVX4rOIxGjjDbP9xOGBVKwPgXIih+Y9TzrJVTy
DgmMhWujmlR1EMXUGTX0Dci8/fUPzGe64TYY5BGhLwyztDeKCZgFY1q0JIEwpv9uAXCYL4UIS8d4
nuenxbJy9K9C2o8foFkZauzoOc+G//v69i+NodxFtH6znFCMkY7AA/vfLPbqdAsZ76Ux5iP4aR55
5U7e1OOIEYZWMwPQLMhFLpajF7ZDBZzKSRBRB5hJ7+doq89Cbi+Rxp8ZytPTq8L3qMAkam7yg2eQ
Lfck2hIO0gQXcv39+q5cPMF4PWeZV/SHqlBPvQVRltPg2iO0WPmo1Tjy3RutlRc8Jn9JD/vPlfw0
lnJb/Bztl2U1hzJNEHXevdG/uCyLr0/o4hH4NIhyVxpNz6k0ZzsGDkxqbXVfi4z/TfiH3oA/y6Zc
mFYWQSM+RjGzqAYhttDMEENHXfn3RxoASpQ3kIhEsdxS5uNqZhMITYfxd+vIhv4D4uUQgkzXV+2C
bUYyCWgiBLQzU7DyjvFOkKRuBD9YASrGCK5BJA1pu1BaqKpG/lK4eWGTMBw8cmDikJQ4K8GBzw/1
eInjzb+CrSosrAIaLevrczpLqn4EtZ9GUc/b4FCKZBA/QDZxjlz29bF4IGOoQza5D/mPaZc9mEuB
58WpgTNo9qRQ0VC7kYs2NzUz67BfAY2TRP5yuz62abmQnr44zKf8g/Jcez4y5KhEwPEg3wZgvai2
L7qf1xfwghE6yXEoD7ZpG0XraBiDJBSSyQ+N8SJasF8zuuAZXN6pT7NRrhN0pWXfCpg7CWIDE+W8
cPKHXSPNt4qmsVX5qOJ1GxSkHx1oz9CA3PaetenNdOGhXZqx8kZ5VYG0qpwtFGmhHGrGVovudd3c
+Isq22cB6cfp/DRn5a0y/KIy0KLCDyIDMWBcJmH7LB69bfGS0MhiMepgFYuqdfKXBJezGf68raoy
dWFotAD7MiwkoXFLk7AfH64fnPPYTBlC9Vg7iJQgb8EPIDsI3ropNL4XPCxa9JzFQbpmzsIBWtg3
VSU+NYxqDACFOFiDExfjzswLwEvLdav9ryzXn11ToZe5U8B65hgpN/nKzm950a+N4vX6+i1c7mB2
QD65MYx1aSM+dgiSlk53B4mSG31Ja+XCy39yDBTrmGjCtCsLe6QzuTH6JpzcdGV2MtSKfWOkm+tT
uvjAfFq3eQc/Tcmom1xz5nXrQW0+FAkwwJt6quLAfoF6FVQUEsCGlmKapWOhmJV++n+DAscOs3LI
5Is/fJnEQrOFWvb950KhZjYzD8312NO5QR63LLsW7nlbVuvC0UOkokMXIGcvgDJuW+276cv11bw8
IgT/EEfjP/W8V6jTcUYnvJ91ECeE3NflGJUlWCYd/xEU2BFvl8BGZ8Dxf2b5Z0zlNWjTPJBuhli6
tLVIWm/gDo59qwd5eb6uKhAvmDdGALGOW2uxifVsH9HtCWQiqHJReUJqSXnssspzqTA1Z9/WXy0K
RSR05YK8Lwa2fvWXC6uMpEwyCIhvS5a6+0Y/Jly/sQQmSBCqtvlLC7UNlBfW10dUaeNhi08np1x2
a3SlayQY0t7E5q14NacINbMBLCoiBJAk9LbpikWoyLw6t6P76KNt6C6Pl+oZZxW+j88AgActNBAO
AnvY6SHmWjnRfsJn5K/im/zdxM2NeGye0gfvsV7Rb91N91QdMThKaPFi+fviBn8aXHkvxkFOiWti
cHcnkTIHf4gRWiSCWkl/J2J2HDb0pSrD4dcSfcj5qZ5Xf8bezjKgJhBMp9MuLGb5ELpy90MT930Y
ZPHYxo22yttV0oZObO7chSN2ZneVEZV3X6cjRAsrjMjH4MEsn40JUvRpHzfJ6wTZleun6+wlOR1M
LTfqQZnxTMznGV1g4Ln0PR4Pgb5g3JdGUbaPalOZNAWmVAmIy4OLE6W7yvhxfSpnNk+ZimIEJJDJ
FnPnA5qxjQkO4a4MtlYzrCBmGLu8CaHlt4Dhu3gsgTjHwQDpC2qnp4fD51ODulji7KmfhIwOkVPE
Gr3Nlpq8Lq/fn3EUE5BTavbT5Dv7PEXbk7Wv9Y3JFwKGpbnM3/DpAZYVnQxRBbCh1TNlXQwS19BH
g1XpLBi0c8f2Y6P+zGb+kk8jTYluVQL1sj2EH/SH4Ef7VOphfm/e0O/dDwmBydBnYbfk1S6tofLW
Q2di0BvUwfelWGWNDCHEAJmPl+tncGkQxVpY3EgJ6MSdva0FKz/P14T9EsRcXR/lfzBKf1ZQMRGa
DhgO5ECcvShXvX3Q6ij45v9E5ON+0fS4y9duvXCDr58OU1esfyWA4EYo4Ox5tbGCOwptFjQcgI7w
+syWhlEMxTTWdkZTbJKT1hF4KoECfiuH2AyWGHjP3M2TM3hW69LRhkWsERsF9ss8DWGP5sbwDThL
dC3Kqui/m5ZiJ1pd06vCx+q19o/EtW9r/h3RfyQbK74+0HmgDBSTD38PrLXoGzrrzGZ26ZVCDM5+
QP8e6SP2OICjLMx/Bn3shk90s9RJN5uekwLHPODcv49+EBS61XYvewSMvEFteB9YEIQBSTDu7vU5
XbhTGGGuE+IFBuWictgDYMWhn4UR9IwnyNhRsR4rkPJ5hbP09C4Mpfo4GnN7O0OT0Z65JCr5iphN
ZOW//6v5qDgHH3I9OQeGZa+bVVhADdcVdcS8pRO+NBflOTQJcE1Wj7l4noxsFB70/FvVLzXIXD5w
ALqgpDs3GqrpLDeYGIjRdWdvPLH9zOwPpghE83bsQH25DhseQukXVDn/mzX8M6piZ6tp1CtwITv7
aoYmPbfOm7tEw3fJ78a5+zOGcu7mBqjJgw7FHki1ewcayKvyydtncfNE134s4v43+eZsrIitze96
GwZfq+/V9r+apopytRPAKww+OvvR6BCfBjFCU1q9XB/k8g3+zzxVUbbK4ElRJpin1F7HDPriX//u
9zu4uj5iUECeZ3p/lUwbEhdJm6e8Owoy0RjNgr+0QV/qMzzrN5mNw4w7BBccYIhnUBQfgEGDCqM/
FlqpD7E/JNq77zf9WzFO3VfbLDmBnnTXfCGUIR3aZXaOwCFhfVx06fCaSwPQ8pGa8t1wa2eIAMFI
aVijm/WLVecQThqQrB5DBoKtMmSaaDV02/N2wYdVff95FkD6mh6uE4AfKplH0Fl1m0Jv6phBAfG5
L3kfkoYzZDK9LCohDD7TeC7cJdVv/hgTxCF4L2ZdHfVpt2jHKh5Y7RG2vP9lSCIjIGDzsJQgnXSg
3fS10PuXwXJurp+LC3OdiahnfQUI3YCY89QNJIHRotqvyyMIgR5klpfrjBGAmzvUFEBhlm1M5v36
+yGxsjiFYGdERKe4FyMFplJOjjwmPlhHs6T/peFSQd/pubWmXdLR/i8ffqztvJX/GVAxwsQBES+3
PHlE/SRbSao9B8yVoTmiHUuI5C/DEYyGSYHjdNZK0kF4dLqihl+7JNUHeQySzIyKsSGPbiJfK+ol
P0XTL/GWqM7aPBw4joDQxnhAUShGGA+M6dK0lEfHAzOQNXZtnIIILmJVkcRaxf0FH/TM7UUbHaB0
QKoC1YbykAo3Sx1H1JnmW0fq/c6t9NEBh2dR29tCh++WmPHg+HemZDvC63sbekLXD8/ZPQGKDoUv
sIgAowLu5/nB/RS2BI3vaASddkdrJO+DLdKbUU/bSJbta1BbkAqtMy8k9RIL01mrA2Z9Mu68DZ/G
lYkr6ThYmDUxvgyjvc4c605qJnpS63Cq2lAAjtuI5IZIAzDYwUIzTrlgI9Q3AvpfoH0AjgXiSeBQ
VXEyDfV1LZ889+gUuh9XllOGUoxLpbGLo+DQIGVpw339WIlPMzWwu83cpnaEGhDflMyC+EyBHo7r
+3hG7jcT66Lqh25Q8G470NI8XVDPr6yu6rT8YRig8mgy3ydRIhP9AB28sgo5K91vJRFobqB5BYU+
SlvI/dVeWT+nYMl8gEzksCFje5OKqlhPqc5vJ6KRf56Cv2Jl/x+51k8Y2a9yt///yMoOK/gf1sCZ
Hv7fZO77bwxk7uvmV/kj+z9HBBnnPOz4l//wsGtQ//gXVLxmOqhZFu7Dlv9DxI5QwP7XXElAGKRD
++8DdftvJnbN+xcYskB0iJYlD2k9iFD9h4pdM71/zaro6GVClIE/kev7f9T089ekVQlWe6w8qOr/
/ffP7OgfDUB/IqMZ7YtwCLDYj/MMuIbiP7ZkMNocgMOdzLtkzeGg3LWSACTb43oWjex33dDKlWFA
ORZkW9NtV1blytQLGsvG5yFx6iFGtAPKGzvT15pr52E3UXbLXZ2HQ5Z3zzlztZiU02szdC98zL9J
MnTPUCqxN7qDsE/T0K7waTMuTEsp3WFasAN4r9FI6c4SXmo/pYQUWYW7MOxoPfk3YEDU32ukbECS
pW0+PlRHvJGKPDvabj4i1K2WOtsUomV8Ar7AhkILTBHiXNBln15gN3cDYtWGvpuyfv3m87E8onue
VNu+0Fal3wxrY0j0DJo6ZvpmJCSro95P2i/6ZFQPRJYV0F7uaMuwrYJpywrAqENQjpZvHXScf4Ck
hx2IVXS30hIexDx1h9wMlgR+I5vIDZoP7Pum4VUV0gpaIWHbkUGEXFBwEJs0gPRSqxEPRngpOaIk
zj7mDSuMNjuwHc/0a4r70vCsGw3eDDvmBNYjTVs+QVQs0LqwsgX/beQZKFd6SuUapg+wo0Em9u3g
oJ3f5EFoAJcEDNrIyFeobVr9whOhRILz1+E+4TqC2RFSB+C2P90VUuQkoNIwdwTsLd9KmlGK7rAC
QjR8tL+i8cgZV0VjpQeS1sMt7UFcF9kmCrCIf6HdriEwhvGVRbIAXTl9Vebv8iD3hlOCTkU4uWoQ
JXIRuEUj5K7JyXs7F796fxkfOyfATm477Ak64zD/f6RAYak+v9J94qTodOfTTkf4ETWNhDMESadQ
d7KngvP2Fm7F9MvITG2VTTrQpoxqzZrVLXtmtErzyIV8jYu16Ek46WPSx+DBAxMzs7SN1U49PNSS
o4Uk8MjeBRtobBljC5Lm0n9g0M4qIxAsfhudChQYQzYCNimM3H6yB5+9e6x5zx3UblZZDuJ69GnO
undlE0sofBch4PXEjIUnMXDh8p84eEWMZ5guOVAXzi/MBkwvWuDg9qOGdLpGzSTNimSDvsP7276Z
xWjPmtml0+BjLS3SqlysExTQbEFqN/KmzntyM85AvAEpryCWz2VkNYT+XLBo88E83Tqw3uN0oOcf
4Sn6wk4/SwjRFrIOxl1Zg5xZSyZzV4wuixPT6m6Y1KdI06S8mapevk5TBdE54njbkRbsbeFLZsOl
fMncJAJ+IyCSAbNSXEwD4qWkrDUdmkcVqpgJdVKwAFjYJCJsCGDD01uTtCIQ96j08R3RXGOGlcAC
FoNT1avCxV0Ku3Fw4+tfdurqo/CGow33D4xSAHoCL61Y3NaiLVTSkv7BK8pvtYll8p2siMBiDm9z
MBciQ/XGzuwyyF0inRTMvUCqp60NDnTZpKs/iMHiX+2BZmtGmnJ7fU5nLxkCdrgIIHhAQAEvUAWZ
aZrpFB1PjYdRB3llL6i2EpyB/CuBjzv2qOrqzHqvvaQIBTit3gmT5VJIM+/o5x3HN8zOCKBSvoO+
XjWGmgL4HaLsxoduCIaNJ8p6LW1drDwTpzDz/H0feDtfuGTroVsObRl9svP8Ys/we8MqCQAk0K1+
ihI7WSJVUgKPedPh6n+IGmM7QBWlxHcoazudSRP6EJSGhDiWDaPD5qLzCLDcRLgeuQWvVnXWOo+5
aFiUGp2zKihIa3q4xwtHcHaXTlcKX4Pz4MNtA9mn2tRqp+UwMN2iDwYz6MZJQZaHxj8j9uM9Uibu
k8Ns1N8gFLO0Rap5+FiGTwMr8RdSR51lEp0+oAmiCa1a6KtBt6Cizkr+knAQ/OYlep5Gj+urrs6b
KLfKtQ9p5KXzenYJQdeJcwqiKzinILRRrMNQGPZQDlr24NUNWpDgFcf1ULbbpLOqh5KUVZxmQLCX
WlJGZfe1ctqvAtW7oXHbFykm70jQublzp2Fay4wuZQPOr9PMJjofZhQBQCvyEb1/it46DTmkxCP5
g5V2WTwkXvMgrWnrDG56ZxAJI9/o3Z6QNrgDWA8VfOhFL5yR+USenBF8ArrRkJTw4MXD88bPP32C
n5cksyoJGnw7Qfnc0R/tdKxWiK+TG9EaRlh1Sbb3uVcfr9uSS1sDAAqyLzM9FoKO04HRne+kbEow
MHfE2upwPDJW5BHUcrI1kiR04SyY6kthzjMFezbee1DiAvNyOuBICWvthpAHJ6AAQSRE3nA3ccKU
M/cmb/kY1qIxV6yjaTj3AkbN5OcbqZdT2Glcux10+c4J6dZjw8uV08syspEBjXVS2bGsk/FdZMyN
naF9dZvaWKeulS4QXl1cM7iLyCHNOryO6jHlaAVu8i5/MLsuX2mFNcU5JW8EKrmhwWw7ur5F84qc
nQ0XxNxIWM3vmbJi/qAnnTZR8sAz7xmdHv2mZn6G9rPse0WC+yqwlqCASp85DCh4LXUdvOMIlAI0
tCoRoFPkE8100IATp0EaITHf9DlPI9FDAUA1WBpyrwXHbvUY+PvAqfa5zNv7qu02DVJ8KzMUGlb+
+iqcLzp6NRET6ECizV2b888/3ZAy9fpMq2BDDDH4kV15r6bZP0xtZsRTUi1J4iipln9WwEfWH32g
CFfAnH86HGjki7Yb2/yh1CaHRg04eMDl5KSmHjbD1Py0S+OIJPF60mZAJjXRqJojwyciXWTTps81
FFZMZ9uno/OC+in9huV2loh6Pr7i9GjMPPRoepzZA8FzrHg3cLwZz+VEAPZm1qEfjOml7WV2kwW0
41GJFDgLbVpRK+xQvCOIq/JiVXm4a7HhEutJOn23NwJKf/iocyA1ZkDzpxBuZ8emKK1dCezffepq
40NJHfPt+o5+sF8rXw/kv4/NRF4D5RVlSz0/qeDrl+kDLccpTLjPVxTVg20ZTGaUd4YVw5U3I9bl
ZpwWxSYZpXU3inF8cxMj2I7StEGgUmwbPqBY15Es1o0WTQuooriZ54WmX8hbU5OAZWptJIQxRTns
aTAkSWw3bhBWvWNHCH1/IRes3TrNow994CeQBNexbRdDzKn2NBStuc/KZoisYqi3kjN/zUuXRmMb
mDcmVA43focIZGFtzu48mgig2gM6JPT16s7saH467ZAT1VNvmLTjWKddaDJRx6Uz5QvImY9nRd0B
BDSoOqGhHB6yEvkGqTAqY2Dpg/D4GNtO7d2YZQUtN7xFcYM2o7AueLsSmjE9gffJApln3h3Qb/qc
JeW0Q+tgdUsDChS0XX8zPfbSFZBxxjv77I7D10SybDWlbKULLjfcbJNNYiK5Y/fYEgjV8YVHdF4U
ZTYwW3OsDEFSz1Lrgb7ejQ1OlHa0BNQDp8akx2DK/p3e/B/TYxfcBdihOZWOpn/UvFTjmGg1sky6
y455jouV9B6c2nRAdGyVB1u06CnIvDWIwurYZ/rOaRy28P4oLLmzccIXYIIQWgJUAh7u6enQW4Ad
h9FhR4hAPOf1BrVyLRlD7zuxofvXeivhFXfGtArQNNyMw73Fg40cul2d/U7NPBpIsJCpUDCW//4i
1P9AGjaLv6ikgROHQCkKOOw4pa21tVD+DY0xN9cTsYEWgWjtHbpj9eeecwajI8pN2bpTpCdQ4tP9
dlxZQ9HHsprITw3VpduRaRAeSh0wYwKXBIer8P/6rMyPCYIXdLMAZ6xaTkALbG4UNjv2gE6uRgld
6TwArOv6NT4LkrBRSOUi74VhQKcwu32frjHVwcICfVh29LNebIpOphE1LBEnY+cvDHX+PkIDb3av
0X5g4X+VM5H1uatXMiDHKWdpbI6ASacJuNtzzyRRYelLO35han/GA3ZaeSBNm5Cmd/PiSKh/k/s9
bIDV3oki2Ga2saqtbFf69S216gjglDDXtrwvN9IaQ7/nt+mwvr7QZzGWiUT6/IognQ69M7X9OmVt
C8rIhh7rApLMtYOskk0g9Vj12dZ0C/iIud+GcPOdiGhDsro++oXjDx5EmGkE/cjWIRo+3WengeYv
dwZyzG172rhe0zwlI/d2niVvMzDmgabPtHbS1jqgMYwO6M5R7lmppfdlL4BF0yDzfDsWjbFNdRGE
ZQLGdq0e013Qkvy+NZLn6x98Hm6A8AhcESASQW8cagan31vVbmJZSKIdxYSWVewgYNg9ceISdGxR
SstpLTztUPnVUlvxBeOJ1AVUTWa2HuQOrNmGf7oRHi0lzgcIIpDAG9cSnGe9b08vfW/+1P10+tIa
kLC2Gt2KSJAnUD1w2II7fX5w8QXzSZml7AMURE+/wOQDWh36KTsGQjyWdWMe0e8IZp+yLBdW+Syx
DDIYPKyI6jDbuXtCuZMjIZLXXYWhhmpLPNA0aH5h7TqtEnceE/saDBn7rO/iGkSOYCSM0wbgOiTs
990IJr+/3nNDBzEBIgkDsdcHaujTypvSc6fOGvOjBSlUNKYXYu+7hfNg+tNb3oht45bsSWeULPSQ
zDt6+irDifkHiA4XD5D00/UGfwHnninI0UgcZ6O56HAIzD6Ir8/u3PxhN+f0ArJiwO18RDSfZgeY
ZzIVVpkdSTP0NwFJZYQ8X72aXPtJGOOC9sGFMwTLbqOYjnwnEkzzzz+NZnO3kGiJIUeNB8+0bIr1
OCF/iUSCvLk+r/PgD2Gyjxo2EITgqVFrAI3J5SDASHXspfGzatG/bCRm8wqG3h90bPWfQBYtaWRc
mhwGBb2mAYohcGecTq7iOTMlAcuJQSzt3rXEawoS3C119V/X53Zhz5BRR0ET9BIIYNTuoqwa+kng
bT7w3OzXNW3drZujE8KU9d0IuNLCBbgQLc3JaZwNuCgzKkC5jkZNE+SaTOMwZaW3c0yjWftZPu1R
XULCw8nRF0n6bVZ40z2qZP4tR63oLejquMm5d9NkibltUmdCLaPx0h9d2w6brh5+W9lQPAK5ISI2
FfkCMubC/sNUzYcMLkSAXTndDDMDA62LbrZD03h2XPc1edAq+7714GyWjSbQ8wD6yOv7cnGhADVA
kRrpSqRPlSs7Jnldth03D05RboAVuW3Fc9H9tjTzFxyqbZuBknlMQpsxqA0HbUhS0ClWt3ayESUL
C6d/8SctgI1xIzsxtkR2CzblfFUQNSIjMiN4PPSQK6vCEvAhgQgrPZqVfuy64FFI3dpz07+39YY9
ypJnC+7VuRWb41Rchzm4QE5VOTt1LaALy5P0iEQaCaug9MF0bnSb6yuvAIVmP/pkGDXtUMLjl5Xr
pUeXr82mjYuA3vZOQCJUC99cOr1NfrthqXbf2MN3yHUslUsWP0BZWWfMUyvvg/SI07HWJAA6Th7o
IYLCdVeb6z4odhoN3lhym6CpkgXTkkjFuVGAW4LTDtYG2C5QgZ0eeJnwwu6tCtaHW+CsAgUkG7vf
Rgoxbia+XF/uj2Tj6duEFUeKB5k81GzOCmi0tUiem3p6tDh51A04YbQGt/hYMhM9Fla1tkfS/Ebk
kt7Nyeivhs79u9Z2y60tYIoLiACC688O7sWY6r9JW7uQLqKaS8La579qkSDH3k38FfkFKcAjmG40
rwCjoG0P7E4LsqyIE3A0xmAZJKs8NUEYN9BxR/wsWJvOWOxNn9brpGfud0vjNGrrMXkDp1hy72OT
FkzNpb3HjYJUAwp5IBBX3ZXE4l1Q1Hl+7AA/unXZ9AvAMX6bmNra6s3u1vF6JOCnHJktL61WKBwb
L7VVL2SIz31TVDMRViPEhuIM5ERPD0Cr20j4NkZ2dHAMwSBe/A6m/8vZee02jmxr+IkIMIdbKsuy
Kbtz3xAdyWLO6enPR++bFmWYmAMMMNjwYJdIVq1a4Q+lOHRVH1+ocsqt0rS/06SR/76/Gd5YlwQC
7I01O0py9d2uq6JTGWR1F1wDnFrdiET/OW/xZ/BH9SqTxJ0GtLiPWdRYK9rKb3RbGePpMjvQJKVg
hnq7ci61bVkyU7jKKqM7UIR/Gz+NtqmmJsWmDCDjFEnvn51C+iwPjfM8qqN6APwMIKEJw51RC3A4
he5FtvX8/jt5I4Olr0h8pRWKwixaULc/TUgoINMjcrzIUX8U9EI2xReVMTyoddyd4yH+YDbxpTWp
Nns1PbdW/KdGTfVxjIM1mu4bEXjuuNDqxDAMTPb8/f7JuXJ445WJpSy+hPHww8mn2JWtKV7ZBffJ
D3NDrhaSH3rfynIWlCeCpi9WUl6at16XhMOljpzq0HeVKVaulDcuMawjqVZp4RLolqBXNZs0Yaq9
76W023ax00X7oAwyt7TMbltqebdJCnVNkvCN3hEHnLc3m7xh77D8olmpCrOChAU5Hm0+V690Y1Pn
COfluvgG8tZy084MD0k7En6jTPW3MFiftckOj45elsiTVpazqZtCOiuyhQ9TYct/61b/vLLz5ji/
CM1A5OjNcBKRwZMXF+7US2U3yantBb2ZHnO1NMEFT9GmqdT2CwHkR6ZoxWVoRvnMr7JPdomDc9SG
v1Z+x7zO7e+YDSh0hiHkjowC5vvqn23nxDB4mtIvru2UFV9MhFdOFJARqVjVb0dmu1uTYu2omv4n
SR/7XUcev+3GYVNIQ7ZNi3GnDpFx6SWUXpspEfuhwCEtGwfpIUnCNT2t+dfc/Fq6D2SL4EORULbR
B739tYpB1zwnmFzlcmg38lDR+W+iT840OZthcv7zFmY5lO2J0yRjJNaLlxNTKoA/1QJK6DYCLjil
+0Gyy61dZcneDLN6y6WbrMTLu0AwLwqMmSAA9t9aZggVW9hCnjG49nRiNvSmE8xA0nHlGnodyy9e
5Xwq50YBsvfYsdy+SupWBPDkwvHiOjrQJqGtnbnIE7hte3IECgGBtk2DQ9/+SbqHXDoNsex13Sc1
z5mzFA/SEG8DpHgG0R/yMtobxSe8XF1ddPxbX/mxdwAlUhfONFkvwcsEC7Ro6FQZtmJlmktew+Bg
Z6UdeuBVdJjroI/g1eJjIlppO1bOizXWxrlLkUDOEp/ZlTzIGa1+2ToKAOSnldNzF+OwBeJz8bWo
lxH0XvwuKvK4H8YxuLZM0/dB5YtjQJF0AtOPdLIZH/WCaTAlQ/Bky1F0wESl3+p92B4a8EqB29h2
i5IuL60ZxZ+AaeQzsKvp8P7PvDs1OvfbrP9Ao3Zu2Mw77p8zrgdF1Sihor6MjOb3afYzQKVUmzJg
1H26fX+t+yt1Jl2zDB+LbJ4G0WKxeIrJFqnjCsk2vSrXPUsM2HlGHWljUFjn0KzVhznf1XM7ekCY
QoZWLP/UWoEgNfPG/fs/6L7aQ7eSiw7nJkUFmrqEANhT65CCqM611WvnMLT1hFSAHNCkBDv00qKC
8Vh1zjf81dVDDzNpZ+WlKm1hPfINyyE9oLzqI+5a1h9tEEG/ilKiGwx3qip3Whv47ujYf0EHo6z+
/i+/+2z8cFqIzGDI4pW7MlWPsRNTZF+/TmG/mwZhbSQ1f2ZAx3XBAOi/LwZEkl4WSci84O1nA44F
vaky9Gsax+PFNLJs42dMGxsMLI7oLKgr691FOR6O5ouOfRinlL1yu16TsQHTvuXhMIRzCxXNLauT
16Lcm6uwC/EWZyeCj7tdJU3NorQrU7+iZjZsuqIEgONo5UpD4bVLdRNLiQBIUXCNyvgr0lm6XQZc
coRK4mBdU0XtLrLUtJ/yOOi3bd0bL7aWybMuFBVGZE0S9KK43zRgG61dL4GM2bVKqyC6rpvdNSc5
CdwpHP2/VjNaX+2x9j/0bYXSWpDJZuPOCesmCWnfUMXJfeZ2Q2XvVAvTeytO408Aq8H4iKGuK3eg
pD+OwWDQKlSx1ZbHPMaH1jHSU4T1rhtI/O8NkMnihxN2x0Kmjbtx/Apu7RSoYeGWJhrZm6hL1C0D
Ep8LEKxjjNWalStSsyviQdn7egLIvAjEELidlcAv4toKVs7w3UngpoJ1ByCQshzv00VuTNUyhW3h
yFddZGJXA7hF6K7W+VVJDPRt1ST4lbp880EBsOMQBotz7sMgEHv7QZvUiLsmwV5W6eSzbX1TOu17
09oXESbggSs3iM6l/T0Px5c+iV0FQHUZJUcN7Rff2dAw3alac1TxFJKsP3X7N9H/MBRmVqwyFxZu
USb7hqmy8KVtoj5rzCjQDXgoGCRlNO1S6ZPdjQ1y+sozgov7XMl2ciJtm35lPn5XDMxPOUungAmn
cbgkQrQk773cF3hAjh2VvlrVlyEok99i6j6+H13eXAlOwv8GI4x2b99nH2hhZ4f65HWRNX5hyP3A
zs5OU9Mku/dXuq82eSgayrOpFFyEO64SiEDFN51y8nJjAP2o/6qT5Nk2AQLmXX0UXa65+tj8FRVO
hUbtJlFy7bmU47DfFjYNfLlciXT3WJv5F3Epkkeig0RJdPvwsaoKeZTxJQ1rq9nEraqfcrULXavR
/cAFLlfsKnUwD2mi2JeoS5nVmOc6hR6gDVK2tRS6JZ1Z2E+WVqjbvE+qlYH7XZSEnajASiS15jcS
l29/YC5T/Fm5pXjS5EQnwy7JAOP6uvJh5se8PVOg8DjIfBnmJHAQb1fpeqeB7aDiKEzdt1fUvo+5
OhPj1JOLuk3o29/a3LlquaMezUQMG3+SwcjBBDmYIoQW2hSt9diF/u8+nBFRQoR8yliJ3U7S05Vt
9IpAWfxaJodQjbgSgSPbizQmjvRC0UOp9SyTW7BzInGwdGHsU3QGSyqPOjk7hjQ+Cgwx3EKv5QMV
PLrwGSLSfqBV1wSlpkOqVSZRCiydMmRoWVQVLhxK1Y6bsEDSYlLadNMxYHcxIgwOXWtJlqsFGY+U
67TN5AQxXD1PD4427Z0srX/Fao0BM1AQ/1QafrDNmrE5ZE6SMXft4d2MltjTRlBP7PN+FzZRtR1G
VZwZPv5JR9EeukJrPoixt/e4/z3bo+KwEQtFfO8H2fGaIs/3DPSHnd8ZT9zal1qLnEMroZD+/nZ4
ZREvXjDsD+QUXotPMrTb7VDElZBjrRk8M1e53hyjCZ4D7ET7wJ9A2JfyFveQz7US+U9M3y1P6DrW
prIprtVU2p5WUHW2qSUOZTjUhwkXlIemDeFO1MHwVIAveRj92PqDo4i2peEvu7jq1keH7uvKxr6r
oPGFmZN//gH5Q7vj9kE6c4iNMQx7TGt6ZRdizbJl+3aHKlPkP+yuX2UjkIJsxq7Zx0OlrCEV5nOz
fJGA8tFixVpuFme9XT8tmXHU2IN6ahRZnxWpBvdsDfZ56MlISUDGgxKJ8lNrBPX3WqJKaVHMqhW/
d4PWXvOGfR2tL34NDCggVwiSz8DbRbAbA03t2qKxPOhy0Uk2S3Cu9mRYF3MYXya7lTt+XYMMWtRp
tNqj+kcK5/OX0ibjCwOH+qPW+aabkhw+RpXsPJcg2R9GLbOepDpNZz+zeA8VK3XtQk5hiJvRvpmi
bmcOAaWNM0IOLeqQqXqqV8ZJFY35HQB4+CErisJZ2cN3acmM1gSFTnZOL+1u9JtrAS3Pym49DZVE
FIXqyANzEx1AACubquyrlc7AfRnsIBbOZe2AMQZ3s7TC6MHWFzg02J6CCOTeKrLpOwVE8CicAieT
uJK3UaW0e3Z/d9CHqURFW+9+t6GV/wCFV+2IqOpGxTBp5UXcXSA0EBQE/rht6SneVSpjp0V6hp2V
VyBfCNkvN0+F2q9JmszX0M3WYmoyF9vMiilT9CWmSVOySFbF5HiO2jx2uSp9btT+DGlQ+fl+bHp7
ISpFGoggKZaD1CgNjaQLMRZFvj17RBMy31h+WB+KWo1WSvP76nQ216H7wrT9tUk+v9p/anPsW7TR
VhPbk7ox/Z1lkfZMDSp/Mys8YpxoCi/JKL5qEuKJQ5nPCWLqfAjk0XAReKm/S5IUgcwtzOOYjilX
ixR9NXOpO/YU4Z2r0VJEFMNw/rz/hu7u8lcmLqNt1WHjEwBvf/XYJjZenY3tYTeBup+s1K4psBQD
gdv1l9genUfJyMZPUxmvOffctVxYeoZszxQmWLxLabcuN0IKPfxq7XaKdnL/Yg2WvO3ReasaM3Tj
0V/rPr31sBZHfW7ygO1fhrTKCIQWx5LtcTrj7dRJ5rYrsuCJz4rFITS48GIzW2pcMxzWOkz3pSWP
Sw8d6j0oG5lfcfumhypywjivba8Ro/JBzhBI00IEHabKzh/jrlX2ovad/WhXSH8Htj1tjUTJN5lW
BxjFlKQNQdldeqNiVFeO8nfIQ9BkhDkhqjK1KWVkGfLqJqiHbdzIl8nAzsuIwg5vUm6t0B9x+TBC
FJ0mGJPHpgmtV0ZCsGMTNG4fjsm+q6vRkzDKDGjmYNcUSU2H3RCG8l0q6W6BScHkgpIUx0oW4hxO
U7ExJmi6uu2f/KwsTlHQNY8RfmKbvOx1zaXBITapPYwbs5W1j+9vXuX+g0I+n5FCVP3wUZaejfi2
KSJpY9z+JM3AN6iDNIgl06NIJ8yfjEaNNw2v9oGc/lPZJMomakyxRXymO5ErfhCNGu1CJesgjLbg
BPy0rx8tXxc7WVHXwAr3sYjfCkYB7CONNWUp46R0ZivVImH6hYjOD9/OdtoEeTqYxMv7b+X+MmMI
gULPbO9CyrtUuBkmUYD7aTRPma4kq4BUe8s6NmrxcTSVlZTp/r5ggRk4yp0JWG0ZYK18yEMtMXB2
7MPuSakbY5N2g7T9z0/E5cxHopUOBGcJ9DEHVWeKIGleOarkX12LYWAa/gx1/AUsH+TB+8u98VBg
2RntE8pB4CylfUslbfEtYk45ST1zTqv1Gan5fbvyne4hhjRpeS4kvfAjBB2yyDfHvOpbk/rAk4Pg
u9GGAOhHH+JfLTeRK5vFgxiHaD8NSbVDK0N/VsP4w/tP+ppn3N7EzPRmmAgZPLimpYUtPvVTr5ST
5jVTHO+0NOmPUybsa2P4z8Apxm8w8rgSjCpPPiuFWW5MuvaDA8W6jUbtsVLDL8IY+0cYDO1DOfbD
Xmpk+6ChrL53Cr++BkoeuOGkdyc/6WncdfXDmOhuE1QQomu12Nhd+hDFUHMSANv5zgJH41ZQhbdV
IMJzlCn5Wu41B9rFMyN+whyCe5pqeVkkV+FYVo7T6p5IW1TuLWu4JDkplhYnqhdYdvmlkpwrHSki
HpMCYA2K1X17/8XflRpkA/D3SLUooiGnLtqZRoiMT5VqmmdDTjq1hoFpNfTKhzy12y1ybz8ao8n2
oJU9sxy1lVTljUiEa9c8d6OOB7iyyOxzRY1EbxWal4TGRe0aNXHzDMNnvQKS/P5zvnGUqLwdE4wW
8y/AnLeXnmKJEYf53PbyfhQ/Ayf7XmJbv7KL3zpIfEbyyFk5iE08R8R/Ui/JLGRJwqLAQ8kZgk3S
SyAcuf1mTUNGSHV0saQuRw8qsw5G6v8pY3g77z/oGzcRTSH4FIhDkWoai9otjiTNbrXU8ZD1v6j6
+KSOafps0rXejGWeXpyIKzHF5PT9Zd94v5AY5n4P+fSsxHL75FNTC51uo+PlaazsCydQdkGBo+j/
YxWsLIj1bFYwwrerpErahVXrO54E8fSaCPmiKUPy/P4ib9RE0MM43zMPfp6XLF6h0QZO3Q6m7RWJ
dmVKiPcoBJ6zFhbFpTD18kXL9fFRt7rPUTDIz0aYGnu/tup9omf9KbaC5twazcoFd39QVVqqs+0L
rml4s8xn6Z+tVSojMyNwWRjMjd+lrm4eohL6oO/kXbSJ5AZVLrOHHR4Rgs6Sr9srd9H9vuJ2dVhe
gz3P+19s7cqWAyVWqCp0LBrPfdbn27ophavFz2WNSnaWbWlarkGb7lNzOAIkVvO8BTWC5c2UhEK2
x1KxPGvKvyZxB9wM4Yi8j14Y3f7QpK5bCUn3THi69DPfVuUR57nA4uPHXawEdSVNHrlZexgrQxwK
Z0IfavSrR8UM9pZdKQ96JPItXIV0Z2O9su3BMWwY3K95WN1jT2ZgApk6FJVZEHVZFclS0VOgEp7b
IjN2uNbTy7VFlH6Pmaw81NlYeE1mK79lJ8CBF3DJOMVbZxiAGkEg1z7rMlo2qj+lu1KXw2uhabSS
NO71/3wwVcjq/D4SFQLfkuAbibSSS5WcUtGFeTWd7DFp23DlCLw28G4vTJVEkgA+X1rgnxffBtBx
GylMy7wgT7FTDUPsUiLRDPt0bB7COM22RjONu6yV1b2jtR/qCY+kQvedvysR4o1tyXWJczMbc04H
tdvD6EsI4KmFpHj9qMSnIJryU6EbFEC0kCKU46VC/+6HIzq8WRsfktoar0IrTy30wW91UNiPToFi
DDVfRVkzYkx8CtQ0PTvtWlV9HzVILZCzp7EDFP5espWBby1FiulNqjT9CWqEivJOwWBGd0fNOoZD
9ClR6ul7jsbUypZ4bZ7cfi3WnpV8UfVg4LxE1kjtpEW9M5geTgouPZFLU2qFGztIV0nnafpVpb/L
bviVR7YLQO2Ume3ZpiHhZhN5HnQW/GKG6NFqarezHyITUQEMeGoDIUdnTZ/yPhFh7yK2AIQWsSv6
JrffMwxzsIFBqD+Ftv4360TxlCZBsXX0Ljy9v3Xua6K5eoABP6c78C4XeYgcRLWUFj267gryfiWW
A/s+sfJdDeBiNxfuK+nA/fCKtZCQAntDlunAHLh9NENuGIg0ifZU9Yh12HKqH6REwOkViflLzRzj
bJZZ6PZzvm/Es6mDH+5oiegfEzOUcAiPrH3VlWKTR+Za0nCn7kWvB6I4vQg2yAwZWlxqEtE9H7XG
9AL/CVBAUeHMPoa/Qv2rlCpbgcBRF5sPXZZdcBsfNgjfuLH6szGmZzOoH2rpaNpoC32UpA+BVAyu
Iz9V6qOwn80OxG2YUIhr28phNo7c0gAKd6iPTX7oJGtts7+R+fEkZNF43aqkDEuFU4r7KTP5hwZb
+DmsZnOAqcI8LWqL58C3422NVsfX1lTqDQpQxaEupBWGzX1MopLAf5SBwWutuNhZqG2pThCZqmf2
QrkUifSMj/uu7fVHpStB+4n+0/tb+bU2WB5wdhXAZ8B+6AssUoJAacwqHAKqYSM960a16xhUhHix
xHW9i9sXG7S/LgFJl8V+GrNNGwKNNPNTWuafA9nclNPLYBcb2TiH/iXXfTeSCm8cdk0cbuxGPSYa
7kDYqGfNy/u//I2LhHcFb4owooKVXNpelXJuZWGsqR5l9fAUomL6EnRDhIVOrWy4y7jgrS7YGbok
H+paN3a+UMW2ngCiv/9L9DcCNA0ejgEHlNp3eaUNqsiwb0t1dNsmcAf6Q4RHYZGq11j0Oyd+UaLn
tI22thQeS2QoOUQgBcadZJQ7ekZXJ9yroXTtis+DdAY5aVSfI+lQGWjD2b+E/GSgX1dc8Rj5aAbl
sXSyY2+pn0V2MmWJ/yTwrKjeRfJTW9GdyxisBCFAiCb+5avGoVSnZzj1H5IMRw2jYQ4ySdbnrHUe
Z+UASpc1Dv+rKO9iR1EHv2q60GGBbHwbrMx8LlaLTvYqtJl0ibA/+a4Zf5GGftOS+gjrOkYfafjV
DBtxktAEHlKXcPg7aV8GfJ2CzqObNvThvghgzcOkzjP51Nrad7TwTNfKkmf0HLwJN7DmU46skGwc
3/+gbxQPiEvAjKDEJLRpS/dEdGNQb6vaydNDY7qEkorkAdXiNS38dC8mNTlEdd4/trkfHWSp8gGj
x+nowqdut5IhJw9Wl7SnMOjsNbLCfYkGgIFMkkiLcJ25VLzvu1gbCxDB3tCIc4R7nyvM3jgqdmK7
k2ZJNHfT5juJ6Lgniet+Ndkk9sYUya7j5B9zPx2+dlW9EkTeCpwMfeHWgmJgcPF6QP6pa/pB9fUo
gdJGLqSca139RnobInCbO89dGoqDaWLBo1UqGDU6zWcr1NbkDO9vf1ofSAfOTGRejbm4/TvJiYxc
A98RaPFRQSYAjACMrYcpDNcSjXve89xmoalHTYO08R1jxPCR7esaf/Rqe+zOqG1dJr1Mzga0tccg
Romu7KHJ4PIcfgsA0zaggFI2bBdOD9zC6TaLEm7FQhPto9Opyg9HCqyjWgXmszxO1qMmfHnlXrkf
q9NKYEuDXSLMq4jm3R7KVomFXZbO4LVyeoZWMXiiYfDthrJKP1AYbkKEds3B0p9reQwfZMHg3Hfw
lG+6ODgjRChc1Q7Hp7pKB09JI/upNyz0s6zmglNQuaOCOgRBjX5BVsbXtpF+BibCLCuh9q3MSweO
iJwYSR6AkdvHSNtJB8TWak9RlW4RSfC3wHi8btLajVPoK4vdnzWyLupk5lhAnqxlYgN0zw6NstSe
BqlVNqWkWduyrv68H2vu9y2sH8bFxBSqHi602yeKozEqgKImnq+HmVfa9csoHONxiov/XPvPCzEi
pa+F8r686NPBfPc7Xa0Tzwqk7OiU3e8qcc5RL6JNr8SXjNzfreL0P8s4AVc3GAZCXgEqy+67fb4u
92MnktPcE5YTfNYm45s6hh/1IgbM4tjtMQ5zf//+K73/bvOS8AC02VXljkvnw8q20qnJPSmwzQuy
P+qlMdbAUfeZ2owApH6l2oAvaqm3zyX3Wpei8kGuA/RjFzWjTc81j3aWmaruoKqDKyVdvHKM7xON
WQYfhRzoahSDS8CjZWeBj6x34WWj0R+4gqWXutDbpyqyfziVfmE8rtCD1sZL7tPiWDkP99wAvuW/
y88/758wL6xImqK4LrxJrtwuffaTRwlUVt9hE9jjQCUbHzFoOOrA3fP2Z253NNPQDqqyDyX2q4Xx
qSR3j5vDVF463Kpoq3+3i+rqBALzL+UldNbkGt/aCdRbqLkxtIdANf/9nx/syFlW2KPAob5Hqrnx
HXVnO/maJ9tbW4GJC/UPVyDBdXGyZBmKtBHKBTI4cXBKRMjLibPPo51m7hi11dWa9LU84I01kS6C
PU44t3m4xadQy9GsJ9NIvXm8b4J+1Y36xZDSrdDGXVT6mwoR5bb7ibjEU1R8SB37Je+kDZf3GcX9
q66Fh6xfOxP30Rlcwow2YmsC5Ft2docpH9siVjIvyvsvjWnldERk8zTpKaoaZbFaFt+/BBB4RGfS
IWYwBLbbz1uoVSl45tZLOj37EidJsK9Ke/osRhXIlSrgpid61D/FteqfGt15yTjQnzJRkg1Z6AxW
Phgz1zED7SVtMnGKCmv6kTpG+PH9gPRGqTID6Am85EeIJ5mLYJELAyBYVaAlTvJyrC3VvzS9ZtYb
3Yy/Dk5z9bN6X+W0+FxFMrNP5YQDeU69sXIH3H8gCltuTjJaMGn0Im9fWGQrQZ/UoBflCnFSTeql
fVs75SEvDKaFSr6m1Hbfb2Y9ko45VDKjXg6mQByWUQ4lyxMdju1qWhY7o7Gjx7TS9409KJe8R1eg
FUO0XXnjcz5zW4SAQWEgCgZvnqDoizOpWpMm2Z3VerGQjZ3IavXQjYZ09msYHmnTS89hMEAZKhok
0qD0fhP8FYyEMLzJL+ptnzprcjlv7FbqQ4BQgKLYBEszkxhrQzllaOOljWoeyWT9s2GU2ZYpXf4N
sK2z65Lh2/vv4T4AcleAiZkbzwaSWYvbtxmDvszF0NEIpyS1ldjaTAqaZ++vcp/DgFR6JYkgd8r8
cf77P2E2KjHaqJKq9BDLqMEPpvXBVgr5eQodsTJvfeuBZv4Q7FwAAnzj26WKJilH2/YLbxDkDT6Y
FnpC1bRyz76OJG63z0z9BV5BcOW9LRWs4INSzmSy/xTVTKHNMclOJFCXLDXMjYpFzK7IjZ/FqA8P
HTpyf5wGSrtmUWEnVQxzgynCTkrSemMa04+BzGjfq75wodBraAkkyEEXZrobpU7/9V+/BPuKsgTC
MNhPeoa3r6cyG2sEQOE/4SZPnyaGt5ebWX3oK9q37y/1RtFHEjInlDLfnpC/+BR1ipovcJjSg+rx
o6HKexFV5+/6OMAQXNiOmxC5j5osMby3p1mLsalXNt68xL+fScPBjtTLpGvn0FRYPm4ztFaVGU3z
RL9T2ve2CHbCGe3PnZ2IYx/n4tgZde11oXbJO3wK117B8khrKDnNEQZ9Y86WvkRhiVFYorB766lF
8vmht9XyJMpgP/iz1Jsc7bKIUx1q+kRtHn8TremfpA76X0O98VJIHaY/SRnux1D9OvhZf8yF0u7e
/0x3P5FXQ+FHO5xtzKU8H6h/zqYTBHBGRl1cO6f8Hfa9Qc/Frk6yEeeeVgGY1UTWfn1/zbv52+wc
RiOVHJWEk38tFg0yRM/hlEfXVNODD33gwC8yIhRkEkae9gD3GjnV8ChparMZaim7oFWebmJzKgw3
NIq1gmB57b3+HDww/5edUG3dvoMWKAGQPFtce8n5GanN11QzDljA4plV5t3Knpyf7WZPzs/+z2KL
I0jNLGjXW+Kqt8J+8OMGa/QMrdz3X/H9I0FcnEe5JLck5Xc3q9IF6jh04qo2TvrRTnxqEL7ypsIj
56hQUa5s9WWIp82hAFwkjeGkocyzCPEq/RzhZzxVHxg/J0OPT0bcFJtwlNauyTdXmuc3lKjcXMsI
n+sS9Vs7iCsuHbbhZmh3ucnQaZNL8Rht3n+Nd4H+9bnIekH1zleKvHiuPobJSYiHPaA0m0KL9po9
T68EEoL9MEybyW9fihjUEe1wmDjWzgjGo5xO+yKNH8dphF9BUxzfoQ2JjYusyj7QggtqMmcRxCtJ
/zKbmn/rTDjXZ0Ae9/nityKjZ/mR6YhrWIwqBJDMfpkaNdsVHToUuSz6bT4a/k4vhrW6861vwqDL
QMqRapY54O0BymK7qrCXE1eRGrqrtJH2IBLfdwNZz/4j6Wh+SCbD83OCROGKv11KmszRqAQyXKGw
UuxkB3MjOX2/8t3vD+l8SoHksc3IEpdjTT+MpSbqguhawGtkWBCThsEk3L+/u946pFwNlGdsLQRM
5r//E3tNRA6hKPbi6jv+UxL4nVfRkz2XUj88CXTUTv+f5WaeLkoXOKgsLmSAO7iLFJxRaB4IkZp/
STHLnSPZP9VEHXbvL3Z/r/AG6Y8zJzNAyy77H8itqkU0yIS5oTPcIQr/lHKJVFcb9Yckta+RWv96
f8X7TaghtcCLfO0wg3q9fZvdpBZhq/eMwXUTXHEyVHukP1u308p+JbredTpI0LDH0Wl2EGBnmPXt
WnFnQKjKVAPIhrZXa38/0AXdDnYNHblvzlLfSFs7tH8a+Qc1UI+DeEz0az58CtNrXQE51M8KGGY1
pB2aTHshDeqmsrJPyswLV/pmbycaSlL5ys++qzP52fT36FXOMn0AfOZt/8+G6wthDg7lpRfjSONG
qdZv0Skndw0jexuXRvElQjHQNZvGfFLkrjt3CiovkeU0Kzv/jW9FkQMtl9LDIBVYfCujaiozihHn
bkSjPMyj+eMgCTitgLdXHnp+ptv71podBIApEJwoQxbjJmT8jdJJpcHLwgDFJlQD94NcZV/e33z3
R/l2lcUD5UFRmJUfjLQxbbDpmoqBg60cYo2hlh+suXe/TgyXDzX7nUFNx70PVPrth1QkhHfsqh69
IFP2Uu1/LGzV38Q1pMIQT4Bz2X+TouDSKpcsupr9OSpfRPR5jDzDv6jDr8D2jOiqzs6n46Ytu01h
XoHJeUnxo45/1tU57X8HTYD1LwI8e1X9bU8/pxYpezwG8EG3bbf1v/XIi4/O2bHRc2kQ//7aFNdg
uAjnZ+9omBRUMK6P+OhtHOWDZjxL00dZ3lHZSv1z46AXFh2M8q/TnXrlM7L5He1IzDdcK/wrOZvc
SPEcOZqzztDPLPjSS7GbRb+Yp8chFJb6hyX+ZNnfFIa87eukGeexPivql8J5slsQUOo2Q0pYAr9t
JSdsT1aynbvaZjasBGiKijF9edoHy/dvG2IIqaVAD7aMKFtH+YwMv/GrcYbgoVTDAHn4VDlBl9Av
ObA+F91da83Q5TVNXuwCyooZLUjmjsL3fMr+Oc5pPNiQufzeayqcI4V8jorjaDQ/sJCgURQmfxgC
JtspMX4pWCLKyo9opNOXuS1AnBLPOu3ciemS1F/t4fek/HGUY2LD55CeWv2HBLIin4rHOH8Ymn2U
W1/0XH020h/WwPQYZYwNbbuVqHCfwAARpjZl2MGVe0f1NeQwtHoz0TxVwL/Wwo8SndONgKSz1zMj
e0Cz39Wc0lhZ9m6cq72O6cCDzi5sgBwWKblSZkicGcPotTofKbLq8jBMiF8mht8c9AhEHtrDnfJV
aP6hSbPkQ9xqxqPIk+Ia553+2LStvzGBxv7nC5u2DL586I2Cab4DRuZxbIQJDrBejSBtjnj1Xu8y
e0PPzC1nINr7Iew+UGLyQiyh7ac5MwL0djdh9B7Io8hZDcnb/Vi0GQTYYQ0McTcc5WVzSxP6ZwlN
BI8XR8eCnqsqhQqtPZVOPhG5OQFlxpTzQ5em7MEuZJRm4D0kBZsoAJ05KT8jP/tl5oXmZlX9Aa3R
QxUnm26Ac69Nq0br96F8ZtZxq9O3oHBaVoMi4s/NiLxBURg9El+a9NFwJLHx8TL6wIhF+/v+e7+/
C/k/5NUjZQoSGVj37XtHeKM0aY3LnirBzG6csN53QT7sNHMtd37jfMHS56IyGCTO9JbblaZUn0Ip
ALZgIXe2DQSwRmi/reuH0yX4P8rOszdyJFvTf6XR3zmX3izuDLA0aeRSKqnsF0Jdrab3nr9+H2pm
91YyheQ2Go1BjboUZDDixIlzXhPuKar5Pwet+3z9/S7wrcsXJ+cARQTYGgDYMuG/hCklK8AWhel8
GmCHf8kAKd7S+ioQ3JemU05B+xTm1YDpDXd8VRB+Fq2AdlU0lU6rBEApuOftexipRx0GvC2mdY9d
1JD8uP6YlwmryXlKJKAWsuD6V3lChLtHPDU62h2KX0DsaqSnvGr0h1KdI2eItNhT+m6r+/nBt6cI
AgIZ3DW3mbW2ZI6UW+0PEl+EG/M8SibVbvwggAL0G6vsAiPIV4BpDgIS6g3Xp7WQ4yRMwLRMC8yK
HOuu1IvY8tbz57RMZhCXVqu+TQ0aXVaZPtEBsHV8Kb+XljbuVXQVv9dj8qIEfb3rW0X52xkavBSd
uxyPR7ViTSGTMXAPm7GsT7Q2ArSRNMEuxzLbCG8fLcOl0/d+tizfebUM06oEOKNV9SlqZlBFaTjd
mgj42RLUwftWEdRdPFaeKLfRjkREdyNjQAo8r09oRSgeoKx8V3Tid2hns5MuDixTMo5bD3kZhBcF
LNoAcCzYoWssuNHKSHNrdXkKoYF9VrWhfJjN+Fs2RtY3rQ6T+1g3XiUraz8JRq8+NEbUAfBs+ifE
qb/GUU2PohLTraPhQp0L83rQFJA+cDJcXBRWZ4PZdkDD9a44td23CB2yG9mv6xs11YZveQ6SJw8s
uJn+pN3NeAQ9tpjCeGJWht86cbgZsi3nyY9mieUCNw98H5yy1eN0LeY3XUNHNQ3C8iVqinDX58ns
XY8IH43C3ZW6D1QMuMPyedzqwHC3FTD7k2Fm4V03R6j+6tOW5cay7M6TOJBhCzeLRu0i87KKO2kK
ykGsigoiPvchyJSVV5na7OpCCMh+jP9mg2T5koxFLZrEUQHIev5Sg2aW81jKxQl3sfZW7EQSwMHY
6CNehjXiDE1e8pbFimW91eRWDLh56yUiHUEAsbx5KkYp/WmhwHj9E320MCk7LS0s9ssie3b+OrI0
h0YqWM2JgwwRj07yD7IR7/W4mfYFmhB/lrV8iNp2+tGPU+QAc+2cTlYSlKKVl9jIt/TJLvCyzO8S
YyEJM8/wGFbpTdmCwYgxcD014XDoVM024xKZLkx9fcjMWSI6RTYozyE7xi0s0RPbwXJnseu+4ru4
MD9Vq6BZXwy2FaJbY6G+e8ffNe0ka3svHhDE5WzU+h9mFnc20pLTS99a4rEpcCoU07ae7VCJgM+l
mfLH9cle0oOzlUo3h/RkgXPTM+Xjns912Y0zap+TeBIb4CtqOEdIARbWTSehE5JlZnTsQWO+FFIZ
HSNRmDdqcpffmriIXBqNcnUhvq2LcmYa1tYcp9IpHbPkxTetQxnP48FPlR1IS9DufePvkfv6kZdx
4mhFr7sGdg7yjF3eNA/5RhPwYpHzOAtjiTY7VgQXLjaBpLc0lzLpRPM+vUnlILyboP+9Vpm/dd+8
iETLUPQbId2xvpC/OZ95vwvbSbMKiepCMT8KmtE4o0yP/Pr3vUgPGcXEpZWaDEwJmCTno0AtSEPk
7cXTQg52UrnNDkohDeiNTeOJrVU/V5rWexWC6xvH3gVHgCOPoi43WOpq0ATWpWvA4lVvWm1zwjoZ
W7ksab4JuIS4YzbIt1UrTQcj1L7mIkDEuAjATmL1d5q60HyeDCxlaSb3WIcE/nOK2Pih7PHVLerq
B5j1R27poi0lVnszWWN2EsKGc5yyzF9quvBNEEiUDyWyWTtlxJV1KIVdCULCTXNN+E7bRN5NWLZu
LOWLXJPXpQoLWZV/aZasEvG0iKwed2k6j1WNLCr1K9eY8fuMJwmjAMXq0LUykv3G511C+/n+ZdSl
RQOUEFegCzdNYzaTrFebEyp/e1AdRvNFowIolD0Qaa8jt67UxJGLfVa/oItjD8NNCxlDyL8FMdjw
7CloGncJs6WqUut88gcEI+Ry0T87CDFeVtZrOci7pI3dtHhoQwEHhB3yzWFH90PKDqWvYGWJ0E7U
OqaaeIHM9IfoHt7DOQ8SzRHawg37YRcb8Q4m3sFIBw8erosaXgY8IayR/MzDw6jmXhOn7pIopogi
pvw1H6Pa8dCqAYBP4Crgi01P0epdbmI8zf8Gg4jdsrlT08j1hSPo7X1qSE4S/CHyNKO672R53/jT
PqNGgoBU3YcxByPU+Osf4fL6S4GD/pjBvXKpG69b0rneiPSqavHkd7NdCnNvJ5gMot1m3QnKFJwm
Zms/gmZyZT2t4b40MwKUSXUz6cZfglIVx1TLDdenReFgDB14AowDt6lN5Z7r25ao8IXmBWhyZL8o
dbFmCP1row0rMX1JSGVKTFpbHPIyqu5QaZUoGg7CrToH0kMoppEdAumWBlP1xLr1vSZVpFs8pr8D
cTjlBi3yRUymcuYkHna+YuWPSjZvnbyXMRKMAS1+yrx0HehDnkcvfVZbpZnASpVUC9wpG4PdJBvV
0/Xv99EoC2mBZg2JJ63r81GsUtR6iIEdVD8TK7ECIVxdRKHt+igfHHVkMyDWkEZaSmLrpLDu8tAX
laZ7xAbJuKET9l3GC8GuM/ltFOHzKWqG72O/py7nJHWDgI0Rz5adBUl0y/xK7sbzLJN3HjqAg9Em
55IGShfphvPXLrJaqwMhKR9rK1ccpUiGk5mj2p1HgbaLqvAVj+LeGwD4OXlB6oWBveFESft8/Tku
Z3+BcTAfiFxDP19PixYFY4zvS/44W8arpcY4qgVisXEMXgyiAoXH/QIZJ3rMF02S3GoCzD5i4TQj
unkHH5HqXzMWG9H4IplaRkHWkMUPQYkLwPmMxhHLVJEm4SSoxey1aV96nV70B6sEB2GaYbzrokE/
CpNp7MEHChsZ+rsWwtkXxbMMYOgiT055hrrn+fiKPOdKrA3agzZEiLFjz2pLI241VREGLlc8FYYW
dULbiqjgmxPqaVH252T1ih0l6aPSIFXWyMnkIIjzNe57gESB0GOvWBvy42jFxsGk7XybNP1gTxi+
e9cXwsUByu0PThfCXnjOLDrA509fjFnWtq2WnJKsklyqTzl8qpiC0dDuayk66lEnbu3Ji+MTwRnO
6kVLlk/Glzsfs1bHmmmkxZPhouS02Jk8DjHSIcZYqD+NSImOY0FtWppn7R4/DHwufb08NnNk7ifk
HZ3rM3CRfVKbZBMsmqWojVHbOX8aC419v4zmEq6FiduKFilfKwSF/xImQd3Y/ZcbgsaZjI0ujTqw
kutdF46a6icCcIVKyJMdZQfgSsgoboxykX0ya6B0YaEsX5W2yvkLdfAbJmoX8ck3unwXh/igJsiX
7ZA5D75U2RB9TQo/3NW0vTZGvmyLIgiGcSiuW/Acl1vk+dDJOPhqp7flqRtazR1DsbvHgSHGfzDe
FeqY7AJ4nXadhsXRwOOgR6zRiXO1/+P6J70MCYu4EQcuABqK8Gu0mG8MKr2aJjtpGjgRJEXafasZ
jhRPw1MZTxMy6DR4CnVAYtlv5I1ZuNxSXKqQyAc8+S7yscpJBxmXiFkcshPUmtDOIUzt1U7rXXbg
p7hPTC+X4i1PtcuaHOAH4o8pcquhxrKuSCOHOiPyZcoPHFyqR4JaemR6Zea2iRp8DwQxO4TiDMG/
QPLUpuwT2sXYIcce6Ml9XiayU7RzSfNREX9oZcemT8pEuVVS0fq7+21hViOJAbuahiuw8vM1Es95
b5bjKD6ogvyZLnlPxUlFu8fvN46fi+8APoNLEPAWyrRwupfd+Eu1XMjAS5QFA83Cyciy7wa2k3mB
9ERdJ1/8zN/qJS+/7+wgWMaj87AUoN5rj+fjzbWa17T6xQeop60dGmPk6EGabrzVRbhaRkEymrsO
5Weqr+ej5EnqIxY3iA+CkKGDjTfcUSZi25TZ540K12XyxFgqVJZ3LhuBZBUayzGSsmxuxIdQl5+V
BViLuUviqCCi3tRu7Pd9I977pfwc6Y0tg7Ov7KQOrH2Q0S3NR/PP69v6XaV6PcMqOAdSCpoLpI7n
7650Zh2NViU+mEE5ubke+h5SIPGNVCidnYq+tY/FMDnMvhj/Veo4Y9pwksMfljwrKLe3meVhqNXs
68BobazH851Pq2Kvm2l1QGnyz1FPwwPwSWEvJtqbnySlW9XyRJgSlFttSLKHaC7C10r3p2812u2H
tJC12y5S9VOVt5JDPMd+Ve2rOw4y60XKu013nSV2n88ATUzAOeQbMNjwjz+fAcMo4riTS9iFUqe7
+gB1fOilpySWHasYNFjJ/N/NUKPbp5iBU9VCtZEwXPbKKSvg1UTWBTJoKbeeP4KvG7Ec5HBB5Fy4
UTThrlOCxqtqY7zN0Oq7acL0dZj7+DYX0RDEYLKEdxAreG0kWXSXpkyoEszSHmfa/i+9TVXXb2oM
mlPo93EZHGqSnH3Mke1VZD/eII3iXWNm5U0VKa0jCkjvO/MEo3KeFP0+9yPVNotMuJMUqcJvMSfW
G2g2Rfnj9dX3QYhFGIQ6+aLng2j7Op5Uo1DGXZXAsJkUYaeiRO/rSoPQRiRVhMuo7e4ywardOpkP
6TA/t1XqpgrWt2LfaMcspgdLEtj6z/Q/LZeixqkzB2Ujul4GPR4SDgjXKnIMDoLzr2MG4KhqsxHA
iqvVTTOFSCamMJdiE4xKVMej3fSKuHHiXUY+KrU0nSh5WRx8a+W9GCuicuFjnKogmJ/RDKvvxTDe
avEta/ts7S/kIwVM5qIHggDa6lxFv7niJRBQEFn/8qQOXjEOidcOcQWgdNOD4DL6UVSgeUQaRX0f
SMPy1r+cH6ZOpNXSSTrFSYm+d9no1ES6sflWDKrgVX6NM4ESPUyNJB9jJdScpEA3XhbGxpXjdHwG
9raV2l183eWREPMityCw0VA5f6S8QQPEmFDSQX7uG/9mTpqV2c+sAKYSqGL0efK3hNgvvu37kCDa
Ee/hnvOun/vLLGAQPepT4UunKdICp0X21I3HYvi7JWBUkOhZLiKvNIkoip+/mCgiW53QED2ptRTs
zDk1v3VItx8yoVCer+/ji+SQzIxh6EQxgTDFVjskLocY2WFk9MQ66R6i5LazaowALUtIHcSFFNGh
xe7JqL3fQBLeGPwSIYPJ17t4JNUg2i1rTMSc4GcW6W12GpC/2yO96B8SzagpSEgSxE3srURvqMQX
0QxLr29SCZeCovcyiuJ2OWi+EwT6tBHSL9P25aGAHTMvC6VwzVk3k17gYA+zU6SozZGitugWRWHt
k6DW7ISm0bEX5U+hNjqJGKPaFCUHX063yqqXWDAeg+rIIm/DNYKLxPkiUIBUYvAzpKe8ku4nMQru
0dpUPLJsgExSVbgpnA7X6sTEHXPMvdMk30iuLvcXWQVXBy4PVBMubDKyOUg4Wno44p36rKpCcGxj
VLOEsGxdtLy8VKm2tvQHbw1OC4A0HB0Rkxx1Sfh+2WApcp1tkxXpaSrzGhnW0vpRhwJudG1C6XIw
ReAdVA5iKmYs0qbymtGiSHB9U1zu8vOHWOUVGTWipK679CQkkbCrdCH20iIOPv/tUSD30+OhQQsJ
fw0Py1pLEpIsDk/yEIKxEyXBHXJITNdHeWejnh8UlGFoGULbRgSQmuv5jEaTqFbtlIenwBpcDnM7
S76kSuTCVdqN2jdLfoy1m1b5og65Y8SqDYjWttLOnQSshrsHw5/QY47wKRTtNnqV5+RByW809a0L
VAzjn+Xwsz/iKpEAvewGx2yAmlTpgcx8Z+bDZ4hQd2bQfynrHwUeaV5d/oHa8d//XhAAOQMBEXAQ
rFnJkH66oIvk4ISnyq2ZCTJeEc1mxnNRrASkYAIiREpwIQms8200ZkcylCo8JQjXH0ptMhwfht5h
sopdKBiBh0VH7QxmbDkGWLpDnsqSDcCh2fiiH6zOhfUFvhnsLJe51enQIOphdeiLnIY+VmhuYDYo
LhXS6+vmcvPDLWPdLBEAudp1FCw7qw8iIw9O+Vy/DOJsPVeN0b4IBCpcUCKDKw4L+NPfHpR0GjgI
eT3grXVCHzaAqEITaaFZbNLjjFHELcBy/Ff8cZcmQu+SiW45nV6+KFdiJpKrKnbakNvP90ejjiFd
4TZHVQV8oKbH2hfRnFvXzEfJZRkFt1GVpfvrL/puw3G+KxkVcBJAE/A4qFScj2pl9NGqqc5PrXWa
C9+RQvwNtRTFscwuYBjMw66Do52/jGBwxeElFbjNqZ4/HEv/UFKr0pOHtjsi3GIb5lMf/VAry9Gn
6ZBMB0nBnQb6F9ysrNgpQ2jHyrOU3Svhg2FRBg605kmfpd0kgllvUjQeGzviWLWibOe32b5BKrOX
WrdFLtNoktcM4LM3pWBmzRrAYtjiFjTUw+H6lCw3pV9nhJIEFTrcZo0FeQNA8nxGjJm9LQ7R8Cnn
cDhUIr5oFWaQB6EQFXpzaCi0Rm94Waduhcj3rO1saLRuEVohaV/8HCglnA9tWlk4cyilnxDKlO0W
AdrnLtUea7kNjvi30EILmGvfzHxPidneejeoh7gFSZ7pE3JZfSbjyqtHN+j/qA5BaNpVhEwD89bn
OcN2a/S/XJ+si34f0hLc/M1FdpBVdGH1OI5BEqq1Ljxx9T4golLeFIYQncowbTyh1OqD0DVuqoml
KwwkMNMomp6vCtJjbEbWYWxxOO4oqeuTjN14LynPk9nXblsEyWMmx/LGcr9I9BbEDoR8zEmIoDQ/
VpusEKyqM/paefKlgIuCrDY7iATFNxDmPwS/Q4UMEQNHlP3iPphNza50q3OSqO9cszGSHZZKvYN7
ePw3j2Bge3T2lmvswuCgUnz+4ZNiFgqrGOUnvwhCL9aFxu2C0N+oHK0D9vsoUGSwN4ODT5f2fJSx
TMN8mBcrjSkqd9jvse2qqj1eXxLvKiy/rmIAfgCvgHaD8COlX58LfSalUpsK2lMsWdVOr9XJKVF6
hQ8tvqIMcDMkSuIlZvqiLxodU9N5eR+X3jQi+muZbe0V2ZgcrNySbhBb+Vrj4mN34XMYRiFSyebn
WBNHt1fy4oY6u0504AaEskrlyIEUerlqVHeWn2mHMCxzR5qFZEdxVnNUMTNQ7mxRfcOn2skrVX0x
Ez111MSo0I8z042T62I7MxHMAh0Fgit56Pti/CWHjMphtlpsAp/IdTxth967Mzn9MfIo89+OTnEf
ulD8TuWP9i169jeOsGXJrL7Cgq4HuLOUI7klnn9shJZbOaxb+QnA5wEWp1obrq7uJa4L17/3BVns
/TVBXSBIBREdpPf5SFgvmhm7X34q78y9vk8exl15lHYwre3Ak2xxlznKvvzSe8aTtjduRDffB25o
C7vrz7E+P9ePIZ8/xqh3XdSLlfyESrCtIQWXaj+Ucl/LOvDNjTW+3knkyuBaltyLzAQpkdUrq8pS
TQlRWxulXLs3zOBLk1vWxu3740HATlPW42Bee1yQUFW1n2aApyPcFIsojjwM5KKNV1kO+LN1gi4J
EAh6/Yt0HcfP+bRpQ4iU61zmJ70LcG+Ga40cdBEszHzfRSzjB62B7LECM+cIyby1eC7fccES/rua
Q1l7zdijODzBQ2X0Skx02JNTsdywtlxcV6MA9lpQBvjvLu11SnjK+TtmKZWfDOGJExXcrLNnYMeH
lAv10/UVuAZH/nscauBogFALY8+fj4PGiM9uULPTKMbjMczHgU5t4RRFYnCcSy3mom1ZO7Wv1a6Z
oOkKGH5+aTTR30s9nnRt1hc2K6HwJKXub6dwCu05gfpd1Z2+D8rx2IWHpI/+GPD6c1qpvjXL5Bla
eLwv5PLnpPvJRh99lQz9+43oC9HDWhDQa/mECda43+ZKdqqs4GlSKffWfCcNIqiNik9kqwEalaUk
mn9vM7+Pq9IhIoKTUdGePZ/JCSCkgYY5BZlG0j6nWRrdlB1XulbNAjutjK9NuWUH/cEiAZECQpmC
Gq+7RiwkKgfJUEXpqTXU8OBPs+mkCtSo9zXyXz/H/xW8FY//3lnNv/6bP/8syonmbdiu/vivU/mW
P7f121t7/1r+9/JX/99/+q/zP/I3//Ob3df29ewPXg53dHrq3urp01uDqdD7mDzD8l/+//7wt7f3
3/IylW///P1n0eXt8tvQG8t//8+Pjn/+8/fF1OO/fv31//nZw2vGX9vVb/nP8LfnomvDtzr/7TX/
87f/jalG/bONfv52xx+b9S97e23af/5uGP+ga0SqS/7IzANq+v234W35iWL9Y6kBLtF1IXK/Nwnz
om7Df/7Ove4f1CrYxvw9Au+7oUyzjM3PVOsfYAbgktHJpxX3+/995rPP8j+f6be8yx6LKG8bHoYF
9j9hcdEV49BcWGmQuIhPa0RQjFtMW8xB6Cha2LwkipHg6iLpr72o+rtU6YH2Ybru/TJx/3mIXwd9
R8edjUrjhjIXRzbDE0VWeSBFaj/lihE7adK5VfcgaXep8Udt3c3xJzXOnb5+auRPVRt72WK3a6Wu
FL9U+bMaJW4/fO+0wS4M8ZjVf9Dh2WFTbCf9AfGv1BiPGU0HvXuCTLHrfUQP1cCJ4jvZeqkkmt9N
YpMI2xYsA7UZnanL930o2aVIalTuZfx7W+qh1193hb5jklevuzp7lBrrNhQwYsd4Nu+jh8ru7Mye
XWFXOPWp9JSn9Eud2pIj29bGqXce1y5HXt20BkygRR8cD82irrOBy578+lsgxV6VR391o3ZUm782
Xnb5dte+7XIQ/5INFpoOqkdhSEAz3q7ydq1LY9ZOd9rePxRH3B13z9eHvFjD59O7piJORTHQRmDE
kJwzPc2Ouhs2rhQfDkHSvvAtKCCs71NS189SK1MIHY2fs0mCoj0GFdptxZcs/n79bVaQrv98s1/G
Wq2WVKuNql+KrsFDTuPnT3Nffa4P422xh6XzELwFN/JJ5Ui6zZ/CfdDayssY28PX60+xqsq/P8Vi
OgZdiMrIkpudf0Y1bbo6jtPEaVD0lVzEljijDbufvFK3w8COJFvewkt+sHTOxlyt1kyqdRH7Ncbk
5tRjV5u3+AsEI52mIpl3G294ORopBjUvjSItmdnalZryk5AJ6OE6RiGoTiCn41NgwVFOplB380JR
Dlza2l0+l9m9isWmC/zCfMUHqjs0lVJh2N10J67h8kmIzORtSnT17606wiOpCK0/giVavijUnn8D
SRMk4l+EhKYWLs1skf6DFfm3ijAB5vMFMND0SDZCxnl+gJzj4nIISBhOEf8AYTkfVJQyK5XkTEcC
XmvszAzqHXlPdLg++0sU+CVKgFvnnSipUqVYTsZ1JSCdKKZGZjOBjMaWA7S63lH+1nPtpRYhhI3F
ZNzSlQLzn9S6EVFx1bdujqsWK+fekiTTpyb3AnGMccv5m0olMEg5hi4v0xbzNCm1KAWSMqtIO2Hi
lRVYtpc/Qr3Onaiy6ts4pJyQRNLkWELr3/QdNcHrs7IKM+8IUoQ0yAPpsALQXc39XFhtHmA6smsV
fQa3Nle3cVlVR7U23xSIjAdQrPHGYbxS8VrqF4wnLtciKE/8s5qGQiniVshDBp3G7LnMOnEXdVby
2ZDj5BAqSp3hzzDNroo3AjkxFm6jHQE9mBwTkqBqIzq9xXBetaWWZwKfzFrkSgiQTVpLjPayGBZD
NVe7EIkkhHum5NY3eoUKZe3vRN/8MxkoohRcOqQA65bWqvSNS87ltABoo89vQmTF0Jgq5fnq0Ga/
gv9VIQvIEgkd2jUSqyLtxQJ0VRF+yvVYHoB8qOm0J8UTv/lhXb0aaCDrmHUPM1FyrPw/ri+QFf2X
iXln40EAQaSLf9bXWDUYGqGv5B7/bgXJQoq486cYCPchB3H4ydDaqLJFtS8ppQfT+BMjAM10U0OZ
EAyu6/jRzLJMsgfZELDNq+b5cyQrQeRuPOUqtC7HJOqN5qJhRe0AKYLzuUOprjUGI9cPxAD/Di/C
7Js0JL6NiCI6T/0k7RIFh0DTCChhQLM70orGV8VsLQdR185R8cRy5lZDHapMQAm23cZ97+LrLk9I
7Q76Bkk0yOnVVTmZlMbo6Bgccn8yUlvNdcmTKkgaUl3KNq2n4aaQfAWpPmjqWPJmXhyYkhOqUPgA
QQwbh9GysX8Jh+8TxseFa0hpHMmq1WIrK6VtwcDrh5iyHsdfmHmJXw7sLWlLzfCDoRZcKsGdKyDl
0VVNR2y1LspalOjhJL6JNZ2XQamp81Nc2Mp7l0k8fyv4ttQc4VAisHIhryk1VTVWWuIfpjr+OVlR
jOyGFNJUwuI+SnP1hRJu9dopTWHrbVLjCl7XDlqypjOM+IoYiJpu7OpVrXIRzaLhAe9xQWBg06Ov
IuygEMTgoPkHv23jP8dUUZ+sTjuKQSo4Md4be4J8cZuGrbXLhVr+LE1ITw3x3O7GIUKL3he620bv
dZgavdl69dDmN8ncZPsWbNyniuPYk/q5Pl7fUJffjKcGBcRlj3uTuG4OphxfJnqk/qHrjfkuihB/
GbtKPKS+OG3t3eX7rz4aNRBkHRe7RxABS37wS/6uJYGlj5FmHYpS7V7MOg6gfi1ucQtGX7M7q8V3
1MyatxCp1J0cS8mhmCis7eo81ra0n9fJ8PK9luCJgdciqkzcO3+aAUFby+hl/9B2dQW4y0+e1JF+
WhmOSuKmoM1xlNew+HJaGD1/5mwtmGlqqXqzKeKSjjs87iFaqZnHfhBQhImrcETQUElxku/bXrnr
+jp+zbRYKw5GRgMH2pzEFbCGlLpxul+casvLwD0AH0d9ceEdnb9Miz4GAsm8jA8vcJd1S0d78NsD
wL7O07I032WlEXsNvTkPBnDqBrLR7f/2UuLCDUwPIhAYhfUG0JsYeHbDBrBGo99FZTrv/T7VbzM5
2UIDLunpaiUt8j8Ut5ZAixbN+evGYq+jSy4KhzD1NbdT+tCl1ICHzTSa7oiWCGqL+He0hVE6119y
CZcXIyMhx8CAJgERn4+cgoSY4qQSDvmUNwdBjF4LfHocfEOI8kmZu0KWi15WwRXAqLrYiHsf7NYl
e0OlgvIoHiWrNRvVZZqYcxwcyyLQ7vxuEh9z1p4tQAPZeNF1wsiKOhtqFc7GNsxEEyXeI1vWpImL
CUon6uluIqtze83v3EJKk40Q8eH7QbNY2HnvHlbns5spPcdHhwZ+G5i91zbCV4OtjynYUG6M9OHr
Ae7EmQN1Lq6h5yP1oSy3ZiHxetxKXPgrNtC66Lsx9/6NkvnqsybOP64vncuXI/QBOMLQCNShspZy
QUc+nQKm9JikVrkzUqveNWIX7AYxszbuQJf7YxmKPYifALzpNR1cUGjqKy3rpInjIrNFveC6H83I
fgyakntmjYVVZsIHLICRX3/Ly4lF1nHx2F1w1Bpjn0/sOKexRTgPjkpo5kfBBCKUyv34UBtL5hiV
viuOc7aVdF0eLWwIxKmWtB647kWxMTZTSZrM4FiEcDAYUQb7NNf4PdnVPGRHqN8UNswyqPsjQnjS
TTpZQkXtLw++F2O4VQFY0dWXZICiK15o5Plg7oD2nM8CIXrM58SyDpWJSOOgNtBUatJPPazQ7CeC
OE1ea65Mk/doNfF0k4TczfRAwMvVECuACKn/lCWIQbShVEA6b7qbKh6mb5kRI5uXi42XjYp+G/lx
+YjdfXc08iQ5pvk0Qq2O2yPC7dmjNPrKfTsp6Y2oRGBIhr4C2ECbNjJbYyORuPzuhEOYP8uVihaA
tgpNgxoVNdALEAld6Nbyw1zTsNG+5dVD1G8xeT8Ya0lWSGq5B9A+XIX/EVJrndX0JKPICO+rzvpG
q0O8RRMdUYwyfWnmTT7hBycs+CwA01hE6eRK64pJhNrBHAAowecTzRBJCQ56G444h2OKjTpHc0Bb
F8Vyy0pcs1WMO7+Y/I0pvrz78AhEfi5q0H/Ioc4XVRFhgjLLgDcTE/doSbdeha4KXH2aZU8fki1p
48t4hXQFk0sPHIA0WJ7z4fIcAmiJH+bRzKfuRhKi6n4e5f4unaZ2Q5j48lRdugU6LT9yZ8tYS2uh
L95NQ5iHx9HUb4LCr9HYywxXVeHqN8wm+bvvPwMq0t1KHeKNK9K6IsluXcpShC0AONzZtNXEQnxS
hH4WIo5VSBj5FJnHKlBCr7CU2mG9z4dmyoQ/mj6VPBOTjVNeCF8R4jWsjfP9cmGDXSFwc1+DTI2s
3/mUm2msZSOeB8cc5QM9rUZXyoT5e5cOyn0dKmLvxNOW79myMc8zmmVM9Dx0YIiUI5Zv80tW7tfx
gBGMASVWSSPPl+LwnpR12Fi7l4sJmV+J/jG4LLqDa7h9h4aRkFcowAw5UhKpXMkHpUbTH0Zhu1Hb
/GAxLTO4MEWwISdCnL+QVSuDOhhpfEyLBoFaX3tJRT25RQBGPEhcoxy1L9K7uBTRvM6x8L5+/l1u
Ul6U3FDmKki98/3a8ct0llLRJb5Zxkco4ak3+lWxq3ytssdCOc690WzsnFXHfDlpGI8VCmtKZcx1
XFLbdkDlASnoWFRCd9CN0evVKfAmPwwOcW4KD34XNTdiUMc7TqvEkcw2PIQtlsNVV2OBKHYI/XZR
9IfY1RNkpsI4TK3mu6S0PihFLb6V5l51OkhC/MdxsKdFP977s4BfFfXXV61vnxS9aT9fn8cPAi4v
RpylT/kuE7XaC0EihU2XN/GRtmdsdyZ+FyauRXbo5wGKw/VtFTbizTC2IMtGfjiCj95IEj+cXLwh
ONe4KSJstsr2G2HoJKBeyXH0pcobqW67pTwqpl000hdgqPFJqOAkU48r1AOImfZOzjXzmyT1017s
zfAgF9X3bshmrwmRbmp0fYA7qWkHU1DAIqq4Cxvk1ze5xGWzrzQakIKg5iQqw6vC780MJd8jObjl
5vdRnAEDTY5PtCHdXoX2KiujOMT2GWldNd61pZR7czWFWI4EiotaNT4kZT69Xv+iH4UA4DFENTiO
8OOXn/+yM1QpFnqsNuJjpXeaLRZjQZl3UFyr1oqNy8sHm5Dq+0LIpcprAFc8HyoKmk6K25q1IxQS
8kRicNsFYGRlZRz3aIxsAdU+iKFIX7D5OHRVtv26KlnUi5oOa1VqJN1V1BrBE4QEN5bjZVavMgRn
FCImVJDXoUWYMRsSgjk++oPeHyiJhA7A3sFpUu7brZhbD4I8FC77xt/Irz98v4UEx5LR6emv5rMN
4r6MZTM+NpIJ9V0Sii84c9aP1xfIR1+NXtS7xuwSy1Zp3YTQKcUNgVA2WpJX/B/uzmy5cVxL16/S
L8AKzsMtNdiyLdlpVzntvGHkSHAeQZB8+vMxd5/ulKy2wvuuu/ZFReysKggkCCysf4r1aD9Ng3at
eVr2yY26S/bI58eDJsBthfaJc7LD4GJStEryPIck3cDIqbYmFK4VwBjSy/4SBHnu7VFkAHhSUi0B
fMdrMoPyGQceo3mdUdziEJCtkerO12M2r1pj2rvN+BJrcbX5Nx4qKBhfObjUGy5pAN7TRqWT7kRt
oj9NvWYbG7kM42jS9l6iO5/+jfHQgC3DEVR1Cr/1TWkHxSCI96gNCOlzXt5FKa9OBbQyh0pdkt2f
Oe2hpS2s3+XQpT4+fqxWmVd+0nD3oc+prRTREtdjR9nYIy/ZaTpMsIBcMnqsgbhWuiYuFBtnNjXq
8UWJv7R833i84STkcvy62a5mbmEknfEwpu2XEbeI6/cf7PmRWDqLywhF+cnXIUCug6wR+Q6iW7SJ
k6C9bhOwcjw9LnHWzp29vwMAFi8PbHlPzwcYhaPR0XfeCb0X3+DPNbtpajy48CkBRa6sd/FY+ntV
zdGKYqh7cYbukoPLGSAF5hJm21SNdGJRJx+/2Rq9RRkZU7rTNfSBuotrEHU6xP0imOkbD8jWvMK4
Zu3jA12KahW7lmAZRPU1dv7D1fuPHy8TxjsulFFYgutiRYeGDnLj8e+xNZTAZjNr10naGEbYe6L6
VfS2ce9VnpivoDVN9nVfZ/aPvM2j5sq1I3U3Nsp57fp6pLnsGk9uObb7fmwRexhyND+nmLTeOGqw
ntH9Zno4kU/2MPtjEod6tpAXzSGmY5G9Dn35SFNDkicxS38LwFn8jJJSjRtU884r+eudzzaSrrk4
4uxez4+mNPJD2aMigJWvPRa2XT9olkjTsFRFP4WZo085hm4UpusmcjMRJjE5rhhml/16IBEyvbNF
TNqC0tDObFvg2TyMCBC4kmlTU/M4SN7CLO18BnX6/HuFV+5zUSScuMUo1Te/nvK9j2XgZ5tQFoH/
jgB0dpUVhVJ6QPMYmRXmmrhf905vjXo/NibOcFY6Fi9mx27YtvEIaXMCscEiKJZZONmi2xCMEXxt
pqp7LmacDteGUxAgknS99tTzs/EqzuLCWM9JYbwWehk/ybFK8Prv3cwLG71PnjSnqjFD8CZ/DGcJ
/zI3UudO+fVPwmyfY0/znM2Yl8ZL0yfleG1OYK4HGuzqWwPJfZPpCORDmsOpsY5Tz7penrd3jwVv
N4UKa8Rbn75OuSokNdgqGW2v21jYVX9GkJp984Q59BuXk+bVrjwVk43gTq+B0bveDYC3jW3dkHiH
ep7EVydLomDXap6x09rWKknkGOSBZNoO36VClUVIgGUbXZVORdD7wvrHtriC4KO5MtoHo9s+RZkC
W2mhPRibUYtmP0xk6XHUaXgJrrUkmJ8KOwEylVHloypAmoN7sRjKfwqrxtQKvmd/bYuqelQQV3cz
atk1voj6nozg+pGMWJrckWwAHLxhGD7V5dykq7YLsj7MZ2n8rUfsJtdtLtO7WW/1BzyCCzvMohHd
vqtp2RhOrtLFVZ3o8bV0G2taRcUk/bXRuftqcsfvZYPB06q3vWgIY9X0zboy9RwbRKfQf4g5ymAs
zbPur00MeV9MVQ/f4i5LA6h3qPfCrtXrV8tJqp+BnfdPljPLr7OeGCOLebTWNk7u/JJYpfdpH0/O
qpsc55vTq1ZfRWOj18T1+ZpiGQqof6PTPuGV4NNLjGAhrkrpuF+7TkwFGmtRfc3STKUbDTL6i5lh
M5vQfLRCy0/qYhUny38nT3OSESAH2TtdVcY3h2ZpdhWp0X8AXIrNsMwqO11lXGnWSC3s5wTHtZuy
mVJ8DBODHAEtLgdS2027/BIoeqvYRCQEWNTJFCcbyyQYRnB8VCC8zWSxQDLL2dicyi/eVAgRiqDm
S7ITIKqV1EUbb2Upp2mTi0SSyjHNObhX6uZEr5XdA2LZqQyt0YvXbAPt96obi8+aldq7ogrMNNQF
nM4l/KDbBWq0nuesHH7gegXJOEniIV4ZSRZ1qy4z/IQsLE2DUCZy+doqPchW+NB2X+IUs8XQVLPf
bDEtwGE+lf2zmnJ3WiEua+wwtnLCS/jdolgLyKY2jWR7anaBTHt0A6I45KqJitBv2hFSZ9E7j6k+
W1y6a+QjYVO244PAFQkj6FrxQiVLdysXrzzRzs4PPeLyg2NVPD20KRpleARpX2KZODgs9aROHtjA
42E1OxZujPY8xV8V7bZ5xdJD11QNfXY3pNn4bYhK8c2bDGWG+gDHJMRLIcAgKZuDx6kj9GTdVQBI
t4vh29+5xEknnFRMh1y5nW5s+PJG9HiTzFaA9fmnQm/6706d3vZz8lmfHVtua4wikPhFSHZ3mdfW
+rrWcEEtYJ2qdQTLTYX5MNbtmrVQiYda2IhHjMYrrytzHuKbThOetwax0j7J2XLTTZLO7WOXSPEY
+APBLDzMv4nfvCuc4DNXxzRdu5LDBqN9do5sKOUdFhYzCcEs4NdaDnWCdSprS89j/HzdGP+KVVEW
0bzxM2kmG5klyd9pbsWvmdGIZ/7zpBvRjeI9zdkU3cwx5qlhovGxhLR0ql+VHZkyNHqt+KeAD/mP
7PKmY1L56IbGhFfJOtC0Mg6jklokFJ0zkQo4W86jP+GLmeNcfZc3GSIzOWpkxJSy19qNr4I2JhIj
ilhMIsOPEmMbAi0DwBFF9Ga2QcBZ94heqK/mohu8cGxEL+h6FLjtIDTApkD3x2DXd5XxOgwxiZix
GvzQNerCWFWxpm5ZzMg1Pav2BsJlVF2v3aofvTC3qh6FZwBBeCrd6rVomu6+pkCUK9MKRpINBQ3n
lYmEXA9VTczgxmwG40UTjr/HjDv4z5Sn/9MM+t9skv+ZQn9I5M8/OfK///F/keQ17uR/Ic9f1FX0
BHHc5ub1L5b87z/CyhgeCTQSQt0XceZ/0eT9vzBkoY+4qCcWxSP14P+nyRvBX0uTb7FrsSAcwmb8
CFP+NENwqedRh0DBcNGu4hWx3HH+6IzMTu7FeaDV/+g4mxFrL/RWbEbLusnZE+swmr3m0JOeaIaF
OXFuysGlimtN4wosdcY/kfzjBi7bHN8pPD8GqkbymaYMN7dQpPU/Qm8Uohm/7vZ1p4tv80z24O/y
+ENrap98b6uu+tUfSzCOpRz/67Qbv5kh//PKe/hay6//cfip/uNKJuVPemL/UoQsso/f/+q/VqHh
BH+BTIKHIigEGfzvRQg/9C8gD2SOWAwhl/5zDep/sSi4AvEXcmo8XRZ6+H8tQuMvGIyQd5acNpqk
2J1/QK5x0uIB5/FYhKxn/oMLHebktqWsUddGOkB4UuGPH/ZWr/0qaTlfuMWeXNeXYRYMzWCai//Q
aboAB0Ol5V3t32l9nf9j6Snsz7avDm1dlp9jrIo/E+5i7iyj0D83wnU/1shi+CXxFNgQVBYDjVMd
GxrhtnNKJ96X+txfGZlfrItRPb5/VXz7KEF+eS28M9pKqFCOP2ehe30OtUDsif2lXIPXvcrN9oPw
3O+psJktsBUbF0DA8SgaZQjav0Ts9VGNeHCXBcSkuVhrfnGpD35uQjRSYUCQOkIn/GRtZLJhWbdS
7NMpld+Dyte2xNJYHzP/oC3My1lYwiAZsAjxIjueEQxkZwokMxqHot8IxXGYExJ7QRR6ivYtw0DO
5P3zdnwYEkuj5Y/dNhm6SiPdRuzjoKr3nVXNYYWz/baKzJ8K0Gbddi7e4JJrtpoEZBeyl/CTd4OP
r0XAcnocWF3Q0fVOGoIDDKeIwB2xFxBGb4RfwGSavfzL+4vxpMn5e7bYizFRdhKOwOXP/5htMFGM
jZYJTJ7pPxQC9zBw608Obk3hZGL38v5oZ1aKx+WCrQRtLxSek5UieeZtErhin0hb0iiw4Pl3Y3Oh
F3PSCvs9J4TxEHeWXjGTO55T1CaDaxZturfmMboag7xZN8X0U+nRx2JeF6SCohNcmE4molSGOh6p
yFojd+u02PdlxvWTgbvrKOiMCzvGm5dksxBI3oLVADDCIXA8TNT7ReZ7NTvGXCRrNy6yH25MPerK
wv9UzenHIqaXadGwxG6SF0S7HWzieLzJsDrVdiIBxkP3JtIKG0nL/5jF2jLKoolG0Q5EznM8lTY1
uVSNn9rFfqQvjgeMNawqzFc37y+5t9/z72HQnGJFD2f/lPtTOcyw9aJiX2P8TacDk4zUbMYfBOQG
W9HH5v00D5+IZe5+1UNb3UfmUK4qfHa27/+QN2sfwhMQOtg2JjvsXidrJcFTrzIgMextYU8bIbUf
6Gg+Fla6PFMmiJgYwzpOrzcYUN6ZlWzwNNsHUS83iKWT9eS5zUc/45NRTqZSdTGNPmsSezRTwUqY
Nrpr5V/Cs958xhwpy8dF3bG4/50y5QPImrluVMUenyd7Hbtq+pILTW6gY/gP77+b80PBkIWZTc10
SojTK1/56DqL/VQY7hP3tCEKzUb1zxkGGHb4/mDL9vNHo5h3xCnGDgg7lCsyfbDjr2tuu3iCeVrt
izZ/GOlP75rRNsOon1Zk5q7yRp+JqVDDhdLq7fpjWLihfNTLLnIKZ1kZce49kra9b8RaaBG3HnZT
9kGK5r8mR8ABnHs2RJb78eQwIsUW03CqfQMPr14NpiaL22buoniFPXAS7z78LLl78QmD7gCwnkrp
vNSau2HO6r3XAaltombOn3NBd3MLf9E/xFCOf0yadPdjrSXdhRf5dlumGKHmBm5ZDAlOB49bzyYI
xmv2Vd8b5TobuaeFedmmrwT6WF9ErqfG6v35vlmoVD4LgrzQ43mVp8iLiUFE19CA2cdw0fH+zWOi
DNKU6DTDuUAdebNeFqkG7rEwSKBNQsw5fpNwl1PPrat+75i6+ctWiXGo9Q6uxYdn9Nsz4ne2Mvzw
kwKEdhYBnWU+7OkGD7d2kRXw0zt4dFoUvbw/1Jv3ReXB7YSSjm98kYUcz6gKstbWnFbuW1QE63xJ
XSKDWFvNvkYP2+j9CxXcmZflLSgngDxgMZqy4/Hiqq8dEXRyr5lMqKPZuC6JuV+N9ehd+Ljf7CnL
1JZWA8UBXmOnNh8svXbUMyn3VEPGV6Xn9PjjobgbHUIIMXarkrAKBncD0dW5wGiyf4cVH21oy+Bk
L/L9Iavn2nY8T6fWcN0FMLtvBm20P43eqNmbzleOj66V5up2uZ2atMxmg5zQoDXtG+iZVaWHKb5F
xRa8qBhWhVF0ajNjuef2odnmfqWvcCuX6aGTFpWoZYPP7gi1bq2106aiCguLOI+1I4fomeRHjfp4
suz8Oqvx5l63g1Z1VwWMrpJc6LrB8Alf73Ft64pWcxBUqfOlTYk/W9VRMX8mjzHJHjKZcBszE0xv
b8uoS9IcEXBWV0/GIkwM9XqwnG07FDL9mmQDOevWYNrRg8A9IbjPUqf75XStMdBEzzVxV1Z+be/M
MpD9J5nHdbOeHbrPoU0Cln5t9QWOnqktuxcyxmm7LkKo+M73I+Sg42iBnrmLHisUuesPd4mR13e6
PubPPUYBFmxdXyR/u5OT7IyKLerraE25eRA4OiX3osvHaZOUs/+lo57/rJncHK5mUBex7VxVxVdz
piL5Oc8wdr4b0zH14FZGMdq8aYoi41MKKtSEVUEO6P1sD5raQlz3vlr2ZPhrUZR+tqvKrmrW0Sj9
+brxsLgJmzypyP5IBxO5dhXY/W6w04Qma6tSfxthEfykgRzna0wP0pe2J98xDKSH3LWza9dfWZJY
mnUcRMnXWuj49Te6U0Ji4Qq90/o4SwF9Or0L67EAJygADr5FynQfezVyI+P7HZI7vbcrsalrO/g5
9Lk/wyHKh2SVkPZhXEUimor17Gq1vdfKwVHbbPaUwa+Abl1uBBUiOJ2luT0RwjTgvwknt4lxyDwZ
01HLncbf1N5sJSt8zqpvLnqWb25b1Tj39Fkut3an4uxT1iYmSBsCCfPLyD1I/Jy9QJnXGopIWtCR
DuY6DqL2ULO7Qm7n0c6creekub6LYPgE284BlVv5QeY5IuSWhGeEr4tmvIH127k7HIMdzQqd3Jd2
SBJYr9Zl32BvjWGGlq+7WTUTkEqf9bdu7gV9OORtK79MEzrDbaCUlWyTDMQRNMiq1U0H1b3rwsly
xvLWd5TLg9cclns6dEVy23Zlnu0dV+uNHyrq5rLepH4q6r0cie9cVZ0/xJuiayJz1zu6m1w5aVRr
X92hWFQFXpAPCyBX5VdDlwT9ilam+4n2jYCelHDTRtoaNbGzcwNhxsge6qq9mmXU17sk418OJ3zs
8s3c9lBv6n4xUA0oBjCBH/IG3JdjKtooqdcPblwqN/QUXaX7rm37LOyH2vRfyCIgtSyk39OWz7Mx
uBFZ5aidXyb4GqoNxzwe63Wp64WQu3rOXFTGmj9a3dc6b5z+MeNrn+60mmPlKoNM0d/1NaJJWJFi
jIBSZqGqH8OUNf03PRaQAMotyI1sddaichwEhzLTi4OmE9t11YG95Z+5cuM14Cg+gKHDe8iXRXA7
jp11he4gH3atW0zs2DTZVPVU93GjrYGyZPWgijSYr/scGPiT7bZOsNKaxNAW9+1A3rh5PCTXbVxY
zspthV9h2R6p8vs4l/P4AIThOWtdayt/XKU65ICfUztVw68M5evwGGRV3B/SFPzqp6KSwVGs1YT5
szD1YurZ+px5/nsq52iYQ12Loc42qPPb73k16u2DXhVlstZZBKjIapkHN4C0wB0Y5eWPWoeE/Apv
eGu6MlJZFNdA46bcD5R1zrbv8himxJJ6uMhcdfaKdTFRyaLGBTK8i2LP/m7MXhJ8jfiu4w1gGKo1
t0xjTLtK31DkWmFDb12nhANP66xMkd2tauGY+WpEvO2GJgzQlyHXpLpjw/OikHgkka01M84OIJZB
u6GQ9O211w3BcyEKnz1a66ofQVCiyfV7bR5vgwIaNDRdt8ACZlQ+FIBGK+xrYQwBhrnOXAerQBQe
rw0NeRJmpW7/KntSK0jtdBoMYhF55hsFYviFU8BqQwzfG2KHNCluSKbzMBxorCRZmygwim2jcv1h
lL0VrPxG2sxUYhbxt90L8Z0wG0hh+sBGdNcYAYnuFmIdhAWql/oB1lier/wyKTs8+cljX8NjsOuV
h7z/R6+6yFhXhZzrcIzB0XHeFrb7UI7F3F4HyZRgSzFqTdZvo1wE01UbzYG4a8m0UTEmBYY13qW9
F3OBrbzCXRdmi4jaJ05FrfTWsrpVObhthndPk/ektuW4uq4pUI14DGWTsue5heN8AohNYyLaZflY
I4lo2cz1bCLRnZN+TQhSZz/KEgOIh7bJse2aE+hI69RSU4JqB4ztENSW4gNvVYAMwGnc5joxlBFd
Ka9S5o3XikH7tBAU8rAAo//CQeI+kCAOGFiaCnZEGo8SyxZKty/QtnQ8z3MVWWFnWmn/QwKI3Nlj
PHhNmIjcnK/YX5x01cssG8bQyhJUn9EcOeXVwklxMQIVkX2VDVQtq2GodBMf1kxCbzP8sgYd7yJx
rflgx1ssBxApQMjMS4goTe/qt7Sx1ES+K22Mbev56a9pMNNkxz+ePMV2B4Ld1mML/3dcjh/RjnW2
wpVMi1Zwc0ZznSWk/SBRawvtsbSaJth401Q7T02MvNLHHLZjmyDhre5uxzKvfzhLbbIbhtKDL5KI
lKbIGJNUD7HXStRVUxnWtDf0Ma62NRIPVJp0WuWVWYB6I1dP+2JV4ExcrFvl1tku6DXxnHgFpEir
qrwnIslh05DH2VRXvoyCH5DQIAJ0ral4eX1EW7it5/hr5hoNlsqUgeU2TzOzC624Jyby/ZL/bAkO
w5eOMVJ7sP/j0tRCojKbIMZ75WeslER7aVLRbrRouuQte3akxTuCQKKAPtNJV981gaqt3pP7oC7m
VQXaG3ZOYa2Y56VO0tmh/jNygo7tqRymVNU4TL4r97MaKqo/XX/RI32+STr7oh/Gcic6qe3pp4B8
4hZGcO6pxWZnugMUBHPY+1qDHR1lWkqwkJvdGJYb73VIauX1WHsOG14SAJ/XMbQJr8HvGCM741NL
BWVeuAOfuZjCtqcjDjCLXvIU2ah1aDf0MoY91g0tpBFl39hDcklNdW4UizbaclNECHr6Pudkxh+y
Z5QZrV2oNXLcZnQSN++vzzNXUqAZcC4QOnoJp8zwRKBPmExH7U3oZSvMtq0rvYVE6Rl58yK7Lv3w
lZQyHXoxNG0AQVrKx9+DmgLRab0+71XqmCvYvi3ngkaypkEO60enxqIBPKe/S3uXvx0PNXVeWc25
re9TveXmWXSdid2ZBSS11hpFVk0Oky+7sDbe3oO5aKIx5zPEt8gxT6/cXhE1phEHe3KagmmfGk6X
XGl9mbe72fKjetPBlBwe8oDDeJ+DnX0smZcGLG8T/RI38IXvi6/d8aylMPXGkIm2d/3Wv1GoWu/R
hnER7YyBOJqOC/I67UjvuTDxt8uVCzgoBOaKNPjQIB6P6+AsAeBYRXu0WrjNZW0XtsTdXWgzvB0F
6tECSqEKASY93Q2wbYbMXPnRPsr6eTvZpth4S4Xx/sp5s7+RTGgjjSIjHNcEVDPHc1kYSiPEKG8v
qxyWHdDVilKnCXmN5oXv782EToY6aQlhPk8q2zR5e09JY9/opX9Pm6i8cAq9HYXkc5YDAD8Nevry
xxMitqto7FIF+xpC766RA/wk7kIXeqFvHxsNfzqRLEEQbFKCj0fBftW2jbyNDzUBg6sJ8ix3QbvR
0DsTKfX8/js6MyUc+OkLghJBMDhd5xi0mxm3lviAJkhv70tQ+2JPo/VSpvibcZbeEjvW72iUZfEd
T2qezQz/T4MDnIJ62yCm/lJa4pJBxvJoTk65o1FOloHbJE0sA8oEq9BfiXmDNm3jnk4MT/Q3XnSK
UyZVF1DKN2MCSP35BE9e1+zORSC0Qhx6E6LYUGobo/upeZUMvciZt50f9xdGPLdAgKDozKNCgmSy
POs/sN5s7P1kuUAc/MmGZWpmqrhBoG4m18qZxPcPLxBUs0vGKJ1d7MqXH/PHYJOpUi2LdXFICs84
eEYPu7rIxvrX+8OceYoQZpZdgvweRFYniHInsJ8wkkEcSuHGh7SqKy6PRnkvZzz8C7Mn9dKWyrrw
QZ95kgtNh+IL32/Kg5NRafRlbUV8/MEro3LXOmWySZPRWzeVdqmCfVMh0Nal8AJJsRcm2Wm1A4Jh
GHU/i0PArShsNT3bT75NvVXM5DS0ZpVckKy8+eIYkLIHJ7gl2xeqz/GL82J81p3KFIexsLyX2HeM
12xxTH7/vZ0dBdgc3hxGj8aplFlvRlmPlicOxmw2OKU4tRvdB9Osi+3HB1p68ISo0RuG03M8ncG1
hzare8xPHavZmXk3b6wpbT/+af32cYDWg1Oa+cZGq++EhuQgOUAgiq8DOCGhO6bl3ssJjnx/QucW
BMsBg8yFEwAQdDyhvJ1o4CmVHBy9fezzgHsg3g5hZ8tXsPaX9wc7t9AXWAGjPr4tblDHg6WV8Frf
mZJD2eX2vR6r5vvcje3KmsxLaMm5FUHdxn5PPhjl8MmGUeZItaw+53qBewJdlHaIumct8MTw9/tz
OjsQ1ycgWLYN8JLjOeW4LJZWbyeHKCp72o+a5z5bugr6f2OJL8QNDmMuhP6pICjn2m+XWpoeiiqT
nz20Cj02RGTqfbQoQ/MJELm45PM3+IDH85mbMjJnyYLAXkyuY2GY28nzxdNHnxpQ9+JdhqR8eUsn
oxBjPtEuabKD344jHOpBvyvcLL/Avnq73ihPYSMRCgzhFluJ47kA3+hBS/Pk0MV5+jonQ7N1JAq+
MNfm4cKHdGms5S7xxwmFJ4yv+S4xV0Nizp+gI9rrqtPVhn5xfGF7eLvkkBnTeIb5gVfGGz9VCV4R
xeOYHPrCip5zLTK2QHLeRy930JfJwiBj3OBAfHP5Kdx6kRYX6WHIks7bGK4K5CNOKOmwQgDgWxfq
zbOT4lXBCiV7g0P++PnpJLx4jiQKEkiBBjX961VvyEupTctxc1SaYVmmsyHwHS1kodNMFXO5XziS
bSEakpHeJKwDhBOJg2hI96s7skTTu1QT2sG2q7HbjsSZRx8+7RmZGpRjeKlDT1ODnC5tKvQk6YGM
pEHRQZyjZCWrtPqMrYztr9//0JZl92bC+CMttyyOk9OoRDu2ayW0Nj3Y+BNuacrRVHHrfmXbWXrj
on25jcvOvG4DOkzvj3zmhfpYsXKF5Dxe/jp+ocmAv19eiPSAlC9fB42BPkOZ04VVem4Ug7QIxJLL
/05ZE44/AofgsH5IoMt9dnWS2tf8n0l84fN+e07iE0afY3mMXMpPF05E5z1yRp4jdlfzk9vb9VPq
xdHKjagRaxCsS1LjM/sJ0dQUvSDhcFRP88UKzDnnWGnJoe7gak6+NmzzTgtuevqTFzbj5U2crpHF
SAntLdzvNzUa3jtpk9pRcsiwMtjyTcTQDvc17rXPVYq+JF0sOd5fHGdnt7wwzoDFQ3/58z92SwWe
mCcE2h+cwbC3BXXvjaeNWthaXndhtzz3BdA9odxw2XXfxL22Sc9lbGQfk0mfP+GJld82CH5usLzU
14OB/UzYRnVw02XesPk3ZgkFfZko3flTj9IRYM92gig9jIbbfbGIgYVs3s19DTwa9Ze6cWeXqE/6
B340DGqfnEBCFM3kM8bBl1i8RrVVr8WM2oicrvLW1Wf79f3ZnV02f4x3UtoXdQvOAgxzKBQ6rNTL
f8ZSy5DjpukN0HtxZ2R5ccF78ty6wW0O4hlmrBTGJxd4BPhCBdoCtEXRdBulwlcoWGT5GgnceS7s
nafKdK5kuJX8MdrJRR4UBHw+NdOD0Xa1TV5qI0PoC9FDKtPxqkQHDisCXHLqfemFHf4pn1EcXKos
jOXoO/0+zUX8Q+Mcwt3prTSIxByoxOMkVor2WJl75Y8mE8AbvWcBIA5VPOSr0oX2AAhfqU+tY0YP
MiEHnAy+dDe2+rwRmJJf8rQ4twIIKIMdShWyeH0ff8W+3yk3SvX0MBlSbLIKc6dtaWTglfRNZXal
Su8bh3194U55dhEshpT8uwsSc7LwaIVGkZRQeaTTHeaqRAiaRvqmyV3twt5x7nThpkyVtTCz35iE
NL7WRn7P3mFhIxiiuEShOA369v0P6dwOxVUc4snv0sQ8WWYIrLOyk1N6qGjUH3Thdk9oors701bF
4+z1wa0V2f210UTxBVbe2SdJngvvzueCfuqZbreZXnelkR5we3A2QTc3m9gcrBt63M2FcuBc5UUD
28SqdVGrnPJvOcBwhorz7DCP7c8iYKn2XTP/JILAfKVTMV0J4U+vlV8VP2FtdBdoZWe/IRxJSAqi
TQa5c1nKfxw4uR43/EmUHVruBFdEJuDFLeY0ECsTBetTVif9Z3xzc3hHyvgxFs7rVA72tval9dTq
GvwV4aj5wg567sUjYMApHwNHat9l+f3xo7JpakEyKZH0yqLV0xrGvI3quf9qqmmgsZCXXwC5u0cN
D94LD+Ts0Ev4Ld8RpOHT6kxZ2RBUOvCbV0XKW4nUI06mSqFtrNtCV1jLQqEeQ0PPPCKjiyC4ZOB7
bu/ACnqROxJxyGXzeO6aFQkuA116IBrYuG8gh/2DNCXdG6NGQrwunKtADOjz3//Uzp2R0L+RPdDw
WL7p41GDJh3pFdTpAdvuOg6dysZAAmqJdj/Q19tZpXEp5+7cJ4bNEN0BnjbVx8mpjJJ/zCBYpIfW
Mpp4pZD4BuscuXAUEhSHwcX7Ezz3WLEz4tK2cKapPI4nOMyRXvh5wJElCJnPR9V8w6EC5mFAHuNW
KRX8Ety0nt8f9exjRWhHY4cuJtaKx6MitJBugr7uIIcRes8c5+S2mVCArhZtndxa0uj+eX/Ic8+V
m6m+9KwoWU+f69in1ZQiHjzI0SrvPRGP07pu40HAXrazT//GYITtQfWFksq17Xh+SUyy71T2XO6d
Nn92JGjkthqT/FvrZSSAvj/YqRfN77KDwQhrcxHtES58PNoYlF2DFT1U1Yp7jIbLAyYBKt5AEEL1
bsSrIbeNT4nelWsvNcV6mj2a1XHnVaE2ikst42Vup9UHiMni2UjXky7K8a9ZUAfpJQW5wY7MXqOi
7w9ZJUDRqHf8g5WNzb3EhdANLWhAd45Py/LC0fFWdEMdRp79QgbmpGIPP/4JDcqTxtH4CW3W2avA
6PTxbh6caZ02yXxf+wHxwhDnHnqjt++0xDNwisCbCU6cunQPPLdvwsiga82VDERx+RL+2LKHOBWN
FbfZIbWFvwWHqMjUmOPmVtb+tJVSBN/tscj3mHu6l9bF8t5P38QiKCWo1bQghZysi66VE/7+GUY7
BWh4yK5lv/R+Kl+03klbYpy77soa8DULZ1X39Sovm9GBbIAId/v+Ej23y3CboouBeICFerImUlXk
WTbL7GDICYJy0tINX9k40sThPNGf3PZZHP3StFyfL9R+50ZGhmyaCzHmbRu0Z16lxn52mPlHvJAs
Sl1spNbbj7mEKRe28CdX0umnS9juuf0GMeoC0KCe9k/zBOwxqCZbaZwcDoaeBlZLRNSWzeNgJt6F
e8e5OSL/Y4lRmDHVk3pQc2eRwCykOQqZZhuNfbmiqeXu4Blot10hntNy0C881/PT++8xlzvIH+u6
c3yIzXWZHXQ6Y7dqih+htpW3EYbzu/fXzrmzgq4lCBt5RXCAll/yx0gVJGV8kVg7UdV4Ixku2TRf
NaWUwcozy5iYCqm1F6qds2OiY0MqjU4KCs7xmFFgoWiZ6uygSthhod3PkjQq20Zsk1nBphrIn31/
luf2CQrKpbgi+ME5NeAbtQTnHsskXTdx9E1U1HayMsuouTbNzL1V/4+zM+tx3Ei28C8iwH15lail
qrukrl7tfiHc7jb3fU3++vtleXDRogQRMuZhbBRmQpmMzIzlxDlOHHWbllfSV7xmrVVw03+IqCir
yGh7qToUDY4aDuiPnZSweS7V4GQnEyAy1ASVOGh9ka/VOW4mylAN/L/Fxf4WnpNp7pSkp0JnAsAk
9PLbqg52AFiaZ6ftBn92ij9zffIOejfMhzjq9ZUNv5WqwYBLwwIoF5DtRSxNzRY4P2RDJz0vrEPs
qdXGtYNhpdx487NCuykZMd+GLy8dKZsj6OnyNj1FBfriFrV9CMBs1w+VIXo/AJHZD51wq40imB64
71E3T+hvpuVX/+3c2JFLAhVoNDPoZSkbz86iL3AcA/1VHTkGcd/aze2UA+vy0NDuXHzRMG6HBkLs
7CSUGf5+dxiIrKp6nNaqG7eWBW4buJpHTxUGwMtl6R0FeS2WiZkLnTHaadbU7QlvcwoKjcpUz/11
3TRHNE5PyISUcQkkqPRqjpFAwlNtOg6buMjqb8D4238UO+iz/+CT5HaykSY7NcYibMymJFIKFM1h
Rc4qv2XiaDsjALDikzeXBKOLHFSgfbKcr2a2qS1DL85OHT0NdWtGXaEfjCLqPo2t47b/IYMiFGSI
GswkBDeLIERp6el5fZOd+tJIP3Uwmv3ZGF70B4weiF21lBDWqkyLy5s3jpYxrKlS3EDiuBYeUttO
pZbaYJ6SGUS4lXruBy3q55dobLVPjNSMx/susgh4pT0SC6JMJlx555flpQ4gUjzPtnXqbaU56koA
E51VWtlf4FoQdEyLGDD9WDtUm8xOB41slkW9Nmi+OH///giJ5KR3Q6N0mQMoHRRjIkutUzcFI5xu
TvY8F5b+2KsvrZC1WVRl6JLrhBuXhy9HltkdXF6IEeGH51E4qV+Nme331ir2d+Gl/5p6U7Khdwkb
ivz779dXBY19DJviCYo/U+w7EF+w1DEOgM5pL3mv7n/E6/2TyAkcFFVE+mxvKcVv5hyjdnImlJ3T
5JHnw29g7+o4rg73rVy7Ji+8/jZSTkpwVR+sdC/sBWQKp6FO6jP8hPrfjjCap2oEEOohzvP9vr3r
TWSIhYKnJLamQb9szmeDYsxd73qnSLgpXE1SvdDxpuzV5u1ZOejXx4AxU0pmZH1ADQFdXX6wRrcy
Rm/a4FTEkjKvU0TjK1VT7dTWtBjhYVLL3iUQwOg7TYnsjA6AuSbyfWO9kGUxky1r31QPF69Qgt4V
eGacpqTwfSy1vvfjvHR3g9OLlRT/rXXwW3aFg4JFcBHFlUEiKcbCFoIEUkJ2TM8N9OvdJmKMrTok
sJob55QRoWZnx63Rwl9h0jhusizu9mrTNOahGoRQjl4VZaZvW2Hb+gockzFTG1EivnSZWjR7JYlH
SAAKaEHfoUTQDL4be9Y/TVtb5aakCSbGzYzoPfxsdUUlLko9o//aCBB2eyAuWeMnfdZ3vsiSklEA
WCRLeC3RF8jRcw+L4HNqQgB7VNPSDTcNF4qyGek5HQSDcwHyL1yth9TsprMGAej4Gnh2EDwlvWeO
77VRqZsXLaybxm+9Co69qYhNA1UIq0SetTC7fCOCzMy/MRso5n1jNgGK08k85Z97pwnNQxOqYbhL
9K6dfbrrDKy4mT39ZXtlkWxVgwOxi/OcKKlKIKXcuXk4uZvRhTPxNW31gWm9xraUI6WVYNhyzsZw
z76qaJ+l1mS99kU8wsqnCTF6exVUe/MtYgjOTTZZOw5GuRnqujPPDdyEoC1VbfiSDMxkf5/0HkFx
JW4AfIRVmAafpxpQC7PBwRQFz64RF/2HYNJV8dEzyla8WFxQ4dM8Nlq1qTwyzQOEuZAqdYao7dcB
hsBy5am5vqX+h0aVKo7w78m//3ZLDU5MClEa1TmiMr5rQf5sKh1psfu3xrUVj7CYhtkblhyhpEsr
OZKaVYasx5lJof61ys1hl0T6mgyRfIYX5wdkvkdnjskYmtALK4FhtvCnywveznQfPEf5uVEpQeyK
HpHPjdkWnuU7ZTL88ejqQP2xdzQV8A1Y+C9Xp9lz3ID2kOoIycgsohjNTeTWduHft3N919NEJmel
Tm8wiLB8wOoyNdWeV+s8ph2HbCj17J8satKveL9UIco0q1r5cHLLLrcUk6yI5VF2IOC6XJoR6eCt
ayM9K+lc6qA36iDbFVUQDdDbQtf3sDdCVUVczMCBZOtZsjfFpaMzNV4Gp5wa3i6T+qZBDknzo/vI
lDIBOG1qKA3pql0uqpjGcI6nPjilhtkdoKGNPpb9PBwhZwl3DMU4/YrBa/fHIB8MNAXlS2L+S4O6
mZgJrfHgFCmqfvASmnhAYh7EzfF84BoMTUj2RtqFS2h5Lmia2HacnL3RNM/GHNlbR0Ge9OHNo2XC
60+ZHZHVt9LxbxcGE1UtaNA8PWtBb3wf63r+Ghm0po3KzfeKWhUrhRP3ygOprwPJwi9Iz6icXO5d
MWnzlGYD+oJjZr3TpmweYH5V02+6Z0TPrFR94VIYfrWTNq3ku7dMU1uWvgIkDLjUpek0C3MGFc36
XGhqOxyrIqOq4LbdDGpDGE55EEkZdM+jNs3eYe7tNbGba7chJ4XgA1gM0uXeFTI21GfmxuzxbOqF
eKbgF6Bip6+J592yQoWfs4CCj+z/Xq4ySHMhbCubzukcR9s6V+JfU1XNa2x31zcJkE6uEkJGjgA1
20szBdIkJqqd0zlpindRoDjbFJ0N8AOlvRI2vs1qXF5acpoHXAipC0MqS27HOTZrozEScQZ4O0OD
MIXRx9oWDLk62awX/iDJlz9UbdioO+IPq/4wpXaHmHOZKONfYa54vV+PM6y7idUrCJoHzvjeGkPF
+unBq7zGG3ZjZ2BUlcguKh38Xnnt/3aiFCcLNaIecSYAQgF7hktj0rr+7DpEM48eXmDCxJecJbwa
xu5LU6GhDv3cKOJMRDs0mzZp0G2OxuFniXjrZ8Uem3Z/3+KtxRHxkN4xS8obsqjTG0HajKmVzOch
7YdnvY1gDgfw4ruzo+3um7rhyB5ZJI+j7kidVPlTftvHoEmV0OzS/KwKVTt24Rxtw3RVs/M6yCDA
4Iql/I+CGKnXpRUkRIxZCaf83NdDf9QTs/o6Wr21U+o63XidN/tZ3z+IMeRqp4DD2qgbI/NzlbrK
sng4eR1GUT/YVXGRb3WT/sr9DVxqov9rhoyfzgb3+FUgEzZDnyhJUZzjinKCl80QODQM0I+qkX4w
0Sb+3kcTLNMePY5D0IzPk2qO380kzJ6hTWjfDVbZ7EL05k+2CQ/8/V939XnfpiAlKBysJYIyi42n
viR04fTaecgLigQI2MDb4OhPj1qRXHByvBpWWEnpd/l5tUwVzRgyNhcJXd1AF4gEXijcFVd9Gyy8
uKLgvJJRKlMp9HL5ppdmEnLeMtW7/pTpubA3nkng+ivp6r59H85Wrb4UPSntMRw7MW2d2XGrQ6bA
APZch0Wob4M+SdDMVtR52kz2OFA+Qftzbfbz6uzyIy2eUbyc8ijZ6eWPtNHTDHqYVk66otfM1hvJ
bpDER4qePjgDzVUkxeMosclBSfhdF9dEMs4kYOrYn0CHNtsBrZGDkaTeyvV37ULyyGJBGiEek3//
7YbI2qhi1KQeThPMNtvaQyFIt6b8YUcl4AAsR2yJTg+X2aUV1UxbrekrVc6Va8/lALWA2gtlxYWu
kgGkX98G2akTAtFdtmLrPJ4G1W6wQo4DqY71ozfmY1nTfbeDcA21fu0KFLFwBNmBRztyWaazxoTk
MzO0EyQajM0baZ4eLJjboKrJjG/3j+BNWyaoYwnOobe7OBtl0AZNlXbaSSkSBiWayISeiHcDntW1
luq1Q7AsiSuwJL8qxd3LTwVoMOuR+9NOYxfasBWGgR/PtbXiEFdPBp8KkIID560sdi552uY0Gzt9
ZvMA1qGO2xeC+kyPfIsBs0RjlNVes+N6pSZ/c2lUbuHNZOr7KhmebBexAPrmp1mIdg9xRPMUpchp
3P9WN60QUkgUNUHyMhvQ+i5so9LUTpFh59u+Lep3Rh+udfduW4FpFwA1CfZSs9PuJgHZmqUB7ums
bZBAKKAo7YOTddxBfCawNdxCKDIwrnPpDKkV1aonXPyucWhiJNzLwLTn/+IMQB112oRk1EvUWS7S
wh5INk5AaeatnsdnWw0+Myr2mWHPl6EIHsMr/29V/29vWcaP1MQCJMAXSqruexHS7+09dBitol8D
DVyVa+X+Af6GkIHE8Aqf0LpN2ZtC0U7GCCJ50N1jHBZHJ/LqDeKaX+q5/B70wStNr25lT2/dGOym
KZEgiKAukRFt1lhdEuMfpmMFB70fhB+6XnHMSBkfjWdZpITwyylWxo6XNaa0wy3mGSeJmK/eMi2E
OKZnUI0c4c15/Gxx4YL1eZN7W96DyOWobV4nOthmD2imlyswYhXp4b6Vm3tHZi2Bc2TzS6gHck29
JZpaPyGS7u7AIvwKkgmN0TCNV9azRJXhipDEUthmwAO6DpoWlwfM7pW2CvpyPhVGGm3TbGqOMPvo
26x0isNIT48p52h66Qdt2FdaB+fp7FbHogtHyqCOvlJYuL5UAK8QR8oBQBkPyI35LRjIC0NY5mzO
p8kKxbaQg6cl/EAri75lxQM3JkGCiBIukRD0fpqw8gL9VLCtftgN362pnlac8toI1yL+CBMuDQTQ
QZdLydAfpChjiFOoVMpeCwfAYG5nrnjKVcQB6ojxUmD29K5pJS82LAiiXou8yDnFKJgJ13phdMXb
RIMoYZJZc5arJUmyEWYNLN4UahzOoqbqTZGWDElrnaDtNv0xN6WgmpH4953/lhWdOJCTTHeHb3S5
cYHohwRJGutkNdBD2vrg7c0U2rb/YIWiLfwiCE3Yy1FT1226CoJCOqkGMMFgUgzG/MLg08NWAPq8
PZIMiNEwu1xLBam7OcOCdQqh+PeZhtN2Q6esEXJfXRe05CQtCxVG2PWvQuhJeF07KYl70rK2+1Rn
dI1iI+3+tvu5X9m2W6YYfYEOhc9D72ARnCEiFs0NP+SU90OxKWd9OEBQHGxjL2ke7UKzKsklDQyc
mIjs93LvKJtmeZXndBqVNPIBofcbodqgwNGYWVnVDZcD9UEQTTHYwu0WpuKy7ODPoakZqqDe+wAq
ECSqxaOvvlwQUpbU0El0rtQymoh6X2zELMgz/4yZjXkyeu+n6brT8VGvIymA7UmO77Nxy3JI0enC
iMM8PBuKBpV5pf9dlumaTvz1nvEMSqQAtM3EGMvUv6+R/6RhQM15LD6CJo2+KE7afHxwJRwQ6lPw
QzOIaF1RA9DZ6eMhnYvzoNLEaVpd8R1dGVc+/79MEBepP0mNFFmSUtQeFbHFzaYWhIUI77qnsYGu
0ofSM/xQgzuctj1tPygxCr10zmxInfmRSMfwayzKyX11wPzqzyFNk/FbFqtpsRPI5LXM+5PWbumX
6qeqSYfgmzaO1byJDMi+NqWmIBapJ4NtPFWW4jZgG2FUhnvIbicGYIzIKw4A2dMWUTWB4mXpqqHi
69BqTVC9EdzvAzQ10SLTk9HclYivGPvcG7t6Dwh6zA8haNfpuR9cuz54qBLsY7XSHLGhUzTpH0Ve
zuMfJYMeJm3lyX0O08isjzU0itHTCEXnPxnXyS9icUPbzzBlhu+9IjLjPWp5Q99tJhP2PX+sgOZ8
nCZSkNcgNaPoIEbm4d4NSiya9/roWvPBo8AM7B/mbQgN28D7LjkhQ0bSBtgs6R+g6heXRc70ZWXH
MFabOhSUrVcU74lKpmZfm8n8ESZbB+G2MSv5tVkV+dOsmN9dkzrIzoUrVP9kQ5jcHWMGHPStq0Hk
v5nAG80eHDeVre9swBjVzzbv01dAL5r24jREkfuisxh9gCM66s6JBmfqs2iqcTxMbaa1+zQptPoY
kOgO2yBWleEVbvLhT4WCNbAfnnUrg4lTCcxfVFJDdWvPUyb+AXjnwHimirjbFlNetdvMTgLn40y0
6O3rwayGbZEP83CwNPSQj+htMrGwyUsxKi+87n2wMxsz/FCyRfEPzxmDdAexWR/tazc1/oiswjS2
gJGzaueNae68QmiZKc/FEEQfmQr2sm1lt5WyKzy1rv3BSUak97x+0P1xiiCzhtyyN99BMJlqz/kY
iJicV3jJh64MU3E0myKFUiSqFBAFrVO72xyNAbEFt5BE/8Br2blbL2zyv4OwLT7aISiyjUXY2G4r
pCs/Qow9qZ8R3DReBBTSTLLgaZr3nM7MXyNNaSklTNRROT91nZp3vt1S63m1ZjNLfEQmlfismZmS
HBLS5PAA4MWOdrNSuvpORF0PwER+hm91pbX6nlqHbm3VJBmr/VQmlXoA7tLrWy11onpD796bDrSH
ErGJ4mz+LmlV4cNyKs4TzNgBAqdxlM/fBy0YO78F3lFtHKeB6NI1as3yK0b8rB0koKr9S9PqXN1G
RqOnQE08/QMkyLH9QVORIUs3qYLycMq51ba2lYb6PhkyrduXran+ff8qvHp5GRam7EetDfgl+Zx+
+RxqozqOmVI255AS1r7zqvhoxYr+tYEWfCV1u7ra5cQ8GGVATITJ5I8LU11uRXrbNmer6uxjNIz5
1hg0w7+/oKvQVVqRPS6YALh2l500aFHgRFX75lyTBz0zutlsTZ0sZ2D/oi7+ed/a9ZoALVHDZOeI
x4n4LtdUKx6c2Kh6nr0SJtSgscuNGqr17r6V6xqyrO4AZGbWmnoF1YtLM40FBinkU52FkhfjRkMT
S2zqKtTyTSD5iDcpzCTRroXwOf+peULPmV5RAmBE6Vi272HBLqd9Vnez+5I6GZKqjPIED3cugH3Q
lTaJ4kCgUg69/JE9w300YobunHqDa/n5OKrvrMmbHpw6g0DTBuzO882ABDXrZbKst8YkKjsxmK4M
p+cqjWAnHIYp+UIHx9xN4KD2od0X4YpjXbWIUauTPKJSioT4cUlukUF4GUDi7ZxqZwieHOdHoo31
gUmo4C9eaKASUQddc9Mr0aPnBmQmJJSgChzGkfiHy30NVaMJ58q2T0WlTQczNXI/cc1P913senXE
w5QE3pIjuEkXH69BaBTS98w5QTWp7G3FNN4ldEF9q3LNfZbq77LYCCGbH42Ho0oicZJywN/EM0SY
l6szerhZVaPzTiOUwpsQrNu7VlXKlaj/6lZg7tgmxyTPJKN1l1hGsr+6Hm3FOzV9kLzCTp/sNbNS
vnURACioy+Yv97fz+lrlwFJG5zmRyImlcpNWcciiwBvP3L7wQMZN4ifEj5sI5vkVv7xhigSP7hLR
P/fQsu0ahuxbNKn9ObfEIDmU0i/wohrvqlLpVwrNN01RYQa1SMeQMaDLb6VEtfDGyOzPTRxOzpbj
RknHCqV+eak2tb2/v4nLOWpeCuroNOeY+9JAopjy9/xWtxFV1qm6cMYzE1Z5jrwVGkpbdHIsFXRE
ac3btud/9lRYjaOjdDeo9RfXZHABdGOVOL6ba3F4ZCyMjglSCfFaLeaq2C+nP1zaWbTY4Z1b7rw7
Kl1nC3c4O4oWb40xIdijjfY+1j1aTlbdngZGbx+9DXBfyXIHJp6WIv3vyz2JjN50BI3XM9dUH20s
eDU/SO2glb2//tTyXcOjSMMAmiwzcgizGjXN5+ms97SEt4ZSzmdXab3YR/TGXBu6vGENuTtyS8iK
eUWW5UKRx7NG7Ww+T8EkjjESBHsliOP3lR79uO9T19+MvQNGixgoE0SITlxun1cieZiLYDrzciuv
ImjRb6BmrvtF7hr53qxiBCiydGyilWzwhmGa7VSRecblaO/iFkdfCcgJSNUz5YfKp6SubCJNGf1e
9cqzVtfZcZRB8P3VXl17kMTJoItiuXxDHPn33w6QMzddXA6hOBeoM3yMhzl8h9iMd+zKeHjf5mmq
rHjnjQ9JcZKsVs7YmIQDlwY1JGFIpwoMsvkvoZMUR0gXki9B0MWH+2u7Dr14NqhT8iGp9UPQcmnK
LgLNmJ1cnFvVjd7pSYq6RB7bK8/TrR3kXYJ3RIpWXZXaStMINVIacTaDSHyFLLz1Q83KDmqfBH4P
IfVjJBlceTzDaJxxbGmJUqW4XFU3260WJYV61jLPRvKi6qXQX7ZJmklZeRNvbCCmIKvjOSSKcuTf
f3OOYOiGMm5r9WyEY7Cra9c8msaq7NcNKxJQTz+PniF35WJBRp5lUdHH2tkaO5TdR6itKYA8qM4p
tw1mJ+qtXMQgg5bd3bFoW9rTjXaG1aHbpVk3bWY4uv37LvfGr3hR0JFmqO7C7cHFT/PwcsuYpAwV
1wnUM+pAwvChPQI8V1KtaAEbT+oPZXKBtHeAkl9FE9XeHuh/G8J14VaKdxSNqqdbPfCmr8KZxAzz
BvQ6u0J1emsLb9ronhu9ULOtagOZfk6DpvnbCWK7ey7reHC/UDCr1G2lxXQqDSuKkr1ALOLBGbm3
rQRPR7ApC9jUYy/X2DVFlw1FrZ3NPHZO5DYdBPlVLFGJmvbt/obeOF3y2ucIkxdSCls4x9TkXCKJ
qp2zUnWGjWYBmt10WmV8oFDctLsmS3T7YbfnTaSxTAlJ0houu6RuZ+vRNBUjxM+pftDdGBzTbLYr
riJ/+aWnUM2GQ5htZJCDgbnLXUx1bSjSzp7Pnl0OPzKrHfY4rvGxmCkGiamxv5ld0TxpQjVXoKzX
VzD5EUBSEm0o1rhHLi33gQFkKMJH80Cr3sO5qn3tUwC7o6Dyd//zSVdYLlKi70l9CUToeV2a4sHp
0JrBFNIY44uBqzzHeu883bdy/XISEVCZgNKEC+SKN8jpRDD3U2WcqZY2fmGN1j6fChft1Sb8lMZ2
9tPrrGB/3+j10qDJgQICDCsMpbB/XS4tseHdLwvdONOF8bbowsRfXS+yHg6oJRKKr4QEGW30Jfeu
qBJTlEFhnjPVjd9Pg8lRd0f7xa6dNezvtVtQdgF0yiVJUM0/Xy4onxwPsbvZPHtq9KOZoXBX+0rs
x6hd6+fduCUluR+iJfwHoM0ydoxsqrJmbVhn0OspVEPMkhbJLk2gen3SzALqtNgcK6aPFD3Wnu1o
nlu/tuvyrHq12+z0eKrEtziePG8jBlN2uCZTTY6hM8QfapGGwheNUv90uI3jVwecSHjUM9XIEVZS
44gRJeTgfK3PY28DZqUOGH/KWrEW6sgNu3R+DjhzeJT18QGKTZcb2s9GESC9apybNv6n7Gpj65io
cAUMAOlx+5cYoieRNgcRKj8edk0JyieVJSSRgLBLwzY80IhLCf1seKX9fjYV5a/MarSVA7DkQeEd
kKOgPAIM2mNnWa4b4sFsZrexzoxEuVuK5tYpQ7nFD5Oue9Wctj2rkZkdBCS320mM1QcrGGO/tDtl
5Za59lyiV5ARXNUAnLi2L9dLEtfDt1m7Zyd1UKTKFGXbTHVJyXtOd49urZz8k4eRB1Cy/l2a6uwy
zAN6aWdTcdGYK4qeVgL9hPtWbiwISDE5IwUsR4JCL60IRF8rxc0sQiIKx7kVh4cBeWzfi/Cd+6au
nyHUS1AToRHA1XnVj1YYGfL6qrXO0DApvgj77outpcM2hBq732huxETgpInEn4ysehR1AWXwG4c0
1w05/LKVhwpYFas6thPIWRHCMjKSHT1+3DsAdFgg+ijDgjxf1CScIfPqsR2sczxX/SFsreJ9RCK2
14dyLRdYPESSKgnsIJLzDH4RNFsLU0GhFWSPc3ayHMWB/ymvDoPXIZuWIby4LSNhfqiDVhzvf8KF
t/xrlVSHK5vy31XMydOWuUYBEY85G0xnU0XL9hbvYbohH9df7xtbnvp/rUm1duIxmr3mwjdh8wjs
RocZsMkKVEkHu32OzSx7qkUhDnbY6PtOD/L3CSJZ1cZq1NqnVeH8QXOrWHkb5f352/367y+RWHgA
/lBgLEt2dhsoGewa2SkZzKl66psA8bMgVysdsfrZ+Ez41H6/v/pbH5j5BZkNSZTNEgVN5AvlxDzC
90PP8QcjYiiyNrG6yxFAPNMnDfbIOxKn3re6CDXeFirjbYB7oIdowlxeB7R0vbKfVD5wMQvFbyKn
Y+p21N21221ZT3uzROWIK5S2NLMFixoEgliOUhZNfpoaYaY7rWHudGvrZfZl7kqo1BCsTI7JUG+T
wUp2UMrkflSHiDUro/sSZG19tItJ+XB/+be+s2RUtmRlVk4DXi5/bryghl0tP3HMtV1XD3G2UbSS
0vroqk8A66s/7xu8RSDjwXXEDCeFA06z/CC/Jb463TkgznBYwI7DwG3Redu50sUTfjG+QzNU3aaQ
g/cIvCLgRy26+KwqabGy7Fu+Bpybqjt1X9o7i6cG7mGI7j2ONZSb8+e4nv9ylUwcFXNwPlVWbO9x
tzX5dulJyyMFdkOWglgLedflwhmuMxUmWLKTmxviYx+q9vyugtq12XrwzfmNkX1LwcEK5Ir6UGwI
wIz56/3Nv/W1gZAwq8erxFzm4g6tRmRTrYlTzavT2JtqLEyaDFCH/XKaYujeeXNvlY+V3t7cHiwn
EDVYdID7Lty+aYzITk07O7VKNnzRk1l5ytXEfHHEUPmMzCvHiBGj/f2F3vq+QMDB0EOuJ4ubi72e
4O9oujA/ObxEO+SJlQMNfDTvMrU+avrU/TmmSrfiVMtG4dtSZRuHkgt1VO6wS6tK1gVZp1j5yUji
8hvZaYy2pTN+beZyPKhGWG/dWOxQGZ03ikmUzNh8tYXut3rS5i7ages1D2WFNPX9zbh581BsInmj
/ElRYfEJAug4uLPRki1c1E4HpfN8BCbGeOtS99gqgGFeAmO0N0MsQt/UWwiy6XAC0wGpWQtSCDVK
Vt7VW55IVYoYjCKY7OhdbpVIRDXqUZ2foCB3xg3Jl2azO72U2I7VhlcGJIm2shG3TqCkpJVMa/z3
EniudWUUMLiCpq6otL0FGPfJQ07hCc2mej9Z8Ml7rmJvh3wKJLBgFGsOcsstoZaQWTvhBIW5y1Vn
8RgVBYzkjG2BoGFCAQ7nzWAYKJ4C0AVcIyLrBefa1kHVb8IRoIaNtPiGS6XZNkpaPydtI/5h0BL+
u6lxy59BF1LzUvUx+3nfaaSvXt5WnDqqJzR/JEJh+RpHRdSYSYDYCQM2I30f5kS+GFljrnEJXAdY
Mr+A65qbkXGX5bhqmkyWrkne5Q5mh/eCf7V4BKu+fNYyylC/Hl4VQ7EonUm3w9jC7eq591BWtZGl
yUxgh3VU1vPBDON6fDisYN9g2oeORgaPS05/oypys4hhTHdTBOiMoMx9hD7XZn0XCQYXDq8J7RQ8
mk4d5AGX/qToRstqoZ6DHL2MkQZxK9dHYiDuN1C5RF9zpcgzQDkIGWxqCfX66/52Xh8o7NOBw5s5
N5S8Lu0DAbGQDYnTE8M/zgcPkeV5V+iDGv5RKU0FTyX4ob9bxYl5WrqubXejUoq16bnrQyWfVNkd
oKJBiUX+yN8CijoCrBArY3pyYpHtMiaMx02L+kfKidEEahi1y2GpM/3P+4u/vsJ40CCmZ+sxjfte
2nXCOCwJVaD8AmQUbB1QtOFuat1cHKwc834ENmxN1u7WYrk4cChyZRKExQtekGFV+sQXb8xs/glV
5LyFuGQ4mJlRv4e0Lf6j9gZv5TPfWCmYapr31FuoYC1brYoS2lXfQ4hpm6MHB6icHWKsoBAeGsVe
jGozFbTt/d29cS/IeJRIkeYzpdyFayVRFuXpDP0e9Bdp7ff54KTHrDZqY+PmSv/5vrVbKzSpIr2x
nMqJ3MtvWcMUVwZuTnJpj4aPVj2V8NmdlC+wEIwnmFi7tQLWjfVR2ZGpMwVxKfxxabEEwm4zr5Cd
NL1T7ae5U+tx1zFCV33VrLZ5+LkFzisR3iCUoeJcsr/PZsLwiW4UJyObS19F7/M05A1K2tAcHkwY
bL88vJ9gkVTyCThG5PjH5erE5KaF62bFKUjs7Dh3hrHJPV38KuwWvGvXCNSc71u8cTDgVJCMWRDs
AOtYXoUZcwzx3BcnCj8giqspOMNkBFTBFtnRGnrvnZcxJLbipTdeSSpJXMBUJLiNlwMh1Coi0OFz
ceIC0r8oaHv/qOtIPN1f200rMNJo7CQfcYmq02Be6hM0Rk/lVJa7yGiHLexKa2HijTMge05gNqj2
g/pYeCTDwrTi66mEtp98eG/GaFFsxthK9P2su5G+b3XxKEUMe8ZwA7An5mpJTGiYXzqKEYVN3AMP
PoEOtD460Wx+goKs+DVHgfUpK3vb8h/dS4qpZHxUxHgvAVdcGkwKEQZUIEoo/2xl11dmv6cXu9bd
vd5LrBBAMZgMowDJwKWVIjTNJLJdrOQOIup6Nm7g7wp8GK2gEZ11Y/8fViUp/pEHkAHH4tslInA6
iAOrk62MxkvUIeBrlGLlGbg+Yvz/m/L1Ia+C2m9xSXaKAgNzk9anMSuS5yKYs10QDgPvbK4jxdTG
0x8B1X9t5WRf35TSrIdRCtBytutyL+FAAsZueNXJmZThbIWJ9gxt+pRs6Fala+Xu66PmIkEhvZKR
DqhNFsbinhxOD6P61NjD332V97QQHtdchl0Cz5MnzWNgeOkdtZZowhvG5pT0dWGA3rLqP0RL5W93
3yvkj72M4QlNgEcRoDESdXVvCHpbYUZB66TrCCMOlRM+U8P9R8+q4jQp1RpxxLU5bmDaBDrAEGBL
ywtElCa0cek8nqIy/HOqXWerqO2rbQ3utsvEmpzldez7dt+/xWDUha9YmLq6UMNinE5aqdhomQRq
tQ3UpINcbS6898WQg6Guwjqvd2PhjWsU7deHgcsSuWkw1XLkfDkq7RaMFhdpLTjhubop3OZbp81f
w3TwAJ/R3q7Uev/g1+RRY5RBaiBI6pWl8mlvGUjx1Z7yEjVO6zeTuaODt62iwuV9m7VHI4Y3a2Be
yWDA+hqLGwwiJoS0K015iTNdBduTdMyyxN185MG34aPkflixeHXOaXYR8L0lgsANl5VYiMLUMqvJ
OGmhzrY/lQqDJmGgOz8bFTaUlbNxddCxxrstkyYWRyx9eatA0G3AsC+VFZmr3JhTr7yavVgTo7m1
Jgm7gW6IAwE069LKNDYhZA9OfBqnefRTV2jgIl3lWcmK8dEgQfYKQXFw3gFtQrx6aSqLrKRghjM5
1eVUPQOYz3ZCG9eGeeXzeHGlYAVklMzn3lpocsG/JVvc9sEApxGcwJRXPjOBBojNiBOKiV0eBsWP
sYhTaDJaJdTCd70RTOWGCTLdC1ZWe2tjiWNpXrN9dCcXGwu/WxCmE3prlByDctfrdQkZZ2Raw0vi
2f1/cBake4hnuUcpKy5W7dHh6h1rIJsvEOECOFbGflcWXbcSnNxaFS8C55u0GjDV4huOjcgFuAjE
FjInmTfQgLs/Y1eft1oQK+Z/MgYXEQU4Ursl+XHQBTBymBhDIGigauAl4Q7d6+bjnOeMu92/vK6P
G5eIB7aOEA/+iuUwnqfC5BTBEnUaRGXuYsOd/Rw2t0e7Vm97x9PNhLF8ExYRyhiHXmePCvzYeQ0b
QmCBwNxICOTfiCzHZ93OkxU/vLEuTT53EtXuQUGziBcYZm1n6mP5iW6F1IgcnULZd3lZ1itf6+px
ZWkwHEPqRtAAAEH+kN8PXlIE0f+xdx7NkSPJtv4rbb1HX2jx7M5dAMhMskgms1i6N7ASLGgZ0L/+
fWD3zK1E0ojHXr/NTJeVcEYgwsPF8XOMhtplk7V97coVQ3Gu0pvl5Ft9FYduDYZwa/jh4pHDKHeM
70WiyjJXt8ycyVLjOg+PYalLR2a15L1kSBqQtCa/mivxBZ4xbSPKfGah9JrAHAGoe6ZNltAiSWJU
oY56Msa7tqn0LyVN5gdejsSXAkCfG0fz8tJxIgn46InQFOH5Od/Zyi6dcRxoUKQjtQ/fKS3xXZLD
6T38bc50ePkeXK6OXggdGEipiGnJGc+N1aWsRyaaKsd8lKTSU9VGrvyhmqTatVsrStzYgIpiI0u9
/IwwCUCDQn7AEBM8DOdGE0fPTDNvs6MzGwGze2Mdudmktw+M7Gtum4wQhfSgRF8HQSC2hcyd8RLy
uyVCWtM6lgwqp3lP28EZZvSKnATpntFq9q/eUdAyaOQQAtK1s1clXbPQB2m26GCCT3lkzjb+mYEc
+WhDgohQES30dy/bWx0XesSkdEDGnmDkNFVWx2VGKUdIajne4VMDT1n6d3ai2X7UWq/mMwDuQKWa
9hWSSLAarZ4DWVS1XNnmdFcw6fKuiWFwZPw/3oi7Vi5sWRC5AbAb4ipKX+vP1M5JlBbQn93JuqBe
wvuzS3Qt2zj4+uJ7f4kcFjPLhaZKvAxQKPbqDQWfNDZlZEx3i9Zj6mlKUqsMtTZR7sY1d8V3emHB
wVZb08+wVavSRQbBvA1JDrXjkA7BFyUsrYdSbutxJ4pcUyFEyIIUfJnI2P60kCU3RC2kd0WOVNL1
IJv59EYH+N/eiZ4b4pVDXmd7us/6cGCcvoz2chbk5r0EoMv0nVmurkM9Qo6iDgZSP3fSrTC8TUxL
RHdpZYti51Sw1nmh3MjslE7ydiUjyTBdF06df0jTCIgUnFra1qzLyms87R1YcaJ+KlxcqZUfnlWl
iqPMlu/qrhDXQVY5OyXPkv3sJPWuyWv1tTh4SCuB8+BSOXg4qpXDUHJGYKV8UO60odY9RauM3SJ8
4wK7S7bOxeWxAEVHuMOrTZN4HfLQmehNIKbKnZy2rduFoB5mEW69nssGrQ4fDHtMuCyDBFDMrjZQ
tyIIfZpRu2spHkde3IzBfrCEsguVVPLUqfvZJopZ7qceedWX/cUz14uNXAIsCJMWGsJz56tJQw+F
XDbe1UaR+4VUhG+XUb8NL7hy8ZwQyppQ7FC4W0ZN1tg5LoJsQr+q3MGz+t6MbchYbdmti+gxLLIC
VvetzOZyWQyYMN1CzrGw1KyZxqWiG8ymkJQ7wLrVlUiKDxP4+I1VPWtkeSx5vdQlrDvfO6cUXZuY
NbMsLfJuXahEe/zFFlnrpUenNg5MHOYLniyYyc6ttFkFXwy9c0gEiqDc99UsDBfhLerjWptvKs0+
86kooqF1wEQrok3rRQHbroMp6PW7MXKUL904F9cMqMdvQCyEd7XQ9P2YTsnGW/zMGqGnwyyIR0BW
awIeyVDE1AaNfkdSLMFP0gQf5iFG/DOD8f51UThnEeYNbht0tDRZod84309jmBRGLm39LqGR4c2S
kfpQf6M8GjWyH9CU27hhl94Re0sDjpk8i7rIyluluTmEAQWZuyRIB38MjNyzYItgzqrv3KoNx7cv
3+jLD7hExDQblzyDkswqhovLGFFZGJHviIUtqCQmrWqvLcleJgocYdU3Ag1HhNyyPN2aP7z0YxDG
Mm4KcolpNgoz51vbMrKkD7Ni3DEoV8JwJAffmJ4CLAVO6jA24fSgo3TrjUq/Rdr3zCYvo48Mu1IB
ACy/CrMSOtrQs07WHf3UAXmHoN1ZlJ1dlIhst2Cm6NUflaoJnppxCjwaHuZ8pUBN6wqRZKpdVlhA
LAIP5hNvthZnae/W/dT/fPmrXvoa7DEITSIMNwGpwLnByZkBVMetdMfu627bFoU32vVW+2EN8eRy
YGaZAmBh9D2M1XMApbueWqkpIUFhHAs9nX3RV18HQ/5ptMx423H7Lo5sJprk6X5QjCs7GceNhGc5
n+ePIT8CM45c0oUlfB2JoSkG4JPI5tjpJnIG5hiYw7u05I6FbuHYkJdU8KTnh85Jo+CxU5RAcy0Z
xiv/5R2/vEeAIGnEkHOR1lKqPt/xWVfrKI3T8OjUAcMGULkq9OlF9dWsEGeuElRt9Wist4osl8sn
UV+SLyqVJEXqyl30qOjQKM3jY2lO5hXCcWLa6VVeya6IVHPy+l42v2rqZBhuNWvtB0hj9MeXV355
1mhlUFhlLA9TzHKfrxxaEtmKB+BpEfo0dyJVkp1R1MPGib68stSSltI/E40cuDXGKhmtIM3AC0O2
BcXykAxv6B3ZrtPDLiOMrVrBM2vCJVJJJR6AJWN9YXFWbZ2EbX6Ej6b4kmqFvrOdZEux6ykbOT+8
LAr8pMKAtEq7fnVoIjGE+gzH/TFO7NlU3ZrdS92moTB66DolfiwLXZ59pxiqInKlasyHN2E92YNv
F110NCu5tzwz10vtHXyFzo+QLoniQvxYtF4i5Lr0J8UJtWs8jpVsDIc9t0VUm3l9aRssrYPzz54n
sHQUnZMfE6UzPZr/kmfB0rNxvS+fegBOGowyEBSCN74oVo512E1OUBwtSdU9abJNfwgyk9FFfSvq
vFgQRT3QW8B4CTlJ7VbxWRfMZlVYQXlsFSf2hj6SPLvso42ZwQs/gRXuCmdqmZflYT3ftjJIukLJ
hooLm8f7utEIJZrJlNwgCJLBBQzf7zvmCq9eeUkZRaGfSrzEmBjLXL1AmoY8Wgfm7tiaLWQHUoci
s66Mu39ghUgJuAQuEDrr88Vl+RinU1jRVA2U3mtFG5J2Vq+e02Ati5elE8h7CinouZXeDIy4hpH7
2A6BdjVPZnKXEdr4VH62mo4Xx4+oBJ9GrMkAHzpEq20bZ2S8emeujvMgzIOAMMHvQxNJWyl69QOC
KVg3GM+gercg4M5XRSUm1eIoqY+dMqqf+Dbp4PZCLXdJPY2xWw9wbxX9rL42vl3MMnGJOssTknC1
QrlNCjWqmvqYqBpiq+0EXfsQzF+CNMr3Tp5Jr1SyZPISg4AWCKXJtS6K53FbL5WIoj7KdlZd2aC0
D1GatrsutV7Z9nsyxWYu2E86xlQNz7d0NJROZ5IbU7FSXclJBoVArHe7lNrQTZKZ6dvXHn+F9jRf
apmKZKRu5c51q0ocKdDqI/Bkc1fmRrHPFemVINO/VkWFkCsA5J8SyvmqjLrT46x36qM1mTKUxTA3
ZYM57w112tJ2uHSJLIgyJG0yeDuZEjw3BXmiOcD0VB+h0YabSC2Hk0BLbcPHX7rEcyurz0TLKwyk
vGqOjIkYXmxa7ehpidpELjFd+EMyhu+d2Scf/sHHgr5z8VV8snViV1uFoSD63Rzn0A7fDKNeeZrZ
5xuR/zM7yHEHxEIeyXievPKIht4GTM6ZzbFrM4ernNR+EMWT//JannFThCQ8WmQ0vCnrhDjIAQY0
EDQeRZCkns507NGuYbSylE47/QNT4HIAycJgAFPQ+ZEAuBgyuDbXx7B3wndZM8vXkxLdhFPcbzxZ
zy6KmgJw2AV7uy7lxpTtjKK16qM9yVBLCyYa4bOwvSmmv/Dyop77SmSh+F3QMgt8+3xRhDGt1udJ
g2ppKHl5pRZ7NdQe/oERKpFLNYHu6zqCzWWzM0VUNEdlyezbfB7cdlK2LtNFnMxBoM3FdaW3RhFy
5c+bXoMrsOs5cNzU67oy4Q+aqgZSiaK+DvNiiy7jua/EXCgCekSxiKCsUkArpqrldBOrioMxIQ6c
OmlfSHF73yHs0m2ciec+FMhB0GgO+HoKducfSkOGGH3ZuUEaXKsOcSgXbmP0W2Pnz6/pP1bW2LDA
YTStSbTmKOK48SnzF16ddCFzmeHj688EHYRlnpY+ORiA8/Uwg9jOFCabYyPF/TWCJroXijHY/QMr
iybZ0o5HF211JkIVDdsRwfZj1dWJ3yjTdwVGhw0f9NynIQVkEA3YKhXBZVN/6enGTT1I4ZCKI9xa
uh8O7XCIJuP1QTrBMy8fHweE4AX213AC2+nsUhwBTNh/KlpvONf6mDXq4R9sGQOwy4wbb/k6qZXa
EMaNIId3K23m2XXSUTYh2S1QU/sHhoDVPs2U0QxZbVvrGC0DXTHbhqKaT2pguV1MS/PVVgByMKrI
oKJMqXZ1zrLOGBnCN8Qx0xNtF1Ri8oQFFOMfWMGD4gWW4uUatpz1YKONxhTHOesVL0liydeq7vUe
jmBkIedZsEGXuJKwT8xqVg2mBsqyOKlxLH9nEk57G85teg3rV/L15VUt8dRZkk5ZifUsZF8M1ZK5
nR9su+hLa7QBY88IendXZdTW0rshmpDyDoaprO8KmH7NfWwNNtIEetuGrw7RqRxSCYZsgxQE6PT5
DzDkbPmo99UxbQQl2igMlccqQ1DDYzpM+mwaarflAS9fEbIeLNr8H2dmHVDoTiLL+aRzzYhgOq8o
JD3fg2OYD5qBGquL4ma+VQ6+tEnKuOg2Uz+j5rJ2IHLHoGgCTO4YokkZ+Y6c1eYn1MT68IOkN5L2
tUqTcKOIsdyu8297bnP5mX5xWqEY+pGab3ts4RO4TSmO+WaUt5+nlBj05WN06R8Xd4KrX3TgZMDa
56Zsexa6BInskYktyR8bUNRZHVYbD+Rzm8hRhdtiUVxiN8+txHDT9rKouyOS7x9zXXSQVyW33axe
d0m5Fdw+t3uMPRKbKYwfkyOfGytLZU4p6XZHrYnFm9Cev4FsXsQIgy3++wtLi/fiRDODQFuLJ+bc
kqRR+avasT3aZSX5SWYVDCRpwo3nqXntd8Jv8SKDltYJZy5mL/KpLmNTCvtjUIjQTRNkHROUGDas
PLMgokAA4MCsFvT0yiHDc94rsVr0RwEfieqG0AmPaZAXfmpk4WtDdla0gFZISBcpjvX4nt5WRj3Y
ag8IyUQJoYUKsfagV1cqr1YLal0vH/QLf/mEqAcdRzay+I/VqSBuMhqR68NRtQeegQ6oYeFN5mg2
V8VMP8svJlEXHq26/iPyh1q3EYhcbi2BKBVxnBegZjLx87MCPeFfBJFHE7HzXU+pxRPIzh6G2dji
W7jIXKkQczAZ1ONu03ddBVaAm+aoHnINlG8+eQpxFtmJnextqdaPatZY3zItiF/b/aRhhm/mTaI0
hfzA6i7YIdLKbd5Yx85mNuJAByg0DgqXJvKlXpra3cuf88JvgWdA2YASL8meTA/0fDvHoevTsC1t
hpt72WsjxXRlddM7Xn60hRyLJjwzcty9ddoiaZ3ROloyIxXHaLnf2FC3eVYr7AKxuLTewtsv1+vM
76ukyQuxNLjppdm6/Di/+P1KSSylTSftqAaq7kclkCfoV5s9wn4yujS1Ch9sTD+ZIjCsk+rWW3Bx
btCBgsZmyZsWL7PWizQjMBx5Z81HqdWbcG8PDSaEJtrshjZXY7hRnneJP0eFlOxf/pwXtxPTgEbA
plB7Jo3SzleuK9EQyUGpHJlkqCrY4LVI2TtVhEoeN7UffZ5dw/aMCM3kXSUJXWy4h4utZyKLx2KB
QBBNUUQ4/wHqRhoZm5ON+wk1QurD0KM9OHEuPkWcej/VtPxH1iTd5wB2y9ANQ9PZqlJfnDV+gmUI
EyjfQtmxnprSYz3qoU0y7itmz9+NUtTfUU8LP5m5sUUWfdkhXebPKMiAVCAZv8CjlY2OOwpU856g
rbeugrmXLDetTUe4ipUkllc60fCxFHGTw9s4Zv1BdkRc35mNAqq4Rous2Mhsntt/mpRM+dKIwIWs
D0A6WVR5G/NeD8UExXyWI9Mxva9EvdNL03BFoHwTTrhXyuzVzRw2A0wjIZfCsUeU9vzTz8DaBlgG
zXvTUWyvj+XAlaWwOcRN222s8rlv/ARhxjPjKdcIYwFnC/zckXXfF6PqgjUCGNeavENpoD+8fKMu
FcpYFsEJBwokJUTHqxPdDszd1+FgcZ7aXvK7uR8ek6ymEpdL+fx2AK0yudbcZffTkMbjwpQRpPu2
bLsHkeTmeNBSNdoiCb5w2yhH0vGhS8Lrz9u0uKBfPFxfhK2oy8i+H+RGP5Z93t+NCKm9f3ntz1gB
RbEAfyAdWgoy51bMOKyQT+6ce2voRuSWClH+2Rvm5L5s5pmvye1hCIMEiORg3Ws0y8jqZim3IVPL
U9dUp+lhMJRhr9By3ljRRQC9VM2An9GfWHqza1JsK9Fnq+tl+z6z2/5Db0TBTa/0yH1YmezKetB9
fHlpz+wgwQqwAaqPgH70VQhRSGWtguq0700ryAD4ZOkn1W63ht6f28AnHYullErBexWTdb3QQsdO
nfs0L7pdYHedp5RWTtNF3oIwP7cgPhShAoRKS4ByfiQMI7RCq86cezHWkz+0VeVR1Zg37vdzVhZE
DZECu0a+c24lappx7CA+vjda8G0tBRQ/geH46tUfB6p/IKOLPCRUJStfOSpRgWhHGp4ghDMORTl0
rqwFW7rOz6yFCJJTwHlbarertZj0jGLFJuyvBi3zuthKr1M85BYM9uLl554+NXIW5PzSLDjfMjsZ
FCtnbPKk53Y3+xNOa/6gpKKAErodJRu4MPh2n+ihUrxaqHK4g34CUdNstHXxlk61Oj4wGIVYD7xn
TebBS8mENZs/SYlr4Oa+xHJpZG7NnKLjA+l1+O+0K6SrLABTdWfD64EAkGwVSArEhpF/aGw5OLX4
lpihSrOV4ckaSLVKo5+ybyVTWc1daTUThf8wzB7mMTbAg0p9WyUuEgwB6Np61sRN1QRoSGmhFOtu
ysyW46aqkXwfUmbIHuLEaMurRi1VY6cTvQ43I3mL5coKJOlfhkaOZ/ISZTJvJD1WrPvYycr6Goqh
NvDlbiB7KNTJQbViFjNEVjOFGFeiDJ02fti3kv5NacFbPr7y4BEa0QSGS4hSAanbKo3vtQYRUqhJ
71U1b/etQGc4D7WtMPTi4MFkBXodDAeu9TJT6wk07LSa7PuOMMM3tTykLQEg4eW1XHjUxQqMGyRk
Sxi0DviEJCkqmuP2vV12yckE+OrmfajfZNo47oIhE59ftne5Ks42BF0WOS+buH4sHL12Sn5XuU+6
uNzXKs0P6H+MV68KcCmPPsDJZWZqTZhioIosT9Og3jeh1fillVR7JN+lG6MapWtDrbe6vpe7SPvV
ADnM8AToh3UFJE9kqTMbod2D5NVPTFI4kRshhvoxDDQpdOWO0eCX93FxO2c5EqU/qo3Uq5aqMeHN
ub+YhNNWKTMn93qT55ZvWFX9qA9TVB3MAid/qA1pNPbAd0Zzo+D5VDhamWZChDIywqHLhObqDRma
ZplucJz7XIzddKxGJ/ueWkX6GQKyNNxbqdr9CXAVqYwsHcORWqEjhN85QfdYtbmQrp0MELKrmZkE
OxgdEdTsNKSOPkBjINQDjKzN7MexbhXeUI9t9UWz8pCSRJdMhlelTRfvSuiUG7+LjbJ95wSm+TNQ
e+tT3XcanDETtS5XTnrzay/QRtm/vPFPr/Fq+bC3LIA+3YbvdN1TU2D66RiN1e/HOa/celbC+8QZ
DN1NJsf4pvXTx8Lu/QmExvem7MUXvTGrrddi/fEXhmwix2UmFUSUvnr5mkirQeGUzr2UpPFhaBul
YbRfDVNvatN0owp78TLZxFsQYy9AAzj11jxAwaC1hWiEc++ECOwNpGaunoR/mmOuu4VUH4pCfRva
PDUv7/OFo7DBLMJfCDYEBkHzYo2NlctGGienIS67z7A5ZS4dK/Xjy1YuQq/FCmNq8PctvaQ1CYNR
Q4jZp0VyEr2UHqxckW/hfk33sDtv5VcXPgIgMYagN6cutTTJzm8sCosij7oZzuHMATFkjl/GNLS8
QLJ3bddHG/7hcmFUhhZeZ14QlQLjyloYFWMZVlV4aoa+8iDPRWQlq7SjknevHjuBSw1gA9zwLGqh
7VgtbByphIBTOiVjib5B3eT7Phu2OC0vzwOroFBGcYL2IlnjuRUJnupSLWreqCbIPOKO6LpMQmcj
cn1m25aMiccD0DtM7avKbx1ZpZUOUcq2pVroV6VT/WnPM0PniSgi2X/59F04cSb1eQNZkUUfCDL/
8zUZQTyY+cC7KxvhDG1LhfJWLX1vqv5GSvrygALhVm3tmQXyRoHaXCDJy1zBuckOX2HOaZueUHit
rgOjZWx5aqWM29UG/ZeX1/fMN3NY2/IQY5RxsnNjkTWGuhxW+UkqRXjn0IB8n+h5uXu9FZoPKu8v
Uy4Xu0iNJJJaycpPszKjEJdL0k4q9XLjWz23lkV5hNok14pBstVaIIMpqiLNT2pnB3ukmc2vIUQI
f752LQttJvDMpdkMcntlRXKqNEyMgB2rdGQ0K9Vxw77eGna6dOlYgewQii7wO3Rpz9cyW/KslqIo
TmWmzYccQfOdM6XzXkx9e61L6ujW9Ihv2jo3txSgLo+8tkCScUhkJIuW8bnpYFCqpJKj/FQqVj88
qE1uJkdkodXx1JBKFu8nteq+mVVgJK9u5j+hbqBkMhDMoMK1Oo2iyoSSDKI8ZZE52F5ZMZFsMUj5
+isG0p9COUHLgr1fE+pnMRRJsx2Wp6CfC1ocDAkZeVsdnMy03FcfF8b8eL94uajNr6NALclLK6rb
8lRUc7enOmKeyqQtNyK+yzopCmSQUXAuyXiIeFbnJRaJ1klSVp76JB2u4NhN95ElBQdysXinDpXp
5zmSjBBh2d4IuHjX24N+LPB5h5fXe/mG0qPlqgNOXcj716dnogZPndIqTxVwysNQF6abQ3S606Qm
8JUUCYmX7V1e+oUzhU+4EIdRIF6d1jzUjbFqkupUN33po7v3tgDf9A8WRU67dHKYM76QICnUTM/s
vKtOiEGH3qw5iVc4QeSlalDt8lkWVy8v6pkryIANQLdlDFGmmHt+Bckp5mZqrOrETdE8XidtFyPs
sncy9P3smcoCEo3h15eNPrOThAdLyXORyaaId24Utx1MVWHUpzFQHS9QjczwVEJLe+OLPXNCqGxR
wYZ/YGEaXy1OYRhwNCa5PpVtIf+MzaJ8yFOz+CgY4tipVfxqVUZE0qF04Cll8EUmSj5fl602g6EN
dnVCqVV7s7RN99kw2j54wo1Q9aI1gCXcCuVIvBcB6yrtapoaycOQlVGF0XYizOreIw1BmLtWU4cR
9SyXP5hTy7hHH7XXnNry88vf8JmDQzF5oeiAtUzneTpfq4D6pp/nRJxwcaW2w13DI6YpcJK8cUql
qq9NKlUPBSRjW8zeymXYwmQuI0a8HUsEuO6SR7ANwbzaGaesBitl8T4ZVdG44ASq8M2sNXV87VRo
gt1GNLGbn5U1ztZBHvJEvCusGcV1Ny3N2fypmKKsb5jCh26jHdVaLHLWcnH98katDyE9do4C34iR
DnPJnc43qhtQ3YUnKzv1ViH8fk7fhFJwgiLtE7Ipr60TLcZgT6aIs6Rp8IucG1OVslOsOSlOUSkU
pvoyGHZG+bXZC1YWzhLM4HVJlVZLElmltnnRNicmVEzPMCTnwFH7YDhV6YEHbDeenPVhX8wxekWC
TWJBj27Z4V8aJJWOaKFtT+IUV5J1aHWemMzplR1i4r032GN2ENNg75rGDD11qqMNL7L2Vphf+M+W
oVCSX6rY5+b7vlZghK3aU9QHAeVWtH6bQO73Lx+TSyvcY84HoZ5JjraepDeFVKHHG3YnRtzsuxqd
9PxqzOthK0B+aov8WrKARYu3e8E1LS1Vcx0mmCKTCqfrhhN1G5CSqpaM9kHAQvHGQnK42Gf2nHzR
DalW3kaN2vWzX7Wm0WSI4rQqdDFyJ2pKC+pgeVkVxu/pS8vzAUn3ZPTsfqgN9JtkOIkojCeJ26Wm
PR9C6C6+pZacv4+huJDcvIkSpmnt0Pk8IUeBwrUsfdBMYSavjIlY7AK8wFdAbbWUaM+/nZaicj/W
xXgqHelPtdejQ1Qm5sYNXxPw07eDcQYvCGQHU1zzlZU6VO08riZKpr2i7JrRgFm9Ru9t8mcJjj4P
ph/KVdLYOs0OFd2wOGUat/+QGKEt9swyJ6ZbN1T53NGOhOTTaNKGV2ZGC76Gk8y1pbFLEWWV7FW1
PVCNm6tT79jE2rliHaW8o3H/dI7/6/v4f8LHkiQAndlC/M9/8+vvJbQjcRi1q1/+z11MNUuUP9v/
Xv7af/7Y+V/6n/vqsXjXNo+P7d3Xav0nz/4i//7f9v2v7dezX+wK2P+mt91jMz08Cmgyn4zwky5/
8v/1N397fPpX3k/V479+/152uC7+tTAui9///q3rH//6nfrmL1d6+ff//s3j15y/d/qafe0u/vzj
V9HyVzX9D1C2dHOeyksEPr//Njz+9TvKH1T2nxJJtAGAQf3+W1E2bfSv3+0/cOVEtmCnSVYo7f3+
myi75XfUP6jVUvlYlEQI3PgDv/972Wcf6H8/2G9FRxYVF63g3+V0/q9DIK1kAJNKFAH4UkW+qFf3
ah1AHGZNt2A7Wh+8jXAj3aaBosSoBFRIxFQao8oxWmu/7M/fP8ivhpcTd27YwPQCpyZkuoQKylU4
OakyNLd2NKdubyYmksNqcaWM0hYq8dy7LmvEFPEPjQYUYC7Q+30GO3I3FM1tGTiZl7a9uR8NM95Y
0Ips6MkM2ErImUDt4GbXjMlxKMIOVE53a5uScOXGjoDiGtkH5r/6N20sD3sjzRQVerGRQp+a1Kk7
mnqUAQ92hq/xGCm7QRem6c9q3RykWQ2Q6lFKSInU2VLvK6iMrIVsKP5ROSljeXoH4347TR+UfhKf
0r4efvRxJH2xJIiujbl2DDcek/7YN1JJOWmMpockV9UPejfUX9pQsW7CaPxmiER+C2J+8NV+7AD6
BHJduIGWj386syK9rpj7tElL0EBgTl7MRNcqclQVkavKILe36WB1e2dAoyDoxi3E6+JzV4eLhi8X
hDmKBSWwnIhfggYzkUHNDLa4NeboY1/7WncEAFgdNDPYUsR8go1c2FoAw0/McdzIc1uiC+l3VoG4
DSYGhSfZU8PcrwNtnyAr3X0Pk32lGkwmCDoWsTcZzb7rW4IWGfI15qUaykhfUzm5juvyMZT0XTTY
FGLuNTG6g3o0hAPr/eRFUMQb+UcbXGZX5y4MRt6g3SrNqY/fyK1XiQd4aN1I/lOPPyX9G1F6WeFJ
c+hFlrwLU3UH3hPOsG4v9YmbzAclqjh9n0Rwn5TTWwY7GQm6TRihGJO3k/kYtB+nObkZ4gec0j5T
3gSM3FXKMbcmbzD3mg1tYz/wn18RJ7u3K/Wq6B4axJNedhJPFZKLzSXNX4qGpPlr5CbgPmD9QhG3
ZRQrB365N+1C3idp8Rin5QROSIlv1SjJ9rkTlgeAPdF7JU2PMVy4eyOIJD9HfuWmbKDQzAPZVdru
M13Qfa8/8lg3XkalxM/7onmbCDk+BQniOMAbb0YpznZtpGmeIkY0awblR1YZ7XUKI+eNU/bWnamL
eul6KH6D/PU7LTWr63SMB74SumlqUUUbgcZTrnCxFwsd9UKjsYxunB801DTlKunM9tYQtuYjExzv
8UXTm7maDU8vtP6nM4y4byvr3aTPtc+hKNTrQhtlVF0cJGYCs3ZjeKB9A8yVJxEiorIDd3BhJJ0X
4GiuxkDwL8Ogt9N1Gucvf8xVv+yvuw+gkfkMuOUW5Pb5AqQuMhbCuvY2nwbdS1q0iUTomIe2mvSd
sIfikNlTekNQP7qV0n2yEnWLCvGZVwd4CG4abDqwuvV8PdpTvZyqaXcr2eCgAkdKbqR0Ng62EWyR
yTxrimcVBjCV+HP9HBR6VNdi7rpbp0ZaaNQnZZerqfwlosWztbPP2YJmjKQMdpdFYvJ8Z2WltYWB
6uNtVsntMYfu16ciqL0d+na4YTM0N41m27OGJr2NFLna1Woj9gbCKFdUDcF4dqW5V9tEwPSZqxtt
w6cc6fzgwibIqwifAf9LIHr+04VWyVg+Y6+3YROoO0HN1TVMOQLPIirbgzy+863Qtj2mOz8Hdaz5
2pAEV0YxDPtCmc2DmQ3zFVVHJjHmXmbWZVK9l4/mZRREae8pXSDZBP6wypzRxYpAq2nVbTm2lImK
BsWDdMzemHNTHKwpSq8TMZu3Cg3QDcvLlznbG6onTMiBXSJkgLJ5lU3Xoax0FgJNN2g12ztrSis/
pK3wqkyIm0ehDQw1QRDYJWKUJcn+5T2seqfq6zHRb3K5GfdyjuBespDGvryLF68uBQHm/ciWiexw
16u6lBmiLpdN/XyTT8pBq5rmqptlChGKhWYkGs5P1v5/rkGuwff5r38H9Re5xt3XRkRfs+y3a5F9
LX6I87SDv/p32mEpfyBjDXyaPH/hf+Jo/Z12mPIf8E2BMltGxjj5fKi/0w5F/wNyJDCc+GfKLtSR
/pN36H8s2SPlYoeJJfqupDH//hH/Dvf/ygSfzzvOzwpXDB1lha4qlWdsUWI5P5EDVJL5IMf5QzPK
jafUijvL9rt+MDUX+iX78MsG/W3912Tj/H7/ZY1O+6LBAaU2Qxnn1swkHMZMqvIH5qDTff4WWaz7
QUvcUmvvSuhbXar+WxSnz9jE8zMyzBaT4aznP/IkiNQuH9OHfrLux9jhdW3HQyXincyk4iFW05vY
eSUt3bKtT913kkkq0Bfb2pu905VKlj2oszFf9a193Y7Op1ayb7LYVHYv7ypPy5n3Yl9V+qy0BTQq
CvSd1lhF4vzCTjLZfADg2e9tw9di305/yKOrjGiOJD9ikOpF8bkL3ykJQK+j3d5rxZUBeVLgyaGv
tt6sfHVmNwn8Lvphhz/s8sNYf4qohPXXbf9T06/tZNe1fhvts+S9Lu7N6CZDnNrYxb1nRciAHGzx
ZYbBpgiJaBtPfd811yLy9dvkbRntJu3HVL7X+3dRwczK/Wx9gVtxrg62fQiMBw1RX/WtrD/YRuIK
BUJrVQXY8raVpUMa+Z11FR9G9UoKmdkBYag92MG1drDeaPTn4ZAtrXvn4/zVjPzcaD3ei/iL/in9
plZeKp1m43sm5XexWXmo5dXlaUB3Xc8fbfnLZL8z7K81fc0JtsCieqvW38Ch+6KEBk197IM/0QCG
Fs0Nu73QrvuycBNctlZ/Dua3QeELSGQHsJxdz4opLU2frSRzFe2TFN804xvTnHkpK9dRbuTqDbLB
4lTEnhogv+6VIQJMzp6zEFZ+k97o6MMMXzoJmqFDKPnIVQK22jgmz50SXrZlLPAJY7h6/2HoasKc
CPRhiPPaM01UTnUxBf4ELzUHIdD3toi122KoQSBI9fvy/1L2Zctx40yzT8QI7sstwK3Ze7f2G4Zl
WyS4bwCXpz9J/RfHak2o45tQjGdsWWSTQKEqKzNr0MWde/gWbrAZ1nY6iLtgan0DWGdrAB1qNvXL
YP8a5iGlw9jDWqkZHQJgRL2Tj/3X1cCoQFiDwh6bUPsabgxJHXgNqsil4M5jnDYpsUwOfrXIdlOX
3vOW+xZowB2xAB2vHA4NAfUmuMWjJSSuTcXDhLyXAPF09cF6tJp4M4zl1nTY49xV97DVT7bz/09c
1hwJUCIaDetYBojcVnjs35RijpNKXl0FH7rZeB2sMC2F/egMqLGYnbeegoSJdKkJ22Q0isHkxVpu
0gdWirM5Vjbpua1tyiGvPXRx0KbILj8vus8G8Jf7A3wG5aaKFQe6PlCfr/fHVAMaBDVxrlWzt3iA
t21pdMDYEtV1UNUxosvhnIeKP23k0WtiF72ktPGkvzkWoQOiJhGgt12HMJNo5pf7bqtE7caILKDd
hIOr2lJnb3J8Ropv7DqCv6eMbiuIQs2aAIKRItOXSQYwWCbSH2nXR3VoNMQ89O/JNY3UbfdWRImf
BrHXeir4yxJRLaJkbnwxXn9+Gp+B+PvTAJsWqRkI/7cHYNKglTe3uXO1H8eZar9RemUqqbEFOuB9
NP6wtvVjMRD1VGzxIKaSxDLmnfutQ3hNuif4KUgtba/Nftxmf+t3fA6rIYASfr7PT9HpT/d5Aw91
iTwC2kida7ZpdvpMwM5IN51fb+tQCiuE0Q8Fz/YFE/r8+CxelGO1myPuWbBlO+RqgF55vE83TogW
hHrRNtoq9PRZHTrcqwtXat0idZvUXfJdplN7ehxSF8OQxpZMAzF6ihNM2CQHBkOs0NrGm/GknKfL
LJHBIg1gl9adgKqlbsuDAk7vy1Gftovh9/HeqU8zvJfq12G4VC3VOqK/FIeY1L4eNkF2bvb1Uc1p
fe32WXAv8/5MrW+fG0BiCJuAca5yua+rPYf0ooxTYV/ZkxwpR2WzHLNdf4ANPjFC6Vl/6kl55i1W
K8lzkkzEGMjSU+H4cMbNBjq+lZMHxMiuaT9tuvHUdQGcAiuFdj3F3yu6gKM8YT5q5bT1qsa1R8q4
O2conWncEA7vFd1TUtrvsi3Md6s3nDuW7Ulp1DbYdH7x1l6liG/s5+zNfFb24lD60gkHj9aS7Iz2
UWmTEcHjymVi6FdHbFLDxX5o61DTXan2pQzSYBi2Y9qmJw+kTMk9v+JPn6zvTxFZC7RFsBe6lUTP
mOKilsh5rvE+3rMnHmmb9DGmjVvs2pTKkweXtbrGnG4KiZpTknJvbrhfbKstC1rXOdebyVN93Yfd
jfoM6LzY1+HPGwQNJbzJf+8R6AXKORSMIJ85KiYsf33TjV5P7RK387mwA1YGtRJlDoEk1sR+TAoV
8X+bNzHpHa9MNkkSNWxTWGdTnLNqIzsRdBV986o7j/YQYTaqleyNmcqaO8chRiW0vxvbTwQBcWj4
mI9p7Eod0c7VQDqZqArR/+QtcX5BAvOhmh6vH5P5xe6OMCjEnwNgLGaSpXQeqc09w6IjjBIVTIh1
mXrFCMi+decxqrMDmgld4cYsKFKfJeFgVchtUgrNK3G0Y1FHQn4EA5fO2WHJ900bpNkaZJH9scwi
mHw46Ixyy3HV6tHUDo7jYmMKkMptvx0CAJ7Zxe4Jf0cXXDOvOd9inGCdn4UUmPP7jFzRrKAlARPd
rEhraV7OkYcYDil0fETcjF6DUADQZsxoXBIJMRKGZ1iiVZqDTg6TZzshhmvCd2BMFdJZu3LCGMGT
4Hu4X/nCfmLWg1pNpMzwtMb/MZWBAMkEhoWtDpItSqibrR6Xam8uSypfKn3oyDhlm9icNYwPUHu6
tNadk+M2lfk/BTLMtlAN4tC/TS7kMtPNmuXdBQDNn75D6qbleUbk1oKuobkLFX2FQ+BGBC7SqkBR
1/JwJSR+Xd3okpg9eCfJNTPLlnClBf+/qn6jlbDm+VGa6TJl1qYSQtslbeuCz+HqS9KFTmNFXa3F
dx72bXd3pQ6hlkKhitQKrfNbCh8mXuoMk8Dki2LHz92YGj4SR2CsGBKhcVBlkzgYNByqUnnGWKoD
a62zYdYlqhH5bM36vYkWt7kebgdpDYybkHWBKfZNFq7aU1LK6nKJuzHQF05TfRyI2bb+2qxxF8x7
JCvd6865/BVfXF8L+oxQ6qyCcBDwb8moE9MGC7Ig+cJZ03ty3stUKElPpwYr7+cI9/0Tri37daoA
up9wNbxZ3lJS6GlSl/wytJh/W8feMKEniT5OisryTdMy082VexOOkSrfhlUIC2AQgUWOpwpA9Gbh
TZ3aaF3TqJc8j2qbYmZTqv9xCowcxmzSgupZyJ2DlfyqSkE04aCFgqAgHzAew3By0tSvRvugD5e4
eark0zRtq+k6N09z/94OWCXTNS124/DOzK0+7JAt59U2X0J7Dqt2Py8hWBGKjhZNiiIObil6SV8g
5RlKQbON1YY5JrbrPSo8+7iAQ7CEXUam5mwx7PpTxfeGGZbyq9wigGNkUruE+rzPpY8aNQccmGiv
MhJLvoWjV38xkwt3Llb91FqohEILN2IfpcRXtd9F/WTMXj0d+sQd4VJdUWGdC3njGNsOgsPqw7Ey
5AM70znaFj506UpFIDNBRBEh8i+S50jPdvaoLgc1vaDCtkw3xmdieIpSpOp/4e5hiF9Kfai0M2sf
CpS35hBlSpCOjSvmTYZnhUkZMmzwpB1Dd6wpweyxY1cz9nPt899pDbPf6pei4Jkab5g8R52ENGZQ
KDTtSd2DlIliJ+xWbeKmAc1P36B+Nq0HwR9SfCvLTdppV9hqTfYTd3xF81QtBEbBYhTOa6zuG09D
38u4w2L6dmqvk7rQ7rY/0Vfsp69xrWXVmFgGNO0pSwoU7Ca6aY09kKrWGjIbUkdhfXqPE/wtmwbf
A8M5QBNAIAXoe5srYDb4KveWtcti/qkEiDdwjl08uYXle73N249eOoAepqPBxZOzNkSJFsVVoMR7
vX0aSh8BpZ9eJdsvrH057TEHjMHTOzfONkoB4zwrbzAQ0nXSAE9A0thFY4FWI+nMaIaMRs/Qg8CT
naMW8y0cV0SqtatIqT0iq1tOYFOZztkR3JNTsjY3E19ovgoxp0R7O1pERRo5quRo6jFOxNcNbyi8
+k9sBjKenRw5Z5HvD4tGuvGYZi/1bBCj6EjL4JPAd4t+biyMAeyeLC1KBGXdsdB8a8KI+jtG0bAQ
+BY6wGFfbdXXthIQv5uaxe5bcBkqTb0wLUKHF9mC2BUb4xR7BR0/hCD1fhGke4EpsYI+2wyzDCjE
TCLis7xEU90SNC81Oln7Jt0V+vv6P0nGCCuf0JQqhYtZKkvjqhjaOlEHGft1PtRLlFn7tNofa2Bt
OZV5haxZ3+g4m7X57yQGL9de4MBHrBq/oK+xKZXGhyjOKd4c9guzPhxgPuDf1sHMrinI21MovTcn
pd9bkos5iolwK/Mpnh8Fx+TnpCXq/CvRz1ojUCjt9SWQzCOmuWrIA2SlpOWIgNAd5/mXjY5XLaNg
ukgMOmy+E27d0ni4yBIwu5pKPKpseKhPbmIQEMw6M0gxqTt56I3ai/m7gh5qJuXE6B5kZ14f2Yx6
kOehjGOg26sorjPU8IyA8NfmEzEtd35Sdlzdt1qgjsSUDzq7dL9GN1FOI4TMCye2tC9MnSTt0Ygx
Hnx0mQiM7o+G2JbuVT6FbMBMjdHYVd2pN56UJA7zBOV4c2wH75eRp9Tg7/Vk7PjANqmGHzi1pJne
0Ustrb+ymZIWCsB+SWHHEVRdT5bWt4bfED5aZYy47mtWvZZCcRfMi+qZHWJmPhNJfyibKJ43U+42
HLge56dEmzE//L0p/hjag0o64UpTYOTofSNnDrMZTsI4C5Dm+7VNHvEyg+rtSX2XGh+ub2Xsy7Kb
XaRHLrvKH3APbBQvrQ8+mVNTJwc7bZ+nAc4DcR4O04IS2IcVBpipNCuCdDNnfmwFtcxIXXptHs2F
2zwO+Rawqg9h0OJNIKk1REs2sgsVWTBSI6EVdn2/Z9xLLd8MHbf3EB/S1zwh9Vuydfz6kP+STvBK
LBUiLpOHKVkhiCb9kQNLNTcWcJdL+oaBG5NE5LC9sgx3N+s4yyjbNNvsWSdyTOdzp7v6c3XHpemm
ObmmNtZnd1Jb1QyooG9wohq5fJk7lXrJMD7GEwwjGSbwqVEgpgTu2MzlCgyB5UrFBgWulRQc0/qc
bWEC2GGteUh15bGXrF0v53fOjG+5MPBDUJw/ed5gL93636BtXDI40U2XLC04TQy1dvNKsOB/zLfA
4wbxFEwcjH2AIcTNyaQNLG7tbJYvGebnkMbgT3Iqn3RZoMhffg3ychoz507MxBza25gJrBKgJfhY
uDxi5/rn/zQkwRCS1CyblUsJaulCZcst5RBAFFsQCfy2coF/Txp0JGGlHjIpSLFOl6cCMRYofLOx
/yrMfUf4aYYVsuDwY1IuSVbTCfSntqWTODADMWM7p3+5eVrGv0r5YvVbuXgX/ATpYJ09VeJjsX20
xkVGwQSxFtJKBJ2GPHO5QZFzKkDhidViKL2bpX41024Gl9OrkUllEes2mE0ygTXFacEodswIIfOM
cR5uWkQ2YGUfpIxQ3QLQCJGInHsPxSQFXugCugoUf6atJ/zeSw72OX6rP+LH/KN5qT3Drbfoo+D7
0DXyW8/0xGv+XL4rr+1W2ahv81nCr8ZpjCkDhUhGG4WMtYuvKgkXxc+Xi5DCGfOdrN00nqvA1sKm
fBf577ncT+oW3GVJ7OXsOIwbqa/g1YyTpgmFcc3anVy/wPet3WGDL6rP2kjJtw5AnGRTsLDSfCcP
wM3AgV1Byi4o/i0u8kP7mjekfJ0Bc9fUAt6pILIhBJJiItYre/95waLQ/b54wH5Bw35FQL5XI/MA
IqNd8OWSKq7WhpMZwjtR131l8mPHQ1KJ39dNV2UbtOAIRnRjYetvDuzKdE80D5X1zusDsHh72Q9I
rGeiK4FgpEm9FPbsjCQo3zKSNLS/FK/SS1PS+tBTJNdACApiXofYGxU3Kz31GF/nFxOcwtmva2Kc
9RfxpHykl+qpxGo4J7smxA1F7T71c/wA563ArCgotHfxkfuWh3vcVE/NL+NJBLWfV0QyaH5FuP8w
OgKmFVBlxXSZ4vKGMNxgmB6tsGiI/AtiAis0N01HOuUBRk1+E6VvsLUrdFJ4/Wb4ABKIg1Mh/aux
z3Fre21veA6VvDLIA9Pt/WRnEhwmVPYh+cuJ9CsDQIMNlVHtDViLfI138YM8Au8A6iP/UTdJkAHj
yUAiI+2+jsaDForQ/NMjWnu1r76rz9kWFiDGGWoM/aEF3+oFe6pqvGxx89wb58gAhqp4SxXK6FmJ
P411nsVm1q5pswTGtHNSP+sp/gz2IOuhUBHrIr9Wz/nefOUj4Xgl+/KxbQm+rMbDF6RephRihN6k
UGUgvUnTnLY1HXG5MXT6rZC2ttjXowy07qWfIwgFLMT3dxFagV3SYQFq741pAM6JOIMDpzyOf4y/
Yq8O6GKQDj/JJiV6lLkHBEkSYWfSIqGx8Js86I1AHQ55sZdt39JdfHOd00on6d8UcviWmBmdMtee
XZn7sRHFjttlW03xDcWPtY2i+HYdpeM5B8SahCb/0BnyqauGFrEIWRv0+h4mkFp/HFGaZB7GPuM3
uUXsJqhrdxgR6gh4X3lMAWyjiTiia4H2HTqRd2r/7xAIvFDXTg8EaRjBJd+KfXSjK6HZKpcLrPA4
sUbs8BjDBUku0O+ABi8a8ovS7UyVn6oaMxtL1ZXwD4VqHxCvlt85sb8hUriddVoWfPlU9NdutRKd
1k0w+EmVi/LiVM7syQasi5oabY3JvnNOodX3LdSAOIPMADM30Mr7hkZgVKcmcqVZLpNbhm3ED9Nu
fAKZ0ne88YStwVqyKLRMIz49NDmFCkoBRPyonvSHOSP2CSh5Jk6wGMuAmEuoR1AJ+8whfUVVFmB2
sv17eQQVlBq/ypJqBjEHCmvponaBZfZY2yfV8srhWPR0FJ5VrgcUz7yphvWij36NfMo+1o1+nF+5
CLXsIdEPs/A0hOfTfGq26msXJptyN3hLlAQscC55IHnDdj7pLoab7ZtnfN8R4f2p+jXumoPqj4hL
2gHUwDY7WFiSsdtjUNQ6YjSaWTDk+2U4Tfm+1HEfrn6ClzwQX71dw2Gsof3lSdZZwZGjUN3Cu6Hj
SXpcY+NePuH2k7caafijfEJ/TX7RPiTEyGILnNhKSPy6LC76MCiIEGPMk3YxXdOtqUIMf9khv/V1
gvPWVf3lA4oU2SHSY/UOjWTTU9xv/jhi39mk/YsHvYaacInMl/TS14Q91A8ohaSoORctNqio1lPT
+eOcRonqCiho8Pgl/btA0EIrKUeBQfhH7VX79sheAJtE9oFHTmhesr8Jzucx6nbFg/F7jtR9/g7x
MMKudQIojF+lKcoeNQ1tZVfnKKHJoGwNbd2qIJAV4tzHW7s/jI4r+XkdFSKcp90kznw4MX2f6D4D
P9h0Jc1tFJ/ZCDoID24hBU4fOJor8XBhAUt9CHCAYmAYhvkGwNrsEbjdsqdGhtVC8menIiuzQCKm
Nw+nhu9VNZy5r84XVd/nPU1NmK1SqdpJfF8M8NyDZMfYO+wJIrq4J9YdCuB/7Fl0KkBCWh0ooI+8
YQDYHNZG8TQslwVOKUcM8662olQmEotJ99oBA3p/zhG+X8+BMB+ia2AfYNXdNqczTFnLxlHKLzEA
ZTowGxGza6Nazv/MtnSP6fk5TONLTwbgDnIOMOwgFUOcuMEsnazRBE/t/JL1ceMuc/luqBU/aVbe
QSz1Gxy4mM2oktKhhrwejIt0qsDPrnCkmjiuhhI6e5xWpjNLAfRAKW0csK6dpP/9vz0WPHmgQSu6
jjFJEAregJztxOVsyEp2aRanRmuHY5ma5uCi2KHLqPLNz5f71A//+1zW60Grip7kSoOA3cnXLD9v
nHJp+oJdbLaM26Kdd1MW237epz1sfZbfrYmKas405s32gkZLals+oOGK1pgHtBUdakZ8no5ImR6H
8F/jgPUaa9fcdWT5pB5/uVNYfMBaC5w36HFQm9w8mb6UWjiFactVfeO4nkLAoS4epKMeGNc4sKPS
q8/ol6bXJKr/as8I9WiKsrcipxJGSeukAxc7O+m1DyscwDUFCBD8UAJwYb7E/Dx3kZIYsasC+lEY
zv8r1w+6CJ1LmW0TZVvF1Gi3yPLagmYdqWY0nHwH3puLZ9gCBlIbZfB5hyTCR+vTGZFfu225r1SA
t2cpvoxI9zOPtR4wASQi8xb/qUmEvdfefIZcoLWg5VmjBJAMoQEioQzpEnI5nEfPA6IfOFYWZRlN
MXcCSSDclcZ7acRKerl9xNB9oK3zafml38SAHHOmAL8W8nVpuh0US7mrWZNBixQHZSNNKsGu/SUq
nJ9NjuyqlI+6En9kTl5v0BQ5/bw0bzE7DKqBrhMkeixtzKy7tW5CKZya2LLVVVWZgi5OcdT1UQQx
+62omISAwcKiDrNxcu70k25x4M/rQmiF4ATvfFjyfN0RldZgiGvPqqtwJH9QQOpqpmwhzIxJqTIV
YJbZ32mo3MbC9ZKrQyYKJnQ4Prml/5bakq4MvaK15TWrM+F11naGCgZFHrL5rMz9n5/rf1xs3Uhw
QAPXeB0H9PXzweTLYI1h4Llm7QtLKyTYmv23VvjjXLB7meltcoYfDxAB1Aakg+uxcgPdaK0mA9xO
xmu85IDcqh65toqWzc8f6fOw+Lpw4e8HHB2toVWGfCsjxVz6qVdaU1ztPUA3QK9kekhXZ0MiL9j+
SPqojaKXhXZxMno3kT0D+Q4IrdUjZ5u62mbpRXKg39pipHkWB7VjUKPwC8NTS8hrPT65GJKndQ9N
7xaJq/TBJLmOHva5OzCIWLaD4lkoFJ1tontQSnRL6MSeY6BF7SofKCfRtZ6QKkEtlrjsoXxQnjDT
XjY9jVHML0SFi3D2lAsi16RNPaWl8FBTBeUDrdEyLA5Q8A8MeuNDZvnjZxEP3ZAtUQHqTeu3mgcX
uWw7lKEcB/kYiH0V8DsP+bbrh1e58uXgM43wgMGHN/FXl6UyZYXMr3K+UMcUR/T4yOLAblsM3Qs3
6iP8mO5FpDXifH2x8PNEnxnLaF2sn8n/PyBUZaVjVUCJcIVoIUMZOLlzaaUeZLTgdoled6G3ByQk
prDCoBmvrZt77eXvH3u1/9JA0V5H38He8et2kZMlSUdjqq6FpD8VrGS009OYZm3VekOmqm5Wf2B+
Z3Hnk3/fpQjB4GPCEwzer/D++HrZns95x0TTXWdYFUaDHUjg4hmpQUslke7gizeqHzhXww0Y1pWI
ClAhrB5+Xy8mDTKPx67GxUb72spKCCfTDC2Bj3Q81VIFl04FRmSLgxZS0dR3EsH/uDqYp6vBEFiA
KF1vJ+rUOO/Tis3dVapkBz2LxYXl8h429q1rMLafd2ObZWgCJk/ozL38HDm+P2bY5EHnCINAiK8R
er9+clVnTSIwofval/0WTq2rft5BvOAmmZz+bpzCT/u6mnE1wGLwVFpZ/bdAtjPKHSh+Rn8FtWII
AWSNw2aCApBw1XzSVudqiNJmNJhz+85y+sYFBQUcnxKvGEAuWCma+vWDpvg0ltSgA1aWM0hunfyQ
gg9d8SsfpG3VwRBVqGhJT4MlQQgJayAwRG2Iijemk4CC2RSyPyyyb426ee3RZ//5NXxLz3F7MErR
cNqjsY+B4jcNuqwpJJBxE/kyt4NNk2n+SEXb+2bd9ETN0d1HMmCBuo5WJgZIITIPKKLb9HlgKppd
eqn7g81rrzSR7jXaBY413OtKMN6a7M6tflsxoKvCpwD2SNiYyNRv7lRUy2hOldlcnQb87aVHx8Rp
WgUuOfnvtAWj7Ocn8+0AXTnZsFbEAlXgyKTexAGn571SQZ51na1JA6UcvJUi5sWdPWh8i7NwmwCF
BrgNGgFg4t4E99HotLpXC3ZtQVZjpHTUV02ZLn26bNKW1TtTB1stmRc0gfW22ZoG7sORCm0/cfMY
y4lzgnAbTowL6D2TZUTCzMdDYzBtm8MqmZjLi26XaO12mXl0Ukwd5AtX/EX9bYPIK6Xxu5Ok0ga3
AbQUoLBaTJj+bQDtrhydFt0MtoGMRGXQpUjK4/riYL5Lpg14AcuiB40l92dM5XHjwRbnxfIK+BZd
QCuYYVh8stphPgzsTnr6vXLCIwMNEfoYHE84nG7eTM902+Z9kV2XocxogpnmVKxzoq1Cqam8APJj
2RBHnOcnBPMHiH8wpVB2/sqDvIdblKdhENUzRirQpQMO0KlO50Mvrd85tdVbJB7CItCQVNBpkIfB
Guxm42MsTcIdu2JXY5RYoI1COypDLXmJGFSYCWI58bgGm6CpCBrkoJ4OHHM6UixofagphkWxU1K9
lk1RRgt8KUsLrnO5zgNW9P1Ol5LtECtq+POi/3bmYglCCQBbhdVZD3vta7DSeNVJqTGKldHlBBoW
xQ69NZLIoK7bEKSTwp7uzbr5r2siQMIb01itRT+f4z+ZxogxaIpqi+6iZsPvpej/lmnxXMT5prRj
HILoe0ly6v/8OZVbsza8dOT7uNjKpXPWiPL1k2JGByaUF8N0qZirVVAsXy2HQ5nzVFUk6ThJlBej
3EOHNLRRaYKzA24mI3gqqFETOO62HmMY7QE9z1xSGZoMZveuhkqtn8EriBeSLKBiqO/WAPrvuwnj
11rbdgD8oP1RxVHAJLbQw6wic3lRp4MAu6fJw3g+DYVrzV6Vo9ZEIfTUFy0VzWOpvI+t16N9x42N
7vhO+gHab5ECGTSDGIh6qT+adWg/YzjmWL1o2naE0GZ1qab9ybA9PqMTBsIP2qSmZ3L66UAzfUjN
BfMsSNm61QT99l43j1b3GAO/M5/1AgPj8yNMWUh3mYGZ1X6T0A5zbY3D3LizTaRXRF00vJixiS0f
QkZsJ1g45xXEFTjOQYQMlOZOWP5+CmCoFbaVCl2oihztJl4W8oxx9iZc3HtNA3NiArgZM4xbG2k9
itz9eZn8n8XHl8QBy2TdCQ5OAziL3IpfmVGWMmv18cJ1f1TPtUni5dj3eHlyS43eMwoABcaLZf9y
mn2Ml1jH13R4SXnUa6+a/lfR/04jIK7mlDR/C2mfxvBC9vT8GSOjwXnj9TaW0YN5VOzHeeawDH5O
hEoH7hAYNvsMbTIpo0OMjgZIFQKckTHfxPwypvtaDRL7hTugSDV/1L6DJR7wC7whTP2hCvyChrbB
en524mhOO2JAzTOaBp0r4OpAUqZ+2GAykKeNGChCRxDo9JEDOhkBygFYzmGrKUCPQC/NqaFnyOCR
PwOTlHXwg2FeVCZE0v4qxh8mNaRSTs7LhGKqg+5LApG/AlqQvLR1GQjc+gw8G3MOiQoJ0xjLwFef
wIohMsPolh6nSY4Gt3g13iAdGIHFdyR7EiArFVS1z11zyfI/OprHOUw+m2ljQxrtJA9Ocmbda21e
ZDBm0pca3B1z22IizQJBEYhuZXaJcTO6s3HqgDevoE+Bxjy5hQb2BFYsDyTDtcFLBxLdbmyVLE81
zjwap8RxKHAW9NH4o/qhXKfURQdc0UHuyncqlAo6tXDDqcebs3RGV1C8a1uYdACfZ0FdUb3zRkSE
geigcQCvAXtNdWsw+XBIym5uv4/qk+R4dQLFO36MK0aX516iUdhzmTywshDjchzUxnHEQGMc35we
kORGtTbt7GedP65qvLkDIQSWFOtvT/Nx6EBChz6un57ldEY/7pXXrxP6uGDhYgyh9TT+WTCXiHnc
DiAuRIO2Ux+cPIJFcKVGyfCS2JtiebPErwUr04Z4xUa6sfaqeerliGNYJ+iKOkHNPYyZsqct+PAI
hfiqxK6TrjmYUfkGNdmkRnkB4sCu5F7WHEwQRar+PV/7yRPJ+02lnHXcvNT8EcpZFNd4umZoNvaY
azBt7W5j4kSv88cq3VfxQVMCNQnSMtKTIM52OY+yImr5Wt5rSwh2ZLUclWprKm6l+6VxmcdnCPk0
8chhebHh9XG2g0n3G/bQ5ZAGXhR+4mj8x88qtscybQzHc+wdiOylEcJdBzYQKWhQkYmG5D1zMX09
7W8CiQUWHGo8GJIj3fuWvdZDDb8mcVnQAGTglhbZQCxY1PizIl+zrBg3S2uOR31oddKXCQy2VebG
cLgMUhkoSstV4ML5tM6FAGOuzZH+WkIbqGWW4DGUMVoohDviwc6qhyFe+7dq7RWWDPbDSgSrQNYa
ynQK2ikBAiNgASJ6HFOFI+eYlPUMfwGFNFbZgi0Lx0SUIGY7UFaY4HsudZALULN+Dq7fy0/kRFAc
rnXgOirzk330z8EvNbDXUVKpuKqxPJ7MVLitVrmqHguyCAWHsYCYxU7eJ97DMkhO7s1XUr69E9zA
qg9ctY9r9b3m5v/cgMEVYS2GUVxRvOm7pDkBDZj9ZtA/WA/q4DDARKjoAA538zTSKl/+QDSOnlOD
hf7zs1jf/pfVsd4JPHJUtH/gHq/cpLTjUqROAV+S61LIr4mx4OyeUXHVSHUDE0Y3DuL6z1f8np6u
lzQxsAcUfgPl300BXpVa0S+qDuizHwfXrquRDrn1W2sc+1TqCYQTXN2YXVWCD9vHXqx3x25SHzQc
hlFrz2D0meVjAmNPCAcxwFLWK0GHLieO+teacGhB/TzdeUqfrK6vjwkqg9X0C0k/OGm3KTVbYpbP
rM1Bg8P6EEqVBmKSVTrGXLjKyAavwQBfoiYol0ywdTOnTE4DKBYJ2o28KoSvJ44SzLLMA5XrxGjh
BZRjmoefxL3p/z/2zmw3bizbtr+SqOdLgc1m93gZfYT6xpL9QsiyzXaz77/+DiqdmYqwj3UM3AOc
AgrlEpyZkhgRJDfXXmvOMc0sdzeOPXtgZIwYo27qTa0V1paEXMI6w+hlzOz6fNTkph/19zDnc+Vy
+uawZHJKTIGN4xTdXo/F4OdiSu50TBUegKb7UY3fqe9fQau/OsjJWfcDM9H1xEdIU6sMOiZbriOt
KtDR8EU4OP7sQAedk9KKTcGAWbX7VLZX2ZCSs2cTtEQoxUIjMmRw8AeRPLuap04LFSnDcoLDThHL
k2HAuySBz6Ldd7aFCLAlFIq9dpecXeO9Uv7Hu3huput0sYhlQ7J4chcXkWPBzpmUW6tB2ATpeVqV
akdzwAn6XViwaZmT6trg3Bzm9m4QVNhqHQuBVu+8c4GeAli5mebJhYVYch5h/EBeblzhj2yTlNu2
TDdmY3SbsuFTVCaxy00dk4JejOsJVZ5IAPtqo3HlRg1FAj6JVWBShJmSSUtsvydk/OkLI3xspovR
1wRScbzUZUWfxWlVKbelO06LJuhvjancUR+kS9Y2zL9Z87Fr/eXgcw4hxR9U+ggLe0Ql1RF2CH4u
vMvl8PTbixC7eFY9zp6JseWUilK1AB7HoAjuUt8hnJr9rGW0Gz91+sOU+TvLd6tlkTjBYhCDuhB8
18KqC+tgmtoqVg5Dfm4wJRUq+UxB3UhqBetb5objuhwzdTHgi3h9wf/hqvyLnfCbc/cDV+XuGUTi
H9uv6dfs+f/88X/rl69ZDQXyDxgrf9yTjNw8Z398ef5j0Wbh81vmyuuv/ZO5oogzwN3MvthOIVEi
V407+U/oigJaBYAK23+6JXDE38IeFfvMEiQuwVbB4AVZ12JL+B33qAj1DFqWyYbQZEjCVf0b1JWT
egQtk2Pq8xQQfjvYFcRcx/fINMghknm4V5OwS9e1TVZMuiTut8y2VaZ18oHJXpF/DhIxYCINFaOi
9NdayqxYt0N0+m8+4Os/F+W3XJaT8oRpD75C7gveNCaVuY90/HqIHx0Tx8VfmhIRgXqnbKndu7iQ
lbGwjDGPXpSudoB/5KbskCvUk+nW26GeDIUWmJ37mbIarElnz1q576lWThooFgMLl+23CgpHV2kY
nQZhBq4kvr1D7p8zjEEtX8i2pPhv7DCFeTyCXfCykIkNyt5ZiMKiY6ZOeR1n6eCuSTyYpVBB4Kjv
qGlOuoPIE2ayAYo0+tnq3CGYHxdvijqdyWemWNG+ysw0H1eT2orhXEncluFx2aegSjDh6BMb2VZN
svIDq5/odonmRraz0LrYt5yF0SvjhMrSzUDYCWus43uppfYjFWk6dMukiiP02FVntmiLfG1Uv4fF
/A+sM/e55M8pJPYILvtfQmfnl/M3g/Z/B0qWSfybu+SHZeg+T76ewGRff+L7CsMc6wyCM3WA6+Do
Yujyzwpj62dgvkwEDUj5X9eKv7hOinPGPWbQe5xTjgAgzXf+XyuMe8YQkoWJLQIDKBWZzm8sMa/d
/H/KL9wUDIMo8Zm6kWKIvGKuAd9enBgZxskq1DtduzHKqyxY+us4uxn1Q64f+mBnqLdFcI5hyvMx
/VuXhVzV8XraC9erHt1kMWGCcvdttsmLfcAF7Q9e8A1dK+K2e1oD+ZLqrIuv7eESA2qbLgNxJcPF
QEiJNTuw3X4TjKvBOC8BKuP/syYIZDF7DY+7NfYfwuqjGi0kmeob7FRN59wrVrFs8E5q8d7MrqPo
k6J9tLKrQSWnhm71VapfZbgLVUTujnWhJR8CQQ8MaNEotiPyxeCuGzzc0F55VZd7FvHfWyS/f6I8
ZTjlDGnIOz3+RHtVJ9c7lOpdHZlPZhdES9J07IMx2Z/soWVw4TJOVdb9I4xp88I2xm4Z94iJ3lyF
P1urj4v3+WXMc2rGmGileHqdZhRlWe0URi2muyTUP2it5tyagRod6PmaUfzUO/mzVYgHqQ4KXa1q
A61SX5hGOt6Rm7pkt/vw69dz3FPn5bCF5PJiogT7hofn3EV9c53luaMHo+H0d5Veqeu2iNx1PYmn
xhg3Mrb2c5DcDqned+jV/8Cy9e+GuGZ5eHMGflyX2u45bY8Kn/kH/l6W3LN5OWKbPT/Lmfn/tSyR
0HKmkpaEA5YkcfZ8LFjfaXOKSd3D84t4EbSTJL3PEoy/ViVNPQM1x9bd0Pkx3TV+Z1V6Lf6PViW0
GnQfWNwoNCAW8SLeXi21LYrGLMyGvhkdQUl//TAYdOZM2Ypt1NbOLqsHubGCKr/WO6PYi8Iv1ulo
Tde1MXSHNklStGrZJgiYpDt5mZy7blPea9qQnduZilEH5NlWVPV0iLRJxThn1j7YEMzbwLyqd1ob
c130z9thfZ9HO3jkWerRPREddvx2VFGZYLQMcUfAZbAMZOasYsd5gQqm7N6c5J/c9se32fcjzWUG
WR9UQ6cz4lbWbtwXrXmnSxRLYTg4u2nAhZaZhaQbHVoXRTtjwt1Um95ZcX7yJjki5c6c/cC6N7+0
N3d46BT54EjVvzMjsC8AO4JD6gu6WKY1rn79Ln84FBeZM3eJCPfl0zz9PGOum87tZHmv9FazDkfr
WVqhCrRfey+Q9FUMcXTqALhAWOQypPqlI3eyblFyW4G0xvKeSIS1DOodmTJrZ2rOs1JdlYNcA1/0
TGOXEeLYicdSVW60XF/ECEX9Z9ymQjhMTutt2Df7UV6rFf31TuykkGuZ3plt+DCQM2XI2SlUH1D7
HqqODlGI6bPVtXcG1fOLPX4zPOsNbk96ixz4tL3oDGNshXqaAF3u8cWp9JoGP9M9OTLfjYSSrX99
nn64GhESzYQQcBw8j7gyji+JoseEGY+VuKcytjaTP6CFUwYcBNLPdsXQuzeJYtN2qN69Qo6fftwH
HBnJqODOowVC/XV8ZDuOB9QqkbhvbasHnpdhjNB9+c7ddtrE4DDM/WB8kFrLjFo9JflqhcbTEjXs
fetrKFCVMNmKRJk2ibSxcznpklFy7fkB84Ggou1S+6HlVaKG5yWr6BIXsbFS4E+3JXvYvxmj/511
AKcm8X2UIUz6AY+cLKDFUKZtHvvBQ+QH+cJPm/bK1phc+wWDLI2p8KrT0Dna7Hl+feBXVfrRNUYx
y7OB0gPoHEKjk+aXRsyMGlpm9dAIJmdM68wwRKXYZzdlPT5WRncfp+O4sANX9cbU+NwAluwN/JNS
+Lj42uuwN2qPNs9zTvZa0upfA81oPExGn0kCoiM4bYaiXA3vprqc7La5ZuaNPjZXtrG4EBiwHl8z
Cn1mEUzd+FCa+oUPybhPi2XuuJe1C0YtEwuzybxIEY/ad+n9f6qUf7Fsvrl+fqhSHgHjRvVrz2bd
Nm3GVf5nvscc4vH6s38XLNYZ4gidevYEj6vgVJi3WHNLZq4j/ipWNONsrmto4rFdmp0sLAF/Fyvi
bNa+zWFqSC5okmi/U62crAJs6gxwmdgRLHoP7NdewR5vnnwB2QhRpKnNQ9zGjKIrQ6aXQxYR8m4O
Q7uZtX5ePARBsppGvftM1wSClaPWDCoMK3nwy6a8TAdD3rJvnza1bVTvPC+P1/3XF8gmkhEF7Sw2
m6cGG3LNLLVyrOahjLEXoZnf43FzmELIUryzJB4vvN8PRfNrpmTP25+Thafp7J6W/tQ8jMqI1buv
glWghvE7ZvsfCsT56c+WFaCt4Hb9AfTUM5lUKqaHHzrchRvNYkQpUagOZa4uUCOVyONaTBFN4/Ow
S0fnciqVi6RKD1XoY9vTgmyntcm0As1l3kmHT1zR3GQZj2Oytv3bxEbZltDZ2sZBYWBZC/1N2JYm
QDtX3by54n+yVJ/oMeePjAY4lTWrpTrLi08+spHKsBplHX6wbSX8YvNMuO5DXHIUWQQoRIWLOEDb
DwLGUCuIT+zSaRGMibqUjYmMDjtuWssKAee9Kbp41SVB9OdJ/c/69C+ExgD46fjPpSTbUjaqb87e
D+sVcICi+Fo19Jn/xHm/Xa9++rv+Wr9U9wwzx9xB/d4Z/mvDpSB0PqOGYFBjYI1AtsHd+xffWz2b
s0gZwCKzZygxP8a/r2Hst5gT69Rz3APzNNj5rSXs9SL757H9w0t3TtQAuNeiNmpFvGvlIRSxZ2tf
ZYdcBXOTgrdbGy8Rxej9ciRQbHooA6iJK0YhsblywK34+zT3QrwL9oLHfp5s7ZfE8gTAFuu2LK8t
/3JyN7SoRbq1p0eYM7H9ZabLZExzoualFDeaOPeD+87fhWyQ7AWQHM18jsI7J7lU2ku72Jf6oSYl
1TkX8XVXHxK+HhT/MEVX9QAfGoeef5gzQvTokgQd/PjTYmou7ZmTDPMm+WxnWx/rlfvBjK5yuLFV
5uHqqsDD1i4eLkzi6YXEFNbtLG3d+QfwNlZ2Dz80MRY6RPx4q1e7sH/WO7icOVY3v17E7a0c70Lj
flJ3SvKoTZ+6ZGeHF369lc3OGg9BvyGcwOrXFisJ8zf33NJ8b0o/uNAyk0UzeHlyNYwbK1oL8yp0
z7V+FaeHutgO4d7oL8buGrtx7TPq3U/dx1lgBwSC0segpaaQ+7O1sblPT/CYtlhZ5z/5ehKP4XDT
JvdFD8o2PkisZ+ZlJe7K+s5PL+JwC7ggBpvqrCKUnqWXTMsm3ozWvlK2cCl1jMbaWi82ZXj1erP8
1jry8/bw/Cv+lzV+WQpYDzC3ANNjD4PzzP3V0vCQRc3XL3/cNc/N1/qPi4hb+I+rtknHKAt+xv7/
6a//vlrY5hn3NWFbTH5ottAA+Wu1QBZyZlHSUNKTr/Pn2PT7YqE7c8HDrs6iB2PYDO3/XiwU1hG6
MrwZlVKF1gCzq99aLo6f8ojeWcnmJAK6GTSImZYcl8p6ix6oi6zgY9khFu6q0LzV6viyoJ2ilOXX
ni5xPk13/si1nTikxwi5apyy8pBJ9KsqM768+ah/8gw9Vqt8fz0om5050h4h5knvoa9Qg49jF3yU
SVGulcCCTDd/SeClLJUEnrVs1cdfH/NkvzCP/2YjEKwfejvAtU93t7WhZ8qoRMb9aCkHU6tWUvbV
h2AMS6+pwnRVlYNYZCWkgDILP1g4uH/9Arj83uzmBU8Tpko8HKiTzbm2OzkJMsxaPtLBuZ3M0XMB
+4UlYiEB2dpSdiq1Bvg04xJZyPROjffjgc35aUX9NRMf+d/x2a/qIMTmZxi3uqXAdLExq/WMZj3D
7+7cul/XGENMrdiWufj467fMw+/oTXMFc4JpJc+BqaRaoB44PnbcCTMjklLeJF7igRHwLi4+7XZy
YS+CTef55+aluzIvm62ztHbWLoJYVR2gVl0qK4iUS3fhrgCp8e/n7yu21TbbNt51tW34q7vSd/p1
40Ho5BtfusXLtbUEf/KxOrgrsbT5z/Hn/uMIdJs9KKBp8yLYFSvtcroMzt2H4QaHVOyN1/qu85QF
WrpF59mravVyzS99eWn467Bol3xOi2h5Yy7bBayetQ9nCALvyvDgR6yqpbpRN/lK3XTrai2/xTus
Zct+4W7drbmMN/kWjC0IgemLeqntxtvharhSDnDjV/a5fqFs1Q3YFFhFeK/5bRow7vn3Oytzp6wN
z91O1+LS2M2/qfX8xbftIffAoy3s5fxt7rLclod6my7upIeKeAFQeYPXeQc3a+Pe19veey9t4HUM
8abu+PN8YuJ2gaSiMTqtOyKs835pKunNenl1D5P9UC7yTXDTfY6QdTde6GCpWWHTBty9DVZ4b1ea
h0FyPW2jVb7hW1f0UtZfN5f7kZlOtbgbvX4bLJEQe/yLVbxKliOvOuUjz+b/X4zaovduQh6MHizW
7MEl3xdGuKcs+62yDNbZYv7Z7fbXF+5rx/rkfRK7Qd4omhLW4NM5WyFk3/idIW+G1A0QrPfOfujK
GDFwtukjHPb5GM+sQYeGSFOe//kFUknYynD3+k8E537Mgq7elBI7OLzElsf32C20oQCO3uXori2t
VHe+1i8qfcj3r180LAyhjljPbrlDGQfQf7JZGriNBFbV/srPYnXvc+PtqQG/f8lyCzuNH9jLf/7d
6/fBJHDeWcVe04xOPhkkBXSrea7x8DrtoflTNsQjNLMbxgB7RSjnIgtv4yY8d+RXpWnuNN9c4kW/
NBTtQjcnxmrOelYKBe5qopGmw1ZUvwQhiRSiv7fj7DnP3ZvSjqBhuYdWNo8tk0O/7lMv+xyJ/iOq
nG2OhtocK/Ad7aWbW5tI++Bok7Nio3mNY3pTFgMMlSncWESkAHU7H5pkDVt41Qt/lYdX9PFh/BQr
H49vbsOssLptCs0KecJSiOYQU2QaKUVimd4aWXbXg+juCRn49UV18gR6XQwJbmKCC32XaeNpl0/G
Tuvqugxv1IRHTRPbnQdGAjD7N7WBnxY1G828Rj2/HgK3e+fgx73d+YxxwngCzhg+l4fBydPHgb84
Do3mr/CPD4vS7aNFPPWFJ+AyrMy6aW4LESLSju13Lpjjp89r2cSzj2wQSjMNv+Zcm7zptph95dQD
EuCruNa/JpLiHX+gXE8BfK+gNr24MUzMyKS4uHGtbd75yI+PTiOJ3Tpc5RlXwhyT+vD46IVoidJo
TfWepGkgLSIgpdNJDlqLsl71lXQNoBoiu5lfkNC3i6aovUhMiKoa2yrUcNh6smchpmwZNFMK2r94
KeKivpd29V6P5OevlF4m2DXkMKcJ95mjRnlK/XDfatFHnKj4hVVQ95FhH1BSfWwTEzUvKtJ0St+b
gb9Kbf65p+mkMl8waYuzqpO1Sf//+FPSelk5OqkqN2nWLtO+91dFN+3WaIAKJHEVjnvSjJmCJBOp
B1EIj84G4pCl7SHIZk9G2brn5NBtA/JXDp3Qnpwx62+aXq82VQUQ5/UfrZxsA1OAkspG9ImNOj60
Aa03w1SvnFLEN3ZT+A+iuZxkP57Hwd61w+4u18JqERaEKsRiVJfhYMaLus+6/ZRl6hIsQXNrB/6l
anXmkon1w+v18/9hB/R2A/Rvl7c8F9x/jyd+6JpsvuZVEB31ducf+HOzIyzilgntIZ2e/RZNyr/3
OkjpVG1uydMYe9XA8F++73WEgcqOJYi+mU7t+3pxf2+MCO2MuSATahtXA+Z/8Vs7HV4Kl+o/lzJT
K0ZJjK4YUM2DAcwBx5eyLONXUVm1mpymTDbpGLP97u3C+hCZtWD62PpqvSiDzrDWlqiGB71LnWde
8bDznRw0VTdZDECSsBUgahG/tXvG7vMmPzHcJ9NvoYo0jURK40RuYm4YJPaYo6auuxp0uy6pCXT2
WIwenU9NaiFvq111hLHllv5F5rg1Rpu+CWfKfa7kC5nYgDYTtR/Om0YzfPL8Wn0R2AjFrvrOj7dR
p7rnjZWOl4Fe5s/CjMtveUGgMNMr9XmaRmhkFaFAH3M3Sw36KGkP2i8N1csIs8fHpuzsBzeTfbQJ
/RATVheHZGtYYwDy0O+FXXt9KicKtkDWzxCDtC9hJjVIW1MkH/WGU+2pY2D0nt9MEoqs1pX+kiR1
EkI01PpPZmhNhwz2jLVTdK3k0Zxe6aICUtv2brXXQyGTjawzhfBLEym1m8fxlzBOlNFD3z3uK6tg
sqR2jW0RDDPWBDYnhD4tTL0BLywqpeuWIFjqyGv8zCBYSEGzQtPFMLAUZG1ByxXuC6t3FHSQblr9
k6gzjfA5K61uaCYGs/MI8mbcMOFeqolg9Sz1xrmqEoPErjQgIXtRyhrSBy1bVV8piqgejdx0P6PU
S/BxGUlAT0f22nOnzB2rIMRXukzmCXEX0qbf+lgKgTcWMUopTc8aPB+lKB3Plu10bdU0DgAIjn2x
dWIR115gJ7iNlD7Ttx2wPX1pqT2hazkFzYPM+kguFD+2g4ULbjohxlgbqYPtLFI27eCCjxZCsct9
WRfY/VJTZf9YZnmJxyrHck4ObVvo26aESzwIFxMKPQanW4Vu2AAPjyo4am5c6XdOD0M6G5oQR9Xk
3A7+QO0e6ZkxIg3lGguCaKwBtdbdw5BUBCLbdgyDVHNbae2nMIvbRcyA9TkNRhRfPvOWQ+m0frUa
LSeXaJT8WYxumbZcmbIAloLA3rmwp9xKFqK3CUHXET5ibEwVi1Agu56mbVwSfOWJqDLNbe4AFcBs
iAuEMLgEhvYotOFTRuLex0LRyUsSjZPy+dSiRp/qjh1/T/txrY6V+7maGn5T2WKDDMeiupiMDK0B
8bzqtpEdGTd9nHPbGtbQ6xj/QsAkTLrHbwnJ7B/tduKhhlu6Mbw4hvuwC8n5MheuygrhTWpZfdMC
BxROjLk4WWrYj4NllzPc9VJDydNFG/nmoy3zLFkYYohxUrqi5MMUovpQZ1H6Le165ZOsm5J0pKrw
vzZFAXibO7C/NDt9ipdpAc5l0dY5OS2IRYFMJW6VsgeMtPDRSVyddGijtLSFPYRqsGiasG0XSaQF
E1KRGM4NYq0Y/JPmTCqT7QysDs4vm8whM67tPeEmpe6JJhThwkg6cJOF6LlPTVeZrpEdUByWZijl
UnUaqSJ3LeB22Y7CWB6xnq3uLAKF403DNoAAn5QZ1jqfcr1fj0rA0mTFk2VsSaDH4JyPDcuhEYiK
DgsDZtzYokAgOBW9UkHVpghe+yW7rLXaJeIpNyvI1I4zRB+cJne/5L7aPmUNYodlr0Z1t7FUE39J
3jbNvTuMFlVs2iXWti0aPVsZY1sDAFVim3DbUQsKVh7ViF94OUO7iywZkc9q1eLT4Aqgp7zx9ja0
kyBcyULp+m2Vt5OxCdJJa25FFXKFKMpoWtftQLN9x8eoPGcY/ZN139eEKrhJWn5Ro75ZcHh0mNIi
m7yIbkSZkn9sl21MckJuS65M2WwR1JEX5VPYVVPEaWVcxukzXSyDJmGFlik30ZCL8ynPLuKefUEp
/Z3JqXcA+jn5eI18aOUGIzAkrfc02V4mAS4lbmNZdFeiVF9qjq2atHeMWNsnVbsxWvppvt97ocUL
6JJ+aTjYHV9rbQnL3sWKXODUi4LiUFfmE+koX8Y6uxtooou+oAzWn7XgumvKC5mMwKTHrVGHu7oh
QIz93MjEYcLzqkH4GqJxJcvwqeocZdmYZbm1q/6+zXzC4OJo2BoWmO0su+2kwtJWmrAwnIssNPRF
StykChTcbl8cGRGL0QFcdjlaqoLwqzCX976zd4340RyNcN2kKgncMVoNHwAqnsU+IcJqSlIAu+M+
mopkL2pD2TuyvUdpLz1T1EsIpvm2T7Z6LrlTx2qXBPjZw8zZEp64Tp3utkYl0Fnu3qURljsx0QvD
56kj/D3r7XHHzz/6VfBYxwJ9SCbu0iTad3Z4cBLjPOlG8E/ORK6dOm66cqCNr/Jri0DchOnwYipx
tpJdSNh8b2oEwJlVTZAJoZqSG7VqVorQ12EnuEWnQ0z6Qppph14jO0xmWCpNcdXCMVpUrDgIznez
0wyxrFM+MThZyjj5mlsujqV028b6Vh2dD0WN3N+aKJxHNjsfkKoDrCquap1uTAQ9c3LkBWsRqLpB
RqtwiAlknvpkEWbArXJUE402FzJp8xLl+m1VSgecVe4uCByG5pGuy7y87/T4ieV0gTAx3CmZftPN
Y/OmyVkDIjDPosTctKb0uSvt/FCW6bOeho8DmI+XKte0e1sniULoLRh4x2UYrOEdd4aLulfbZeyG
UAry4abDuUrrRCarvC1BgCuKTspyW704AoNgbnfaRa9po9cMT6KADOjG1lcOt4wZQ4VRBUO86UwX
aq9PiSa1i5gcGCP0y41DubHUC+XLhIsbb9NqSid/rxdVcVcLm9JEnxbdMBNLrkUMtSszbmMVx2Lq
ttD7dQtEg9qJj23VTedTEiyTkp5gWiIXzsYbXfRrGeP6znQmVQ7nEDXKtcwKNkOXVdAFO3Q4l9kE
70ZpdlWauXzy0ecpCi8m+KKTz2NjCC4Vy9w1o3VtN/GCAiMiD0hd4rq8001w6WEPrdUKVqGwyQYA
aDNz/gIPwwfjs7LRlyL3da9J5LYh801XkouxCg5JAvNWk7eZTYiZDTWRFTVQ3Wud54zJ1jzRNGTf
frJ1Sy42t0TtvQS9SeDipzAB0lzVDxQZT8xQPDd8yQrGe+lNNDLzq7ic87t2NPaWz+kniYYiUFlE
OOcM8OZGMPXXbfABfcnC1mhzViAX3S9K3pyP4MHoKvoXaWUe1CZeKyk9eGf02XR+7TUDlqfQVmWY
AJENB2gFCus6zlNAglW7JShpFWeduuzmQwH/++QTFiiKQNU2vgGgCQPrMkgsd931CTm6PKNdi7Gc
z8qsTy9JOcJxS8xpqemi9caKYkSdmi8ZKbB5X6D1nrBokGyPuVte9mZN9lCVLZOU5aSOnmQfVkve
GnCOPsFZbZbPlNagJ/PnQVcK8ljVcQ7TQPrwie0tqPdgUu0vBlRYrffLkG1B0zirUFH12htqR82I
UmurERa2TD7hrAZTGVupE5PzBh0fG5UKAj+3erQofqusZcKAxquLNgJ42ddy0UWRIHbNkuKlMmP5
rAkJsRgdqF+sLNu3KkgSUtJgw7VMqZVlUbXExKdtTasD5uoOFk/EBrG6h0S3PhSOJBIS/54BQqZs
v/LZJt1Ot3w7WlqRj/N9KBzrJg6k/JYS2EoXToW4UCkVbn3VKfvAG4Yg+6Cm7OXPlYHy6sryo+ba
drswXNVpJ+4KPdAcLy9ckbK9JyGQ/Jah+MKtBTdoqFL05xKbtcQ6Bo3HGxze2LKwG5TGGo+Gm77X
6xpCeTNekUJNNovUKua1QyOHnti9QXVwKAYQRXsR8wIlgLR0rxaW4LHo6HNh6aa6tc+TSHnsp1y5
pDAZy0MyWslK1qP9RWssHjNF0YLcwZg8ff79HsN/6bD5t24zoID4VZ/htq3r4zbD6w/8JcGwnDOc
/Ui+/lG2f09Yd89m9x82QGQWCJfmFvX3RoOjnaFlQoKBPkfFwzNPYv9pNJC/QReSXijiTxqtvzNS
NeeW2D99hln+gXAMzO8M+mXuiyTtqK3pG3moEmk5seyqIsAbrkbWImjjqn0aRFOk9BHiImnWeZlO
1bWqorO89R0njrdsv9zxumIOYCReiELfkSgqE9ltEZkSmZASwQCh3K/UmyR38w9hEEHArGTKwCHr
k8iko2351o0ITd9fK7lUaMhpWeZUjC9NJR/qdZ1AWIMhElt9tSpLvb2lQaGy09EV9RpmXv3iqo0C
wlxxY556g8bTjk0yW4U8IqraDUqg/r5ozSetNRo4brEbsBnoaSJSpKC8MHufx3ESRYTz9KKhlMha
BhOeFdlhvY4jM7lVAkFmohp3RbpW9U6zdqoWT6lYW/XIR5UqbsmTsXGrgH3sm8voJ+Pln50blFmz
2JcTzZz5+NyUStbpfGZ27Cl5EFfe2FdVzQkp3INMtCpa/vpwJ07G+VrAXcm1hn6ZP2D8j4/nR/Sx
hdYgw4lZHjBGdQGsjdgKRP9Z1SVVwNREZXjIs3xMXya31u67oq+fxr7mEhgj+uPvfALHXTBeEWvt
bNRG2ctfLOPkFdWBMsVBkFF71zHDvKVQcn1JaraCaSg2+glKTB8SJZS6NXVQmQ3g2KUdvPcy9Lm9
/vYucWgqc6PQ+GeIxg07TyXeNP8tK2snJfVpHISwjTDXR36uXyVZAqU/CZteXQtf8Ym/AgybHIbA
Mr6qWloutUHRLXg5hT49GwzR3A9c8sh9N/RkwjLzEqctJhZmw7dvRWP04V3vT6P/YnZDDV9ZpXlk
vjf7ZOk4eS/c6DQqZ9A6zcrX6c6b96LGTjhG2FyA/4A8/zRBmJMrKzTgbf76ejqWfwoMsSYHERoJ
LDbjgNfL7c2BzMzwuTp8OmzYdhuLNA8n1S6EHMjQyLAYQ1syJbupXx/19KbhqNwyBiZ6xADgUk8G
RNLpAclZIW0TrF/sjRJAA4aV+wRruNX218f64R3CakHry+0CPmXWnR9fFgHmxlRPUmS1vpUOBVQH
sHrbZsw6Zw9G0tQPTdsPg/vOXXEsRuCDZQKG9p+wDXQ54gcFCANdx5B1YFH4BJOFq7FOrqUfU7Zn
rl9/0MaqXjfSKmiN/909/28sR/NhwTPOcmOd+cqpuWHSmWfkujA5rDpNJUq5frhoHadovUjLxcuv
jzbfUke3HC1ZnBT06Dksz7uTz9ZuEr2bJjsOiIxM2m1VFfbGbw1jo/ipe13bugpr05hIRxmGdy4h
LOU/HJxZOX1+OMPMzTHBH59Y309KPSoNrp/aH4osWCQu7djbumK385wCr6xdkuV43RvHnGz0AkmA
ytfTOiXFpp4UJHCjOqwbi6zrPMFnghM17lABdAb5M2rWYhctB8Wi4E6xfsWQ/dspn276vB7yjc8J
ljf5lLG5sHptpI8PHbccb4tGtaC6+JZi3Ux+F03fjKgszH6r1laCprHrbRWVZNQp3ddALafgoQdY
zr40Hp04uRB9pIvLiNZPeZO50hoWgR7kRND0qRHYh0QFcwFDRusdktR6TONkfOZIqAaC7KpxHUyR
PrWLVssiYnzY8ljdzhWBFAR7x7abPoRTSmc7HIJJG6hsQ6D8sTEN01Pr6BEe3M7MUAAkRWCxkbfb
UHF2RZr2UKMD1QgvablkMeHLuRRbfkfgTutQGXK/WyQcOf6cZmHjnzPAIxYaULzL0lGrluLkl6Ed
O7HcceXahG0Vgzm4y2bqoBVD/VIUoo1aW/fNVVrq8v9xdl67bitLt34iAmQz3ypQUzN5OocbwpGh
mWOTT38+ev/AtigdCXPfGAvLgEvsUF1h1BjKfEFUop6sP4XpFGNzV1d5piW70kQnRuwLzapjd9ub
4UQEH00DIllRkmveb1/LfZjQmlFSX3UgeyEnKGO3+qHZFUOs8JhDSpiYqo27vW+MWvubyMbtdkBC
4/S372dZca+ZITEJBZO0FqQRReUgEBDNMZydhq7GvbS6FOl1a2z7citSr8jg55xJjRrHKMd70Tu5
fzdGY07BIqo65M+LQdOeyc4iXh8Nxo/2/cJkXLwQu1R/8rTy/HdRo41IefSVbcgvlAWimDed6hMq
VVJN+hNRYSIgNqSr+jCoqS0DsxcTlXzpJPa910GBjL5UYUfqIzVodRf5biiDqrQmfpchMzQBqjxF
DTV2i+ZDoudo4ZXdWJA2Z1rUO/MPr9BCRYTJlqHLmHmlJQ+j0ZpF99jWIjacQ1XQcKESOcp4njZe
BK3JrHXQH0OMNz+MjjeYB9XmMjuOFe+KQv+mS3ovuvcizXbrvZv6VvqBceC8/0RVf576bd2kenxU
ZqvFHF3PyFUghZlVsIrpOoQ/dMupPdMb6i39vhyiwck3A2SDM7VxldklYlJWQf9w04+dQ+5tafm4
a8wJsDKznhVQK6rd1PaVJnXx4jkTK0v6V8/WD9FEBqqETh1Xeys0OjDzUSPFvZA2Aak+osf9TQnm
CQObGlT/XAlaYY/z5BnTk5P3lK2pb2lDvZVirN07uAIH9TiVrhEfvNE1oifD9qLkk5slkeyfhjSv
vBYxq7jspi2Hw1LHKtG70PuRNVTZPpKoSmQD5ibNFOgkd+zQefVU6Mcf28FKkju4dauxv89phzrH
QbrSjAJPFV0j3jRTplF10vPOLd+WFLRbbZe1Jp6CAo9hZV8n8lbALlruIRE3Azv/lLu93j+4eo6e
qNaYXfikhTGFaDVa1s+ps93s1oN46q7JoICm4mzJX5jdJU5chWdhYcdS86DerCcaKvQr2mObl/VO
uTWcQsodbjwQ5/YYDF/ALwvfP8j6FRojRUTB6IfJD2Q4xndFXLZ3pQtxvmfipOcZHfjXvIXL94kl
JF8o0RYAIr3lk/BTC51h6EbPR1EM2WlOowpUPMy0jsL20es9AyXO0NtpjlneiOFWOcFf0w49cmZ6
cZ50pVcvYV8SV2RiJkHr4za+l7gKtZ0UqHddj+vP4BWmY8bcNmIgTWMjSZuPeZDWKboETlkYNwZw
zmJXgkrgL4wTOQ4TpWuuFSMytYSOTfgnppd7n/aGONpucotw5nR7ia9c/m0bYAB4Epd2/xJi/hO4
hloPg5fKmj+SB7fajJWmt7CAEVdCGug1ReCjoC1vBHXrVAdEMygEB1grDArkYas9dgAtVyXVoD81
t2xAo68o5KEReqoCcvQRZpZEIsAEw+VMfhpO3dELU336cv2knX/6AnSFkgOULeHlmltc2U4dema8
BD4xzVDzUKkIFnPkWxlWeqrJD9E9hFnGrF95xB0fWJXju3guaHTgbDhdc7j1JyFqmNJMAN7pJozV
1B080RvvCrxjfCgR/t1QLB0WpSZYvW9E8qdZw3LMYcshT0EgRAfX4Zin5jUROb1lJ24wMa9zl5mi
vo/EGD+HBYHSjZ2+YIvCDljMpY4DUGS105noZjMlTQ2Isf1HGHuzjbJt+VI5qdpf385zU8xcL8eJ
s7xwbq5WNev1YZzshfYjjlyQyAoASFRqtIV1s6tuMA6dpiV/XQUPLLArilaIXeurzGtCmgZQXhQd
2rTxjmkj6QdY6DyKqkej0Ct0Z8PYsnnDJVywypgEaQkiCgacWKudi7yW4Ne0NKRSsu5tKcR4dJyp
3wn4EN/DcsREjzbYzY09XGEg+VjmQV2GJWhxLPqiay4ADySDCcU7TLfuLHXIRIaRwF5MyHDQmHDo
GEUawufGTCt2n2VVXm7bSXfHja83aXSLo/9snymNMJHIb6K1uYDjT49v1A9hRCUYAejU0MZt1WdN
9mnoa5QJpjrpXrvkfx0VCa/FiDs7vXpu0yY2OmYxaD95zQCalXlOWt3gf61J5jvPzdtfvZN4/8cF
RWk4+l1eyD9PfRNLDg8CCSheibeI3Gxl1hpq8LN12B5GqWCKNcX4Ti/akXHPvtfQrzHQWL1+fU59
8l+LgBipP/EAgv5f1xJ0aWhmT/h3iEZjL5o8elPQkz8Uoqs+c6i/CCst3uVdpB4jwrm3140vn/Pf
BHgxblD04jpRksM5rWVfgFfrWe2E3WEqSTplZlAuSsr2Q2YhODEWAARGrUJdOJXqxv6uxDwX0/AQ
8sISSlHuYqb/9DgBNdWieFDDYeij+ZB4SKD6Kvd/NvOgjlNiQfI8dnJLjznZZ0M/3jngpg4SgByQ
aYQVRQ/aqQ8F06TX1+TsnHOM0LxgK01KcaBuTn9YWTk8Dl0zHbRaDVvf7quD1s7fhxz+zeuWzlYf
S8zGmsBYGTQ601awkzrvy3aeDlkC6bAqhA5aCKpwmdra106L20eU4pyN5kbdLS2uSx8Jc9JSmsc4
fb3VR1pR0VizPx2oqhHj2QOIJzOLvvus7a/rX7kmiQPkuCiIgJhdGCsYBV7ttKW1apmNMg6sQLun
gUa7q2uQp6fhfqwzp92WggaV8OroWfmTceja1Nl6eqO/r+bJCeas/mzlotpGJGpA3owchIWMf8M8
d8vrnO4I0TajGoSgDB8tkmgUok+XpcvzGkNeurMTJtTuM01Z8zdNy0Af9lEo37iV277L6f6VQJxo
NL/qQODqIQayQJ9zGiie4oZOzcvRU0Pm2jPkYu5wLLSqeGvXw3dGvYYDFYRs28ajf19oSRdc36PT
B+7/DDNXB+MveFRgOaeGbTB90gEehX6wUfzKNDnmu9htdHjRTLcC2Gc5w6eEdtHH63ZP3e1id0mo
YGLyYRjhaCzO8Z8o2BCyjNxmgjUr8cSBorvYFaUShyyG3J15q+z4P9hjj7nYJFdU/U7tVZOpKPZQ
SrdDhgjc2RuftJQuTjOnP2JD6Tfc66XPE0sV3DdofREmnZrTzAogmlfroGdL/02B/Iy9BX5m060v
K8puMCfdiBkuWqRcCyMuk3P4sVOLZWf6CTwlejBakI+AShCHibLhnvm1dJMrq7whTLycyP8+IP/Z
QPbNWADEuPH1oGBmwYqpKsGCWgDYohjO9ZH/sxucyfsfTIFvERgjFAIiffppyJ4SPotwDuawoB0+
TRoof3iZ9jJUofaqR+A/34V3hDFlwWjDGXZqjOmhaLK8xAjSUdmPrR17j07doL5Ate7d9TN5voTL
HCxXj7iWh9Bdncl8dJx5TG09EIPv7v3YlxvdDuuPsq1v8YieX3OgkDAWkejrpGDrWKPzgZemTL4G
EmLfvW31qIVHqQdAhmxft2OwTSP6Rq//vmV2l51ji4z1WEnvxKM+eJ2OzHji+kCTrfKDshgZOhIX
5bcetrUH5zAywAK1wNIUwiGtrpzweznEQyKCxNX6+o1RuvW0gW7XQwFANa1Z77JYwORIFdSbPkCB
oVBGvf7BF1YZP05Fk++1oJlbbSik3xCaDgg/iVlrac8BISkqKL1rCgHbKgW8bc1p9qrEaDmwzpLp
4WyYAfEhQzk9sO6c5cIeMVo7LkzihO/HiNfuYUpcAEHmZO/yfmpefSWpY3DxKVDxajKxcGqUxe0Z
KUOxK0mdL4OejYExLWRCudf+Z7z+/xuXX1rTJVDi+NIvcddtY61NVA9eGG0wk2BcME5zJG8iRszk
fBi0BTmFxMHu+kZeuJlwsUFxCsEpt2Kd2SbgB1J7bk1epynedQ5Y7b6e5V27wDCvmzr322wZE5Tg
N5aG5vrMJCaFXM2ZUNrOc7GNE818Ht1kfAyVFr/LBKi+6/YufBonlLhvYQiBLHGV0eZOOWhjij1R
Aow15k69WHH+S9aqu7tuaQkdTl8IYv1lhpuPWwSnVqEFvaNRyn6agwr29S96XwDb07MivfGyn5uh
8kDVjk4ac6jMr58eRR+JOsBmiAu0emxNdE0oMW1FKczP1z/n3L9QVwFRQ5BEEYm34dSOB/RdA9lq
BHoGgT86Hn4wUwb+pccAtYdwYBAaeFiQAtu98SSdH5EFqgOhk6DpTBFpVfrwrC7Jo1kZAXmJsR8s
aO6K2vwzVbF6ijPnVq3wkjlKk3Qo0VSDrHLlUAoSBwNiNzJAEBQ7bnmV7Ue7MTbCj/pjnUxuu7u+
tGuLS3ndQlyAqg4lOiLC06UNUb4u+cKO/hig1sE3fvfCvVcO5Cr0occby7m+AVjjXacyBuoFXNSa
56Ew8sEvdR/VW23QjzVB4UHLyzDb5EAIi1eGZX+NEeoy2A9rLSf09NNsctUy7jBW9SI+CMZ4IKjq
6/t5iBDIrUrnxqU7LSospWU+Dse8IMIoM4vVK+glOv3dwer2yuhsCByr6W3vZ0wbTz0639hrYYFr
wqNoHfsL/1W/0r0s9plvQ86aypV+dlZbSewEAygqOFGmthRU02CiwQtDcDPfODVn+wgGA5rXBfwB
IANcxunSKn8IAUCY1X5snenrkGZV/FLVfZvewy8lX64f0UvGIKbgxaMExlVc3X4TyJppJBZxUlWk
D6EnYQoqaZF2flu9/ruoNy61CJvDCSnE6rvMsLdqx6r2sxHDLsJo/QBWPiwhSSjHuvj26g/jpeby
8fhgDebtk0RM9k4IEoy7F9FTD0iTvE+y9tNdFwPgv25q/ZRTVeE5AD3DuSDbXqMBU7ftszp0wZ6G
XXfvtA4YWWHtHeKbDZjodFtV8y1FqL+aPv++QhilckngS4mN47L2LYln0qHOynbvVn7xotkcEwY9
GuRpRxq8IVjuB1f0YQAETg+31OqmfaKspN7Es5Yz6mvR7ctKRhFfvRYQylI5JxHmbTyrv/myKwyX
Zj6KxUVQqNnPtrUFk34EQOfOgUgzaJB0uTVdf7YF/HPwrxMfM8IsqGSc7naXWpEJVAT20AF+lYFO
9sZqGKICtDUf9a6h6mB0Nx7os6uz2FxwhuwEqYC+9u6R0lQsy3FvTZn8k5g9LNkEDMey0tvXHubF
FGRjcIMuHdR1yGGmfRnbUzJCaWBrmyxfxs+GrD4ySy1vxKVLWHFyrjBFcs8lhYIIJ7R89T8FjGSe
a/j64GFtLc1Ctryptroejq+9MosVmoUIZ5Ejngm/J9kcJ7XtjvuwNcODEpKBxcTNAvIAUlIQag9N
J+bglWdzMbr0PLijQJT+klv882mm3fVmzTD5XtTC3Pn2XKNRN3pv4yoJN7DsMhnQ98Vrvd7ixxdc
3fKdJIxL+PWP0SRkqtBIe4wyUL3TkWh6xg9Ne0Pk9eu/j3YOPoFLsIz0ry4B4kAdLEMUdUcxmb9g
EUBXMDULlH2rpPtQWro6hCSoP66v6oVr8BcQCfJsKbSd9SBjPW7MBqaoxB7+mH1pPPagWCizWdPb
/8XSQvPl8lbxjadLaeUFBW7b5MIlenQ3OxquxW+Z8KGTfsONrYNiXCof9V9Tq6V0w1gLodMb954n
KwjwJGLqAzMRW0eaHcCwMH7Rhijdak053oh0VjA6Qp3FNiB1MJJU7Tk2p5/ZpB7MC/087rvOH5dJ
o/HoQ43+krlKAS/O5VBCFtXa70rHYaTBQYr5RR9C9UZvm/ahFtonkbXR3ZBMecXAB61wclpdu7FC
F/wEPXfeOx5yh37/8vf/nOuQLNK3KDfumb34YxTZxFCY691wE2cBNEvBswqGA+QmmfkqFJqRBad+
w463gyvvK7xw4DWh+egNsbk31GTcqDmcRZmLPeQ9KDmQJJhrehuwVeglM5+7b2um8tqO1rbZW0lA
C8DYLbLRjPUpNFJHkP9ZpYrD9QN+4RXDPGnsQhXGxq/WtEe+rQ8TEG21o7InozYG/dA6DMa5ZTN7
KOll/ZvO7mzrhoz4xWUmwwRDsfTN1tCN2chGNeicuMzM+h2prffQMga0c/KMASHp3eoKXDjiUM9D
3Lw81xBp6qvrNbRAG2fHGPYVs4GIIbVO+puSp/2BsQjVbYassYIJMO6vIR2HXdUkEaSOulX/LidD
ohcSV2jlDjBl7wddJeUGoHS5izzlfb++Iee+jcNAskgNiv0AP3N6yNtyyClKD8xQDSSm1SwrY0/G
WCJiR50lvBGLn2/DEk/QRKQiZONOV08vl810KnBue1My5Qp+Zf7KoAZOJuxivlYzXu1PCSpoVrpL
4ErLYnW7jAo2mWGGH4BOnoCTlpKc+p1186xtPXaofL25hX9wMUV8CCLrdDE7i656r6f9nklleZjp
sH3WI/DWoYjSdHt94869k2cg6bfki3wgp+zUFiC6yUNXaUJVoW9/iwGd50y64+frVs6DcEKXf82s
VrC1xmZ0knnaM2hq71q3i78YjZ7WJDdC/KnN1tWeDLOERpS2Qv8ZhKi5K8DgwrramgfdSor3ddKG
tzTRz44tcQ70bMtaUxanNHr69czigWkjSgjgPY1hHiYrKGM02CcSzv31JTg7s5T3PVB2hPo8WWeE
YFEdMbEqGzsok6F/AVtm7aMc+Jc+1ZCVTrJXN57HCwYNHR5mMjrfhPxsdUniUfZdDK9k4LV28aiz
+Z9Mj9kez4/tp7h3NXXjoTt7E4jf6KzxB9U4g5U9XUwSuKwrplQEKtTLNyKJnHe6Kc0/kcU0yiYH
H0pxTqeNch/1vp7ftYl2K6k6i0YW6wvnPQ2ppZG7OmaEer6ZyUEEURHXXwuamc86NYIvetuV01aq
lEnynknXJhX1jSN+fpRYSyZE/07ccZFWMZcbj70VOpMIaK0ss01oxO1t0+6PUT5Z/o3DdPb+8Z02
9c6FT1XQFlud28p0M9uaKxEwfV3sEkDI71jRPzl8NZDm9mhbj8br7wqdA/wtLES8uYA2V9vrDxoZ
A2tr26N8kpPWjrs6a12m32Yxpc/Xr8uFwwQcFBnCvx3UswK8Mn0NEqzODEhik50lJqgSaw/lAsOs
3pvV2AR6JLOngQE2GBBE+fu6+TO3yEEBk8ooFr0NgrbV5YnSOZz7KjOC2ZH5fdi74XH20+7GNq5g
XiwjIQSHlW2kXwSwbRXH6KQ6eVMM8NwoPfxcq2I8tokVfmnzDDHXrod6jQGwNov32WyralvCtP+N
6rNr3fglF74XZY2FlgpHSM6w+iFw69ptRY8sUDKyP9Wgzo5Dhu7Y9VU9d0kL4AjvwAgLscL63XYa
5XUFeVmQNckfSzBktNF9dhbkeP4YeiDkr9u78FW8oaSLC8EdkefqmpjSiQZyE6TJ9fFnDBf5zta8
W/2b5Sic1AHYOEICiPNwfsSiK7fXarwYc9dagTXZ0basS9gC86K980UnD9e/52z9KDQwmcu3AHUk
Hlzcwj+pRFc0JHbMKwbJCGYbDi0gQg7UCS9GW74NUznsrts7+zTscSh9UOE8IzSLVvZckXTu3NF3
UHH4UV/4JYH/o35iNQ0kXNeNnfk0jLnQnsEkv8y9rVtumptbZZumRjCJYnrPxH/7Mc9m4MnmHN+T
nNGQh335RvhzwehSQobaj/gOedzVCcl7rWGigS8E5Fk9VoOvPzilax9wr84ePeMJkhZGY69/6fm1
R5NFtwhSQUcBcVw3IDpEWdy54FMN2UQvhtCarZWgFoM2KTQw0BzsyxxmgMGwyqDXSxuRTe/WU3lh
b5crsfTlqdgDMT3dW70YIw3VQfY2j+09Ss4DWAfIG7M4vNVxPLuGfC59W/I15HNogqyOUdVrImyY
WQlE6MunUU3Rw5wyynV9VS9sJcEy14Iqo0tHcPU+acovPKfFZddlbAVxEiK4CJY00PTEeoigenhg
kONWw//SKv5tWgESBpuyTkSd3p3RM2UnFTuNEmSR3YNTgdhjYprn+vdduPxAXxaJTDrhHo/j6YZ5
Ya5DKmJyaADm72rN1LaGm7a7pKqTRy0St1rgl9aT14BIF0gsJbnVrpkhkyYLVA5ODSneIP9IJ6KA
GRV4rL81QzjTekemwfWPvLietDrJt7gXOO/Tj8wFNCc1IPlg9PR0U3cSHlSh+XudKbYbpi6sJ+US
gT+1GL8+E7AFuKwEHO/EMxmiLpsqI6Shw2n5Xxm5tHaR7TY3nr8LK4pFzC3SawtsavVxEH6NdUjU
NkaR2kVNOgNxFu6BQcLmUUzxtwnl5BtZwIUF5Vhii+Yqb9T6msduPTs9u4wLz6KtM1hpAK1cvHHS
vD1c37uz4BtJYMJ++PMBi7OiqwtY6coS0g/1wGSeM5BmVe4KFZU7s8qaZYZvDlpvhl04hBPsuuVL
H7lAxamTkGdS+D9dWKuBOTXpc8BNSZjvABV2m9YqSbB871Zp/NKpoe6whG5EFkCbTk35vdc5pgSy
lcKdE3g1isxpP+RvRAwXlNC6W0XOS58Ghai9FMSXefPVhZAgtKN+wsFEy8FxJiAUoRXmdyAdfr1+
EQmT8C28CUvYe/plqVZLF+IsPiqeCvFrnPLeeWtAn2lsJhHNX65bO19HUmGeHx6gBbWxfnjnuRGm
9HHUFXlzoFm+3CekjAdYL6CdyWhHXrd3vo4L7QQlUqSxCGn01Tp2YAmgdYBRso91+87KQDfEYq6/
OV4Yv7tu6sLzvthaRNdIhcnPVve8h8+B/L+Hw0O5ld1tndHNMhgtE7epD1AvpFFgd0ywPjuNkDLf
Avwu4BZszJJ2H8W1MDpe/0XnjgdBeHJTAPdLH24t3gtLcVeXmqQmHIWhXW94EWX0QznWnO9sBCby
PZV0QJzukEjjhu0LG01OTJNzga8AbF7+/p+YFY2eylDhYAeRZJSBJ8QT90UsvIBJ4HrrAj2+EdKd
u6G/HpYmJ0GdDQjv1GCWzCMhSOEH8ELKoJ+G5EvoDcWR2qC+T2utfcrNMNyM4VDe8O/nVS7uKMVw
sLeAqYW9roLGbmfmRa/Ac8aVHm7siM2HxVuhi9hX3+fBVA/wKqF8ZRfOo64AHddDBd//rMYPllur
fe7P4sZpPF9/ylsLczVZl7+oNJ0ux8D0t5k4JWGRVcYPtmj7vZya4iEuy/m5sr2314/aJXPA5sD9
L+B/0r1TcwD5cicFrBtodAHe18hyIhvqDRLuHXeY93Vm+dmNd+f8alMHWdJKEKbE0uvKC5vpVQYD
m4Ep46Ld5C0km8wXOgs/uR/dAp0Yy+09yfdAgBA5Q8UM3THIvdVjMxsk81bEiwptU4NyYwWJYNuL
d6qD/9xph25nz5Kh9TzLf+A9v8CZ4W5zRTfVLp3yxrcvQd/6x+DRQCXQj6CMudz8f25XLkFn9UYj
aLfk3SHr/Elumf+KyxuX6nxbURzlVJPiLno06+Bab8UwZDHVLcQZ4g+57iYPTgb7ew6YcGNn3o/r
p+jCZwFPABa9lL/N/xBo/PNZrXSKKLZAl0rFGsPkYD97cam/XLdy4eDwNTwJSzbNTOHqrFZeF1Uz
xfygzFLrQ6fiLN/4chwf+qLuxea6sXMfTNtoKSbpdM4W3u3TnZpqOZEAh9QH2zj+Hmu+/Z1JpGg+
Ug7W2j3vhNIOSQN/xY2tu/CVVCNxh7zpCwhzOc//rGVnuN0SrS0p0dw/2NBmwBDZ9jUDg5r+8fpH
Xjgm2KIpR1q7RLqr4+gZlAiURT3LnuL8PsZZ7lITSgSmQOI9FLLxDRTyRXtLA5ht/CtkfPptreco
Dy1cXlo5h3dZ6mX3LsHK0aultRNUfvb/w/eRtxMBLkDr9YwgIW3jNN1kBSby7ntfgKItZehu5ZKI
TaHT3XpRzpwN7zWXm8CF0ZVlRuj0A005xaZXe1ZQN7PbBFXRue+1RNUAMsKm3ete68Kb6TZWtNGq
to93btb6B+jOx71ewMINuPiWyzk7T/wkEO44XE6VCdjm9CfNIE8bG8R1UJD+PfCrp32hgGhk7iRv
xPVn24upBQDnMANLlXT9dsUpFMA0Ra2Axmv1HFW9OsSzivddygzDwPzzjeN05nawB9ZsKVI6+J/1
kISdhCFEcaYVdAJWTtjMaXNv5glmwxvO4GwN8QLkSMDSKJlTMlw9yhKWKrcapDhwNdOgUxZCdX4j
9njyz9dP7NkngS/D77BRNEttXPfpbilPaxep7/JgMtfynkNj3zOlEN8Y6Ty3wj9NS3xxMEikrgNM
6E4E4O7WPhilZub7RKZCRJtQZZB1vnrpcItk4YzoIq/krls8s5lZnSo77xAy3fST/hLM8sUEORbq
AK/G7rqMqi4YWiwxVrW+fRkUrHZp1t4hkRbtI73pdpAjmY+h2T1kuhbe6HmcryI5LIAyQBILudn6
VAyyh3i2qbyD5UxqT91zfgihgri7fiJWYmNLZQz1bJDPC/JwoQlYXeDBcYEClx300dpoOBvTgFu3
OTLp3KMQlsIzOmyGHsjZEzeEJRUMdoQH+qSxec9wAvpznS+FzxvSutlmbIqs22bStE10X1rUhwyg
+N/q3s5/o0fSvB+r2XvDELD5YofIChAPZ9NHILT9Qygd8X5Ufadvor7wjC2D/wjEj2lk/0xVV0HV
zhDxk/J09T0eBfyPNZXhhy6llrdzxSRpKjbCn++pYeH/pFV1YlO4UwhjMwOMb6MRHmv0ZhnhfNbL
oRsew8o11b7MpPPLN1vmjNFdiD+ETTZ+z8Ucg5RwKY48Rq0F3RHOp+7uQruLnst2GCHizV1tCBy7
TqDBNYy8DFzoKmCAlnrq7p0RgtYXr6naX2Nf5sWBDq+3D2GxgTjLVvP4y4yYqNxFitsIPNFMxn47
NbbMLTirY4i5MytVeXXfFyOsAqlDMxo2q3504oNhp1CTbTovasJiJ3zZ52+KNoOQPWoiO/xtWqpP
9wQecFsmemLmxw6pJ2/rxXkNUzG08E3NElroRm0IR5M6yM3Rz2Hi9mheaIHfxqk6lqgGqN95Vds1
5TcEf3BH/TR9HkLXlDPE9n7jH1ra89buxonEB/0bxP6FVpAt06NmKvq8zVA0s1HFQwTBeloe0srq
dvDpGtkmjqw56OlNbKJyTpiKLcp90yErcd3++pkhoCcAXJgWmLIgql+89T8R0jC35cTwcboPHQTG
Orf9Hg49ihmeVgeuKLsP1839hfb++70k/3guHrVlFJ424ypKskUYA+t00/vIzKswGH2RN8GsGgFn
aUGjcDfHeTIeLVEJ++i2tdftIewSD2rWe/8AGb6wD66VJjOKrrUeQl3a6GhB1hasSSjeevJb2aLV
sAETrfSnstdl+B7mG6anTPhH62d4fvV7eqtmvYFMiz817sLbnDB8+NxFrlHuRT2Kbue4krKFbUrl
bprW6WAFy0cjfJMPZdnuYO8s5GZ0IyIh2hhF87UFjuTC16DF9GSZxftQCeb430jg7I8GNM/lZnl0
f+hDMlj7pk7T4tmH7ME8jPA1G3ciFfKPYaXSRtKtJsXa4DVS/2V0RfWuTYfoKzuVO1sD4j44yttk
eHJtbd6PY90l76F1lvoDv1UlP6RN/+ZTlGrR/NjNEwiS0ITwHJ4FFJm8bSGZPoZUAPy5Mtp2fEkU
vLCHSfNRpfClMp/8EjmRX+bsFwfyWWAnki6Mb+1tGmLaJu1pR8dbx2aWknpN2jTTTiZNLr7UXVSr
6g7puxgdEzhtEyhE08gArgWtWbdJRme2UXtxSm03NH4dvZgo76j3MA0avzrCOuOBopkRwYtT+TRH
PZHl+xCWcYj2G1jKvlw/iaRuq6u30LeQZFEWgKeXSv/q6LdxMgpcXnkPs5KB+EZNLQeVim658LFW
llG3gfDcbwJoN5wPGfonf/wIt/BSFSFPuyxBCm/aRgAt6yjv9HczEiw/dK+In6OShxxCfwuGPSRf
K2ufcCEicwPrEEO7sBJOYoNMlijecMbhyC5yHQ7YakJWgv3Sy/Jl0KKxegvOWssD28tDFCT10U6Q
Hy3MRoeLDKa1x6FxDbnpEJkv+62O5IoKSoZM5ZOWp0myR6rUGyB4hUzP+2xNrTV/dbTZs7+IJit/
eG1sQscH31Z79JIIsu8e+i3Y6fAHInv2J7gSfydT6Fc4IqdNp2dEhkrjfurRysuLWaSBH2d+A3E+
omGQtgMMbL/R23O3U1aFUL7Fld/dpwiyVzn+zIavfQrrOtkl84DciBGnEZIY1AGfLYEyDfSJRRF+
dZx8cDaFBTjomPRuOQVpxO1+CrMIFn7WhsJSmJjpfdg2GsT1UW6301sI0Px+I3Q1u4GdMDMibSox
b5txLJAZiZVEhsDq9eNUwGb2oBHiv9XsfCGu9xo1LtLsopm0bdzApf9RCld8mZs87CFSbbh9MMxo
NTzueYbYyU43E23ahRmk8Du39GxtS2cDyvVtK3jrUAIoLVRgPHPKZ0AbQzWMGycuE/2NXsD89NOd
TQ0lm8kskdCNmx5lIMCeafaWwMX+pOqilR+oPM87DZUi795Ovehnk2XGu6qPBiRCe6lPuxrWyy8d
9ye6g/GJTU5BXtfaLrRncTD1NHU3o1MyeA/LlPkFAH1iQ7DbJzueThMNJrj/pu9FMvjGmxbilel7
5bcm22QIlT0rGWcJEkWh+hD1nptuhd6NO+DENGa7ISvuohLiqB2CRVBLoTgT2wxvw5klNhmkutlH
VHTDb5ZWdeabpDNmNjwd9Thg+jq/s0dtEh9caMCSxxbiNepG1VAmH0KzzVNxGDM3cY9+w+nvESPq
zKbeUf+R+X62xmL6AP+l/dviL0GHWDOQ140JQ2qGXG4quxatLZ65u6g24tBBDqhpUSpOqzn97s70
bz6PYWghgRA6MD88xJ6WWvfxHHtuUBiodDSa2453U8XY71Ps1675MIdabuyyLq0G2tJQkTIY4ylk
ZcteZL9ooA3+A/+WTbAamn21193aPfTw+0O4GCWxMvdDpCUzyk2Qb2xM2bbVt8GozWzfto74qYd0
An4OVZW0uzifu+it1pvNJ8uomU8pHGVOh2kUVrn1qzh56Hslp6eG2SlFAYrXZZ91hnakpqER/A0D
MfSmr32/R7IWHtRAX8YYFBX4PP7CEEdWohmT9x/rAo7vP8RgJqI7zB5W9zC/jcZGpbrxK9Lj9Bap
wDrEACi9NPzpf4PzoVy5yuNTqxeDVqNEqkmVZQdjDie0hlx6cyj22S1KXl3faNr7W/597d4xuwhI
Ay+ifuCsOxHRBMgAMQj7XhIuFm89pIX8aUthpPlpijh2nu1mmEOIfwAd7FGnyNWhinO8maU0e37x
FWRoG0+O8x97mmZ725bFgHBXiBxPe5i1sP2BxA+COZtuHHWXYXsDqQvfrcUuH/p+kDeKy3/b6SeR
Ex2VpQUO6nzJnNdwaIuMTCoa7Pee0UbMb5plnx1hcfObHXTtkrC5hEs/K0rvo1UgCrSvc7dyXzzr
/1F2XrtxI1kYfiICzOGW7CS1LKklB9k3hMf2MKcii0Xy6fej98bdbagxC8zuwLMYNosVTv3nD7PF
TWCi+/Gg1Ummr1cbw+7Chg50/MIlK0ffRSSdhdMh2SGkm7HJf+mLIb+3m9ZwXmu7sL/4zmAMoZHh
M3pH1lPl32CX/yZCnL/eqo4Cp1+FG9cSmGCAphon1nhPsM/U7spa1z9Il5t0O4j6KZ8JutgOtswJ
AU2mOIXp3X8Vc91Ymxnz2nvNn7/a9HZ+wYcr4ZSSafHJluNPUk3NWzLTq8IBVAYKookOmlMbYPO8
ZrbpuAqP8N575c5zq8Kp7YnNS8jlMc1wYkIRZ5nl+qNHZl+zW0lw/9XQhR4l5u1rZxsaDYjAuuT+
qNptmdIHjV39fgDz/EQTa9h20NAxVM05cgjqo3Z9fzkZ6yo9/z461H/sLLy11X2FPfCqQ0u8l3sP
0YNQH1pbTbPxRy4XR6+1cv8RgjbeuWOS+feaCRQyh2I2vSUypFeQM2NJEXinYuwXksr6shw/5rlL
aklSOxjZTUpmJkFjHD4uf9cSBUiP6sY7XMLQ6Lqc9d7/f8j7ym1AluTqOdbk3ydkk921FERP4PDB
g+gm75cUSiNVsahvASnXTwWEBRO24JkzYy7XbWDJLjYl8G9bermzF7kI1KFR3ug/J+Vcph+LwBr8
B9/AAvpWjbvOxLOPRtcL31aoLJS5uGVczJO6IGK50NuKaEoyIn3l40A8IE5KThlt0Wet68j3zTuL
yCoDV3zziQid3tnZyRxjiSYwxz3w8bLHOc9HUYdzJ5xyP1Vm+TYlJioQK2+RHnC/qf/teUcLF9W4
DW7oGq9m3m86M31LtIa/adbnkz3p+1Saeq3de67ERDJLvitnmH9xljjPnIXJdjZS+YSLpfNrdsho
en/i//YOOh9DTFVg5XBb4DzBDvH88eaYtTVO28VxXKzO2KRBoh7KoXNBayg9qs2UFbhgT1Zqd68e
cGnHye/0z1isO4TotEXlfbUSp0m2pkeBG0fjUsXVP2SPZR9mj7jAXbFw5YyaqfH6KUwhp2lb0mY8
MYe29M3hWUFaf8AC0p7CySYMATlLi1gyrNPW/mk7BAyG8MqwskkGwx22mKunyZGOVWAe5WwqP5z7
otW+tgNX5fzOtpRLDjyHpp6GjjGgCNbTuNf37w/bFREA2HDl91ogvRB9+Z/zYavVEgCM6flRucm0
ECQ3D/dGv6hHEPRmDw6QHwN646FuJD/byTfuURUN39//EZczh0MSJwqID0CZsJwu4fpgjfyMXTke
a0En6K6MqUXWcE2DSJNxBNu0rNwl39sQytppTqNnRztr9HL3n38GHfFVr8dG4ENDOB+KaVmU4Zfk
HhfeLKytcr0pkhjZT0SYppVBxlA2bJ2k0D6MU1WG81g2Nybxb1jlz0nMSMDy1IFd4CFCerz4GiJI
geSytDsSgpH4+9WUYQn70cdNdBmIkw6zeBq7B65Y4h+7G3yTBAC7eSyGSYolxC/bu+/KBDcK0pO0
fidFNoqNMDq3GMJBN+fh4I+6zHcIjvuHhsS/6XvMNw7uR9X4x9qO8R7SvLK974NEYM3vi651dw7R
H/uYDIJ6+/6IX/YYeF268OuLcriu7kvnI64Mk1wvjVQ5zXd/TLqvkdKVFl/SbmjtGy3Gq574+izw
AwgGfF/6fhfPynNCRgm5aY4kdv6YUJ7ZJJZWZPCMBIftWwk2GmbC8pqdqIfqk4rTdENyrvwKIjfe
QYq7ufYuC242ep3uClP/t7HBpe3GDKCpxJyLI1l4hMINw0jyWl10Q6Q7QJiR2WckEb4/4r/F8+cz
bPWdoiphfrN5XJbbbCeuPnWDPGJp53MrcsrWOhB52o+kKg74atok0I7Zsde1RHudUQ22Tx1pFxtS
I4fybUkBqN4CgI6nLA20ZFsHpThyszM9oFFhyJ84xqtp57lLGe9z0Hti8NyEkLG6KHL360jeCWeW
VWfKeUTiUqgTsi8OXe61w5tmN5mW7zpchppoHNmqAW7syX9ERNQlNybfFbDE+EO0wukZvtLK47yY
Ea2KNbtOxuZoudbwOKeOnsA76dvyYNCh9PECW+NghdN3BNTJof2BumPyd0aek3zu90zSe8QR+iaD
8EH0XO6mn8s2aebDtBgawWazad2N5Ezf5GavrbeLb4johGvGqnOhNWeeL5uhhgCQqkYcPY8Z/NQ3
nOwfshR02DCw3z12heE86otw4r1mlk76pI022e3Scgts04ns8b68P6v+srjgtIAWQ+Oh83wlBzQF
YZUFbAi2Tqs9Tu4Ih1KSM2EYzZPs/PRZqSB+psY374TjdHmo42zWrlTW6UsiIE3emOZ/WVrYK/gr
52SlIl9SfKa0ipWSpXXsAZLBexZXhZ5RL3u7o9+/6LShbzzx6iCFbrnyZumVsrusBo7nH6WRY2nE
mj4cLTUmIlKtV0+RNVSZvuFjVkTnCluZ/YuR83/a+g0w60YDM4JzU5SWc+OLXA8Ar8+PwJMBldDV
r1GeHSd664qj03tudlcuNME2emKP7j9eorJ2QyCxrd29Pw3WBfPHvKRMgHAEa3hdUfgtXsqv0IxP
7JguLQIiTMbImOXyUVtTgCgrMtHdGPG/PI1WjEcLnXs2hcta0P9xuUIYWbM1eKswwFjqNfdTX6IZ
i717i4S1f99/tYu+J69moBCAYU5Pl0X3ewH88bBidkenLRZ7uwyLADukN0JbUrNu3ASu34mpAwmG
iwjq9StbnTZwJqIdQfGzqlnUh9Ho3fSLkjS1Dxg+xvEN8OXyNr/2eLh5oJBfr/JoMNcr9B+vNetj
KmMndwnDsR2DIFYizQquiDL2ueyx86m90tac08qgEENWbM5y3AQyLv/RVsrLlk5PWhA/z8wat5W9
9Eu3wehsoYlKcqdLgHTeEWjqj8SWGbdq14t9kF9PQx+rGBpjCKxpf1/8+hEM27MX99QT6flMWyrI
ARNt7OoBSz4QUF59I8iA+KQ4x6+mrZuSgOVWvbW2mfc3Srd1tv0x99ffwk+gnkdisfbGL4pHOetO
3dR2+lInXm+EiZ24EZHBxjclUu81nSYP1DEob7BBLpY5T101HfyHFbemGF4cYXU+UCiocTz5qo5/
xjKtPsaavyz/aHXXNxtCOdV8w1bhIg9j7QvyTAL5oCqzECBsnI96XcGuAaLXTzPfJrhrJ7jYx9Zu
ar8K67g0sZGwqsLdx31SYWlEEGnZftU46ZfNHKhEbEHnsbi4sRtc3CHWXwV/bDXYg+8DO+Gicm4X
OyZRrp9OerFsB6+c3YjJcafM3HbwTLHr+3iy2YlAwWvrkEKEErcqzPUT/zEF2P2wLeVcRvsGD4O7
1PnAFN5AyswcG6e6M5IM039yHPai1RbtzSLA5nkZalVvMzGKEavkuU8/xRBCqvsaSYJe3Fv4Dxkh
5HKnwv6A7ehWD/u3Fu78B7JRAO/SQYYswg89/4GiEbFX6IML7aAzFizIJPKxhK5s2s7EROmV9mCL
GYNzsPYgrUNDLp4R5QLA5qT7Khh3AjIAjSfIVDZHXG2V9atZW0l/jNVU3y2YF6t/BawQOws7Dfgf
Ap+qejKUExWHQuLND+ZXx1icRoYthtdqqtKBVv7cZv6mbFvNHzZmohkHo5odtZuMOaie4qBui50W
JHkRytYf55PfCRdERBvwphIjtdA2LxNHu2/izBGRxG/lI57hmYU1O+G6OFZWcz480qU37VNbmAlN
6FLLlftc9xPeo/XcAYCRmNfKgzllWO0RaKC98KvKN4AnevuKD1pGTqkyymS9mKt72U2PsPXt6jlu
are/hYFdrjIm06pR5y7swVV0AVzPv1WrNZDj7ME4qU6ND6TaVYAO81xHdd4aVVTbeWkSXlxkapew
h2/MSWElm6RrWw3B6g0+wDozzmcO2jg6L1R2qwnipbBraJSdyMbuXoYlflL9lB4C4GdS03rQjjou
/vXtOj4YY9zc2G3++mDASYAxljj7yfkwaMpuTfx6xMsU2OmBflkVejXMOv64es79WXtDos8fCjTQ
h/eP/MuKjk8AP55XXkWBnk8H+vzZaVsyF6Y5fWmVlwabvhvzABAZmmyEwqaIXIKLrY/ZaHjRorfZ
i0KR/qUM8urGxnI9BjAM+TEmjEYoV5eUfY1uqcgbTb5Ij5lOmpYZGmU1P1TjLPa63WXfSQZNo3Jw
tc/vD8HFocYIAIX8JrEBoENyvtjRSkI7RVU12sk3SC8jX2RM54csF7m9gTs4IwYdRoPErya4uZn+
fqvzKce7EsCAGtOCAO1fHDN6BjFPBH35otZuDYi11ZXr7WUmVhRsZqU9NqSeVuESTHhUpIFdL6/T
5HDdGubAIrU906ZcPShtpLPAZYiAaZPtbvqXJOp0zn/NiBUVeYQxLuSK0KZ0PyRm0ERToOLyYWpl
2oU+WelkyLfTRITnIgw61UUtjo1KmooQMFbhdhjp1VR+bs5RpesTike6/FDSMiNpN6aH5ypmlqld
7IBsm3EHrqLlpPt0hew/Upg1z641L99idsD45DRd5+7J1u7rLZTrJUARoef9vvcyu4uWwSUHIXWl
7v1YBlQMETGDbXyP603J5jBgX7IH38zd59hPqoc6p/u6n6vAWSMMNFMyVAzYcC+Grvc2LYip3Hgj
tlVR1Zsu9AB6V90rTPa8f65jf6iOuIvn+NRCMqal2jhjbNQE3FcZLWF8o4udh1r+BZGI14ReGosv
BcwGLqF9vkxfHbdyvq33eR/emeyf4d3U7l5mY5XT6xSEGhPphEcC9FJ18KtaU5+VPYtDkU05ZCrX
EtqDUpR4od+qOd26Ob1fjql6hMtB8EZv5z+ForWKqVFjwoJJ5s7uvvkq8dznVbS0PMN41ow7WIFO
n0Zz4CW/Y8qtiCrOWrpDp2r9Q84OnHe7RS0Cu/FKcrwt3sySnprWGr4K11DNAzLQEpADNuAvNGf+
c60q9dls5skPsX4Y601SN22wMSuYD6QKmuVmKZPgACmJS1KkV7QioyBNIS4gG/Pv0y6L572jyJ4l
FpqmsPKX/AvXyjLYzNrK5XFLq+4ic0lgO+yh7en5W2P1ebBvl7adI/q0EOtE4/cByhUnjSNBCB1u
PI4tgvJutqZSv/ONevynK6uk2GBz0LQzm+bof+q5eFoPMqmkh7ws1boQ79fRqw5dmZt5xIYwHg2P
ILzXAYsZCAMzwB32FlXgzk9MhLL63puUOY/xZDbqTnOCxQkdTcvbvSe1oYJ3qIrqCMowOB9RoSTj
w9LpDqnNU2r+WJa5YHGpFhW7MivfKWjYkqhM3NVYldupsdt95Snb+KhBqVmSnZul/R2sp3owd2tR
Q0VVefqnSWsxONYM7HcR0sROs8t9aB3VY9VUpJVtnRQIN1ryoj+NdpOXz+YiZxw8i0qLbxDgrzdJ
1C00zinC6TMC6Z0fExB9oYK42fAC88XcwILzt3mb6g+z3qSfGilXrzPb/q8HMotuvdcjYV0hVPvi
bAKhhsKBgOulKOm2VFWZffRzv/kReD1IdcN6No7A2fFTTS73LTLi9YHkOGhZuXHQZATtuai1K1/v
MTywnBOTeTGMUPrYn1ehywJF+bnmjqfxXI2PUAcRdG16rMrTw/sn018OZ4xuDQiRq2cqhJuLAXD7
asndKcte6kmnNBJlUjz1NKfu7KqLX61Rtw+ONRPsOCzeaQqQr2hDpt24gV5cvzgfWZQ4Jq/Mdc7m
S6+1KRdTGRhN9VI6lVGQkTtkc7JnfZH7kMBl1e8cQ7jejXrgb09dDe2wagLK/j9h7o9Le1kB4Nrl
0r54BBCeGhxafw1xvRwg2Jf4BtJsuXG3+ksx6oLswPZGC8vl1rq4aI8turHOqpuX3kvq+qDVUzFt
4XwRZt81jbcxZOr7j3OnPteJlu9pLvcwY6nmPgjEPM/vf/rr2efqdGfAfph8q23D+XprUziPrWG0
L0o05bd+aLuHao6dSNFTPxZ0cYiFSdgV1KTJG6vuL0udmgTtP7ACsq+resjjlC6nrnmxcHB+HKWl
byblyO8T4HI4lw5323zIX95/3+vPjQUu8BMOB0x1XDnP37c0Oowp5zZ/GSVkzDbLOQU11VRFOGXt
jn4RNMP3n/j7PS5qLwtzLANNLNvL1QJXrqBa6Bv7VGQLHNeaaAPQDNdPx0PCyWoggXbK3YLHkbUb
OrvW2L/jNBi+sBtoeJT43XoeD0nT3Uu7tPJHMAoO5Tg2l1d+OQx6NpdqSUOtma3g5+xVEp5uMWP/
FxlxNVt9KDNBLbd5/8Wupg4WA7Aj2KSxWl6ztc+HEp1JA5lhzF8rLy+XTdA73UGD97g32lE/eAHh
YqEHRAR3sPZu5TteIBRM1hXTY9eioqDJdxlHUeSDsip86l9tJ1W7XtOZMlRKiGzLLqrFWBwwA7Oe
LGiJ9xqRVK/vv/slRr8+f4XK+G/64whu1nn2x7aBl74BZVnoL6wWZUVaXgYNJfTo/MKlPDuBW9lh
t+hev887t/4o27QsQ9JnvE+wDCrah5Xz+f2fdLWc2LtwqlzRiFVFZV/ObHrunVYiJ86LrHyx0C4c
MG9cYrjdtnPAKyh+GBdxy4nhaj1hb8fSNYLVt8sE/zwfhwU2eQwSbr90sRb7RwLJMXbqKhjlTRcU
BwVb9cf773mB6jLy5J+sw0v/cbXWu7jLpxo1gZyS+UVOWvWx77TmxcuMfJ+WVNfvP+p6SMH64d9j
csHBTP/k/OWwloVJrILktU1b8aVR5leV+e6x5npfhTKWxdbV2vy/XtKpYleHIjqLbMwAF+cPFTT5
oLp18UvWW8mRO5sfEbDeUObFzqPbed6xqyn7Qlb2eAMAvR5anoxin+4ugBiz+/zRizk1U1HK9LUB
mzmgt4IQa4wieYoFQrUb5yANHf51ZxsjjlZMVyhW9JDXuXv+uIbJzB0q814oPzpxgj2hOqqtpagU
UsvK7n/pHqr9jwvy2hT5gYEx20QJnoduI7FlDddDNg37YTAQb5it9tPvuiLb9VlWPSs/qOKdBRlE
hIuWZ7B8QZnS+84veqsMcYcc/LDHMbGnXZ/G3WbwnDHDlwltxp1SRiOxjg8M+cPI/KB8LByyvbhl
FbYxPQ1r+zscyPyyD1L1dUZLxus+t1VWferyMi2hwmXuCpWPybJNpN79MNgQik3j5iKJ5ry3xtBl
l37shUTdQmGtwyhKa/HL7+25CmfZt8MHZ+i1rzlEZ/kIC7L/nIpGe/Nr2f8oF8PKt8ivlmfXqWI7
SsbUGR50Szov9lQtP2ANc/nEas4IixFoOULpQ5RoZpqxDMs5ST8oy8TbW+EEmt8PVd68yNiQw11d
94uzaehMRIS4QGtLaD7VoRyqRY/swFfVVnenJTmQ2K1Hmo809XM3GVqwl0nf/qtyv2BVlGhV96Wv
q/S15uau/RLYxDbPsLjzDWVlM+2cIG/0Iz617kOSW6UWAuwO//IX/HWKTPUjcEdlbe1BZnUIaDN+
0tTcmV8a0db3oudcuEepZflbnNFkvplTQ361ONObLTIuTAEA8PoRzjME77CFdk3hzJ+7G1MKB64w
YXSN+ziXCXbFuk6f69nntjTtfL2ZxYMNdpF9cvq86jYxt70p6omKLg/TRK0Wpmk9epFjN85BNHVl
QLJHuxDKRub23iHUR37oZrCTyMVJbfzsOV0R32MZNZrjdjHjbCki7ltB+60yIeSETpfUnyUqtmIz
J6Pcj7OfWq8TPqg28plSwC+hFE1D6tPZClMz4IKKv9YybbKm8d8A7wP3RyegyW6wGBk+dYkd5NFg
5l5+xHetbjbzYMz2Q+UjAryDjJ99l+Reu7smyTSu8qMlx2Yztir/kXBMfUng7n2ryroSoaa39Q4m
VuA85lnifyDRw6u35KfE3hvwd9NugO5mjxzlFpmax/xPwwxlVYaETDo/2fyH/iQdNT1KDYboBqox
TQPJ5ibDyh3oimWNZbyVaN/052JYiKEOvcx1X/wY0B/CWQXiJPBoO3AZZBcBEyhUJ8N8SLt52xdZ
lz3Zgpy/XTAQSPypGSc7GELMnFMV8lNnPcepmRZS5KRajdfhqMomjHvYUYeWcPmBdVNU09bzcJoN
IYhYzoc8FcObqJX8sTLffpJgaWiR4tNOD/0Y9N9qjLCyh5qMveZumusW84fZdUM7yyfvrugrp7rT
MWweqcbq7M2RdV/9jIU/2EAC0nQjU+bmjw5Ja3woWhnUZBZQeW9UO0PrIPyxE3dQsUsHcAPrvROU
/NaNCkuo4Ufcz2NxPw44y77m0imNQ93NOFfRz9KKfVdMlRMSJYucgvmICMLntDhgcjXRXmwE7tBV
Ohb4GGUZyQXQ5MfNanA4sTd4SbrRRz+277RU5sm958W1zQiaOLj6eWXGIHhlZmyGWNiP3jJ5c77J
GyfLdpSrLkChXbZvyIUzFUonRlgaIgqwFoy1bNI1tNxMdzUFhPNpIOpEfhhj4LSoMvxaQKx0ZRPa
iel+VnGHEiy2hfggGVXpbLoZ+v/RalNjITIPkAK3YCOvdpPjtNu8N2kjFDZC5Aiie+6+BC70iBJV
RGq70dQV+E4ZTaH1YY3eb8u/wOz2LkLYXwWJEb+WvK0/WYbRy8MY8IEe42H2JnQU+oKRdtbgl1t7
Tv+9HWG5PqJ/8UZqKVGa0Wy1Vno/D7qGh046lJO3QQXWmHsNFdmamjCJfxsV5FrolY32S0OtP6Jk
CJyOeLbYu2WAc0lTpiTyPQ96NAXgKmO/TPjy2naAMDN2r36SptNdT8rAXdrhMbApcCbBENxpe/ff
pAiyJ8AuTUOHyGo0al3QfpJwALco+wsnKjNm0tbp7OqX4QkiEFMVt0PkYM2o7/NMqAdvzqrgP1dZ
qDfW8pFiB6rDJU0vcT1YQkYqXiuMxlrOKxlsp9LwQ83VR21ru+m4ycpE3EpGub5CULBCKQeUp8l4
1RQKhK4xcAPuskgLOdoD0VT7Qfow6ZdpSNlxh0GZUTbO6g1v5U6FaimSWybK1wU0pbO5EukQ+tEh
sM6LoA4gtlSN0bwuiEL+6Xgu7KdUoVFLGy1CW6Xf/deiFlU1t32Qi5VjfEmtsS1lM5qz9QIbIHno
UydvN7qNp+jkzP0LZuoFCudGqhvl3vV78ljoMy5QGyr7yxTiRfSV2SfKelFpQOm2pOmOI8V/LMql
enTd5vW/vyV3ISBhjKiuL91wXOfaMnvrBTJk/22acyfU80RGE+ShOZIOfq1dp5f/FU2hh48vPvbb
dGxwurrA8poW2lI+puWrI7mOhEnQ4RzSVOMTIt0BBf3cauFAdw3xYO/fsuy5ns+w2GCOwdECarii
n2SVXoOcjf6LVC1SKqis8LSJlI+E5aT9RhZ2dugXwMWoRY70RakY+cv7o/6XnwAVElsILoWrpcbF
3QzKgJhGWdSvw1Ro4awKfBaVUVtemHRBS4t8qcNEV95bHWjBiIuAM96wVLieZmyFtPUwO9CxlL28
PYHk6mPRef0r1xxrT1NRDbg1Gfa9nZCt3pui/vT+K189kJxrYFs+us0Bxp56sX71PtfgdJuvBnEY
HzqFTFFltnNPZ6e7RyJyy6L3GqsFOIQP4QDqrJDpJe/Aa/B2RYQZvzpNLTo6SO7AQRVAHAmlpiUN
gdKZ+0ktvvfRdiV8d9NSzZMGofCWe8o1CLL+FN6bTYR1jU7h/N09B7Fjl4/xq11LhUWOXT/6ftdi
SVCjxTHKOtuZRq1tVKLHX8s1+DszhPUtnaXx0voLnhLvf4u//CAHCHcllvEt6DZf3ChnizaQz/72
0cAm4UGnFfJVlpgORpmDYAqjrD7bdDCZgMfMBVv6xOBCUgSsBsds9X+Gsb3lVXa1IvBGclaD2t/f
ig7s+RAVcRB0wkhLOjC6mEJiD/zvQ1+qb3a6OA9sFm+z01sHNPv6XZE1TntjSC6nJ26EEGZpva9T
BRHdxScKZjN2SlmKk9ZlbXqPrkWUz15b+/0BsRfGtRgWIgt8/ztc4iY8lFWBbg/9I32VS5PcOqmz
Ki99/7nAZePnMHBr3vf8qbk3dc6ArTtVQu4sVXXixrZ/iUmy/+FtBWcME0YQ+ssNSJcCypoGkA+N
JfgnJijlQ9ssRC/kZqCCrbPk2tcSnwc76t1+Tu/ef+8raH8lasJtwBWHv1nJHedfG8aeEMisk1NT
d9P3ydTQ49YLaaFWXxZfkWIN+8BOtBNplDm6lkJ+auW4hD4F+C3s6mqf4Lesxpc4bcKbXqHu899C
wqbdw3UoT0aVzferY96WW1R+iHGWOlpr3mcogyCJ8STpq33sL8XnUSyxdbgxJutz/kR5eDwgLZbp
67GEmO7iTMgzw5IKsPg0j3p9J+a5erTF5HEPhKL0Q2Bo992zp/7Vqn3tFwBlgujYubFJX08LF1wL
JjF7JuDcJZ8tKJD65+XonCRRVU3k1jJvEEfY+iehD/a8SW1Zy8hGq+SGZDtJc/v+IFwvCA5DFJ54
KaAJgNR7/i0k9qb51OnTCQ+O6lSQE71bPBlEZlw3+9JS2h1DdKuuXgf2fOBhUP5OyoTKCKR3sRkS
GmSNbZXIUz8sMgjduCZBTpWOdgeyk+/ff8OrfYZATsaW4kfH5ARnlfM3zGANiK4yjJOvlzIJcZUA
q6j6+N+MoINdQljWjVvD5cbKSYt1DMcgT6P9cOXCX009SepQuuxlCQ7TuNQf3HTK5kdoF+Md87j4
TCfb2YLheqywpUz9Gx/1b6/Mrk6hA1v9OgCE6EajEXqnnxa8r+IdmNc4PyYS2/O4zgzjrqSFV95o
j19NZN4aAj+jh4mHyZXvYpjhl1R9MesnQj8y7FmGpT8ArUg70v3Rsx5Akao3EMG4iuwmTn++/5H/
MubrWcKWDthCYX2xpbhDx5qphXXiTGuGEM2d+NKudr7FgNPQgdMr39cpKBWSAS+KUbrd2GCvprSF
xofGHTacrGK41uevT7Oh1WfNNE8L/Z9hY2etZt8VBtZtIoiT7MYUu5T3rNUcdzI2LpPXXjV154/r
0xr/KT0ITnWO9d+m60YHncHQ2OoBKsLQ7GVfYPlRxelgIYl0oWU2TjFp/0AmsSwQ63G0DrKGZ5Zk
QYY3bTCWpRWOdgp5Kerstq+OQz/rrYdVqJPu6JXlTtTkDrek1pN+2Jp9ukXWjaVNSDAJFkkRV1XY
uGOfAolnbTtiwDH5mbOZnLXoHwJ7eMrGKR9utAYMi3c9200YC2rqNaJ27fVdukr2YzY0dJPcUzlP
QE5jc8pxobLR9WDO1ciYcj7NSu8os7bZ9tOg9nbr1t+ln85vOMiMe7ij+q0fdXW2oJNZmRvrbCQv
7bLnldrm6KRY15yMGrB7n2mJCB5IH6ikEZV+re0Z8BaUEfuJYNsOZqXtE3ax7CU32vqW5cPVJs+P
wQoPPjAXAgL3LrZAuG+pWKZmOZlmnZaYpKTxJpuneYw8o3W2aJ1VmBextXl/Uf7tscid14QAah7/
suZAJOVh+tIYJw+3FedOcwWJb+TXglp3XTtqDz20qF3fDcONRtVfFiPnGbvAeqJx41z/+R8t0Ekg
5ITXp58goxX/usJfNqnQTALRkQ52N97yUsy5rkXYizyQ+y2V/eVpBm5UB8sy6qcYzcjXBI6QjCT3
shqgr0w3MAWW/Ah9X21S2XrmtksUDQujzsWdAcf4wRfePD5jkuO+jWZhmWGnLa4XTonQN8Id8nmr
WroRrxKCdhphUZN5GwyNukOGpHkMm6Ktg42tshLxiBhX7rsxD1mIXWdQ3ZI//dYJ/7HYoCkzpaGn
rhZpsPAvgwPMvEg6ZbXDsVZ4Un5I4h5kfBlzbPYRZmTxc1vYwJr0x6sqisvF/dGi0FIPGAGnj4G2
4GVVKzC1nST9WL/Xp6DU9giNYFY30LfVsbXK8VtuksOzzWZN28VzYdU3bgGX1fDvt6DsI2KavQMt
18UEKfKyWUxI6IhEy6L/OASd8ZSXbkd3hs5SHhZxvmT3gMfjk6h7WZ8s8DYZGsDO6WfE4/UNVcnF
8cVJTWWO+Og3EZYO67qS/piwFN5B2tHhfCgYW1Eg/12KJdILo7c2rkf/Tw9ZTM1nM3NrtVEzSsAw
15bKunGIX39eLu/rXQzJB3cV9ozzH9I7Ilgmx80f8tieOhnVjerVW+PAvIzoLRV4Fs6eoGWQ9XSm
w7ofXW+z1MbwMMMcH47KF4OTwmvE8cfgHGkoukJNBoYwosaqdP+XnSUT1lwwdx68VswlnjNJU0du
DMv5RlFwsf+Qomf66HQgdXPN4Li8GNUUtzk1JLH5AKQl+y96Y2R39GKVsQGSbnMZoYeInd0iUGx8
en/r++2hfLZOePaaaQN1jfXCDzgfSH0MMJKUvX3Eg86eoPNDIiXSO83QwONfWKnqY07IecpvwRsM
5VxflGMWlbESfR92hTlMNNfzGNPXwU3e0HajWu3HxHd2GdxfjnBnKI6V1GHmmhj2wT6FF66DaZWV
doQn1n01fdm8wNTEJaGogkE8aHGmr10mc64INxQFvbxsqPowldPURUZQW0/D5OP9XMp8Th4wHxL3
forn2xY/yGSIrBGiKC0pZuFb1cu53lUlQad4W3JXGIqxS3aJYbTTJ6Qd2edhhEe7GfDt+6F58E0e
mt5OkZn0jf/Dz8gFvq8qMf6sYnoWIZVOzwWHiVntm4Bb1971tPZYNg6WnUNlcksvkEwfMFNDD+HF
OezkECO+zP8fZee13Da2bdEvQhVyeAWYRMmSSUlOLyjL7YOcNzbC198B3ZcmqBKru075PHSXQYSd
1ppzzIeaKj0O5o6K8s7Orcm7p9SkNPuhcbS7rPaqhBs05bS98YZ5gZcvmCIXaym9o3f+z+pAXQwU
O/V+jh9g3tTDhkZIfzBV2jt7MOLzQWSj9v3zK14PThRpXJDi8eK9vPqe6Xs6rLRp/NBUidn/48lB
/wV23ZV7oiujmoyhWWOBaMJSd3xK6E4AOwmMIy7c1KLtaJcgwWLQwjPddU2NjlmWaNN+jipr3Jhp
pdsQubzk26TUQ/JoRW7lHHqkRMaN2e7dIXX57PAgIl1h28bUdRUEUKiTBQlYiR/0thbp3SDSstZA
T8C09r2uTu9ifQiTo9f0lYcuPK1ivQja1hl3A8EGmNZlFj6w9gt9W7miSjv4krr63Uoa78miyg3v
29RzZA6Djl70EQb19NLU0Ga2rWcSWG4wyx8humbP2Zxo5Z4ho+Jft+x2zjZjl42kQyopuMZAS0Id
S0Bn5u/LquMK6nNeCm3283e7Oj0xVWG7oFDLCYJGE1Pn5XTRk4vcRMLz7h0k539r17GQlyZQ7zQz
/KoqvC1f0h6hNBOX3q3XsdpAv18coxneF1ovvJnVxT1nimbAzO79wPGMhVikA14C8n3LNyeu0uiV
g1TuACPztN8UiqzktYMgYL9Z7pCQIAGASQa2omu/Ib8I0fql5kxPBgJ9qR21NJvSVwqAiFT83M1l
PwaxVSvfGKQzmCYrLKLHsInVZAOD0iXIccbptcMHkXnfIi32ntxwNjq+aia5llIBaCN2cl71CG+2
yg7d2DZvozYimrhxxnp/5pdf6dISYrjh8qN/sX4ss5UyGmvVuh/7uqggGwBF9B41q+m3CFmabmdw
nt9bRVpm+9hSih+mwlxJx9i1mrmGPIWQ/2/TxnZyVOmdJX5JMLDy02sbrAAppa9yR8qSTac44phs
UuSRIR3r1m2Esq3oerIDKXGeYdArchZby03NZo/yPyo2+PA8+5dVcJx/1prRrb64WRJ1G6dLO96g
5U5wOsc0Me9aA4/oMy3O0viawXyWDwKrLeKOeJzrYNCSydqa6C84AhS1riFDcedy35ZqODzDy+Sx
8rucU1uAjXj0nCw9l2gmESWM9tTW8BHqJvxepbSwWLCoKxDf62Zm+sMODTgXHSNHeUU7SmFPlGMK
z7nBMRGaaHIghXkTwMJSqdv/JUnmwjSsOSh9+3xovZ+F1+/RoS2BYZfQCGTNl2MryVULbkqv3ef1
0k21s9b9zSY1yv/MnV7mfzQ3LWNfaOG8BQs9JdspXsyt0mEAbHpHi6PWb8Op07+wvc60p/Zdj522
wniNwPAvELoCYN6vKrGk8xzFGUutpQ6Nwao+x/JH3eVO/KeJZbst8SeF3tZrOtMLPJGy+rvRPD57
FKgSHBIICOqYreeNI8oHswu/iURIGy29C7zg8gngHnJzt/CmexslZIeRyOu/Gopp9F8Yc7p6b7YS
C4En+6T7kgp1ToYbP+B6J2aQ17q00SkDWVfeCVo+I41uqd33NmX2L5lQoy+t2QvgAXmoUkhIC6hY
4JTndvf521928pcvnw0YzollOwarb02IiPOKYnxfpQ+QKocMW79SnkY9J7FOtWrnxky69tkzk1LW
BlWAjc3ke1sXwYSltgZRqe69FhWy5QDkRkZ0CImxJgzcGMrqR9+QgxAMxlBnAQwpxWIiVBRtV6hC
d7tN3k/dcN9M6bh3CfgyfXWOUnkq6zLX7/hchyKH71uK6MZjun5BfBULYZ5WOPkOa0CAqmVuGidS
uccL6Wp7YIYqDsy5dotzhbeBxcCS37Se+fLGhT94P7haeFSQ+/hzbTmgN1SNikiTBzdO+xFBJRWD
V7WPwHOjGBoteasRfD0W6L3DImIXhdeSaf1yLKAt6ps4TdIHkXoVSakqMPKNZAsdfmU37SZPrhpq
NdLNLn7rCRDqTp9/kMtYW32QC8AMlMHCA6J4d3l9TlhOCnHBu2/6Mj2O4XLUZ1pVTz1tky96Hs7y
xt7ivQBxeUkCKxZ+AjQkxvY6p4DucF4XauRw2tUc2FIjDYcTBr22u1fUqm1+5JFIuiAbW7SoMVQ6
hDWlFbtftWgqftqRFoWQqiVM7We8qMBddXUq7Fst0g+2txb8dJRCtK1hY6xruKoyOLVnt9FD44Xs
Hf1Jkdn8Rw6if1Qm+Cd+WyS4X7KlaZ/lcf20pD4tBGYRak9xWYsy2uEgUsSDLTAH+LZexMqjV+Y2
QoMJE91BGQ3rTQk1pU02Pe+g3EVOIaMb1YXrsWSZ6IFwH9BtA6CwfPL/OsyXfVPPHV3th2rUtGMa
peiDpJrEyiGJcyTUvmKwKm7xaJb1LT/5e0zz6l1brHOceheVAX61y4sXhpVmhIs790M+1F/JzZQ/
LBelX+kj9kdw7NRDxBQyC9Ul/keEoc3Rhb40f2pVurEcTlQShcr0PMG1blnB+7L4PZtoAV9T+qrz
N+IUeiSOSuJVP5tmMg6WnckohLsaL8d5EUHX2nouZZtgnIsSabHjNN22GzxlfGg0LCB/2kapk/Yp
HuKua7exItMy8qc6q+g0DdIunYfRoPv7Iok9uAMWV5u7rgCg5zNxL6JpUsM6HzBp+Zuh2nOawZxo
BxH17V+DoUZjvjPrfOFPfT50r6o0jJ2lyr9YGZCFrydJJ3VqhH0NtQ57Vocgc3VSOFpdKb5HESzO
AIkURKidViNiOiaVU/5OK81U+rvPf8YH3xe6oaWBRouHXseq1ZDBm15qAtGDy4xZbBSv43TgxrOK
orozh/3c2e4may0o0P/5whjg+KYReSANWwulAGVyHInIvUBZ0Gds40lvaGVc8ROUFkVhUaQPWGJu
nY3eeUKrb5oNOP00ZgbTuMqyc+KCnawM5/tF0+04QZtKu91NIE9zv8pd+Vcd6zT0Jdx47xia7vyl
FWUptmE3mApqdhOm8pCk7n2aTu5WstNzlrKeFu5mDy47rn6vgPqtgub8HmYZGLCuK6buC5tXzT2E
lCOm+9ibUvteTpYUv/OJ1IFHxYF8dZ4bM/stx4aqidIMwGCsEKD2sKW7AGF/05lZWMoNXKpb1Nv3
heryqSxgXja1rGM4mfXVZ7C0DByjVD2k1FWK/ZkefrsxRFZO5wZEzTdGLNsEkBzeC2eD6iesc+mO
G+y/c4cwmvZEuS/LVPkHAS3A2s8/lQ9+HVOQQWET3PRiolgXEiVqgzh08QDn/YxLD5zFEN+ZWsI5
w5sz19lHWtV9GeLeDl/1eizYZJMXkjTwiLAZvni4f40NeKvE/C2nuk3M//wxU/9lu4NJC5cY4+hy
ohQO1d0R5+qDtIb0qLopRou2pcYS3ZmCD2VPTjO5tCYC67K9sU+83gMsR0obIZ6+AC/WWpBhEnMm
wdgTRdG5/yOKBgGn0yYHJAc96iS7Tswb26zrijeJm5R02YS7S27C2kCjO2mtp6FePFgjDvv7Pg8T
++CFg7tvk/KEp2T+XwY5zYcdPL3Y7YCguRm86qTCDaxvTGBrVfD7I6eWx0YZl+V1lRmpqlvreSce
0lkqUxKgf1blhnKbO8KNsUbN/GpBNXvqQeMqAZh6Kz/1cyOJ1qHHiB/DH7DexiQ3qMgXn5tqkKYN
9SAUymuXK2Z4YhZS4rsOWFh9WBDQ8dcZSZp9a9tsX71JJmGU4mCEF28Uu9jLrygny6AwmqR7iEo3
S3+lhhGXZ2TBLqh5OrNHE1lyBbGc+RKiKpBC7Ax5Mnwj6j3bJbZCagdLlwZqRKEkXsJxpgAUMKc6
P0Pc+eUzWvvyrNKsg0ORz+GvMJNO5Df45/NNVRfua+JwuvEbbWK6p+8ZOnutzPEtgOtoEjPfANU3
h6NVZQlewDgcF1BB6mqK2Ajyn4pD2IeFCxdBt6JfNqFKcmMqmWptaelWQHDCmOPtrHfE9VhW2ReP
kZUbHp1mz/wVDqmmHMWo291ZyUd72ZvZmBxwA7nIWTU9OQirTeh+Zogz7nq+y8bXBlMIv1bpO2+1
mbbKnQ3PNDzEowYv0Mp1tnZgTR1C2QVttd92Rrv9PWm4jmqf8HacCrmduSjlusHNle82aHgQAbHR
gkr+fBa7WmnhPC3HOHbOyCmsdVvGAjxuEScTPSh2qfVvsSVxvIX4O48kJinw0WJ2HYsA49bsebXT
4MJM7TQOHMrLTBKXn5WIa/ohLiLoaV4E153hjQ+ChyKA01qN8otAhqQ7Jo1WO4cWQHcVTEwob9ZQ
2j/nvMnIa1LHzJt+qomqEgNKc0CfbX9IqrK/y2xiDY6RqZFP6wuY128xC8mtPMS14pFBjuCYBtu7
lJ1u4UqioI/ZbBR6mT54CmWQvZZOzsaYLFwaRhs+0LeBzu6SaEMxKx/yfUEpJQ7MVDN8J8scgjEA
qt8oQ1zPgvwm9nCYq5l2gJqtJn1gGKpo86J44MsXE8EvppmiOa5a56GLMB0FBLSwWhMiYuy6qGnf
Sif0fmIOI45TMaqh//b5B3Y9fbCPW/rU9P8WvMrqqBAJh70MwtEHthKz6jf9VGxEA+EF9Dm92767
BbF496Be7BreQYALPhs5FP2L1bqcs23Is74ifCBz6xhacENuEckfaoYekJzFgBJmgoezMvM2lsHU
DzyGjQtnDUVFESmN/KrhxSjv2XJHQFEJCfAAN5sULgbfraK5iG8MhuWdXPxil0YzXUksk5gy2Xxf
jgWAo/Ts+sF6cEbobn1WOc9uLqbW1/FaPmNfx/hWoC9+KmXs3OiHXh+naOItEi6EPdh6Wa9WFydI
iMQUz3jgo3HL7E7ptPqbMNWKVJ3BjYgqEY4R0+ova/wn+tZKutQK/XFqibVxcNbh5ORMirOR3pvq
x+SBvMXCnaovdT5k7WnB/kx7TI05eA0SsfSgBY98Gho5UnCGHW7Egat4/ZyB28mS6VlVFdP9k2lt
9tfMyoS0Jz2RWaAVxhQHOj31lwS/1uhP8OWcbWg6WBCJGxLefamOlU7El+w8XESIzhMEPabeWOmG
uUbRNpOqltFPva/ahyGNUSn4OdpEow8iIh9Oo6Hh9/3887+qlzE7MDNoQDUceg/w5S4fL11ASrON
Wh7HVlYWoiLBKNBmR92jiu7PeFWJ17KWfCWOXveT1Rc7HH7VQa1JrWLSFvvJbLWjqcXuOS0HyOs2
gWI+eXK3DiHrpYASFf8sBxD2a2xoVzNyDCY6xUHeHrHOWwc3z5N/KordhwnT0rbW1eopz/4jlosp
cJGvWHQYoa1y/dU1KSFUQ9gpwzFvwBYkYy2DUNXLAIv/cNDYmPiJ4cgbn/wy5fx7uNFxQEiHKJP9
GdViZ1WfqtMaA7bb9IfSnIsXywEl6Mc0D4TfqVT0b3wB6wnw/WrMRSTCUxVGHn/5ATjCU+joqf2h
JqCROliZqH4PtqreTNoY84F6gKv+485/ueZSIUHfwFdHbsjlNSNdDk1DeswBAb71HTBTO29qN8rK
RxN1GrFXSpu/FILd1o0Lf/RoWQ05qqE4WWRhlxcGv+CRea/1h0p07cYZrGre4flOOh9FhXOrWnH1
aCnG0loFloQqDtPJamy1NkKkknPvXWGO8WbM7HTrsQ3YkQH+1tZs9T8fy+9lh4sPh+vhuOCCiKGW
UNTLu+sLb8A0OtuHFnJ2Tu5SM0U90uVFcf8VM5k5BE4/2/OTnUz1sc2U2n7ICS+pvzZFy5m7mbXo
F6kpegKfS1FAqwkD8UiKDVDZ6HZq/XS1XP3dMKONW32C9rSxhyp9KVOMalsWPM87JG6pn6CIQbvM
SpgBD2Xr2cPBS/IifvWmGYbWrhQhdu0tH5wZ/kmiwtJ+x7SFmTxgbYt5CBq1F/mflhIUfvcmsvAg
F6nVxIArK0p5ZZmEImj6ov+jw5RL7lUAbvmOCBgn+p5x5O3vOjRZm4bMtOiOKDrZBIY5WcznzLL6
w8BeeFu6aLeCtjFQSeqDI6sG8YOhcQgqYwzk5RSVaJUdKdsXJ/Wy6u/nL+uDb4PyoEf5yGOPqa7T
ZBXN5DgEDuBuqiJtftHjVENHVqh/h7Gd+8d8yvQbA/3q26etvXAjqOGwn7HWEHwvkez1rDy5y1ot
f0RBqrU7tIrqLyURSbX9/PbWWwYCVv6/jWEA62bbsBrhRVUJaggTah9iOg3qCpQOQeSPGzck3BQp
Zr0tO+hWvqcUt2wtH9woYqMF6Ql7hHP2artiJYMbFnigGeRjiApDV4+RVhtfzFmXfz6/zeWvWo24
xZvpIrtmfwI28nLE5YTLcV5r7QPryOA3epUSSUKyWXrj3X1wHRdVM607tJxobFe3pHkddOcqcQ8R
wATzu1TlYB2L1lT7WzPk1SoLzQTaBjY9QguYSlYzZJLoBFwQ23NAQh4+0YsdzmrkQtIoynomvDan
d+YNMr/Rk1l9L+8KTj5NqkFwjjnMry6rcWzvWzkapzr1om2ekexpGw1Bpq1h1AeM83npc5hx/qeU
sXn4/CWud+TvF6cqukhHcSYRyHr5Fk1ogFnXhfpJ8+Bp4QX3srAJOneW7d0E/tV47mQ67EenNojg
Uqzyi4cvNydk2FLvo3h2p21kicGijk6E4pe0k8NTlpWuvvn8h67mjPff6dFG4kCKRJC61eXv1CLC
fAh9107t5Kjf9DJM0yDrxj5gss7LTeu2yfPnV7x+LVS4aQUti/TCqVpdkVKcivKh1U9Elc3RU19O
3WusK/m0GR2pCSxjqvYTgnAc3RlOZ377/OqrMzj3i1mU/iB/LkX2dcVsEtKoaQfop34BoHejZv1x
QksGSglzTiHKc4Nj1dt1OU37TrHnG9/F9eOmpkt9mWP0ArF6j87+VxeJuzSRjM/GKaqJo5FVTTSm
VeivHixgLahdU8w3Zs3VzPV+w/wBuoizO/Sb1YcIFrL3CJ03TyExPWOQOaZ8VaqU+oOZNPrXz5/u
aqT//8XowuK74iFzrrv8mojwU/WuLq2TmCgTP46OUP4HIQLAsW2o4xfy5WL2YOK/2zRAY7sa/3Mw
wbnre+SRpkrBt3aiZZG9KQqqiIB6jnM0oVT+xzPD+z2i7F0ATZq3QKgu71EHQDEIZHAn2kbsbtNR
UU62DNUnuJrI9WIMXpuq68cb/cdrfx3f7GLcX5T+Nlvr1fKnx4nd6lVonupo9shKMEH3t33v1IGV
GOOmLIvunw60DL5zhVTa2Yq2WL70n5+/4Y9/BildC/SL+VxbvWKlAn80Ko55koaigT8zsp0N6BnE
WFQq95qI7aOdTvWfKU7cR1RLIV7T5JYHYV3yWV4CWgxWR41hatNavnwJZKSLqmHDwEvo+uZOm2D8
7AFnRMhwogSIpkSh9XXORrvE6pKBZ/GGYV4mlDg/YE1uphuLzQcDGz4c6zVNYliiaye+2ZplnrWZ
eWqKDGVYm8Q7uNv6NnW87EGEdXtj3r4e1lDg2AXBL+eqtGMuH0CcYuIhfTf8OjfYDQjaKervao7I
vaRG0d6YQ64nTXYijC8T+jz7kvVK6oVZrNR6nZ20sS77J9Gms7Efu0FuDFuJCcF0E+lsyrhpftpE
B/3wVAnb6sZR5HpuoTfEaYTJmzLflQ9dUGVUKmuqTlXfFW/8nj5Ih8Fog6wq3HkfhpF+n4WE+3z+
wV+9WOZpvvaFnknJCOP55YPWWJRkNAB2QEgxljvasj52atCgou52NX3vG7d5fT34EQhoF305+tZ1
gbWC4z+hEQ1PVTbG4Z0w+vLFrFGbAUaKOrHNzHH+b40r1Oxckge61ECYQdcb6xLyPzQm1zt1lqj7
u8qzkn2TO6QG11Y5Dnt1ts3sxmNdF5LfL7oYpznL8mVd+Wtim75JXhXROdf0iIAf4szaHzCZ3Pll
7EYz3bQdW9Sj3nj5FwoIuIknj7jZBdNdjHeNaNpmKwc7Vm4MrKtvHXoRMRAcohDNIjVZbU+8eLJq
LGXeqXBE/5q1BGaBd3IhDHGkN59kk3FapcGZn0pZlBy+neSGy+yDLwAXO8otFQ8xHYrVL5Ba0VTG
NEVnSQLXUY8S/WdYwdZ0RRtlQabl0a2u6fI3/uvIsbwLGol84ESysE1f65THkDwAUB/eCZz6rNxX
Rl7c5bXrMppHAr8zd67NTZyQzRxQJqDX9PkQu5rLTMwpQB0462Bpo3N7OcRyTaKrh611jhH9pLsh
c/J9V2dRvLfoId0YX9f3SgLucp+Ljsei2X55MWmIpAyHJjuniiLuajTYL7PVGL/w6f3woMTtAGsi
WAc7BJfn8/u8XjuXdwo7lH0YEiJzfW2jgsDrwAk9p2BwvkH9NfdEfql3YlDan3ZsVdDrUC6IUEGi
M5TJ/0Y4VTcG+wcDb8EBUy3DFr4gNFcbwtImzQcOu3MyOvJFW3rDQjwnY6RYTzQEoAPATGf3kuCi
XyJjRyU8mEqZjb7WDGlJRlOsP7SDPs83Pvv3M/TlVwjTA30Bfoj36vzqMyhFpZfSzTx2cSztW2K3
rWYDf8+Rft6qEwHn5A+H5EdHan/v2l3SBATodNsYdVl0cIlqge6VDmEawOpI4c1VY/GdaDPXOGLp
UUyq4xNQ3JSWwK53vPF/FKLlV0HMznwmIbAeAnpTTb2NcS+83XjzS311fW9gYjyN+VVnGVs99DTN
Zs0RkhFmu0pL2J7hBDZ4XipJjsAln0TQ/zUTcAOMmft80jFwOG324KjyViDF1Tpq2kv5EOWgbQJs
WNe8e5Ydx8YrfULLZdEpzo3oW2RrrbPt1CGSfuG66LYiu02fP38IH1yYRY0KFVY4ziLrgoMNGr8K
mYJOntVqxLTg4vhBKyCTeyjhpK1ls3yJo1iZbwy76+mFHZlKr4m2Lyn26yIVEwEJuvkYnYWwtAIk
vtYEKKYbjWTWMb1RaL/emS6hG6BbKXNwyFPXJzy3RqUkwYmf+zyP/iLP6bK9kKkhngZl8KztBB1o
yYGxUTQWyFGrZ1hqSr0xtKwxNp3aKDfG1UezDseVZTl7VzOsDw5KFAmzkXZ8TobSea1ZzR/7SsWX
pRlQTqGeNz7dw/GuKMwQv4wiR6R3sdh//vbfwWKrIfAOxViMtRTI1ppg9LngmkTknQalL+s7M1Fm
1yeVQScXCN/ivC2SSgLTS7IWfqJ0rB+R1cE7rM087Q9jpZTha2hMIvQVMyeZGLV1jJy6cZ50krO+
YpKKCz+njNUE4TSWzxORClZAMrslHoFyTYnfm0X0ZY7i/K/Ts/Gg2F0aD60H2nUXZUaaPLtq0scB
8g0XUqMFPYsOQgZVGvpxaB81rc23Vo8SchfXSjIFYYPkYm9VQtn3uQs03QqB7mPXVUNvA/emSv6k
WtxQOu8J2snSyUiDTvLdky/SdWRRWloX+4uoEumON6Sqz/62/IpOXE4PAtfcsOkrJW6Oqjarxm/D
ys3p2AlTn7YjwVxkZ8RuhUgwaeYngj+NX7VXalh3sjR5/fzlvZ/q1i8P/DUrBwQ3DAerXbDsq9zS
Gzs8CbOc/pnKoZn3savYNtq0PjGDiuAGzCMTfkG/6Nyif9NZyiKi0r0i32WdaKXfykY8mvBZI1+6
Vf8HDGWTBFlYdfWNDcV7z2X1cxcdgMaZn/MCP/lykU/KEUtH5CmneC4LucG0idmoisJJ5dpWHN9L
XebNUyQ61d0rqKtaknkGTjJdEUrTrwGjcqhqB0M2vjL2qrnl0+5pLXVp5M+Dob3Nocp3YORq/Vsb
0uzZKdTU3AL5VMeNJgCPbfEiF09WTab7VkHtwoW7Ak8bzFC94SuXmcn/QWa5yxuel1/Hcmq2AgXD
rfG/7GjWDwMDMGdE1JbL2n/5MFQKMgQceeGJVrah/mahI23Ex98YR7Soptr8UdIcIy54mEr1ER+w
d/QSVamO+KHUwQpCSVZqRdXn1hn2eqOLbIOQLIR6TM2cBC5/mC0cs7InozxndNDbJ6ON558prpXk
EcmxdcDW091Yh6+vSDWWshsbexqwmBMurxiPhqirzCvOuKp0lRwf+q5T4cjWj7qJFlN1S1z70QUB
ATHd0Z2kFr38+3/V+xBN0U0Iu/pc2IN7YAUkk2XqaTPXaJ60vdqFdXf4fKxeL7OU0tHTso5/VHnO
I6XwZq2vz6DEO8s3iUbvcmPWgr4o08DoC3iLLc2tG5e9Pjexv1naTlT9QJivtxUFhg/XSpzyPHhN
6DwmEJirIPXG5h+SifAk04KfPejJS+d3JiHZRham921/Y7H/4IEz4jm90YIBj+etvinpyERv2cGc
IYGRTtOheWM+jH/aJqbrqqnqG9vpD66H55VWDWhPem/rs4sYo0EB5tSeK3KC9kUV/vJKFF6Yk7o9
YYXx+fOX+8Fizq3RiuWzATZ4lZpZwh0apsloziGRBNounWIsNS5A8pBNsjHtWvYb8ZY9jqbfS+rJ
LEqyypMzPimR3Tgqf3Tv+HuYHt/1Tu8IjX993CokFMIiZHuOwnDYR/pcPxiZZsz4OasnonMRBX9+
9+/d7cupbHH6sYdkFAPXWkM56FiZkAx6xJiJSUJmGKvWGwWy0TvMtUMtPW371iWYIeLSKmFCqA3x
kz6pkAJLn/3uIAI9bVxQ2WqpGGDdNQdjOtBKHxB4xhG7MUzSdaNSLQO1n5FH9EwjMY6v3vhpyCqT
u7hV8RUOLthpVJhVZ331RudW3vkHY3hRTtBwR0bMcFq2tP96sp6ZKsZoi/zctH3+osa5vcPNjCsg
NYZjXc/ZHeve3ecP94ODIe2QxWLCVtHG7LZaNAu81WUbzs7ZhOx55nWiZtBH41cztPreVrr0Ox1l
sYu9nicdRXZ9bDRN0YMQJVNBeKE2/eexRZdIJ6GHNWvBZy5P6V9PYfJE4nRQIM9RomUkME+EExek
b41ITF39oc5g2d3YOVx/0ks5GasNDQyk1WujDSCHIUtl5pxz3CsKjHUQrjyE6TVJ4XZg7mzHG1ur
69MJVzSIR1wKfgsi9/ImB1JTEL5xxSyc559xIswgn+fE9tumlNvPXzG+Cv62iwEEuxmE0bL+MW1x
n5dXC62sYZMXe8zSztz/jk0B6wMvPtriN8ow3djtItytEmqlSHQC+4YMLHUU95H5ysjOvR8Q5ZRO
9RlRzXQPeVQhSCHs0vxgVXau/mW8dTbYm1S6mypDTPdb6CHRn1Y4o0xLifVtD7jdo+OokkSIYFSw
34KoPt6pI/SFl0gYkfm4kJgzv7awsPEgtLQ3flOgwhJxHPV6Yp8vKd/lGwRWynQkoEP/okdFZ/UB
0CYVAL9p9TonysnTXxXOaCwEdTy+cMaVMzmIJhGcVmGEO4JxiIPG3tlnvpKGzndHGvJx2dBnhxZt
ys4axlhsmpTK72ZgPObAf1BG+pGijvEUDMQWqq+YP4XqZ2w5w6Ae2vnkKo3nbHPLk2+xSb7lxrUq
9akQg/qsjZY22b5VmjK8S9OqDh/sOHLRzCaadSrcsCsBAubad6vMuglFuBZ+TasRM2OBX77dVIbQ
/7IftYxvJcOwuq8ii7hWLHXN20xoyO+2p3y271Wtu2c8KwBlYEjMfpZVU/LSVjRcDaLVfxAM2ZwS
M2qmgD5SeC4yClLwVbMsKCRluk3V5N09VNUqDZJmdM42DP9vYTTIl8zJwj8y87Tcp/peFndSj6If
Neq8v5QmtXALxrqJnvHVz0ZQZJwD/ByYgxEQ2iPyx9KQ4fCYqkP1BgKHU9SkpZR/G8OLCQDIiR8B
7KETxDVRL6w3idepAtZ82b3NGEbc+1iL04bIOpccIiLEvHjHITEyv7hzKLwTOgQyARS1sO9dfRpe
KXdW6Q5fdnnPNs31gtYms4NVIQbLMiVTc7LnUogtNqVI+Glq1+Taszd3zg6pY46vQrn5ZTlO9buv
9SF75KbizTxJt9/OqOiPiJwL3TcHtR+eJxfL3GaeSa3ftmHW/K1DkJhs99RhDqrQ6fPXnu6hTmJC
BQXflJ3mvBDVHb4NJsfbZ8y5o7x31UxpAqfuw3gfFwTXUpCZZLsJm2qagxrLpylwF1iCz5xu2+9W
0A5BS66pxTYlJ3IZXhGJwEkitHHT024nXW+MNc5iXg0IO1kEikGqNgDHbV1qP2RJ7MFPrW5M/SkC
XN0/Gzz+H1RwKvlmxg6Bmj5BBHp1F0f58KBKra1+RQMy3ROt2BlW1dCSnEjQeOf86bsoHf7XxYlp
P3ZgMOddAepg8mvbFcdKTbzRX9wbBq8IYKmVdd5TbYatdZ9FrTpiYJE47qaW7O1gmAZOTZuQ2JBH
iIdWceQ/zLeCpI3RDgAsUp7M2Sst3Gf2Cgc35MT5rbCymORAtRZ3+dwM7DWFmGY/R/2o+lZUzM5m
ms3GOYPSiyreb9a5G6VQOxmIthme2nmetTuOP8relqnl7bGgokkTkU2IS9JPidyVniAiUW/yCQYx
cIvozp5Rob1Is/baR+43rF7TNB05TeYteDyt0e2v2CMibWsWovgrFFJkbiyVVxsGVm1kHIuogbY7
TfDLed2gXFITRz0hrNGtUwh/NMMqEgKEkzgbjuaMR2sf5mF2S9BwtXzRqELvCzaM7TaC3+Xf/2uN
RoQWuZID3tnOS+WfrIpeBCWLZKOTBNbd2P5dLc4WjHOOiXT/lvPbOjZRNYlhwqfiwqqQ1a6q5+It
5mjT+OFkWWddtNONDe71bpuGhEXLnTvDPY+I4vLuZipL8MN0UmUAPW/hg6qPyViV/2AR0R61thuP
qt0Ze2225BSAowobf5Tmj89X7fXJiiY3khVql8zqlMav5NR0OQusQ8WzPhmV7hs1XTCtr5I3pcrT
XaumHKVm4utG8lIGII5t0f/nlhRmBiKFqF1jMvOubHVFhfiTMLH8GWNuE+7UVB//KnlPlyJrWXiP
RJHqN86T14VUC7wgG1LumAMt553LZ08UHaAtZolzZySVn1skvqROE31puoa9ASGC9eNAtLi7mbq8
e6srjMGUuydUZSbF3v+6L2R8LcR1zjpsRnHbXf4YuGlUDPVyPLsDxMwp1UQA4EBAcrCEc/KEcstu
/sG4ogfI+Q6tEKqCtc4XxbQz570xna06xwrdxNahMLLh2ySq8JZHfz15LB8YDX7KIQtMEpP+5c3Z
qauEkRtVz73V6tH/UXYeS24jWRT9IkTAmy3oyXIqI7dBqKUq2ASQQMJ+/RxoNipSUQxNx6xarSRc
mvfuPXcdWCoAISnJ5Ay8TN0kXdM80IAUrx+/1z5/7Z97UYa1DXwCNPXZ5WPZfD9sMtTA4RqzfvLx
i0X3UVnyPvEhtl9mK4l3ddxX8VqUnLduLbKEvnw8+vkNXkZf8ij4sJG/0fN9Pzq7u6ivITA+UQQC
FC/KyvsEhaw/uG1PUs3Hg53PXMT2UeJCOsqOHEq8dbbJ9+Y8s1z8T0/moPSRLKcgCdEtEjRKH838
z47rJLky5EU7jVY+x3IyA3HCwso/r4GishwqJNDyWWgW3Odw4XNZxCCVXsa2TIp4jzpyMD5X+she
nf38HKwRzFj/VbFJ67PxY2Nagc3yAOgk+M3CeMz8bIvW1rxxrMhlgbVirV0lAlocJ+w+2ILBgsYP
uquIn1iQ9CnsI4jQYQGKzn36+JZevrRcHtwbjk6L8vjc0dBlUTpwmlHPKh7F46JWvGk4ITznapxW
2ti6pzHNk7ePB72QdTIgPaTFtk69BzrF8k7/sdyJLvbr2S+rZ+LH4SSJBtDVqvPS+BQ7neccEsK8
12RUCjzaU+N4R9+oyX5qtcbagd3ua3zA3VTvONCO+2Bin7M3J02Njx//zmW5f/9pLYBUpir2t1AS
z8v1qYMkJpet+TQ1ZQ0umWqJ2lnYxK5Mi5cfEeME3FZO4RQbz3m4hqpiKs6W+dTLNpu25ez9ctCc
pSuj12lz/PtFMR1yPRxi+XzPv1iR13YLZO1JKzWiq/K4TA4eoVnTlZXnbxf15zhnZ2RE7Fkx6CRs
cBqQPmYVlAghoJQpWtP3QUr28WX9bTgA17qFqBBvznl7juwmrx792XpK6X+zaavTk+OkxU89yctr
1dHL94LSN9ryZeZlyHMBQpqVyktSk7NGlA/fBq2O3LCnrvnyr5dEXX+x4SzfJ26EswVFSh3SK13k
53iUBqGwnZpZOOm2rdKsMf/7eLCLZWQhsizYH1q7OpuUs7nVhVBq+MQwPltV3jXrRJTBfxz9wJL7
nT3doBNLn500q99m7FjDlQ/gYhZaBkeCiJ2Yvi8r9vv5ALmANedUJJ45NxEcGGCptnD4+UGYRXER
7VSdlwcjcufDv180jAH2wMjhFs/r+3FxxOBJxGb6nKgmoplD8M+m9Lr4eSZH+bkC50t1otPdNLQd
6f7zcoaEgUIKmjGod6huz0b3iLrTrFrip8ool1pDjnttLLUfdivrQ5e016pyF5/IMh6ba15a5L0A
j95fLerOKBEIC5/hK/vaMRkMUW/HLirQz0DGCNYf39yLrwS22CK+WhBWxGuc875MFyInmy+CQJtY
CWonwv4VzPW1JK4LxDTt+EVvt2wtcUla55tK204KVloxPfspBZLvJINbYHelHxN21/TdrVtQS9ub
nRtEG4vWFVXWwZVS7konmI6FlzpFWLhDO++j1FFQWZ0aEgrBu+2QcO6dmvkoXVk0z76f1PtK1xuD
jDGtE6u8n4laBXLDuT5UJWd6tcOiD0yAjDqX3Psm+5GkLZiGj+/sxYMEqsqK4bGnX2QS592Shr2c
p4APPM+u5qHHGL2vBvGTO+l212gcl0Ph7KegSnYRHn9Y3u/fmWE2Y6x4SfMMXls9J0kemKshbR8J
+HO67ceXdbnX+k2px5ZE/Amno99AiT+2BShuUw6PZvPcLWa0XTS2xd4b7MBagTpRzVugq6xdFC6z
s0usrn5C8z9TOZ9Hyh1G1ApgD+U8J+Vabz3t06QLaa482Y7IBvrYJnvQjuefWezTiyBN0nxz2K/t
6R5M9VZT8IHgRietvJc4bMQVRcvF/LpkXkDDWSwTbJTPkSp84k2euqJ7Nry2B+1HYgpQ+7p7GM2m
+jKZXr2xicbeZdSdr7wuF9vm5enhI+ZLpEZ+sUc3AiHjiEzG5zqhmgdVsKZ1Tt6s3a2aVJftTiTx
fC2F4WJKX75G2odYh/hAkUq9f3E66bNI4ll+NqTRjTuNniaqlDojcoHt2nBXkjCzLdr8n5cSxqWB
CFmB3QB2nLMXtmmcOE2tpn82LYLFQ56qfkys+eDj0PnWc0ImG9k1r9VULj6TZXeI/4uGre6xgzvb
7PTJ2GQKutFz2VHVJNcLIUcY9FohttHgFfXm4y/l4lRP19JDPgIpj8WDaf3sKlEboWsrp+RlQq1+
SiXNaCMZshtqfbdpU+1cOzXuF9zpHaU6Z99xyXeyGdp/e7NYuiBdsXrR6ULwTM3s/UOGlZI4Tk0T
3BNsK7bexDF1G5hwEIqWnNmVC/G2+rd95e8xbfpKBDWxTUEM8H5MyIQC8HGkEYTlZwozDNpWlFlN
cjeJ7vvH9/nssTIWAgAiS1yk5L/Pnu/H8qQjC6JuAyjMevtzGEW06SCik5HjTfrDv45FmCU3cjEj
MOL54VbEhebH3pAc/ciB/duPDlBxQMvNWtU+iq6PRzubE7gybKBsffBa850gVXx/ZQtJ0QWVHh3q
IrD3RTC1D3o2yTWRQ/7aNEV7JXXiL+OxaCFLpvLw++z3frxSYzLO7MQ9wKHrQx//+r7XK6A1SjbB
LiP7+9q+4O8j0t3nXIVYxTm7QsPE2j13s3MopfM59aXxwMLdHnGeDqvGGfrdxzd0edX/OCsuN5Ta
JopkAAOLt+NsuFzFHXAzkjxyVCFruEV2qDl6tbG63AgjXZv2qVAzGqqg2EWBJbYfD38+I/wen8md
24tvhgrb2WZSuIDbNFX4B+J4k2+JL4tTXI76N0oK4pvfa4rOYmDmK8sp/Rth69MuQmB6FLOtX/kp
Zyvd/38JXVjqUe4C1Dw7YDoWzeWRWvahBNe8drp5+glVw9s2sBHvKfnlqLQgDO9zMK+vH9+Fy+8V
Iy7kdBaeACnUOVhtpj3Rsp1zDxrG8CPaP4LGE5E+eZW85i9enuf582ZV5anry2P3z6YhgZuH4xFD
1aVdb4curdYseaTfEuixcyf0/h9f2tl6+vuu4pPjvqId5LCwXPofeyMYbI2TTwavszHZFqXMrD35
JJeujFZv1s1Ed3jFXW2uDHt5mXR/Ceej/rDoy859O0hyAJ9Eo33w0iT5StNKhO7cjdvRavUV7Ezj
yqHh8jLBMrCzxUjB3pZK8/vLDGZaXlo8WIe+sIm4HlJzHdiJeoyiMnJCyWnwQetM2kwf393LF4dh
OdLTG+BK0c6/HzYuI32ZdW2mwz7dGbF0Dn7LfpDwQ/fTx0P97QpR+/gUlli93PPPgwNu1PZK2IdJ
NvpbS+fyS5RRGCLv3p3HkBLdfEsIaTX+652lKMIxGzIlm7El8+j9JQJclBGBAMHBRU91K03YQatS
C5wbJSbjRkMKu2p8N72yWl+8P8uoHM0WSRumt/Or9VAPtaLrfexQtvcQewpSkolN6odtQ5IKRW77
V0a8eJSwIHReVsZl/mHif3+dI+nEkT+aziHzJpPolFIk+3TSozApav3aZoT9Dn/d+3kAVOIfj/Ns
50dPxyQGpoWi6VrDo3AwhhzqxgUGgwFpCMKxCfIgRBLeOHfIe2v9P+BVLc4ry1MHvezHCPh76gAn
6M0B0AdqC7dZmTO1Uxj6HKDDtszEtKlcEBQbCz3TQ5wtmmZLn/RnFu+xXZmwiDUc0PFAzzV2qu5B
t0QkNnMfCfnFbN1huhmE1vgPfQXhduMlQe3s7UmWzXqyo8j8irA/7Ve2z3t5nM3KK7ZW3+nVum/q
uf+M/M+0nljcDNJXBKEQoY6KSIRlXkQvFaIwEkJL4n82lWHEn8vK0OK1KdLurrbKkpMZF3tHxoFI
TnIY5KOWjSNd4NQtvE3a2/KpYPP1wzOF96TsaCYfzwq0/dDE1ptJIsp/utO32go3X1khWtfSLKwL
IJShIs/9wM+0UVPVXS43EGXT7hh3bfIwzMJ073xXQGZosMHfe6keP2Jjyb+VbBbBpXD7Qo/AgGMW
OSpZWeQ8VitIhb54MYwSAfaQD/ZXyKENZUvDmOUmniJl7fyupMMuRu1nI+3C3AyadIz1bIEZCPnv
uhNccB92p2iCEK1bUZ9SbwqiIkxyq7/1+gDhRAYy0L31I3riKwqlGslQbmK6t0k2cFtnoP9PnWzi
aCf6PLltCGRuQt2vh5957BA/i+ylg5ISaz8zzyDCBf1X8S0uMshLqAgaqX/SihrGslOIonjgWGhr
/+WWnI+tiP3gvyHIRbYdE1OKdd9rCEwHWY/BUatb/YbqIEqFdpokYjQ1joBxHKwe96VHxkwozLqw
t4Zbsbo2ulHtnATh2T02fNSAvexRoqN7ivPdAL54XKV+nOo/a6PP6lvdg+y/kXR23Lc2SONk5RCN
1d1XQlnzJraE8wYFFdgdc0Zz47VAaemzqNZw7iNnRCvnu3OVbz3QYGsILVH3WS+acTJWtrLsG+XR
Qu5CautyIK9lGrVXIYP5k03m0vyDnkI1lRsRdeI/SBGZ+mZOkfajHhRfj8RHg3S5jqaqIIFHzXBs
SN2lihxXTVcpspkSPX6SieWV61yb+uLkTWVFpHzu6lPOjJ3m+kqhWGlDqs259sTXiJyzMKv+OGBu
gdyetI33M1em5lHd771mS1iUmoKQxTv5kmcapfEcod7SzlLOT52Qb7kv1ABsjOAvNHsY2J6U28/W
foSC+oBA0/CObqvVclWlU/HayFTadExqqW1IZJU9v60t1Bc4h4M6kp8s9l6uEghhk1P5p7iqBrkv
ZwMHPIvhUIc11OvpVHTSbn9REUvbX71m1/VDktc0Y1ZEIPT13ldO5axs0TWHkmgHKmhTP0whHGeA
+Fow6NDSlObUN1QG7OI+H8YCT7VlTb8A2QbjukiZsiFTTqmGjB9i9IY7a7YPtIVtfw06z/jSNEP5
kDqa62/jxh+rcDIrJyUyLs/4MNq5eypdAlmhYlZBEyZ128W37ZLLBBBIwVM0kL+bNNUpdSCG0b1b
GrJIlt2+SoNDBmrgpYRDDe3Ri/kDgTW0Yee5MVq0ildlC8q7ODY2AXwYHFzzJLQlDUGUqkAcRPsp
3xRRN2brSUn9cyBmrVkPJC3BHkvHjjKil4qDbzWkSCpi1KiyzDNMZgIjTXsnSQywb6SM3e+lGP17
EDF0SFu769DeFHafbbye+/BfM2RjTAeji/vV2FcjCFh4lbDc3TGywoZ6VrytnaaLiZxsUmiICJvI
xeP4/6rRBn8bijj4b0Se+Ow2lnRWy/m2QuUUjL/6LmP2sYBfnjIVJ4+zW8GS74OBiaNIkuCzpvVW
cTATPZM7uE7zIeM1pdsWVdGXMS4kOmi/S7+PuaffehITylqb6+42MXM/XiXz1PUbv9PGQxC01ddC
Q4AcDpNZe2irNYU/LrDeGs1svVXltlJuIlFThOpGL/1F6EhJLbXyqmCJ2iyYhKDTawk4Anvezoi0
gh2xyPBNVNNrxgo7CQ9pblV+nyREaQKlMadPJiErCVoxpyvugyQfP6ODLD5laZTOWy1wZXVvZ1Kz
P1m2RtswZMMctYcRwvqbmpYYrMbKZf6pGGfnNKmBBFpNm8rvdaTGb3oinXyLvTowt3Bqm5tkaeeR
zKvsu3bKXSMcOhc3XL+UoHbSmN0br0TYG3pIXZ4LqsCv0PkMeRhnbwCkJVueig0Ln4O34RerDuaD
WFkEThVbWcWckiNVlwi4ImDee6vn5oY5hOhbwFq2zYJji9veGdyXIap1LKbSCY40x2Nn7bZ2Jg5N
JIf2YHHyUxtiFjt901SBRlJT1iFPLLJW3lhpX2D8d9OkXacVMYorp6VPGbqpcoZbh8SV+4FTr1xn
etnqFFXFIpqz3PSmCOJg3PpV6Vo3Nn7EX1kToWRMAHuTLTAIlYXgKtpHX9geKlg/LbINB//utfNF
/U1Z8L821G7VnhOtTsMHNL8bRomTfxJpVHeIzPWiDw0t7/A3BDysHZaH7hElHFlTbP+M+6mqPfZY
5BR/C3LTm+/LwvZRoWYE8YUGZ5YyHFu2MKw4ZQUClhQfLbRzQ3lMQ4Hx07PTcgDCP6hbpfnNDy3W
h/zG0of21RDUk8K5IhngSRcFXqW+Kf0vltPKdmUMon/NNGPMDx3JiOXeNOooPvEnrGBVa23iha2Z
dPc+ffPs5Cft8MvrY7ySiSsd9dmoVF5v4rbRKb4WwjL2+FeX8KZ5gnuZ2oYyd+nsq0cn6bKUC+RM
uG6tyPfJPYyaiPqJWd9NXY1uPGlyIwsVe2DrFaKESnf+bEb5WtZuvwmqFqkPu8b+tWc9UdvKH0GN
D/GIytPJBxfgZuzFXwO7RQFIg8PM1rzPfbByYtf2QxMLYHIYKzFlO033Jy9sOl2mp86YSpsSqhWV
+yIfkg2ydSfaFV5rfU4TOVcbRYgQSWvdxL4sCObpCQT0KHfpyDZyQ8iqS9GJfRpIOW10vL0IgvxR
S7XB2saoIf1VPXv+QxYb6CZKpPG3dWBV8bE1JBJqazLsfN/lsf+aBCVeOeD6vbsVY5lVK5EkkWR9
9c1mndcdTz2oklId8U7hXnNwdyRfJDKhBr9kh2uoROC4dic2eCj00XbsC5AR7Nhr1xC3EWzoaCfr
iNzAtIrS7JCDxuBDHPCAhFQdwTiXU4pozCSsrXp0bccYjgkvPSLmUkbP3pxoTWhqsdEBow6qX0Qg
5RhIHLaCjsdqcxxMsNDdUPAB5HkEK6/A8UG8JsVW7LV6V2zaIMZf0aIcnhE7z2zpCglxPbQJjCZU
1Ot46dduOvb68lJngtp+HG9K2090vOiVZzzgYcpbPGkCe6oeKNBYk5Pkp3ycR389zm1+71Zm1ZyE
MNW6BakliLapFN9vW8+jenZUF7RrGl/8Am92xEspiOF81msjGlaYzhQfgIk9cTs0WkWostUmxoGT
fWfk4VjVarw3cfbkB9OZRBC2FfQDJvCk3saqb4Y4RGePAGQBP7LL9kyA8iBmovZL5TdjQ5XD7+O1
0RdZtSWywws2rey0Tznldeu7n/A3hzVGpWiFedPV1jX4PO1B1bbB1oCZq177Tc2wsjNFdQsMt2Wb
IgrtUVbz8Ow3QYFIQHYqByMLlFFrFPO3z+YUwJOmyuqG7pKZH2y7Rw1vBBVPrjKGqbuD8egFK2QA
9XBrt4LtDEXGTHtgZ83Wy4ll6T0ROaN9w05tRd/nQTZ3CoK82mkt6LQr1sS/VRToLlGDooDM6fes
eOHk1GE6FdsHtMPHuUeMZSKWXUWdZm91Mb0tZtndx0WM3wWR82MvjP6AAjk4VLwX70/ZAygUSfKe
daBH4WU3Fn5May3YwAOnzsYhXZJ3Sds1kkaaxyhhGgrroTf3uaM15pZwK7i8LnuSF1QhcbKJmcK9
kFpu+os+A0/BNeLkRm8Qza1Bd7jPdtDZ5Q1ofOMnxbVya07JlNx6Ts7DU/Q+tXXXd0CqWo3D5mPt
Zal5MsdBjEAWoKRvJrvouRltnq0KvSrv/aFnUgw1AuPG73mN1SGsZt9+o90S2QdDJP4LePBouqnk
6HxxFbiOsGQJecONxiEwcCMt3Sp71gpOXz5iE75RSbZ62vjwg/NBEbNSFbioFOwkf0dYY62OqUf4
3QGkk662lIbm0+QOZrk1iAY0Nsnk5i9T4HfJS61FsK45EgJJtDs81awOKrrSb7goXADHwReE7oHm
BmWSs7eGelo7gM1LjlpQ2o9Da803uUhNmuNzMVKijr2fqCSbXTJ2zx+/PJcVGlwzKJCoRqHUQXTy
/t2JOdkTdFZlx0C5R98T0Ssw/0X2NqTXLMwX5ScwtvieFpUZYgT7XFlFnNGo4wFxD2NK429SfHtA
ZadV3QhMA1Fx5Z7+pQrPeFQuaYuh8kUP+v7SaNbX9AEi5+DWQbo30zl70OaBiO2icafPZkMkk8eL
cjLTjqDRPvLYA3Z9bR91fPyvH9/miweMooZMCx4ynHzUXmcdAbaFZqBK1HTEQ/b7pu5MHAykpqEi
RZgomPW/t535X5ZEkXel1vi3oWFi8HyhQjjozd/fBqOOKxqGunuw4mVfx/Fly1ah2Qb0SNiqRmX3
1eM2nbxc67cfX/XfHgEtAGjJJPEgFv0dmPNHodyyUX4Ib3IPtEMg5pXS8kKmhmihEGjdiroI4cYD
5RUjNBSQ7RBOI0hcxap5B/O4GK/Mzn95BQFC8s/Ca6SdePa2W5ZX9zH8mMM09+2uHspArrVR04/d
WNQplbRsvGZQ+8vtXxiUALDQWlPUPmvLtgHQ/rwanANMcHMNjCHeDQ6gYPwkydE0pnHXNqRJWbMt
Hj+++39ZilDGIejk27Zs5uv3D741RvIJRroUgVL+toji7AdV15689UA7dMSULnkZs/j3143eO833
5dPjo1vux5+P3BRRvNTPyDSBpvCjKAIr2fYmhrXB9IZqTTklXtlYuiART3NwTSPzt9u9dJ34nwG8
93z4SRtn5QEfPQQ5xr8S/trJH6fhQQ7KK1dt0kQ/47Rq9yW7eHFlIb5sO4KKQtqBLAbVHmqg95de
YvkrKHDQV+2oNISZZFJacVAnajVohzILMzTfq9HkxOSmvXsLU7r4594JXzIGA1rWGMaD8zmv6nor
aIneOIApNNHryviAYOgm98r5iobm8ttegE/kHUBvBURrnlMTW2+AFjkzr3TUdPutVcIwZoX0KZyJ
xC7kTS8KLDsN2WzeNpB5Jj8F1NmTLcpx/2bojf5aW+4iP5BcyIBMS9y1i7KGSf/9A3DB3xrEUPqH
pJbOzmzYxIc2u/6dWwTzaUTTlBG4PM4PXiFVcep0kgpOdonF4iRAW6xhWVOxyI202WiiRUL/jx8k
DX5eSqZ/5kM082dtysBvWYL9LjsWdU891s2wXnMWWBuxZ77OdrXpQZU1Vwa9+CAYlJYhfh8UGqhX
z6b/ubVb+g95fnSEoSVh48bmXePl8pTEcTEf2iI1OmooU5bsYx234L9OBwxP6wfmmEGqKeEY7x+J
o0uTNdcmuGrA96pKxONhS9ON8lJhyH2GrxLJCMYF3HZu//TxDb+8drzfvzfjkEJQ755tjHnygznT
hT5EcUMKjVnDSjJhoa3iNh6OGCGrQ+OqQa6k3ulvH499GRnh0R1mOljwcUifzmcDi2PRVIspPeiE
FL4Q792UO91QIyevjFY1gsagvhlLib6kTYSKPg8mCSfruuuFRSGBKOe1raq+jFczSY3FD8Mfa/NE
jFSs73LRWHu3y8evH//oi/VxWS0W3RQ9u8UWdPYB1eWgUfuza7ZMuHgpUnydyF7Zmk7zqx8D+1oI
5OXmk+Ec7g+nF/5/rpwy+pHWrHTrQxEDurcprL4R/5NvVWm02ZXm+cVquFwanaSFNLFwP88uTa8I
nxsrxLyxjWQy71BtYZW0XIIgjTFNN4Pf689pOvVXthyX8yR3FCURTVeEosz4Z6vCQltgZuyNQxOI
fjxSVTU3yir725St1zeZcGxtgO5jkg4KEYVZpbWvTdVTcEbXEF+R/lzccRx/KMTgmVD1B5J4dhfq
SaPQoqR1MMDUfMEBO9zbVmwFBxHYfflvDk4dDB3SZl4m7I2oVc+vnHCOwSkrZDgUt9A6ksvdGPuU
F88/aCZyBeI6GgzmE7bT4gpa+OJF9pllQTZj4cSfxC94P+0sKN205JB7mN2xMEOTb+fWKulNVWZ/
79be7cffzeVtZTjkCgbZxBzhzve5McHAIzW1/tBg/F7XasoeMDFmu3Eoru2vLt5jroxWOrJVVBKI
uM72k46Nzz2dy/5gpnq2E7YZbTKAYysRU+okmse8E0as/vlJLhpHevnL/cSouvyoPzZ1yEA8hSS5
PwRdOfjrpHSLftUXOp0eGpd2sY9nKV8zKcbi8PGdvZjC0asze4I3XDSk7G3ej1xTrfEAKM4H5GPR
F3uOzU+Ua01nY0W93h6n1COqjWwuoB3woOA7fDz85d3+reHieAwqF8Tg2fLVCdFonE7sAyGIASZ7
3UvCwi6qoxpyc5O34lUaEOY+HvTybULnuFBh2D07bOPOZox0zLVsYi09VGmdHwvD6a0VuXdes9Ko
L0X7j0e7+FRIO8eiA397sZxd2DKHIKEhYHjNqZb1IKA21HSw4jihf+iWwyuVXe7wPw+J+XdR56Gd
RTd79jqlJTlPfjGoE/I8g07nUNB7KzI2CCjbx/hYx1Jducrlnr2rkQVUi6Ds4E5YbOXnW0OiScqI
F6k76USdG7tEgcI91IqG4evH13YRKEqxCLEUEx5+EgY83+U1tP7dLMP5D5Wnqg+p1rrlKqV0m/6K
29F98p12nILVTGEOiAfGmm8676+4pZ+SPdClHdKfVekNbkjiuHdNkX35sL1l7ud0xpmUnHvr/ecE
/wFWW9zpp1pQnAxNTNChiY7gk08s2l6005UizMXni8oehdPCzTcQ5pyzq4hIBJI7BjRvi3H0jq03
23ckub2NhpHs4sg1uk+ZtPR91g/Z7uMHcfEVBd5S9lgUoL+F/su//2POQoLtKEHo2Yl4y97tQmFZ
SJSdMXLFDZlmyZV99uULtlwqgloKXIi6zk/bs7LIqYvK6mT5VWN/1rxKL7aiwMBy5U2+vKWcrC2y
kui1YV4/RwZgk6Iv62r1qWBHk04b8G/9wpru8i/CmfzxoCG6amA9a6L/6UZ29e3j+3o+PlESC7QA
GxxiMpTLyyv2x33t01hvWAqTE3xd8c3KTZtMRwcsvLlQO6Kmyn7gfZ53ttYX8frjsc+n499jL9UF
1r/FXnh2gspHqRFAwtgVq2uYNoAkaYHQUfTq+asaRPl5TJrxy8eDnn8zy6C8wRwqkRJzjDhbcfnY
M38qmvSURnz2YYqm6dEeJElQaiTcM6O/Hl+ZIM8pDayzCyiAsFZsDCy858hV5I4mKStzdiJGNdmA
+okOAJ7Vg+Wlau2ObrGHiV+vOkKbjVWjEKt5eKqu3O2/POmlloAQnlBM3uyzySJD1yJbulUnvOvW
l4A+3b0GgPjk9zYCNSfKxmPgacPagcJy5Wv6vbD+OV8vN4CDCEJQNjvYVs7W/RYFjwGsLDsldBPJ
N6ADjMk8ppkVlqT7vDQFei56bw1BvHM9zwcci1q0ymONxrkaegKzGnPaklOZbVHsW2tQTO6+Rqx9
opWQ/ejb5CqG+3cp9exH4/zno+DVZLdyftbuSg6cblPOx2YIsjt3BI+71gZkqyEkPYhIqSoBNxN4
mK2QtRTjQ5bF8VvbWUvIQZaDsm1YUJ5LU7avyLqGF2tM42KvZaarhabLYnEToFhMv+FoKcZtFFRp
dCOsmJT7nmbzDXobEX9OpJ28jqmeBxuvdIfPwLD7fhtNZrOfaOei+K5j7S2po9GAPGFFyUSnJqvl
PQ2K7gY3YjOXIdW7Mlu3bde1zxM9+nw7SlmD/ITdoJs7zAW2wZPQHfFDVNLYMKtqyXc5y6m9q8yg
k7yVSGFWBNNaD90I3eSlUk7chtpkdLHaCKt19L1tldVrAuj43kjm7ns5Gm5JkpnZv8S0n6Aezen4
pgaj1lBzNrk85K7FSTFgyutD21bpSZORY2+6whu2VeRQaZpJYdqaVuJHxyBoyEsdC4OwB4Q1ffFc
IXrJ7htD6cPeAg1xh0dnkSV4HTCKwZkV+N2KTs8KPJanbdJG5uK2KfLoYMMcHMMgc2X3aXLlaKyM
io42u0HkcADG2jZeS494d0DY1APWqS6Gl0FForzH/hNXq6qcCXzU/d49TRhYo5XTdRSFg3RWh7xu
KxVOFawkRbprH8JF8r9jfiVe1jTlmK8zOp7dOiam9hsATlsPs0EB03K8ZPyvA37ehSnSsVd/gE5x
1+cWKfeqMM3HoJua+K4ktnO6rZkncGP3UnirfB7RqYhJWSc3g4kaAs9r2k1Kj+A73sz205DM+RJm
7E3tbo5TL1nRw0+AHHVWsPUGoHs7I7J5RZDdTwCa/Dbf0v6HfAaS1jRXJDP7+lZacyP2g5B6vGFn
Q1KcUUr1q59i+VPXayfb9PTkiwfbi+r8ZvYj29hpvSON2yCSFnWZzvU/z50z14egR+rieM7QfUrn
wjJuqCIWP70x6fQQ4ASdk13W1y3vGgfCJz8mhPK1k2Ncn2oVKDSBnSW+I+/w4zdUD0n+yRmEN745
dPryTYlbMIJHVrvR3oplTYZ0l5cIFKhO7QZOHpxSR2t66KxMpBvbkrE6TMEYw6eKZ1Sigm+gXoO/
bdt1FI1EubUVs+RhtHvK7KgOdOORD1eznqKxQL7h9QlQ/MIa7J+0Y4diHfeL4ilPS9sM565Q6gUh
lPnFT5j2HtohU5u2KnTjOU06tGaRAad4PXnMLF+zKRo4ShPC5AYkK8z2L8PlJpFYbOvNystn8Wlh
772IIk7ydZfozguluDF/AResFy+l7Y1tWFD5bA9VnILb7GOtaDQo09Vg4JZBC9ev82EOyh9M1+0P
+oTz99LI9F86gQIpEeBIb76rNge3qzetv4MDHBjr3Ipkv4uMIeqQJhALux4d1NcYFnr+oB2ouDka
LbWYEKiS/giseykPjsq5GXSBcY28LlD5ZMBE5Uk2hA6v7D4m33duLWOVeTq+Xvyd3f3YSkrbUm9m
8U2jk4IQlDRDvg+nl2rF99DUN/RQo26jS1KxVvroUnszVZIcydRjNbFYGH7g8K3jEAW+q0LoYsHJ
6Oyx2czV4DnbqKydCtnxkI+bKpujr206Dc2KwmZb0bYKqq89plW5Ak7bfJ2Cmo824jz7xUrj4FvW
gZK69cw4WOsJDL+j1kTRLqhsTV/1cduJPRUjoEdhQRH3WM9mmu9QmLK7EfX/ODuzHrdxrA3/IgHa
l1vbsl2uqlSSqrKT3AjZmto3av/136N8N7Fs2Mg0uoGZzmBoiuTh4TnvgiHMsI5xFwDyiaL6Zy3M
R/NQ4HwaPugI7z5U1tQWn0pa2KW+Qrcu1DZAKaNnz0za8dBysR8Uqu3aBhHM3PZnPPzRS8FjbkjV
EBILpNYrROTC+BpmqOPsSg809I4XW+xsXMAp6jocZosQW5Po6axGMB2ISHtdXrx6GdfbyYxSPf9Y
ttKRB4zVgAnFpV5msHbHWtkXYSl+B9LSIAYTtzvTbzLNHDaIlgI/HoFCYphJH9794gndO+FQG01r
dcwyB/905DI2wHBt/OQFAPoH4Oxuv49CE2coYNoN+Km4pfbzMjZNUHyQsd31j5S+JjDUGcgM4FhF
lMvma6+GZfTQI2TwlLpekjxlXT0cMiRI1c+dN5gH3kso+mEdprSb0W5KjWy6qx4MDYH3De97PXso
u66J1z02pd7G4t3yOuB59m4i72ju62J0wlNAStp/nMFkXwkgxY/GCJXnCfpreghHeNRfLKocvR+i
GKii1a9k2sZFoC55A72lVYfWRRyvwj0u8tXYEtp3ng4KoqB6VTzNjJgHOO64bmapXaCcZ8tSt8AA
wTyV8B+jqdwNbTmVnOTBTJqnCbk758PU5H39u7VD53eYFkWxpQpmNnsV/bhfCMqCB0aawwZlEJgx
rWCNBnCxmXEUgJp4WewmK6vrH1RK+3Jju6n52yv4KWtvRHtvC0ZcMzeDLSztZxnaWv7kTcgkg7sH
lJ2e0PYr4we8JLXwv6ANdBM1ySA/DSmUt72IkCFYu2nW7RHCNN0HQ4msY6pRm2z9bFSpCVABDh8d
axwsv85rxdiPilOZ0N1NPX3E677/HjkRhvGxpajKY1ghLPBotk4q1phlmc5T0LnqDtEKHmFFjnDv
uzqo3m6krYPwlool0RatjyL/IYgTYp0XFXZfjoMqw3oAU2LvUu5TbTsvp41iUOBFK9kgil+YwOTg
WlD1+kCEEtFGFaLwww6HhIfZ5ihBkjmUKBeUmqKWsMrd7KgYMajMUmnNYJvlBhd+VSFzBqpG7zd6
lOvhzpmQKdySI3YAEpE5jFedhuThcz6ClV4rvahbXxOpaDd201inwetHsS75kQVaopUT+33hpT+q
sZqJ3F4HcLGJUmfrmmFHGuMWARmaV4HaNRTvXRejI384cREpCTm12v7nFA5QsaKJoSZ2akT9sAt1
N36uzUnTm5WdTfFzkpep9TA6brRJgyyyfGUaDPQtjdweV1rvSGudl6UR+KTAI+g3J7FNkKeKE33D
nTsl1w374SWhhIoXArDIdhPlbud+oB4jw5fMyZFpHNFK3GU4tpPS0dHydkojnRzoZCFGoHMVZpOw
c0ovQWBoBZLT+QiXJymf64iKyWcqSPER+bQp3w9ejYApGYZebXrk5b4oRQfGHdHGNNPXHS3zco/m
KxZfdZRaig8XDfR+ZQFT63Jr6NY9ogcD3FhgZfkqrUKl/6lHhehXTlkYps/mBqTm6tlIYZJa9pqA
k9nfksRMah8ThT4hUlHa2wy6g+BFFWFELxpFinXVG/I5Mmxpf3BK+GfeSgUuXD4W2Gajya+AC16H
5GW4mSuxBto6NZGfVnvXy59Bmpc1hddAqeJ1QXKcPfUIzsfs2VQBZAHUes64KfJ/wpqitUgezUpx
Zswv4imxnWUjIOpavg11biUbrUDQxo8cGw8PY8AFzZ5iZfzZT6jwbaCl9A+VmtSg7ZDx8J5FkE6Q
1g1uAv1j6fXy06SKNnmCXuHVUAukV4scJhGiHE9TpoXfbMUK64eg9UbiFpUR/bPiNgnCrcace8JC
lcKXCMKE6HC5qeKsvAJZSXpBU2hsuVFbVGZjeiKbRqa52OSiT5GbR8bqOcSM7QdA/JL2euM54U5J
0m4fGd5QopedJMmqAYajPvVTrxhrsP5RvdEoTmXbLCJfW+NCFrwxNPapTTVOxSGqarvfsYkqC/pS
PKjrQHpG8jKmclJ2ltQyKoZlWK11hNS8D10bkS6ZYZhrx2yaMaPpmIfJIQxqZACGpJXSB2Bb7m2R
RqqPMBYPPA1UMK4SCeDLjVUUKp1mWkFKEK2syqsKIlnl5etOiR3kxfIm6X+4CgnJKm1ca/CF56Xq
BnKZVa4sSGvjA/mI3uynmUw9VZ5dIxWoOAEIWHqJOC3NinfzkxFH0AjigZVoifuce8KcfL4y3OQQ
R79u1ZST/ZbZOtnnzEMRj3LMZAXbyIbb1DYDtJ80GyKCVSH8PnWn8A2V12DrkeWLfNP2Xn10Ar2L
D5VZRG9aNDqjn47wYptVE0N5X+llGxf+EOUIoHZ1W6d72VX8+7ku7D5SaFIykp0aWD/g2tZCmXxI
QL9nkW19DaYRnGegT4rrgw0lc8ZNpBwQS26mBuVs7g1tHSbEiGIVYSaSPA2R7chnxdaLZ1cfMn0v
JCZxnGT4nNiXI4nbr/pwUFm3bEzWXVcHX2wX+M/Khn+2QSPH4kuCLqnWZT/kzkEgFOf4SCF338bW
bJiDoQ/SJwMJ+PoAru0jLt4l+Fi775IDV7rro3Q+5RukxLzfNREkCUBB2E39s0mK+GuF3O1wzNIC
Sp4awC/M+8j4CQ+kGp8dCZp112u5+IZORjceVKyLRgxsiqT5JIO6OWRmrRWbsM+Mfp80ur7VShQ4
QAuHVXTICkfgnjImUx7vuskLrY3AXpCLzIhasBBUAxX3DTeUrj70vL++V5PQ/isjFHVWqYvh485o
WduBiyzzvcFSp03eGhgbrEojqqpwVU4SGhD5OTBIXcLzWwng3p80fUjULYDQdDrkVJibrTMV5bDh
UWP1a7AgxfuYVYBGwVbY3uhnVUIkVa3JPDlYsA/+2AVa6WsAz7VNZUT6uqUhn50Qp5+8bYaVrv2q
g12W75XSVPYmmjD22YjJCs3t6ESuszIja3LXqJpr07dA2sPwgUu4bzZE7sx66ChO8/K1VBBmFerf
AwEzdnTwOFOaHMyGnw9XhCgm1iKmVrzDltiWaCeD7V5N4ExCc4UJZpYjzym0niTRnhqfh45arEgE
zf65TWr5CZ6IjHe2nevWbuYZHHobwNVKSzNoO1Y8adVu0pDBBPWBfclzwuH5XkcEio3hBbG7jasu
HiERVFES+YERZsMHz64a58hFqznvSMaT7q8AFNXftcCS8ccKorD25EpqrmvcqKvpGeKTBv57HGd+
qlN5P4is3GN5MYQlxttkkyu1GoFq1xJWjJ+2ShVth1ioJwlkU13XbQiAOsALHrTr2IvftogblXec
rTRiZWpRoOR3qoyXNV3DMlHqpE/g8h/cuQr5Vz251qaEPabWjxrSUd1LbGuCYOmmYPrhU5a72qEe
8Tlj5/6jrQhFVlAOyPlawKLBLy359LYRSzdOivTRKNR8izg9gUhR4ICunChudhLB8O6AVpBt3Cvv
zu3n80IhHVwUD4AE0OTztEV1s0GnORU6I4MKIYXjpZ0q1L1KnZ64ECqMLCf7IYYEAoeOgsPKrnV7
3VJk+aV1IrvTvL5AKND8M2gCApsDGUkbd9Epkc5g9aalJI+ZC/yC636aDpQM04IqSFm+V+CPm8cx
qWlawfz4FjshJQHgK9DoNFgYt6vtF0Vnggd/k5mTc1nID5xvB2UY09DTG/EUdVZ61NMpfpAaIgtE
sRTyT1IiL9k4ECvQjfdvD31R6DfASIHSpDOJ8p67VG+tOKCtCQrl4OC/+kVv62CrmAbMD9PoHiFf
3rOrv5gqGx+RPfAo+GJA1Vp0M/DRElNujMmhD6tiHfa99WIhj/888RvZAnMtqm9OHMbw3orPLYuz
/cfIsxbL7N0Hx3epxzLYPIxr00sPcgDR7iejW8efDKsdBxiYf2AMrcDNbwQTs3bDIcdUbSTD2To5
iimjWsMPssd29Pw66XLvFCuDOu0SopO5tew0DjEPw5jwIXXRskPuXMd97/ZSLRskNI5ZJIccgbYM
8JI/f/5X1MiHLAN2ksTvUsjJN2GzZiszlIR5mFnc9yU03yeqMiWImjIZ8CfAEYsgb0vvzq5ZxK8/
v4T++cweAe/CrznfsPPrGHeEIX43ECdMNiEafrs+msKdVk71F68bDR+t0ns41z8h4q8lZFjgGMih
YV/GaXGWwAjZ1FMXDU76nuRR+YJERQIVX82Mh7ovpngVzOT8VRh2VbkyuTN3tQvqxcUljkpuCd0T
wSq8ZO6syuIEzT+Kgjnq4sRTZF+W/bk48LReFcSMMsvDZgVruN040mjh4UnkYFZh1TrkhRB8xKbM
x7qicBzrEHnTQnlzhyr+VRHnf2YQfvKVEYKhXOtp2O5kn/Z3EELLPj2/1Zmlx/mAVNB0+w9+768d
RApiyakKx1cOSZWTFCKthYkZNMwVhmGyX9HpRMMOGKiG0RrvQWWN2WH6n9kp2RfWRo6PY1kUxzbW
9H+1iZl/G86hgEQJza5mzs3ms98GNM9oveGVlFc+AtP2PuvSitRVlZfZg8UXvQePu1w5RjTmO5ho
ZPPX+Yi56ckuV9rhNY0CWFpJGwZPHu8bZAaookWrcjDSf1SF+rMCTM+cUWKA0ZauwG3SZXrnDMNr
RA30s2O745cEFtdJG5N4w6E3/7u9PRfx9s94AApZb5rnNvf++Rxnt6uGdRxezcmCh5/LAhBuOr7r
paNUaIQrpHyBJz/yGCzvoKWvDQ3SYe4OoiiGfPX50PaA9gUp4viKvLvct65izbJU1s+iVOU2aS3z
Qe2E+57lZvN+e9LzpM7jxKz5aWJHTE9mxvcsRs40kO6SkbnWk0/IC1Q1tkPUVhWhG3dgYlfGojUP
3QxBeROI5eLuFmXljZk5Tq9Jq8kv2uA2j7MQVotGBMK9d1rEV3Ysg4Gupe2ALtJS745OXpcAOh5f
cezCIqAhDdYw/GxbAMZqi1JHUqGmdvtjXh0TWoEHWsrhn8Up6ZtO8Qbenq8Ej58oavXl2pWmp2yL
pDZRR2pk2dxJj699Uwv1L2DtBmJI9uKbalSODCSGmSaqm6+lXrzkMjGO6Tj+uD23y3uMU/HXQPMW
/ivmwMCcMcHT+Ep4nhn8MabDNao9dZs57wG2R3toldbP24NefFCQImT+oCbha8wIu/NBrSqd3DRy
hjerjnh4e2FPMSVIPKvaRgUoHTSDIG3eWcU/TLO/zwQqWgDr5tCvzXCoJbBBVuWkpY5TvoMINpC9
m5A79wcvJXuIyjj7WFQowj8IPdb3VUjrY+tOlaY+5LreejsRGrI6TNrJscv6JMLJ+WhWudzCPZ+e
ql5fV421Tp0Oem9gO2G7zgZ7VHdjZSQKL3kLoW/qxh5iMxgmha/CDIZ9E4iqXtuhzO2VKGP0WEDf
GB8NEdLywOSzPnYRahgYto/9l9gLjeAXRQwxfc/jofxVdKP7NOgdpHdsMEMJU1p3kzsfbflK4GnG
QwUmEVAuIijgsfOlMsvOCUbA2u81TwXIOyKGzKU34xDstBpSF7ACiwZKTN3iB808yt6p1Tso7ViU
qeoxxyby3/YOYY3Siz3Lppvgxy9MQMsylI4bNO9a3nsm4IoC/9kgVzBP4QWTbDJZ93cO40XWNY8J
FGh+MYEFAppy/hEEhfeqL4ruvc+1tl9FPLTbdYxERk65aOpN39GS7peHObO7rlypPguv7wckMzoT
w19tKmqwSnimZne+xTJKzL/LAtfOISLUAzw8/11DCbvCCPry3Wm67FlMbbAHWCSm+UKjpPDPHx6O
qsctiqEc5L7FZUaNwMbkk2qMaYXGjyBo3Z+mMHqxoUXSIyXguH12Z/ctgxPzA8Y3Q4F4EyJooJ/P
TxoNAAWnat+VjFZw7eXVETieupUy7X/WRMTiMUVXpr8D3p9j3lmgAGA3P4gZ3f5jCnQ+bIaAIf02
U3kzUDqVO72xnRejdeVXzYkRT8sI+oSr3Cke4yku7i3qn4f3+fBsbFCTVPCAXTtLTGEdIHZA9dx5
Q12J9oc1uOnwdYrFaG2s2naad2ngAuZmvcWWK4J3VzMUaz+OIRpIutkk3zNhRN6uN4myO9q58tUd
Y1RbEl1q0p/MDq/YZuzNfEOzRY+xw6hzm0d+69Z7M6gGpeftAHVt2GFEHQG6xtoVgRwt0fp2M5TU
N5A9UL13d5yx6FOQ19B6hBb7itmFyS4p2AmA/Nuq9XsR6Bjdp5HSPA9D6PUvdBW83zzj3PJ3H4+j
+TpizFF+shA+YNyuHiEIr1R03+tnO1A999c/bmL2LzgtGwws4D4SiPOljdTWqdxJeG8oUaBL4SA/
84YnXvZY6lFp+1hhFPd0Xi82Mfa8QI/ZTjxbeVUsrnIAAwXiFRRDhzyqQDvEofnSjHlKz1PYYlb2
oTPyWRNaEWxvT/bqyJxV6huUufQlBxhRkIl6dZe/c+v1nBSqkmqjty9OrqmoP48YGqTBfRTjHAj+
3r8WnA9w6kiVAPdGU38RKJxEchFz+80tESSJa6lZJ0QwHO9Q4T3hbCnL9R0OpRO2jLGiPmJEohTr
FhmU8IBplB0dPLegdqp2UfM9ozt9L7lafhcKXn/o2AQXw+DXLu60IIzVwsCo7r1N7NpcAagpvyMK
WRd+MJrD98Eag9cKHQBlc3s9luH6z7iQ7mdmA6/3JT0lrDvAK0MujooVlOBxCvQa6s79FHVh4d8e
6qJS8v9jAUrn0oKAvvRrHnsNnIGmKO/1UMrHRjbl9y7AWU+JdG1dalVk+JmbedZa4jQfP/A2sB8a
y5HenXx9GUvn3zHznw0dShB39mL3JyYdfMyTg/exG1xjP+Gd+CWVWU4vtUf1xpzBQOtctJP+lEVc
lf94aXFX6cz/j28QxFV9sdST5ialAwH0OASqGsOnQPSnK4L+FNO6hqBLJ+7Ol7+c8DwigZvrmErN
spwodGKPgvDVEfGn9mAmVrnps77/kKVw31e1we2sCnssYEXacnd71efZnJ08ZgsCU9NhPcJIXhaY
IyA0yF40ybESqbpTZa8+FWkbAAhoYgucVt/5TWxYLzgi1j618fzOYl9u8D88IZMUm8cgIPzz6JqE
Y+CC/0yOohv7R0UrnJ0FcN1PWlO5d01e+87s7flxRBaI2sP5WNKhXRJoUXocpjLfdqGVfZWO2a8U
2GU7iHfTV0qvONY3aXLvDXoZP2Zpexuq5KzcAVfnfOi26hXa0F5ydCcbtH/txa9q2FZ+BTrmMEmv
OgUK/Zjba7t8M7GTKd+CrnGw15lpk+eDDkNG20ZSHEdBCzYtCCaEgCMNrYV1FMXJsAJipd2jN1yZ
6fywp0mOngNZ5qLKqWhoTNVRkR3B/NmHpp2aN3bWRDaLkwJPHsP+0kyK+PdthJiOx4elWoP/7eLQ
xo0XTK0x5UeQFgcafcJY91RXfL0PULu6/VmvHBnKM0hWU1qbhQuWW3bisKKamx2LIOi+ZcHg+ZqJ
lg3uyeUDGt76Y0ld6ituWdozBO57q3p9eEBHf9ja1JHPV5WPL5DLsVnVdsiGx6Gt3XwFlYQqbtYW
zudqhC8fagHdwpAH66bCf8O+EyOvLTJlDUStVeh2QO/Pf0MTDVSrgyQ/BnAJj/wv5CZxkE5tBhVl
Uy8exWpQCvmPtbF5PyNaRJJrY//OFjsftcwir+7LKD9Ooy32tjeoto/UtdwVpbTFeiiaaq3mHoyd
igfW7UW/dpZ4Ov0x4AKis9zWvFjjhMOaH50RvNa6B24L0kQOvwOkp1K/mNDlvbOnLx7S1CHp+zgc
XYoQM6PkfL5hB8TciYz4VCr62FJarmGKRn0T+o2FIA6oxRQgodCUD0NHprAjgbYOTg2rDJSRGqd3
3jiXCcL8e2BH82xEFAU28vnv0a0QM94mjE5jIAygjkXfBbuIo0JsMUsQmSHvoMH3kjJyfHVo4nJT
46rbriOqYe6dBbk4BkRRNNXnREWf+ymLjzOqUeB2uiHIE+Pm5wii4SnscX3dtfGAVkojVTxScmBQ
1rq19Th+yB2wIbc3xdXfQDVY5dGDscdygYwRp3Sa9tGplta06eF57JUySr8nSfe9VyfnPTIyFFDz
IJzWokrCO/H94hTyCehocW1zJuiALu6zoi/7wkLp8JSrwvE5L1VMbzioN13TeF81WvZPSKhFd1LS
i9IGpC56SXPOgEQsbclFACqwIJ1kXCtHNPiSTYEzvbqOSp5xqe5F75k5OMgcV+MMiGmeTCAH+2ZM
cA8Vav/SszHv1JKvLQLt8blUzy/ixjnflQMPEpg0jjgZA1IhqzCHVDGMxaSiNBKrKyMbnScRJPW+
GN1iw7md7uyCi7SC7zH3JuY2Ee/D5eNbs2Yarj0hCWxH4g0Uj3ec1bmeUsdM323FtFHziar05zAl
/fH2BryISgyNOa3NseQJRJfzfO6gd7GCttgB2iCLPWpIkpWoKCZV0XiwutLd3R7vyo7jOUrPipqo
S+N7/j1/lX6NKdI6EB7RiQyrf23VtOEppqtrO7LUzWQF5sdQsBtuD3plkuxtEwgir0NqG/P3/2vQ
xE1QtO71+OQh+vsC85uwUmk20uYSy2rlHjvr2hyxQEISgG/LNTP/+V/DjTwNbFhlCc1q4aItqkxr
naoDvNAQnU1bgAg29NS7E1wt/l/P8nCYktzlc6cdU7SLW10pe1jpg5uccgN/NzUPkVZrJxXuTEK9
5fYHvTZDz5kTURAMGhni+QzNVhJSYQ0cOweL9YFi9WupjUiBT7ED5s5KeNSq4afbg145JbqOrga9
AdQIaIKfDzqFtmKoXaYclVbxypXw4uRk9LmzEanVbcjWjW6dg/18dGLbuXNCr9yk5KJUYW3AIhSn
lw09BB5UPbbs4CgKDPtWOpSbGt5TrYfIPGsBCFQb98QU6XWUcoO8WZeYiFKGhX+9Spq0393+FheL
TYmcnjzvWxZhztDPv0VI4jiW4P6PiIGrD/ZogfqMZKe6m7QBeHBnuS/Ozzwa+4oHyLyvlx4Sta6L
RLZqeHSVyPODLlN3VZAc2hy1GMS4R+/19uzujbe4mQO9GpoB2uSxFUn0e3ICGa6cqusz9HztH1Eq
Gv1/mCGaabwkwceQmSz2FiZFJbo9ZniMqvK7UFq4SY2TvEngakwwj778+wTn3p4FHozy/rLTRlM4
jik3xke1kdFn0KDZIXNEvVUCuuZrEkI3frg94uWG4fmoURibTUXxnF3E+cgWPWW4Mj7aaovdhNdp
YBJVSh9dman3vuZFeIAtzsORzwmXV1OXNUAXWUeNmmt8dGNinQLUPzjkndOUm6HOxmnjOoHxoIWA
rbe3Z3m5cRh4br5TkyBULMVRtFFPLGlb0TEcQJWtx9JLlY1iRonmg8mX79DM4PfdHvMiLM2TpZ2I
0ToHBLju+VGEwoCCaNAmx6ZpivcgghwDdNjzPjjK4L4FUzr+Cow6w7AgDZN79lOXGTVVLjq2FFrh
H5E7LNa1aKLIVBIjOZLcBN+y2kVKOwsNsVOywPqBHmCEuEY16NC5Q97ucpSDD4mg+ud4xM+wEe2e
E3vwEotEMsCVMoOZFR9pTE2dX8dWInw16UeadIrzdvuLX+Rr85zJV+cMEp2x5faCbD1Kr1QS2C4q
2sNePsgf9Ujd1uW+3EYeJYMVkL3yW54LMO+wNpLj7V9wZZ/xdv6TsM96pssCYxaFk5tM1JxQImj1
T+VUhrtE0Bpa44wgtuqUptq/JqlzOZMriMY45+qi7abR1BgUw0qOU9XWclMJj/q17ZbFqwJBbQ+l
1vsJ2aZpd3FriIbbIAjv4JiuHGua2dQSgQqhIrtMU1NcJRQLa4QjME1XWZWakz53tdL9VCkrez7N
iN49wTEt7pzquXZ/ltkwdZeYzN0LkJAuyvkJg+5JAlcH6TEz41j6cd7p4x78ZHZnVa/Mj5YrLxPK
EegvLPeV3YKwzzKRH71IGl+sxoUJCEd9LeEOvfE5xMsAA/nOzXP5GAJZxz7m+YedDqWnxWVXaQMG
PkGcHbHoHcT3JDDLdId0aEsBSjHEK6lkbW5UrvX2h9qa6C9o6LvVMHO79gGF9WbylaqP7z2KrlwY
CObAmqAfyttomW0hD64JVMGyo2ZUYeiXsItWtEXc7hH573q4k6FfGQ1BYLSs+fyQJJZN18IE6tCW
rCiMtrb6BPAcVUtqnk7yy4LRF92J2deG4/FPJgMaHDbkImbTE6sLtQZRB8Wtg01u8MZaU++S/yl4
lH29HSyubF++H3sXHA+iD0tnKk22uMfgQQERwzKmXRjgJHQI4jx5vz3O1UkZs4kaqhBkaYuNhHRD
ERMaiuNYJuVXzYPmhCw9XfJC6+5E4Ct3HmIK1G9wekb4bLk5UBhFwwf5iaPtTi0GUlrVPUIR0/bp
hLlTLm3tDYXreJtORntHVu5K6OWeQT6Xhyv9nWU/KwekboTGmB/VKsPMwLRr9n8SODsJofW1beJ7
9tlXogLRbt4lZL805xep9jACDjVSpzg6qtA/e8JON5JXGDpkafIcBmUlfPpRQDlvr+a1eaLhB9aE
5z0RaV7tvx6RWlM10WhU5RFFhWqNQ0Lkl0ZSbIxRAtJHXXr3j+OxnmDRddoL4LT5L+fjpSPspWpM
taNJa/gRcwAJuMWk8w7PF2KqhCl6r194sWEZZT7rlKAo2iBmdT6kYrqU2XGgOAqUVLdhOsqXJGxw
IsgGCZj69vwuMyUagjRtQEWiTY9E4OIWSY2mAOat6cdYG+Wrk1f9R7eHx7bNMiBISAaWVrXvNA22
bKqkGGJVzgNogXuyWBfbae5LEgqogJE/kLqdT9qg7YhcgmYcMTdT99BPhxO2R5AO3C7HfNDaYVYW
37NzvEAgkytR5YF2QTt0FgtbTD5P+2IUiakf8ZFKT3HYIRiIRuzHdpQ6zKphqH6og4EbndpMp7ys
480gHKzKsEfEZ7tCq2Csw+H37SW52OL8KIoytGgxJqRSsvhRRZJIVW0t46jkafSjk1Ea4GrRezr8
40Bk+zqqAX/cHvNyzzEmmnfoSYEuQ9no/PM3PNbjYrCNY5m7zvcYa74PFWoL8MdC3b891EXcn6c3
8waA68/CSvNP+esEQ1Sc5gvUPHZDbzZr5FbydFP3yj31sWs7aq7dEhJJDs1lNVW4rWpWo7AwRkvL
J9r65jfR4RYihSZ/Wdh+pKvWMO5dAdcWD6lRsFAAGnASXnxIWxmHIuEXHZtWTexVa3VwDyOJLgv9
defL0HpI+9z+oNfWblaSIzsj9l/AcOumoo0hauMIDcF8UoRjVru0H9DHKDr3ng7l5erRMWFiZAkE
J0Y7X70CT10lS2LjWEeGrnxwUMow/KaWqv3z9qwu7lJeTYAzWEFaNYh6Lk4BzFQAM5OFWbGhIlBs
NvN73EsC9XNILNvmLgrnm96A5YGErZPe2aSXm4fRiYuI9s+Z0NI/mKphmYetbR3LSEMfXimR++qr
ao+GUL0RUDCVlWeP1fb2nC83z/mo+vnHTZMqSlNdYVR17F5DFF8eCvhQ8DJ0678YnvSdy+3aNyaL
JdySpnto9J2PV6Ny0ONeaB/RbE/91NVDn1JitKpsIZ8RJqnWcYBgMxYw7f8wU+ZKcQDFVi67eZv9
FQTiTuCn0072Ef0qHDhTU43WYT7J2i88xN3CUeCG8+8fd+5sUasjvb0osXeDg81indrHKk3MPSy0
wDdbrCw3QApt8LGJXf24PeK1TUSTUSUjpLvHuTmfpDICUUyw6Do2pe2eunrQs+0QYb+zjoUOeVrL
Cpq6jURp+B4P6PrQDAtqUmP/z3/+1/cdmFFloXJ1BI0fYpYU1HgX1nQP61qTDzg08eXB6N9zm52j
29mTFIID5Za52ITGMfbb58Mm4+jmMcaKJyQ91L2F1M8AzK347dJSa1ZpChMYqLCzQaxEoMhm/+t+
BkRIHXqm87mQO5ezbrtGhXislKc2EjqCTLI5aZHW+vy7YF2i6v2u1aPx6GR1eGfki+898x8cMLm0
NvjgS+iCUQyWRIivOsUizlFo0Ey/6rtiZ/RRhAZLKQ5RltZ3Lu0rXxtkE9ggpBiB2i7bDVVZupDu
ZH0Kazg7dSGqJyQB6x3yT66Pm5PmY2pf+tiCVp/NvlHunOHL1JHu+dwdnG2UzXnZz1e7zIXl5Sid
nWwUOFoUHxTvtw0qd3pRjXEydw7JEraptqVIUpcoz/cKfuf2Q4Lb6J14fXEH8lNYcXhMM4TAWqqc
lkNisgCJPMGYwvhUTAZmk2P0PdZ6607FSb+4AuexaC4AK6OuB2zxfNqijpEqk2Z9gmZZemtBWvs6
9k6r+Zjeyad6bBXhk8wGaC3FYY5506w7V2HyQ/kpjKBGmoMSS5wGU0r3xD6oJTgnCZxrY8X5aISW
EmyRVbQRky7jZlp7bTFFK/RZW/S0YO4767BIptdUQhn9x4jF1Ci5cNuCMZr9sc+nNqUIUDSYA5x0
ZFM3UzEbsNlevYkwb3to2vIDeV15hwp7cekxpgtzE9kZDhGx43xMIJEAMR3RnHAbdZjrbKc+0Eua
JuTwVLf899rwPOCM1J85C2DKF0EKbJFXB1bXnNBqMU+lpPlI8Fe2wlGVAwVDwC5dW8W+Fk95tg5d
o0VdBLvkf/7UzJg26NwM8Og0n0+7Q8KjGNSyPYFrCl/4pV/bNBK7zhwyX21rfR80+j0w18V9j2C5
BaiD+Iy0tbXE+Qwihjs2mO0prVDqXhecaTAkFgIz7aiah97J3J2h4+y3oub05fZ8/9Dczu+GudrD
W4u/sS+zluuslxLKeZeeqE6H732iZnt3qFtnXeUihy5cyXGLjTCaWE0W9k+D5tXfwgbxKqVG++uh
lVoLb65Til89Su8vMX5V2xYZlz0SxmJllB/DYqsqureP4fXtohao950M4jLeMgMeLIDHCfEEvfMl
S0a1q3FUSU9WMsZfG7hZTw1SbvrKRCbDV1It3WgtjQU4weGqmgz94fYnvHJSYL7QU6EkAZB8yfrw
mkAWQi2yU+ka4ccKVbUPoYKFKmaFaBiJ0rlTU1q6uYM2RD4b2CwLhsywvlyyNk1SzOq1/EQTvX6S
upPsscPoULqcpg63OLN48TwRvlW6k7WroBtVZZ0j2/Qpgbb6IUV46XWc6qFFJ86Ebjw51ZFS/bQB
e+9tUstuNgAWlU/0MJN2Vci0TdaDNQX72tCzVwOG2NoZJ/RIM4P7Lcoq8ylJQl5Stz+rPqe5i505
t/94/sJGpke2OIqD4iHbWurZyQOHjF8NFrNYCNh1ka8aS/bfwEp56O4nCOrQpzPE/3F2pr1tG3vb
/0QEuC9vSUm2JDuOEztS8oZoe1Lu+85Pf//GB8+DiBJE+ABFUaRFRzOc5b9cyxYT7aTcCw6/tsO2
xW69rC+jv5u5lM7OHOr1DmKabrhjSc1DAGWmyE05ZgfgOuhGWWpoPpdqmkve/ZksHU8+PhifiTqK
wMvQ2bzcoRU9nrrAEpywJ6rrra7GiDSWiJ14KkXjx8lyimkDedz4Qi8jFu+LYu2Rr/XfAizBX5tB
H/7SZJpnGxyqU0RPs9ncqbKUeqi4/Hv/xy5OkxBY1kEnY8oFpw3IyyIFAAIOuLTS/QOgiWpH417Z
UC0oUEDVoGg1lbXpUdx6QJkEMdi+jbb3h18cpo/hqXVAQ8aKBObzYqliP20A/TsodmpJ/lDkWOEk
SkbFw7ZDYvXwkyIFVElpanNukQ+isEeMePlpytm36lya08OEzJAJhmtQzW+YL9uyEE62mn8ylJJh
HabxKvV5EZx+DC24Wzyz9CFJuJZDT4lftEGKqn8mf0HWIos8DQjGu4TwWOzlev9vIIfTygIvsSEf
w5L2kNyBVFRAhl8Om/m2SeN1oocvy5PmakNSPNhTHn8LiyFHAwom44NZW2w2o1XtL0nWw5MraTn8
Y9aobd//3Dd/DQcDaAjoYlNe1qsNFWMpgRE/tI0UYoUyZv6271LtTZcQAnfxHlSFxpYz/6A/G3On
D2UTe7hLz/ELpe525W5dPMUfi0ODnAoRhVdCkcX2M8uh6+VMzg5tNvyOzKbfznmNClfha1SNaDG5
loo2pxyqyGXdXwpxnf1x3YmhIaQL7iQVOBHFXn6XFH8/uUa07iCFlHbNUCkml9vhb53X5f3+UB9S
9MuxaBKgkEFtGWj3YprIUuVd3yUFvgNhtte0FNp9njbRKwy5onhrxrr4GciWFO4grIJu9cpWCc5S
SwH4qFOQUDdAAAvDBaBc/R7M3nrvtDBRdjIqF9P3+z/21roQ/FJ4Jz7ijRUX1h85c1rNbR8lTXkY
JmV6a6rgRzzV3bPmm/7KPX1zJEJeQgib3G0Z8qJ4XNlSHpSHQJLV3WwGFoK4JHHbrAyGZHd/Wjd2
GlcOs+LgQwBaopQcCJqjrynlARN6AMWI2w3jHqeP4Msg1Qoq2r2WfUeOQEemZM7sYWWj35grhgwU
9ilo2+Z1YV+OZwppSXloqyx+6cLM/NrMzfBTkQft8bMzZSCF+JYXDCDEEmAoFXWvN1PeH4jk0T9u
cRaVcsnYE06kz5Jkhs+U8d87NVgrNS8yQjCbwEQ5VA4MGJrDSxJblfey5SMairSwHT1lHfvZFSn7
ylJe3ePUd2HyUTfjOhVqEpcbtLUjM1LlujvMVqpsx1ZS0X+v5wdZmiSvrevmcQyq0/01vXqlBeuX
DpgNHQ4jt2WHxCSptkrTKA+1CjDcs9u02hYos77JI06PyJoV1teirA1UpP0A2bCkTtv/3P8JN6YN
/AwmF1misERbvCMNMpuhCsdnT+vFQiJ7KLG0V+f5GNsDBi4FpSg37fJ+ZTddf1STQpIFG0UhDr4i
Jsh5EhsDWmCHAnf70FV6KXnVWkTm78/u+mFi7xCwUWem4CyIRZdfVYpKoFEYex9CB9Oa9wFqAjJf
gFeKH/XsKKM7RXGESrcTKdI+sdW83Q2olwWubad50T6WHW6+3+7/qOuvLiymBBodOLKD2sDlb6rB
LvbqIPWHtKOCR62ywlpcT8Y9t0yuub4zJr/92B+2ONmUe63FfOT+D7hefH6AgLYIeqhjLXN0qUOT
tzPS4aDIgfYfbZK0zpVSff70iaIUDBBPlI4E2FsEiX9e+eZQT01p9Yce8cufqZb+oJhjbwFalk+w
54ZHIe66GomIDXvxKNJxBVhODAK2hQrE4otHZYscrKmOh4ld+xV7v7L0+Bhy5yqV0KQEZzm8RVar
IUvYjiYBouJXuxwzsmmDGAelzZHtGn0xIikEQEi+QqaRjoanGUNMaJc0jbXJFGiWHpqoaDPC5Pbx
J8DRWyfsavAHtawaolwSA5Yas1Y5toqc+1hwjnafueHspy+wYcPye2ID2aMfMAHWtvq2ewscM+d/
hQpZ+R1R4Ro9VUqc+ptuFlL3woGyH/NoSpRfCs4Pzu+5VxqSOkmDN9RF/WA+CaKZ4lLdqk23V6jF
k02GkGFR42zZZFLRntDiKH/4ZeeUh8ootL9gqjSQNLO8mlSX+0HJN2gFmIZXVlgV0tft0odyLNv8
RMwp/c5RsXYehdcmcpksS+HChEResc/Gf8NidJ70HAs1l73X2misW7Pz0IMgsr3AUPonZ4zU2sWh
pH7X4yl5S3qq+HiY+w6WBH0DpNpHpnJ8KLD2fZNgcbFe2Cvo7oxgPkYxeE2Fp1kdfRXEmR6Pv5M4
CitK0JQ+0LbEFGCv4zP1V9oYAxr/taVJz0h7999jFGOrn/R5+68+tur+hgyyVN3emoP5pYQNULma
WlvDVxVKiORS4Ym++0jTJV5g+mmy1auysvdK1eJvWcUZLnhNNISYtRhRVv/LIiE9XNHVyr0utins
Yb5g//LTtCtWoptlFspzyK0h0OjEG7AGjUWdZEai1yS2rA+2Nsg/QhtLezfyUUl14wwEmYqE/eRJ
caa3zyBIRtX3UNgRG6zs5JfUcAKsS/y2GzEopQq7y1pmv4/DGRUe1ySFQVDa0cp57SIWce/iWIpf
C2GYlhg4ysXzmthRQAUjag4WgmIbE/vZ3s3UuEBEv+tAsFrjN2T6Cpyy6uxLg20mnCRVObRJbf8C
/zevQeCuIieW0bF56nmAIMA4i3evRwwna1WzRpkeJ/jY15GhnKQB3apAmVYeu2UtX3wziGc8dMKC
DtzBIimAQRwTXefNgePNh+L9GQcUH0FP0mHvv2YKsvO1TZJspUX2LRyrcOengKFW9s6NOSMJARiD
i58cZZmqOiSKXe832Ao2k/mAA0T/nNVNtE21QlkZ6qoAQPOCkSz6JsThUCcu734VJDQhx6Afslqt
XtMkx/OgDyZuhrQIK8Xry7A833/VriIZqCjkFSwy4HbqAcvnpsytdqjU6qArofFaxFmxBw4uPatF
Nv+WpADpfEC5a/ta5FgX+9rUhcefQMkKjPsSlRb3uZo77aQfceShtIsIvPkLSlGPFq4Jww9P+CbY
GZHR1B7B7fT3EKMvs5nmVoqEt4m88uZerbuJMJkF5h7YH0nBkhg/p21DVGUZx4YuzX4mYdm1qS5t
FLWTPHXs11D34tgupk+xn8I3NSZqe8vq3tybgBTqUD/WvWFseQ+Gf+JUrZXdjKtjQYehiV+DENWp
5zxLEHD65CcH28iqc0hENAn/6HKX6VMTjgquOkff4BB3CKkhNlAPx9owEF9HYjf7qjuFJO/uD3tj
kW2hAYluDkk+AiCXwxrVqNl9Z6tHnDEcL1PsqP6REij+k4ZBLv+ITfQM7494FTIKeQuAefAaREty
CeecQgx1JcdXjlY0qT/s0sh3yqyoD6iMaP9gY+lg4IPtD8LOuvqgU9orV2DYN74z3CuazjA3ub+X
3J9gaMBNqZpyrKEenLOx075LNTwH3PmkxyQb5X1qBtVzKQs28/25X91aAMj4vmiPQpOhxrY412rX
ZvyhoxyTqZ0aF4vU+U2tHYTAAxRdV/qP11c1owFnQvGA8QCaLsJHGpJDATddOXJYhTSvhKgDXHTV
DYlxNzn32iNEsPx3hS7+d+w11WE/qmP86eW+/BWLOes9SHokPJRjVfvByShMrszSmjU8avxx/oks
se6VWRDUMNLyoFh5r26tOHIPoN6RrgM9vFiDKUN6Px9Z8bHz6SAh74/ljApykDaGFa183uudhTQm
UEHg/SIJXqKwg8zMZLMy1WMoD4l27GQbB5MiC/bYHZoRBhN6+48vJXP0nPpFl6987+ujTI3OUIHo
8LFpyYqD90eOosXhVOBDah6l2ccVKkAqfdpMXTS9WKUVbWhcGCtyADdHFLgVmAWCXLG4PGxj6JyC
WulRy7Nym2KA3riynCuvpVOb215S1c9/TfJ7Sky8yEKGXLybf0xR7xBVQF/WOlYK/E9tHrRsm4Fe
ljFMaquVwW58TQjlcBkI8SjaLNXOTUk2cLu31GMCq/Fl1BLzOyr080Ht58pN5HxAjtBIok1R+tZK
6ne1a0VzCVwvcQ0ehVcFnKFH6L7OZrTKikBvdnIyykTGyVwW8DRRMFzZt1ffkUo3O5YLAXFdkBqL
4quMBxWhjVwx06QUNkrRHmGg5BgBFd+nqB99dmXBNXIN0uSFMU4zfzGeWcfo3WFDdjSMWNqVFSez
dKLWC+llbpUiUU6JFEbvStprr5+8gBmZSEKDKSE8m/XFBnJ6yegNdaqPbdyqr7I5ay8JMEUvxuai
dO+PdRXEMRboIoObF6QRGO3LzRpm3OxOpNfHTsc3yQja5FDzmuOo0wNaUMgFXTWu1qq4N74lOHv2
DwVjcEbaYtQggoKTB6N6bLLWCLxmiKS3ujKc7z32CluEnbqVzXP9zICmQe+FXglXARz4xRU7h5Ft
SgB2jpKvp9/whPDrf0w5thS2rJlT5nPNSI9/+IZQ+8nAHe0RCPJDh7pUVKwqHl4fHY0UCHkSshRa
78tfg+cURyu0p2OtFtZOzoQTajD9Q9i2dt9eF+QgNNOQoZbMvSvA6JcfuGizLqwtZT4G1BCyvTqb
JOe97FcP6pBT2UX53B42o4Y0RIVkTf0mz4QzmMgU+jQBPYrL+P3+lru6svhFqIPAUhXal3AaL39R
qafgsLHsOpZjG6AxZCpN6vkRKdIRhzAkBNHptiMvCPOofcjJvO23+z/ges9zUXJr0bYENXOF2Z4y
ewpolo1HHYcOwPJAYjy6GKn5OFeRqu8iXKaHX1DDtNViwiIr59GDIEeDnUzto3unXc6dC6s1yBeC
lw5J2vmYWnwC65h0DUB9V8KtEXmYbCiC5K+xy5NuGwRzESPhlybOdyVG/tzZlIbRYmjB1Cxl5UZf
bhY+idCnEPKU4DLQxVy8zqMYAhXZ4SVoJ0dvnsZcInEE59U21qNdSKgsyloW6pTmx8BUtrNPgTd1
58qqir3Uhi24Oe6Mee34LrYMq8WWIUDixiBouEJi+nPuoPnlYNJJIW9yB0rYzWMInKPe1CYKhP1k
TM+GgqfrruwnNftk0inGp7j5kcUTjl9JrzV0UxXWRX2qbK18yPgMJo8BOON/+twKHtSyH9OdM6VJ
krmpMuTlHukueULA2R89hG/8dOU+E2fkjzTw4weRnSAPwHOocqwv91GeJpIfSrH2lGJG99hCdJnc
EJ+xtedBfPDLcaAm0SnBEIBb5OrRTVtnMpsULI6VSjgb4og3Ji7SD5blpTke1ts+ywvTy6O5zVzQ
LeCwqrEBJ3n/xC7uS6bLzxC9CyoON8zQOxrZlVZI9lNiYHflZhI/2q0rxBAgBsOsXBnuersxHL0L
4Je0GKGJXq6ukxowUUfTfup0ddzZyaQUe13yMY0twsSr0mjcWJJibuQG8aWVL3trbGi39Dcp5qDG
Jp7OP6LHqKuycuxT+0ki00eOiNIVfSh/UPdAngPpMSbvc9wwmvLvsDrRcLq/0ou7Uaw0uAIU12kj
ENQt28ZwweJ+IiF9khok53Q4JhtuLGM3S7gW1NMkPTZhtBYO3JgzJBok0Olz8jQslRIULnwjkVvn
iXQ8rjapFuPGSSNp2ph6FB+DZsAMCfz3q1YPirpyuG/NmGwXpxqQlFQmr2KRHm0tik1PHNNya/VO
+jjFvvZsysqpycN+SwXd3t1f5Q8G0sW5glap0vkkiBBynUtuKq5AwTjP0/QsJ4EWb6ZYb+y/gRIq
b4WhI8wdGL0jRPj63nzL5WQKzmNd0qGkDxN9zezU+I5fa5p+A7mmj15qBJNhudNo5cGpNTu/Lt1Z
npXOc+RyesAwZV5jLi5PpOhMcyMI8ZsPep+4oP7YpnVvS4XdKtoTxnrFdnJiJfY0p3aeOzmapJXz
uPxEFGJotZDeQIBisZZNRVnNZjWnJHYMcH/cKk2MPbtSDAcz7mfslGPlW9cba2WQq6uPiRExAfXQ
cdMB1nI5wzGc01KXwLZ1VqwErloqjfVG71bpZM+KEcZ5azPQZTSl/JFmVzqEyNp5jWBhrWCKl8eD
SQsas+irsmM4oJe/pHBGnBGp8z9P2BDi2u1I87wpC2XozZ0kTcNDWVlD8zjleJz9Qm3YwdDu/n79
aIz/uV8F8QwBbKI2MgVBALn8CQic5NhCV/KTg7ZosOEjlwGSq4Cd3birLGnjB3NyjCdZDvbUbZX3
eoDuR7dXa+CsDQXucJqHDP8Qf6l9roCK/ldhzR7ya47vo9Mfjd1j7ldq/oKxmzl6DGg2b2UQhuY2
VTQ8eKkfhdpr5g+z8TCO/Xg2SqUb95bfybIXN3XXPwRGVvTbQA+10GtVOXhpCPHDHcjplj9IHbQx
bG0GaY7WWq/KFQ26zN5gIpi3LvmDpONCi1oiP6cZ30oyzrZ0aSgmyUYCj49xZw/guNnqw5Aqr4Co
x30dOMH4omiNiuwplGV9M+DlaP2Mh3l+k0OQaq4SZjB07n+PqwMBJ497+iOFohprLR4J3EKtEKnW
8AlxbFnZGWpfvQSVJn1psFHcGFlWFY8Ek2tV0UXaxunjrhJbUIdGBpNfbNQ/Dr02B0PWGKXzZGvV
7BVS0uybXMDq82k0XxMMEz/ZQWFEAj4qF+ICFvIni62fOyiLoGzlPHW5YW989KVfu9YYNkScmBPf
X9Sr6JfB0PDGJofJISC5vGaSkfZYU5fhMzi3WXlMjAj0GqBtWXNnWpsTNTm5sDdVPLXCHdPCZdtq
JznZREYYHsUpTldO/vWC84tAOtFGFmuwpAA1vk37G/LYc27Xxt8T1vbvpOi02hvh8KW01lp74epa
F0vAtQdXm6Yh1M/LL0y0N0YQCYPnwtDao8qwO1qa0cEcRmPl3b0aCok2yGTwEYXYLtnK5VBd2Pvk
Wab6VINh/NKp0fhFquoIB1UoL/e/7PIqR72MUhx9A9JgmnHLaLmf6qAD0GQeUyeqpG3bVM62b33D
dCeT4+1KZevskd5FRVkPx59OPllf7/8CsW4X9ychlVAUpuLK0TGX/IhxqLuyqtPuWQ4ts9ikCO2n
T0E1ZdNf9wf6UHNcjoRim4PunqgJGosvWAUw/xJs6kmHQLd7zaxZT+OAw8emzHzt61QgXuNWk1KG
JHHIf3jBoGbSjneXGrgLPduU3pQOxPczZkoKuUXaDfg46gUG4XZs0KPHTNZ0frTk63hqAWj54QeO
1lsrgejV1mfFUHBF0Y2iH8jmxTyUuu4ozcLcpDrSHrrGUl7QOVIOPgKo/3a1tIbRuTEej5sgr3DT
0ERdbEelb5RawTHluevnwkt1P/uLl0qd3ETLvmZlYa5c4Vfbn0o0tAcBSYI3TuB7uf0bKTZ6wtH2
2Z4RwWwi0+etMZP5L1LR7u3+prh6LsRYPBcg+jjbdE4vxwIH48TIjbXPclWrz0o8SjvHjv2jElTq
rumM8V81HKeVD3g1KO1oaAhAfbi2GXORRA1WYA84MKMyac2C9YVeoKkOyYPSleDrgPhYXp8Uya/7
U706aGJUojbUUSgt0Zy+nKo/FSp+3638XCoziELJiKafoAzD/f1hrr4eyCliInaLMDHigr4cpqRH
puONoTxbtY2DrZrr2ZH41XxVB0vZ3h/ramcyltiQnGZmRQ3vciyod6McYUz8PEZ6fuAMqDv8YOaD
EaHUhCdQXv64P+CtyYmaIVYhoMhIzC4HLOWIOljc44uNBJfssntRlp8BWu2RXxnW9skHPvjixiKl
5yXgiWeBQEQuTjokW0iAk5F8mf1AtzdxTXl4MzpxR7tXge87V5XmoBZt1D+K0kzOAIBQNQ4QrDDc
wsEoBNVgB4OSYGy/aSCVSi8zoVTJ0M8HlzqbJf3CiMBqoMJgAfVPM2Zsxam20v4XgZuf5bu0K/Fn
7tMu+zEkg/2tHjViRDmbwPtjxR2VJ0CxEq4S99f5Q2vqcuaqITD8gjfCai8Dex+1DfAMgfJsJqbc
OOQQtT3jUUW6Nm0DLbSjo4EV0Qu1tgBvzCDQv8ZaiQV9rBP70yFtsu4AEbtU90k02pSaYsMa3SxL
GmjoaIM5mGGoavKjGNCLy7c1XfThKUvRqmi8CanhGjZ1pBbdt6Jh+X4SCSvRxm/aUVq57RaXwQeV
h/CFiIJDw42nXm6pHu0wFErr8mSminSeiqz/gmwq7u8Akbah3ySPpeFnK+u7LPr/d1TuACqasL5o
eF6OOqoJSoChUZxo2aT7kQD5sce5+ih0Ap5kLZ9/JBRC8SGTjcMYpJkXTRhq3//IN2YuHhXoKqCO
yJwWd287ZnIhQ4E81SDqXGQp0Ucc7PSn1pXjF02b2g3Pkb/S8xSB+B8bS0ycZJm/KNtR314CJhQ9
JamttObUF2a9HehhQ4Eqpn0Yqu/h1M17A4NMN8+mfuXSF1fD5cAMCB0SLhRkGeZ9ueIOntid0hTD
icUd9m2jBXtuL2k7lvJfWWk3K9fw9TxFdU50UVQaKc6yjwL2nVspH/uTMwBvtUyYLtVkj5vCCrVN
oKXxa4Ph8evgdGtlumWywBITmzA4x5cKAWXJy5lCBFDSMWqnU+k7/aHDQZyaoO7QpEuVd9mXk12Z
JhnMm4owM5bsadNAknocJXUtb1lc1//9JQRJSEFQjaHqf/lLwnGusmJox5M/TurvloDj0dDq+NRU
lbHyeZfR5cdYQpWApBOZUUKJy7GSPpLM1Gimk9OPDjl5NM9wHXtUEb1ktuzQTUtQjjTN8shxI6Oc
/+56BVOJtqfBsQ8LJ3wnynIyr/Pj6kUr0V3cROWoSYckG7JfhoGmohurSq67fNI28IbON97vn8hb
64VqDx16UdgGFH85B9ueKgoCxnhiTensTSWYE2xZp/IBVax6JR65PhCWEMEn8RCNHwq7l4OFfVXM
LTTNk2VFPmIvtZ9s52zGw7K3WqxyKtUe1ggc4pBdHkLSHB4UQpQPFMLiEBpBn4IJ7ZRThpugp2pS
vyFVDCZXnmT7GNah8pBXaGa2iToH1EWScSXbuTFpgBZUsMUKI1a3eNFTZOtM1G3V00BysY1Vs3jK
skl2h1I2/42iov92/4te37G0N8kTUH3hg14xkFS/ruYQ7ZCT1Nr+1rSSzGsYdGsqtbOTgjLY2CFy
7/cHvTnJD3QAwD+ThsHllyVVQCgZCMSphJz64OdKus+6rP1izG25zdlOK2fvetsCgBAtS3YuZgJX
D0nrSOkMYfcU0Gc6wzpqG1cLOuV1GntD+VzGzDlnw4oWqdi2At+4mNw8a3WeNNrJymslhJXhUAob
kBqoXe596uRFSxoZ6ENcbbE2sL5mkWR92iPGoRpBdISkIjgBTtHlj6BXWaIapJkncB9K5OqouD9M
wDE9Iyjkye2aDAkHY1XC4epRYVgbThXleSEIskwhMgmJUwOOyCmf4RmY5MV0QDFJ3MSxZJwsxK+O
VqNODza+i4+f3FOOGJXSOihHwuFlzsSJlqRQm40TatTxL8zt4oMz+darXqr5doiwI/ofxgO9gz4f
FXbqBZcrbE+jPfGIGyc91nOubYv2D3iPOPpi90X4UGOnujLDq6PKDAlKCMipH4JsXIRDyOlA/+Cs
nkZJGt7zsoCPilfATlJqGj9h3r/XwNDWqOQ3RkXlQPAgcSWh+iLO8h+FyySbhxQYsHSaIuvdCQPf
KxSl22QiwRdmQ78zuW3WoMpXB5YrmLyNrjWuE9zH4t//MShl+hTbQlU6wYfI/ipbk3dQq8r3vres
9/vf8XrLiqGokYqSHRfh4i6yE1knaxqkk29G8rEcwvJBG0P9XGs4SA26TnLT9iRxSP2t4fpvDk1r
GKSbUO1ZkvSLvuyUMQqDs4b24PQtjRr9m2NkeMmmkHAqBGUkY6c4GZSXfID5s3JRXd3Cogr+gRvl
shKvzeUiT1UseLV1eNbjsvjXzqfuMI5W9QrpVTYIvuw1X5ObA4JXhUQoSuBLhUl9dKTBKdXwPIZB
Frq9ivoHbJ2fiFnmriSnxsqBubGLhJQlI1FAhs2xiFbSttayOdCc01RGQUPcRDDhSR3ub26mcwWt
rOet4bAnQT/yA1S4LFT2JraNk2b5tD61ZGtU9C9dWfXlR7Ue0uqzTyhmidTaqO9xOq9RDGlp49Hp
zzQ30R9WHrux13dti4ioZ6B9YmzMpqz290/KjfkxJIkRoZjAwaqX+6VMzJIANgrOpdHBmdfCXvpe
p8U4gkCq/nN/rBtbBRVK6Ap41lGLWtI/QhremoUcwrlOnHJDEzF5AWmWPLRTG+/AWP/+H4ZjHSmb
6iScy16JBLnfmLi2z1U3xyhDxq1+UOO63QWKMUvw4ODA/C8jCjtZoBnUiRaHD+HErlbiNDynapG0
Xh1kUX9o4txSN/WcxwleLwneOvcHvfUFqdOKdIfV5bW8/IJ9qEtzQsvxJMWpJD9XuGvmHn5fU7uD
+WusPck3ng4utw/UEQoHV9gEIJ9NmDlZeMY8ly4i/REp39VOJz3M8ViVzyguPSc4kqzwSq5nqXIq
eJY5+x9mZpezVLI6InvOorNdq3gNgHE1vKIeeamVae0Y3hyLuxscL2W/q9K3WigJnkNVdA7yUN0D
UtZ2wNG7Z8QripUTf3so+AwygyFMsLjN6tbWJ62smRZq2sVmLGR1i62C+erIfvP5u4w15Kr+f4OJ
p+uPB1geSluqZDs8l/EwVG5h9VPrBqoZS492nK8V9K83CqPRPRTeCAQ3Sz57LSmdI2lMrXR6ffK6
wEbwJ8PJG8tyu/gyIx5yzLku3j57HD5glNwyArBzxatTqiAULdvoTMU2elTSzjmDaIQJFErFmkP6
ja9HwYNMC+Y81Z3l41CaEPiGUI3OHdN6d0oN6IlvCRmGItU/m+7wJlAL5vLkZhG1/MuPV6nTmNXD
HJ6nTNOfMJKSntN2UL1hatYyuVvTAv1jkWYIm52lKjYKNinKQVJ4nsMx46w1jY45djc0gcfDYIUr
F9j1syAUt+BfIDiLNN1yo8Tsy041k/hco7/w1RyK9yE0JbgenfIWDV337f4GuQ7QLodbxPiTWYQG
WgbhOR9mEEQgCjMen2FwftmNWb04ARyit2Yo4XIl/KDt/dFXJrvMaKQIVz2nCeKz2Uc99QC1d32i
p6/SUM+4G+jZyra5NR7XJi88J5/irfj3f5z53PchQfL+nZ3aHo6JE0vfA9vqcRucjL9qSv9r1beb
A0LbgZAnGiZLAmDRqkXO8xGd+8nxv8ujmj8XZlB6rT2ne8DW3eeYSmh6QQaHl0bfCQUSUOSXE3T0
Tqt6IHlnnYKy5jbw0OXnbgqrYZt3aj4/Ol0lW8chGufYoz+3Jpl8a75o7QiBZsDkAEMvx+8lqw18
+vRnu9QHmpcl8dNkVacsl4v/sBprnYNbhxOFKYFJVhh2SXhMUynSwsaPzmlZ99/SoaPWoYEK3JvB
nK8Jzd4cDH8o1pgqNpTvy8nRJ+0hX8nhuZD8pnup277aq0U5lV9GQIkrRfrrEjKQZhhQ0Ox4NCiJ
LfYqHgfKALQ1Pmf0pXx6zujxeeMYGYCRnLl10T9Jf9mAeTw1HBr+NBsit1OV5GkkEVsJjG88X4KW
Bf0MnPW1olSe52nfpyUHRylM40ULnJEmW+g7u8FnZ6MY0oXRI6U1YFD3r4hrcxTWQbCkgbapQvFU
fJU/zqzfZpGWdm1yjnPVjzeV307vuunXntkkju7q3Pv8XZkoLzdRUZ7yocqJHVrD+TLNXf/cquUa
UF986IsSKj8J9CwHlwhCNBguf5JWZhaMKT8+55mRTV4fUwZzdQ72w/253zhNmIJatHjIvSkVLMYJ
RhQSDJCGZ1UvRxJ0GeH4eW5S9FAmWNRd1Viv90e88RxwK5J40BXSkW9bxOxqwvOOXnx2ToPMP04T
rVIMWWeEH3x1/k9UOdK3xlcaiFy2tWJeeGOyAkTI5cxZFk36y0VNzDBPxhktTq3Pz1Ujt5OnmFGF
tZ+UI6Flrt7NN74i0oGUoYX+FT2+RZe+l3sapAB6z2qcdcO2qCCSuohwmO3KFr4xMyTIKAkggkrC
t0zSx1QJQCeW2blMdDlwE9CIG72OBMzRqHATNZs1vv+tywMCNiUmMCRgAZfEvy7WjBqRr+xcR766
qy36wVMzq7+pLgaHVs+jR4pvrUcnWTc80ZcDfjnHu1iRpvf7O+rGzWFT4yd+IqsGMLA4vn2lBvPE
tz2HtepIlErj2IvQ5QM50FjnSLbwTNQSeXt/1OWSA4eFcsjNSa4rw2ZdnBy0xjuLaul0qnql3A+F
Xh/iqOPuLIf+t5U4wWcV18WAKEnQY+OOIhBaDDjXPW8RM6WvptnHMQ7afTHM9ejSb+melNGJPhnZ
iwHJ5EX/ROSBSwUPgGlBht+PetIQ284fQ0QYfiMjJDWbJpnXOnviI/154YnB6OsR/VGABusqlvuP
OzilMlhjcCef/DlJ4w2F1Kz5JjlWEG60Kk/nlVvo1tcTrkwizaNjvAy5/bwgpLKV+RSmja3sMErM
0icEMrQfVufYmyDRxnZzf8OI77OcIW8tRR8ktHjaF9+v6kPFGXOcTyD0zW5o0taoZSM/Dj0polfM
pPDo8GU/KdvMD13koG99/wcsz4lYYkQMKD+LwIn44nKJK6Msy76MlRPsDyNz1U7VvmUGzTgpcPS/
e6mLv/a6k36/P+ryDvzvqOSl0ElEM2VxOoO5M/q5nZSTXFVK7pY5uZaLc4q+srw3vqiOZoDIQoln
rhhJUwaDISoj+TRbg948GG1T95sO+fToIYpV+a1XB/OzDhPMTTQvhAYmZQt0MS5XVGoz3KKdQj1l
KkYLO2wQacO7mPxE8aHzqfC5lOUK6ef9Fb2ClTAs6wniADdt1lRb1BW0GfFyrRu0U9zMxddQ1rON
jMBTjqxsNfCPIQhxHdZeP+nhth4HeH5qba5EjzcOLM3xj3K/oOosd1OsNUqXVJ1OXdhKa6+xTX8v
hzS0XCM117jXy6BBzBj4tU0jEBwtLj6XC41/0VhhVKudEn+anYOsSNWmhL7bOkmNdp/hULtpNKt4
qhxrrch4YwNzQXBigHeAzl4KB0Vl5pQ0qvVTP2ldtgGBH+tbpw3WlMxubGDebmiGH2rxuBBczjFP
1YrsRdMBCxm1g8NBHD7gSevr52Ga45/0xyrn8f5OurmsgtpG65qbfomnrxOJXnjkM7VhCKaHJihB
YbbQanTX1zTpqZ2dVNn0o+6f02Feg7DcuBDRtBKYZCpxtBcW9xEEpJyuw8j7gijoXyWwrfphzDM1
2aHrPxxGacinfdM7wzejDUgGYgPhnc+/4iiGknFQdeRKXCZcUGfKHmSocoJNESfHSYJm46IGVzov
GXR/5SlXbbQS7y/7zYlTq0ObAV01eFyXXzoK4MsgTaqeyjpUky+SP2abRsbGdqul/WB5QRTNIgDO
C2Nj8B8LnkionO//iFvbjcbH//8R6uWPkFTkzGalVE+VrLQvIKqynxnlka2ZGw2+CJm2Mukbrw+3
BPGLEG0gZFy8A5WFDl6A7dZJlUBi8CqnPbpzk/oWtzQJt1MaTP/JRsf0V96FW+PynBAdU7MH5f9/
pJ1Xb9tI+7c/EQH2cko1l9iyk2zk5IRINlly2Hv79O81/p9YlCAiz4sFAuxmgdEMp9zlVxZBfzul
rav1iXGKirr5GSGOHDxFmaooewEOM9sHU+z+0CWH6+/Xl0eeXN4A+UeEuFjfoQGqXprGiRJzs4Mq
6+0D0I2pr9uz2M3WuGY/dG2iDrtYZvTvhgTnAyKZToeubsyTW2jNp8Qb+qfCKWJYK1XiYpCc5xFg
e8pWa75vVwdGxQGAoVRTXYZuCQ7EuVMXxkkZCm0vcJ70hyGpnzx1gBVciqDAR3TSo/R/+LKAFBCC
onaB+MjiGGXm2GtmWBsnuzCa53Hqxs991tPv0asKJRCasiPCsWjzrtE5rj19wGBkBsntBaD0fKW1
KirEIFTAKQaQzi3udm57UEezGYAp1+Xwv8xTKkeA9SPDURcnx2rTcADtY57sLkpPSanMLzA33cDP
9bnkrNaRsSsi2lCH2zv46jS5mCkR09m+EImY9SQqwGnyOrgRrFdtmuk/CeHlyDWklHE2t4e7to1Q
RSCM4iUHvylvzY8ZQG5Oo1Vn5kkV5rOiuHhbAxfes8TNPjXm+VgYyvT99pjXpkgWS+EJyTrC8sWY
WqjUQdcTSXnqWP9jKNWs7sGnpXsKcc0ai//6YMCTPDJGyRI4nyCagLju9g7bplKcP7hG6elmHnqQ
ouaktuP+9tTkT1+kGzK/ARpG6QH83+J0hAEm4Zrd2CeIq8GjXnZFti3G4qmq6zeljNODxq3oPiD9
q/tZEJQrw1/5mtxEIOt54SiDL5WOwQ9hYOQU9qmZxtE+KH1gh+ggmsOpzse5vkPpA+KamYlpzZ79
ysTZs7gdA8RDcGnZJAriwbHhrzOyZQ5S+tfYBrEuWr8tg/8IMuzYD0OdCtcwFnhSjIUw1b8/sVKP
liomAEiykcW2itG6L8xMdU4F/M9Dn2m4FCojvY3Is2bkYrkq9rRR10QZrjzpdKqk8CSRBb2dxbCa
S6MPdU/nVA2GKnaVZSS9r1Xef0ocdrpf2oOx8pWvrbVEb8mLH1+CJYduMmaVzyycU6cMYddt0jGO
fpVdnEVbte8CZW/kU6McPHMucFquHf1rzX9ZE4m4Nm8q2RIoKIGJy4dg1PVJnZBLOsV1VvtzO9i+
Uo1R7Vtx8Bk/5GiNjnxtc38ccBE7YZPTKukU2Ce1U4p414IZ+SxGT+3vAtAmWxdJ09zX4lCpdrcP
9ZUrhASeRiEoQ9C13qKgWOvNOKZ5xRfOo7LEKrtBt64D6rAxw7ZbIX/KCGVxgwCepaUM3lMSRBb3
laGP6FWbgXUKk9oMfOylhennbj+u1CWuTYoEC+AYgpjARxY3FeLHyL7A5D7h9FnNCC+gffgajSUu
QGI0pvr092sosRsoakkB/+VuMdUUzs1sWKdiQon2QUSu02yC0qbxGVe5u6I3dyXFkqUWyBA8awCo
FovomGGsctVbJzuHK8TzCapJH1r1S55lzj+W16nHbKrzz+gKjiu30NWhQdtD26LgcyEaY+cp9YHB
Nk8jby5IdkNt7s3EzON7HcBR/aAjsQWlPJrEb4V//0uFhnerRGDuiLTyB/7S8hB9eM/xmOibpG2d
kxEhSx31ffxD7StzM1VOvYL3vjyPgKkw32D78NwQEp4PpWPCMZhC00+BGtbDRima8jdqNPa0T1PD
6nauKuBKq1VON/b2Zrq8enRqP6wwRDwe2+XndZWxawcSiVOe2+EWUbgw2yIuZupfpD3E3Wy1Uf/f
7SEvjwtDokfEqZSKJcvSpWZkVThYPRjdKus+hYopsk1FDrtRFRGtdZcv7wAQ2LivI/kKquQiQFK9
GVp8KuyT3hfiX82ZtGYfpl61JrB0bR2RuUD9ROLVCHTPv+Cot5odIuN+sty5zvdJ4oh5G0+OYh1s
o3C2iR2MayIoV3YNcBeKoUA4pSa0PD8fNqjbOXZjJbV3ouNqVPumKmhKxVVsS6ROEzyWbu/+gfdb
rZUqL19NsmDKLaTD0j5mqXLFIk70dMGMBkVheRu0zMO9oLsp9m4TGj+zxp2306DNYqOoUWduUV9N
1moQVxb8429YtqYqvUEQOwzFW26pyTFsWhHvkhIL1a3boWFuEuwHf30VyuQfbLssvOM9sfjG7uC2
XY/62BtPzhw9YgPUG5tKeInh2/iSo8UXl7UfT1n7LYjbbuXav7wN5ehIbZjIOVCAkAvy4WuLicy5
oMLxpgeW9nWiEBBsCCfsr3VrgrkZ8/iFELVAhj8zVi7iKyeW00qERPGfVMpeXE9G1dhpatrKaaQa
82gq8K2zxFG+tOCBDrcvh2ufVZpiESHA978QjUkhXs75mIRvqLPUPron4YsXB9O2m9Mv+uhZX28P
d+UI2bKhIGU54NAubaXBwaj4TCXKKc0jnFpR/BmnXcbii52JB/oY+vUEFi10Rnull3vlYpKsdYZF
TJHceBGCNV2ISqMdRG/U2Sd7n/RD6BxaR1j/w4JS/EWikiyY8or8HR+2TW+UcVFFlnjTcLw98MiM
qFJC1UrduW8OwlIosd9e02ufkCeFXhjdVSl4cz5infXCi0dDvLWQFoe9ACCQH7yptqI7WAROfZ+h
Dvx6e8xr35HeEAE8/VzSlsXhyJIARXoTpLDeItcwzOq4yRQML6yi9V7tzqp3jZmt+QtfOxbUfqmO
sbr05ReDKjP0Er1yw7cIFuzox9yG97owstemhrJ4e4JXx8LSnWQfgB119vNFjanPKaCKQM2nQ/Wi
Jmq5CdCS8bZFN6j5yp65tjcJu/h6cD5AzS/qQ7mDXqKDpNBborfZT1VLivDQpqLKt38/KVAixOis
HuyDxQPWRHPdGEnmnVLh9HscwJxgY7RtaNxb09w4X/9+NLYGrQLMbAmbF/vSsJBN0BTVoxw0qIh1
NtKN12zVXOya2Ih+3x7t2hqSzNJgZ2oAQuTffzh3Y1A6UUqkcbJo7z+jywQECFBUnexuj3PtWeAh
fgdccW0uZTckfctNujQ40fWwsjsvdMQTjRL3adaAsSKB5uY9SCikBn+GZHj1yvDXQgGqI6StVG2R
eV8sqqr2LsSYSjkls+dmvmJgXQfBvngsmh5i+uhVe5ZYHLA7SZpdljf5P7fnf+3kS7E99qnUHbmo
GYRRUgYxN3jUlcFTAK/tKSFn+ZRbc0rzwaYrVGfGymm80sHEDAKYJKISUD2QFjr/umau4bwaCO+k
hVOdPBVFHfgNRp7GASMXE//APMhC10deTdcf6Zdlz4GFSfRbjgzEn9sLoMnTeJ7mUiIDVUz+QDpI
GfD8t4SUXfvSK4JTlmKf4tcs9x2k+TJAkEFrH9TeCw+hlrRYrE7WQQETnG1IS7VdQNds2qROlWwr
K1/j3Vx7BjBr4rTh8gY2a3GJhI1uzfQAAyhVRWZuxyathvsyUQUU7yns7hQMYe9vL8XVITniWEez
E2gJnq8E+rxdqBemcxrbGWE1xajaJ37e4O4MczQIzaLM+nZ7yHcOymL1ge28Q++Ar5JLnY9ZIpKR
Z0Nn43peutopUj2Mi9kZiranyFw3PhwL3fCLWMnqTRT1IUqghvo9mcfgNfBUFHqTIsrvvSoY8zdD
6TB0uf0Lr1wQ/CxJbCOHJwZYvFLCKbzAsMKAPk4ZV743ZZ23mcijT22vK/Hgl7qV7Swjda0Xq2yM
tSz+ykeR4luUYBAZICBc7INxnhK3wc/8bRob64nye7e1azffmDGpg2Zb0xoccjFhyJ9U+2WsygZA
63Z5IyCa04BgQElxSqLqixnbleoniqrdVR6I131akWPfBY4USoYjYs/72+stb7wPG0IOT7sdiV1k
HRGbWQKo8aZyQ2K64AkhqAIrOr0Lhk0vnT1oGGO4cnu0y8ly5cmOu0Qiyl7o+farNEd68RT6U1mI
fDN1abRzzCjbe0os7iw3Ke49boUtrKl6JRta3oFM9L04QuhjMDRqPudD293UhF006092G8aP9VgJ
6jKRvWljz3B8kBzZtixb/amtVOPOntzWx32iWavSLLYXv0LWpfgH8Ax8puXtl0dqbHZxb34KMNg4
Nh2SFYEg3guSYtromIatMbsXDw48Uaq0EmsqgVA6HITzafceyXUxtbyyWTL/qer4+yBde5ORfCxL
W3MTz7F7d/srX+wpeYDAuRIrAdRD+f18TNG6SgiGO34aCkU8ht1o//I6+4fwvGylZnqxnBLAIScG
eYqlXTaUJiMw1XpQk6c5KWKMl7WgrLZGPkw2Qjdh9wNSaLt2YK/NzpC8EaJb+YjJv/8QKnVl39S0
e5KnNG7z+znsFCyABjBm2LeFX/9+JSUvDGY67AZggedj9ZHbNFFsJ09jgOyUG2raTwOcxi8jF/1a
aHZtXtB9EPulSMO3W5zNgtGz0NQSzmaJ+lBt0chx1e4eCGm8kk1e+2zE6mjWcftItOP5tMyo5w0I
spRLp5TbvlOfxBDHByvGbGUXh1q75ud8eQy4bbhxGJPqoba0DTaMmEiz4aMJyrTfLBG739zAbQK8
8uKW01/MyBsArVpTu7q8dtihHEEA/5S/Ad7IpfiwWyY1pSbqOnxBr49+5lZi7vq0AZaMm167L6fJ
+WErniY2WWzOP+g1jN90HK93t/fRIu7lFuBXgLmhRUdFCCDZ+a/oUsvqp1mw4J06vqisvBVVv5Nw
7NX72i1qn9RpNrYY4IQbhFLXBJ8vvjegOcrysuqHXfpFH2V2YFG76TAdzTYt+kcUVs12B5gtriwk
Y9U05MbvrcBdiSWWXn4yuaY3iRodowJIeQdVf1j8thWVWYPSODqJqFzbzysl+WIYFQJJm6ou+6In
yIrwa2kpEn7WpE/bYxFY0DJsJbO1zRS48W+MJovW7/ti8Cwf2KUzPDiZlU6fnEDopk+9pPt1+2st
Y2R+93uCBNMWJAswqUUFa3BKZKL7qnsWOIhui2nqsE2I+sIn9jLcTdHgm+g0SvAYeZryRSSFd4g9
vWw3A4Yp6kY1i+hrG7Thyi5aRo9wtjVqt7RxCNBABbqLzUx53QsKpe+fezF1+HbmaRpt0laxj2Ep
2nbXm239D0JmUTP57ojtZ1vaZkMwXbvxBpRXOb4mFhzNjSp0Lz5qY6xoKzfmxU6XVUc4LUCtwKhD
pj3f6aLozEJt4+RZncbS3USGjthlZ8XPWYOR9LaIh8bce0HnYt/uBnVzsBEMW0OsXNw2NjEOFpJI
X4DZJ60+/xGuVQwIFdTts50ByemgUP6y4kptdq6XUwwtkn6bm858ur1tLqdO4QwlUBptYBAu3Bxa
q6vrXrHbZ5BX3X6sgv7enuLR9ltE/B2hbwori7fKVLqvpe30K3f6ldFpkUCdASNLcLMkcBaBPYyd
6nXPoaciW9sOare3HGvQD5TU1PAnTPX2hcSwpDXWp6NUzkJXd6WwdnHRvENHQcdKRIJz0YMrQorw
vADts67Ywd5VIjIIzZ1+u40WbCpdqb/fXvIr40l3K9AHKAIBd1sciNqh0Ev1Kz42pPKhP061KTZe
npQvWpYWf2xkgZLD7SEvLwdeaDpfnEEiSGa5iD8mNy5Qk+/yY0iY6/pTEUyh4hNUKgYab12AnbZt
RDXHrsxMdZeNit3tCX3rsvA7cF3fLB1a5icj6QyBqapZReq4clHIn3CWVNAup8oBDhAEMbh+uVc+
3LtTMUSeXg3iqDdTlj2PzRQCn6q74FuCaNkaLPxy5yFdxCrzsLD/KDeej8bwsTUOVXn0nHzCaVoZ
Iv6kjw6L60vVut8RODZ8pB/sh6kS6ppAwbsH/WK2tJbI3Dh2MNqWTck6zuoY9mkEYkrEx6QfDWMD
6bwQL6MdVMAfR3PqvkUAOvKt0yVx+Rz1iZn6FZf796ZOpgApO8v9xoVWh5tuDrwQizTSsX2qZmQg
zTRZwILdklZZOcbY6lpOoY8HN9EL2g1WThQ6gyrwG7UwzOecff6Ewmb8mnmw1P1OiPwVeqruHSpr
6OqtM4p53DYVMga7oDDSLAQD0OCaCS2axnkTKF/iQujxaxQ67a8A/4v5q23EoJTD0GPnzOhLcI9U
if41VZzgG2ZanvFgz+MU75zUCdI/YFOa8jGhcG/8kwsV4pdnpLWxtSIzDLbQlvrqIWvNdKDzKBMf
sA5VuYcBbo0PJbxP58HImvx5NJpSbKzRmZt7BSdg476P46k+soVAPo79TMFwKLwUiI8SNg5sUbWM
lP3t83Zld5GuomJJUx1w6UVYrOJ4GeWxOFptOzxMdTF+1XHw+xRQx+T0mU31R0kqa0LIVBMZ2yxd
qwRf/gIoM+BsSOH4BaD1zvc31fOO000Ug05p97lW0uhrFGXttnZUaKRNivWaUFTz2RRlsAeauwav
uhyfUwymApUDdpG35HSntTMjfq4HFAWBPe7jwgPD5iGalW50N5GUKK+ebfMtdrvqqUOQKd169FST
lZf9veJ9fs5IuLhj+R2SlrDsoaaWPc2Fp4ujyOfZ8fElFeoXtzaaT8PQN66v6Vn2iXfZecuxf31A
pCN9g94bup9nHn/7lMZlGX/VAho6360UMfXHOG0Ua8294vJNcEnWpNIzUScNyMV11FTosiDOUB01
nJUeJj2G2RplPE2+Qj1NQVBNLf69vUeX7EACM5eWJy0JStowyJZjigxfIs/r82PfzNqwU9Qh/yrc
Jq93RS8ZvGlkYSzuJ1oj4n/myDOyjZ4rw9OgxRWml4oRJtb327/p/cE/+1wyTGQNKDtLhv6y1mPN
OSIOQ6a91EWdes9lEHXty0QSr38K1bgZtn0Tebaf5qYXvU7WaClPTlJOWEqpRS/xxHGUfkVwrxg2
atvjN6JXSpvs+nrKk2+YXgzloc2mwfs6lt0U7grE1Z9rZKDGzyieZuO+DIxQXQly3vUbF5OibYBS
HO8afywffKPqErfLTeMFe/T5Xp3C+V+3K3Lji6MH4cFoKy8+iariXHrRILwHDwWC9N5su/Zk2FWR
biOMDD/ZZmqapzqNqk/OQLnigCFdp3zS8qTP/vEsIabPmUO5c1PnTnZKA130KyWaJQlb4r5gYHCg
KA3xQi5JEZE95LGTpd1RbVC3gyxqFIjGqkURfu6HxhF+NitedJcJa8CiPe0qvwWC92UOzdDYJbQw
+L9Huy1XUraLu4bfguw1BowgbaTzxPldJ6K47/KsH495VjjaHep44fMsquIhgFqxSfI0+14FhoBo
6/Tj13lwxUrocnF6+QGMDQCbsuzlJdMHcaEPjjcezQ5LRh8HFvN3ZtfC2gwacAW1jdbw5pclArpu
slgGIg+YBgJA53M2IrrNJoZIRxVi/C916B+mOYz30o/Ej0nLPX90E6TVNCcoXhoS3SdKJ2sw3stc
Wf4KSt6yVEhzylus/DjqldGSlBwhX6Gr21WV2W6VfNQfFGhJ4aZXcm28V3vkqAt0p/JHY3RjMft9
lRmjlBKBczgqsxE/WXbbm1tlaOB6a15KzX6wGnhi1qStmb1eXnz8auqocGHJmLkAF8GwBusDlMtE
KbUpsQlN9f4X70c274pOn5+Ddv7X4UcmwGNrZ6c0CsJf8ZC/KoWt/CUcmBMF+hiNI6JuIHEosZ5/
RlOYYVcmcgFL09lHsfvbRB/jq4qB8HOSNqX3t7V0xntXE4fwAn9zWdOZhSRzte505DqvUfRv5pey
cc2DK/TwS9TNlj+PHufD6Wrr7fbdfpHfShC/ZLeCQqaq9r6jP8T3lOxryti9fZybvv3WB0kj0BcP
NWcX0LN+MZr0PwFD89vtUS+PJpkWdV5aB4wOjex8gTHvHL2ysZyjC1+q94HfJfvesefvWdvET10l
/rs93kUWQ/mAiF7y9aQa/xIo2zh93QxKZB3nGTBIVunj166tu430pP/ra+98qMXUZjupFbeIraOd
Z3jquVGN34sKHGQbVdGwRwRQHBIvS3ejMcZHtADWGJ+XwRXWs5QJqdsD0COAWZQswgL16pgO33FE
RDG5N7OybO7qoJ4Tv/Oq+g6FZ6A3duxm/+btUFjEDPgE3KdtZT73dI5+GXMfv1Z4UXUbjFfFPk+i
aa17crnvDIngQzWdBBjHGrlDPuw7Ber/SBCqH0tlQEhdHbutatfDVyRL0C/TlTk9BHRyi7/tMuBg
JWX2pGgU9bhlD8X2jLGOidCPOB6rm8B1yk0Tmc5rQaX1jkJDeH97472TtM+iDCQHUKQFVYY1u+xD
ns/Ta8RolnBXjhP3qnZICCsMP0hSW/NLFbDLQ9SqSEq7qj3ea90A8LYNG0/hRYYGsulh8CubWFhB
f8AmWjuSRY3DJ2PuFMysJlP9U+rCnQ5Om7d3naZOAYixokr8yh2dItsEuhpvC91IvR2YocE6dK2G
/5Yukl6jjmS6ia9n+SR5LM4cbhtdsZJXq7PMA5oCHcJTqjJ8oSBY5z/Ar+rfTGNWuBkkF8nvRTnc
R20/BQ81gLO3DG2XV9E1XfBpIE0u/BqjcKSr86G1/txe1cvjjO4AkCvKgzQeAPCcL6rVNEVX1Jpz
bOmXRdsgswJll0M3p+vZdcEav+pdM3n5EYllKINQhZYeS+fjgQtSIAyo1lHrcHXdGIVJ9JfQmvBr
1VIPTuU080GbRJf5pP99sTN6rut7AHDKXSQcvf0xFGDVEVuboTfI3u+2A5ij+cLDrA4JkESjrNdk
xG23F+raLye4lfAMrNl4WBYrlZVwhsIhaY9BCMrPqTI92upzYx4dKqbW19DslA0gcEX/L0u6ZJfQ
vnJftKrNK9/OUd7eCVAmh7qkWACktiv6xFeBT3Q/Fa8oNtD38vQLKx7Oa+3ly+hRkrlxd0QkBMvf
pfp6mIjOrvD1OHIkkBsTReSruWM8NEVR+rWneNt8rH54PWr9vCF/3WolK2VzOaCqIa9f3E5YL7l5
MnTtceLlfNW8IPpRAINFyFmYh3nq6m910/drfHm5jRbbDEQTEAIwoQRBy7dYaVNlRmG4ODYjphtb
5N6CrVO6xl05NsF2dOumved6zO6ysMDf7PZWuXySSSFoCfA4UnB2l4MXZmEJ10rrYwaf/k6tYHdt
VDcgbqUM+ZaHavLz9oBXXgDotjxSFhqkQG4XWxMZp8LOprg/FvAU++0YFKMmddhDbAWiYRP1ZUiq
kCX/3B72yiJT95C0RdxF4NjJn/Xh4WmTap7dqBuOLolS+sYPwLTTcfD+2w5hUza/a+ou1lM+W3nx
xQmmduXuujo+fB2dCdLgWIa5Xa3khGFFd3Txk0gAgmC53BkT8NvJq4OUHWfD8lYmNDkOhWKpa52f
a8suISp8YVqZvL7n8zcG/C9TLemPMR4rFTDEWLh70+2DVyNH4g+dUYXq96iIlcLGlf0lg0yqCFxG
0BUWn5tGl9eXk8e8Z+BY+iBgNUYYrPzSA8FtOgTeWohx5fKDNwSkQPZMeYaXAiq5nRgVu3c4jq4j
xod8NPL/uONTY5s4dtI8ovmf/E5kC/GgpV7w71A7vbKtq7EPNrrS2+ajMeiJclDyWsEpNbSTkvqY
Y2c+8qodyFTTjRE974W9u71H36OC85tAMp4oBFEJJ4Fd1ukGPdaLYsrnY6yJ4VWH8GhsS7TF6OUb
QflpDJP4JQopT29mlKSjnWIT4G7nvm/rxyaKREEzFDE4v8DBBYwd9qaVP3n0hDcoW5XeXQlfofEH
py6Nx1wr9OSt7Oxk2BTp6Pynzq12gmbP+RPUob2DUQwIkg5ziF/07YlebgooMgiESJ9IiVlaJFpj
6mil4SioKBhqfFfzKP0Tkn0+ZdBOt5yKfiUcu2x7Usbi8EmbAElwtRfd81bDfttT6/6ouVWSzn6X
jzGtYLtqet9wu6y75xo0E/zN3Nn8EXVieOQsRd7OQmE33uq5hcOpJSrjhPZuJ141e7Z//e2aSGcp
7kOKfxLruTigSoaK/9iY81H3Is3wO0xR8b/yxENPfrxHlRlTv9sjXl4JjCi1nMh0wXIsK2H1WHrz
oAzzsTXr2B/MVH8IR+Vr4JZcUIXaqf/m3ESH24NefnoKJVK1hdeVUvSSZV24febW0D+PhV5M2zxP
TD8ZYfa4qXo3jE799fZwlyHj+XCL6wdHGjwBg0E99hPa7/Bs2h8IM79l8aSvPDCXkYuEw1J3IbEl
q18Gp4lrjlpal+qxzKZm7/RD4OypPVnpr6aRVi6J3qCuALQNXchiTtxkI8Zk9P6SG0qWQyEBlSWp
fYAl6DLF7kTmOVMUWEdHm+rZp1evgwMM1V2D29rKsbryLWUkztUONI8rVy7+hzfVjNyqyJGwODZ9
Oh+AVEyoPlop3rx1Y9+T82Ta/vbnvDYiD6gDMIANRBJwPmIU1CaeyaN21CoFCqiTRAdvNMd0E2Zd
uJ2HZi1aubJ/ZGlKaq0BAQIJcD5gHTZaA1xLP+b9PM47M7N690VNTQ9vHl0PzJU8VV585w8AYaDk
uUm9F6nOdz4c9m6619eediwEF0ymIPRywDmx1leq4JfRiEQT0t0gEJEZzgKeokTlDGgo0Y9DW3Qb
rTFpBKXWsM+wid6QVan3yB/FW7xWqSP/9SfkhJBQScsjtL4Xn7APDWOsKM0ek7RKHiLUlO6NAORJ
Bzlzi5jRKmxUzmW5pjAwYNYSxLBZF59QVBQXcSzU8VvOzc0YxeOh8JruU56G0SctiL2Nh2PxKz4n
+hOS/N5G1N20QwBs1arhyoUrlXyo0gBugegir5AP54Uku8oNrOyOPMnpl7nWkt850f+dybU7+LmW
mfNWU3RXWTmn1zYx1Wm0HmXd7aLO2A3lJKSY3JGur3HwBrcXviJvINsInJVn7OpYFtQMxJyp0y5z
ZgpQZgJHUz1aRdX/qGKl/oLHIYDoXrPClQfs6lgSR0GuCzZtWfAuUGmI9JF5lUY2/u6DEPtcctre
/Fl0Lubztzfuta8npUKxy1MliW6xj7TY9OaaSuoRgRzvDlV8VOPivNl7jTp/p9kPJ7KexT+3B702
RRAi4IHet/CycFWUZtd19awdBYrxrxhSqA+ZXmF8SOOFDur/MJjsYqBdQMF0uT/bxi2ngEbHsUjm
uHxU0Z3cGa6CqrBQUmtlOa9c5VRmwMfhLQTO6iLxHNwO0aOYq9y2Ym+bIP6kkmh7+o+qGpRth/r4
X9pTybfRIt7kCiD84BMurp45yiKzUFLj6ChutYWoYOQwl914K5UnfK02nD1bWlvBrV/5hMDIqFzx
QNJaWDbEJqfuhm42uX9EqX/n2U61n9RSmjseOdP8W/gUwCIsBWkBAZQF6iB/zIcrxiU78ObJpr4q
6vR+yPs/ZQPDo02pkLM/E2PNTejKqWBAKfvPkSCAXZwKx83LUVDTOtpGqXb/9lJ+7o4apNUd2NMB
5W8dq9Jti6L9vCKsfm1oYg8HP18A/qzs+VxFasXIbcTGUXGU8gX0VpYcHGPK3AOgteQHGdIAwzYb
/pe4x0YtB2lGiiZU3BeLbIdJm0fc4cdZsZNt3ThZt9PEHDzNoVsd1S4t6pWC3rU9JM3dpJatlDNZ
TDXEykk1GkM/UjZWXgR2P862Kvo42Sf2nCUrC3ulJ2c78khKtAZIjWUjbNRKaGMwlV8Q5wof3MjL
7K2TtZQNcmV+IEAT+15LUC1rs/ZBMZxQPEelEj5QT9E+376TLsFyuGMReJHHSx4CZITzr+waaZjA
jE5fRGjzrYu+NUxf5KP4XNTz+Mir0t438VQiqW8PMNStEZm8cqx/g5ukZo3lTLGBYL+mBX8ZQVFj
prAh5Zo4c8vWklYDhnOstn4J4IIkvghKwgrAWp9AAFEP1gflSwK2yhcTnvEr79773Xge0rD5yGYl
5YdTt3TUAcWWRNh2tWz68g/60CDwI8v6hMaNc4i0JPuc13m/a3Vh+nYX1g+DFfcrF83l4XN1SOz0
nCSr/EJ+mNI4Nsa5O74Q0MTdZhRg4EbKI6/oUsSe7+pwIJtK1dcsYi6fDfYjxVngTLS4YB+cb4e8
bNM+9srhZQqM/s/seu09nKBG+Qf4Pk+wZYZO+NcvFQhTqlcE5Rg4XFQszSnDJ6mN3GMWaoeoTnTd
b9q4gMKWuZ+zuQp+3t7yl4ddppG4laGWxxvwfjo/3OHRLIYWYWcHN4O2+NP3vUV91A5OA77iX24P
dXm6sBUG4EP8JO1h2crny2lmIY9tntTPmGvN95055vddVTjJzhuy4MFMg+HYR526i9rEqDcVepf/
WEYbFcika+ItMqbiX5FoRbuywy/yIBgXYE8NurZgXACunf8svQ6qFshL/Zx1evUHGvEI14leRnF3
e/4Xu0n6Q5FHoqQiVfSXZObWE7mpBd30DKvDHQ5mHnFizJYU3WrC/E842/b+/2/ExYIHsd2aE6qx
zx1MjWajuGZ6F4Rt80mAhzkIoR9uj7fcTNKngg4QAANA5ezixVtV2Y0CqUlkT2VuJvc8y8ZTYQRH
LUr+mhr4PhSKw4i08AdlzPOPllbZlIdllj0JJ6DHZeJxDMQvLd4A0WJb7rb2Tw0BuWmTaIi23J7m
8jqSY9M6gWhPgRusp3Y+dtdYoz50bvo0jvSkRFrZ0AAz1w/tTitRxXKNPzni099vjyrfng/3sGS3
vlMUuNNpaQMZPB/VabRW1Uc1OHU4RmS/zLzs30C7BXfVVKneU4xtXPYZ10HLftHQq/I21RyuaRos
Zv7+G2RZn3BP6pdcVLvpZfXBPCsntLSDaFvlnkomUgEQ/z1QzSyBXNlVAHQnrMvd7ekv36H/GxuK
LeeHLjctrPP5a7SZ9R7V+7d47Pud24XxplQDa19EgeLdOVbi/FcRvD03Zl4f1LyN4t1s18rKz7i6
Ah9+xWLf9U0zNH2DA+JkFM1wlxrlCLpVGHP9agsx/hlmM0aeI67NNS9LOb/l96eRxVaXzbMLVlQa
ZPhqJYZygvCFc3g5mcZrU5JN8OxjG3h7tRcRx/tiA6sjNYOnACtKLsOHZ8ESllrV4RC9ASSu1c+q
nuuKP2rYzW6JQMJHs2nd5A8x63DIy7xZu0gWV+X/DU/MIaVj0f9c8u+c2SqJa6vwLagxQ/TKLD7O
eV59Tzww+kRZub0S8147XNAyeAVoFpoctPP5GsrkhUPhhPhlDO6wnSnu70C0xca25UqjH2sqzrjt
Y3eKN20B4WpDNVmpVmLha58YXyF6dhJBxFN0/ivmquy0Yi7DNwcH7rvB8IKtMTXWtrIBbd/+wP+P
szPrjRtJtvAvIsB9ea1VUlm25ZXtF8LdtrnvyfXX3y91L3BVFFGEPBhMA+2Bo5KZGRnLiXPWTUnA
Ejk2aY388xcbrFgZ9mcr9LVxSL81umTK0T2mfzTRO1t525ox3j5ia4brKDguHKahMR1vCwR20fEc
Hyk0mtmpyuoKdXcttvS35cDPhwfhdiDVvOWkL4uvyFs+zK1bB9+jutFAuaRGNJ0GpQ3nI6O4g/O2
R/bZHCh18u3nAbIlOZreijEsJcuSVcNvOTh6ekiryv04RUO4C4Pp7cS/lP4JoqTwB4yFy2k/imth
1quV8t0kTttVngN5XtaHxRfPjLItIZmVe+GScXuSboDlLRtFZgN5p4JQ4neQI9Gedc4PGmCz+26u
7tqp974URuycjFQZ0p1bIjW+cS9XTg6hIo5I5j/8Y7GXFR0wAFRt6AttSu7abhKXLgKKwRwSz/zt
K7HMROVOYoxaOO0FYHxLpSmLmgw5ZqfwwpZN8d4JFedXVBVNfOD/Xx/zIWni/ZyqVDS7eVbLfe1K
kF0BNqc/1G31Zrk6+YNAiTKcJttmwEWuL2kQjvmYZRpHq9KGM5MV1JDyCLLWahTdg8Y32IKHrO03
e015kwEA59X3ztNYadrIyn1T7/+ETj7nB4qsnrFv8X13zqzEHwJGdo5BYLh3jbFlfm27Je2erJ1R
EnjOIF54pVDPTS2LAySZrMT4kbkDZNrRbP4scPy/bu/2qimqq0zmq5L/Uv75C1O2E3at4TWJ38WR
EuxVOHyKHTStQ7Ub1azeSOtW3lNCfnrQGo83faxFJmnqYzIKRhT8bO6M5lNZWbn60U7savhKHdfx
9rPX9/l/gaa158aiBPN0e7UrD6rLO86DKkutdKavV1sBfA7CzE38KjQnQBEQHf8h1zS/OEZr9afc
HqMtgPPqB5ZANtkLoYi9iFdhwGODUyXxzcKexr09Wk5GxEb37kOQjNqP2wtcsyaLZDZlXglIX1gL
xNgYY1ynKIeNQU5pvg5n50Oeu7n+bzwM5tvfGGh/SJ1V8FuSjuX6e2ZdDn5IdRK/NJEr2w14yeIg
2nK+q50y2kKZrC/u/60tgs5AZ45aC+PENwS0HE9TPTfBBci09csV0Rb3wZqxZ80sOZJJqW+xNAsA
vNkraAsXVRqIT2OSJe5+7hCnfdIZ6LY2vO7azZAwYkaB8TmvMGEU+kplaqbY1xWjz3dWBWWOXoBe
2uUGRbhzOLheaQAh7dtfkAMP4i9uBq1BjozE4KGkcb2TFV37Mqyc1G/bxvnZOpNz1pIhPZZKazzF
gFO3npnV7wvNpWT0QzJgyWYhTLuLdUDT/qA16nzwUrgDdjrkScM+V+vNFuiqOWr7cJCAh+cJvV5f
X0W9qOCl9u3IYNK1bbQ53beqk++FOzQbskPyYy1yFDoPMvNnwpai0iLQmwLRFiJLMt/rBre+qFM8
G5eB0Y6N6HXFnXlMitHZZByJzVu4U8Pxwr6pjdwP8tHOTlpsWsm4i4dmOlm1Ms8PpZOZW4wnq0Yh
hoX2UYdkYRl4DUbk1L0UouzGoID+bASzs1O6cWgPokwN+6RBjrslNbmyfSi50uGEBo2i/DIxCSEy
tPRaTX3FaiJYYzQKoGZDzh1UMQOyBbM3tx3p6ip5qxhWA9kPru36vEx6M4ZzW6a+VU/DP14x3k2h
blT7qtZyQYl7EFvJnnx7loeGdhmjmuwoQJ3F26QBRk8mCGr8OS+LT+aMt6XEO9vd3qrxso90zEG1
q2rn5G9/lWEXhpEVsnaexmVPd2YizUVcIfMpbef1yaogknHSNjcesxkV+X006kbc7cIqUN19o+S9
++32x17bXfAJMn3wJEe//PMXQQikcT10Jnbu63la/nJ7T3m0e8MO9gyoj+e324IaiIRBRiAgJK9t
eQq0vXHQoK0Z1ta7WCuKr6RGQbBLVPHztqk1NyApLWjV0e0gnLw2pZiCUATie78IQm085JNwwiMz
XVvSAmufD4AXSCqCYwOXc22nbGx9MIVT+GHkWv/Su3YRlewKaDsKtHBvr2nVlkSJUxOR9DiLdwLy
Kxthbi/33dbK7mDfKT+i7Ow4MEYYW9N1q7bwnmC0abi8ypfDDs49xkYzv05Rv7pP06E9iwIXcdYY
Lv9ye2Fr108nTiMW9jiGy0oqXACRV1qok6Z9YqP8oVo7l6mRD+kA6ciuG8ffjWmM97eNrq4QWAqY
S+J9eLGud45phLnsMg5+k7bmu0xk3a/JavrpYAnwyIfbxtZcGrVaiKrI0xjLWW6dBG1pKic/yYrM
OTeFkU+7WGtAcKizHiL/XTAzf7ptdG2FJOn0raCalWMh1yv04FxWYhMFVldtyng3esBbS2NyL1Xo
bMEbVm3JeW5IJagJmAtblP9sPZiD3PesgTa0zWzYsbQGZKU0I9pqCK59zWcWQJYG0nV5uWPTiV07
s+FzpBCenyAeynKgwE1z1PImch/Iid/Yh5OJOWPqgEf/z+TitLgArCsk2Qo/b2EneRdnRv8Dxaqm
3ru12n0aappGt3dvdZGSBwqnTLdmCRhJatG3QyZK31bR5WLyfHwfKLGW7Hr03O8nLSk+/4VBEiWc
mCRNMhdNKGtu50rz8tKPnCg/D2znzrZjdd/lTXvheZo33NnqAl/YWxyZwQrzzAyL0h9qnj1WyCZS
ejR/E3sXPzOtcjdqm/KSLV95yvZUG0HGgHBc+Oqp5biEbVP6jpo3+aGxR525uNKtN0LDtbtAhCBJ
x6HZ4Z/X964aO68LKeCgN9zV/2Saody1YV4+icl7G37y+VRK9C0BBCI7vHfXlmYhp1yKvvTRBUz0
YwZO42edRZsh4NpWSf5ASbWH3NerLnRYJAn6NaWfOE34lJd18DmZ2+6OKbtPRd0YG0HRlrnFRg2g
eIGMJqXfuFKBr88Lb1cWmlJS/9fD6mA77V+knExCATGQp5+9W4QmxM3e3Olm4TcAEcyDkzjGyQ7y
pv5sNXq6xfO2dhKpScCaxui6VF+53rdIKeo0jIYScnrL+ZgoXQyhXV1ZG0/cSmJLaE5wSYMQT7LM
84axT4N2sgq/gwI/uLh6pHbnrLLrc0Xm8k5YqFjsmyAqVQaBqi0S57VdfGl98eapTivDFZfQaDbU
p7BMw/aU51rp7VLoCtSDV6HAdNuFrX1X+UEl2FQ2BxcurGhsCIgSrfDHLk+Gs65oQ30qenULObhu
h8yP2T3YSpeNwFrkFPRJFXzIYZXqPy/WhuqjR/nnjdQszxdcMrPAfCyJUZe6tokzTuUcd9yEOs6V
c5Q3D+YIzVJWOO+jsgyKv3h0OPwylCUNosV6fTCbag4UssDSN8egr3fZEJSHKczmu6YWnb2PLG8L
6rV6RgE/MEcAZpB23bXFojbSqm6V0leUoXlwy7ndF+C0/sy0Bc/c1vYJubDsftR5+W4flrWo03ph
eXHlG1EMxpCllT+3iXtUxmG6y5Q236VtEZ1nBCu/e1WgHP7CKBBQCXuntr30M5DqVCGS4qUPBxo8
RMgLurtqYEA5IZQ5qLjxbu8O5taTtHpgHYTFUVYB+WItEtwqHSo65SEOx6V3cla61HGPEvO28fSt
ftMXdha76c0qFYnEJmgZ6iOTrfF/yAdqknWKpvwxhqP8MQ2FeHf7o649uNCS8z7ZhJ9A+K7PUAxb
GQg+mT/MuTKeE7jm1FNtjJXxDrZUa9pwq6vmDGgyZeWelGURuJA1tN3YeKkPB4qu/IuKVZc+qp1V
2f1OdouTf24vb23zYPRS6b8wkQFM6np5whx5eyNRMDTUUKjTtIyAsG48e0shds1j0x+QE1kUXWEI
vDZka7VVIl6d+U5axv+KUg/nu5IRwuJUMSTFWJ5ldHe317ZqUmZ+JlQFlAcXa5v1yVAnT+Q+klx5
9MGzwLb/6UtNtA+hQEhin8Gi1mzEF0sY2LNbZYVgMRiSfS0lSg+9dtTYURAEnEPrZzuD2j0RTeXa
b83sy/mQm1mmn7seutMP2ZBpDmygjTAsOPDMIep2Tsns1rmp2yh+NxHsfb39VdZOGHkp4GspSEwR
/HojWmGHXQ35r29W4fy5YKax301JNt2Hued9vm1r7crSFwJKxC5QL1mcZrJfUcSGkvkds5jNQY2i
avisCzMJdiqV+L2XJj9cd87tDbtrpxosGleIBb4GWECpIIhCuLR902XeN4aYhRLvNXRWt1B/a2dM
hkBQCctR02WJqxgboSTVlPstzFfBQY+D6Q9Cyyq0vkHxw2q16Xz7k64tTXK+UNOAIOlVwdvJStDD
U8yhVnIxPkVibrJzU7rFsL9taO2cyMtj2BIg+wozwgtmzWlBVirSzIh2vdbE3Z2rTl17aqNpcDde
zNUPCW0kVxWUChjK62OZVz1y8DYIt0KM4zmGquvizsiy7WIRO84+icYx+JtPiS64bL5TyloKDzUp
wDJVVwpfS9A+O85lQDfEBHL++/aXXF0aal4yoONMLmtraV7BDSxIfm1FxLR/ugj11Rhy1GGvizGy
Dwl4ui3xPBlhLBNS+TElyb6cCllcvTw1ynSCTs0fHeRDLDUpul1gz+3Bmd2J6Vz6f++A2wV3eZJW
H6mrVv/eXvXa3ScNoRhLskqmuthQVJXw7nQMfBUx+XgXCFWrmL0VIZNMFXArtbVriDNjx/522/Da
5wZhzMIB5OLmFrFXMiU8kyT/vlsq6pFgHV5quxeefaAZ3H5tQbDNG0HC6loJuNCalMw4y5hdrSqj
d4SS+6JwhuSUekyrPihK1TU/lWSOoDxsBApTOyjm0q0gd902nkBi2fAIi+9cZ5U1SCyoPxtUBEIr
yZ0LiiQSneNmxT+jG7XGrjdA0m10w9YcBE0Fev4Mgr+eGVHtqbUnpaXinkA5iQp42o4X18bxfWJu
Jom2StRrABYQXcxUAXzi2i5nqqoWumU3Tai7N4P2zRqje3PQqbqr3Ri+i5wm/dEkffSQqE7zTU8L
1FosPf+sdZP1dPuEvf7kvJ9Uz/jodP55YK59lRaPpTMDGvSVoK3RB1eciyvyJGIqCH7LXQWmBMS+
N7Yfb9t9fbKx+0zqzHPDtMIioOlBX8S940a+4fTVWc/MIDlycS2xz+JulltdpRvx6AouVdpkhoXG
oJwZWfgRdR4hmoLIkUxbpM6ud+bsTqcoOnz1FKNpdrSWbOdhjL02O01B+os0ofXCnZ6M1dbU4GuX
xk8hAUDZm6bBq3lIx2HW3eqc2E9qMpuZwZXf1RDP8UNeo1JzDEZ7FGcFuXoyBCV395ZITed8ewtW
DiE/AuoDpjUo2b6mVKc0UFg5DX0nIYKFRLsU/xVGZ+2qtLWPToysAOqagNY4xJMf2wP/MguhGidL
aTc5fl5HA5J3U7KwwFsJaFje0RcdtkqfBYSiY+TPo2tDUGFWWn6ilgfN4O11rxqS8HfZNqUsuHCq
5aSCW9LCyK8jxmwhGk7j4ZQ5WbOFq9kwtHw2Gr2xrTqpMWR49V1MkQIeZRglqo2NXLtLoHZgspNQ
dxzK9ZdzG1VNU3eM/TaF421HpUtVzybcXMOpthm8h6VQrbdUX2WyeP0oc2qYCWWAhhk7mDWvjda0
apUi1GM/hA8kujBCPP7raVn4fiyLMTuDqojGnTHM/bmYajvd2MPVs8tCCAjkUKO9JKHVY6vTjLpG
3bHvym+OEQ3v+kiE1mkMqQ/tsjaCMTssE3s+JlRrzZ029oNdMHngar+LShX14fapev2E8D2IiAzZ
eeS/0tG+OL7CVJMg8KrETwar+Japc0OvBU26o51zj27bWjtYkLDDYkqRCZe2uCpRW2mtNiepLxgJ
Gh9hZ9GhCm+a0dsq/qxbkmIVUp30NdAyhgNSRC2rCk17OlQgZ8UfhCGqra7K2ucjVqZ+B7SA/13U
JpJMb2tHSQH36Nl7dYzKf5Re/DfNkxNuHJ21JUnaYmJYLgKVkOuNygKI6HJ0nn1+xpAdYWnt4Bmn
L9BuIM/WfDwkf4iy8OAAC1k8N7kNDr6Ak92Po8iZPnnlkMU/4ZOKkx2ijFX8PnWjPmAmUK27c6+I
8IMY7GCLVGftgX/5KxYPvGr0SDPkdeIL0ap3vZtBEJgTOB/E0JgPVmbpF5AVXb+Rcq2Zlc5BCg6B
K1wCNhKauFZXRYnvREORHsIwNO+hy1G/gLNCjW7uoJN4x/DqvEXrvnaQoFQHcyT5cl71DOJuQCW+
1hM/Bh9/AUxJ/KI7CEdJvnl7C1K+ao06+nMJAjjuImL1ookx9WFMfHjDsmM9jd5nL64mSnhj/Pn2
pV87Tnh3MFsSn09/6frcln1Rm1aVJsxNRRA7IhRQiR1DoEmyD9vQ0vetYwDCrdI0i3chY6h7VYtM
99PtX7G2YEhCZEJCSgJu//pXNFrXzT0Dcb4bQIK0V8dYq57KPB6cndGXiN7eNrf2tEHZTO/6eZR8
+crojIiJIeMJrSj0/O4t9dvQoYKQQJr4FUx3smFufXX/b076jhdOPKzNSZvzHHlb20ibI1pyjvdU
zTPwCpLbeOsVW7skzyUliRqXMc+1ubwVrt5oZejbiNtk73JdDVqoH9G5ic9N4ik/nKAerGOkNHZ1
uv1hV1dKiQJAB+/Hq9IZz+A0MhYFXN+yh0+IIElFFaXKDm4B5+NtW6ubyFQy839yOuFVYXYawN42
2IpqbdgjdmZd6qpTd8D0o0PkjM6bG9hy3EIFu81sLuwmCw+vmPEE25sS+rNpFuMhyu3QOyhzF244
+LVvSPBOOZ3CBO/JwsE7gwBvr3SJ34o6/pA0TS6LLkqa13uh652+say1z0jpBWQhCFwAW4ur5+V9
HnQ14fpI/wmRptm0fipTaRxdd0i+zaOx+XasLvAZ0OjyJBOZX59PI6UYagMS8Ys87E9ZH3nVXklL
AT0o5DyH26dk1RiNZdlV48FcDrIhIxCWEC9GfqQbTX6E97CcdjoUIwLiOsijbltb/ZhAqBBuk7pG
S7Sm3aJb38RO5A+0KB6RVKgeNRCbB1A4ibWP1ZhY8e0WKT+CbJIc9GS91x9TYzpnSjryGyh5Czh3
xB+rCdKnou6Gozb00cbnXFvgC3PLl6mxbaUroXb2S0SrDsU8ksZBUXEkP47/zFQTfv/N8uQsnAVE
+1WDshuZs0eoiO2DTvEXQLhHa7KRvys6e9oFldX/haumPUjVmGBRilFef87aDuJao7Hg93ahTftK
qacvbSoC70ykb9zfXtxassMVsORQPMQey8qBDjPUMFCx8DOtVo86Nb+7Cpj9xY5UT9m5RltCrK16
uxmJnp+3Ta/tI8VPBokZeSduXRwbxOkyFfWv1J+E8U+mjGqys8M2vZjaiKZpqGbfb9tbe5OodfJh
8TDUWhf20jRvrUIZGc9w7Po3pVVRHPIyLY69XRp3hLPenRc0+ny8bXbt9lPy4j+SavfVzDRkKUy2
OR1Aym7U78eBQtS+sRliKpJKyTfuxqox0gyp0cwM/JK+TThl3IZqlIFS61ufCWhuiOX03bFxzG48
/cXKwKKSCQCaAUJ8fVAzNS5EYmVI1oSMSkB8mj+5SkbDqLWivwkonvF3QGZA9y8nHPMxzOceAjF/
VLp6vnNQ8flpV1HxEY4haycmVAx2eh/qWxPPq4cUwh3AF5J3a9kRHUfHSUiJSUiTuvnHLF33PYHs
fJ5jOFPvcgrrzsZ5WViU4EnuPHU8bgXJ1RJqlRIMe5USUaESs3rRS/e7ZrYRYhbzuyGv0o3Ye3Ep
/teaQ0whGdoAZS+e3jRRQJ5YIn+01QHd2RBGZn03ocATHCstbPYtw1oPc20b3cZJfW2Y6ToODcVZ
rhpjTNeHp46CLE7NMX9Mgmh6CJPya8fGtgzZBNpdnI6EHVU2vq3ZzGqpTNJHBzbChsLHdG00Z2Y1
sIqweAxddwJsmBlee8pic+QdsQID9b+hLTdex7WFAtCDmgq6DaC/i4X2dRjoCVflEW+vnYys9e5U
A9mtEOm1j+1kZ3vI57eMLvzA80LhimGanKSKcHFhNIz6ibGhqnisJ6M99vGsmccw7ObHBLzJ1hy3
yVd7UTCjzktDxTDpIXM1ETtY+IG2jgPALJZ3DDUQNZI4PWAcOFfHrYx/eTUw5IHUprVALYq7uFhV
bWhB1uetd4wCGFuCyTQ/oUXe76TI1wfhinLjJV61R3woiZwt8tKFvSHRNWWoHO+YlJVzagtOZkEm
eAQ2NO4ZId8wt9y05+XJOEPWFqhJLU6nhgd1I0X3jplb1T9iRdTHStjxmUL11pT/ypaBj2NdqKEQ
Ji4LuFprMY7ZmMgl5KV1KENd7AtdvHG2hYNBa5a2pixjgnRc9lStekgCoxi944iA+S40S/toRkgq
6FqRn2wFNq+SOfkzJDz6hhN9vT4sy5cJsgpe+yXpJmqFuR7YvXfsE8M72drQoeEXbs0pbVlZHHw9
9EBpdMI74se0Cx0++xTZKA3cfmZfn0K5Fnn+yDEBMchj8yJ1TwfNqAqj8Y4wwUqxxcGkRgKdgGuJ
7hiL1tvdtre2Kolqog4iG3hLahlm6urGRDLv2M5Ocopn8mfKifrptpW1VUlEsUXDCvGBpRU1UKtG
5KF7bGbXvksZ5Yt2jV44dPiNiVge9Mtb14UEECB+0G+aVLtb4lxUZw66UWjpae7d8lHYU/3I1HVy
uL2uV5eY2AQxDPhvcFUc+cVuhalmCyNFDKue9Xqv2ryhY1MkRxBHW0w4rxTRpOIX7pbXDIYSmNEW
50+xK0VpdTSF2rBOvmb0Zc+W1ynzPtd054eZd+Ij/j8+Gq0bRTtRWsEHYbf27zBvO9SIoF41N87q
8rGTv4h5DLBjfGNI3Rerr+YMuYFgSE9e1Ob3udEWDyNR2oGGC5zy9qw9THB8b5QP1j75S6PyqL28
IHFYNhWMNCfYbJuT0JrgECgMFPQJmt1v3116BeTwkJZI9vJrU1bD11UiTJlRGcN6g/AputxiKqg/
J8UW39DawiwePKkBQzt1yTXZBWmnGF2G9EcbM9BNbuLa1D7d1j4B06+3aBBfXUk2TyaCkqqeDsyS
H71HcmQSeZGeGIeO36swhTGbBOtLAt/DKU+cN4KXNHlYgBGxMmgXeWKlI3qxb6Aggt7UeQUms9ah
Jx3GI0wexaEOicpu79sizZWmGF1glIYQTMKlFjdFj0w9LLw+OJqFE7pfe6Z18zsrjcrm3sxoJO8z
pEf0DrF0C+Gfvh7QIrv9C1b2kpRMAlQ5P7QyF4G2qgkjdJJOOerBYP0KGjvRDmNuVB8DKy7LDSe0
spOU7limChwWyNuihKCGM/NIQiWSSMsRSE0RI7kjHIm3T7ph8CAra+ZqA1T5+htzMcg8CWCANjPm
dr2dRZbCSuRKhMGQO3s9n8WhGvTuNDOM85Ez2x1E2ESQl1ThxnKXliU1y/MtkX1KZvgXcZoIbJSi
QNZccsQd5rNUlfgRe0b7nikx5vnQvWy9va3nzSVJI0gT37azsuFOziezQ2YlQV9cr7tJnNAJkAq9
qLnrNntEKOv/UDUxjj2N3A3/Kv+ul6H2sy1gx6i00y4hK722FYPgoIwR9Zew7fXo2PSQlUAlPNX3
mRHr4uDVaZJ8cu1wuBdJETrvCBm88Hx7wUsnz48APwVKDgdIqrqMU41IydLUS4YLcxXlXeDp4ZOX
TO6npGq9J6Ao4mTluvfpttHlkcYSc/bkb/JwyTmd65ULfs3sVICXohqE6G+mwykfnTyGq8RRSbRZ
/CxwI9HbCvzU4K6tyl/1wkW5aWToMDUPl6FJ5vSbNjuZdRiAV1rfTZtp4j1p9fDl9kqXnkLaBLQC
U4LsS5OoXttUldLq9TabLoXSzu4RdqO+P6CNlmo7N26HLQGFlQ8LWIZo71lojGz/2lxfUUUtBm+6
oMFmn3tLhF9Tk3e7n/So2ndTEm+FSK/PD6BrmhcQJ9pEY0tnrGiqV7tRPF+0GU+xszQBPqxuhXav
hqpi3/U8B+8FZAQbXY0ltELuJgEZ+E6SHpBZS3QBmgmNFcTTcBGhpnx1m6DrdnEeO9qhmYuPuls7
DLQBRfwYtIGdnBoz0r4GCpwx90AVxZYk5WuvReSG59CgVqfwuhxa8HpTlEUfjZc66cJ/GEcOH9JS
/d0NpfKZS+V8gPU4+cRztVXTeu1EZMgoe5wwx0iJmOsdn5Mub2ulHi7BWIwnPTbCQwhy+hsYNe1d
EUXJ00A3/dEM5vaDotkwit0+4KsLB9ALuR6uDDaLa/tBD0zZctgG6lr9ZzjmvQbq3B72DBg17Hkf
hXH2rTbq7DfoxfLbbeMrh4/GIE0KInSQ9UuCrQi6zC4YWXwWzcoRAZr0sfFGnSnzqReHwRItQoBq
s5Har1oliZP0QBJjv3gjRliRIJhwhktURvFxMp3p4iBIcNDVtGoos4vijM/c0gBb4gLlgYevW3Jb
m/KJelXy1tTIEigpAoSAs3+SQ3fgtuJyr9mR9zEPxvjYl2N4slLrgyIjPw0puvNffHDQCjxZ5LEk
Rte7TfMNrwn3/UWJgv6nB6dWFKkRtX6aip+CKK4/CSXyTreNytDx+p1k4cC4ZR4ilXcWRiF9EbMm
3JEHv7HPCtQf1Q46zuDXbTNr20pYSeMX4gM+72JbmYSXxNMZrNzt2OC9nAkKOlVRq/2ox064N9pU
+zChMVxtxAErb4QsJ7rSn8EYvLzC5pSNQRrnnGKnqk5BLoKPQ918Kdq82Di5a5cVOzbsPZRrwTFe
bx8potrpbT9eKhRUvrT1NH3Vy9S9U8JMH06OM3UfQr3xyL0YUt5w2Cur5K1nSA4mPFzlcheDGY1L
arbTRYeSfccFGi56n5TNgzFr2pa++IpXpDqLQ2CWgpqVs3jqjShz5zBup4vW9Do5SGUcIlPo96TY
gJji/JeuusYfe0y+mEZS/ffmg/RcBIdYHOI7OE+vv7JNEj/3mjNfzD6YghMxJRNsu7iqg3A/Tp0X
vSv6uFMPDlDaLQaTlR2GyxfoDb0xKY+1iKw6I2H8MR15jlGpUXZIyUXzO3OeYvDSLrWFJkF4WhWK
Wu+SuC+2JlyfVZMWdxW3yOgnWTUqp8sP35lpMGSNwi57bo+lwrOUQ2gwm/xY6PFc7AdlyspoX9OH
KfZQqoXqfTFrSXWgAGHrEN0mUX00Jfv8D7XI4vqSxll56PTBUfuNp2vFr7g6l47eLFPgryKIWbIt
xoY+XtRmmHzXDMy9o9bJGzvq0m/TAWZSyeDeEQcujkNvZcLSony6UFpInKM2q/nRNGAVYDokT4rz
aHXqRva2cvwZQZHy8bQPSczlKXkR6UJqXCWJPs0Xj7IQwoxN37+fE0d9X8Br/UEILSxQQ3CM+j6N
7OFn3KjoiNy+BCvXnR4pVCXAQKhALPsIJlP+irASlZ/QM7+kpl38JUAUsIYrsM+yN1aN5DfGcxL3
gvpCLW/xRCQMHYIvztVLZpfTY2V06EZPkgrzvgjzfAvutfJSkK9JXpRna0vpMEQZ4iyAyu3iGuFw
Tlxz/BTDYvxNNTr1bnTHftd56bSRvaztKVSEhNjgFGkGL1waL+ZYanmkXhI0M/Zt45kPbTVFO63S
8yNgOygKgTo/KW5cfQiMOtx4hNfWDKmP1L56Ll4vzEeDEwEd1rQLRUjnv7ybnXd0hqKHrNK0ck+E
HZUHe5JaG7fPkfx7lw6FUIPLQzHidaHXVfQoTJteu9iVMQQxzBFz1r1veKnhHwhcRZh7vXLi4M9t
s2t+FBYtXg8cAy/l4tKOhlrEusLFjJTUOMB6Y3x2J7XZawrTYxCaJ8dmpLtoZGO2MeSzFufReuPS
0mCkYL/s4loq3Y5kaOdLT/kq3nfy6rTUBRrN+ZJ5aZfskp5h9H8ErE7RO7r1QChTJurhNwy0NwuQ
yTtMI5CWDxpVcB4tqk9mYXKB+mq+REWDnmaKChmjTtFuUqvhMA2N2A1q35xhxPTuuwQilqA01V1r
RFtIobWEDyCgJFaU9Wggc9dODe79MHEtfkmh9PXPqbOrn2M6Kvu2DeO7eBqNg6PYJTiXrqGKPsdT
+eAJyijaEHIjbx+PldsATpBEGxgDFI9LlGvEC5i4g84ewUV2Z1GZO+Jt5uEA52T1Xk9VpvKLIqo3
LuHKqQT0gpd7Rg2+BoVHdlnQXZ8uk6e0KkPM5dTvUyo74bG03cKCRbxF0NANxuqQmBpVw411r3h1
apD0eGhGQyu0zPYNhcpdBwnjJZpU81QFc71rXCZW3dzR3h6rSuUS2t0QsiEIubiBZjk2Pa0/3jDE
fS9TmzDqxo2sdgMO71FvkTLdtVOS5lBKGEZ9vr3Bq7cQTAHXkCCOttbiCVWK0mwVVWOHtT7e9+Zk
vde0NC13LtLyD6NS1gdGH6oPVm6SYo/U1ndWXTKLdvt3rH1wqaxKvgeKDEzX9aHP1LLWrFYeelND
Za+Y4kNYTToC9bGyseSVcIhSDsUUSTxOVKRfmzJQoumYw1IvJFv6U21n7VGPNe3p9oJWnrErKwt/
EtYNsAyBFWFn2ncxZoFfOLp70hoXNkitcz87RZDdg+pqDgaiHN9vm19eXOaOOaL8hc+0UTjq60US
CcbW6M7TJW0C79F1stpP6zH5rk55nPCS6F6xg8fZ3IhPlqtG4ArBHzojpBXIbSybPzk9n0aH7/MC
cHMGCQ9Sx9sZcT2d01xU3WGy44pCa1V/roXbN4cspfq1MY6zPEryN8jwkxEPsulXPsvThtabUs25
TG7SM1hBz9Q8aE0CyiNLW+eNIC9iT7qZLjRFoAao5C9zzcyDopqpQecSEvF/zfOk3udtkF/s2Rue
JpRdGd1zt+jll9HCs1GqvHxrttle+uXQ7ZLKLAr3koI/2nuVO4EnE8L5XJpp8x4mUKc9vvVAMWwN
zzAYbraXYP/6QNVVy9ZFlXuZAoa81U50T9GoNherU9r40Cht+Rn9gGLeeAlen2PMPo+HUnJDHXRh
Nu2s0jKzyL2EiW7da0aHrDYxqPfURZ1+yIvJ2U+BM265o6WP4PtKsJVsC0s9hCWIpjQyG7Z6jzNU
2R00N07keYfcNhHLuf1ZVw4rhmgPAMZHl2CZx5pNF4gQgvFL7lCAga69O9WBpd/nDDpvuIRVU4Aj
cArIg7yimWrL2oy9IXEv1txFj21j6UzE1dV+0MNy47CsmeI9IzGme+gy2Hl9WFrGyhwmLb1L1Vn1
o6ZmwwkYlPV96J0tibeVm8BaZP9X4iNo8FybIin0INfPvUunhP2HZna4ftB+X4YgjD621ejd396w
tZMB6whYdarLEgVybW/USljlnEa7JHEqGDWY0/8CPeo3PuDasQdGSdOXApRE4F5bYVIImAlR3cV1
SiTFp7xtQZo4wrqvGB8OzoYVFOfeiN0teIbcmZdpiDz4kvxP4k2ey3TXhp2gBY/apcal0oU27xBQ
nB5MtM7uWkvRgj0ARP2c2+r0rkOqW9kHVr6Jml0Gf88/AaEkJtXgDnoFeSkLzo4X2vpl6GqT2TTT
KQ9NVmanJh97eKbsrCJKSOJsN+sZ/aXb+7v25R1JtkiBFNj1chx5wB3UphkaFydq0Qkcq+auL7gg
sRI1n6dYcXctSsAbyd/aoZKeVS6a+f/lfQF7o1DOirSLAVH9/3D2Hc1x41zXv4hVzGHL0EGtZMuW
ZW9Ysj0GQRIEQBLx17+nv9XYVo3q+TazkcbdIhHuPfeElmJs953uXH797z/tr1oPTxaZX4CWsytr
FkXf7y83XHg5gKgfX5alGm8WDGm6fN+QqBbscYcZewFqWyDuJUEK+7w7z9uNVu9ZN7/xgJGGmOIR
Y43Bj+p6dvwLs4kzGKV5VkUXm6U6JR3ys7e0gWUKixpmEzvtncb8isQNNHbYI81/P4Q3VhciwoEL
Y/id5X+JvGiilc63ML0oQ8gdZWX0ifC9OAwwyNob5y37JymWoC1L9R4q/cZRBUzhCu7jVLy+iN//
ctwnfHOTTC+UQqJwgkGeypoNqp6XZLOZGDq5mzAm7xwlb5zFMKDBOwc3Bh9b/sH+6YmsQgNnpIuF
MVjXZ377CGVFCel1kp/++9m+cXigj0Evc5WaXsH33/9AGDgQYYSIL0EyLvywr7HJW70SkWYg2MIQ
sxnQUGQPJg0W+iSRBH1ejKjE/76b4FiCl4tHjRf953NGdMWK6qiKkY1czVW903TuykKk/p2l9Mb7
hEUH3iRiT2Ft/+d2Kp2Jyy2lyWWnFfnFAUittc/k1pGtNLUa9HsS5je2zlVOAMgT4zj8AX8sIF/C
kYnHS3LRJvSvs5kwBtz8B6pFeQS72Nz6sWLvwHFv/ZHYLyGu8esH/8l3SmOtkAo8JJd5Q6B2aXQK
vhE4sVGm0g6N8Xsk8Dc/DwNerCA04MA/fl9D8HFD9aphzkrHlLZFn1rIv9algfXnfEQBo87/vWbf
OA8AbkCgjI8Dklxdv8+/jqMJN8GovMgvc69jGOkAM67s12FwpeqQOh1Zcuq3CsNe2N0PgT0YeHW+
R/J842AG6g9+VQUd79U67fri//UlYH/CxbDP+aWUaSlEE7FoEJ8NUwVKjJXK8DYbR63jbq/GZfwE
4gi8A5st5k7Vc2+n98rfvx8K2iaEjqG5AfL7l6GmrZDr4bjMLwsQ9rkjfFM305jphiTp9GGC79OH
cpuq5zJZ/j+uf3w26N0YKAER+Vu8ojxESVhcFzN7bRvcJfCZJIpPRROEXOhbU+5UN4DfIlJv4Lr/
898L4u/zEosd9ju4mTD3hm/Y7+/CxzuPaNCnF2Sb87T2CzNHzXw+1jJM5neOqr9PzOuHXd0tQYQF
n+L6Zf794scYN2G6ZJdioa4rx2E5THIoTonZnlCA9M8V8pwelmRYjl7pcXnnBHvz4/GMAXdC8wOB
7u8fTxUVGeKc0gs+z92CkYZJGsv6j2aI4C7henE/KNBhW1PMwtbphg74nXLrzacNW+TrU8BJ/Se7
pYJXWVH4AtdxxtgnF84ft9jwM7X2vY3+1idBzorKB9QVVO9/bPTV81HmQ5leAjmckB3R/yA0DQ+p
tsP/iOiBH3JlTMDyEnEneLN/HGG4buUCB6MMVJVqE4/weYJ31wGsAWYf2aCQDtkin7h6AZ8zJBcP
19/n/30JX1OBcPkhBPKvMDKaTOOcyTy7TN4kl3Xe7MdwkKoeJJKk/vuj/q5crwM/MLoxM7kG3V1/
/q8FPLkpUVxX2SUgcF1roCwHdZvkyfLlvz/n72sBVptAdICL41b/6073iMYQqZDFBf3ycIhK+wEu
0Hqopz5Mat7794Cst1YLsDPYHOD4A8Lzx8YkAnehVPi8PtXO1tuWoBvazbKccr2IdxbM3/c6/jjI
kK8gAC6hPyengRSFRJtTXHg558+Qx5v1UiHHhf10pU3X19jAKb1e+52n79x+bz1WHDCwfLwO0gH1
//76yl2ZLJz6/LKGGJnXZRaUjeBZ1gRsHqc64tP3//09olTC+YpRKfbI9eb513pZExmXnJT5BdZI
Yj+VczKvdbrP5EGvrDId5FLvYWVvPV0Qa7B8UHaDzvTHq9RSl4l2QY6KX8hHqRd9GgqZP2RCzSdP
Sbg1c0mX93DBt+5QnGeohxNUFX9F1ODcnGC+iBVUrKlodrAi0bCu03w7UjG2UbY71xm43zxZFf6P
URO4toGIgBuJnBCUbrhMf3/KMUcmGB1oeVn6QDWDn4OOsoEejAyR2Ic0xHeW0Ru7BfKJEj4IVx/e
vwp/FYd8i0J8HkDd7AyCXnkLHyj2zSRl9A66+8aKxeq5ehJen+xf6G5h0cSm0gGZy0XSIRUPRow9
JCF+jjTURcV7wqI3Pw/II8ozuJthJPX7oxz13OdFDwBy2bWEEjqo7n3OxHcfuu2eTfo9WvhbjxJY
MrzQEihyIHX7/fNooZHLHbgcBMtlaTe74zYeQfy0iQveo/f/NWpEeXc1WLzW9pDTwWX79w8bFya2
uSLVBbbp2WFnNPjEyhFxr4t0hzFb1yYNkgmnbOF0G8FplNRFn0VfAMom79Cm/t4u+CrXid/VCwrj
lz8OhpyixsYcpMJ1BUNdiI+GL4vLIt15us/nPHLJc5pKwg9waVhe//tQ+tNZ+VrmQtQFFj4iKcAx
Tf64xeK1JDGCbqvL7OMQEttl2WpTVNvrFlI91zZl+pxWTHVBzwNVZ7xAdmFW7enculSXXxakCz0U
QfnePsYx9cf6g6cbimG0Jte9hZnVn/0QkUJMfA3gghnFIAjxbJqSBvDYvjfDRFhS56wP51Y7V3xY
MzT69b46i+mhQhAffKzMurRZUKnPiDLOkk4N4AE0VaLQVyUzz9Y2j2A81cNBJOs8zLCSxtoUEcAw
wLItdCfOP1/nPKdIzEHQmKwfE9fABzW2ezOOFaxyGpbGc6QaC9sqomrjWTT6Rm+a9vejD5fpC6Zd
q34lYSzpYclRI5ygXxmHrRZjnvXPgYrXPa57lhQWhjRz4Ahyf8p1Nf9ofn3Ip9xpE+RwemXGfErT
ldA7i7xpdRgQOB1+BbTA3YOgfKHnRKRB9ZKZoShPfegwRKw3XAGRriup++3IoQ1E3FXsScVuxDpr
2GKPJCfnPBQpEmt02UePWSnBeJ2E0qIZKLG5rzPosgQ8CkM8IT9N/h9FQzerOkr9KM5ujaHdqly5
0uNGjGS3rhQ6fRgIIgQuSHFO6TFOt7mEMXUMv68aUmd2kqIK5/MCxan9DGqGZc0SzWvfxZXLU9gH
rm460RJQb5cgcsPV8JfIskOwbn3ZIcwhYg3GP0QiE4bE2wejotj/hGVRnNwFJkNgNGTAM/K8qsyx
9T6wkNbVusQ88lHl+eB/ZsE60UOJkJThbldIajjYKQj3DwVZZn+ccjhCt5DyX9VUEYOI4AJ2myb2
DPqrr5p1nm35ggxIbv/BWNtG8HjP0RnezDk8h38gkmHhojW7cTTrDPTWacMl4mi3Okq8nOe6HBYy
sBrsrETFjcWM7erJzKHZ+hwrGOkhE7oPdn5XzU70LZLKdrrXc8JJMMIbCV5atz5fMF4LuN3NKYZo
CL/mZ8oFbTARygd61/u9WO9oAAkaIlRzl8xRS+US+ZPFPAuhzyv4oME9Sa4D9ybZp5wMjTAsl18c
t9F8M9o87Q9LMoPw13kVjOSUWdhvyA619Ao/FcCs5W7qyEkzGGiEPZh1LVuxSVm9bL3Ib5aqgJjY
Y0jCz7Dc36rHSNBkzJtIIbL3XveEbD9J7yfawE1k3KJuyJnatgZh3CD9pJXMJ/g79wEOpsoYPOIG
c4kBFs8RHzCva1Xmo6XLRm99twRgpNZWBVXxGsD/6MpPjPjdqt3I6z6a9qq+yo3Y87QFVnW7EHDa
qdDnAuBmq5iegcmUAQzb+10cvMRwL26SeMjj+wIjTt/2ekvjW5XlMju7skAr1c4cBJJj7Homv/UM
Q4KbheWlfzKzlnZoArepqB6Nn8hPQVcFWk8Y9bRCPTvK0IdNHIT5doT8fgHrKSg48nK892GPs6pU
RJzGUBbqDGnYON/ZcIvd45a5bTNgu5K+utiVZL5mfCzSnxOPEVZeh6PRY02TKrjSUXUR9j/7lAXu
NRFcrM/wGrXiZoWR4vSRUAIHGUhxCNy9gDqlwN1hOFbLyqfVY7+GKrwZoKj0lzHItzg+D9wVvag3
juFBG5Mdnh4HluXgS8AumeXfhkQG5AdVes3AEMLoshtiNarjJEQoD7HSMbnBy13FDwGrifUO6b6B
C+s8nULsBbguDea7IsvkD5CGleNcRyrT+kQMDClwzZR79AP4fkhIDXvJ0H0M+hW/lJS0n05r7OCo
NwGtIw9ik0rfR4MM9DkUG7PPWCBF3iTGStXka7qJo84jK09DrMPh5HZxXe7LavV3x+Ef4i/rTjB6
yvUcjed95wbJuY4KjUNKBBgIxWSl0asGgWE7j6Vc1MHuYW9fF4ELpSlBRoKba87Lq+lmQtarNbYR
5bY9+4qnMBbuZQrlRkiGNPwGWajIbpbBObcfZgt7qxe4TsH+wZS4FKIDrh2mjpXIK7Eh3guUzm6A
4GIvGuHHkTdjb4w44Q6U8hOMMfj2AqZc6HiXK/gof7MOyweXhd2WAk0O+EviIY4oIjamEhS0+yIf
gG1Cfg/Tcsx97VI1MC/N+ZmFigZnfHaRP3njDP08EOzqc4gO1Z5EEFNQzLOMO1rPaUVv9Z73OzrT
rZxfszzIzUVhDnK16N0nlz1jAjDNL24WJo+RX4s9c2IZqAocl+a0RcdJZk6Z2gHTzo8KlJ/9IzDm
lLeo2DmwyVVkIhc1aGroVioJouCjA669dMtYgnhQs4zxEkmnnCKeSaCKvpMjksi7SZdBstdgLBPa
Mkiug2YJynxT9W5RhtYKxiL8NDi14rKQoO82eLcxLDgYTfMTQXaJr6/ZK9WlWkI+dBN8zoavWc4r
d5Pkdk1NZxNWmBsQ38vqq9p0QD8SXcUKdqubWpPTuhZ9Vdtth6KonmUuYtmG2KcIi0cyxWcVgjF8
q3zaB0ftF0qHDoxhWgg4U+bUv06bEfOvbZUhviEH0l09IohG+mc+Duk0NgIds29cypA119h0xztF
alplH/xeJe6A5BNMl74ngdcybXBP2v6ph23BAcErcge9bLPDcYEuMb4n1A38gtkZBK4tNB89nIGi
6xOZwaD8iVNpsd3O2dzC1wCiTBd7OFUv3s/ycZQBXpUzyEpsQK8JszoQVfZrHib6VKzroHFzI4Dp
Rim9oT4jVl0m6/ofkm6YwgfI6ZOdG4pANEg/zr5mY1nSeyGWcjrOW7kuR7VMKMBDeGBA5wzXoAOE
nQgSVKKPgYci8rXCd1XRcm/WPivwaaA7Hx3f+qgWetc/aangJl2WhH5bk548r4kLQWskhY4OlKn5
KUlInz3Y2ZuxAwlEwVVn2kNeHSF2SaeDcoVUt3ZiKzlFgQJzU1JcozdsXsyTTZLePkpZBtXXfpki
WkMznH9MASAHHwO4V5ofkiGOI+KRThqUff2j8xlep010Fl3CkKmfEwRwUzOnIn3adp48InLZp3W1
xJW8wLVwat1VCHQOeQhnDlHYfWxZtOeohOHFidIOkZS2ccRF/IjTlmQnEW82RQxtsj0JTAEoLgU8
pn9Wnsq1KSL42bZl3ivS8lQMT73GgmyiImBPlEvxcyrLvT/GleLum2dFMv90Hr6ijSumHKt5EFFo
WxiOIiNoMJhcfkOBqaoPwSS5ed5jeNqBuUssO3nY5sCckwUju0WdJIBkbxOKmRWXuUS93sviA643
Gt4YDCfTtipdqmoYCJfhgWK5elYnZCx+9eBuoTmr0B4eCbgr4ihHVMuNcbyfwAnQqXqMV4wQb1Uk
jHlJA4ytasGVWToEXpDqNHEMDVBEeUKOo8pJkrWSxTmWT5bYotvToUBUl0MkUBXhGLzVWoX0GKUk
yCnKuyrntdJZ+HGeZvvPGC5Mtxm+yacpCaq9wxWWxnVeau0efO+iCl1UijIBOe/eVbT1MDcQTTZL
ObWT03DUx3iZDe0oIyRdByUpxIlDX159xfXJsm7ELRUcMUyzvq99GK5BazgEYZhVl2w5Tkm59ffD
OiXky1SsxdIZEW7JcTRpyBs3ZNl6gGsNNXebWxUmSmLZ+CtQEzV3QTHhiiMJjrOvcvQ8Pl85gBQi
BWOrE0lMwr8kqc6PyIteQf1hiVOsZpOdhq4yOTWP6CwK06JmLEdQNWXkz7GAcBTdIkyap/4S8nIk
2NbJWNzgBAHVtc7Wcs2bcZLqQEDl121uKibwROMds+/Ysr5Fgo8pGkjtBnn0EGrtdVqSiX3ha5jo
AwsT4dtCWeXaqeQ98nUQdBOeLbLq8i6eVziGjmKCHDGZMuI+ebMWIXL0Zu6ahcN7PMQWQolFTuir
nN0/eaCoIFKAoV0ZUHu3aGeqDsaczPSS9baI5GOgE1y1pkE+YxQDmM8xj5h1Gd4U+xylbS/lVlq0
xAMpUMBCdn4rvY7gx4WjCH6DqRX/0H1KJASDsXN3OYMB/j165yX9PuCNslYhXQDrTUc7ejiS4qO2
agHNNLIqf3I92KftqBSaIAv7rZcSJHnsvTVIXlyaUHuOZD9jWBMPJjlHRO3rjYgTgtS30k1LTcOt
eoLHYvYZQePuW4ZaNqyt1LCxXJQTJbQpkZs77OJkbabckfIVKXXh2AQKMxcoUmcP93IxJefEz+kH
hn4LQMkWVfLslgChZDJakryGcYgrW7Hyba+pDWBw2peVZW1gnS0bLrh+UFMEmlA0WDAb5rGP98vE
U4fzABKxegQ+ObYuStah5tco4ZOlE0magYv0BYhHRQ+clnvSECYW2UhY64hu9AIcrqQcihQxudOw
1EvJcocAQYZrzjPoZLdtCfM6jffyV6U38nUZYGBeF+mQ/wrXinzPfeFZY0ZYUSXVKiL8qHd3WXBl
JoRzpgvUHNUYdKJKyVzHgmQvBgPhX4PVTDcDckFck1eafZuQG4/WieIYaEEa5+h+xLj0Zz+GCmmz
HAziOJlpBsYnEJV2TymqfaTRp1GdwGvhe2YDI+sJQ2ZbSzhcfMpXNCc1jW0+dnaaiwAMuWKeGgP1
KDS3Rk2iDYJ9C3CWFurDYthaNT1QjNtAw26v1kxFWydTR+DFjiIzqJPNXa3FU9erhscrozXzaoka
iuZkaAxfq6KGo+PwsNjQrXUO60N/1OhBHvJpuFLO+8zqA8T1CMpGXbDfIl8L6lubKv8CITD6PtNL
D3RAWlhqE9iEfFLxyHljinT6gfaMQyUcrG492eveu9XI9IiaSFKKADZdQUlcuS16LBM/wR4hrPRj
kKaTaqlziHRfQJe6NXCjuYNsYhZNhQMSNolkE7/ibczDrkcglYC1UsCPO8MZ3YItNW5NgbQBXJYW
fq71TNAW14GtMDn11QIX1y1f418BRbBzE22wUWmwyua10XCV/Zjim0UduF5k6PbQWd8O1MFSbwJo
UdQTVeyTWGJr6tIK3A7DhoK+JTmNfrAktLpVPIrGdgTwiO9CxhxXM4hUjyqxyOda8mB45fG+TJD1
TmFQo6EF2z1Ts2lRUe7k4NGc3IFqBRQUhroZGjoLxUMH86pcwxd2gmSkLPb8i+FosveSWIK+N9+f
MSdfsjrJfBLjdPaJhVdeCH6lGUEN7O0Gq7Jq2/GCx61EgVP6AT1BlIyqxzO+VnAxMguGlu/5zyK4
SlRZ7GgTT4VEJojDvgmj52nYymtnm30XdIy+2ak0bbU62OqE/TLeKw2wBadJX36SxK30sCY5LtwB
jB9ZS/BugIFwn7zAHjWaIaXIBNpyYAcnbLMlwUEpI1ZvZrNJPSYyLdol9o7g3zasgzmTgMo/gVNd
DeLSYNrIEz7j6eCaqDcbRT10cCyFpndxOWrQAhkXV0J9bupeTho6VBJpWRdijAkMBDljbbSU4X1O
tz3E5RzCjhKU6SpuSD5WP9OEU2jZcPC90HjIaJ33BTwXi1XzD6h/dhhkJ8gTrV2OFOQ6RjVgPoC8
2IMg4PC1JHauBLKSzPAt3V2AokcIaZqCzjZ9yHswevFEovgAdT8QroiFWd9mdKHfUTHEUN5IFfw0
fJuyzs5r/rTgUmYNV4NAfx2Ww69w3PneAX5y31jMFW+ZQtdW7wOUaY1H2sr2BOIyYQ9DsdvtnoeJ
vCl0Tp/ouJaq5kM03ilc0svBl6D53sy7xJdcVBFxTBdULzqysB7BnmYfm9GKOUNxn2DymKKOP00A
E4sGFu/Q4UEQnvc11pbnDQMgMRxAZ5v5IQXu5A7AD9G0cES91kgO9bjXue6HJoVB9d6QDBreDsXF
Ol5m4My0CzFRqT6F2vfANXMzo1GE8bMzAS07Cb9L9PxiZ1MXq3D8kNMgDc8xdoxpIIxd1I85CMGM
5vOaqttIAuI/9woahFNPPWJJK9QCokXI7vokEj8CdoFLE0gWSyyBCqNL3hvptgI9uojTO4dpelTb
BR4P4FrnWXwkdkP6hNNqwK/sRUrOqEVs2JQs8LYOEzhkNBiYYtYULYhrOgkLh7impBl0OvuQ4qez
Mlog38g4dhcEftlbnabYwTFCtcJTOIIESFeRT0eYr48jxiDgHDWQPIZVg45c0xoD9mE7MqkWtF/V
arKXIhsLfSg24EHNvKuR1YBD9/2HoDbDQCFA79mMpCxYu5QZPDRrXy60xAIIeXSFg/9f0aT8J4+e
ZvpQ+tg8g75GRSNEjo9adgRv3A0j0PXjQlTwtAPhjWu5spViAqV5wRvtgwhiLN7nv9JY4IJb4P7C
akkrtMALsrWx70HtCTqDrsg2Pt7is6h2KY8LaBfPBJxL1mgCObeMM+4PfabW53Wqpr12WGljO6Pf
Y/AewUCnw00PyDDh21B0acGKB4aEGWzgwezhYcpnnHY47kVXVDSYGowW3MdYBuVLSIJyvCmJV9Fj
LCVDfROjeOugTt7WGreKTO6uqK1E5KDz/lyAkPWRQrOxtWYbQBmdGDblIfIaBufY0so01YDe9wwR
Sv8ow53IToks+og7tyJtz8LlZTMqk7W/2rZcKDJH025JJVqfyiTJxxloKa0FMom/TwUyOpCYg0MA
AmolAEdQgh8SMcRJo/JUnpHw6FVDUqZ+4d0H/yhVLaKeUA/8gt8lmpuFj36uwzW1mEVIQq++UZgh
HKpxJmO3T7oi3bgYXjZzsc0/eOLF1gk4nuD+9U7f8z1LvqfXxqfePNqHI5oBRjAonvnNUqLXbl05
xH1rhFZfKeP5a4554K8+ovyVVAEcAfs+WKM69GlsO1wuqKrGjQEM2xgMWW4nZDx1CCXceDsBD8Df
jK6uFtnkHma9razZR5d9wLstHDZzujynsuATHE+Gq7PtoLNnhmYnakrhVYryNS9Ug+/G+IFMiwZu
uJW4vnqYdCw1T/1gO4UT+u66Kz/DAKtfmxJqM9b1GGX4Qw6g50na4uqSkJnPK3KLbEsn5uXJxVY9
gceyDG267v5RbrjhunLhyl8oQGHXoc3C66IwcKgapgOMgmIk8hE8dp2OTQ4nhLXZe5mYRgAiWboV
6UF7XSkwyerMzgNaNVgi4zkPS04bv6f+nqkr3Yuh9rV4qWMlARVstGiLVZbtOGuY7uQwYDwAS4jJ
IQ03+yPCnZ53xDFy1rAJm9rFYjiCwdwGTxzTD0A/xpQPB5UueIILfGt5zSUdnhTPgalj7S4vPLIW
tZLJzdQwmDyKeld8efSSStnCRXz8jFF7SBtMuf0/vUZj1JJ5XrNGTLR8slzK4ii97L9VPJhvTLDu
6pbk6XCm2bDlKO8j83nMzB43I5gVFqOlfXEtdEXI+97pMJ4nL4vqUPawhG4yTI4CdHb7cAOsxex1
htHtjUzBEa/j1a+m0eE2XMBCmtZmzuNetBMumht0wxKOA8Wa7C3bkDLTrA6Ek0auYriibhUPoSEA
rgkIVXOMcidyjSWRnnzeYNQkuwxzJ9RjqMTGdiLB/oR6mutaJ0jQrM0wxRB8Q3L+K+lLSISnmPs7
/OF+uMuyYDA31Gm0+jHLyGsJH6agXjVA6OYaBHyHiOwRZzdCur8KVwJBL6lF1NooZ/XiVxf0tWOl
7BsFbMIdCMRzz6GFxjPEVO5rP+TB55SE/SuSCrYSdc8ErNr5CkJdwK9TDYUwD2/WhHAEX0ZDdklQ
k+omSd3y2a+k/2VxArsaTfT0kEJHmtTA/bmqLYxWo4aEUfB1tAFc1acKLWADGrUfuwB5bJjvJdzG
NeuXcm6YCq4EvSkG/DSJCh5HOsdCbI2GirBLd09R6jmR5XWuBNx5eEUK2kJCrra2TEoME9EaY3/Y
cTWYjATZwmpInqRuzZqhFwjXwSU3mZJB1Gi1ASESqV4eC+R2QXFrd6SJwUaM/RxttYCT1DP7Umhh
yMFlVaBb4EW6PwdkXeL7AOTR+UBygL24rmlxC2NsEwPCYfQlUvAwROEbcwa0AH0iEh2k04conSNI
u/IQN6XQEfZGIZ1E3eks/ZIILL9DMQy7rLlfhn9KWXrYl0c7xT9LiiFtA4xL8f+z2JQnio6mPKhs
AIJmI5ocq3SYh2MwY7hwXMUi9P0ONWlRx4sBCIi5h0afvKKS7aAckmWDanak6N9wRh/A++rNqY92
JVGHxNGn0RaDPwK7RiG7scFMbQHvGvtAIQjGzpkZYNvrQv8IpdMKr/zZrBEuCWSYz9jwCJoDElh5
Y2qS50Yc6b7FHRtSuR+4UIgxd6oUUw0EoQpPeTpnX3CmYnEilmLC6psNcXWSqyzABY+iBLL01V3E
tO5AKE2wuzoAYkXrHVM+4PRktCNcBPeyakyYU9nE44D6sUKzPNf9UsF0jwOZ/hJjt/atXWNkXXCr
EB6GpYf/ShJNN2zcqifPA2xnUN6APurFXwVcqR1fHUY4qGoW0Ba6gbg4Oo3R6jyquqx/TVgFU9rE
zsq3YREMNwXcd77swwAWc1Su6BPALqnmbszNLlDWg3IBnlsIA+5Jaxo0mCxkzxDnjrqBfcHkW6Xi
9GWRxMLcRiblHQwaUbiHkVlvMb/g5IihYcRuyiLrp7uAuY18gspMBieQTXDlRz7VGPyLyH2tqJKY
iTFYLlwyScf9C1bEFtdrtsM4Y0TlAGy+j83YLGWuMfBLWDJ2dBAFjvuC6vJATI8hV5AlH6u1H+LO
2iXAb085DWENTTgK9BBq1Lsrwc7dGwAw7BnbcGBT3VcmdnfzEo3syeDOf+5JzNwT7APxyGGJVbIu
gdfD93RNNnbA10IoKEIR+uRh26Ho+zrZaJd3PWjd6mjiYetKjer+xBeGK1F4WKXU6Zrm3yxPdthI
M2y6E4fjenIKjVjCpxT0Bd86x9Kt28p8xaEM3xiHY3D3H0LKmENEocbcqPbROmTHBcBVVMsFA51b
J4A81ClK1h1hTxb/nYB8ezTlsH3KzjEm6sXLXICQAsVSpe2jsDteqJVlvAMvHTP+NG5DwBqvEzle
ELZWJQeBjIfq0etcB4c951p0cFFk/DKUCM+rkxgj1FPml1Bj1JzQveFLavjtQGeoXq8PyVyWymf5
/3F0Xstx60oU/SJUMYDplcOJkkbBCpZeWLKPDOYIMH39XXPfTtUp26MRCXT3Xnv360xU/XK1ecIU
tQxinvdr80bWdexBH4e+2Mucxphiks1OD+XSrX+btebemrh2TkPopO8zcyesR9OCFobyHgZxb4Zh
StJSDX/MhOy3RxsrvzYAoWzPBrcqSiZ/bfAb66y6Tp6/1mcljNkxDpp2vZU901APnGnlI/fNe+qH
6S7yh+FPNZvhzInm/WZZsKSjZOvn14bnTlztWdLsjjgAeGPCb5bDdu/B7H2UpHQQPVZ1b2oK85hH
pI/d2nBwJbJsm2M+qOrd1ov0D1ZXaUYF2fIVyCWKuKuq1PxXuXZ59S32skNvtL6JZd9v4mKiPGx3
cDnMQothILhGT170sxmNVIGbPD+p3ovYobgwuEpTFfztXankgds/ki9tsHbOIaNaW5K6UCXRi1bp
x96U+86JbWTbEdHcvWPexVxPtvWLA4p6YL4RNrHIs+mvdEg3H0EjOG9kofdD2BXTYW5avRzcPHK2
x6ImNyjziAjZo/g3e8vLiGTDPuYlIV0JQk5QeN9FkzEGCM3teFFqTf8gY3ffYbE+AppHTVIGLIqI
zRA1XJ4O9rp4FA2EmeidYD8ozXB0ZNO5SbZZT0c2Ksth52ur1iyl5Y6KM7a0WgmPTtTGnK5DRSFJ
a6GXbbJ4bSXNAgsnzPOUzuN5zHH40jRF5RcFQn2FdLVowfzBOw08ky7dmHFhMztVhoeqyrN/pHX5
jLrp5j5d8pRs2rNw/dsq3Aq7Oe3ynyDjl+J5W6af8ZsGMfhcmSG+meZaeEtQHdjdNbi/+zVsfuZu
KRk2W5rJdKCz9YPkXEV7sN0GQJ5tifuyjobo9woB5F4Lt5l+Z9tgGiaN9SJOaWWqAjBniGaOFeiV
ePPEHCR1L3j7Q+2gFw7QxEc33YL00FtBPjz0opp95L7M+8nC1voPJFaNMW58y3pZqYqw77j5XPxa
KwvrZB1O4Q8LGHlz0qUo902zjNnRmwOU14Ei7B6kqrzAWNnknShoDsnvSqBjLONee2XbvfAI0gB2
9VLaB0tb47zLfZaO7GeK3z7BlNTqH91lZoLFcbhsBOe/fbLxMTHS7BmyJS5qyXS/Dktv88/1Efg4
F7Q65kXIcni6Fp1RozfeeMhsT807AKEmanYVCEiZpIHNToUqWijhh83nU/kp3V8VgJ0dTLRKem16
ju5mqh7HZMvKTuzswu4+/AqIJp5zacgX6bcijCejUuCGyGU66hJ0EVHcSC6DUGTBGA+w/sBgs1/m
FzXY0RIvXef9CD0143UVE8Wd3EiJBEVh81BJLOlflpHpdjfKYdHsO1PgM3MItJqsja5EnK5FZy7V
tq3O4dYZMPyyeIr8mYl7zK0r071eub3iaAlYdae6rd8jO0B+RLqIQI6kySkcBYOU21YniJcCuohG
eu2RMjpWrg4Xv802/xTg+dOJ9ga1nitVymyf88N4h2mR4YTo4zVZ7DeF95AtRfXcZcvwQUOT0nAL
q3lRqe2duWu0lUSb6elEt+Y2qjeVOA/1puoYp3Vb7NN8aF5WZNw/xbJGV9m53UwdM+T/NCUlA2cU
2HanDII+g+5tck7B6lJ7gbc9FtY6/VgiL6d4AZ5z47qP6ruiLfS5Z9BIAgta160ytVkLXVfOD017
DXjoOvVrG9RlkQy9jfRWjqqyYyguK9jZoV4+q6xeztz32x0rRS20TZmpKuF0elabxX8hncxYqoUd
JlVYrcQwzxlffJBa4Gy+3c5ejPyxRnsdyuHiFNX8LkmJ93ZtmrbLPp/X6rKgzLUXEkcrSSK3MB6m
xr54ctRcTncTCxr/5Q0YZYwrn2xaBwHMZZ2yPbyvTusfRlw+0ARs6wkPDRX1LegqL2hNRD8GjEzK
tIr1FlGMO0vevXlhUf9wHgKAlKrKnqzQyva3q35LQuOG6U8IEngIwxShtbC9ClqkT4f3lBQMxFgK
45C0/dSrkrJuOAu4yQkpdDIAIl6aSnKhLSt3xCKH2bC2AXcsMIaaDxPM/n20LdwvTKurcUfa8Zbv
QTyQjUU76eqlLOzmU9ZMKHaztGv3XFqVru6DVtWoWo7pujXJMydDRIOv3KP96Oo48nOCnGrPq2Om
TU2Dfs9jvPeGLO+Syu8l+oJb0DQsGynYx542ornqyFjzOWVYhEjKuta+X4uXEbm83OtMFdWvKi3x
MxV8XGqHmh+R5UQIIKw9teRJ56ku+UWQdnlhF02rd95WSuaLAkrhflS0Sgn3n7KPG7FzdNveLEAW
6sZh3ueLyjqVQPf0/iuJNTvtEJcT66JqTFIFWv+3lKVK+dAhK0gZ84PrGpqfP37QZk6CROxlu6gS
rrWrrDT49ryFMIYF4TpZVI/Zvi2j7BCw+vy+kvPwl29V/Fjd2nX7nibUOrlNECCdgVCiTqWKIpRl
T4OBMCza8Q+INR07ALnzwCb57XXkdWp3eSqmu5VafNnbTWH9Idd8vl/J28qOs7DClxmziYydqjLD
yTcb1axX69LZ8aIUFaZd0gp3bj0RjKWhSJlk9WlLodAS00SDkAbvm7cyttHO5EYn2aVd+jRWUuXn
FaDD3wVymmtSqwLXsLAw95xDLjqLC8CwvzTpN3J1Uc2ryDquvo/GN9jVeN2IC+p3pZ2OLU8odL4X
p1YwIxcMUTQdZbos6Wl2BognXbDy2utCCpKyCAv3TBOElc3wtns7zspZYGRn/HfYqsK9khsKIGI7
XW4n1rgxXGUYa4JYeYvVUYs3S/aR5XkovjYaKHVsGYpVO57QdrJZ9tY185kL0psSGFXmeQvoUZCw
5hYiW5JNFRxMwMxzN8+eP59m8n7qnV86G1c2lJzime64Tlq/tr4joNafwtNOxUdIR+9o04QEtz/J
3VysvI6/0FILsxtEGvIne8VJDWhjveTKnwGUsUAVsRRoK0sw1r+LFLbsgdhclR3cuVk+ylIP+W7O
C989SHozZBq2IJujMcPCERAFpX0eBff1scxJ3L1na14nDvRfAbtskbOCIzUWU8yCIZ51wsMiRNLP
03DnasNShyblHAjDkq9XiP6/qfJ9cwxznUoqkLzcOHCEHO79hV/eru7z6VnX0JzMhbzBjaPhhtkL
ZN3m4KVboR63ytVR4htXmoPPHRH8c4IueMcSmy6HBQ0zuBRROP5xea+Zf9QOE7nOZzlWbDGwJSev
VtAq29DUO4qn4cHurOKusEd5KMU0P0RdZhMuwJVwbdlk8AYiOfr7rcLSABQYju4DgC8ymRhc97kL
5KZ2Q0926YW1r/LVG/rosZb9WiZo/TVbIiev+YUJ0K3vFPjHxGw5s9DHwlScTNQzVvGX1rH2AZIj
PY0s3lej9PZWF61fnjZ+4iuW0JIgNx8g5ihKp7vHDwTq0k84JG6cSNFzbePU5VL3lZ9Aec4qlrOW
1LqbR2McuCN2cyGJ5oBMlDVKUpRqpmhEoe4IRVX/SIiM1mOA52hNimgb/kLFwgJnzLY10obcDjNe
7L2dZ+mFOFzd7Sd3yd/W0edZu6mZL+uq6NsRVW/4uMq0tdNTnn8ugrFv7HMPA7qmX1U9BvcI1csz
KMr6H56oAJ8BY24mNECupJdkZd3eT7mEe2nmSe5N7hXvprMZw8zchIkFdLvGHcrOC5yM+btMkJM0
BkXw5Pq31dxNRkTZbabf3Rm1hJcxa6PXFsn4ymaY6meMDN3UmEl9KfrSe8qdaXpsB9v8tjo3ouiI
pvmx58Mx6O+86qPoKeo37Zkl1t0gf+qNNxVsi6y3Unn1Xd1vFnUXNrxERtby0NcWUiJ3Se0F7LEd
ttrf/tqGwXs33eB87dW/dUj3sxYVdU2F5OUo39r1oVz2t8HxPjd+fyiXpjtudtD8dEvlnnXq+efR
WM3baI/2nZKjQEaVtERe02VJ1CL1eaPzAEBp9vTR8zPo6X9ZMym+Dz5MU5BMJCqbyoJkJkiWOt1O
VRZ9478j4qO46U9df7SCTj/Cwflvtxf6WDpIemLhY8+bzE+Nq/QxbMJ71TEAd+QqY6J8EZi9vvoE
5I2uaL+HKKqemyp0kDe5a3dtJA/FtI53iqyHxjJfEAo/tZlBEZr1rgVRjPm/LDp1/eV+7Mb2NR0I
ztzlHSTO/JZ3gvaKtE+z02E3tQmknP8W3nZg7b1gdHcNveaDl/kBjHinh/98f3P8Q2lXwcM2Vv15
Hv1RMfodekj4sAUeyacrvnWebmYG0N5hY8bD1k6t2WdFuRJm09nBzg9L77d2NvG8YQB9H0JMIVmr
hsdWNOq/GV6c0ooUh2+/ltaHoaH4EoOQr42o7UfU7PbJGqv60isxj4mVle5BcVfc2+1U7yMG0Xeo
+lTJZnXqfy2YJaBNu2RxKDt/byCH0N+d6Lpq70YaTXrPnLX6skvYqLiK7OJSoRcfQxhpBDPS1t/9
Zg2/Nbf+xUEu/RfVEEfB1UYn6WH5DTNr6pz+ACmxPJBa2bwpW1PFh31/x6gM23qttu6Xk2rr28N5
sqcMQLydeuZ10eZ8ikGCim6lszfjIN9C3pVTOU85csbEIDMvfynu7Sc7cPmrxBA4f/LoZrpYPAXv
560XztwK9dBpRlD3KLcPiGvBe6S2+p4SmaXBnF3Bk13K6oPLOUC6S52LJQj9BIJY05addLl1XOaw
urMayGzAIdEgr9j18seVIntefHw5VV6Ia9CUy8tWDM4Su2PvHKbOyb/ElLqf+Tz0C4aLYT1TrIkJ
64hMf5EdUH8uxPkADdsy/xmy1OXvV2nOaKSfnC8GAvoFQ1IHrbL6PHNLW/H3FAjkTxDgLBGgxlbR
2a6lYBYZYWDiGCG0Zg0VtoFp5n1TLf6Yrqnz/dz27gMwZXenwSPvHACOWAfN9riQG5btwPNskXhz
AwgZZhx1FX3knlFh+xR15YqizwTxLVVj/lwieoOWWmJh3Kxa9WXWtDH4rUCI9Cba/zIzqmQEjQtj
X3sRTYOXs5XCLrK1hxiU3kNEGXnthMaW5OP/+ouuAoHoynB7a5sIT3+EwwvjmH9zYl2UEM4fyqua
DVvQovq8dTK9CSubk/UnihJbPrvayp0L3RiToi0Swvy0dT9bMTM2693N+tEHG8fR/plOwPCnsldz
/XcyMjBHjf+w/CqrtbZo+MJ02NO3bN4uNKJ8hYT0KuCUsrHrPZwJa5/7seo2mqnGt0ki2roBW86y
NaXX8sPNpXPB7lGuZ3oNDch328qJ54dhAwlKPbasDqcta2rDl6FfK/0m/AzeboeCn2+HPOjT4Emz
cd15UDVw9N7zVHjGE7P9Rzx2Xu+ytTbZKaMXaJ+amqLhABe0LNYhG+w63K6t8PugO4z0GYU6jgGz
ujwO+6mbMONF3Zr/6nu43Il7T2/hZ4P04O+9PG/1q3HrG+5Rud264lrw4JbHoztAdeS46DY2ibYr
2sMeUDYEY9Bb2uMaFqAU1n3VQjGyeQ5Jhu62tQpn7GC8EZf63QJqt6jEnf3MvjYoTeHJqUed8n0i
5vR/OeQchqnz1tuTPjspKzs+6nGbxBEULdcmDidYXpcCPjWszbLCMVxHVpHRM1uHIMxn9WpEwMUc
GmInr2Axg2GmMbpWyXJQLARvvl2Z5jzhtAsQRai7LxJkIKKlXeZ5J5WTkn9eAWbuc6i/8j6TgU4T
fu58tFDRnHD5zW8kA8P35+XbYLi1XteBk/JrDKx6oT9gWzd9jxpVbX0SkO2QPLNRuZbPvtH2cO1Q
dJ0zVurWOZKgMUDKywFxhieh7DBGLVWdX/0OTQ8ocrTcvUS6CY5Vmzb6n+835YhSA4H8C1dD2ny0
rrHRoWfHYULiLj316pR3dn5dalywDM7ZMePscoxI6XFb/AWVjSaNq8O1hKbwraFPExUSd3RnQW6k
G36P0M0PwnFz93em80A8oHiu/HqHUYzrNUXiCl9xtmAwsJqsJe92a6PiqQIdDuAgGzc94aYM0ph0
+XU71ysGvccxyscUtT9w6S82wT+axXxboTqJ0KzLusuZlcnmwDS3zZ9J6/GKR7Z5cCBvoQVS0fid
xwyIDWbD8CiyiVFIrERfqmin0S0878gPGAUn2wpKSGWcyaY6Y2U3qMfBgJQe+3OrFMFOdNDeb6sK
jf0tCz/FJDJrPCt7nMVdiuSJGeoWHZQOkTm2iiJo3/EJHTup9Cj10V3ZsemeOdtDqmyTD8yKGqdz
3a/OEjwiwVgKR7CDOqD3jgXerX4iOyulfsVn4y336cTkNuakE22S8usMDPTfbRiyc0XTwWMwkk/t
98Jq3f7JgxgqHlM7RBfvGVIM/2A+a3WRIX8NbqUMdDt2maGoS6f9eTrCMM7pN4nc8/Bv6FtvPDcO
A9s9lG+W8syqtT+awMz1PUkLIjoGIYOLkwrajRUiTZqmiR0AhO6iWbryC9epLPbE6M/zUwHPJA4j
E0E8rQ027HgNQkZkuJFRsLOGppxpoOq3vVBO5/OQOqTuJFaZzU5iFxXP/iFk4q0+qBl136B/i8W1
Ll7U52Y+cL04CAhDHuTibhU1jKvOLTEgbJekrHN9+A18O0XPMlf0do0Z7qScog7RddSFTPpAilUz
LdGr/UssyA+oTDTlv/wNnwjwre1OD6Jcm+DoVWhCb/NSs7ENYwP//yYPwxUsA76vuxlMaLphyWux
Y0lg33/iNi7ms2pt1+OUw9XakkznFZgbok4X+5Uvxayn1CPH9lfbt8gLjtvK4q5NOwtO2FUWCsA+
ZCrcP+qgKIqvzi4Uryq9vrNVSRtglU0PFEC1ow+msNuuOzfYjOrhWPGVrN27r5nXf1p4V5yVIS2v
/VMbemPlvzmpi785zljO4Cd2bsKcjkr1VXhpOtX8mzhJop2opiI6eEpPGJhh863tmC5uOd8TUY4V
dqOjmp4CvKQ4W8mleQ7myaYhcst62c0VsT68GaPrjH9aktdt3IoeIoN/yFt2iDyaqB3KesdEVBT3
gVcK+RlsLbtAWXJkmkPTeSx0iDuO4szCro4F79z7Mkrv68C3mUlUrNSTF4H3utq7nJcctHCN0d2K
ANCeQRcMAnbvNO1D73RleQm4ZxFzZsSONgYjmCMepm22D37DZPZUuQubFvHHuIP6cEWp2hMzykg4
p8leO9d+G9hJv/7NArfNPpqSJC8XHhUHrY7RHbcRmondVU08jaUPHVRoGKGFDQ3Z3puYLzi0kfOo
L6MbMajaz2xz6u4bbWO4ISOpDMbdSEZq/tyECNVNXIVLC3SMJFjFqxjy6HsgNHBUDOdFlmeEB5KZ
fZBDIWdnT2C/706PoWea7YzDumv+4I9A8OCncMVz1zH1vLdDYOos6YSiX6vnxaQvGLc1CwdmphZp
jFcYwLl12I19x/PllkhGm/IUZtFULMeBCvY/b/N7fZE6JYxCTL5BMQn6qPu1WVk0/M4EWIHkXCuj
7oIgpAUjSQSydsD9IVP6nJLvKUuycEbupODp/d2iwrI80qx32CAqr67+VgSJZU8+oRf1P6jJPvvn
zredniyzJ54cwh2YbaVOy60e41bv4eHEQ+gmwlG1xzg2n9Q7HoeqOBsw1fbRh0fInisb39VhK2TQ
nOe10BRCGwlQ1dnNW4+WOcBViMUz3DwLCRnU7ntqNHcSUXuawmeax66eDlWnRYF3XEfrdMw8y1Zt
UkxoBSdsnIjy6W1r251lSr/Z9/Vg/6xNVZXPYPreOMGo8u5daniuS+EwKKVUxw78uzVRmP6FUjez
iCsDUZ30UGFBmPhpF3R/rKVMt/W0KhWYd68hz6KJM4dgp1iRWkLGC5oOg/xwUqVHlK8X0m8tzuIH
SV+raTp0SK/9Zz0wbMcdadnLB8jF1GC24P6xX10QG24mIfN2SBoJfnbtnDVE9VptSx0twsGgYWQ3
C2ZJdpkeuPw5WCeG56hVYS+QGCeN+nmonOIGjiGRugjq1uKcbWcZimNKvWRObUC5X1ABFqX43Bh1
QLbmuRV9SNMS4LBjPJnqJTaBLKr/KPEV4C7xs3QtHnpser+6OuhJ6WDY+oIEZNxdAbtNwYWG2jwp
AKz1XcGAkVkhuK6TNhS+/Mv90lvHGY8ZUatpzkB7yggEyGO399L+kEe501+xXYp8H+q1k/+lgRVM
405atZwPBeldBSUJ/PLCB1T+8M3wiqXBkuSrYmcLyUQoxnmHF3f1KgfOW+WCPAETomgIa9IEy43N
1LGEOm1G71Yzq+5NBNMCdO+ZvKgPetBB9k+nHGcQo2qp5lfs1+F65Iwn15wGaFEEjlMf2jcPGcZG
YEH6Esfu3ObPujXpbCVdNVFLmGHiBfGbaQ1eyb2fi3tgG1zdxXTjA4bA5PUpb40Fg8KuDdIa9Fi6
66vU0SRvUoXf3WErpqUSQbEWCzUkPq4vskWG4dh7+NBOOlqqVvMkd2L5RcQECt6hW0cGM6s34TI6
NlQ9WcJWVcdeD2KGMD6WoaLh5Vc9e8faMz40JSCT4+IrG5cUQL5dFUa7OXUq757vfVuvZsnc7iD1
NEV/8KRyYiVWqDW7UVTurK8d228/ocHkZyfthVusAy7K7wvjMQzcg5mSzOA5xs7ubKcRGMB4zosB
fkQzg0pYXFRt9zobnPGD6nPsP5wZOzY7g7mq5vuK8kGdKMSCIVkN5vHqzPPejGGyUlXhqp0CLlBB
HzXp8NUq8VqEx16URkGPpsXGYqqqITM87KJlPPTluOpfjlvreQYunbNGIj500Jvs7IE1Gk8jLrFC
E1u0mfbRDnizG8b848Yj3A1FtvyCwRfZ00b7vH6VECri2yNpbvlTKhY2nlsO1nyDNLXs6JuvtV2P
6+DDQ2GeXAqVWHWnF3C7PqSltliAsP0lvwyrE8XaJB3e1CCCEUcMy3Lhxp7WDAB4DvtJ9DEZGFJE
qI9Q2tzeXLh+f78RYTwOe8aNQdvAN4yT7yaS3Ii6OMnJ7Yo3diu0kOXQDt7yX7SpYf3LSMDSfxHu
fOfF4GAN/mWmnJ0fa+nHqYwRRWXlPFSQ1PO4T61mao69lY+83+McTUHIJaVm7SX20pIosQv6ocPd
Ulk6r44V835iGRw87SfU9lwel0k14XOryEW5I+K01y9l04XedehF2rwMSKzF774F7Tpk8xZ1Vws1
zo9dIQt28NDf598ew//07IFPc49wi9rJxBLtfGdlktWMNhKQfNuY//sv1krNSvqJ29z+BjTu+2Va
Q3e4IZQrC7sGrhAEz9adZH2XKmurPjyv8qIXPG3492mTS6dJ7I4T+RSlhW+feiZcch+0nEB3muei
PxL+5EL6dBYhwmHGfopkXfCcX9a8t+ZbyMBGD+IRy7BwKK29dJ/gcjZ58m0in3K+FNcYfRzCCG4G
2XvecPJ4a5BfJh4w308wEQT1GVmqdzZyqCWTHaO2XOxrxBtPc+dCk/UJ2zsy8K/WC8Xwh7yYujK7
GfMk6fxrLxZ51812s4hkQ8f6f6e2YEeG9y3wYeIG3rxijaE1XfEzu5QjHbsl/XQ5glHO+dXrsd6w
5npzs4OqRuWdtGR0lRFDQW9xGZcNkxc+9dbc8FQfI/YDvzVrpSm26w4kYFa9c8aJ3chDs4laU3zU
GyEALQ628IEarLGfJlxz67DHjk+4hMPJah500fvNIesX43WQJJHlf1OqZ+SK4QKmJRtrv6HPhJFB
r4a6Ep80EN7CEw28tOykBG0fE9BLRXp3jpFjKu6jJcsbevOm1O6nYFYln/uSA+ucLUgcdw0sMCZB
7qyJpJLStpOx8cOMWWKhmuJiUEoLMos2DjOCWXpm3MTF9Nlh4w9Gz1Pmr8NxJPJqfB0ASG7nW+sG
/nu90r3/EJwQdm/GbyrMXKmzBNjvGiTUdww1FkkmPizt+9RG7nDoaZ/bT5CBNYXDI60k/zt31tQ9
Az4KCjksirzG0BfO9CxWkozR0exsS8Atq/o5rM0NYbF7m/J/CA2OycmvZhHEUdunvX+ftRVw/aDA
Og6bLiZzXIl5yfeS0AuPjIYB/uK+VAEu4EguS/2rlbKLHrtyQ32cteFnnUOqNzthqZuZf88ZX29H
7eNx9h7rgjHTpWI2Xu49vvso2pWLiuRRBeHwOd7CAPB4RisoyeTa83doNGmOF2Z9CE70cqS6UE+z
RPA+6HACfqWhzJnN0+N11PwOukPxvpFOMFOxAc+WFPY+RCfcWoqREFaiE58V2ab6FWlKN29oxuij
cWvGbH6ARJi32z/MCLWdI5wnTqOZaOd21KzDo50Nqgz2a9TaDKFT7bIqBJwVT8vUWC6e9t7R65V7
s0WUEhp/B7hlW45ThtieSXqCovTGGn7YBSMomGvl1zSSvdhhCNXD97KOW3eC227zncp9AhBCyh1I
o1zNBIKye8Z4XhgzFKgQWvooXIYHmblV9LZ0bQTVK7vQkjHHV9bTfzhk9cSMxhYPL0zY85FDXKZJ
jgcufNsanPZYLfOUY22f2wWblAav1djJ2z4QGMw8ZTdb0lppFcqrsh0qj3Mpe3Y3+33rrN0TDI7J
vBcaK5fd1WxlDeRrEVnufF6GigBqJrYMoVW9RgFzpiJ3D4TkWc5zVTe5fvZWJuBvmuwE+7cVIoIe
UoJKqju8xOS5TtbUhmnsZ17qE60QdOF1NrqsL2U+tlhEVS7Z6nLMVjmzTHFwSd4vQHTXDNK2vW0s
RRt3iprW3muqQn+1ken4MjLbvsxhJPJHHHEdreDQUsokDaaQ5iimDoE4Bk7E5JcQugQIgHKXkVNQ
Q2FkmDzKIaBtxVaQDtseBZgZagjDTx8mcl8OezKdpuiRyW6dnzhtUKSY9wkn/Gw7qt7f69A7TA35
9uD+MSIyEcMFbMs3I1bK5RgbO2gXcYwMl5GEAouPTOtVnCfMpzIpuKf6YperhnlmwBIm56VKIZX0
LmgKtX1qojAIhmNHVAuvAPSd8mi5sjHTPuphTAEDs8J29oQFQc3V1hSOTxuqFPN/oJUIBE0Yci+D
VQGbk0xR5Scn17rOHm6xN8O+GrYVkmmkDWseS4YCVn42t7osp5DAFNgkZtItjBLspm9CdWFIRe93
7eYIuwLEvafNPzph3JI7VJ8bedX4RbX8GmabSLADG9nt5o6uf7V+trGPepdVfkPmiIMjl9KwMMi0
fKPbhgaR4NdN1+eqy6z6hYCX0J/PwebKrrrgOtHFFYNOcWhpvssfpuhTyICoBMLT2FAJE3Fs82rP
vqF97fT8d8Egxn2ptvmFuUQYHK22zf/LFDxqvC2ecQOmrtYo6njj+HIPwkTbh+Sl+C+diGxigxDx
YjEtpXtXymWY/1He209KNjmCpskiO/EMdiUMUL3zuIzMqA6VSLPyLEKnOdTVmrk4NZfxebJvWAfg
8hR82YxUW5JGZiJlIIcAK2cMy8WvgcTB5ppxC5d/Jnydlk1XHmUTQydndOc3ztkgdGPLb/31fZhW
KoyYVsmuDi2juRuW6pjtOnb4E3EsbsO0swd7pPGR060jkK3H9mb8QNC0WQ+85Cx4zOGuweYPI1c8
0RiBGoNnLh7rT1VlEOCYftzL7AVZe4R2pjGfiAZzeEZbOtqdKR0c8BkesJRhT4607tbr5iRods3P
5DRk4AdgUq+AOy6gAzGozu+xDlmzUbVwZyfPdH15KcLGtUk/j2pn34xjYe5zSMb+2WMlmvsBgKvl
h6qlcR7TkGHGnWDH6XCXAx2QElP59f84Oq8lWXUsiH4RESAQgtfyVe3t6T4vRJtzscIIK75+Vs3b
xETcO9NVlNjamblSmD+sMAN5ho9VXdq+W1i3h3Uc470B83qMkwyQLn+sU56LKkkGTKlpE/rfOPVq
425NARjujCdHFYfMX8luhZ4bO/d9Xk0su7XlxrNB8o3W96yUer7DSAQUYv4/LR7OdvYYYBWFOFEN
8XqJtRMOnw5vy2hgXGSpyValzvjfoP/GG7G8wduasKAg1SEpTF3KE8hv5al02bWuzA5DntcsYWOt
lj1f3BJrIhK4JpD3mkrH5VYGa4n9CxwbG1Jsukk9/fFZmAa4zyLW917ZO8ENY1To3qR48cYbhzhU
gE+0bMrxTyBl51zcGJc+63e5CFxwcT+Zk2CHL7+cuAMHR4GCnM9DWZI6beOmfMB0utRMXL4q9540
DAzMNTOnSjSvIYwXIDIlnvcw5pzKPf7N3GowKBd6Cdp9VNVLeKiKGNaOAIJIiLAg4Nru8IkMX1ya
l3kXcQsnUFrM9mVxioINqph9YEspVsl70c1rcw1phI9UkU/TvtJpOu97JMjicU7m2N+5vNGze1vZ
axhhLv7m5HXuU6yJJPI87M/7sJL2uSvwWN/6DkCum4UjEk2rNOJSkWViRGboYFW+KiJTTyzpSHNC
bHL9YydITmM8Z2P+aPwyOVcceUSTRlzyD7x78n4TcZBFp6v9JdiAm2g9noSI4FgwhiEBJ5XPwwPm
2dL/meFLpCRHA+p+HJyt1hDqmroe0zGotKwDVBxUmEvMNuaOLdmJtUy9FJT0hbHznvZeCgpSl+s+
J+McAKXdFsYdJkgWjhMzXzfef5ynFeakjhCdri9pjpk1OBIky8adxzZs3feLTQPWmkJ/R4sVbb9d
oq75hOlJkDhXo46uXYeDE/OQssEgLUbQtcXY2GbThRLGii89EaBTjqusVQjJvcmc5rQubmWfgHiQ
puJu3ds3m2ExhkxTF4F9aJrS/6/z/eYfmVBXHmMZpfd+woi5L/KRqcqtuaNwVeZKiD28p2GZVFg+
fEhsrNMhZdg6qzSHID0kTgWAYs19/r9BVbjurHU4lIcED8sztviC8BYp4lsQgg3pcTzb3oG/w38m
6lV/eZ4o81PBl6MPlTGSnQKERrtRDCnOhX/5cigcteYvrVz+H+liHLskLoWwO5AHOIK4tPLDZa8U
IlbM2Y9fhdOr4oT7cUQQ2du8G5S5Hxq3e+Mv6oPPVJf9+C0zVkAstYeyPnn5ZJpzVhmE0a5p02SP
iAwfJY17cgmeJQyPKtKU+xbaBBb0LNfjk8DSbk8Oq2lQJl5Vprc8WvU3dchVeFhNnjyPrAL9XRsw
Xe81xqiJp4DoJesCmUU7cKhYq1MaRnCzmN516y9bDjLd8nAzFeVcDbu9oI6h/C7rCqgUi62krwhI
11IUYuc6yISbKMZXSeKsq6bwBJo4BcARFYyFpAlafkh2T9NY025RYjq9WyZ25H+dPGiXs+hAhjy6
bprYKyWKglWs3G2lgDZ0HgPm2mFo3RRujwK3icndFfuxzB0caGDh5H3q9sM/9nWO/B0hm36Y3suL
F2RgnCAKtfkefRBwbLTO4oxWxls+7VzrnNhyRr+snqpL7EDsIpURZO0+UEo94REfikPYz8BZyH96
sJfBA2sAApRJbysDxg5QC2FqfLTkNR58Uq6sAZMuBz5Qrg4pPjm0Yjsh9XdvZEfNMWHpbRmxSvAa
QApb9z6Bm1Ocm1hiME78dJWXLubnjwzvRQ+pO9XNdljQVy5sDKeKiaoF0zc1HjbHlhfNjpjn0AIj
sPO9wJ05bRsQYB62qUi9zFzH2oPhgfnPAaZ6JRE0ljsq3lT3EJeJTo5ZH7ln3VZdcMvKknxlX16x
L1ytsteSlQ/MP24LYguENTpaBEbW+7LySIA7VBjedbXqHlwKkqstdWD178yDgyY7USIessWjOAJ9
3aG0RCPcbry89kI2IphBdmWtSnqMp7hXJyYBhNFpLl0sZ8hHdFvNq3nmNMDMu+ZZv+xgGa14LRGe
/fhoh269r5VsH4dkDqpjeBXEQ0QbdQyXtofYGpMNyG8aKrsC/1DzRZUnZJCUSzJ3LW/fOb1U5hK1
rF28d6915NDtCRdmWAFImui/8xh6xW3ZE989MrXpgQLWMPm1KGw3yehF7XGYC2h3PsGDjwxfOEIp
d+b3EK4HVz/GJzoyQt4TzmkBKjx8TRVRmiOT5lrv0kJyFLKWJxKelqHgJ8bsHNykcAzd/cqiy36B
QkHT/7ZdUxOldhOdVQAH28SlFpVYbpTikeiiG5d/UulXlLeWN43qODLwh3CC50/eaDVyppflXoqX
qMmSxVp8zGmq36s+Xk9N743pR+WuCVhFASBpOuTG1oakBU7d3TiHACl64Xn+RvhTfA9hd0RN6nCJ
HLDhohk5jgNWKPL4veHCNrQpkTgtCUvz+lqx1y/D+JGDr12gBDVLufMBhsV7dH+ovWYW4HN4Qi4u
cUxzmuiuvI9srpad0naiUCabxtx7popkKn+XrutQEJKoBeIDbMbz/2CiogJhL7gaNWdhFKipoW7i
zw7lJd6zkmMLnletGE+tHoiJR0k6XgiiyegnsmAfPjjjbXYLdMLslhjfOGrKuJxzPkoWIzqCF409
I/8VZUjxNG9RadEfuvmBO/xSv1Yw5/7rR/J/5JLbCvyAkCvHZF/3pd51+YynmISQTW8DrKCsc4oZ
5IfQmHTOAqg83JNc2+o4l/EiD7YxlX3JBYWhCKlx1F46uKYZLiGRdMfIaEnStmWtuylWLLXsguG/
lqwkUTRO7Zwt+LEi4BIpVvrigF+H26aal+opRBJvd/kgyvawZGIEiFKVvDvTKJ7Hu6Ut2kvLs07W
TK3OUbfXMr2x7tynpCucaF/4crxdu9XDB77yy76pcJaSmG668Vz4RPF3qRhLAgA2xxaaJB4S6Ibu
rxaj4aD624UQOjeo1TG3ddqRoasnBrZX4/BmPIqJi8xGWVnIv3ogcbUpWfj/8opNH6OeBP6R6Fjx
5MxOAAfhKhaxdzaLwdGEBu9s4HigTc3eIv+q8JpY4Vnh5k7KENpKR9J0Z70uezQACvjnpyn901Mm
N+/IVXjVX/bso7/BGLjeQzUa0i3bI4XflM0dXK5KYiGPlQgw9Q5EjA4egex2G9nJ+Rv2zrAQZPS4
wo0FSDdi98P3YicCW1dcA4akkA43GuSme1j23JU9WgLflkYNQEA8H6sVFOP5b8hmNX+oCjcdiSw7
wA05MrUZHhtjBKF3ckfFMXND5tjRmYgjUOxVoyOsVI2YpSdGsMSApInb6fxoGr8d7zom3fHUlXP6
PRUcwmxW3eU1tdPs70e7gnPKUe+6HQshZhpo2m63rWiEOQEOn9jWZ8X4Gqe5DA/an+fxMBdz95PF
DNrXS/HwXBeOBFA9Ys6DuBP6kHWw0c5kidfgT4XJv9qXpfXLzZIVPMRBxYt/w01+/ojTVtW7qq79
Ygf0YULrakV0rNcmJxDY5rc6tdXbAHICk2Rdl38xGqbVTQsL990TcHRuwBf5T+j81TuInRU1T6T9
JYqmkYQ5RhzMb6udCVMmy+pX99jTon8oqqk6B2Df5gsmu6a7j0NZn8e+xVMKMCJ+I3gNVH2qiFVj
vCpaex/olIh9XiLBZdNU+HtEhXGPr9CSD+vGipUOJVDtFduVYO4FZBT/C6dJ2/kQcJ+fDkUrUR4S
AY/70FJYkGyBUMSXMsHIsiOnWM6ncvLDM4DE4QjCcCB8MGcxzu2Z4eSebKV293ljHVLdLV0WhOEw
pQvstsfcz2jOGbDacfNbbcnZUyo3PAAmW9+8pBDOXdYgVl0R6IZMIqQAfsAJuOx5yD/RX10eWdtO
sbqvwiJxnpGmUI+iRZrh4oad35+XLq3MIccI7mwKJ47/Ll0CiqJi4gO+uwjiWGG/pO6JdCS337hG
EHntykgiujuLkh+EzYuIt0ePYcItoTbv+lF5SYOF3BYsiHyr0A1XVdd61yaQtYGOp8P46YmY68Ym
6bPhbaITjN2vN5jdODgqf66uZuHNUMdO91AaOqSOQ0VZ4ZlIqGOPQ+EqMGFTh3Fn7Urus33P7mK7
4rPj4kjflbkdp6iuf3qIBw/zwK37NjEgY7Gg4tNnEROACd8MfRHWt2z4AYvBuZs6XBMuh/9sSUDu
mnUtnspAVT8Jf+NLX3DZIePPB8nScppewYMOhoVjtaL/Kgt0H+Y58kAr8YP7ba1YhadtWe9ytUbt
KbR4tjjWyti7GBWry9Jb/11Gub6nvhiwjoel7T1zBUSuQAlIpSwxlxfL+AT/hYB5f4dpEs08XTBw
EkofvWbnZU6tvtaZtowL7YNRdsx77uTcMtkN71r4dYSIHaiIYFE4boqBaMZWBLBdNwoczhvaLV9w
YeuEcyGbluHAdFlFu1JOPmDjxik+ehnOb2DM2SG2IN/e8Uok5S3Vdk7/GaaKsjx3ysyBnUXl3gNg
lne1j9yAUpkXP9ZN69vMVKb41wvfNXS0sJZm0I+gnVLygGjFPAy8cprsgMI1B2v3MRONI8qi+d5O
WPeLt4HShPJtGNbuLkL91V+RDGT3iB9q/m+A2ldsK2/1/jJNtfUFRrXReCHm8ruVTvmoe7fEoBcK
yHK2dGOM695g5zshXbJE3GjYnAyxa8xTnEnERsW3fWunIv8Z/cR1vl2isgQWlbHqwGORcJfh+lXt
PKHIBSERBqelZxVwhnYzBU/ocMp91iuTCIevbuRyU7mZiJ4UuXl/h6N/KS9eo4ffyYvd9jjOcdXc
UBhZIeXkEnmynvGdbbqoWyaWd7Z3d7MI2S5tBums3UvVBjp+xH8rFv4na/dfU+ZxcBEyEu4Hedbx
uRmqZL70uZ4UkQjP6+G94s195G5SJa8t+YRkO+FbX/YGPOzzgh2wQXIY+3NcsHN/aQD00rXhj/JY
1j08cOZ7iEvEEwqcEZ/Y1EJ5F0HezTdThN+TVjFKF05ljPOS5F0Rl4fejTCFxcgz2wBO9B7oOJWc
Yx44/qOZaRm8TawYsF515bhsUcFYK+o5Xp4ym1Lqxeg+TFvr5/KzXIzXpNsm9fS80W2i8WdLuHd4
VLqMpA9DAUhEk/j/goaVwZ2L8+oPxL3CPSYIEwqKkBie5cxLahdmjVgpF2mL4VcCR0Pqi9nMwKbl
w95rvmfMNX3usVpZ+0bu8gKZ+TbrWOwJqcfgQw3d6H9HTJ/nnoIE1oC01JQ/fmD9fsug0xAz4BeB
HSIZ4gurBo9r/arb23ygcnJHLC6Bs9pwq9pmLnrWBmqe+awDL0Ovb4yUJIlV9x2XNZAIswYmR5Ea
MP+D811/ncTnBgEWOvhdNWmNu3QeLSJXVCZoAA1Xmq4fBVc1rsLNhkYPxjVIvLgGJlM53FrrCTod
GE7Fs1QFVf9A1woLG4TbVG1lOVtIpj09jwbzuYGUVNIzwjWruUIHMUOdsEMkLMVGHBNeDn8P6akN
+y3dtXXHBscTb0zsISR+v4YsVpaQWfxMjhvBa+k/z2Iqh45rmh8KA1JKK7hScBQn7Ok27pQMj6Q+
R97evCAzwJHR/DpjM/kB+Q6tIc6n2XJ1cOGDkXvG6SytXE4ew/GyYQ9D2rOD2/TUY1/FK1jBUNl0
OIb8HUzI8TMrV5iiJZsrqlYCHRZ3+apAZyiSCth65dR8rD2C+9VepIBLzfq5Wu145IkByAPzwHnq
8MwkDGxFd/Hj2CVWKR0BLbgcg//82GWt4fh+dcht6Xxjr8flJU1cPIxLyyGXgPJq2f5W5h2nBYBY
VdBFxi5U9Nuyve6MPcIO17gI/NBd7C/ivRWZ+9Lrqan3CNL4r8tRC76JaVp+WZToN0kQUILkQqrZ
CO2PNPCwOSE7AXlPg4ELJTFVvX42ZVd9r6HIoIki0lCWpwNSbckwJGzuyjBkg85udeP5kX7OZoUL
qZox3PKnTeGPhal64ksL7TaD4tGRg8tz5+BmYUs/uL2abXWZtY+dbkVKwDNn4YDVbci2vo0B8dIY
u1Zbj+vZ61iH3SOvzgpAoeREJ89YU2wf4rp+1+6MZ37JmvXPqENMgPwydbZVUxg95N7EoMBNeyQY
KRxbbUZPYBKFtNnA20kI2R0Ski/Rlk5n7XFDKNiA4/1v36derF8wBApFYBP3dIpgCFxeTtl/1/sx
yPrVXV6UKiU4N8xWjHF83sxsKbtPW1PzETSjQ87NklN2adR46IRaYO3C6402V7vlkdqZOiZjawi3
F2xD8m3B7/kM3y7qLrZCDt5kcC3Iy2YR/taZ3MvnLMoZEzwI2KepFOhKVZ1EPxVhWhgmIcHfg2rD
6N2zmsV5xQz7zI6T/4iT9Vpgk/f8MJ1hbNV+bRSsjx7q3roXUVI95amXfbXjlTxI4s451Lx2sq1p
e54uaDjJfehp8sRMD4iFfBC8jW0SM0yrNF6a7ZJfryK6rpmSKhE26b6Z/J6lX5F3mCnoDnvDXYra
ThDmGsW2sTlPHtaQ3YDR4J+zOuk/moCMQMmPxDkJ9fpn4hwct3FfqY9lcUyG6JTnb4SD549KSxER
AwvGhwhYkrtt/Bn23uTy1trkXGVf4t5LWOCGI+wgJGwu/X6BZZ1FBDZEclWlvBSqb/7Elq3WJeHD
+8FGCEcEmBxX/LXM1EVhY80PVQMdARPAMO7rMVEPobTOuO+lzm6FXjiS/SUpMlgdsn2Y+jr6sTk/
lwOBjNjZ0KEk9B54JALjhEzBHhr1lzqCkHvo2i6ITqNcZn8npQGyihjl/XqZ8nD0BYvsT/nYJ0+l
9sFiTBj8s90Cu7jZNs0wQ6UyuRtUm9kXgofFnYMLiTPnK2b9FDODL+U9nyW6dU8l5Bnpi7+AFFA6
HmranLhj9Ut70xTsu3dR7Fv+G1b9L36CmNZtkHg8ZkZA/YTdCVKTT2EBpL1bP3MSQAotzK0/Be4o
dYh6YP1EgdiZmMfKYI3d0KjEr7deO6ATqMxpdJPKPPp2hcH07Tem+2+ecB5QEdLMA8WfA2DPn9WD
jBJstNea6P5KB8CNxmPVYHpjRe3j5MfRUYvjDNt7/KjIABjCyDQsLJCJcC7RL5PkJ7zVLbsETAzT
QBOsy6j7oaRlR3+w3CLlCVwqkiaKGvxhlGxeOV0WLSf0ZkJXzWTsqaAYgdlQlRnlXTGZbJn53Vdu
QhPto8yrgCx3YfbdcjB9EZmgsqsZmjjjhp2xtlvqgcSqYT/5G8dtuCZbnXVqaC6r8f3ozCK4JW8b
Y6vl4zfSjMHtxItI/6Oex3KrHXpRXyuhzPUqA8ZNc6Vo4zH+qzwMYzuWsqkkZIYkcxRtnd36Gtvx
9jrMQeyvFuJolhAAic7K9MV2zdk5jFXmkfn3k/kLTTrAeuC19XJrAZzHoOMF3fJ8uI2esQ3BbJ26
Z0nKogtJ9ii6PnJGd4LMKTua87ga81a6Bf8cdRS2fcgXFiIbVTnRV5xAtWIqI2OwqfFcl49zWvY0
spRJ+a1YucanUQ3Rm2Oi2eI3DInT+LoZ/+tsQEZMQ4/ki3FA89ISza1+D6cvMse475pXbItGbkbG
XrAVtdJ05aRmUW8DDYevM+xuzAR+3NuTt/hwrVNKdewxJljd7mVTu3o3qMG/R/MZB44C9q7RhrxW
2d3MnsmH7xSZ1f3n4FcXvCX6Ct4Owe/j7C/hYzqzcf3T5jOyc+G77XxuykgTCAed1lRblll59TWi
dw79rs7IGzNT2JQ47sYj9efccrnhx4VLWv1O4wACkD/FqW7zevVjwCy9RE5Oik7e9BEWTEqV8qTY
DIFsqZaC6tSLhyi5joEtBQArQM4sxAnnl2WBBWSe7RbZLQPOhTVEL/vWrRIDtVuU/vzA0ZLpfxKh
25wCFrcUf4xs9TdQhNL6hXx7Y5+9IrTPFgsrq6pliviBNyH0Qp7VfIYKvxbiZWX7nvEaj6fsDbZz
vPzJ+mJqbl1vEOIuowqc464oAmAK5AWSmxEvH/VGmjjcXoXEk0gfl/8XoArzwCahgHjUFqXZtVR5
M6pKFJYNu/akf4hGY+2pqxpzw+udVw15u3n6ZSVGvZHEf4TpwCYYzMZamLfUFrW6m0sZy5078v/4
TzUWTfBBqtRTTwq2K582lmTWrpCyMA/RjDU+cIg3jNYtbLo9WlHiHuZxTI9M47naVrNAaOfxG5uN
xsnbf+EJZxEK5wjPY2JnlndAe4BIptUydW+kpQBhpJFJxnskgUbum5Ed++e48hup+M7g+B7wNFT5
E7wxFJIgHKt3TJNduBk6Oz9k/QzhqF6nFYsoPFd18ivZLjeIup14b/p2nXaONNRAbtC9yXTPiesV
/yEWLP7ZkLkYHnsK8Nr3xg95TNilsPaQOLJ56H9ndF38REpjx1i9XkETHfHaU5M5Y9fhUlJTrwCM
PiA6g3zU3nAj5dqlcfoET7RTmOjNB9ZF8hUrRvIZiTBzn2EbTuC/uOVegNIYdT/iQOlvK+TaI7uP
usaFj3nhTLQEiM/qsZX8BsYpUXMwPgvnnE9OWLwyMGKUB8xfGXfa6oIgy2ukTB28EgLzwQmyhyPC
hxHS2fYALAgMEkl2YZ3DEHjN8UKER8Z994Q1oopeEf/o5PLwVea7NrTicdZ5Zk8S+MHtPKfeaxKX
BBAd0gL7cqzzi6xddm9oFil4lVwzLMUDj/528afqdumuiZJwRDt70g5a+mUgf0Oql7gIWYPJQufB
Vjg45xVPZEaK0YVN+OD3Kc2R/trP9h4ZCasmDd+5/7f0UG0/+U0Vco/RE8sHNxXJK3ys8HD+pTke
46VipUCXW6XMpCmtt2wsGHIVqYiNCng3XwRLru6ublDvSYYlw10XOzGOQBcInyKRFhNPNcj3JBDA
SmcxevCAWerO9+PuFZNT/cUdViVfMX/m16h6NpqlECVKSr7W/5FzMxH7skqgIS3LkmXnpUmzJ1zY
a7obwB/02xHMK/QS5IM7tr0GYY5vKa+2nSiux5EkzbXtHC12sgg6/ZzYtvcOwaq5pw4L3lXwKfNq
6f9y1YOMtIwOZVyzKJBRhhJRTws4j0R38S5AVOKpy/O52U28j513yUo3/BgG5y0lcUOYonGOgeJV
EdR8whuKIUR0R8PLOrG68Rte64aAkWBkjVunuG+CZSVkPJQ58qTpUNQiq5bbQVBTzZgGypwSjliP
7Up8IWrumso1b7Yz7RXntnruY8G22LkzINKDR8j5ZXAc+bWbY2T5xb03gvFqM3jw5oDOxVN5LAYZ
f2ZZpP5FWIgZCNZ4+i11qCl76McWJAFA9xczhJryTbp3auw49fLOvRZPh80n7zaosUrR8DVnDCMd
Ua1TwgaT5DV1JdnZayVwIRwSxEjXnPaFY04E40thXLAvV8aBfYgxnYI67RB199rmab4NcRYWx8rt
cqo+dfdTxZXbcM92WoyTTjz7p5RhrdlLTP63XYysv2Oz7s4sFVsxg1gl7Y3PuaweJttJFCRIKe47
RByodNCquQJOSov1dlkLYL2eH7fjSYd92x2sy9Idc04nqi2tr55zKsluc0H3CxhdIsThuaWa0WUj
qEg57RJksCfJHAlRFPZx32NeHXOeQ+vU9k/w/7aZoltyoraC2rc7LPbLmUkoyO6EaNoPbqa6Pwov
lEAR+hFAeyqyfkdMqyWVA0Ht4If1fHAUJSEbunTtctB9bPKzzvG8Q0LxYjae/GjY8oWzWo4J+pK+
95gQ1hspw0nuh0SJa89HPhXNScgseEzGKWg/ZU6NNOUhth+PqLnqPaFEDBpbhd5JKjsCygZYnrqC
XDjDzHVJCBgHiokqCLuQcTvO0rB9CqxXnYOwyh0wt36/HjyWY+1jOK39vxjfKxKGtZGnb/omtbtR
XFnYbJfW3eSwrL9hW4u84TQEHB4n8PwU3xC4eKxE1OYHj4Hj2mTSFMFHh2me8PmSO1+e75JvQ+kJ
9B433ujn2wn4RHVCflifV5F28XIUxJECBmwi+oKvY/ZR5v3VcW6wNOEP0Tph1ExDBx0Wph6xT1MW
B44T5xEHY+ttm4GodUy7XxnqfRQGatrWGZIC7mrjczMd6/Gv7aPyRi4YtbYxu/f4GI5+2EFPgu0T
MkoqJtyt1aHhDU4cQJ25THsL3v6QF8FcgytGElnBDqzomWEW432tw6V0/mR4EG/MWKllG8LLsQea
BClC7Rx8A0yUTMKAjdbhz0ooSB+w4oFIHkYQRfiHmycOOPeFipBkfTKdYsBD22xqZqWFzFnVXhnM
UmoHEEI1fFBch6nDw0eEI7ZO3hKccH8RE0XBd7iwwMAcJfxToyP94HVB89XUV3rI2sFM7uLY+reF
0/PyH1axwFUqGvdGt54dv7Wbx+2TS4DxwMDccqe3MqxfvVbL9KIQuquLy6LsGOS+wVKx1MJ9apEP
8Xx4ofgKvOuTkkdipvevkQ0cFD8i5mmBH877kGqShMlk9Fh+e17a7tY2hfJNUSTlQWgIfvZilykJ
dho7hNotfAvl/spSDTjiqfI8cIOyNW/6wRTPxrqTewxGCjg3cDBYsqCrAdKYhEtQh5356CRHxOQQ
4bBPEyWPydSOVzGk99fnIDPLL00X4b+OkegWKmSGQUHQXn3sjZrWN8zkTBvSW5JfM7bpcGc8J3nk
wIGQhXF5ACvmg27d+ANT/vn/HSEf7mx5QeKBN4n4GVRK97PbESjZQyrn5NRtVjtfTk+yVwhTRg9l
lst3wh6N+4m4WkfPc805iZWSV6FLkfLayq0n3XX49JfJdVCNrtaHXZZ1UYIbhOjyZuYGgENeZ605
54B51SsenQA0FqKo89mvQXAD6soaAIKFR1wqLkco5KP04ae7/BfgVCVhHShW9WX2VDrvAkaeW6x+
fXrHV1R9EuksKd3oWzVR99D0d2MP0hPGbTtNN4OXUSq3yXyd8oPmK6+/UvZC4UfQ9r3g4lCXVHSx
csWrzp2Ir2Xk+2XCA6kVcPZoergjPTi3hP/AxgwEWf7COogjzgA3mc7GREt9qhR+3UOgOHAvGROe
PLm+TO4qbpLrY9CumD56tS4phSGZSM/cgnFjb1yEyuTSXbu4H/EUrOvRzWXrPow+EHINLA0rgKfh
WpmqG5lSa/5a8o9lLORT7Zfmcg3JrvvmKhAAy/AfQ0BW/4Rll7abcEnhFqZXfEcC0LsQCw4R4Zoo
TfvXcpr76WdwdF8PGL+Mss9NlFXO3szL9UEXIuTqwCT1moqSZujNzIP0hSLniM+rw8HfQ0NM/Edv
zsf4HLdc1u60VuFlpdpC3uKuZCsY8RMf/rDEHKtjXPnOss36eIAGY02/A51SDfuepQVv0+gag91W
YRAuXzZJevjEPL7LsG5jtc5vDiBv/0GC9UJ+pl+adf+utQ4h+Oud7Q5Xu+nu2SWG/aHhUoELI6u4
uGNoLJevwdYji0XTzj/F3Cb2UU5LR3h7mGKKczhvibbJWU5PbFI8D//d1V/FKye7h4GpNBs4FmqI
+ZRqbYW0c/1EYWdfHbMJQXE70yFycfUQ0ncxD5yiZV60zQ58n3q4RnK5LtHPGGzCxdPOY00nmd1I
v6dqZejgLx7cmTg4BDAK4XezdNIXOkCEd8Hhq/gzxnTSBwNG4HXpAOxvIagr+lOWKUN+WyaVqoPO
PedCkxKeFVFA5dkjhTJNtUPkdduCak9SOAXWJgo6isLTFopw6prdCkYnPPhs3b7duLAJckTc37MO
upozodHuUtLYK5/GAq+P4AcTyJyN4MFYWOj6wAIGiR3K+JV8JuiR3KoB1rjftYuhicZv5x1L3eYx
Lchjb7uk56aAw93Qi3BtCLYewLltNDiTi6o3yB/V6rF5G0h+iwckX1dsuzD1sH4CLLzDd1jeGGiL
63YtCJbRkqaL+ULRXvHPAw2UHlLQZze+MnkK98Dvlre66BzszUPs3BS0KoW3ueuv8SXPZVMBzAqW
f7Fox/wPR9n0pONcNRe0WrKyG4VA9lTE3nIlFbszm8RowkPqU2pJkfnScrmYkUxZRHmMOd44kKCl
x3rYJ03WfBBCXKsHvs26vpCho6jN5uDQzmiIhAp4zH37WzDy8M4Yw15vyfUJmgoEK+wdLxr0eadN
Zmq6ayqJGKiTStI+UuJrb8nfRxtvJFsVAc51MdnmzaUCJg3Ch23YSXVUUMASZJm1G/FC0YCOYPq8
4gxUJ1TCcHmrBkUIpYfccDKBKdMtVvZrByVFOM3zkOLfCeNZOy/RQrSS4w2x75H1QfDkNOwFHlM+
IerSs4QVT0CA9aicApNqi+L11WgqhzftbEa8BSpYjo7V+R26vQiOBSfIZXaXOcMaAozzPg7kSHMK
B3Dhk32VUf1AcNY9hrTagKxsatMfbIah/wW5Mn2lSLVuT3UZOcdZD7SRuF1kLmXEvvFpQe4svojJ
j3DuonDNf03hUIgKF5QHH4HU7/5MWDYuyulcOjMXUutT56T6dl5J5W4WU/r/4+i8luPGtSj6RawC
wfzaOShZkpVeWNLYZk4gQYD8+rv6vk1NjcdSNwmcsPfacI4jjPXbGNdzf1k0dGy2YElQHyLtWEg7
C/EN/BsDWcfl99w5ZDwwlZjZppGrEmSPMwg8e4HkA5A9h/b5D/ihRsvEXu+Z7z/n94ujItpXHigC
9ARTrd/rOu3wU0fsDCUZxUwg2be0e65D5R8nbh2cOQQ7uRu11IBIsVrou6ZlV/UkFC4oZhf4h0lE
Lbq9GUq4gyxAVspfML6kWpoxXfepMaBzA0Yy0Z0PzfQpn8mw2/Z5Xr1PTVx6h5jY+YJ09TV4XFp3
Svf4lIYAt+INwr2yyvmFiIYFBzNdDzlE6SZfmJAA3gASmYaHjqF4tEFX03/BpMuZPKU30mFJKcdi
bMZB44R1SWBfSYu3CRYwCb8SI9ASSlH2vzqqMnGiUZDvwahd1sNlbE7kj7brkxWos9CgocXGTb2K
K6ojgses6uPkOY+aWO1XWSrGwpP8x0TU0N7x5P2hpDYXhKIokAVnMWiUWYl/N/EzCZTEKnqXIez1
rxieUbB1HIP8B3UavtGF4K8bHXsgo0hX9R93LFCwb6ns4gPIFj991fGYX1wQl/Vf/Ese/DnsrxIl
XzEOAAkNk3kCuz0r5qOGP2HffJpZ8Sd1vaE4xeidGApiYAaZ77avcxqgn1n9IsP/mw1kge5Yl83T
FSBGDFkeO9F+hcaPVaH1l5cREAiVVpIvySdZgBGEHQkYELJJmz8QsrDwSi8e4qPciWQBttIWJDEW
aEmvaVyU/8YoRGMWgj+bGMrEpYtJ4Za1iXmdoiiaVfZi1TrfmYVl8bYjlDbdiqlZiEzEaPYouWvG
16CN024zDlNbHNvZ8UFCJDZ7YKXGLy6VJlyvdTt5TSaYgBuVrngGDApWzinELj9U2DrjL/aZu2+U
JgPxFNXQPk56dIZj5+PSPxJTcKsMHRbt56EZqpNVKPy3Sx2tmPoyV10By9of1D1NTYAEldbDUmg/
3eVjF8Mu1ujfd8AQA+yoIbADRPZEOJyEipeMOAI/JZvPbar0H+MijgxYITrZ0TE73+ii6R7zToBy
TH1fN2/Vkq6smQKs6y/09aBTnYiWcYtCAu2YLCN5IkJPL4dw7cL+Yuo86O4o9Sz/oXSCfzD2JohV
o4yOaRLHBByGDfrbDDv9cCZPENfcAmssZZTOB/YWT4X3CnY9ZkMc4quCS5NJeBslQsEVF4Y6Md3o
p48s7qMovHqUyctnu1rlnC1RnPdj2GBFYtLov4WIWMJtMfpEbcEwWAlhME43IgEM8x5RIFmYgABE
osIj70/uH01Swe4rEe28jop4shMI9BwenSq1vEUb+BBhxchAj0UdTbucK1pDN9GVg9nB6pttSMR7
Xw3LIygh6aOOTcZb34Wdei9LL50PMA7IiUGBD5e7m0WsNoTLwiTlwtV3xFnegFaoc+lNFusAafLK
dccaQatdYhb1PhsynahhEKTtmWDhPogjqX/D0p3InaQN+NSqY5ncIybmWIe0JhDyE1u1SWlnEiKW
x+kZpBXZFPSkDrY1IfuLGk2o7gTN8I22OEXm6Ip2eOA1zdfrUs3+V+lUdO2kdIzrXVUu4nskmKjf
pmsf/R5N1dKV4+UnmZSTNN/in24WFvy0A3sYjuFvmuOMHIXScwYSRkTyYCsxxfdjbbigwWa4v3Mz
JA9MqquCOy+vmZO3xty1siMcCm7KfFAraLT7yhTFo3VNnG2HTpG155S6zS9cPNVjQ9tKFKQbJfG9
ZcyKVdubvH8l9I2jGy0Ven0YkgemIE54gYhpOSxkmj9xmQmzYZEdunuzFmgw8w7YnEQJw+M0DM4H
dn75X1wPxGviVB6OxAHVf3vpdD/tRHgaIqSUQTydbFm2UGcz9ykgvxLCkC8dpJjw9WiG5cKUYju6
Ezr01B1Z66beRHJrx/T2bibMTW55qaFATf2KnG8T8fAuu2xdAr3tfag9O9c41aFjkOdtm77w/F9s
0Su9t0Q53Vbws0r36wrqG7Wq0/T3FA2k/m1mEg1feGBakg+ZXtJFeen0FlYdpZgoiZXC8p2gGnVn
Xop9GyNK30E/wCk+4vL968s5/l1R1pLObPP+B7okahFpzaLve9PJ4d1j47ePVK0DRoYOixMY7tM7
kR4AmkK0jI+iz1Gtk9WMYge01ntDFlSyxXoBOaLgtA/YVM3TJWhiK3aV9FiQVOQ4Py0+w+7TWE52
OpuxiJ9BGjA38JlaJPzomsThgs+cvCVwOhsCKujy2yQlQxFHaB6f4iGIkPJIXJdnosIRIwMhk0T9
ESH55tFDOD9ojFO4XEapexuYLPvlzRGaauZ2Hwh9EPwEAbbKPZOnnCV7Vvvt+B50abKe6db0DF+0
S0Crx+kqTopPmvk3aYDiRk0K6meSOJbHRUe0KTmGszMet6w59CRmdg+suuIrJN6Ahy7EtANyoYM7
vZJbU18b0GzuMVX/57PbOAZP2gHDn8jI2idr6qtj4YP1+EKlLx+NpSjcuURi6K1UkLuovhZgG1sE
IDlhJdb0Ua02PcSB6ohPcMYIGTiu5PLy3ZocAm/9NUsvYvpbmfFXA7+NifEU4OF6CwS5AN8NiIrw
msCZBSaWRJl2+6c499FU7/jb2sXhuq5cRhfMPD2WoVyIBgZSXBN9vMIZ4MEuZmb7LuKaF5AKpjsY
a+JfFJZ+t59W2177sRbzLnB9vOvdSkHyQVuUZ0e2BjOj8EqOl8SDmrej2PCSfT2F4+920bQHfS4M
1KGlCE5dxMx5L5UM/2AS1hyOmutj07etfC9nGV9BT5YfcUfIxYaIFk1engqH704JOuqhI26BKFwU
M5uABRkdjjsFT4g5U9Lyom6M95Ma2w7TY1edPUQ2+rR0nfWPjGdIDqKEZHFrK5TWRxIbus+VDE/n
Q4iFrHUHKl5NP5POJ9JL7VOCyReBhTNU3bfjINPdJmAPqGHDDikhIXwOo49cNd4XLNu1Ok8ECtyP
AFbsRqbL9A+qRRnuVt/DLruGOLpP5FCYcM/0rGsus1lv1gUATMhWSYFLWO9hZEfrFoz/RW4W/OT9
gNU7dqZ6xV5H/HM+t3glcKnW+TlvXecX7naFKS1GcnFHPkMqrtTnKVLoRQ4mOHaEaGVnQnrrXaNT
5BpbyEdpc0oSgCRX4y1gaOARIGTzGWhv6Wia/MrmdvmVFjykJ+ycC3dzmJP4qQKuUCR9cHQOVPbI
49bIDMELtjhiO5tM594e+xE2AoSqxoDG8EligqxG51KMzM8hons6L/bRVIekZ8ApWuythcBfAqZE
rR/JrE1wdkQ9Fv9VVYVF0WmUJHwFHD9avg3140plz5+Ds3dgw1opd1di6PD2xESRvxd2Pg1tQzu3
AoLAHkhyFP/jHcYqJPsAIqY91X7yVyMjnZAfDyyCOp92YRPQ9jPHUXX2nnktI83HkDVM+kJeHD5L
II0Jxk1eEoQw16Uee+8vVchaHmYuqL8dWTif/USI9jmJB2hWhgXNirBBsjXhCWyTC/YKdSGVIEsv
/TC6L1MSNryWbCvcQ42fylzIjrD/SGUW/7VMgerbC1PHe8w3IUvQKe7XnRIQutESOuMDuDbj/JYz
Vqh0KZgyMG+sPBrlrECyxXSs0q8NgBlxn2bMsv/0FXEBxwVJIp8pGCv/gwcQ88V2hPSUnnK+fPmj
wkm456VAzcd8q7dOfYoiT1SYV6X/jyZ6QMBv+YouqQ1Jkt05rj+hj/SZwv1xgpICPObdIywhHZU4
Q8DCUOwg5U1P7sJDeUlxu2LpkIhHOZEkNPo0EH4fkeSK3Hobpoxy9U5aaLGgU+CcsInznIBrTHtc
QiLNnfC+B8wMbzSh6NlnCfD1PdiNMHx23YG9M3aXuTiImZ/4AXU04iwzBuocOk7ondcoqJnJ+SFW
rRlSl0cv4wTDIRui+oHnNCXhbGZKD/S4AkATTU24L6Bj+XykLJPtReSI8JgRB3H0u8HjACiuVpHH
grjTH6Lo5feAdiZ5HXEnAsZnQXhJzKhJ2w3L6Jlz3iHhbDGMWmETtHdz7xPEOawNWn0INslpZElF
rr07eVcNNtgeKTFptnsnjpku4mtpdkFs/eCAxCCq372S1cc5N5Tkr0kOwmSjpywP74maQAQNVzos
UBeUTZi/MJINaN4rBgXhcRqgeDPabW5giiSAzwo6PWJ3s1szh551Ew2kmr4gsPKbhxVOVXFgkpb+
tB2QUjyLyNEOzURG5rZxDQspWiRy/GzU2w9nne1HHpnQOfVBH/n3zNTw8iGlrHYKSMmfVvc+csaw
9OC5jq7rbBq83QZtYcigaUWrUG2WWeCZL7W2Zt8QfJOQa+X37WlyyLHcByom01UAYXHOXTgrfeFm
cudT7NF9PeOkmW/ewoZWd8pgshcJy/rNitOAUDJfELcTizT4onjgRBlbKrGjXBhYbFIEDUhra+KM
jk3iEzOPwRPUqZwC84T2Oq5/R4ztbhHCWl75BRaPkxG5yK5KEwibngejN6n7pf5MMKovEAb6Ynae
w7FF5lJoICu4fNFrvAHsDUEJ4txBcW+QB4R7pcuxuKZkOiPCdfy8ui698dvPNSS375sfSqXffSCH
yP1uR3anJ9zoWXLovNF7mGL6FyzfeeZs5wqoxYX7ZoU+SQnI3+mGrfNcwqpiPLP2wzq9mE50Fepv
DXHgouGThQcdMAK7sJnQy3cuq/njRjIFNWPWmbljmoodmIbcZ2TjNll+xkUdORCA+wgV6JTN4uoo
EcZbS/pgfxfWM8mKCSM4BsiFn7WG8DPOTjAWkOfyrVup+OG2dUG1VBYNZEkN0GuDsDe6ljLNyBCH
aIPsnfRwemLEUABeb91LN69RebRxU/p70m94ecIRyAvkRB6EF+bMMWyhJeFsB1/imK3N0KyhdU18
brFuytL/sLDMya9ecfPeVXYN+XxC/mzyWIZ6GV/JwlPlrxB9zk2do92UqoGcHNzLLDPPLdwrUHyQ
+fDWl0sRQrTClHyIbCJpFyDX98j6ijQ9dmEOrH/jWj4nLBQFFNV111hPSQLCI799p9G1v0TotS4g
2gIfAgOy8CJYJDk08Y6PMD6q5Avp2ytZXaYG3LHHutjEO8mxiqOm6LujDoch+u0nBV0ly8j1gA0b
l8MA82dC9s2mhu2TYYtfRDL6zfGKGhzncMj7pCJNHCKkra9xjuSfHJwcuiKOSjikCeMiZBZCvOcM
XomkRDFINLnogy9bVKRWU4qQDE+XSdBk2hPEA9uE6/IJFRBJXp7beo/DEgYkqkEbp17sxohzbDOk
EHywnSt4D7JKCrFfkDXdQk/CQBxXAK2vLJrZo7RoqqtjyEgDGVj2/0hkoH24QrSS4uJbmZTQ50NC
BFRDJcOCcCKhdFLW/0KFAq2EjRkewyVmLg9pdQjqa9Ko4OAxpCDWZahDu6N0lJysZNGhLA9Ly9JN
a4RenD89XHbcEQyfuZ7TLVSN7G8xiYHAxW4GLZ2s3h9dkMKX1WnxQw8E1gIN4h/osWQ7uHjEz17D
qGxDAHnp/HAOI+VPRx7CPUUi0Z+140ZIymrog3dd58Oj8z09tKfCoopFBAeo/CGn3f5qmFWVu0hF
5avo/UerbVI/qtLKuyjSld0uKvDIiFkiMI7J4gjvNITWB/XBOpCZONiHgiMCreYLffoUHtitrqQZ
rJoyp66Xkkq0GamvoPytpsV+2dA/QilCAAjBvq1+Rb2ci3st1+o/d+18d980WBs0v5lD27Olf19/
qgUN4bFZvd5uUacSvZ1pesKLy+hv3LaRW/Ybpwo7JA9tI97VXJn3wR2i4dDExk32qnQd79plSfrB
MzEPRzimQfY+1wC5t5EzMiCPoiW8bxZ6il2M3o+YaNtnxDwNqVy4YVP5msSGcLo+mdb5TQ0GBKdJ
AnHXkXDS7ACVkAzK4Muzu87187d2ETivvApMBlYj9ovJzibo7bbCjmNzj7eko6JtW1Q7i7uIq1gC
wqp7nKfAMeJMC9RuZUPt9ypw/onnGQtWcSUgrW+/GJtPcKFVjlVq4Um0af1M55t9gN9juIYVi5mW
jtLM3waZcPAiZg1q32Y3EjOAyK4L4chtVd45093aRrrfLvQ9xcscDIpDzEZBskuQmGEknBnzgTXD
k2KRGashrX0OdS3wxo2O5me8aUwwpTBgBQXFAz67Y3ZsuxH3a183fQIzHTZTzxpjyEpmZ2WPf2fo
DcPJtgg1Ql/jxC7ycGx4NBX16LmdOOYEmpj1HtdxzkJ2cLDbqyfZF4N7oPPqu7elFSvJXZ7XT8mh
KtIRH3mY41EeQzzOz03vaz5YyHJAJxAZa9yWLLOT5aJWZIwHS1xOcz/EbRjelcXE+Xh1M78jWQWl
djyDs+Oc8+Ee9IE+spbX+oc9lA0+Ujak5ZvKG7TMRKDASti6I6G2u1L1a3snGNajJmuY4IIJi9MJ
XNQQ4Y6fGaHXR7flj7/kNX4nEGusKhDq9jpwLqVmTn1cRZMXT0ONVnNDwz/wHzXG5EDsMvIC0LzP
6m5ybW0/y6yTBLA5i09Mg6jbbdL745UsGn99EXDmvEs/18ChHHeZo7OmEbabghKU+FDyKJgxtOFC
uesPYJiOhvXBf/Q/Bm9AFbmIzCgiUVJxSbdQgDKwQXRS0EMvipWq3qbakyv9MUjtnQvhExJCKEy7
mzo0xLtEOrp+FiWZf2ozhITn3quFiwu51wSw6Z71Q6ifS+mN7T2F1DK+BYbul9lmlWW7wLG4Bj2E
uLBLwm76bwq8NX/ANS/vWlerV2Teojl5g4QOFmIGEQwMOuJsFo9KsG4ls6DObQWboGKY7kqr4SDX
JrVoTYb5RgTrAEV9tiXqWGxAVfxT8X6ZPWDRsCaShZJzM+WAxJCiigQCOl+MHx29IUHVXYDiDU9L
so6s20jMrLcotghDBdWMGymhDCRANgLax6rdmP7edpI2vR2ASRO1a9EOVoSuJOdq8nX84TK2fe9Q
/qJ5QYRzn9dlsT448yyaLxAjqnhqMVxC2gETsyIHV3USvWj6tGEHa8F8d6NDyd4FVCYn9PDpB9rg
/gytDNU9ujjBS087dTc3AyrG6VaoEevIxOmVhcMQXQHq4isQiC/drRmsa08aXYHcD407hU85Dy+G
sBrCx4OjyXTYWa69n1ghpz/KMNA5DkiGixvlxmG5c9u+Ti480aRTQPi75TOY/pPNSK12QUgvAElk
XC6W71tsTcBg+W5AV4BqA/bsdFV9n636FOjVbf6sQbw4F/6GqHkp3ME+kfxqxZ0jRfBOZeg3NenN
tgS3CZ0Bbcm2L8fYfbeNb5fqyHdRZSyisQ8GTBaJOP3qc0+nh9qLyreCVSoxaxUvH7a9G0D9hYVl
krP+Ttrpd1pmmcJiLxUmSlB4tXsIqNDqe9bPafrFy7t6wHBZ6KNdGPJM7Ogwb779qTHEJeNvUlED
BkCW5fdUAey8nZV0QGUg5Y11UgWR3Mm4ZrCn63REQ6mLwh9eDP9Yn6uAU5gzlMmz/9qtk73kSQmC
YeBuId2m7LAo9yHMeCDBwe1Rq8rwmzbMH98bjKUXnjCDin6OcWbJPqQRJFHdh/KbASH+wYcV+Kco
LsmozyHb9+81m5OexCm+dcz8i4vQbAAxeJCoxN8D4uIfkDIQFQjrajQHksbkhMgi7S2jkKiZGFHF
/huIyJDItnp2vN9o9P3uaBAeuefqRgCinCLD6DkM8PNoM831qQZ+nu/LwO3xfSKOu5q8zxKilHBZ
7D0X5x+li5OeRW/xGI1rWf3wkqsvg80dmmwovA/2R+TSLVARk2MeSkKb2aL1H22UukTYzmP2tg6N
fgIzxeS6w+2AvI1gaRwenT+3P1RliflbOR73Sx8Qi7nLtCrsBXNJ89wmOv6Xgx8xZLJLEyOGjSFj
lfnUVluk4XZ9i6wvz+OCV3LreGwttxMT2Z4VDlfRkYVqihS41VBSijbwX7pYLRVuK4hUyq1vFVPv
Nh6Li1ukOprz0jIuJGb0HE8zspqmn5vmUEw2VDtDZUYUJER2EoURGpP3a3vWxnmSdUhkVMHsEjwl
YkZqM1eRUKLlQRNT7uyrIAjuZeVoNB+rVz5yvbCJnxMpYcmrKGBx39lwiLaFw+l0IEXFxsfURjc2
OHDtcnpPqxttqFZxptDtCIyYY2bG78otwK7FAIQw/JKGMOM/GJmbSq95bRHm8J5TyPkbg1EFaiz2
aDk+G50gB9igtV/l/YyV+N9agArfKuM71bZZmOVARCALp4Hqlr240sNZxTO/vLHZo4KGAUg3zhxi
hE9auB0S3sg4f8dyKK5+0yXVpVuzPj85YdbetxXB2Zj+hnmWG1usHtndPlOd3Yyh7NPikMsuRQiR
743KobxqodryZqFNuntDcoT4bwkkyVP4dFOQO45UHzw2cLkzTArDlvlxAN4oLLM3z8VccxwaidLy
DNi7sZ8z3gDkqzZI6qNmcvYMITD+MyPjQ4c/N67/adJJ23tifojyRB8LsBkWf0cI2IQJfxPnsmfT
6Lb/4bKI74nKRcDg4fJ4iYwkfxjNhC8eY4eh13B2V7Gy3wTAoh9aN5jIjRGqcZ+C1RbeMeA2SpCC
O36l+oOeq9oMiNBJTdDAwxAQUsG3QSyWa0LlF4EkcyN/3kCErhyaFVb4rAsHEf/BFRX7/BDkP5/Q
48wRccdIczdNMTJ+wM9owOGIccEuXbgjIPt2CaFI+XRLOO4a3C5UnvYu6UnmPvhGxBfIEunPHIHU
3Ona9foP6si5JNOes+JbAsl4A2OiiQXJ2r+Rms2x9a33hiUj+ptzIxN14dIR4BEnmYug84cEbYHZ
yQEWHsYU2/2jv56XkxUluL6eAJA3NNkc+hjquI2HVLAJiQbJlCY3YZBewQSvX6hS1m9smd4XWGN+
GRmz1mGCh6XuECEhukXpYLorCHNZT6umZNjiJ8G6lFAKfhAR7a588kliTyRx6JtTkOb8kblxGT6h
nmoFMhcqruE+KGS43kErdJYdbsEIPzkRKrD/3Bt3S7V0SbzbEWBAha6q+Rn60IznHkATbIPIK+tr
Cs/KAchMLMpzIPhT5SZFlckwGK09xyfICPcegGuFrXBW0fPaT6RsINMvSLDW+Np4G0hELrhCf3u9
cP5ghHe9UwSfTPyy+ZRye6MmIDQFX1q3U17TlA83dftv3hLyZMayXrZgcErJKnapTtIdKpDVVUo8
1394WRB/Tqn0T5pYFBakpW/vwqQc/XNJKCdMNmp+aPZYjkhXKRLW9t2bU5cNjVhB10yWLYb4vTc3
hO34epYT3LXc9F9WSRXtvMGd1iOL22q5xMy12L1DXG7/oCNO+CBK3u/uswkBCR7xFXjmcAsHWt6C
ypmnbVnd2J/ALUgTYa01pMmzV/KeU7n6IZ4x7P1AlmIwBqrqSavdlGhVNqJzyM7NMsqpS5g04wCI
F815erhd58BgapK0pD/d1K2eK19b1mU5W9BlbLceQetyuxLQOb/UVPL5AY6WeO4y0JsbcfuWGWw2
U3HE3lMljDg6TtQ6mwxKItOIOyHi5kTsJFkVtEjrcALcg1CgpLT/LJcIM0PCSXuaUbny+yI/ewJI
E6Y/sMcKvDNZOFDypIo8QNZLyz37C5Ir0jxwYF/OAaSumCP3t5ELojvtu+xLbegpSI2Ts+yF9Abv
KV/mldsGJz9iIPTTr1MuF5yIazHcz4LrOZG9SQ657zKZYiHbrih9a5+8WzQf6pl+QmHixUf0N24G
b7iSMWDIKrCFvuO9byJ0uaJ/RZhB8Dd6DvoX5VQmBUi46HyvuyB4LNkTrvAzMYwWalh/Ot73jO5K
wzVmLB+4uDZZ9AFCgWmbQk3A+UpUQXTCc8MOHJAMzL2B9g/JlZfI8uhx6rTnkS5s3itIy60+sDwp
5J7v1cXsnpuY3VKtvXU/MN9Jxp3q2LSER1QdE+ejKEBSus+yKunyBhU4znHqvEUdAznyKciCXQKP
YoY+pHQW8Vv7galpthyUCL1g5rQTRZFGfy18l5QUKFI7EJoNgPNaONhorIwdecWYrNbPCBeX5aHs
sVfxLIOx7fTcc5mSlHDPMlQzENWcbkcACcE3Sw6JEJa+ejoOLcj5M5JJFFZFBVFhG+DUeL0ZwXLu
Z2fAJtHO433pUOCS7biw23GsnJgNZxNV41RLxH6EHGQ4hdAzTBfjcGHsMMFwdJK31maXkPxbYPVj
nD0yVYcBZPDpmH0U+6v9PZcTmSmUDTl4uoxUyo+4EvV9ksExIJEZ5wyGbaTgk+dvGZZynKfOEP/4
CEog4g1oeHcj83JGDG2uf63ZSMIJk4f4QvIG6Yt9lWZXt3Li5G0QWp9qMkCqTRjPSCNIAltQkzGW
v2kDjFp90R5hdkpzx/Y1j56BH0HwZUofPzSuIKiqw5v2dyXlctohoDT+VtxsCqewyS1MoyChC3eQ
rhp0VZ5/6vMFiqsOSBugAGrj+ED9os1jTyrSvqZBj/YZIA7vbowTNewVQSb+ZtbgCA5VKam4ZvLU
yrMFi/Z3yCwKO+yIgDbJBfynVvLjTnkYgfWG2EKiyonlU7Geh9kAJCxKCnbeZJ9gdTBZKjtObG5Y
6UYDV/RDj54k8vg2xn4+VdU4fo2lnQIUTeQ931K+wTlwbys9Fv0d3tkhnk8haXzjpRKydtHxcJ1+
uEOP+6AxMIeQZA0NX42Rls3mgGdxi9AdgKOijfkeor6aURwswzIjzATv8pmKujuCE2vEm48YvHqG
35GqBwsIa+Xcp7YwFuZieAtKLVJsdpLVM7PFFdICejU8w5uBQVv5EjYR6oOIXO2YxX1ORVxSu+NT
qrIxfMAzQQ4QG4Abo2UlXGjZdnJky1BV83jzrTQVmXZFxUDRTYLw11KQO3CK8pgzaxPWzM5JspuI
ukGly/HPZrxeWM2me7+OW9oonko/LQ8yJ+QSPosGN/xcNcJNbgAWZ7TPCRJ9ZBZD0DfTpiLCcskO
NBi1P+zWpUu+Aqeu8t3gOuv4uye5rdrVKJIfsJzZl8JJS7PB78qgx9LFx9sRcvF9y0DyuVEUyuwm
R3PxYg+VZoBx/zlzsoJuxhDSfiA0szxHiKaXYw+p1v906NZLMlpQ/5Tb2Skz8H5rUcOlHOdx/Vx9
gxB3y8tdA9IV0vSoZ+GQ/UyFbm75V4kJhweP8Rb3IQNQNOxxUNUp61Ikpcu0adIePYuICnhsfs6I
+EFHyEuuMRQ5NoJNij5yx10X+Acyup2YNAviybsHDsDUR9SZBewfMdID1toqjiWffPEogywDmAoa
6I7+rdNyI1k4Qm5Hx1bU/8UeKjROS85ldPhkbQFQq4huRJJIHZA7d85g5XKv2yzo/zAMtExvUleE
mNc7WbjHFvwRKr0aQzsGecjPazztkd9X2Xfnxonc+za32VWCWtEkW7o2T9cPy3X1J0cNZymjRlH/
ItwFP8KuRyFiKXbH2n0oi+TmnaL5fVMNPr1n9o6e/9F7kwPEQ/qzW9x1YlXB3lpwLnvkwpX+69ND
+ClL1Rw2hpq5fIMH9rZBg5axS+HYUul4+WNMPLqLoqkoFWa7epnVA27OudpzDtbtI4AoHy0hiLvs
rgiQbjwplwb7J7Uj3Ke9O/o2ZXmMrDPHK8+SJvwvoJyQN+lvWn943Gx4PDRTrEsiYC5/LFjzkMA3
Yy8K9m4duyJjWO31O4lpO9lT5MO+4f8Ibvg7sXoNs1cfewNLRVYsRXTsWC3PP6Mfuwpnbt47B9Op
0D3Gw0TNvIIFzCERRWRs7EYUYQnhV3FqBKbphhJrKx0yVNhz51F3hwo8yQhXK1afhQuqljk7j64K
BNyuITTLT0dscHSc/ZAVKURenMmfVUndjPBS5tlu9rt+QVxpkubOVoPsyE3P6aDnFAbIj2sCODaG
UdSE8IFLIH2E+cHtgGfPZZWV5ALqbtvP2E/HApRlNPdAXQAzx708ruWq7AMM2shn4gYhB8GPsMlv
y8ij3o9NskRHjcdmPPRos0u7bYKpIfEe0o14ITuIZE2GU1KdhdeP5AoXflVz5mHp8QCYdOnM4BnU
pBORHG7pzTBTrLIAJIgYCE1+Qn0DDRcewwGq4NBWpwbIg99hwOAwJD1tjlzeWqKDSrFZ2I33n9U0
TeFrOCCUJW9JhcQSmYjUy21XmtwbsZLT0bI/ZhKW9LuoxFrCv2Rb8dPqpWq3uO1Gs7FZKvzPKs5V
mV95byIPW3SFLr/DSwAyf0NcCKc0I2FBhl8mVAq1LAQRt4nLIYSCqXzyGliHWQBP8IrwFtAx9/wy
iov7wzL78O7YV1Tib9iirEeKax3wxYil/ZgwiYppKNRi0sxDgWwebGPkn7w+0x4Sw4WVwqUJmbSe
jB8XN7ej8DjViQoh8wrzDBq8iZn/NkDK8VVTx81/0Dcw9iPCSMaaNJQBSooPoWXkyjPGeZ4IwaCr
8g0Pve8OYRji/2avfh+BHvefYg+CjoapC9AJJ2iX62dN+TUkF6bZI6C4La7PAvxOi923Lh4iiEGm
fABO2Jn40AFZG4Y9vl/ZgFhsRSTiLdh8fNIL2QcG9XpcrvOhasuo/kypA+ZrzJM3HU2ryKZosqQw
rNHbMTnN1p3MsRcuCXzO6IMrYmyB0dW4y0K60o0yembcP83IgHN0nGpsJHgwE8ckqmfQvvaNDu25
prdCDcqH1Owa9GosklErMDAr6+IZpezAnD+YK5KNBtqG7YIPot+1LTX/zjHJRGnE/IJuLW9Jp0M5
LTejt0z5iYFNsJwiNn9ix0pLvEoeoOQkCFX+4ZRnyNiUoX/XeRMhtlKt70MtpN6LpmoNtvAR95aP
WYSZUpCiIsBtwFy0t/l8JiIq/Tt2HnHKfZDG/yPtTHYrZ7Jr/SqFGptwBMkgg4Z9B6c/6ruUjnJC
SMoU+77n0/tjXVzcX4KghH974IGzXNRhE7Fj77W+1fxGHqLUC0cbWfJIUMCtHWQs6kC4cjXcop4j
9qYbLegKRdxk7o6+HgzkpGqMdUG0GuM+qzd6hnmsSM2mxNM3YDSZtf2a6KE4RxsSA9RLZk5Rkqqd
gihVIyaPwMTMpkGSYhivkui8aerCOwe60Be4mVN0bAEh9uaW0RSlmhsERJa4ccSL5RpFjHqzGNXM
ogi5ESmvDk9GW0TzIQPZ2PBuy9w/ZxVAJtX2un0LmTo+iFSMjHxxnKGUlwX1cG4j/6A3RZ1AU5wD
20onulCrEbscUInJ4RswQJ4Sr+Q53k8JJEDdTBaFyJbqxkGAwgElPCNdxu2vkYrH0bHxVCvO3TGd
1JZkiPBH09tao/7lDHgJv7x6jDXiyhcnD+jK5Qqc1sZXzAV2ZSKNn4FW6e8WR3nO05DNj86YJyxV
ZP5l6wGl1yuwGCz+5PAyQij9JX+zd0R1hyU5M48zyW1vaeCUBSgnCOPo+co5IjEwGEzGfPFw3kDf
/N32aMCgkXrefEtuVnhdQHya9n6WqWrNhHcJrymEW2xd0pwJmand/IDKOLQ3siy8ih4oIsfb1mTW
tGtrYqmu55bO/j3TKlI4uD9hwXJLPNKKgYHac0SClhc2ySMIBetdFVF8QFIN5h7jVvRgV11QncWO
BfqCnB246I42xNUU9Dh/iRbN7nph98UucyapSVjybKL0QN1WK9uJmvsqHxOa0yxGuxhxc77XURFc
a5vR9qG36HYRu5N62FJ7oiK3RlM5wKPs0Bcry6UBfR3m2eCAGu9szA1Nq2nIBLGxdmSEBYEMANs9
0mMZj64hcXp3g2tzTMgDzD1kQFdXcHmJ2zEcF8epRDxESC3WGGIoPMfY57VPKkaCUiCh+2zXRPXU
EXNogkWNm0KPQAnh2sTWClFagCoTp9OyWmNq21UOn/GLH2Bk27i+oe7QHQGt7/IhuK0yEf+yjVhc
5LTJacT9C9JleArZfjLPy4KI9x5RYja1MNjbmFYaON78QoGpQB/WNmLRSY++RwYSOLNkgRa257AG
XORmzcxu4yTZ8CYlNbBLkgGUDbeIjj1RBEufCfcfUsDeJpvLmLN2I5yyms7RtgflBeI0LBFjHD5T
9U0OIV5l8NDh9VBngwpJvMLZkDzlRlu+xoTH/4qhbMqzJcn5waiRXK6ZMuZnFT8p2oRYyWnXSPI2
HgrZeI8B6+idGpMyRf/F4ivQ4NfiIQOpWx5J4+l3zP24y9p3CSK0SjWsXcTnDcUN4NgR+LP/StvK
Qs4BpSzdCxVb5kFUOnqbhZh/aYZLJC52c7z3INjiyjNSoQ+UehNjSo9fT0K1CLCq8ul4HHLF4G4y
xB9EewWquWgBCdpMx3lT6JsUCnKnndAzI4FpPhu63oW/hdD+EqlVGxx5ghbQZon2eZMLlTDoKD1O
dKOR+EC627SR5y0exmjVWSO+Knbe/Gqqo6HHnjBIqESmzDfWDF3nYp7r6rHTSXfC5whOxzN0kmzd
gDpy3bVyOSFGQfmzohkE8ySiyfacG33zq54FxnuvHQhDQiwSO/o8NXOnf8V5R3sW+LDzGgwTH2Vn
2tW4YrgnfhN7Ov1m0pp3F9XsI8dcObkfvEkkPAmcurmxDjoi6XtVANxhNUUNb+6Qkev8squ0yncN
xzprbbmVqu/tzGcQTqydt0Me2JHxQZTr8tHW7cMQQGHZMkZdUIKIKAhIom4nQQ3+C6fdOA8tHEcI
3dZDa2OYCMLQfHYYB6uLhjSw8SHHPQ3UxgozYnsRLWF2NnqwPpZvyKPuvJQ4l6SmLHZaX+XnyMrI
CAU4UbzFxkw3OqKwv9eFnZxwkgWvPhy8YZtP7N2oOTxOpm3v4myP7PraL6kS10HYQ00v2jp4Bq2N
/Qhsk8NorvArmkEBQzxEjwqwD7rGbqNciywsgqrSbJ3YuPwJuHeXUELbsO8Q/zBwdCKCmEfiufVN
Jh3rF8CAHtC5XVsvaYie5IDdghOxVSD2IexrcrcOcUb5tYVtJGH/jkRyJQVGvashqtVCQYV/gIlK
4y7fpErPR6jrI4jCbASZKDKvtDbRKPG7lEPS2FTzVQcaE31he6j6YgRsBk1D7qWHQpC/KiO8qAVF
sgmxFYsV7g7d3Q41R56VrrGqnhWNig95xynhfKrCCkB4TQdgNXMAUtvQ6GJ3x9o9HTlS2IiBiXJ1
jKvBxobhHoTPoWeLwdTqn2iLhuI6K5kjvGOrwae97dwS2OiuR0wdBZcM/wiR3jNosJp2G7t4Sjl/
mL2Kuc9JcG+MQkXAmDy/qy/yTlk/WMRdd6vCMG7Wk5sGzw2OiebXPOGvtrf0clu5dga82wR221b2
UoWpc9612AewlyAlyAiBQmO8SSa7qy4R4k3NrhumAkEhkhhj3CgqMZ+33TRwQVY+rbs7Zrw4IhSs
3GqVTKnpwWhwzfrJgfNa7HHhlsXVhDPUwDbpw3teg+DKwxuSvyKTzvdM0wbVzYR4mMEpVAf85STi
QB1z0nVi2PNwPrAwRoeZBRqdF7GBAR5kREZH9CMth0nb7ZegAcdj0cDylq5nJcYf4ezVNm7fJqt3
yIpktpUoEu9UgMls42bkB9FOMdIfMQkB5qVfOhSvNCSQm9LZr+0fdOW63x4fMLWyVj2RgKPDtoz3
xxFMAwmuXfPWLMu/W1TZ3ilV7x5KSWuZqRYImwPDHTP4RbwXYkhwhbazK8oQobeLwTc8kKAzWQzO
7Vrk5yrs2u4XG7wZXQKF4H7FGPYWiE5h35tLvX6HEiLw76FMLRPFabaBE6QTr/VucYyHu2EG9cUe
F2jzYKsA0SVVbPfkTuEU7YMA0/+qakZMZZzIkaxzlhc0VkLJ4cWhZIRM46Q6W8eamnedo1CSd4pD
PbOFjCj1+DrUGFTZAUBIJTNkZ4oiqI/AG7RWGjBROd1Q9ZjkAmioUJfAHdXvBkDHdEEbQzcPvRSE
vtETrxAQuYZ7zBIgSbdDROl7KnFMOAcroDmEhCofsJ6Hc7+aAmV0T2GodHFWDAhq13RWS0G8VVV7
11YxNmJLo1KwNxBPWbybkpHgDvmagnEa5iEtUAuO5z369j499uFAy4x+jIf0KUDaad9aCFCfO/xg
1mVNanG7kz4FBgwFE7vPlPC4dj3J7Qstoh6Hao25LyRBu64RnbzRIcH3TUqAfYEYcJTA4okyQJZq
+GX4UGZ6eqGumPrbyiPAmYiiQao9CjgTy5BR2jpboTXPy8sgyJv4nLQGN74qC4Y/Gw+AISNrvB45
zR2g3RaGTWyAAPhNC7oqDXANhwk9Vll5RAXgVmsuCpQvbX07ZsqPH7qkj9D381hYtKaYYTzbjOcb
N5Ej3bp+4KQxED0ayCBjAmXMLUEUle23zlOJQWUEYtHhWedftOU9tdqbml+xxzH6gBGqU4deKxk9
seVJ44aO+eDf2UFcNQfKGJIFh9G18Ixbki0lU42d34xos8PtMvORB6HwvG2dCOUWZ2rG2cyaBBkk
vo3d3M8UxSllTkPMLKQLo0Z0ZO/oTQ9U2CZhRvqsDDDcbB0VNdkbQAK4FmPoRqfKHoLjaGNjoaFk
kouFaKT/YTp0OhDNVcN4lH2MJ8wOBufNJ2+9Wdc0pkkfSgw2UdfrzSta4USRJDHv6mbZwZyl6+o8
eSZoIRrecKIYABZgaZAJAd/MG1kf5l50C62qwlAlPOSejGympAQqoEGR1rmez3wXKxM9rxFmZNVr
UQEIHMjjaegLBeukRaBSp3r8aeRRejuFXhhinAoVik2k2JCbYeI9jSX7I5bIOvghQpgvdOcH49LA
5IBTqeGDWiPIo5pHtGb3SwRv9Ijeun2PhhI1koEEn4lyGSn+XyBk0FA3IpDlFIC/MF5jQVaoiX1m
yHj9NsrvsEIi/0aanA+zfkqcJC42FXL7E7p+hnuRMw7kzOIzfEZTYxIYRJbK0VHE1217GuOP7bzM
eBozm65qXtJLmIY0NtOk0N0TWNH0ZZ7NZkGqDb6xDt3OugUVNNwNpt8+k1mZv5uNnbz65M2emebQ
AXEsEeavRjZzbG5Ii15ojqK8qqeqLrc1HAZj62VpfPK6HASeRP/8HOFTuzfQxofIm5GfbAYsi1dZ
SGDWyqsL9FdA3Oq3JqFaYc5uJrdYaa1HT1jmexJF/0pr6jp3PeusRp3dOZWAfCkTogFRHzO9C3K5
caTJujgiPU02TJGzc40yE/IRMcfVCgUjTOUBXGnOolfhX5zsivQi7JEMMmKfdY1UFAZHmXYwCZl2
zHo7xxM2iipEvLbSjeBEwGnPSHH02cV7bZeNsyZNs/5NnVVEW3PI3YgCJofaGeeme94iOhQ4qWwm
4boo+a0V4TYRxwrXS88cK20xFrFedYRFIVzVAo0KesXY7/csBtnvoa/sV2NgvV2A4Jlx1pVO9eYy
4vPQ8GU5ya8eDfltYEC+2nazXV21ltT37DmBcyCJj/iGCd0sMIyc+7TqWFc5vRmRWx9rWqDg/fog
va+rhlBKk/2aRN+Coe1WMnJ5t5vOeBhQBB/mqjSvYSovdB2wTA0zsyREcMLWvh682Mz2kR9gQpvC
VJ/X6ez9yKFgdOsOjgPqxqLANhKZFCmoQLD3ekwEbwxEM9VxyLR51/dteFv5kr0wsAnQAjoQjFey
6XPAHEjJrVUInOwcU9/8Knqq83VokXW9ckZO4UxYJY5aux/Hx0FMcDI5jDL3ZGZdo862cnrCoZcd
FWKnft3Vqr1lrFY9xMFUXMY58VgrNDM0zlTjNrcp1EfaNIE7vsskRjvCJMzZW0mbFrtWkE++MwwS
6Nfozgmw1NU4/8Q+Vd3rug8QkYjFG9z2Ms921E0kmvPdF/1aGJRT21xF87AeIg3eCjGdWNHjS27i
RISv2J5cekRDoaINHsb4zuNg61I1+tlLZxnumxe3fbzhTSAjq+RIdudB++HPkPh4tgwRqnNvsSms
5yAz6LTNZfKj9iZ0KpkxqIuglLm586icqpXbxCygQU0jidgg1tWVB5zsVI+ji/nY4flTNfi8Gmxo
CIRYG2Czd2Ukb8hCZJ0CyCVfAuZEvFRFZ++bqU1PqjPTE+CW/LltLYSVUkz2BQOH+MHPHVjQbU67
/thncbZPR2h/m5G59jMyHE5Ivlsh5R9mRFDUDjFlr2sWkDdN1ObhAcoDw/EGe2t/tHOOz9pH8A3e
aWLOVfMxgmcqS8oBgm0QWUlXQDPm7EieZDK7b2S51wMYM1WfMk6b95ZjELqMAURjB6qs2wm30Lg1
cGL9TMOwvx40Jj3Ka1NRtPWZPS9CLLpgIOXSH4ZA6bXCOirQRAaBN2zo9jTxViACQsjZ0AdeNZ23
4NeZttDNKVz5qPl+Gag7eQJ6fOCwuwrqoGvXNIf6krk4SoAtwgl4z+QaJ0+K4C+xmpOBWPOkbjRY
uT4kGaJqfI5gAdgwe5exVF5pdw7OEcaU4wb+fRw8x01ovUdInZwVGq6G9nraYsLIwuIlAtVwLqJh
gf8PEjoxp45AE6wy5U9wf+V0TbO2hv6BYusyHEczO8p4hGQCtCMDVWRWkD1jDi7FIa/jRXgJgwLu
U1WLYGuAXu7PQVUyTLRrFJ40K6S66qvM+N0hxt6r5U+H1xoMWOdINH1zpkyifu8WAbvVq0XymtQw
Cb24rO6TMXNfvboZ2EVZA/GpwgLZTsK0oSrRCr2wOxvMJgc0UD0aaFq6J/UQbhz7ZDWsatPMRqIP
AMghD8VGCEenSvckFhc4hKrADw+qLCCN6IHqfRvCH1Ms6mp4t0gwCraSo1DLFLsxFlNC2RyxcsoT
gHVmuKPDTrSO6FczzzXAoAMj7d2chodQ/oodjdEIsC+mD12kvTukamzd2NaCS2bCjLGE6DnbCTnk
TynhuDF0/cJ/RKiPrdMPBmtftgwueTj4ySW5hEtm5qgXf3XO2c0ss+c6zfLwnALCvub5V6jCyzh8
xYJc/Mh0Rvu59O0gOwsgbNCYNwQdgohRUrOre13c+yTkUD4ngbq0cTmB3xmd4TkIWnZpZhx2vQml
Gbjb3iHHfiXMrETXQ8d6MzDp0qs+xiGJUL+pry0OvnjzlVG98qWTh+E4fvE+4vohTxaJBUJVu4tf
tIeD2uo4Se5yEcKBwpnX3nrEDdFqjIv8iIC97Ok/ucSOLUUnzQ53NJ9SIPPMQ5gVL15mYmjAVer8
mAbh0v5vEvSCHSZh8gqYv7IbVSFqW8saeUsJmMmvRoDbbwGcIsJu5iqq1mGbBI8NctKRDzdvr3SR
jQZDDD7WlZl0uFdSq25JOPD837zgtHMgDec012Nxz8qY3QdzXucb1TbTT4n14paBQ6vWtNcrUN/w
sK78uV3eGDLrnlx3Go4k1dpiPTeeWHhUPvAMGfRJAJhknE8SqfMlbkCMFaIDpMHtE7TdXNWX6PQJ
mx6gioYwHrkZnPanUcLuEgxWKVoSQxWb1DOsS0kBRlZLlOlz0r+xKvE4zWJj1Rajw2m0KMZaAibF
2hhqkxk21QlWIDl7w7ZODKfeItLm7rMMuY+pHdGzDRH30PeoSuvA+89PKzNZPTmm5viWjT19jBbB
8+2ULVYpilu9ycHrx0ujB1tsRUmLbyi1OZZ1mAYONa4bAluivv9BqGF+z8G7fx3DOMFW1BCTY9Bq
KNc5PctsFRIpLtbBnMm92RJ2SL26mHdrK08ekazXjw3kvZjNcXEyRMbExNoD5g2PISbQy+oj951F
RbsbvCex3g5pO7yEULGe5pL568qx6OJuiYuLnEOlMZbtA2rW60Z3HL1Qh8dov4Y0erRs3AugOAmm
PwsbI79DVxii1cEgj0/Lz8fnsKTWWoc5ncoNrEZ5ZOXiQN8gQkk3BnKB4YCVILjCzMVUy6LzAZUx
YtshmSxT8RqvoePhwY8C9gBG3UDSg2J4zVImPjucUc1WEh3AlLBCbEO7s66NDVP8PryjvxxQbpWF
sRlxQoqrdozluPHyFJ3ZpBnTHlsSRh/w8zYHgIGC8eCM3JFxLSNWRthm3G3jbvZBL/BKWBtIPNZz
Z7RwI2sSKNtjqDGz75bXRXF7+Yq2TLNhbnAAhVaJbrAmk8twnWpnYHvmAEUc+ARLkNTxsagor1Jt
w4bQNuEGiJTIfWWy2ggQiF4x7LUcqm5N8cnWgU25unPJKgt2lXTGn000LsSX2sQwzMjVRsGA3IPY
rrYrXui12mALTGwoKwO58Y8YoA2UGEmG3qrKEV9u7CSBxSNEhDikhqgNpi4q5EtbAples4Sb1zO8
IWQyaiA7qkezRRBra08M870FK9uEyTAf5RhHzS7PnPRJT1OoViWULQQY1AvpoW1KjxRpnHz+nqwu
jiF0D0GV1hxt3uMuxgNptqi5jpnhNtAKKWXoPdqD7R8CWiVY20fyr+ENpZfz1NsG20vQ5w+OS/zJ
BtuE713FrM8/u3AImRUVlZabKvcHjq/k+b7SGIA10o1NSVOJWZ51CxumrDf4LeObKKmtAVkD/7jB
sDzzXWAlIXNbU+RsLGWEp9nOUH0HkRXcpH1utVvSnex97woylUaVdJfUe2O0NzlSRiubjUjw9XfQ
dBojkW8AnuIX2cF6WdelkdcPcNr1bSY6JovDbNZirzqUoeiWaw53zBAi+N0QqOjxmFX8gu00/425
XBbrVPh4NoielPPWsJ3QwNGFu4NlPTLoqXBOgbRHcReSetlv2DBrKhnIXqc+0YD66q51Xmxn1jXe
GEsixAzCJZ3a6fqD3ykbISQRdvlOU/H+tmhABpsYHTkFJraWG+xCbLiqYGyHCav9rWnR1LQkTBeY
Eq44f98LXPdgKVT2iGKI0V3ZtPaWhgqKEDp6HORSSAsP9NvKi4qmHB6rtM6HhwygobtCkMO0BW0O
qcrImE3akrEbL7h+okeDTEWHRqjM5S3OJqD3tFu7XzPKqnjb1EgsNhK9xilhdf+VsxzdTyBoo3Wu
nHmrOXLCxy8C9Wh1cX4uGpJMNnZhMUW3VPEzcy1kNDCkyhvAZuH1bGkbo0GXTu90acffAjvLM+Vk
eabpt8abEsQf1Cq7zbYptNHHkAd8x5AKpVDS0dqPwgJwfeXlNprybOm0eWXXjAxxMmKnMPMkV3xh
MI2odfuhBPlOtHP3i+KLHiofZRmnt4hmQgeNqi56k1YEy/NGhlPHIiJM1Xv3Hl60fNeGveOuTDkN
CXabWrh+v8o0c+huPctxai+ixCyYLyO0an6SA8BtchNmzDS4m0hYxwBOf8foppgqlEe0lZmz57NJ
x2stjYwJcMT7ucRotFa0b4kLHJl1T4IvpZKBl9jsemhhjwumwyL1vQIf0iaeNd6YyGbwUihWsOrG
N12T4Q1sAYf8tdhJu+DRdKTI9LrjmeMArWIF+B9GFhjL+5hQaCD5Q+l250TXefbO7qZY7R0CDfM3
PK2mCy/CLJsBBmNZOFvADkASzywPMiv1fyA7oPNhKh1cvDQ9x/Yy1J3b5AftkbnknOPXZwCxjUId
cUNGq4S4s20S3BH2FhThCEYlJLduJejvi+X0wAkfT99IqeYZ800Kpz/bI/lmdAfCk0Uys1s2fHao
xj2LyQ801qPMC1InEDsRuIrRamGBDYDaY9LHZ4A5JAOvwxDLOsgFk+UH90/4FHsQxlZxjS6VyiLK
JR5aR1mcz6n1NjaRpVcKaT159zVSkbRhfVrhvzZ+1jTc3h3brh/p5dbNOgY1QEGVEdSybiNfPTHU
JsGnK0yJBk8Rer6JCgw0GxHo1Fr3vVO/L5JhMgAGO16wJ7XCh4+UnazzxAI5CoDc5jg2Tu/awWhN
EHY2MhFC1k/lg6Uh2eLDEgckhaaiBVHWl2VnqGkF7dt7ddNh2kF6pztPpEaL8qhr6aK5toUqbuja
6HlEov8zICgv2o65ldN34rBG4hhzMXXg72D2rjk0zAcMU1T5AIIpysqxAuEezKqz+d+GvrSzEvA3
5zoXEdDc4jgcHarVNQRQv95CPCIgvlCkikR97p3orCNfwQqbOWcOI3wklU2CANJrM+NOODb9GWXF
1XtIE3ZaZ7NS3bmOa/Oemg/lVuBRGK9mQXLodrDRvKyUAqxkC2HFR7JP8JOUOQOVNeZH1EeRqclw
t2zDrc7a5RXZxNhmjL0YxjmCICUR7/p+7AZrAsxikB9y1j8cTrQMU9FRmGTn9SZGMLSfZIlUCWnq
w4Q+bGSMRQ1n0vQpSwzgLA/kn3EIRuANjSAnOKQLa+0cmjpvz2K/CZxN1JtDv9bKpxkBfoX/NFwd
tYrzwn9FSdQ8eahCKVIxWfxWsrJ+AQjreU2ciTe7NFtg8SPc2lXUAi/dYG2znzxB93eX06W+RTBG
f4nflhw6NPa3IJbGV5Vb5aXpEGi7i5jh+Fuiamxv2xDCxo5pLWgjq2ZuvbFNjMdrVfGAyWdw6nRN
qgZdNViunlhB2oJZoHt/Ylgax7/yNCebNW9y4wqoUwr7zRX1WZ7k8JVdR1f7LCLA8ehhuT8XbZ2c
3JAFmYxQQIIbeAdoEFE3o1+SrWO7K3+Osic0HhKfHzCu1zBKprcBgjHna9QmzUpNQRStaAxz9uE4
DHSW28HO39AT/eGE5vBszm1x4yseFP3FnEZEbsCtJ0LMApc7DeIlzlTOmL6L7hK5dFijzJp6IOua
980mcw773UjXhtMeJgKKVwwBbjDEL6IA2iqTqMezYABywPc0R0/eJF1nE6Il9HYlA+pyRUHApACo
ssKkJ9msAZwPIaAIArZw/mKfI7nNHd44/E3EJFdje85zxDYUSz9aTl1041YdSxEwy9JUemEquM/K
sxdb8pxBo+HslSOHI4/imiPWyIndiFR3oDNZV+vOkeoGjM/4gn+xfok5sbwxyw06DnzzeErxFt8x
/2xPYLvr+xFGOZShUILXkZbDLwYCyY34N5xvqC+p9LcVfNLyUAk3BKxRez0ZXF3JIOgsQtdPPJWD
j8Dc/vMf//5//vNt/I/gd3FTpBNj9n/kXXZTRHnb/Nc/7X/+g6nC8n89/vqvf7qWEsJWtoeq0qXh
iQaVf397uYvygP+w/LdQRGFTNwyaSytrL3tQ+KUf9jffX8T9eBHFAUF4tqelaSvPchz98SKzjpQG
FpGcmkJMN6xGJHYaVXBb+9peW9OMfh8uTLj//qrLf+tfftr/vapjkdxiMYKS1qercnTvdQe29OS5
bnubqti5t6zcMLZkg0U4uiZEezp1xJ7aESf19xd3vrq4a0FmNl2eiv3pviIqoQGBmvQUN/V0sfjL
9C1llX8BudXPj2VdD1iZvr/ml7dZmxxnIM27lrv8TX95ljIj59dpRXoiQwur9Ez/7xcj1ei5nzGm
TaEcdvkgib/5/rJf3GcpuCTJ08LziGf/eNkeoVmpqig5OdV4l/k0lnudoNKh4mOCP3ImfUrkIkNC
Tpt66+8v/un9XR4yF9cMNTVGPWnJjxefzIkxY94kp9SsKEQLHC5nSLDT7vD9db64t1LYDt4Q1+SH
Ot7H6zg1x00uw480yLgxjJB1nQ2JxsrQt48DhMd9TuTC8/dXVfy3fnqFJZJPijXHtW2cGB+vqpk2
j37uxide8gU7iilzIjqgjJEdFm0ZXn5/uS9vJp8Lr6yNN8Nd/py/vECYHAjoMcrkhHKI6aeM1VNo
hbCvvr/MF9+GFJ5wUJprx3HV5xdGzs0I0SI9+cWI35M8nZpAdWZnLtsN+qkqNP3d95f86vFJweuJ
Wh/FrVr+/S+/jMR7SxGtmpyiwTaju0EnVHMGV5q2wVDaxU9dBaKH4Mnh+Oz7S391U0lZ4gNhiXVR
Tny8dNBAogeMza8tJ/r0MdjdCtRt0P+NN/Sv1/n0huo+mbWMFA4RBHcYvKvgHslbtSX/DKtBGMHX
LYLo9W/8OJpdpgNi2WQH+fjjZKlnusVWenK9ou2vk6Qy+1sHKdPm71zH8hwUq5r7+Okm4sBzsxHj
72nk+AX4uxFzcFfU6B//8KJ8+bQcyXRDW4DSPv8gZvOIiro8OyFAXkLv1RhsAZoSv/j9D/ryhfRM
wSBUSFebn55WmiqfdluYnxxcVD8oIEK5tYTlweGLG5cTnrIaiYouplr9/spffX2Yaf7flS3x8ZGx
huHHQBN3Ah4urqWbwlZk6ZGYTgADvzYtfa7vr/jVbzWFCbwH9brJZ/DxigCtYjIkm/wUd4h6fUqO
y7Yes1sB2BhwY8Ewk5ZR8oerfrV2mrySDP8dBzfwp6tGlT2XQ5PnJyJVPAYsYi5fYRCWJ5fchrfv
f+FX9/Sv1/r0ejLaLUZMbjzNyGofPaNdoFoVycQjBuLbHr/53f/ugp9eHw8pvbD6OD9lOq35cYYT
5Vu8ReW9bEz7ucpxtP6N94bVCwgxDQsOlp/uZ0iGpFkSdXcqhtTeMzpT7aWOCbZbz6lW0NPc2KnO
v/+ZX32NppY2264plf35K0Eajv217tITw+CmWtc+4bLbkeH1H27nl2/o/7/O529C5XElY52mcEnD
FyaxEzaH0LqNdKL0AxGwQ3Qkwtf9U8H25Sv6l8t+Wj1bWB9h7zbpqYdVJemeZD66pIqh355Mejv6
w9r21eXY/rT2XGnyKD+9NGELUmOOogzxnvB3CT6pI5VhAGA6ix6+f3Bf3VBL8rUrRzuCAJCPnzzb
YRlgc6X8Ne3xbfEenOUW0oNVqoM9p9UD5+zuDw/xq4+Q5UUJxf+YaCM+XtPJaOCrkA1wYBrkroEf
lUdcTu45WV0BDcS8qi++/5VyWSs/12eWhVcRDYvpmdr8eMkJXGHrGDbbkm7DFxfdQd33R6MvEGWg
pFraQxhX6QeNTA0NXbY7NSzBmt//GV8+VwfRFsxMz9Vq+fe/FDez19Yqs3R8MgKwGCvwGd05dB2s
2Jw46Ll+f7UvH62mGFaSkR7P9uPVVGwQSDiF8clHmnzEFFwirsdkfOdkdADLtNJPoyfsP6ywX60E
FkTRpX6zLQzWH69qg0xburFLJRwKzART32waOonj5vtf99W9pJChAtY4opT89OKmuLzRmfTJySYM
6Lwb/bLbjclcSZQJlf+H5e3riym+Rm2aSzn88Uf1xUDchTfFJ2im9gsYaONMFIEDqlV02+9/11cf
h205gnM+EwDP/nSp1prQWBkWT00KTYY8g5/1GFbTDXkfyOkxCFZ/eGJfvSe0s2wF5UALS3z6HKus
EJmLPffUtTWw5rAYh9epcWizdBZmYgL86rHe04+Byfz9b/3qtvI54Ky3OXoL8anC0Y1fsSFKin06
9uR8RqXczrmyho2G9vCHi8kvr6ZMIrgJeeYN/fQ72RH9fEL5dULeWq9LmuQPpnRhfLiVtTcwU21Y
BDoc38403NtAlKFAho6+aTAJnjM3VBCPiFhjtEWv9zExKuf4/e2Qy1/weZWizlyaMDR4KKE/vmYk
rxYpgafpCf88Qm3fITvNqOffCQZ19GsyQbSrrNveI68S+qdsiSjh3GfuQtIwvv9bvvqMOT57Lh+X
Q3/s06Nph0FICObxKS2IcQQoKACTFINowr+x1/31Qp+fSmyOTVIWHGUz0fycSygtG7OXUh67AuX5
H76uZfX5fIddXl0X0YKpsNV/vMOiUWg0dUUXgrlQsUYoa6A9qh2XsQ+8N5pzxHoi0o6uABE16+/v
6VcXBx+0bHnL8dZcPsS/LP+ORYeEnCn95MKOQjkd40+/Id3BNu5B607xvmLiGV/CXE3ah9BF1Lb/
/g/44gugvOf9p/eEO0Z++vVdOYR1w9/1pEwIVVBn08452K3KH5FQhdb//Oey/DPcZ6ejLfL5PJ32
8B1ooXl4cbr6Hugl6DVZQRjZKRT/0cbNGwg3eTDUF0aNWu9v7H+mS41BocGElgb5x9ttjhgIk8r2
niQqe710rFlaaeBX3u0kyazxbVTMd4qUv/wPe9NXSw00GtN2XFQ8DLk+fciLOqyKmXw8Ob3DnK3v
TMkSE8zeTZkhMt7RMw7yO9xDaA61NxhPVM9YJgTBeVvD94B2W20/jBcBxB6SRsqpsy6nES/D6fsX
4us/VC+rL985q92nV9JiVIjH1PSfPIhLxZ4OHdnUQvXTDTwPAd5kYigme80ETbfj3B19sUg/wiga
mZyXvfL3QcV2RYi1l7h73ga9l6mI/1C/ffXi0g3y2H1Nvl716X7WGBMHvxT6aTBwbZJ0311ERFC8
AVDp5v952WRSCvNE/rUGf+6tJRAxA0GS9pPVg0BmDDYzMyyrQZ4bfR5UkEWbIbTXZSe96Pr7x7H8
jP/m7Mx25MaBbftFAkRNlF6VU812lYdM+0Xw0NY8z/r6u+SDe06lSshEudGNBtpAMylRZDBix9qL
3Wn+Ok2+TN3gIryYJmYNg0YE4hzRs0NVaBv8JvpEcOM3MjQwH+rKzP/Q7Z98rwuRvAxwx6Obyz9h
JRggOWTyrGmuAWiw2I6xpDdpEPecI+o2arQwY+gtLnLjS+tNtMVoXWR/h9sdm7eXx10Je4iKQVqZ
us5HswxWcc5uafET3pHemB6tCWduNiPkYF/7UxwegAWH2ZW5ztvd8nFDGhaCo8Cm8rAItSYjhvZS
eN4xBqsc3hUdNbYozjUHxz/aYelqbCvqS/RQQ2ALum+XZ7y2prHTowjgkKUW5mJ02GiZoEdMOUap
oo1bOuwSBLWaXerRTWc01Xjl6BPz/3AxXTA+PGVLt9gQ7cW33nesHszWPVLFtahREtjydvLiXHz1
o0F96cp8/BQ144zrD0tUdYMW3dhKBv4wxUyYR5Pl6k6xPfVKMnst7CHiIcWsCl1/eyjjVILpVKEr
RxPmxle/mrrHmGdDaRV8Y7Tt6i4F0ddYAAmzhCZTyt7OxySA3wTaaH5cl1/MylLkIFblfHkRZGcW
54YnSVPhRKkcE4+SAZdCMzL+m5IQrRxZqWpL4D5oV5b/ylLkFi50GDOUoGgPPT+rUmmpODD6zrEt
pX6XYxuPtS0m1/bWscoYmRpWV/WB5IfvIfwME+/r5TmvhHtMlzwqmW9VGMa8WF+FJiLBuQ5Bhjwq
fZziRuoU9ByPHXqpy+OsPVuqFiaoKuriurbYXgTKvZLWCOeYhCm6qWwU6oMMOnw5atCooP/zrnu+
POTKjqazp5C9YVxy34upDaJz8gBHgyNaqvo+6vU+ODShFiOHw3Bwg3iKEnPu9+w6lwdenevf2gmd
/ewu8zt/9UzNFgmL0/fOsQYyfZcWXoksSoNYLFUpv3TCBz3wDyOSemc704Ww7MUq6ihfjzAtvCPs
Y+dOCTX/G220dNCQtIVFjOmp2F8ecWUT46TiCj7XvTg0Fu+zanNEu17jHGM2070PdPo+1sLPcTW0
Xy6PtLZCiSTZufgkNfNvJPPqaVKfLxsiOPs4Vka4pRMJXxGlHyftH94abapofFUqlW92STCe5NlT
xT4aZd0c1MYogw29BdaLrsBp3We5Ir5fntnaM+SDQBTxtyi7PHKtQbQh3QOsk5mMR7MPNcSNgsyK
DrYOQ6n35zJ0Uzg8RvKLcybqfFkOQRBGmGuT/EHUhpgyn1ASBT2AE9WmJeXy3NbeGie6hR6DKJOA
4nywCFwzHOzQOdosxp1JkWYWHwGj/Ie39noc7XwcvSsHPekm5wjNqX9JHCzv9rlOAwqInpmfYGtN
+vvy1FZe21xtsR2T5yiI2c6HFKPdYTui20dF034YXuwcJ306VnFpPV8eaC15yUi25BbKyQ0h/3yk
NBvAeIDpPjo2VpJpU6mPuD/5Eq5vlR2Ao2D3ajo02uZKaB/NHl29VhfJf5d/xsp2ZpANIFoxCULl
MlnTcJXD62lg3TTg6PXIEl963Bw3jJc+CfxPr0x75flySSZRSqZGpZtvsZnl2KKGrecoR4j6BOCT
7T/HXiDA2WhO+/5lOsedpskFHF8+dTGWE5demmmGd1SmDJI69l8jjrnhnDF990M0saMTJNoIOMlD
nL9KIH6Yj0VCORp2jfoWojyazio1lfoGW72s/iIi5NdXrhUrwQVbxvy566gFKO2dD0qzj+dXzeRT
EMKg6lOQ+fZOaANeJWYPsX6LbYkWPBaBH+JPPZTXFs5afMf4EtUHRWGkwIv1i+OmVZWD559oeBHd
XmMhOfQGdLMVAVq/Z2H62i1piRAtZoYZUDwk2TeaoMFK0xaOxcP73wE/hcKxQ6CoGosP10IdomVS
8U+0ndAxKODHUlTNoE/EaOcjcxKfLw+orXw66F9QKhMNcEwa85+/OruQvxXQpCQvwFYgAZMXMU8p
l6DyZuxFIIEOYinpf0TCqeMlXhSRceqSrpuwTcNhaa/C3oxufLxUIBLYkwifIJwCoe2phlV7xzKA
N4nU8CH7T5z+/XHgBH2M7FoRH+x6brfiZFFjpJtJjyzVKwy5K5B0+A8AwZrq5+XZrq02UlkqmQNI
F5zU55P1wV/VvdEqR2zJPRmjyCyd4UMqxuzz0GXyORUyvR0SSz50GCXtLg++tmlwvYFzCNePBbdY
amWN2jx0Iv8EBr7+6oXAe7B0y2o3Jst5Zaz5/7W4T6FkkoR2kgwXl5fziQKBoIvfHL0jEAmuiJAW
vAoUBeQiAMz9I26FtLmbtAfXwMF7tXfBwRvRlcW8Et1S4WXXYvfSSMcv8rS6VrfV2MyXOiBlOLhi
deV/8rJAfWEjT/ptS1P649iYQ/rn/U+aM30uwPAASCeez96XKd05svGOHpS3nVXTQIutK71oamBO
h8tjrZ2ApnTQIpG4R3e8TIyUpYm8mK4ZYvhgAtVQpN6DqiCeBLgTDR9FjhPU3rYbDcaYSUsUJoXo
lumSrIbiSipq7Rpt2mRIKDlRnH0jisowShU4dXFvt+zwocWe7aNWONbBHgXOhJ6SfZIYNGCpYUF2
SU39q5VgSVpXysSnB1vLDQc/d66cK2vLgJdhkTWgvkkgef42WoeEQdvZ3rHQUgDZFoJn9SbHtl11
sVUohKvCQYSpI+U/rD/bcEwS8sSwxlK84UunFAWGy8cwsWnfk/XQflCD2aPNJ32/mRTUVjucp7Fx
vrwm1vZUGwWciaOsiXZkcZIGQW/68AGdox5DdrTBErlqm4Qfskjcglfvr7z21eEgjhKHzfie5fVD
nXK6nJuA5e5U6RdrIAHqFpGibQYJweSOky/sni7PcG1/YQMlcqaIi3Br8WlDWegLJ2p5px3WzW7o
WbikQoaInwpKcXTUlUZKM1jcJl8qo872RtDYny7/hLXtlNnCzSVWgdw9h/evDq6chqy6GiznGGL5
cNMRJDWgTOXvNgq6/EoIv3ZuzMcFAQL5AXOZdgljMunWwHRNuCg3tPHRl8MhOPxOVWQsAt9r5dma
GpjUdoHK8x+2GIukj2mRI0CDbC1uEKOSwzhvOTn6iuxOgCXui+VbRrQzcBw0dlbc8+00o3cadXvv
B4jg92aOtvP23U+chCSaD7KSFofY4kOuBQKFCir5sZlbwwatkOXB7JsfnVKW4ZUnvvJ2uXWqpJzI
P5L+WbzdNJ5AY2EbcJrSKryNYeFAnMRqc2+aRl9e2aFWPqC5ykDkQdWNbOv856+WUtupA7Y2YXjq
aL1/niVo7uilyWNHZxzGXvm1OvrK1/O3kIragu6aN4oP+uEi+jHL8NTqsU6jcxQOEKmrpkoeLH/8
S9MbrZ9qOhl3dAEEwf2gthjavv9tzsmYOWcBI/6NGhLf8BgPDnQDylxaR/yWf+4RfJ6MWtWv7FB/
61mLeMR6Pdhi6TQdrUHtoIUnqHrOrxBNsnpII9EeqhFsPqE29AeXUAKAiMkd/FOTd5Dj3YHmLjot
6Msh+6yb1g9bySdtQ4vuWF1ZA2sLjvrNfEwh2nAs/XwN6LGBrD/gF46qMYBZqgLbOKR6AzecJDgU
pctPf3XJoXVX2UEpQ+qL4fDHMxHaOQxX0Rq9TzTsp/YDSGqokQh9ggfDan9eHnL9JTgWcG5JAYWQ
/3yKXhD4PioU/5RpDsoql24x6wVTnBGuAHjq/KZTwfjcNmCGHrLUsbDGcWQsA7cF3nqrEruQ1ipj
xEj4VhW/7dboxRWd89pbIBczH5wk7UgUnv/EjPljvYpWPQC8EIHkMnBzwHXgRqmA81x5B6uDzfVf
lJ2zEmnxPEA+y7S2lPAk8Of0P9ST0jT7CbvT5jCBdPtz+fHPO9byE5gLCPocCSMxWwQFZWeOEqOB
6JSWWZBszRq94gu0uOnqcaGtjcQiRkpiCnQzi5FQpZtgVVJIn6UCgzMm1f0DaAP9YxrGx+UGxRPU
Bw3RLMnmaLj19KjYoWfNMWQ0yxuA8t3+8tzXVruJ6JqTk2wR1+3z15o0RRvovRqd7O9RWHV3ZqaU
T8ILQg+DCKO+tp+vxeSclYjY/mc8c5Hero3a1+FUhCfDiER3i99Wm+5bfaDrW7WC+5Isi/cRfwt/
Y1kN/kDcgOhET4MyD/5hl7XQnpLmR+nG+z+f+XyWEEEBKNOytBxdbGyj7ZR1+m+TAurm/U+ZQ9Ow
SJ2qxIKL9Tw1vTPRKBrRumOC/68HmeIT2SLrc9WuxLCA0Ey9EpusREYkUDlFdJJG89ZyPr8BEy5N
5Gl4SrnbZo+ON8TNQYA8fIST6sf7sOz98dAWQC+xSxky2POXJ712lvIBk32kKuxg3n3+AwoIwIQE
xEZK3czZirQrwCNR4Nk0ukKrqBrws3cDSccvGLGErlQy4x8kuPSjMXvyoCRB9XmjeRU/KIrVeipf
90nPle5rX4yYNCcO51TapafL013bs0jBEG+ahKJiWYuuiO5REtbBKYAHFt1ZYPh2eEjo+zTLW/Xm
8mBr2THEMdxj6EAjm/D3O3s1sX4oWtqvSAni0oCTQpWKHxV5B/0g0pxTI9PV6S5oEsAKgFZC52dL
9AIHOnIa/kvNJK7EEWv7COtbpykYTR5eIucPOtTbTObe6IP7U+SdPxEltaUhw10xAv/YUodJP15+
BPP6Xe7apGv4moh8GXqxvMyhNqJI58xMvQZaseZpnXEHUdPKd4Vi+ptSsTvYCBBG/Ss7x/rIFAf/
Z+S/ibtXz171YhWjUJsI2LZbfUdl1+xeaGR2kLAPinxMnRShlkNAlO3+Yc62NAm70UihbDl/ygau
LwqHi38aaWR6RnHo3dk19M0fHX/kduh+7Ds5qeV/7x/2r8ZzDlA0KRcvV6BcJBHZBKhzRbPvoIG5
Idv4TQAF42tX9EMDWCGKp3+YrU2JkO+JrjxtebeDdWu2g0/KNYf8/8nDweZTjcPeXanCRdvHKf5H
rp8o+OVdnu5asobNglN+3rKROc2f+qsXDM3I5PQNlWMLpmu8twGP3wJ5AG3jq43ErZFm+MQOK3mP
xBYLYym3Ssli2IiqnQAEqIX2pUFa7f9DDEYlh1I4617jxnn+u3QoRrM+zD81Q0AnHd4R/XcQhM1v
O268b5cfwtoHTXpQl6h55k1mMZYFwoVVbPgnPwEWt8k7OXTbsqJ7SHai3SYAl/7ldRusa7IGNGFb
c5j26qmT9KJvSU3C0+yB8zJM2M/aYTH80dK4A+JLVmGrKldrjavzNMjIIq6ct+/F2oarEMKsDoJT
NIXTiXpOq37snVKfXjxkTdXWACl7reI+r5/l1kV0Sz6IxAVH4+LZAhwCIGx24QnESP2tiuqZNjnZ
xUbqqd1eOYbXdituzgxlEHlyWJw/1lxLs7CidZAW2qCG7YF9yjO3Bnwe8kGvkn0iY/AfVZiDsnr/
EpqlwGSCSBWQ+jwfWZ+ihgsbh28A7udHFwf2A3yqDpi6FnwvR4oIV8KstedKspcTcdap8jrPB/SU
RAOmoAcnzBHQXWt4z6h3cW0WzQ5sTBRekSCtRFgUNOHnc0mkerCsUEEQK2ZAD1dnrun1Q41NVcFm
4I/gztKpHp/aNsYgRCYz6yjEDrXYX37AK/OVSA7nBkPKUpTEz+erA2vOJ6yzThDItG2hFdwdGtP+
PaJy/HR5qJXPhLsRS2hWddMNszh5sCyCfWSk0WkwMhxip8kQxZ1CLghrQXtA/tk72VheWUArS5fM
guXMTZSkp5ffptViJJLVRsh1qRNbx6kCB0SikH/gvZn3lZ8kB0+gc72yjOaNZvF5chUybS4A/EXu
9vyxSrA7nYL16hFh7exEpoZd8Zy2Jb1Ulx/q6vz4/Jkh9yEaRc8HGi1Ps/xqQOtsYPC+SRKJ70RM
Otnb2nCuk+c61616Q70edf/lodfeJ9/l3NpEykHYi83WCDQMXsYEiYXf5w9AwIx9FxUNYH9D2zZC
Ga/sQmvPFPnI3HXDZZOP5nyq9GmVCTZZCA06EL+3wowRycoi6a/oVNZSKQASEFhQYtK51i6udbC/
MsWBhXdEj9jfRuDRwecp/e0oR2UDgCf+rKXgkA5+lQMw7pXfpHqAzfhWY8HLMy2oXpNsSjxc9e7K
ulrbL+hz1NFBEGC/KT6U6QRfvq3tI2ohR70rMQj1bzTZ9O3nCGcGxS0Vo31BSKGXB4PqlH/7/ndO
1EA2jkYr/r1457LrTLB7qGUxecH7JajH7Yhkbz8OlrnBZOUfGoMl8h9UkewcGvWe83fOnSTQsRfz
jjXd5T/VQtdyjLgsrBi2YTEpoWs1ZI/vhwlP7OfLU11bbmgWONbnkwfZ4PnQHrhoKhSpcvQkiqyN
rpRtB+5e1r/+YRzOOBrXZhXIUo7rYVmUQgKlnjSFw01cVDLZGCTorilA1nZ66rxAG8hTSbFMEOYA
fWFsIEeEP9hswGGl96h2Malt8/DL5SmtD0UikjCT++WyZpWljQJ4maF0JY5vulT9GXtV/6WoOUv/
YSR0DcigCGdJw5y/JA1eFU67oXdMw6DZxlmOP23RqQ+sYe/KUb02KTJuZCLmV/UGZFDGZjellJuP
IoQNPqZ1irV7iGWt6xdOf+WsXNvWiUJQq3IzpT12/jGvAln41LUOh1g5WoGPw1So9ni+y6KbMELA
+/zWoew43Tn6lF95dfMHtTy4nHk/d1TCZ2OZcdET8rEmguATV5PqB99H8SmR6s+i1ZwHEQUegHZr
ZuOHRfnQxE11JRxZmbetEo8A/SAT8Kbernj0wzZ+x/UkdbJPSp0O42bsnOJeM7vku1U64afKAf94
ZVtdOcq4rHGwzFVsjtJFIiAGTzj6dhycEmln3+ZzGullDYvZUmLjhaghurK5rA7Ikp23cG7Ey3Xb
wCrvCjMirsUq5ysMbO/jUPufRNrGgoMk8a9M8O1mhg6KJOWsdGfEpcy7nMG6OWCs4whQ7QXqIucV
QZj+4/Ln+Ob10TrCm0MPQn6Wcuo87VfLVo/UNFNwrD3VwMo+OZmwG7cbZBG4ctQbgHO6HULJNN/N
yliMuwgNoHREg8BL4kR/N4eCJ81nMIb5Ad/7HoulUAX0PnrvPQvnQcnfCOGwHaCgP59sMrAwA2xN
Th1vc8vVz9jGFahdHK20FyCX+Xv3OsbjekmRmH7ZeQ8/H0/QA0mmFDyFRQ97R59Eoasu9q+F8iFE
cJS891Och5vzgqTGbE7eRQiLWUauyT4uAafb4GiCPt/i9JPdxJVZHfLCsDYY+Mor38XbBcTnz+2d
/RnNJ0qh8zmOQ16khjnkpzl9cjtozn3shZCHrZ5sd1pGZB6DvroiU3yzs+sMyi3a4trHbmsuVm3v
5VUAuTU/CUyc5DYgQ/WSjJE6bsvm6i1odTBEu7xKOj0otp/PMC7MEdpHUpxK4p2vbZ4Xz7Kgwg/2
Wx3eGzHPE3s11iJa60K76rUxK07JiI3LDnY5GF7EhrBKL3/3b7azeaBZwECgNtdZF7dIbSoiylI9
5JSisJ/7GBor7tPxxpO+BgTUbq+E6GvLhC50m5welwFE0OcPceA0qJAsZqeGluvbhsVxC/p97F38
Rc17mdfKcxk2u8uTfBN7M8nXgy6WiTBDjDT1KD+lVT49sDIUDF/DAdtuG7uXr22Z+D8DbDLdDrum
Kxvr2qoBOYS2EZGhbsnFA8YWxh7gNeSICrIaPVdid9uhg6C9pbQ9HC9P9M1hMU+UcBsW30zKWDLF
PDuRKNib/ASWv3yOsWqGhp5n2bUk+OoDpQOfTnxJF9byY9cUXSpT3WanaaQ86aRYS/nO9F+lej+H
XKojjFYzoKxWZMmVrftNlPN3hv9/ZOpp5+unnDrNx14vO0GXt78WNskza0LwqrU+Vhpt53ye9GLA
wg5LLm8WSyufLz/itQ9GSB4wSlEBE2Cxzxkt+PUCN8QTooh7TSuMJw3raSwPMDHsBi37fnm4le8F
nQ0oR/ZUCojLNFPhsGnz7UM6yo2GbMSQYpRpk5Rk84g/gwm1H3pMGfaXR12ZJH113AAYm/bZZdow
hmaSOa2dnZDry/tQzb0DzXXZHU2PWB7GIEHK94Y5yJc4iFFXo7qQnCGL91r0VT1HjqesaOLdEFRa
eVPBvm3efRSfj7PYf3IYLQNg1+wEhNrDloc+80PXdprEU5rkx+XHuLJYuWzz3ngZKIuXsWKbhgQE
YZ6ear0oBT3dTnsr2qr+NSupT2Uc0ZqMbQCXMbeanV5eIiwkncPlH7H6Lk3aoIg+OJ2XidiqLUVI
8pd3CVid1FI8HfzGs28ISKbD1KCbvzzeyoaHDs0WKPIY802w0wqFbudOz05FjBWI0rDLuTVl15tp
crLsyrJZnRyaYoiGKg1sy0hOM0tsVT0/ZyMKW8yn8umFmrp6W9WBeML90r/yOa5OjhvWrEfjC1lC
gYT08ZqdmFwed9XD0BpK7RZtH2RbJRwc/cpnuPbxw54kPUjhh6LyPPtXQblVaLJK6jA/8XXgjBvh
wDJ5Un0Wdtt+5FCfdp5eyz/vf39Q/1DDwPIgebOIHn1LzWJc2vlCDGE/OoWgzQty/vdMpteIIWtv
j54KeuepMalsNOfzEzlg6n7E4adp4Js/pHoUKnc5bl7jIzHy4H1XW4Xa4pU1s/pU6VpF30Uykn/O
RwX9T7qa7p1TVKjqZ5Rktn5o1CH+KUrN/lx68WOuBiCiLz/WlSNTQONlH/+bW1mme2VjIJnU6/Sk
enX4xcGN1G1arbC3dh8KHEkz0wncYLS1/CbAwDq4EuetTppuMDABM9hpqVWl1pN7QgHalSRw0D3P
C9zOKT3bVZpK7NpgAnaddNCtL8967Q2bNM78bYtk71ls64ALmgB3XTaDvkpRNNnThjOyuInKGbCO
XuYfpjk3ViDnYrvjHnv+bulo0zO8CYH1CS35hm1Fua3oT/44qU13azYoSjex5hdXZNdr75Y1PNMf
qFNQlTkfFZclT0epCipM8+Baj3CBCIP8o1AxVRz6Vtm1utH8ipsg/nT5+a69VsJom2ydxb/UxVrG
GwafyBpIWdk18hFkOb5umBCkblEU41ar0mLrmMU1NtrKucbuMqsBGJWirTifb9WpADxCn/kS7N2Y
utW/9Lj0brORjsptWBcYscS4JOPq5XjmS1B18uflec/r5izZNdNlEQUg1WRBU/E7/wVT3AnVK/kF
mTbZ0V3YpcEH6if2sL88zsp+zzjzPYWqhXijtNGiwKhKCWqoxKAEM7RkbNvbaqriHMc2fAlu/mE4
OhhJJ894g6UgjxyMRjreik5gL1hJOf1b2oPlGd5Er1meAPR7/67Euv2/AReb/dRPFvdl6N0tOy2G
P1IZ3FZx6mNRcQnEyg27tyHMfsZlP12R8KxsDQyNkIYy6twOtPhUZZVrcSzhKuk+dkGu1WIuv8e1
o/1aOr3zO4Ywf2XRrHwsjDiLqiHpIZlfjAilfGgMjExPVVkFH1Q9kIi0BtxP8Wmq/uBW72DkZeFv
c/mlrn0tr4ddPOO2w99PGEp8cvzqR17k8j4zmhgvmbwrfxRedY+Q6AO+Yu0dXql5ubs8+upjJh2N
rAKQGYHS+ZdSZyPiqIY3PHWFf0J7eF+m/vijUY3xYDSyf398zXUB2Q5XNP5ermCQ3bES9XFystrm
Z13leEPpvjgpnTCvoaZXdl1kfST0gY2B5lpeUkTbepmjBjDgE/XOK4v0Tq+8oXVrxW8PYRM2GAMH
3uxQ/H499Lz9vBp68UqxAoxD+MvJSVQRbTWydOTOUQzz2BAGXnmia6uWcxJlODIOdrzFEYoendp/
bESnPG07TFEmrenutDLpsPRTpLONFQ0Ds67E8+nm8tJZ2/xIdFHGox8CHeli6WSt7zSJguobdet4
P5i0o9k0Bvwy2rq9EiesDkUMyC3wr+RrMZQHFbwVgRKdkCBXt3Y51bddTudnAk385R9mRRmVKdGW
xQl2/kEo+WjGI96cJ0xxo4ONOaA7xK3xFEoOkn8YCi/lmZFIEn/ZvCAnFq6YvRGqqcQssYtHY28F
Bs5QQSLz4co+s/Y9AH3539EWC6UZ4wH8I2hEDYM6HNsKpF2PwuuNTZjgEVDieuS5IITloTDr7EoI
9FbbzSeBOBCQCHQD1svisU6IL1W/Y/S0JSDEDL1PoHhqWg9PgTYxicZ60B5Iw5mfUly8sehA5X+X
4PZ9rYdjbS0BJmPLozOLO8wiNtDKdsSUMUpPaV/3+y6I5T2F+WpnmbhCu+9/w+jZQcTQvcyXstgI
MJSm20ooCUcKlg9h2kZiU4Q1ouqyofR8ebC1Z4wOx5hZlPA+KWCcL93ErAtlzPLoRN20GdH5irjf
jerU7rqkwohXt0Tbb2r8X8c7gdPak4O5WrFF9VU+X/4pK5sS90P2XgwwcE1YCgR9JwqGOgEuF+aJ
fMjCXnc2Uuld0/vlpfH8zlPt2vpeOckofmMfCDtm1rItnjWVMAv/WQReJZrTnybSPLGXeOXKb31U
lYABQjuL3396UuVDIQOpeo7wFyFDo+VQV6chPNltFt1505DjM+30ww1tpuqT36nKu1HcKHzmq6nJ
cDMlZ7ETgnRQMfH0AP6OinRpGrZvMeJMPtK6am+syO+vDbgSSqOZ4UUSIoDOWBan9L7JVdkxYCQi
a9M22pDvYtEL9cqjXFsykKm5AHPp5kBbLN5a+NbgC5tH2SnxsxbVeH+nudH79z0lTv9QFja5RQ/G
xPDekfliKE3N+jXSRKgazj+bMEQtoQlafLLe4WLdkTcPwDfpRYKQN/bhkaCjrTamk8nf7/xM5nXD
scYVDbgjQIfzkYEPqaCGnfbkC8rjG4k9Vktl2gpo6Q6tQd+IbGr2YyeubRVv9kAGnrNGiFKQKJJd
OR84ymw7zIe0B4jfVI953t35LRxirODT/r0psTmonIm8FDkExcbFgsXlCatpJ5Cn2KjHI36Rw0uI
qdTG6Ub53t12HoqSMDsOAge+kvNZlVVvDp2I5Kml9NnvcgU9wE4PzOE+zbCBu/zu3mw387TIghE1
o7tBN3U+WBHpRFSRkXyz6VLf+bU//TF6azwGtZp/mdfZtXj2zQcyT04jqUa2n1bHJcJ9KvSkrpo4
+9YHZrozqroKcM5y0vvEKabvQMiGW1Cbzj9Mk3s8sjRclGiJWrw+z2usbKBB/VvpVNY2y1RFdek9
QfnoWOkNLriN+KcRTexSeEuAThclnIIvMaIYnnxLi6l3B3p8H1PZ+o8BJof7Irf7K+O9iYt4rsTN
9kzcmBG6ixmOulX0ymCn3wb6gXZjGyq7RjWHL1Rb2j3WrUHppvEQcXFwvHdaGHFgcIunwxY9Mvv6
mytnmkUB1slj9KkQFTaY06a5Zl60bAYixCHmIkXBsUhjIUHP+ToFJ6K0Vq2LH2Iox31eFc03Un20
BkwqDcp68K0YamUf0yXwhbxD/RC19TNyqObz5c/lLxLoVUqG34Hc7y+PcBY4st+e/44sb1CKqFP5
3dQSSylcXUmG7h6P5RbWeusAmnJzegrCHSwMlT6JOPL12pXY1PcfpsSYjBu/tfP2V9PA5NimjWN/
lTjn/ZQxwi76W7AFB78f5ggZ0LY63VPVW/V/aHXNIwbGau0KI+2e9MJqw19XpjbvK+dTw9oMZQzN
dPNWt9x3Gqvpi9AT4fehR+78hNKh+Y6xLTbRhL1o60ep+rsYSrR5E+qloe9Ka1ATfZeFWTLdj2oh
xEcZKkHiToHsg+2YRf5Ip2c4FQdlzGPvSSCpzm8jn6QHhpUwdm6LVEvFcxzzh9LqdPOKcmKxu3HW
I5zgg58bzWdi5Zy0eFVamBD0eVKW4w+kxvmL1jph6zoCa4VGc/y9lXVXWsRoXl0+RMClCCeQ+pEg
JXhc7qdhnykJnXjfzSQszINSj1zEXITxpXU3pYP0d2UH6nojkcWIx6qlccyBcTTuTC8XGTba0kj3
VeTb39UgUMTWc8Y0cpF/dfamDK0iwKk+qLKXFPvL2O3zyf9gtvR+PJh2o2Mf3zh9dgjsUmTH2vA8
/76CajSVH6ahKcrmEVvY9GDo1Fhepgio5E2ct5hDYkugFDj8GtXQHajGVHdqlKU1lr+DCD9Owu8f
M6vSbBoY2+inVQeYHuZGNX02Mhg821rp+CYTmZT7aByH7gZXztg75FGn1Zsh8XPs45IyivZt4Qzt
3WBPFRm4Xh896ynv0uRXTFqsc6XmVeVO6jgJ/hiNEaB8HScy2iRpbPruAIvTiPZW0nvhJ/pAkm/O
yCO7zyiUy01ppkn0WJTwuluSBQalebcxS1O510tPfpeER8FOL53kQ1lNbQNiARvygwlCzd/VzpgY
twPOr8W20dBN7qau6osdjrNJ4zbJ4LyAV9UKV+3N2jmg1Is9dzRpVd8Mfq1jJFzoY7Onp6cNbyuF
PA1kg0l5qTnMvJsc8kDqIr8ags9O2Rf2LhNWYG/rFnXrQ6aqRQJy20qdbgfZQw03aHEHed8ZuZAU
D6DLbcrSi2gPGgf7q06a1LqXo+aUn7k9Ge2TmZuZgQZgiu+0Fo7ApyLgm32osmp4Us2qbd3EDEIH
Vu1U+bdlpw0OB2BVmjtDz0V6UFpHRo9qrMXWUxE2Fupe0PrTTR3akeM2doCKPZ0yGvSNQbkPWwpy
m06N+uy7Dxmt3Qwc8z9tq5bjprTy4iPb5/zUIsMfMPfWgvFehy2RPMm8n377UxPAym5yWWAuDEYF
+EOiVp7U3KILe3vDmWWNBx/zmPRp6lVFJK4es7kWWyUFIfBoEJh4n7G6Ee1tWfqOeDTUSsluPXyp
h3yjt2WWfsbLXvH3A+zD4IforDL7UKsyafJt3SSetus9rYBFJdNQjb56StAGmtuLWubaJu3D1Pyk
Ij207tMcidWtLHM/p2jE7WHDp9c2n1Vb0TJ/r026XuBTHyqyc/vUMry7vrcG3Eqq0I8ruru7xI4a
FzsRMI+Vp8XBVrNGj8w6xkqnYgx89UvgV+rLRHHQdyv2heg2ZGsWe5D/2n8enmH3hoAUsKVbHN9R
ratU/fMUKGP/Q+iFjhylU9voS1905pOh6EH5YLacTS47FOBk2/bxVy293hk2vqk11bZzLMQ5vZan
6gu+xdF/LVJX80lVuReNZPYsd1CidNrg1moeJjDPwlUraf20pkw/luAwBMs7wDnbGiech71C7xOa
QGVduzmUI3+jlT7mpKWs8xrilg1awkiLAcHRFAqwuVP7y8YYO93UsZJ+rBEu2m5g5fZwk1FsGd2u
9j2seWWWp3clllT1Xg2a4HbSE11sqwYnc9cZm7GBhKdErbojqMrTLYRa+0OnTErp1oaVia3hmXlw
0I1IM7A6NnEh3ld0jMa3HZ1LNVoETBzNb4BJ0l9eZ/BdJ21SB1ugtJ3xgX68pr1LKni0DxDpoy7d
R+pkWHdh5QVHM4nGeptMuhkA69fwDJelb36mDT3qt8o0Skxi4T52ue+WNvfojQY3+4NvxF5zShyU
SxvKRFqEQ6A6zy4vOmVLbV8r9kQBQLqKli3qOe+07kbtM41LW0UvySYdgnS6r/vEaz/Qfw0wIaFD
91RRPPrD8Wb4X/xsHPeDgG71q5GWr23MekLqBek/qQ9mMWUfVSd2zE1uVZG50wejLfYjJaduU1il
MewVipsouGOcMN0xRvl4k1AlCbaZZ8gj7qzheN83c7exnZhGe9s2zmyDmoe5209Nkz1UMZqvXWGF
g3WbiZ71TJe2ZrnUEfPqxQizsDigZeqsnadmaNLrQv4/0s5rN26kDdNXRIA5nLKzJCfZsi2dEJIs
VzHnePX7ULMLuNmCCO2PgQcDzAyqq1jhC29QtJuuQ29I29ZIVmlPY4pM1WcVmilUemuIEv1GzIVU
0ACC9YQFPrSbgGym+NVGfZGHB3jqeDRvk0JO6eb9aGjRzqDxN/shAWeh5kU1ail2T/M8aL0xnh4j
YdXdMRdN8qNEZbr9EhgBZ9zlGcHVmikO+7xpjMJPs9b9oEzO/Cuo8BG3UC1BqmXJ9sPrQMOc2tYe
AyPBy5hL/7fWeHEGxWRNjPIiVGIocncq4LA1yajN81AJ8kIkRVPoj9yK2e96bMS1I8PqoSmmsTsU
mhOvGZwsMhYmZ1MjBRKMECN5/LJsECOVFRPYyicvMaXlK07Rf9a6VLtpFGTSRIGjgJMXOCgMjVas
fN5F5WDu61JdpFjxmhNaS4BdZvV0hiolemqaYig38WiH9yklqa09JMlazjAv3Vlg7QIUfu3JARSC
bb0o6dWVcC36U9GjkI1yG8GJaj7xduT5VoPP4G4tQSH3kFmd5X1JU+jfu1Jtym5XiYmgLDYimAVw
yspTACj/hwkauKPM23jd36CXbm5uoeq34c9ekaq6h2eSqqfQq+o/ZWbbCfemm+bXEyDH7kislxkr
WNeLjQNZH4kRUjMOI8nuou7URYNdIyllPU5Ey9X8mmvia6zL6rpXuopNW7Z5tVLruvh8jDnT12fm
5Cw8t8jCqjZzR52C7+P8arU+/Ig+vGoVSid+7ol2TQXXWqZGLA6lkbnuDwuWrbOYo+iRG51kqD4O
EU5o+6LQsvbroNQ4lVskMv3OqrQJVg9fz9pmeuI+gM7o9A3NGdhSI9IfQ+JHMDqT77JEhM8+wCSd
qs96kbXaEbNr27udcPcu8Cuf3ZUzvzAMWbyEYxFYhOcd7ITBzxH6CO8KXjKxC9DhSD97bpKmGx3o
YrzTW127R2Oy13zbLEuwkwVdNJKcIqqv8lRO8odZFVb1VWR63uKlbgxtvgXlrYqNgpu34m6Q6wyi
U2oCKvXzMNAxPIa0qewcPbaibtPYnebsUQPGgXwzmLWDdg6XBQXyXdpZ3WwunjcZTbQgKrr61px4
wn55gUizJ0dWVv3B2hV31UwUJL1TocVQu1pcWagQR2Ff9eM9/QKxC6cMxyIZup+dyXjC4lFZ6XMt
nwQb9hsJMlwuCqk6La3zG7Kp5KD1slHvlZxcYW+PsdiPSqx/VRMrEQfVnbqt7iZG5McS0Q6/tvPY
XNn4y8PGb0CZlyuaEgjttqWqaS9URSRept8LWxgbx43jH1mfS58KvknIAZVtpRh5UXh5HZGDDXoC
/QAqA+ezjguttcqo1u8dk6gibCDvJ7IK930eBL7S29MBdQ5tk4XNTyVUomutNcXGLZM1Qf03Zs7K
c+gRrKDQpC/qaaklUw54YtwHTRieVJhXO7Orxm8Ar9Trtmn74/sBwKtv/L+3NhOfSaw8ULO6Kq/F
+cSr0Wl7q7fN+zHy6j9Ok9ifPfIe+xo6jaP6YRu53rZp4ik5YP+lkOJWSrVr9a6YtkEPPm0P1iJY
KWgsqqc0S/hRaMrCY6Beay6JBQILnhaqm3kPDEhudLSWdm5etqo/dVn/kOZoEeynygjUXyurMS/v
cjXoYEK34dW8lDOt4xF8GzfjvZRu8BOMSZVuEdcsjqVsDG8nczlO2ziI5H3s5dUvuqfRDuKtqn3w
tZkXAOIftzBAY4gc88vwT0XH9MI8svrBum/rzv0aVbqzCTxpNwSBpUPQ6eZxe3h/7m+sOY4/VP6p
6MyU2sXlTzdSVSZUa++LMPwb9WZ+rZo57lMptKst5brmJ05E+sdwQ/OHRiAERrGJkvAsonE+z06j
JKGmrX3fDb16NFWJL0c/TcMtBW7Td61YrJFx3rjeELGaFxWxB2Ati5X1iLGTrsis+6yqp2qXjdV0
jd+LM/nIcgefwWc18caIrK7fwAfKN2pljCvt9WVEOE+aqVLApjEwi7ueT7o1ykZNaiatogZwaAB/
XBGj55uBJGurxlAP09DItuNgrTkeXdTt5qHBjYLQAr+K99F8/fyzr1qDAhv2he59OARx/ynK2BG3
MjEt0CCxpbc79MPi6jNUb2Mz2q1r7Doy+H4ToVP+OUfyTp7SqFeOnR2001/M5/U29FW6DuG+rh1t
eB7MvmkjnHKkdjtBr3A3BWSuG6hBdfHhR4IKJK0q9PTpHgFQP59LWeUIVOUJy1jwhEdW20S+HMwE
tIQXx581EEUr4fTl3mFEwG30kVx6EEshfVuYgdZQo77vekhHk6k0vwelGfeNTNMrD/uqY22o46Hg
aTskPKQrl8K8Nc8vJ74eF6NDkDafl8UbhSNhY5Ib2/deJ9uD7ubNVkhvQI12mPbvXwZvvIdcvhxJ
NGgBStLwOF9cSTV1DIbCvrf7CkW3Fv2mU+NprfTz0jabbee2CVWsVvuEoXzmHRuO206nrwXsLixy
8eHLiZ/DMwWEXXXnbvr5z0EUyeySUbPvy1Hvvkk7KHeyGJO9IwvNn2CWHpzE/KBcKZcTg7Lg0LCQ
eEd87nzQwVVgXxaNfU+I6BzsXO2fIscBFFLD3/lY4/X/joWGBwV8hPOWyRMlYqOuoti+13I9+tmj
puhnqP6f6jzPVr7t5fUzzwthjfnFBz++uHNLD1iWwpe/T+wOeyteYL8TerUZ4/wUWkLZiAklR90S
4cr+fXtgVLgAzsNrW85RGtSEzM6y75W+9rZD2GVHvClwgco8xLTbfNf11WNgaenKfbtUEmFxEdVh
UBJwYkokT88/pNW1oWXKMnkwB5RKfoAv9jTfcIVG67dVEz+36Pbsx9TozX2ZmqWzZW/FGuY4RZ9e
m1Jr2PB9QRW57oxoZ+C4smaW+caBo6dIhD9jaCE0Lzt/Yd7kcZ4OxoMsmocgSOK91UVyYySJvo0F
FoRgMc2NWU+FX4oh2dSD8A4Rpbvt+yf/8pLBqgoUJkYdCB7YywC0CdW6lbJz7xHrkgCPuuFrXXbK
49hbylr16TLkAAGJWgSZtUl3fwmpA2BepDYZ2H1MB+I60IzqFEgrAnSvKj8nrYnR16zWTvV8as9v
UfpE4N2p/dCbJwg43wzRJJxksrvwodINmhc04e9bfCpqkiqzRX+xHf68v6JvDYj+3GyTMJedlv5O
lCV6KUw1euhqa/wFgLfeeZWuHiA0jL/bRn16f7jX4Hg5QeILqCmzmxst6/MJwr11itZxxEMZuoX9
PU9jvdhQT6vV60Sqoa8UlEYR2PpTDzK4rgysFf3RabRDQcy76+w6BknZh22yt3qc6H8XUF1XluSN
D4+Qmcc9TgwC+XIRAY3eMBphULv3QWUW29wi8IqGJqEaFvfPZtq6fiUjHpj3V+aNrY1gK/wycgso
X0t6tFIn5YS9NqOi8QJcKdZvJm+wfqtKVK/JlV7edeytV1lJok2Ck/m3/BNoKYkVJRLdtAfVCaNN
WefdIa3qxM8I369tqba3o9YWGxFDKvnoLBkNIgXAM9wUL2gHBSYFdd/K5AFJMcfwQSllm77GEcSP
U3NNeveNzcZooOmAZkJRRg95MU/8ttqxr+MHbDNVfZM15YBzoYkQ71clwthxZza5NW5FgtrXLol7
13mEqj18KejBBr6lB+pfFSFE53osunLcoUPpRj/ipmaffnBZyKXAVjuYIFFovqjfhdhi4lbSyKdw
5NHZ5NiNbomSx2CHMPUafuLi68+RCrKepLBksIA5zldlitMKmydPPqV6EN90dpwc3DSlT87y+F2u
GHeVHd4YdVetPLEXd81cJqKAQHyKPBWMjPOBZTZQKaOw9xjxPjxSopuuu64YvhVJOTxCDVmz/3h7
PEBcxOFUpy6KRZlj5OYQ649BnWZHPcGuqxuyZJchmFf6AlXmlerUWwOSwaAdT3OGp3IxQSdI+jAM
BvMRIIb7OHWD/TVL6I6p+B5ujc5ctXK+qIlyPWHbxBl+zdqc5afUVFm1lq48u2nV2tu8LxsyHl3S
Ag+8MLs2Kpl0T4k2OpZykhCe81sQ0U3zPTPGUuxDY+rK6phqw1ivfGvicb7m2U0/c4DhSvCIOtpl
XFOrIqoa1JifQQVIxIN1r5ZEUmB5Q2fTD5lrBTcutZuDUNxk+mJWdINoC9Ykd0pkSe9zIfR0iwhN
5mwHzUr7z03RIg2TOaZaH6vM6bPToAiEhhKI1ggwAoqyjlMdmuGxwrqz2/dqlyq/m6AF/kih0kh2
btvIZ4NYQWLT0xCd950WZrdxggy83MAAzcZoZxdGVZZ+Ruf4jv6tMv72ZOPcGxaJ8SfNDM17YvMo
eZ7MTrS7yMsSuQGwkDzJpnFCv8gcbPcKHEMPnihR2e+7YZRfS72iVNEUBv/rxlJJRlDfowvan3Jh
W+GtE0XtLVqVwXBUsiD9boJnGn1lxjFtx8ihDajEQ3E96o3+Y/LqRnsY0wnLrTyO0+hLRwvg2kYT
MvQnOorJbAlip3e1OajqyR1qsG7+VIOb3ta2Ed14UF7dK1O4Rus7QqkwTkmqGAflsPCaE50SWb7U
KZWjTV1qFR2ZSc9vI/jIJk36ME5u8BMyVD6fF9xZTou/S63lo+1bdmwiH9RLZRvmUAMOSDUrN0Ga
Dt4m7J28+mGXo1T7XWuWRZzt7ABNXokXkJDufgDS/ntSItV8jmUX9fswpcq790rF+GuGwZSnEJlc
j4K53QOJ6lce4ItrcS5nzYBv4lt4q8uynuYJNUwLdXzmimgOMunbfWg2Yj9n1X4F/g7xXSy31bCP
V1KAi5EdSGKAaOmjUnLhGTi/F3MbaYB07Mw/dq+mFQIT8Iq2IOi0b/SX8rsKdA72E1Q/c+/QYBtP
4+D95+eidEDggSgLSlPgBmei3PkPGNMhtNI0E38bNPrEN8Nt3N9Kr00EYmn1Bc55FF1PZVDtItmm
d7xO40pcfxFygbOldkArksyLbvMiIKHdpmUkLvET4b12CPG0EdsiGzPDR7/ks4KhnEsz3SvWQJPL
C5tqIpVMAm5C7jnoXuReiVs2Q1Gp9tOIhPu+nMbyVOhucUhQH0UhscQB4/2VNheXIm1sVCeQaaD7
Cf526eXYJgK9YWfwnlBscyYwRF3iK/MbvQKCW0aTM+odpC2vEHoeNiXF8y+qKkox8cp6T1SKQt8c
6u6HlYv0BdCN9UFhNOSfECiY40miF332gjofSx/NYAz1PnhScYU6RvXUXNVhqaKLizxL2a1KKb8G
4P++LK8DAkuC/MdhIYw5HxBJ7CQJvdyjaW3Jb07ndV8CFxJyp/bNacT4TfhBQc0grQrzZJTFo94U
yvH9D3mREr/+CDhdxFHsXLAB5z+i6rSCxnbiPaVlq1fbwJ5cPyTCu5NNN171o2vupB3Fz/0gghdd
Tv2XxMrU1LdS1d2//1uW98d/P4VSNf0hasZLknSSteowNZ33VHhua5+8rssqv2sxJfW9HhWbraGV
E+3HPPqmtaP49v7ol1uaz4+Oyv8bfbEQCHGZVovc51PZZ+HWrt1RbAy57tZ7eVYZxyWsgoJODWJJ
thoNfei9pmbBEz3+bnpwcuypsQ48jf21HXrTSpvnrfHArsB/xhIISO7iTso71x49b3Sfht4yUHMd
sDsfx36DQ4750JRVuPL+vHVkIW8QGXNogcfP6/xPUtbNSN4hFd5TIirrqz5U4j6T7nCazChZI5O9
NTc66ZQaZrIR0eP5WHFFRFjhfPyEUb0zHPLWTq5zI3QnX0kUD9vexDLuPrxNwApoZDeUbRAzWiyn
qWW9q0R58KQEWis2Nd0rsVdjnvKVK/aN0zDbFvDR6FTSqF0kfQXeHyMOBcFTrRb5Js8CD1REoexs
DHuPejUmmzIPqh9RVNWH96f4xhecswzo+1ANqEsvvqDeIMBplpX3pGHj7h0mdYpwrTLNaacOwO9W
ooblm8mpR46SBB4RRRS/lqx2O9QbJdGE8pSYilnPBdkx8Wvdls9BoSREEU3qC8MLfr8/yTe2Dpc8
AhBUxtilF3Vn3FSoMFssb1AJhCby7kiqOJwUjAx2Vtyu2bu8NR5cFYgxpHCMOccu/xwLmoFVoqmj
8jTjI64UWDnbLodFtVPcMLoxWYW1dvtbn3HWwSIOmiky+uIz0naKvAAJkyeB5qbYwqoNNopuR9km
k1GwslvfuD0Zi0yJo//a/zqfXmL1si5kFzxlZtHqNJJN4GXaMKkrt8tbu4W4g3yf7j3bZXHiva4q
jXhygicnFe1p0vtxFydxeEXfOrhxyik5VeMUrDySbw06G5BT1IaHB2bjfHJDHuReXLfiWSFT2JhJ
1e/wkcbQQ2rlsS1a81Ohh9HKKbwcFL00ipk6DVTUNJZ8gz7o1DBQbfHchhJ6bGqVHR0iSGl7dxDl
TaZXXuHDAje37x+Myy/JuHMERF0LGtDSmIeKdTUI6XAm4sao/JIPQUhCyejv++Ncbk8uUDSaWE7w
NvRpzxcVVzQ7rfNWPg+9490YYzr6Ue/Yt6aueLuPDzWzKMB7kBvwg8+HSkUYRxgPhgzVpzejokc/
8JYE24yUxYevlVcDRtgvvLkzrOZ8KFHWsobWwaw8I/uUKrVyGkaNo9DJG1fW+f79mb2xSdDm4HHg
Dp3FbBa3ihkUTtqG8Hdqtba2oTM0vz3FSE6pF4Vg5gwdBdp8TZh9mWaxiHRQ0AmndUGZbzlH8C1V
ZmZ5+KyqfX8w9CjYGrik+uEYG5+pMDfwDAf9JyCPYefFqr1y1by1cQgt5lLYzN5aavEHYTk6paGE
z1TnuhPPZLQxnSy5daYuPL2/vJeXNlkBlWyk0TkL7Nbzr2nlbmdNdpk+10NilDs1DfP4q4tkvn5H
har5JgpI12vCU28NSi2Mg0YySWiz+KZpEcdA2PP8Wesh+ar4GH+jLmTcjEMmj4hsDCu32xvjUScg
ccbAk1RuGWhknj1VwJ/yZ6NyLB8oc4i2aF83237szb8RZeKVF//yA86vIA0pNPYoai7rmQCDoky0
Q/Ksjvq0d3Ph3HWhgTGQ1k0f9I7h80GyQ7KYbgQoXarF51+QMCKXfV/Ez0pAp+DHGFek/4EXpMop
hy7w4/39cjGzOY+D/T4LW9H+XS4lKpOi6I2weZ5lnh4atI98jQCVx1cxuv+PscjMQEjMpQ6KYecz
Az1W2OoUts+GmlugBJC12vEmQvColXCtBXFxz5CEU5udcyNmRp54PlhnwlkuA3149oa6vjGC0N6U
RW99Gbro1HnRLtSzeOXsXbxDoOUAA4NP0zkG3hKRmRdukCUi0p/VWCV8wROvVHc6tcKVvO/ym82k
PszG6dRTpTPm4/FPYObFXd2Rp+nPDT0K2LV4jFzJIeiaTaJ6a1HgvE5nKT/fa8bawT9Ff5ke8Plg
Wm3BeWm95E9itQbgx8y6gxcabaYhcQCAhtkGIpu3E7Ge/Xl/a15UG5AJRWJhVrlGf1YFoXQ+tDHY
RtpWXfWXkqn9GCJ0dk1mNd6WEWyjpBL9nwLxwB+RqQ1XuE26P/V07FfWemkVNuOdHQOtUgrpxDX8
Of8RYaYMQT5ZzYthgO3eTXYUVL4VtqKkLja2yJuEKtpHiP2bd4qZSkBxo6Ed096qYmrGqf7YxKDf
T4mq5ep+ZYWWO26maPCcIVRLloyAxeLHGSECIk1i6S+IFRm3nRkYjwpIq99UvCsczDTobAPVo11J
JnpdRlnnbDxL0WZOYz4HE2b3s5ri4RcsjHZNkeECQjr/OACks8MaOxX48PnKaZWbNJ026S9q1Xif
QjpPvzV8IEtfr13jSw9HsPe9Blklv6dcn/p0J6TcdlXRHxtTQqGVZimtle+5fDrmH0UiTCRAVjOz
tc9/lNMRJ3axrb1MYzK8WKWW/7USqqomX+0WsbI1z7M39g8HlBr1bIVJ9m0uI3GIRanUBuclyisV
N4o+a1BFdNLGL2UtvuR1kak3jhxV30yi1t3mPNW3QWZ2PvzA9E82Es/spd6k0fb9zXO5EpR+52Sd
BAhM9zIvcZMcXYlWC/7ErfWoxHZAuz/r+pvAQbsxjaqX94db3sdUeumtw81nq5GQLGuVgdfWUCF0
8SJ4BPxJxSOmVkrluirq5tQbWXdl9q7cvT/o8vJ6HRTvLir84Hap/J5/behyEo4Zg+YTkNXGkOaB
lpcHITDXvrbonh4GNGZOtYDR+/7Ib6wudzR1bQrdM1h58dn7SZaW1SriBZ2i/r5o3Hwro9C4Ntsh
3g6uPL4/3MXqwiBCc5RbmtcODZLFRImU1DCMouiFg1OnvoGw1vNgtGONREfa+9S1UOi1zG4tz1w+
RUiBsKpzQQRQwWVBWMO1psU1In6pEo4OlJt8K7wqsPD65d376I5lMFqbMMsJxWbt6vOvWVSO3rlZ
G78ArQhHv4TTquwSg+oH+Htlh3BHVXwwcmd+1PGhnhnggoglFncYJMmIRnmXvlhCZMcqcN1r2MDB
aQqBsL7/Cd9YSoYCgMtDg4jNknM3QeouYrVIX2Sih7vU05T9IHU9g5ZIgWBlXhfbc54XjiNzhok5
xlKHhCpkpCnYjr2AXpSbMB6MY0sz6jCOnfI1xXPu/2c8hGpcgkyAuUvHHLUB1RRpYf4SRpZAEaLI
y+ak6oN1LaosV/yiMI0V6OTF2Z+nyGmYrxvwoctPF0t68krspC92FA3fgqgsdlUe2X7VxgBu1Fpv
bkrTmm2Si34taHrjW/K8oIPE3pkTv/nf/xOhjRYJg4Dq+SLbIYfO1JX5sS77KKTTndpf3984b3xL
BiMt4R4nll9SNbLMCNPEqPOXKYuNXY57/Q5I4XDoUGXc9FDvVu6aN8fj5aR1OmPJlgub6nori3TI
X9oqso8UJGLcAqv0Kw9Xdqx55lfaAZeLibqSRl0XfPRsPrRYzHJIHdGnWvwyOb16W4q23FJgHr9S
yF/Djl+GnARRcJtInF91z9TFPaoV4DsJlpIX4ZYFJjyTnqC54Nq/vFqPvuEYD2csUkuQU53xxYZz
uK+7qVxpIV4uMD+CBgGvBzokVLbOdw9VyVGNxpzD6UzRwYrzCLmJzPjjDEV8rL38o2gdRsKjCzgs
RQNKTct6NrrGXdEoU/ZSj+Zj3ZbNURg8XMXkbENSpf372/XycwINoxNLWXK2Ll/KVkERamMjUNoX
IzaDz6E6IVwTeeHJNLqXj48EkpCwg+Y+7e1FrBd62GQ2StW9BL1e3Ey6J3d9J8I9ZvPV4f2hFu8v
sC4kLUHHAmHQkAFb2vGMU41Uh5Lqf0WWm/CFa31HVU38LERtn1LXEttAqvUaaeXNUWdIGfecQYA9
b6R/rpkeoGbfyEb7C+HBNHeNW+o/G7NpDyB0jGej0JNfLSIr2scu83myFENo8ZDM8/wv8086syCi
tUb/O+qjhgtXFhi3Ak3ubzKtA82P4qpbefnnZ/afJPS/ERHpo/U83wHLcqg94B+ji8z4Kwe6SKLN
p5965CgrVZ7FuftvlHlWxBhQepfwvLShMJllmvG3AcdzQnAFmGSvQP3M4wyXyVHHN/RjuDWGfK3O
80SRYhJvL+42d2gHT0lN42+Z47K9m/+eHsoxhMIRtoCkJgKO93fq4vj9NyK3N9wFqoTktud7pigz
VAL1xPwLBDHc1V5kn0KJWqnSmcru/aEu15Nkiz4AbTL+oi13PlTbe+HszCWFr4qxGkGITeHWqvMA
EXE1hTphtE8fHhFlNRJiwwS6wZ/zETXh5r0Fckb4ZlR7V63rfYvIer1tVJkQfWsM3FZ25uURRHKM
deSZ58GHw3A+4hhgQBqbSHf4rYau2qcWIgpCIMr4t04Gd4ffmXg0QMNlj+/PdH6Izk8E482qg+Sw
ULOXQGIvtqTtJRXCqqA+1U9iaOUJlTDXN8pC/BJprH1F6wbHE6c2r+1RddZcpy/3EbqVcJ14KRGa
YAnOJ97oXmc3ah4JP7ZMwCdYOn5hlaFwm/kaQ+Ti+M86qMBc5rEoey3NPoss7xWldjpBvwX9FBDb
qPh0RSqKj35NBoJkw/6BRsV5nL/2Pxeq05fDWHXqwI4N0ineeeju69ukQcTrW8aVaPsg6hpx1eoo
cKzcPq8g3LNPyuDEcXPlkD4F99z54EFpy76YDLZSAH1p3E9UEfVrmRTia5gaCJElrtOoYMMBG25H
pVS9Ky1AmgwW0pRvykjYmV9m+dj4etynZIGDRqwS+QgjhObXPEVXbYPUQmP6IGVtzHFR+QgfrajN
lW92VcjsyoqUToVoj1meb9jqSFysDYglFX4ANzQcNqYh3CeUirLfMpWoMdqTUxntLpgq18i3FIEm
+EIVah2/39/tF6eMx2b2RiKapmyMzPL50lBRLo1kMDTh215an7I6SD8ZZplupCyyBxLB4XftutUa
M2CRQtA1QiWDO4wTTnpNGnE+bGchNGPWqS58CYWoPvVlPlabvkOJ7zopOie5givVX6PoVqS7kibI
Wh5xcYNCgZkVh+fOHNzUJfLGhuYFvac3JEpUujf6AF8b6thg+dVN7mXtk20Ka+XWvpg0YyJtiWYH
kdNc9j2fNEhxhHQ69JR808r/5Fi5fcnQJ6dx23tX+jCYBwt0/94eJnvlBLwxW6JuzKp5emc6xuIu
JT2KLS9GS9Efq/DoNKKMj0LXJ3HbhEZt3uREwelKrH2xs+iRU4yaBUAhWkE6OZ+tJsw2aikURiBw
TdNvUCJsNlplaamf9qLYKIXifaoAsAQrV81rfe3suJPRgIGcmX0gSaD8no+MWFLupYYBxaRRuya7
Gkgn62pTtIaW/Grg+oMwNlutObo4AobNxnGB79wMdpi1n5ys5wnfk1GjcVGh+/ilbSdF+lqlA0NP
lbQttq7XmAdJsAqPr6jRjybIRvDNh8ornD8yTux2axIeqyfHIFlFbImeXXDtNZxm3VcyRwvxy1Lq
aWemqRp+tmOKLFv0qatimwBy/KCkN9Eddx4u8GQ96FxSyD9fj5j4WSXv0X/1Xru19DsvkX46fv/Y
RbIcZLHocds3xqRJ/ZfxHbkMxR9GP/zireyp5T5eDrJIIhuJ+7elCP0XqZtvaBuhXFXhyV3T/11u
3cUwxuJ2sh0o2YXyOhdxdG7V7+NpbSbLKGM5xCKDyoVlkUTwTRAakDda4yvj1n4WP5o7/fb9D7O8
dZYjLW6dEgq5o1aMpH2Jr1DhsnbWJ3mFHcv7w6yt2eIh0cH65/Du9F/Bp2wbbdXvONV//d+GWNxi
YW82gRKE+i8u6o25DXy5U/bvD/HqYvLv3bFcrUXwFWJBZBQl0ygfy8/lYR/COvDbuw6c/p9Q8cPf
3klslRNScdZaRXSpFbA8p8vsLw2VMm565heJQ2Ue62Azpl/VuvErxbrSdB89mM+WuxPGSTMUX7FK
ADknRb2e6j2/eduj2WH/QJythmD8/rIsQ9LlqixuEBXwfpQM7CHpPKX9tzq7b6uV++PNA8FzMdef
6Z0sSZu6JPJDg4P9E/s/0ivtwXsQW7HPj+/P5M1t+s8wi9OQj1HoyZhh8r/xMX8efyun8fC/DbE4
CYpdNEZKu/JXuxO7eZuO/kej6dfv8c8sFiehMaCTT8k8xFVxI670U3mK107CfANdnIR/xlichEqa
hVOZjKF9yTy/uwGTheta9VRUfmts4j/q0/+2bIt4oRaeqjQpuz//O10rP42r7LD28Ze89P9O2D9z
WuxjJ9ZkoSAq/St4KG70Q/5gf+15t6+6at/8lHfm5De/5Yo5y9qOWzyMTZwPlQwZcxw3yi+73CrF
xvth3/1vq7d4GbNCJCg8snr9bjj+t+mM0/tDvPn4UjQlXka8i2N6HkbgsDMB0ov1X051lSvfXfO7
1U++0d//b8Ms9raaiyCJJoYp5M6zDlF8VRSb0Fw5pK/t6H+3Nyk+dCNSHxtvAbBAiwe4ceCdV4k6
3Xu1KzNfC4f2WwC8sYMmDjF9n2c5yoQoYYVHBbOObBuj1fg3jCuTsAMrhJWqw3JxAWSAu5pBrEBd
aB0v7qWxHyojagLt3o0T7N/UIftSESETrpWGTxo6rERS8yqeT38Ww6HDjRgQRdUlOwmlNX5O7MkH
YaWe6QdRmODqHDhrYeHy5SD6J+khDwC3CnBmKVffDgGy3KYe3He17pZyA9atVa9IjCdX29Csqj/o
2AWgBpgcMS5I+Znr/vrI/lNoSICrhqJKigejTK0N5y5TN66Cm5VjTVgAR02xJhq4PODkzTxZc50Y
0QsDd5nzc9FQpwJ7ZYSPta6E15OMwy82noafEDR2v0z5lN8kAPZXio0X32/2B9NcFhVhGlori8OY
Gok6KAgvo+Cpg0Kh6nDAGEDfvH8WL74eqvhzpx0gNzU40F7nU1MKF8H1VMseK6X0ig0S3Pl3b7ZU
PgAxSVdenMspwYSZPTbBH5KmLkVJ3YJ6IMY36WNhZ+1NhW3jt6y01hZu/hpnGx8A/Awj0xAUgtKw
hBorAVJFZmzbd6HMu32h2Nanzgm1YyTSn73b2UcF24rCVxSt20xt169k4ss+GMAQGokueSkcHA7f
0gHbUpO4VKRw70rJswDVdXCrR2dQAY5nuWxRtnWrMARrPcHi/YEiZaZ7vi1ErLzECf/ZyqK/AiwX
60HdHw0+IKb8wxLizXMYIMxuip+NgvYxUiBx7WQHq2068S1FusO5rprM1LZ0oKt6IxBC9nzVZPd9
r1BbKF7w8G3HYFOjnhc3vg0h2y59L6nt+irVa6vYku42XboZBcWt42jWkflBayOWlL4IXEcQUewf
1vR8l5aJh61BH5t3Y2crn0EJIyrc0Z39Vbmp1u0RwckBQb1/Mi4OvUtTj9IUR5AmEcCn8zErNrB0
7dS9KzQWjaJn4COF4VyhMW+cAnDCn8zcKVde4Mu9y5kHVsRsyeTB458PGuh9l0xFHdzJWtL4qiKz
TnDSrA044m3jOoekN7TxFKadmsEM0LNgq/dwmFduhWVG+eo4DLcXMAgnEpzk+c/o5jTMhGJ9Z0+i
nj6jqCKqLQ7ktnGSoM7K7VRRz9tRoSlIBKM0sFaCnYtraVYVmTssVNMgYSxLS2pUmFao6vnPKR7D
nqZANAx7qwxG6WetLdYupovhWGvwdmwuEEAAXhcXvCsqB7cNJ/6ZTElCzafOYMArEbRyP2bdf7y/
sy5Wdya08GICVuZtBh56vrp9DInMkq1yh93U+C1pjXZTJEZ2KGLR++5EbWlMomFLwc5d2dOXd9Nr
gRDvnPkvoHyLTU2VykIfJql+GrL6P9x9yXLb2LblrzDu5L0XUXCiJYGK9zLCBCmqtyzJspwTBETB
6PseFRVRk/qIGtfoDmpWw5rln9SX1Dqg4OQBadISUOmM1L2RYZry6c8+u1l7beY68RXlUiwc5Tqs
c0nFpMULwfX5j5wmWtciZ33lucw/opft3Cu8aCRfkCQM4g/9jEFF8l2RMWNo43hsHMLL5y4jvnSf
y1IKzsXY/GKDt2z5uiUHtzfC9MBAQQ9C8e4+ZkcSS6JR5NJDEoXBTYoo6MfSL8XiI6jDm68lP8um
C19qYudasxrtWLynv+FwPyO+jYOF/Bo8t/1KnGBGj91CLquHaTiTLzUPbsinNOIVT7UFJ0HUAGge
f1WLWbkKa5DivnbXW/c3nkMEAfDfHZSLVphwfU7t+qGEccSplsPL54Er5+65UKAIzTwEdv06SPno
zonT6XlQ1PaTEGqVdES69VVgMg5A85FcQZCMcFXTB5+RuFKp85h9iNNMq+dQEqJkVfKZl4AIzzSB
LMr96AgCZrdPAI9BE4BuNwE3us+88lHlAVT9DwpKoywysVA+NLEC6hGXWQDlc4zwuX+6gQtDpR/w
msDoYEE615MkrpQ1fJpGyYPTgDDEKrLyCuQezQmjKCY/j3HQwfHrp8+Hj3dfsRKQhYAXCvSqOF14
63vX2nQlIQJiXnoQcpSVJjSXzmdJrIVjb+K+fnB5wBqIzhBP6r0Lfl7KdgLeH8jJgrHPG43xZqrP
J4l45Mj2BTImBEQmZDGQISQthny/peOnWa2Api3nHky3Sucup4XLEsTdc4vVjpUw3L2c6ApaPRIC
AHUF3JTuSsmROokiS9wDCM7DS6FJZhd5KWoIzeKIIhvBWWRW2Dx5BSiODu/a7tFExh2pQwcADPas
jyLmUmUGzlKefUDxtNlJ4CUz9jyGxiHPY6iv90KOMkqv7hGp/wgF44hCIexDJko3YN20YM2HmeWm
J9p0lp0oXKAsZdCbzGdIqDwC0di5DQCcInMLHIxAvaDMV29tzQDR+zrImwcn5L1VUsOtFADeq7K4
I2emz06XUZg/Hp7jzhkFZpjgF0TynBOuTXo/ucJFAnoSNA9uqDAfXE8QT4S0Do88KHt7kYHGQiI6
EuT6CcWaiaoGOUoGPihclS3q2BNRcsiqjghMDB2j3VbeQThFMHWoxosaicha6VmBUhE0Oagy7E8a
kzAg9EtqFCydCmHsPlXT2E7ZueUiO0KaA4gWK85ccGwreGySQvIJIzwQ1M/AWaT16bT0ZJRZyTwL
VW6dANVmVA+gK+UJoZBZ7c4VkDFoj4LiaEWsMta0TJQ5ANc5gye6mk4bVWhKzf+QCmGOdOKgSrPp
CoHvHI4uBxkonFrWiSW5Cw2FXesKxLuzyL8wIw11A+aIzMPzu0pTHBJLdbJGmMLbLqNk0BkquwDL
P0duticD/JH4BeLxgidGhXSaowgwinTUIR9z07kFhLQ7g2cSzJPzokSSxqXioELNNXI4hKRcgFCo
it2lFKeyewFeMit8tB0+DO/AD2fZzhkKvInIhi6nrIaqSnVQ1aY1jzgeZXzmFqhsYmbO85GH4jSc
EBawc5hsinhgKcXxGTwbnPO5cXjUtJ9bGhgr+HlTRtY0h6UEf8Wpz0p18yFLQYW0glUnu1+B81JQ
fEI0wfT4QZPqHG5PlCx0ThIUxrLXyKkKgqWNajEwTFG/EBgTFqDz4rzEC6KdwPieOl/DKnPZkxis
PqUqxU0xfRBAnhTPBcnl/ZPKDhv2RjZFK7vkTU+yUcVGiHLXnHuCRWjinAzlROcz0c2964zTPABe
qhy1nU+RQj1jTk1TyIpbETgYH9zFkPdLpVI86cZNUKPlC8vC0VKpnOODhkNF1pIoJDgkQWiecTwT
GmDNjghzLV/ZS80TSulEMlHhZaUoAcMuaj6t0jvUFUyDVQ1V11pF8MvXZ9Y08opFVAmasygCy0wX
M5kxRbXUSq+8yE0hEVco06KUahILKLskakWUnKPU5FS+c2Umlx9rrVaSRnUKwF2WFeOFpmonuSWt
QN7iW8hOmMrFCfQx5CxIcooiu14jJ8W8Rtv2ouCAT3FVxUbFEhDMAOY8q+f8tJTdBIcdJbSWILSI
UZwPlQ6z+oaxGKY5R0TKzD6URc7bXwo+FaVVqQFN8qkpPAHV4k2vKuc+ePga3XRQY2+JWii5H0Cp
S0kBNzjfUvYe6TiAT8+mgjWVl+IsAg8n2ElF4WQ6Rcn5KwAtRZLYOi1A3DI3UyllA+S01EgXn8s5
aKTmgqelyT2GIJdnFaxW79SJC4Vd5qJQ+bchIKiREcPMd1FgB9QmN7XMxRKr2mDFAhSOL0HxxeP4
oehO3Ih1qEbuTKoDlfW4JAVPPbRif4GtE2xUgmtQPOU6Eq0Zaih7tlZov8UYEgrzMCitpkkLLxVB
wlHGgVbpYlFVGlJzBBOkzX4AQXDluJpvniG905anahhlTkaqSLEBdy/7FngyRSAGoAbZgek00hxZ
qDleVi4wGe60KABpfw4AnrCzU5d3sB4LPoZF9IxcCdleBshAUp4Ovxc7rzAoNzYFPmGNwVva02kw
GQcl3jzmnvPSABgwFpBC1UuS6mrq2RA4bBDZR57FvnaDVGXAaiG2YQMifbTvzgDKB/CghPG/ONYs
zhaaySvJSc7YQrUGnYo0+3p4hn0NRyR6ISBZULqB0wCYkH4RAweFEZTETdBdqShqrkWJZSBtIZAv
3KSAzOFdZ1YE2PgmS1cWL1Xcl8Mj2JkwEE+k+LkCoC0y1/voFED6owiCx/scoWzbZ8USrOeKldOP
vBijnN+r+2qZfQhfI+C9/ZdZSFHIsM5mzuccrK2nYSRV/AJ+6ayYW34sx0d0uJ21RVUP2NJwe4vg
xgJtFb22vFgzqNyWu5+5MkS1NIDelFvUp81uStv3VyhIyH+Bmuvyi2jmhZ8Pz3QnwgEkOBwJ4G4A
tB+MAH17yhYlBsWT/ewz+OS1+2jqwH1xkppVFKF+MhOI+dIzUdpeRQ1Nfh0mtVkhvQn5B/lM5Rux
4j4WM42pjvit28DCtsoC5kSYBlgOJMjguPWXJPVtZEiaCfsAzrlCsFcWGKTAGx/I0ExuILOqyjvJ
AH4W4dBxmhl8iY6VyI9mMPMBxUsLLw1BB86i8o2qxIFsnsIhGEzNBUqwQcYIUXmUAXPneMImhlcf
1FyE3RVgNXoTFSasTUEL+McKhIDTlT+LXf60jBRoQtCQrGMWx44XhjDNQ3OEVgwoP8lxofuzY5xE
u5bYR99pROEa7ne+WmiykEYndhX7wE+VJsTDiueZzOHmM4gg88aMpFI4SaQZqk8ePkc7ZxiQXyjL
AE+COJoMiR5OFbO8mYkz+zFNtdmS89wKkDmw60oOly74xipOtEaK1YpxgyMxqt2FJ1wg+D/ogAAc
lXraLTafsSO8Co8wy6BvCo0F+uRIU0RQuiJ/23+lLwD8zVCjSf7ElOQX9Y1zPyvTxofq+zhrZu4Z
8snss2mqMLe2lTln05z3XglnQX8g/uIg7tvKI/1iUwHDJZnmVekjl4UaSh1NC/8hs30tWWRxyCfz
tJGQdSf4mngkBrG7rjCBCNc+uX8Ax/e8ECXCuETUV4+SjcIz57GjMMGVZQeNs5gFoOs+sq57DjR5
0kCAjyx3sI73SSwCBMj8siiTRwaJT+y97aTQ29NYDlDxpDZF5xweAtDqhSi/4S+AAs6qhQWWSFuV
Q9s95qToP+gw/QhZM4YC8mQgn8nibPkOfNeXLbcorUcCT13U0lQ7S4XrZCaoJnxap4fvzu5Kw7pA
GiA8x9Bb0CPdWaXxYPhOa+VRBmXCJ6QgcDdONAXPNgv2y9vDfbWRI0qyEoJ16K7IPgADInC9dGfa
NMiUaZ4wj34WmLCrwI87S20V9LMKIqFh5Pn1xxC6vX8JSiuWQfVXkA88RDHCeZeRwJhmhuAPKXKB
MjBJqX1inbgiZadRMFY+TbIi5a7cOrK8cx/QNRCpo0iY9Mmq5PLu8ER2Fg2QfygE8IaCGgRRarKD
WzuUmagoOwtY7jMCOTPrHGcj/iLDKLTAUeBOmcVrewOVBXhHQVXdxjJ6qyb4CQueXH/6WWRc6TMK
2gJWNmWkZRxF8pGLQO4VtUGENQO8ZsiyIYyZ/Vh4DQ43lKSdSgSDyhFrzFzYcZOe+qBJXyCUIs4d
bOsZnl1naTZi+Fq9khAqEyJ21IIADrgf+cwloIZcO5Y/a7BHbESMlMA98UzUUrkwTVZhjug+OxcN
6XWEJhlZTKTffmpBDu5TuHxY8DhLeaaKRSOoTm6a51iCFJDuwDmCs+n3h1MDgDNi1QjCw5nbB5C5
NkpaKyXLPxX89EaWC/M8caf5fRn6n2ERHavIvdMbQhPEY49caVDlAGtMH9IoLTMXMYVqjcQBxN6b
hEUd3Fmo2Ct+FtnRsgY78TGPYN/bA7jKlGjpJCEGErWf3+cVWVLmbsOuFUULbpBmEVzkziw+ciH2
zAzeaUJ/Ql58mDz0zFBu1Q5EOWTXTK4VD1IhVUuUMvAWYQ3SxjnPxMbrLiDqMrEAasMBD58/4Bu9
/nLUC4dKqrlrlDJn57FiecuiqP154cTNEYVid2qIsmDTcN3hPoY6R08NjiisbeJl66CaJis2asoV
jJKrCArkFRiVilfaGi36HXgekudAst563UGJdeJ62tRg2yxJZQ05OzFF01On4fRYnSnS1LZokaDk
wz9N7gBEJ+hE6ZlVDsE0zMDJk87yEHXa/ebMBjvDpYUyyQ+H92tnEbFRKD8AajM8orAYe+opWGin
tdBI+brOFO9RBk+LbM7sCHUfM+s0MadHnjWiXtIzI9cL3k34o/GQ9g+9xDbAJyBDZm3Ootmj5LAS
fGgVW6KwdT6rgiV4NgB5JdAj85XyEkFI0BIgLIYrh+eoHw0Vy4itGznw10qIV24OLU6bN7CC1apA
VegjZ2V3VSFPEMtGpBnSC4eT3sBkGhcoHCvVkCdT5dQM3eLrDJkHn2UP0fPcDI/Jrx2wMdJfEGcl
7BJApAC71LNq4OKyPCQ5MU8guJGrpykgbs0ZM3NsjVNlL9GCVJ01tRvxywZlNMqzqLJRaCKI7dA6
qzUJjITzwsZhnEe5nPmLrLCdIENRsDJwsgsH7wI/51ibZXJUGxI0n5vnIBKaqZ4DmmMGlUeTHAEU
0NBEx7iw+itJsCDgNsILgBA2Mul6VgObcr5fT0H8XWtcfRvCg3nqKXW8BJmT+0Xi6vLIzvWvHjKI
4LJoK/dAjsFuo3eOzSNG4+NE+A1kRo4KXEg1R517d+Ui+nXMeO6/AISwCU83wZlBoiCZje4rtHEH
RJjCT6B6LKZGxCoOaMXM2swZb5Gjzk54YjYx3Mi8I+E1VAsbIMhqbsckWVRVMlIqQkW6miM4ixSY
LhH1WMQkn0P8ol7BkYXZcUBMQVsCaAwMfZKMC7gVPVq8nFbhaZG3zkUlKw0+RqFZJKgWbok63fDl
MkvBSlnXKEwGNeerDMz0H01UKA5UUw5spCg5iIDF4RG9pCdQ4Iwh7DzIScLlRomgvp6QwzJqGIbN
bmchFBFeKJQTpHvAz8bK5tIFVdIqjUJ/eVho9m2gtlcksSozZAejxFnfieCbiaNNPSm7BSkYsDlO
aZ16gRKfhzycH4lUFhdQIIoTEVJbnSJN7wPKoB4DpvduBhkDwEpQPAEdxA3pM9LlcpOEmqjEt1Hp
Ro4KjjNOVv28llezJJWvM9O2juX57VlsePUICwJgWbC6egcWON4yqkIuvnXzWrgJyipaMahG82iZ
SraQZYicRhP51eHF3tspUJGIvAHQsMMmytgACGV+mdz6KMVzZiFWsWK52L4CpZqmIpmxmDOhUx7Z
4Z4YaBcXlGESDhU8XIBG0Yc9luQI3pcsvUVKO3LNnARCTgCEGbmUr+Vp3/Q1hTsR0SNUDO7rMZ7D
JIhy8MmtFTLT4CyHA4FFbY9Q1C6aJk3NkwCJZYjt8LLD3SacI9YLS+MTZy7KDJ8hl40z49c9luD1
gPCDNkCwhEBI9WGNDRLdKkRFwtsydwTkvcneaaawCKZolXvkAveE4KYrogygR/jH+iQeoNXJ+JIN
UPbFs80rRuGKZR5ax5TtnrHW9oL0bwhbvP9QAHrPSMbZsDXiKLitwtq6ysN03fhMdQesmwUiJilZ
CqDzQAUvJz4FhPK3wye4f5jIasJvLBIaCCSo9qGwDmPOnMIU7VumUZyPeKUZVQmb4hzseOGRy7Jn
NQmakCgCsJyAAqLPLQJQlcdIfnjLFGAhNNMq+4AKAK5+eEJ7VpOgQuCbAOIVldJ6SqPnuxoKBjHR
rcshWw9V0RLV0bTpQlCs2bLIxfi0qEWEqWNS1xwF2I+RxfVFH2FDQfY5HiQgf4lZQ8/Si91SmOUl
hD6bWB9YLUKUmhVs1luAgz/6LZBM7dhbTS78luKKA0TgobC5QQNHmLWIlNpyYwDVEblWzOe3qF0K
MraUY/kFHzQo0wPcT2AuPMROrwMty9dKnPnnQLFk61yx/DUHQr8nD/N4qcj1y7r6z+BZu9l0nv76
7/i8DiNk8ppW1vv465W9TsI0/Jr9O/ln336N/ke/foiM4C5LDCO70qP+b1L/EO2/9L/QM536sAxA
e1t/zI2kvjXS3MsOf7sZKSZCGroJ7SC7D3ea+KFfaifz3YYmRjuu+zoy/uMfa1Skz8j4TDsM/vHy
1dnzf/wDCPGtE/5tSO1sDrXg6Zh0/oymhek7qIZQsQnBbfvzj4kXBubL14hCvQNlIgBMuPy/UEvz
vckfnle3xpvT8G3E1CIeGvlmWTZzHzh1hpfe4XEhDlaETvbNXXxHygkAwCuCGLfVhv5aS9C6ITCk
3mK+ZvuVd6DbB20YqUxHfiBytrYfiL53kPFwIMFr1f5AMP+11oDkIA1aAoZj3xGKSNjRaGp78pLw
DjYBfgDBan82XW1Jkp99B0iZ8kGTx/VvHRbA0272F0/i1hLgWXgHnkChLWP0F9t3jHTQ1Kf8O8Ls
i1gOSPrIT2/3FUhGIBvgC98cAvL9X2sJCARh0BKImCJROFoQ7Na28+/A2AuHIFTkb6firzV10AEN
nDvPvwNmBr54AVre1txnyjuIO/DgvZwKYgP/teZOfN2Dtl3i3pE6QADvIMpJfqD0ba0AkYdINSUO
2s3F+MutAOzJoUsgvFNaDD/KS7U/9CFgIBuAiwUypTsFr7j8P/A+fFMQVcv2nlv90TbSLSX06C90
j/5uA1vqIYJ3gA5Tv0oUyk3jfyiYv65DKJsB/qLVkre+IJrF1sdwbejBkd+hdNV055dfFqcd9stY
tv9qSbTebimogXffdH95ahuJnqytuv2ifpn1te5DqX3/NbHXsP02QyfKYuuR33zsVOqXKW8dpINN
Bhl6y3rNcoCEd928sd3UpgYKENTAFpd5EkZGN6pWUwbfJu7wkOlfh0lmTd77Rn9hYfkT6N+Qtt/n
aZboXm8dIIEHLsRdiJqy+8aM4IUC03vImD+Qm0CPGBgAgLgQpgC+ATnABBgwrI8bWJhm2O8FgEvE
VOFvQZ0WuGmBpOz3kv9hK6Y/eLpxZvTeQURZVCRsI/GBRGCQ7QyivxE6musgy1tP7jI9MzC4zRa0
FxQhJZJYRoi2ybPc5nXQO/SGeV0ZaRiFme7TW4VMFQmUWzxCE3B0k2p1O0f4LZ3pKHlsPFGzQuCd
/A9PLVyAiCYRbWLwrFQ9sZ+ecAAn10ZmgVpdD56pxSTec7ixobUTABFcSQSUdqTbfVL4m72/+8rQ
dvzrv9/aehLd4H7oldralJ/zsMx1K9Ft2gVz6P794PVT6yjJqR0kaLfvbtgPtrrSGx03LbGjrq3N
YwBVZmjTZ4lOLwKJBA9uNE10w+vaacdKiK8GN5vocddK2ygJMg9t9DxMnntLQCpaDG0WWXm6nXXt
tKMl6fNDm700nvSg5zkk1fmGtvvB760BKek0tNGPePaSrpl2CXYf0vyPJ+4HL8Odnj/bk/eJ/kQ/
BcAwd311CtwbGocXW++aIUNGuKv7+PZWP6FqhfHcjnmy9O2k/2SiNufwTj4baTaZ64HbNdUOnyRV
Dt3HL4ZvUEICVTaHt3odTnDo/iWdkEeva46MGSG97uPbl3wVotnJXf70bEMntdfUVUQK9hhi+T4P
niZn6c6jzYH0EsjjEdbo/VM+ucpT6kS+tD7CGv2X2+Xd8vZhufivE3J4jAQL1j//ULCQSwJ0Iykw
RMoLEJj64QP18/QPYht2VuW2XUrbvpRdu6N9HPjdn2UDeyaMNeoMjCAu3gcmrki3l+TeHd3YTXDi
kG2NNMG01AkD+uaIkGZJaP7wgfmBdo2A1tV4eHkGN4qKCcGz3TVExko8iEObVS2dEme7Bnv+6jfv
1ojyJw/mVvh1AjthgpLbZtgNlQxcPGQW/ODDujD8cI23Cd0c72+EE6jCw5OEtDJzXLocPyxq6IeI
OW8vD2FgH7yvaADOjcnGJRV8W6OuZbINY7y2qh4ZkwcjeaY8PwedAz+6wY79BE8KdeKnI7wjS7OO
qPeV5GwNXe5lnOtZCLnnTVYo1mFQMoWwhg3uILGBOKCaJbiXwc1mlh1GtLgmLPdD273HtV/pfk/p
JckqQ1te6U/0JSSQ0sGNWr1nYNcHmL9aDO4eBOTUDh+r+vv/zozJ87+cFaFNiiFu5t6+XWM8XhdG
UFPHbI9j+PVrcWk/9bUCsIt2g3+74nwJRxsoZLqG2lUgIK2hBwLj7a0CAWUNbfVKf9ZNPV337Mwx
npErvQ6zjD4OB71vPyiFr3RPLykZjBy6MVbC6zU6wi2+wkO6XtOHYQzL6UrPIX1t2lOGSq5jLANp
ue/R58Z45q7ChsjfOKfPBCkuNfQYX9tQ8btm2is3xpPRtkq/RGCw6rp5u4jYiGGQz6epnnfNtaPe
Dca8XrDd/v7PPOij40hNjaGLfAvL5JkSxC3B0dBm74x6bRmeZ1AaJ6g0ho/4Je61EwMFu8IIjRuB
YeqUl7Yl4xi8HgjnJvrk0kBZw26U5HAgeav7+Pajdxf6O/HFMTzWd3nPCYxQy/DR3oe0lYYMtuGN
3v3+P8PJfej//s8JzvPkJvn9fwVrm44TA1w9vCO4t+xeKBE5fyO0qwdNX0AjyXR4w5/MnQtO6sYN
PdDzPHHtQJ+c6Cn1EoJUZHjjgDnYPZ2el0ZY5CX8MECCUCoByjkOH/BvOzYI2ONHaNb2n/SnkpYY
YwQhNjJ0937PRtC55nYyuYcyRwlROEuHL8f7p9qg9m7Gg9SN8MYCyQdnLMCMRy/Mz/PDtmCav6Ej
di9ySGKP7vfP2wkg3ndgC0M3Zns25CUHCG37r5Y08Ou7X42IO2ihVkOn9Rd0/H814UVB/IqOzY4g
bd83RvKk2w7d8AjP2fsEoULa5BjBDEVU0/T0ZyO1OsnaKpQjLMRVrQc+7TwgNMKDVQYr72/aCG86
GAYC+lUgZU2HjhVu+Kfwmd6zMdSmu8SeXCIcTVlcY3ioENmjI0xj6GGniKhMLsh/7t7fdova2rSE
RGnoGp8Fz7CGeso0CLFGaZneuhZPP3S853pEi4Y2PW1oqxd1YqJ+eu9mQKsZvgwbVOtF2HPotyzW
Q4e90SD3tD3CwbgAssu1dpdkhHt9qdMxsDY9YuhaXOlrPdy5IoThfXDLJKTZgw6Dc2iEhnXv2S5o
7wxHuHEGjxiO3Lp/p8cIfV0bEe2X4QjpzdDh3uiJvja8vYAVeZT23R1VBVVjRhg4MivsKEIMMO0a
a5//gwjcH3TG34HXV48gNqiWCYno0OW+t3S7j2zix9At7nVUT95ZaZiHI4xZt+Ej7drZ6FgjSKJ7
OFCIWtgXc+Bv6Pp6u0fwU/Nk7FkOQpw8dAsfbCMLdL9rqF2PMUTdByDSwmJylgGAEk1+mSwR5w6z
/OVmbndHaCxHmMhLhxd5oKcWfBa/TLo/2vs6nYFSpBvF2zfmLgKWxKv3yRskCIyh+1zZz8+eMVnq
adYNl+zRBoX+/d2HFPmWdHcIzPSyaneW7SLxIMCqffvjBvS33SnSh5B/cNQncxy9QsKDtY4NSmzv
//63/5G65NMqqRHoxAhOEav39W7XKHmINJspyGC6Qb194+5t4GcYxIHp4CehFWhpSYZeqzsDRoHb
Hff0l4Wto6BThll9BB5Lp3ysoCOeobbi8EktQvc5xALe6y7MSNunrBLwIiBXZYTNu9BzVJyhELgc
C8Am6FiHT+FGZzybWVu2zqRp3rVHTvxLHyPs/R0s7T0tjyCDLvUos3pqzWZpjj4C+1xIB3xOIzqW
uDbf7m/oWfKQRkDbjSMcnvewchH62z4/R/f2uEBskwrpsZI6y0Ol0NzwTDunH/cRzJh5mGJh28jc
qZE0BpgSe94Kwr8ywuD1Xp7RbrJp/mp81Tz3TGSkUTtIyL6GDndhECcbJRbHyCA4S4y+hj0GGGOZ
Zv1cTVK2aegiqI1BZHfXEJHbY4AxTuygvwiE+mnoaE/0JDT26W4HEyx/ULM6SfRgbXSDJCtBCDCG
DnllPwGf20s5GsMAXYFSKkiNuhsiGTDh2xs8YCNBBgzd7BjrAB4tenXHQM+oSYiAMnV8EYQcvgin
OSzwhFoE0HcPb/cMvg7AAbqGWjWJsGQO3bSzTPfo0ZISx0NbPTeS3gEDu+EIzcJsAY6Rzt4Caezw
li91MOzSp2GMoMGlnVl5XzVByYrhA77zwkJ3+0MeYY0vbcj1zAhgLtE5KtwYcYnLvDIQn8kTWi0f
w71xFXrPWJNuadsbQnjlh57lqzDQ+5jREa4IDOOMHuwYXorv5N2D1n/4QiAoUeq0rBjjaQbxYl+w
jZFreANikLwHCAR15fBluIXHomdsgIdreLvkRveDzUACjNBwKzUTO6BcESgOPULTUY90ALQOI7Ra
6DDoEuqxQ02nERoujWf68QAN6BjN2hkQCP1jDNrb4W1/cgmvA6VcgvhkhHY3OdwXCBg8h7TZOEZQ
+4Hk3eHcqaAw7QZLJDI/SsoBWKEI2jehD/QYVs0dgCT0o8qPkUUFB6tBkh2v6HAE6G3HIGfYRIsR
yzQQlqdHzwFdN8JjdQHO24JabUVBNZXjoL3j/pDf/zu5N/tMM3B/guFTUQAUBOcdsLrHu/t5rrUN
3dTfz7WmIu+NzjIYIyqwgk23Y+eP8ThfGZXdU9ZI4cahOuAdZHA2uSGpAEbrDLsieTOgJuyabmXb
ceTk8evwaSOX73Z4qFpK3aHzUNFAm/S7hy8NAZdDykb6g86QbxxQ20uDvEYQP8mHnvBN+z/xArfz
H3qBt8d/HEy6OQ7qNtViN4BDkTz4eu2mpxJ0q/32OJkaIqA9ue0RCY4BWVl6kzvdK3S407thkvsy
O3TcfvC0rZBVbSCHhrKkdqkP81f7jgGgeybcc9sDRuSr+/j2Zb7GAie6mVMj5g5evR9cixuIajoQ
iKp8xwa8fWCXL1DnPysY9SITuiPf3oOXS4Ob8YesAw3o1gbuUJxsT+H/2517n+RP9JYdW9njsv49
1hsHoX1Q5nryhKStrtH2Pek+vP2wgRUltz36doyBBiKjxXWmb8cIeiZhBQCVHY4x1fQYpFWqXsNu
36dnjuF8UnunY4wU6EXoI+OJposdw0fUtbuf82MMKCHUu77WOIZLB8L+GUpXTicHjpGkewpyO7u7
buTugV+++/j223eOc9zbP1RqHN7ulZ6QXLh+5vYYrDBwdmYpSXjNumG2qzEGEcwNwk5ZSBQMypBE
bZeuq7ev9EY/v7CzLG2l6bVR2LQEGQN3tunlMl/TNjaqZA2fwT38c/az/twO/z58AsFu12j7FowR
5CDAxc36qDiXYbpPGPJjBN43C/VgIyoKs4mY94TlaSMVdnCvY/BmzAn9QmpNHuzEtPcKefC+dev5
9mP26e5gDyMc5DmCDT3SFtRiHD5yFbosoO5dQ+2RGgOHdqfTWhFPqhT+obntVAj6IaQiUMzZZJnD
HOlzavBjQAw2pxMqTGb9/k/P8CkHJQpOjTSBKx090N5mJLyOAajfTGDzCkz+dYM++Ldu1GRrBZAr
HzVVttXm5Z+q+aN2Ilx5Q9X+AybCz2I2xJGFd4V+HcaI4MDB+zX03Bd5vb3TqMXMw7GCqqbwx6I2
c1s/9fD9+3n7vqG3/xvue2KSJaez+MZAhM+RQdSDJYwRL5gnekMn+Y9B5EHMd8opNQZ4Ww29sE8S
N0bOwnINW4J2R43hJz6B4bO2CMNfjy5ujPj7ie65342VKJ1UeLt2s8qRPUx5IADEHt7sHaD/cExR
R4MbA3ZHMsDgPqGeb06Who/4xkjyrpXW/BmDQfBTkvcHy49xQx4QCW0Qi6A2DhUWugl87zz8vGdg
Xz2Sv+GjsAmxgINa90Nqc8bQMOfAWvbdhWMorkTchnsNqDHSmtWQWJ3/emEggBGY/7bP/hzDGmzj
4YT+GyoyEcT7+hkDGaaGYaeTUc4GaQR/wInt2N0VJjJojJTZE6BfCFn/80uZmxaRQAra7uTyH4zU
/WA44uUtJHV1d9sfwaR9ab9NZyebTdwM8KhvimERqoZnalPGeBjggKSgMmPUfzg1gHR6OaHtHK7W
CzgBvO7vqEkggac7FN+T68fDDhfI6XqCad211D5xYzCsqVaCpFj47vcYKijt3vX39pFfG+VE1b09
MJcxsD/Xdo8Kcwzkz4MeIERJqxNj+EiuQTlKtzrGnSUL/JuBcGoPaS4Lwzfvxs7W8G3tfVxQxmuE
DvQIwTQyhT3EyuNkLHp9gtARDjUeqRSZhPuZDMYIZW/cRaeGh6DMf5q8T+GUTUFIuvE0kxuLsBiy
cdU8sCg9BdXVhm/KfehCN6VOKj+GKnEPfg16tMIYo80BPe0NdoST+Rnba2887yd5hrT1bl2J6EWx
t+7j2yXjjpLJj5H/qxKiChK16S5tN1AybglOxtkM5dwkYAFZZByPAQan4E+TK2CWk8mHHHn30Bf3
qnEzkuvMoqaLDC8YChwep9L/iYbPnhKJQw2f7dmQ4/Pz2ev21Wf8c2e5UYFeDataGSGiR9TdHINI
5jZPe6w6/BjB5fvf/w94XGtj+0oChNp9/J4o2T4vf67Xf7ankOafey72zX2rtDE1mG5tfuj7l4hX
a6ftqeBJNfxySQ9ELwYCnP6MWe6r4/kXm+WRZXiRk2sP5tev/w8AAP//</cx:binary>
              </cx:geoCache>
            </cx:geography>
          </cx:layoutPr>
          <cx:valueColors>
            <cx:minColor>
              <a:srgbClr val="FAC9C2"/>
            </cx:minColor>
            <cx:maxColor>
              <a:srgbClr val="800000"/>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167473</xdr:colOff>
      <xdr:row>0</xdr:row>
      <xdr:rowOff>88899</xdr:rowOff>
    </xdr:from>
    <xdr:to>
      <xdr:col>21</xdr:col>
      <xdr:colOff>27912</xdr:colOff>
      <xdr:row>34</xdr:row>
      <xdr:rowOff>20933</xdr:rowOff>
    </xdr:to>
    <xdr:sp macro="" textlink="">
      <xdr:nvSpPr>
        <xdr:cNvPr id="2" name="Rectangle: Rounded Corners 1">
          <a:extLst>
            <a:ext uri="{FF2B5EF4-FFF2-40B4-BE49-F238E27FC236}">
              <a16:creationId xmlns:a16="http://schemas.microsoft.com/office/drawing/2014/main" id="{D3F4A46C-A9A2-F4E8-C641-57FF95E6444D}"/>
            </a:ext>
          </a:extLst>
        </xdr:cNvPr>
        <xdr:cNvSpPr/>
      </xdr:nvSpPr>
      <xdr:spPr>
        <a:xfrm>
          <a:off x="167473" y="88899"/>
          <a:ext cx="12609285" cy="6100605"/>
        </a:xfrm>
        <a:prstGeom prst="roundRect">
          <a:avLst>
            <a:gd name="adj" fmla="val 5129"/>
          </a:avLst>
        </a:prstGeom>
        <a:solidFill>
          <a:srgbClr val="FBCF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uu</a:t>
          </a:r>
        </a:p>
      </xdr:txBody>
    </xdr:sp>
    <xdr:clientData/>
  </xdr:twoCellAnchor>
  <xdr:twoCellAnchor>
    <xdr:from>
      <xdr:col>0</xdr:col>
      <xdr:colOff>251211</xdr:colOff>
      <xdr:row>1</xdr:row>
      <xdr:rowOff>7744</xdr:rowOff>
    </xdr:from>
    <xdr:to>
      <xdr:col>11</xdr:col>
      <xdr:colOff>230275</xdr:colOff>
      <xdr:row>10</xdr:row>
      <xdr:rowOff>20934</xdr:rowOff>
    </xdr:to>
    <xdr:sp macro="" textlink="">
      <xdr:nvSpPr>
        <xdr:cNvPr id="3" name="Rectangle: Rounded Corners 2">
          <a:extLst>
            <a:ext uri="{FF2B5EF4-FFF2-40B4-BE49-F238E27FC236}">
              <a16:creationId xmlns:a16="http://schemas.microsoft.com/office/drawing/2014/main" id="{8877491D-F8FE-7D1B-677D-F9BA19AE8E27}"/>
            </a:ext>
          </a:extLst>
        </xdr:cNvPr>
        <xdr:cNvSpPr/>
      </xdr:nvSpPr>
      <xdr:spPr>
        <a:xfrm>
          <a:off x="251211" y="189173"/>
          <a:ext cx="6657031" cy="1646047"/>
        </a:xfrm>
        <a:prstGeom prst="roundRect">
          <a:avLst>
            <a:gd name="adj" fmla="val 51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latin typeface="Copperplate Gothic Bold" panose="020E0705020206020404" pitchFamily="34" charset="0"/>
              <a:ea typeface="Cambria Math" panose="02040503050406030204" pitchFamily="18" charset="0"/>
            </a:rPr>
            <a:t>CUSTOMER</a:t>
          </a:r>
          <a:r>
            <a:rPr lang="en-US" sz="2400" b="1" baseline="0">
              <a:solidFill>
                <a:sysClr val="windowText" lastClr="000000"/>
              </a:solidFill>
              <a:latin typeface="Copperplate Gothic Bold" panose="020E0705020206020404" pitchFamily="34" charset="0"/>
              <a:ea typeface="Cambria Math" panose="02040503050406030204" pitchFamily="18" charset="0"/>
            </a:rPr>
            <a:t> ANALYTICS</a:t>
          </a:r>
        </a:p>
        <a:p>
          <a:pPr algn="ctr"/>
          <a:endParaRPr lang="en-US" sz="1400">
            <a:solidFill>
              <a:sysClr val="windowText" lastClr="000000"/>
            </a:solidFill>
            <a:latin typeface="Eras Bold ITC" panose="020B0907030504020204" pitchFamily="34" charset="0"/>
            <a:ea typeface="Cambria Math" panose="02040503050406030204" pitchFamily="18" charset="0"/>
          </a:endParaRPr>
        </a:p>
        <a:p>
          <a:pPr algn="l"/>
          <a:r>
            <a:rPr lang="en-US" sz="1400">
              <a:solidFill>
                <a:sysClr val="windowText" lastClr="000000"/>
              </a:solidFill>
              <a:latin typeface="Eras Bold ITC" panose="020B0907030504020204" pitchFamily="34" charset="0"/>
              <a:ea typeface="Cambria Math" panose="02040503050406030204" pitchFamily="18" charset="0"/>
            </a:rPr>
            <a:t> </a:t>
          </a:r>
        </a:p>
        <a:p>
          <a:pPr algn="l"/>
          <a:r>
            <a:rPr lang="en-US" sz="1000">
              <a:solidFill>
                <a:sysClr val="windowText" lastClr="000000"/>
              </a:solidFill>
              <a:latin typeface="Cambria Math" panose="02040503050406030204" pitchFamily="18" charset="0"/>
              <a:ea typeface="Cambria Math" panose="02040503050406030204" pitchFamily="18" charset="0"/>
            </a:rPr>
            <a:t>       Total orders                              Average</a:t>
          </a:r>
          <a:r>
            <a:rPr lang="en-US" sz="1000" baseline="0">
              <a:solidFill>
                <a:sysClr val="windowText" lastClr="000000"/>
              </a:solidFill>
              <a:latin typeface="Cambria Math" panose="02040503050406030204" pitchFamily="18" charset="0"/>
              <a:ea typeface="Cambria Math" panose="02040503050406030204" pitchFamily="18" charset="0"/>
            </a:rPr>
            <a:t> Order Value</a:t>
          </a:r>
          <a:r>
            <a:rPr lang="en-US" sz="1000">
              <a:solidFill>
                <a:sysClr val="windowText" lastClr="000000"/>
              </a:solidFill>
              <a:latin typeface="Cambria Math" panose="02040503050406030204" pitchFamily="18" charset="0"/>
              <a:ea typeface="Cambria Math" panose="02040503050406030204" pitchFamily="18" charset="0"/>
            </a:rPr>
            <a:t>                            Total Customers                          Average Churn Risk                     </a:t>
          </a:r>
        </a:p>
      </xdr:txBody>
    </xdr:sp>
    <xdr:clientData/>
  </xdr:twoCellAnchor>
  <xdr:twoCellAnchor>
    <xdr:from>
      <xdr:col>0</xdr:col>
      <xdr:colOff>318409</xdr:colOff>
      <xdr:row>6</xdr:row>
      <xdr:rowOff>169496</xdr:rowOff>
    </xdr:from>
    <xdr:to>
      <xdr:col>2</xdr:col>
      <xdr:colOff>385747</xdr:colOff>
      <xdr:row>9</xdr:row>
      <xdr:rowOff>7117</xdr:rowOff>
    </xdr:to>
    <xdr:sp macro="" textlink="'PIVOT TABLE'!A4">
      <xdr:nvSpPr>
        <xdr:cNvPr id="5" name="Rectangle: Rounded Corners 4">
          <a:extLst>
            <a:ext uri="{FF2B5EF4-FFF2-40B4-BE49-F238E27FC236}">
              <a16:creationId xmlns:a16="http://schemas.microsoft.com/office/drawing/2014/main" id="{E883EF92-C2EC-610A-6C4C-53A73D2BB68E}"/>
            </a:ext>
          </a:extLst>
        </xdr:cNvPr>
        <xdr:cNvSpPr/>
      </xdr:nvSpPr>
      <xdr:spPr>
        <a:xfrm>
          <a:off x="318409" y="1258067"/>
          <a:ext cx="1281514" cy="381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FB70DD-F737-4DE9-AC66-2053D5F5D902}" type="TxLink">
            <a:rPr lang="en-US" sz="2000" b="1" i="0" u="none" strike="noStrike">
              <a:solidFill>
                <a:srgbClr val="000000"/>
              </a:solidFill>
              <a:latin typeface="Calibri"/>
              <a:cs typeface="Calibri"/>
            </a:rPr>
            <a:pPr algn="ctr"/>
            <a:t>47.5K</a:t>
          </a:fld>
          <a:endParaRPr lang="en-US" sz="1100"/>
        </a:p>
      </xdr:txBody>
    </xdr:sp>
    <xdr:clientData/>
  </xdr:twoCellAnchor>
  <xdr:twoCellAnchor>
    <xdr:from>
      <xdr:col>3</xdr:col>
      <xdr:colOff>122324</xdr:colOff>
      <xdr:row>7</xdr:row>
      <xdr:rowOff>9001</xdr:rowOff>
    </xdr:from>
    <xdr:to>
      <xdr:col>5</xdr:col>
      <xdr:colOff>192174</xdr:colOff>
      <xdr:row>9</xdr:row>
      <xdr:rowOff>28051</xdr:rowOff>
    </xdr:to>
    <xdr:sp macro="" textlink="'PIVOT TABLE'!A8">
      <xdr:nvSpPr>
        <xdr:cNvPr id="9" name="Rectangle: Rounded Corners 8">
          <a:extLst>
            <a:ext uri="{FF2B5EF4-FFF2-40B4-BE49-F238E27FC236}">
              <a16:creationId xmlns:a16="http://schemas.microsoft.com/office/drawing/2014/main" id="{6D4E17D1-35D1-A082-5827-B715B5C4AEAA}"/>
            </a:ext>
          </a:extLst>
        </xdr:cNvPr>
        <xdr:cNvSpPr/>
      </xdr:nvSpPr>
      <xdr:spPr>
        <a:xfrm>
          <a:off x="1943588" y="1279001"/>
          <a:ext cx="1284026" cy="381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FBD6C5-E39B-484B-A6D2-521065CC4F6E}" type="TxLink">
            <a:rPr lang="en-US" sz="2000" b="1" i="0" u="none" strike="noStrike">
              <a:solidFill>
                <a:srgbClr val="000000"/>
              </a:solidFill>
              <a:latin typeface="Calibri"/>
              <a:cs typeface="Calibri"/>
            </a:rPr>
            <a:pPr algn="ctr"/>
            <a:t>$108.44</a:t>
          </a:fld>
          <a:endParaRPr lang="en-US" sz="1100"/>
        </a:p>
      </xdr:txBody>
    </xdr:sp>
    <xdr:clientData/>
  </xdr:twoCellAnchor>
  <xdr:twoCellAnchor>
    <xdr:from>
      <xdr:col>6</xdr:col>
      <xdr:colOff>177451</xdr:colOff>
      <xdr:row>7</xdr:row>
      <xdr:rowOff>2023</xdr:rowOff>
    </xdr:from>
    <xdr:to>
      <xdr:col>8</xdr:col>
      <xdr:colOff>247301</xdr:colOff>
      <xdr:row>9</xdr:row>
      <xdr:rowOff>21073</xdr:rowOff>
    </xdr:to>
    <xdr:sp macro="" textlink="'PIVOT TABLE'!A12">
      <xdr:nvSpPr>
        <xdr:cNvPr id="10" name="Rectangle: Rounded Corners 9">
          <a:extLst>
            <a:ext uri="{FF2B5EF4-FFF2-40B4-BE49-F238E27FC236}">
              <a16:creationId xmlns:a16="http://schemas.microsoft.com/office/drawing/2014/main" id="{49FE4C78-14D2-C6BC-F634-1548FA190BAD}"/>
            </a:ext>
          </a:extLst>
        </xdr:cNvPr>
        <xdr:cNvSpPr/>
      </xdr:nvSpPr>
      <xdr:spPr>
        <a:xfrm>
          <a:off x="3819978" y="1272023"/>
          <a:ext cx="1284026" cy="381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CC1B30-25B0-466A-B798-75D7F04785D8}" type="TxLink">
            <a:rPr lang="en-US" sz="2000" b="1" i="0" u="none" strike="noStrike">
              <a:solidFill>
                <a:srgbClr val="000000"/>
              </a:solidFill>
              <a:latin typeface="Calibri"/>
              <a:cs typeface="Calibri"/>
            </a:rPr>
            <a:pPr algn="ctr"/>
            <a:t>4736</a:t>
          </a:fld>
          <a:endParaRPr lang="en-US" sz="1100"/>
        </a:p>
      </xdr:txBody>
    </xdr:sp>
    <xdr:clientData/>
  </xdr:twoCellAnchor>
  <xdr:twoCellAnchor>
    <xdr:from>
      <xdr:col>9</xdr:col>
      <xdr:colOff>58127</xdr:colOff>
      <xdr:row>6</xdr:row>
      <xdr:rowOff>176473</xdr:rowOff>
    </xdr:from>
    <xdr:to>
      <xdr:col>11</xdr:col>
      <xdr:colOff>127977</xdr:colOff>
      <xdr:row>9</xdr:row>
      <xdr:rowOff>14094</xdr:rowOff>
    </xdr:to>
    <xdr:sp macro="" textlink="'PIVOT TABLE'!A16">
      <xdr:nvSpPr>
        <xdr:cNvPr id="11" name="Rectangle: Rounded Corners 10">
          <a:extLst>
            <a:ext uri="{FF2B5EF4-FFF2-40B4-BE49-F238E27FC236}">
              <a16:creationId xmlns:a16="http://schemas.microsoft.com/office/drawing/2014/main" id="{A3FCC370-D9B0-B3A4-D08E-A1D402D978ED}"/>
            </a:ext>
          </a:extLst>
        </xdr:cNvPr>
        <xdr:cNvSpPr/>
      </xdr:nvSpPr>
      <xdr:spPr>
        <a:xfrm>
          <a:off x="5521918" y="1265044"/>
          <a:ext cx="1284026" cy="381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A9841C-CA99-4455-A3D9-D64F2BA25270}" type="TxLink">
            <a:rPr lang="en-US" sz="2000" b="1" i="0" u="none" strike="noStrike">
              <a:solidFill>
                <a:srgbClr val="000000"/>
              </a:solidFill>
              <a:latin typeface="Calibri"/>
              <a:cs typeface="Calibri"/>
            </a:rPr>
            <a:pPr algn="ctr"/>
            <a:t>28.5%</a:t>
          </a:fld>
          <a:endParaRPr lang="en-US" sz="1100"/>
        </a:p>
      </xdr:txBody>
    </xdr:sp>
    <xdr:clientData/>
  </xdr:twoCellAnchor>
  <xdr:twoCellAnchor>
    <xdr:from>
      <xdr:col>0</xdr:col>
      <xdr:colOff>209341</xdr:colOff>
      <xdr:row>10</xdr:row>
      <xdr:rowOff>80665</xdr:rowOff>
    </xdr:from>
    <xdr:to>
      <xdr:col>7</xdr:col>
      <xdr:colOff>111649</xdr:colOff>
      <xdr:row>21</xdr:row>
      <xdr:rowOff>174451</xdr:rowOff>
    </xdr:to>
    <xdr:sp macro="" textlink="">
      <xdr:nvSpPr>
        <xdr:cNvPr id="30" name="Rectangle 29">
          <a:extLst>
            <a:ext uri="{FF2B5EF4-FFF2-40B4-BE49-F238E27FC236}">
              <a16:creationId xmlns:a16="http://schemas.microsoft.com/office/drawing/2014/main" id="{2DC9C451-EC76-0C82-5996-EE8D8B1B1A15}"/>
            </a:ext>
          </a:extLst>
        </xdr:cNvPr>
        <xdr:cNvSpPr/>
      </xdr:nvSpPr>
      <xdr:spPr>
        <a:xfrm>
          <a:off x="209341" y="1894951"/>
          <a:ext cx="4151923" cy="2089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138445</xdr:colOff>
      <xdr:row>10</xdr:row>
      <xdr:rowOff>93506</xdr:rowOff>
    </xdr:from>
    <xdr:to>
      <xdr:col>14</xdr:col>
      <xdr:colOff>40752</xdr:colOff>
      <xdr:row>22</xdr:row>
      <xdr:rowOff>5863</xdr:rowOff>
    </xdr:to>
    <xdr:sp macro="" textlink="">
      <xdr:nvSpPr>
        <xdr:cNvPr id="4" name="Rectangle 3">
          <a:extLst>
            <a:ext uri="{FF2B5EF4-FFF2-40B4-BE49-F238E27FC236}">
              <a16:creationId xmlns:a16="http://schemas.microsoft.com/office/drawing/2014/main" id="{013C30DD-D02A-2DA5-D16C-57275A5C1950}"/>
            </a:ext>
          </a:extLst>
        </xdr:cNvPr>
        <xdr:cNvSpPr/>
      </xdr:nvSpPr>
      <xdr:spPr>
        <a:xfrm>
          <a:off x="4388060" y="1907792"/>
          <a:ext cx="4151923" cy="2089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144307</xdr:colOff>
      <xdr:row>22</xdr:row>
      <xdr:rowOff>36562</xdr:rowOff>
    </xdr:from>
    <xdr:to>
      <xdr:col>14</xdr:col>
      <xdr:colOff>46614</xdr:colOff>
      <xdr:row>33</xdr:row>
      <xdr:rowOff>130348</xdr:rowOff>
    </xdr:to>
    <xdr:sp macro="" textlink="">
      <xdr:nvSpPr>
        <xdr:cNvPr id="8" name="Rectangle 7">
          <a:extLst>
            <a:ext uri="{FF2B5EF4-FFF2-40B4-BE49-F238E27FC236}">
              <a16:creationId xmlns:a16="http://schemas.microsoft.com/office/drawing/2014/main" id="{E7D65496-C089-8D46-1478-6C6F06B44586}"/>
            </a:ext>
          </a:extLst>
        </xdr:cNvPr>
        <xdr:cNvSpPr/>
      </xdr:nvSpPr>
      <xdr:spPr>
        <a:xfrm>
          <a:off x="4393922" y="4027991"/>
          <a:ext cx="4151923" cy="2089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a:t>
          </a:r>
        </a:p>
      </xdr:txBody>
    </xdr:sp>
    <xdr:clientData/>
  </xdr:twoCellAnchor>
  <xdr:twoCellAnchor>
    <xdr:from>
      <xdr:col>0</xdr:col>
      <xdr:colOff>199013</xdr:colOff>
      <xdr:row>22</xdr:row>
      <xdr:rowOff>28468</xdr:rowOff>
    </xdr:from>
    <xdr:to>
      <xdr:col>7</xdr:col>
      <xdr:colOff>101321</xdr:colOff>
      <xdr:row>33</xdr:row>
      <xdr:rowOff>122254</xdr:rowOff>
    </xdr:to>
    <xdr:sp macro="" textlink="">
      <xdr:nvSpPr>
        <xdr:cNvPr id="12" name="Rectangle 11">
          <a:extLst>
            <a:ext uri="{FF2B5EF4-FFF2-40B4-BE49-F238E27FC236}">
              <a16:creationId xmlns:a16="http://schemas.microsoft.com/office/drawing/2014/main" id="{79E92609-F910-198E-DBCC-973C171FC838}"/>
            </a:ext>
          </a:extLst>
        </xdr:cNvPr>
        <xdr:cNvSpPr/>
      </xdr:nvSpPr>
      <xdr:spPr>
        <a:xfrm>
          <a:off x="199013" y="4019897"/>
          <a:ext cx="4151923" cy="2089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327967</xdr:colOff>
      <xdr:row>11</xdr:row>
      <xdr:rowOff>118627</xdr:rowOff>
    </xdr:from>
    <xdr:to>
      <xdr:col>6</xdr:col>
      <xdr:colOff>565220</xdr:colOff>
      <xdr:row>21</xdr:row>
      <xdr:rowOff>97691</xdr:rowOff>
    </xdr:to>
    <xdr:graphicFrame macro="">
      <xdr:nvGraphicFramePr>
        <xdr:cNvPr id="17" name="Chart 16">
          <a:extLst>
            <a:ext uri="{FF2B5EF4-FFF2-40B4-BE49-F238E27FC236}">
              <a16:creationId xmlns:a16="http://schemas.microsoft.com/office/drawing/2014/main" id="{BF7C6FD9-1B69-49FA-8290-C8D323846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334945</xdr:colOff>
      <xdr:row>24</xdr:row>
      <xdr:rowOff>48845</xdr:rowOff>
    </xdr:from>
    <xdr:to>
      <xdr:col>6</xdr:col>
      <xdr:colOff>502417</xdr:colOff>
      <xdr:row>32</xdr:row>
      <xdr:rowOff>132582</xdr:rowOff>
    </xdr:to>
    <xdr:graphicFrame macro="">
      <xdr:nvGraphicFramePr>
        <xdr:cNvPr id="19" name="Chart 18">
          <a:extLst>
            <a:ext uri="{FF2B5EF4-FFF2-40B4-BE49-F238E27FC236}">
              <a16:creationId xmlns:a16="http://schemas.microsoft.com/office/drawing/2014/main" id="{BE18509C-122F-45B3-AB0F-C587963CE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216320</xdr:colOff>
      <xdr:row>24</xdr:row>
      <xdr:rowOff>34889</xdr:rowOff>
    </xdr:from>
    <xdr:to>
      <xdr:col>13</xdr:col>
      <xdr:colOff>530330</xdr:colOff>
      <xdr:row>33</xdr:row>
      <xdr:rowOff>132581</xdr:rowOff>
    </xdr:to>
    <xdr:graphicFrame macro="">
      <xdr:nvGraphicFramePr>
        <xdr:cNvPr id="23" name="Chart 22">
          <a:extLst>
            <a:ext uri="{FF2B5EF4-FFF2-40B4-BE49-F238E27FC236}">
              <a16:creationId xmlns:a16="http://schemas.microsoft.com/office/drawing/2014/main" id="{3F086DA1-DC93-489D-AB3D-682EFBEF0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139560</xdr:colOff>
      <xdr:row>12</xdr:row>
      <xdr:rowOff>118626</xdr:rowOff>
    </xdr:from>
    <xdr:to>
      <xdr:col>13</xdr:col>
      <xdr:colOff>600109</xdr:colOff>
      <xdr:row>21</xdr:row>
      <xdr:rowOff>104671</xdr:rowOff>
    </xdr:to>
    <xdr:graphicFrame macro="">
      <xdr:nvGraphicFramePr>
        <xdr:cNvPr id="21" name="Chart 20">
          <a:extLst>
            <a:ext uri="{FF2B5EF4-FFF2-40B4-BE49-F238E27FC236}">
              <a16:creationId xmlns:a16="http://schemas.microsoft.com/office/drawing/2014/main" id="{93704399-4BD9-4310-A3E6-6A36DEB17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439616</xdr:colOff>
      <xdr:row>10</xdr:row>
      <xdr:rowOff>160494</xdr:rowOff>
    </xdr:from>
    <xdr:to>
      <xdr:col>13</xdr:col>
      <xdr:colOff>286099</xdr:colOff>
      <xdr:row>12</xdr:row>
      <xdr:rowOff>55824</xdr:rowOff>
    </xdr:to>
    <xdr:sp macro="" textlink="">
      <xdr:nvSpPr>
        <xdr:cNvPr id="24" name="TextBox 23">
          <a:extLst>
            <a:ext uri="{FF2B5EF4-FFF2-40B4-BE49-F238E27FC236}">
              <a16:creationId xmlns:a16="http://schemas.microsoft.com/office/drawing/2014/main" id="{DE7C84E7-0261-5D1E-458E-97387804163F}"/>
            </a:ext>
          </a:extLst>
        </xdr:cNvPr>
        <xdr:cNvSpPr txBox="1"/>
      </xdr:nvSpPr>
      <xdr:spPr>
        <a:xfrm>
          <a:off x="4689231" y="1974780"/>
          <a:ext cx="3489011" cy="258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800000"/>
              </a:solidFill>
              <a:latin typeface="Arial Narrow" panose="020B0606020202030204" pitchFamily="34" charset="0"/>
              <a:cs typeface="Arial" panose="020B0604020202020204" pitchFamily="34" charset="0"/>
            </a:rPr>
            <a:t>Churn Risk Distribution</a:t>
          </a:r>
        </a:p>
      </xdr:txBody>
    </xdr:sp>
    <xdr:clientData/>
  </xdr:twoCellAnchor>
  <xdr:twoCellAnchor>
    <xdr:from>
      <xdr:col>1</xdr:col>
      <xdr:colOff>146539</xdr:colOff>
      <xdr:row>11</xdr:row>
      <xdr:rowOff>6978</xdr:rowOff>
    </xdr:from>
    <xdr:to>
      <xdr:col>6</xdr:col>
      <xdr:colOff>139561</xdr:colOff>
      <xdr:row>12</xdr:row>
      <xdr:rowOff>48846</xdr:rowOff>
    </xdr:to>
    <xdr:sp macro="" textlink="">
      <xdr:nvSpPr>
        <xdr:cNvPr id="26" name="TextBox 25">
          <a:extLst>
            <a:ext uri="{FF2B5EF4-FFF2-40B4-BE49-F238E27FC236}">
              <a16:creationId xmlns:a16="http://schemas.microsoft.com/office/drawing/2014/main" id="{33DB891C-4E57-2CF7-06FA-107D4320BF70}"/>
            </a:ext>
          </a:extLst>
        </xdr:cNvPr>
        <xdr:cNvSpPr txBox="1"/>
      </xdr:nvSpPr>
      <xdr:spPr>
        <a:xfrm>
          <a:off x="753627" y="2002692"/>
          <a:ext cx="3028461" cy="2232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800000"/>
              </a:solidFill>
              <a:latin typeface="Arial Narrow" panose="020B0606020202030204" pitchFamily="34" charset="0"/>
            </a:rPr>
            <a:t>High-Revenue generating</a:t>
          </a:r>
          <a:r>
            <a:rPr lang="en-US" sz="1100" b="1" baseline="0">
              <a:solidFill>
                <a:srgbClr val="800000"/>
              </a:solidFill>
              <a:latin typeface="Arial Narrow" panose="020B0606020202030204" pitchFamily="34" charset="0"/>
            </a:rPr>
            <a:t> customers</a:t>
          </a:r>
          <a:endParaRPr lang="en-US" sz="1100" b="1">
            <a:solidFill>
              <a:srgbClr val="800000"/>
            </a:solidFill>
            <a:latin typeface="Arial Narrow" panose="020B0606020202030204" pitchFamily="34" charset="0"/>
          </a:endParaRPr>
        </a:p>
      </xdr:txBody>
    </xdr:sp>
    <xdr:clientData/>
  </xdr:twoCellAnchor>
  <xdr:twoCellAnchor>
    <xdr:from>
      <xdr:col>0</xdr:col>
      <xdr:colOff>509396</xdr:colOff>
      <xdr:row>22</xdr:row>
      <xdr:rowOff>97692</xdr:rowOff>
    </xdr:from>
    <xdr:to>
      <xdr:col>6</xdr:col>
      <xdr:colOff>104671</xdr:colOff>
      <xdr:row>24</xdr:row>
      <xdr:rowOff>0</xdr:rowOff>
    </xdr:to>
    <xdr:sp macro="" textlink="">
      <xdr:nvSpPr>
        <xdr:cNvPr id="27" name="TextBox 26">
          <a:extLst>
            <a:ext uri="{FF2B5EF4-FFF2-40B4-BE49-F238E27FC236}">
              <a16:creationId xmlns:a16="http://schemas.microsoft.com/office/drawing/2014/main" id="{0ADEB11E-348C-C91D-AD39-5B87A7B87E9A}"/>
            </a:ext>
          </a:extLst>
        </xdr:cNvPr>
        <xdr:cNvSpPr txBox="1"/>
      </xdr:nvSpPr>
      <xdr:spPr>
        <a:xfrm>
          <a:off x="509396" y="4089121"/>
          <a:ext cx="3237802" cy="265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800000"/>
              </a:solidFill>
              <a:latin typeface="Arial Narrow" panose="020B0606020202030204" pitchFamily="34" charset="0"/>
            </a:rPr>
            <a:t>Top Product categories by purchase</a:t>
          </a:r>
          <a:r>
            <a:rPr lang="en-US" sz="1100" b="1" baseline="0">
              <a:solidFill>
                <a:srgbClr val="800000"/>
              </a:solidFill>
              <a:latin typeface="Arial Narrow" panose="020B0606020202030204" pitchFamily="34" charset="0"/>
            </a:rPr>
            <a:t> volume</a:t>
          </a:r>
          <a:endParaRPr lang="en-US" sz="1100" b="1">
            <a:solidFill>
              <a:srgbClr val="800000"/>
            </a:solidFill>
            <a:latin typeface="Arial Narrow" panose="020B0606020202030204" pitchFamily="34" charset="0"/>
          </a:endParaRPr>
        </a:p>
      </xdr:txBody>
    </xdr:sp>
    <xdr:clientData/>
  </xdr:twoCellAnchor>
  <xdr:twoCellAnchor>
    <xdr:from>
      <xdr:col>7</xdr:col>
      <xdr:colOff>209341</xdr:colOff>
      <xdr:row>22</xdr:row>
      <xdr:rowOff>97692</xdr:rowOff>
    </xdr:from>
    <xdr:to>
      <xdr:col>13</xdr:col>
      <xdr:colOff>369835</xdr:colOff>
      <xdr:row>23</xdr:row>
      <xdr:rowOff>167473</xdr:rowOff>
    </xdr:to>
    <xdr:sp macro="" textlink="">
      <xdr:nvSpPr>
        <xdr:cNvPr id="28" name="TextBox 27">
          <a:extLst>
            <a:ext uri="{FF2B5EF4-FFF2-40B4-BE49-F238E27FC236}">
              <a16:creationId xmlns:a16="http://schemas.microsoft.com/office/drawing/2014/main" id="{20981A0A-96AD-777C-6DD6-505B176858FA}"/>
            </a:ext>
          </a:extLst>
        </xdr:cNvPr>
        <xdr:cNvSpPr txBox="1"/>
      </xdr:nvSpPr>
      <xdr:spPr>
        <a:xfrm>
          <a:off x="4458956" y="4089121"/>
          <a:ext cx="3803022" cy="251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800000"/>
              </a:solidFill>
              <a:latin typeface="Arial Narrow" panose="020B0606020202030204" pitchFamily="34" charset="0"/>
            </a:rPr>
            <a:t>Churn Risk by Email Engagement</a:t>
          </a:r>
        </a:p>
      </xdr:txBody>
    </xdr:sp>
    <xdr:clientData/>
  </xdr:twoCellAnchor>
  <xdr:twoCellAnchor>
    <xdr:from>
      <xdr:col>14</xdr:col>
      <xdr:colOff>60570</xdr:colOff>
      <xdr:row>10</xdr:row>
      <xdr:rowOff>99367</xdr:rowOff>
    </xdr:from>
    <xdr:to>
      <xdr:col>20</xdr:col>
      <xdr:colOff>569966</xdr:colOff>
      <xdr:row>33</xdr:row>
      <xdr:rowOff>125604</xdr:rowOff>
    </xdr:to>
    <xdr:sp macro="" textlink="">
      <xdr:nvSpPr>
        <xdr:cNvPr id="33" name="Rectangle 32">
          <a:extLst>
            <a:ext uri="{FF2B5EF4-FFF2-40B4-BE49-F238E27FC236}">
              <a16:creationId xmlns:a16="http://schemas.microsoft.com/office/drawing/2014/main" id="{9E511092-8841-B119-314B-AE73770B20DA}"/>
            </a:ext>
          </a:extLst>
        </xdr:cNvPr>
        <xdr:cNvSpPr/>
      </xdr:nvSpPr>
      <xdr:spPr>
        <a:xfrm>
          <a:off x="8559801" y="1913653"/>
          <a:ext cx="4151923" cy="41990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167472</xdr:colOff>
      <xdr:row>12</xdr:row>
      <xdr:rowOff>62801</xdr:rowOff>
    </xdr:from>
    <xdr:to>
      <xdr:col>20</xdr:col>
      <xdr:colOff>530330</xdr:colOff>
      <xdr:row>26</xdr:row>
      <xdr:rowOff>146538</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A57203F9-2B4A-44C9-B2AD-2598188214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701872" y="2272601"/>
              <a:ext cx="4020458" cy="26618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432637</xdr:colOff>
      <xdr:row>10</xdr:row>
      <xdr:rowOff>160494</xdr:rowOff>
    </xdr:from>
    <xdr:to>
      <xdr:col>20</xdr:col>
      <xdr:colOff>20934</xdr:colOff>
      <xdr:row>12</xdr:row>
      <xdr:rowOff>125604</xdr:rowOff>
    </xdr:to>
    <xdr:sp macro="" textlink="">
      <xdr:nvSpPr>
        <xdr:cNvPr id="38" name="TextBox 37">
          <a:extLst>
            <a:ext uri="{FF2B5EF4-FFF2-40B4-BE49-F238E27FC236}">
              <a16:creationId xmlns:a16="http://schemas.microsoft.com/office/drawing/2014/main" id="{DECC3496-B3AD-E744-86C6-AD72A607645E}"/>
            </a:ext>
          </a:extLst>
        </xdr:cNvPr>
        <xdr:cNvSpPr txBox="1"/>
      </xdr:nvSpPr>
      <xdr:spPr>
        <a:xfrm>
          <a:off x="8931868" y="1974780"/>
          <a:ext cx="3230824" cy="327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800000"/>
              </a:solidFill>
              <a:latin typeface="Arial Narrow" panose="020B0606020202030204" pitchFamily="34" charset="0"/>
            </a:rPr>
            <a:t>Average Churn Risk by Country</a:t>
          </a:r>
        </a:p>
      </xdr:txBody>
    </xdr:sp>
    <xdr:clientData/>
  </xdr:twoCellAnchor>
  <xdr:twoCellAnchor>
    <xdr:from>
      <xdr:col>14</xdr:col>
      <xdr:colOff>195384</xdr:colOff>
      <xdr:row>27</xdr:row>
      <xdr:rowOff>41869</xdr:rowOff>
    </xdr:from>
    <xdr:to>
      <xdr:col>20</xdr:col>
      <xdr:colOff>488462</xdr:colOff>
      <xdr:row>33</xdr:row>
      <xdr:rowOff>20934</xdr:rowOff>
    </xdr:to>
    <xdr:sp macro="" textlink="">
      <xdr:nvSpPr>
        <xdr:cNvPr id="6" name="TextBox 5">
          <a:extLst>
            <a:ext uri="{FF2B5EF4-FFF2-40B4-BE49-F238E27FC236}">
              <a16:creationId xmlns:a16="http://schemas.microsoft.com/office/drawing/2014/main" id="{6F65BB12-771E-2FC2-D08D-C14DD211B226}"/>
            </a:ext>
          </a:extLst>
        </xdr:cNvPr>
        <xdr:cNvSpPr txBox="1"/>
      </xdr:nvSpPr>
      <xdr:spPr>
        <a:xfrm>
          <a:off x="8694615" y="4940440"/>
          <a:ext cx="3935605" cy="10676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a:solidFill>
                <a:srgbClr val="800000"/>
              </a:solidFill>
              <a:latin typeface="Bell MT" panose="02020503060305020303" pitchFamily="18" charset="0"/>
            </a:rPr>
            <a:t>The map reveals a uniformly medium churn risk across 10 countries,ranging from 0.27 to 0.29.</a:t>
          </a:r>
        </a:p>
        <a:p>
          <a:pPr algn="l"/>
          <a:r>
            <a:rPr lang="en-US" sz="1100" b="1" i="0">
              <a:solidFill>
                <a:srgbClr val="800000"/>
              </a:solidFill>
              <a:latin typeface="Bell MT" panose="02020503060305020303" pitchFamily="18" charset="0"/>
            </a:rPr>
            <a:t>China and Japan record</a:t>
          </a:r>
          <a:r>
            <a:rPr lang="en-US" sz="1100" b="1" i="0" baseline="0">
              <a:solidFill>
                <a:srgbClr val="800000"/>
              </a:solidFill>
              <a:latin typeface="Bell MT" panose="02020503060305020303" pitchFamily="18" charset="0"/>
            </a:rPr>
            <a:t> the lowest churn risk,while the remaining markets show slightly higher-risk scores,indicating that customer retention is a global challenge requiring  a company-wide strategy .</a:t>
          </a:r>
          <a:endParaRPr lang="en-US" sz="1100" b="1" i="0">
            <a:solidFill>
              <a:srgbClr val="800000"/>
            </a:solidFill>
            <a:latin typeface="Bell MT" panose="02020503060305020303" pitchFamily="18" charset="0"/>
          </a:endParaRPr>
        </a:p>
      </xdr:txBody>
    </xdr:sp>
    <xdr:clientData/>
  </xdr:twoCellAnchor>
  <xdr:twoCellAnchor>
    <xdr:from>
      <xdr:col>11</xdr:col>
      <xdr:colOff>298941</xdr:colOff>
      <xdr:row>1</xdr:row>
      <xdr:rowOff>140677</xdr:rowOff>
    </xdr:from>
    <xdr:to>
      <xdr:col>14</xdr:col>
      <xdr:colOff>90714</xdr:colOff>
      <xdr:row>10</xdr:row>
      <xdr:rowOff>1</xdr:rowOff>
    </xdr:to>
    <xdr:sp macro="" textlink="">
      <xdr:nvSpPr>
        <xdr:cNvPr id="14" name="Rectangle: Rounded Corners 13">
          <a:extLst>
            <a:ext uri="{FF2B5EF4-FFF2-40B4-BE49-F238E27FC236}">
              <a16:creationId xmlns:a16="http://schemas.microsoft.com/office/drawing/2014/main" id="{20472D1F-D559-9DFC-54B8-F91A99AB0673}"/>
            </a:ext>
          </a:extLst>
        </xdr:cNvPr>
        <xdr:cNvSpPr/>
      </xdr:nvSpPr>
      <xdr:spPr>
        <a:xfrm>
          <a:off x="6976908" y="322106"/>
          <a:ext cx="1613037" cy="1492181"/>
        </a:xfrm>
        <a:prstGeom prst="roundRect">
          <a:avLst>
            <a:gd name="adj" fmla="val 51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ysClr val="windowText" lastClr="000000"/>
            </a:solidFill>
            <a:latin typeface="Copperplate Gothic Bold" panose="020E0705020206020404" pitchFamily="34" charset="0"/>
            <a:ea typeface="Cambria Math" panose="02040503050406030204" pitchFamily="18" charset="0"/>
          </a:endParaRPr>
        </a:p>
        <a:p>
          <a:pPr algn="ctr"/>
          <a:endParaRPr lang="en-US" sz="1400">
            <a:solidFill>
              <a:sysClr val="windowText" lastClr="000000"/>
            </a:solidFill>
            <a:latin typeface="Eras Bold ITC" panose="020B0907030504020204" pitchFamily="34" charset="0"/>
            <a:ea typeface="Cambria Math" panose="02040503050406030204" pitchFamily="18" charset="0"/>
          </a:endParaRPr>
        </a:p>
        <a:p>
          <a:pPr algn="l"/>
          <a:r>
            <a:rPr lang="en-US" sz="1400">
              <a:solidFill>
                <a:sysClr val="windowText" lastClr="000000"/>
              </a:solidFill>
              <a:latin typeface="Eras Bold ITC" panose="020B0907030504020204" pitchFamily="34" charset="0"/>
              <a:ea typeface="Cambria Math" panose="02040503050406030204" pitchFamily="18" charset="0"/>
            </a:rPr>
            <a:t> </a:t>
          </a:r>
        </a:p>
        <a:p>
          <a:pPr algn="l"/>
          <a:r>
            <a:rPr lang="en-US" sz="1000">
              <a:solidFill>
                <a:sysClr val="windowText" lastClr="000000"/>
              </a:solidFill>
              <a:latin typeface="Cambria Math" panose="02040503050406030204" pitchFamily="18" charset="0"/>
              <a:ea typeface="Cambria Math" panose="02040503050406030204" pitchFamily="18" charset="0"/>
            </a:rPr>
            <a:t>                                                                    </a:t>
          </a:r>
        </a:p>
      </xdr:txBody>
    </xdr:sp>
    <xdr:clientData/>
  </xdr:twoCellAnchor>
  <xdr:twoCellAnchor editAs="oneCell">
    <xdr:from>
      <xdr:col>11</xdr:col>
      <xdr:colOff>361741</xdr:colOff>
      <xdr:row>2</xdr:row>
      <xdr:rowOff>48846</xdr:rowOff>
    </xdr:from>
    <xdr:to>
      <xdr:col>13</xdr:col>
      <xdr:colOff>572198</xdr:colOff>
      <xdr:row>9</xdr:row>
      <xdr:rowOff>62803</xdr:rowOff>
    </xdr:to>
    <mc:AlternateContent xmlns:mc="http://schemas.openxmlformats.org/markup-compatibility/2006" xmlns:a14="http://schemas.microsoft.com/office/drawing/2010/main">
      <mc:Choice Requires="a14">
        <xdr:graphicFrame macro="">
          <xdr:nvGraphicFramePr>
            <xdr:cNvPr id="20" name="Churn risk categories ">
              <a:extLst>
                <a:ext uri="{FF2B5EF4-FFF2-40B4-BE49-F238E27FC236}">
                  <a16:creationId xmlns:a16="http://schemas.microsoft.com/office/drawing/2014/main" id="{436B5594-735F-4DBC-A81F-65C0F8126046}"/>
                </a:ext>
              </a:extLst>
            </xdr:cNvPr>
            <xdr:cNvGraphicFramePr/>
          </xdr:nvGraphicFramePr>
          <xdr:xfrm>
            <a:off x="0" y="0"/>
            <a:ext cx="0" cy="0"/>
          </xdr:xfrm>
          <a:graphic>
            <a:graphicData uri="http://schemas.microsoft.com/office/drawing/2010/slicer">
              <sle:slicer xmlns:sle="http://schemas.microsoft.com/office/drawing/2010/slicer" name="Churn risk categories "/>
            </a:graphicData>
          </a:graphic>
        </xdr:graphicFrame>
      </mc:Choice>
      <mc:Fallback xmlns="">
        <xdr:sp macro="" textlink="">
          <xdr:nvSpPr>
            <xdr:cNvPr id="0" name=""/>
            <xdr:cNvSpPr>
              <a:spLocks noTextEdit="1"/>
            </xdr:cNvSpPr>
          </xdr:nvSpPr>
          <xdr:spPr>
            <a:xfrm>
              <a:off x="7046311" y="417556"/>
              <a:ext cx="1425833" cy="1304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369835</xdr:colOff>
      <xdr:row>1</xdr:row>
      <xdr:rowOff>140677</xdr:rowOff>
    </xdr:from>
    <xdr:to>
      <xdr:col>20</xdr:col>
      <xdr:colOff>529216</xdr:colOff>
      <xdr:row>10</xdr:row>
      <xdr:rowOff>19818</xdr:rowOff>
    </xdr:to>
    <xdr:sp macro="" textlink="">
      <xdr:nvSpPr>
        <xdr:cNvPr id="22" name="Rectangle: Rounded Corners 21">
          <a:extLst>
            <a:ext uri="{FF2B5EF4-FFF2-40B4-BE49-F238E27FC236}">
              <a16:creationId xmlns:a16="http://schemas.microsoft.com/office/drawing/2014/main" id="{6BF85175-9394-B202-9CE1-9FE891E20C72}"/>
            </a:ext>
          </a:extLst>
        </xdr:cNvPr>
        <xdr:cNvSpPr/>
      </xdr:nvSpPr>
      <xdr:spPr>
        <a:xfrm>
          <a:off x="10083242" y="322106"/>
          <a:ext cx="2587732" cy="1511998"/>
        </a:xfrm>
        <a:prstGeom prst="roundRect">
          <a:avLst>
            <a:gd name="adj" fmla="val 51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ysClr val="windowText" lastClr="000000"/>
            </a:solidFill>
            <a:latin typeface="Copperplate Gothic Bold" panose="020E0705020206020404" pitchFamily="34" charset="0"/>
            <a:ea typeface="Cambria Math" panose="02040503050406030204" pitchFamily="18" charset="0"/>
          </a:endParaRPr>
        </a:p>
        <a:p>
          <a:pPr algn="ctr"/>
          <a:endParaRPr lang="en-US" sz="1400">
            <a:solidFill>
              <a:sysClr val="windowText" lastClr="000000"/>
            </a:solidFill>
            <a:latin typeface="Eras Bold ITC" panose="020B0907030504020204" pitchFamily="34" charset="0"/>
            <a:ea typeface="Cambria Math" panose="02040503050406030204" pitchFamily="18" charset="0"/>
          </a:endParaRPr>
        </a:p>
        <a:p>
          <a:pPr algn="l"/>
          <a:r>
            <a:rPr lang="en-US" sz="1400">
              <a:solidFill>
                <a:sysClr val="windowText" lastClr="000000"/>
              </a:solidFill>
              <a:latin typeface="Eras Bold ITC" panose="020B0907030504020204" pitchFamily="34" charset="0"/>
              <a:ea typeface="Cambria Math" panose="02040503050406030204" pitchFamily="18" charset="0"/>
            </a:rPr>
            <a:t> </a:t>
          </a:r>
        </a:p>
        <a:p>
          <a:pPr algn="l"/>
          <a:r>
            <a:rPr lang="en-US" sz="1000">
              <a:solidFill>
                <a:sysClr val="windowText" lastClr="000000"/>
              </a:solidFill>
              <a:latin typeface="Cambria Math" panose="02040503050406030204" pitchFamily="18" charset="0"/>
              <a:ea typeface="Cambria Math" panose="02040503050406030204" pitchFamily="18" charset="0"/>
            </a:rPr>
            <a:t>                                                                    </a:t>
          </a:r>
        </a:p>
      </xdr:txBody>
    </xdr:sp>
    <xdr:clientData/>
  </xdr:twoCellAnchor>
  <xdr:twoCellAnchor editAs="oneCell">
    <xdr:from>
      <xdr:col>16</xdr:col>
      <xdr:colOff>523352</xdr:colOff>
      <xdr:row>1</xdr:row>
      <xdr:rowOff>146539</xdr:rowOff>
    </xdr:from>
    <xdr:to>
      <xdr:col>20</xdr:col>
      <xdr:colOff>481484</xdr:colOff>
      <xdr:row>9</xdr:row>
      <xdr:rowOff>153515</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3FCC2129-5F35-40FE-8FDE-7A059C96B92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46363" y="330894"/>
              <a:ext cx="2388884" cy="1481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153516</xdr:colOff>
      <xdr:row>1</xdr:row>
      <xdr:rowOff>139562</xdr:rowOff>
    </xdr:from>
    <xdr:to>
      <xdr:col>16</xdr:col>
      <xdr:colOff>300055</xdr:colOff>
      <xdr:row>9</xdr:row>
      <xdr:rowOff>180315</xdr:rowOff>
    </xdr:to>
    <xdr:sp macro="" textlink="">
      <xdr:nvSpPr>
        <xdr:cNvPr id="29" name="Rectangle: Rounded Corners 28">
          <a:extLst>
            <a:ext uri="{FF2B5EF4-FFF2-40B4-BE49-F238E27FC236}">
              <a16:creationId xmlns:a16="http://schemas.microsoft.com/office/drawing/2014/main" id="{23AC0791-F444-18FD-9186-ECB5A7B0A9C5}"/>
            </a:ext>
          </a:extLst>
        </xdr:cNvPr>
        <xdr:cNvSpPr/>
      </xdr:nvSpPr>
      <xdr:spPr>
        <a:xfrm>
          <a:off x="8652747" y="320991"/>
          <a:ext cx="1360715" cy="1492181"/>
        </a:xfrm>
        <a:prstGeom prst="roundRect">
          <a:avLst>
            <a:gd name="adj" fmla="val 51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ysClr val="windowText" lastClr="000000"/>
            </a:solidFill>
            <a:latin typeface="Copperplate Gothic Bold" panose="020E0705020206020404" pitchFamily="34" charset="0"/>
            <a:ea typeface="Cambria Math" panose="02040503050406030204" pitchFamily="18" charset="0"/>
          </a:endParaRPr>
        </a:p>
        <a:p>
          <a:pPr algn="ctr"/>
          <a:endParaRPr lang="en-US" sz="1400">
            <a:solidFill>
              <a:sysClr val="windowText" lastClr="000000"/>
            </a:solidFill>
            <a:latin typeface="Eras Bold ITC" panose="020B0907030504020204" pitchFamily="34" charset="0"/>
            <a:ea typeface="Cambria Math" panose="02040503050406030204" pitchFamily="18" charset="0"/>
          </a:endParaRPr>
        </a:p>
        <a:p>
          <a:pPr algn="l"/>
          <a:r>
            <a:rPr lang="en-US" sz="1400">
              <a:solidFill>
                <a:sysClr val="windowText" lastClr="000000"/>
              </a:solidFill>
              <a:latin typeface="Eras Bold ITC" panose="020B0907030504020204" pitchFamily="34" charset="0"/>
              <a:ea typeface="Cambria Math" panose="02040503050406030204" pitchFamily="18" charset="0"/>
            </a:rPr>
            <a:t> </a:t>
          </a:r>
        </a:p>
        <a:p>
          <a:pPr algn="l"/>
          <a:r>
            <a:rPr lang="en-US" sz="1000">
              <a:solidFill>
                <a:sysClr val="windowText" lastClr="000000"/>
              </a:solidFill>
              <a:latin typeface="Cambria Math" panose="02040503050406030204" pitchFamily="18" charset="0"/>
              <a:ea typeface="Cambria Math" panose="02040503050406030204" pitchFamily="18" charset="0"/>
            </a:rPr>
            <a:t>                                                                    </a:t>
          </a:r>
        </a:p>
      </xdr:txBody>
    </xdr:sp>
    <xdr:clientData/>
  </xdr:twoCellAnchor>
  <xdr:twoCellAnchor editAs="oneCell">
    <xdr:from>
      <xdr:col>14</xdr:col>
      <xdr:colOff>269912</xdr:colOff>
      <xdr:row>2</xdr:row>
      <xdr:rowOff>13960</xdr:rowOff>
    </xdr:from>
    <xdr:to>
      <xdr:col>16</xdr:col>
      <xdr:colOff>151285</xdr:colOff>
      <xdr:row>9</xdr:row>
      <xdr:rowOff>62804</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312D7B14-E734-4E34-8573-3D2BBE471B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77546" y="382670"/>
              <a:ext cx="1096750" cy="1339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569572</xdr:colOff>
      <xdr:row>0</xdr:row>
      <xdr:rowOff>90863</xdr:rowOff>
    </xdr:from>
    <xdr:to>
      <xdr:col>18</xdr:col>
      <xdr:colOff>415456</xdr:colOff>
      <xdr:row>1</xdr:row>
      <xdr:rowOff>136221</xdr:rowOff>
    </xdr:to>
    <xdr:pic>
      <xdr:nvPicPr>
        <xdr:cNvPr id="34" name="Picture 33">
          <a:extLst>
            <a:ext uri="{FF2B5EF4-FFF2-40B4-BE49-F238E27FC236}">
              <a16:creationId xmlns:a16="http://schemas.microsoft.com/office/drawing/2014/main" id="{93878DD1-A739-4F12-888C-EF8612EAB76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900271" y="90863"/>
          <a:ext cx="453572" cy="229713"/>
        </a:xfrm>
        <a:prstGeom prst="rect">
          <a:avLst/>
        </a:prstGeom>
      </xdr:spPr>
    </xdr:pic>
    <xdr:clientData/>
  </xdr:twoCellAnchor>
  <xdr:twoCellAnchor>
    <xdr:from>
      <xdr:col>18</xdr:col>
      <xdr:colOff>409680</xdr:colOff>
      <xdr:row>0</xdr:row>
      <xdr:rowOff>95591</xdr:rowOff>
    </xdr:from>
    <xdr:to>
      <xdr:col>20</xdr:col>
      <xdr:colOff>307260</xdr:colOff>
      <xdr:row>1</xdr:row>
      <xdr:rowOff>150216</xdr:rowOff>
    </xdr:to>
    <xdr:sp macro="" textlink="">
      <xdr:nvSpPr>
        <xdr:cNvPr id="35" name="TextBox 34">
          <a:extLst>
            <a:ext uri="{FF2B5EF4-FFF2-40B4-BE49-F238E27FC236}">
              <a16:creationId xmlns:a16="http://schemas.microsoft.com/office/drawing/2014/main" id="{CA59EF0B-6174-AB58-D320-B0903CD936B4}"/>
            </a:ext>
          </a:extLst>
        </xdr:cNvPr>
        <xdr:cNvSpPr txBox="1"/>
      </xdr:nvSpPr>
      <xdr:spPr>
        <a:xfrm>
          <a:off x="11348067" y="95591"/>
          <a:ext cx="1112956" cy="238980"/>
        </a:xfrm>
        <a:prstGeom prst="rect">
          <a:avLst/>
        </a:prstGeom>
        <a:solidFill>
          <a:srgbClr val="FBCF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by Deborah</a:t>
          </a:r>
          <a:r>
            <a:rPr lang="en-US" sz="1100" b="1" baseline="0">
              <a:solidFill>
                <a:schemeClr val="tx1"/>
              </a:solidFill>
            </a:rPr>
            <a:t> O.</a:t>
          </a:r>
          <a:endParaRPr lang="en-US"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374650</xdr:colOff>
      <xdr:row>0</xdr:row>
      <xdr:rowOff>107950</xdr:rowOff>
    </xdr:from>
    <xdr:to>
      <xdr:col>2</xdr:col>
      <xdr:colOff>285750</xdr:colOff>
      <xdr:row>2</xdr:row>
      <xdr:rowOff>120650</xdr:rowOff>
    </xdr:to>
    <xdr:sp macro="" textlink="">
      <xdr:nvSpPr>
        <xdr:cNvPr id="4" name="Rectangle: Rounded Corners 3">
          <a:extLst>
            <a:ext uri="{FF2B5EF4-FFF2-40B4-BE49-F238E27FC236}">
              <a16:creationId xmlns:a16="http://schemas.microsoft.com/office/drawing/2014/main" id="{2A594273-F0A4-15F3-64E5-0ACE6DBE198A}"/>
            </a:ext>
          </a:extLst>
        </xdr:cNvPr>
        <xdr:cNvSpPr/>
      </xdr:nvSpPr>
      <xdr:spPr>
        <a:xfrm>
          <a:off x="374650" y="107950"/>
          <a:ext cx="1130300" cy="381000"/>
        </a:xfrm>
        <a:prstGeom prst="roundRect">
          <a:avLst/>
        </a:prstGeom>
        <a:solidFill>
          <a:srgbClr val="9A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INSIGHTS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457200</xdr:colOff>
      <xdr:row>0</xdr:row>
      <xdr:rowOff>165100</xdr:rowOff>
    </xdr:from>
    <xdr:to>
      <xdr:col>3</xdr:col>
      <xdr:colOff>495300</xdr:colOff>
      <xdr:row>3</xdr:row>
      <xdr:rowOff>38100</xdr:rowOff>
    </xdr:to>
    <xdr:sp macro="" textlink="">
      <xdr:nvSpPr>
        <xdr:cNvPr id="2" name="Rectangle: Rounded Corners 1">
          <a:extLst>
            <a:ext uri="{FF2B5EF4-FFF2-40B4-BE49-F238E27FC236}">
              <a16:creationId xmlns:a16="http://schemas.microsoft.com/office/drawing/2014/main" id="{D458EF03-FB3B-6344-9B84-1EC6B9F87005}"/>
            </a:ext>
          </a:extLst>
        </xdr:cNvPr>
        <xdr:cNvSpPr/>
      </xdr:nvSpPr>
      <xdr:spPr>
        <a:xfrm>
          <a:off x="457200" y="165100"/>
          <a:ext cx="1866900" cy="425450"/>
        </a:xfrm>
        <a:prstGeom prst="roundRect">
          <a:avLst/>
        </a:prstGeom>
        <a:solidFill>
          <a:srgbClr val="9A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cap="none" spc="0">
              <a:ln w="0"/>
              <a:solidFill>
                <a:schemeClr val="tx1"/>
              </a:solidFill>
              <a:effectLst>
                <a:outerShdw blurRad="38100" dist="19050" dir="2700000" algn="tl" rotWithShape="0">
                  <a:schemeClr val="dk1">
                    <a:alpha val="40000"/>
                  </a:schemeClr>
                </a:outerShdw>
              </a:effectLst>
            </a:rPr>
            <a:t>RECOMMENDATIONS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046.634929629632" createdVersion="8" refreshedVersion="8" minRefreshableVersion="3" recordCount="5000" xr:uid="{E3317B1E-C74E-4F98-BB6C-D776AFED8ACA}">
  <cacheSource type="worksheet">
    <worksheetSource name="Table1"/>
  </cacheSource>
  <cacheFields count="20">
    <cacheField name="customer_id" numFmtId="0">
      <sharedItems count="3809">
        <s v="CUST_1001"/>
        <s v="CUST_1002"/>
        <s v="CUST_1004"/>
        <s v="CUST_1005"/>
        <s v="CUST_1006"/>
        <s v="CUST_1007"/>
        <s v="CUST_1009"/>
        <s v="CUST_1011"/>
        <s v="CUST_1013"/>
        <s v="CUST_1016"/>
        <s v="CUST_1018"/>
        <s v="CUST_1021"/>
        <s v="CUST_1022"/>
        <s v="CUST_1024"/>
        <s v="CUST_1025"/>
        <s v="CUST_1038"/>
        <s v="CUST_1040"/>
        <s v="CUST_1044"/>
        <s v="CUST_1049"/>
        <s v="CUST_1052"/>
        <s v="CUST_1053"/>
        <s v="CUST_1054"/>
        <s v="CUST_1055"/>
        <s v="CUST_1060"/>
        <s v="CUST_1062"/>
        <s v="CUST_1064"/>
        <s v="CUST_1066"/>
        <s v="CUST_1067"/>
        <s v="CUST_1071"/>
        <s v="CUST_1072"/>
        <s v="CUST_1074"/>
        <s v="CUST_1075"/>
        <s v="CUST_1077"/>
        <s v="CUST_1078"/>
        <s v="CUST_1082"/>
        <s v="CUST_1086"/>
        <s v="CUST_1089"/>
        <s v="CUST_1090"/>
        <s v="CUST_1094"/>
        <s v="CUST_1097"/>
        <s v="CUST_1098"/>
        <s v="CUST_1105"/>
        <s v="CUST_1112"/>
        <s v="CUST_1115"/>
        <s v="CUST_1116"/>
        <s v="CUST_1117"/>
        <s v="CUST_1124"/>
        <s v="CUST_1125"/>
        <s v="CUST_1126"/>
        <s v="CUST_1128"/>
        <s v="CUST_1129"/>
        <s v="CUST_1130"/>
        <s v="CUST_1133"/>
        <s v="CUST_1136"/>
        <s v="CUST_1137"/>
        <s v="CUST_1138"/>
        <s v="CUST_1139"/>
        <s v="CUST_1140"/>
        <s v="CUST_1141"/>
        <s v="CUST_1142"/>
        <s v="CUST_1143"/>
        <s v="CUST_1145"/>
        <s v="CUST_1146"/>
        <s v="CUST_1147"/>
        <s v="CUST_1148"/>
        <s v="CUST_1152"/>
        <s v="CUST_1153"/>
        <s v="CUST_1154"/>
        <s v="CUST_1155"/>
        <s v="CUST_1158"/>
        <s v="CUST_1159"/>
        <s v="CUST_1160"/>
        <s v="CUST_1161"/>
        <s v="CUST_1162"/>
        <s v="CUST_1163"/>
        <s v="CUST_1165"/>
        <s v="CUST_1166"/>
        <s v="CUST_1171"/>
        <s v="CUST_1174"/>
        <s v="CUST_1182"/>
        <s v="CUST_1183"/>
        <s v="CUST_1186"/>
        <s v="CUST_1187"/>
        <s v="CUST_1189"/>
        <s v="CUST_1190"/>
        <s v="CUST_1191"/>
        <s v="CUST_1192"/>
        <s v="CUST_1193"/>
        <s v="CUST_1194"/>
        <s v="CUST_1195"/>
        <s v="CUST_1197"/>
        <s v="CUST_1201"/>
        <s v="CUST_1202"/>
        <s v="CUST_1203"/>
        <s v="CUST_1204"/>
        <s v="CUST_1205"/>
        <s v="CUST_1206"/>
        <s v="CUST_1207"/>
        <s v="CUST_1213"/>
        <s v="CUST_1215"/>
        <s v="CUST_1220"/>
        <s v="CUST_1224"/>
        <s v="CUST_1225"/>
        <s v="CUST_1226"/>
        <s v="CUST_1232"/>
        <s v="CUST_1234"/>
        <s v="CUST_1235"/>
        <s v="CUST_1236"/>
        <s v="CUST_1238"/>
        <s v="CUST_1241"/>
        <s v="CUST_1242"/>
        <s v="CUST_1244"/>
        <s v="CUST_1249"/>
        <s v="CUST_1255"/>
        <s v="CUST_1258"/>
        <s v="CUST_1260"/>
        <s v="CUST_1262"/>
        <s v="CUST_1264"/>
        <s v="CUST_1268"/>
        <s v="CUST_1269"/>
        <s v="CUST_1270"/>
        <s v="CUST_1271"/>
        <s v="CUST_1272"/>
        <s v="CUST_1276"/>
        <s v="CUST_1277"/>
        <s v="CUST_1278"/>
        <s v="CUST_1279"/>
        <s v="CUST_1281"/>
        <s v="CUST_1282"/>
        <s v="CUST_1285"/>
        <s v="CUST_1287"/>
        <s v="CUST_1289"/>
        <s v="CUST_1294"/>
        <s v="CUST_1297"/>
        <s v="CUST_1298"/>
        <s v="CUST_1301"/>
        <s v="CUST_1302"/>
        <s v="CUST_1305"/>
        <s v="CUST_1306"/>
        <s v="CUST_1307"/>
        <s v="CUST_1310"/>
        <s v="CUST_1314"/>
        <s v="CUST_1317"/>
        <s v="CUST_1320"/>
        <s v="CUST_1325"/>
        <s v="CUST_1329"/>
        <s v="CUST_1331"/>
        <s v="CUST_1336"/>
        <s v="CUST_1338"/>
        <s v="CUST_1340"/>
        <s v="CUST_1341"/>
        <s v="CUST_1342"/>
        <s v="CUST_1345"/>
        <s v="CUST_1348"/>
        <s v="CUST_1352"/>
        <s v="CUST_1358"/>
        <s v="CUST_1359"/>
        <s v="CUST_1362"/>
        <s v="CUST_1364"/>
        <s v="CUST_1365"/>
        <s v="CUST_1369"/>
        <s v="CUST_1370"/>
        <s v="CUST_1371"/>
        <s v="CUST_1374"/>
        <s v="CUST_1375"/>
        <s v="CUST_1382"/>
        <s v="CUST_1383"/>
        <s v="CUST_1384"/>
        <s v="CUST_1386"/>
        <s v="CUST_1389"/>
        <s v="CUST_1390"/>
        <s v="CUST_1391"/>
        <s v="CUST_1392"/>
        <s v="CUST_1395"/>
        <s v="CUST_1404"/>
        <s v="CUST_1405"/>
        <s v="CUST_1406"/>
        <s v="CUST_1412"/>
        <s v="CUST_1417"/>
        <s v="CUST_1419"/>
        <s v="CUST_1421"/>
        <s v="CUST_1422"/>
        <s v="CUST_1423"/>
        <s v="CUST_1436"/>
        <s v="CUST_1441"/>
        <s v="CUST_1442"/>
        <s v="CUST_1446"/>
        <s v="CUST_1448"/>
        <s v="CUST_1451"/>
        <s v="CUST_1454"/>
        <s v="CUST_1458"/>
        <s v="CUST_1459"/>
        <s v="CUST_1464"/>
        <s v="CUST_1466"/>
        <s v="CUST_1475"/>
        <s v="CUST_1478"/>
        <s v="CUST_1481"/>
        <s v="CUST_1482"/>
        <s v="CUST_1488"/>
        <s v="CUST_1489"/>
        <s v="CUST_1490"/>
        <s v="CUST_1492"/>
        <s v="CUST_1494"/>
        <s v="CUST_1497"/>
        <s v="CUST_1502"/>
        <s v="CUST_1504"/>
        <s v="CUST_1506"/>
        <s v="CUST_1507"/>
        <s v="CUST_1508"/>
        <s v="CUST_1512"/>
        <s v="CUST_1514"/>
        <s v="CUST_1515"/>
        <s v="CUST_1517"/>
        <s v="CUST_1521"/>
        <s v="CUST_1522"/>
        <s v="CUST_1523"/>
        <s v="CUST_1525"/>
        <s v="CUST_1526"/>
        <s v="CUST_1529"/>
        <s v="CUST_1531"/>
        <s v="CUST_1536"/>
        <s v="CUST_1537"/>
        <s v="CUST_1539"/>
        <s v="CUST_1541"/>
        <s v="CUST_1545"/>
        <s v="CUST_1552"/>
        <s v="CUST_1556"/>
        <s v="CUST_1557"/>
        <s v="CUST_1559"/>
        <s v="CUST_1560"/>
        <s v="CUST_1569"/>
        <s v="CUST_1570"/>
        <s v="CUST_1571"/>
        <s v="CUST_1572"/>
        <s v="CUST_1574"/>
        <s v="CUST_1575"/>
        <s v="CUST_1580"/>
        <s v="CUST_1581"/>
        <s v="CUST_1583"/>
        <s v="CUST_1584"/>
        <s v="CUST_1587"/>
        <s v="CUST_1588"/>
        <s v="CUST_1589"/>
        <s v="CUST_1593"/>
        <s v="CUST_1596"/>
        <s v="CUST_1597"/>
        <s v="CUST_1599"/>
        <s v="CUST_1600"/>
        <s v="CUST_1602"/>
        <s v="CUST_1606"/>
        <s v="CUST_1607"/>
        <s v="CUST_1609"/>
        <s v="CUST_1610"/>
        <s v="CUST_1612"/>
        <s v="CUST_1614"/>
        <s v="CUST_1615"/>
        <s v="CUST_1619"/>
        <s v="CUST_1622"/>
        <s v="CUST_1626"/>
        <s v="CUST_1627"/>
        <s v="CUST_1628"/>
        <s v="CUST_1629"/>
        <s v="CUST_1630"/>
        <s v="CUST_1631"/>
        <s v="CUST_1632"/>
        <s v="CUST_1634"/>
        <s v="CUST_1635"/>
        <s v="CUST_1638"/>
        <s v="CUST_1643"/>
        <s v="CUST_1644"/>
        <s v="CUST_1645"/>
        <s v="CUST_1646"/>
        <s v="CUST_1649"/>
        <s v="CUST_1650"/>
        <s v="CUST_1658"/>
        <s v="CUST_1659"/>
        <s v="CUST_1660"/>
        <s v="CUST_1661"/>
        <s v="CUST_1662"/>
        <s v="CUST_1663"/>
        <s v="CUST_1666"/>
        <s v="CUST_1667"/>
        <s v="CUST_1669"/>
        <s v="CUST_1670"/>
        <s v="CUST_1671"/>
        <s v="CUST_1674"/>
        <s v="CUST_1679"/>
        <s v="CUST_1680"/>
        <s v="CUST_1681"/>
        <s v="CUST_1685"/>
        <s v="CUST_1686"/>
        <s v="CUST_1687"/>
        <s v="CUST_1688"/>
        <s v="CUST_1689"/>
        <s v="CUST_1690"/>
        <s v="CUST_1691"/>
        <s v="CUST_1692"/>
        <s v="CUST_1695"/>
        <s v="CUST_1697"/>
        <s v="CUST_1698"/>
        <s v="CUST_1699"/>
        <s v="CUST_1703"/>
        <s v="CUST_1707"/>
        <s v="CUST_1716"/>
        <s v="CUST_1717"/>
        <s v="CUST_1719"/>
        <s v="CUST_1721"/>
        <s v="CUST_1725"/>
        <s v="CUST_1726"/>
        <s v="CUST_1727"/>
        <s v="CUST_1728"/>
        <s v="CUST_1746"/>
        <s v="CUST_1757"/>
        <s v="CUST_1760"/>
        <s v="CUST_1767"/>
        <s v="CUST_1768"/>
        <s v="CUST_1769"/>
        <s v="CUST_1770"/>
        <s v="CUST_1771"/>
        <s v="CUST_1775"/>
        <s v="CUST_1776"/>
        <s v="CUST_1778"/>
        <s v="CUST_1780"/>
        <s v="CUST_1781"/>
        <s v="CUST_1784"/>
        <s v="CUST_1785"/>
        <s v="CUST_1787"/>
        <s v="CUST_1791"/>
        <s v="CUST_1793"/>
        <s v="CUST_1802"/>
        <s v="CUST_1804"/>
        <s v="CUST_1806"/>
        <s v="CUST_1807"/>
        <s v="CUST_1808"/>
        <s v="CUST_1813"/>
        <s v="CUST_1814"/>
        <s v="CUST_1816"/>
        <s v="CUST_1822"/>
        <s v="CUST_1823"/>
        <s v="CUST_1824"/>
        <s v="CUST_1825"/>
        <s v="CUST_1827"/>
        <s v="CUST_1830"/>
        <s v="CUST_1832"/>
        <s v="CUST_1844"/>
        <s v="CUST_1845"/>
        <s v="CUST_1846"/>
        <s v="CUST_1851"/>
        <s v="CUST_1853"/>
        <s v="CUST_1854"/>
        <s v="CUST_1855"/>
        <s v="CUST_1857"/>
        <s v="CUST_1859"/>
        <s v="CUST_1860"/>
        <s v="CUST_1861"/>
        <s v="CUST_1863"/>
        <s v="CUST_1864"/>
        <s v="CUST_1867"/>
        <s v="CUST_1869"/>
        <s v="CUST_1870"/>
        <s v="CUST_1874"/>
        <s v="CUST_1876"/>
        <s v="CUST_1878"/>
        <s v="CUST_1882"/>
        <s v="CUST_1886"/>
        <s v="CUST_1887"/>
        <s v="CUST_1890"/>
        <s v="CUST_1891"/>
        <s v="CUST_1892"/>
        <s v="CUST_1894"/>
        <s v="CUST_1896"/>
        <s v="CUST_1897"/>
        <s v="CUST_1899"/>
        <s v="CUST_1901"/>
        <s v="CUST_1904"/>
        <s v="CUST_1905"/>
        <s v="CUST_1910"/>
        <s v="CUST_1913"/>
        <s v="CUST_1917"/>
        <s v="CUST_1918"/>
        <s v="CUST_1919"/>
        <s v="CUST_1920"/>
        <s v="CUST_1922"/>
        <s v="CUST_1923"/>
        <s v="CUST_1924"/>
        <s v="CUST_1926"/>
        <s v="CUST_1928"/>
        <s v="CUST_1929"/>
        <s v="CUST_1931"/>
        <s v="CUST_1933"/>
        <s v="CUST_1935"/>
        <s v="CUST_1936"/>
        <s v="CUST_1941"/>
        <s v="CUST_1943"/>
        <s v="CUST_1946"/>
        <s v="CUST_1948"/>
        <s v="CUST_1950"/>
        <s v="CUST_1951"/>
        <s v="CUST_1953"/>
        <s v="CUST_1954"/>
        <s v="CUST_1955"/>
        <s v="CUST_1956"/>
        <s v="CUST_1959"/>
        <s v="CUST_1961"/>
        <s v="CUST_1963"/>
        <s v="CUST_1966"/>
        <s v="CUST_1968"/>
        <s v="CUST_1969"/>
        <s v="CUST_1972"/>
        <s v="CUST_1974"/>
        <s v="CUST_1975"/>
        <s v="CUST_1980"/>
        <s v="CUST_1984"/>
        <s v="CUST_1985"/>
        <s v="CUST_1986"/>
        <s v="CUST_1987"/>
        <s v="CUST_1988"/>
        <s v="CUST_1989"/>
        <s v="CUST_1990"/>
        <s v="CUST_1991"/>
        <s v="CUST_1992"/>
        <s v="CUST_1995"/>
        <s v="CUST_1999"/>
        <s v="CUST_2000"/>
        <s v="CUST_2001"/>
        <s v="CUST_2003"/>
        <s v="CUST_2007"/>
        <s v="CUST_2008"/>
        <s v="CUST_2012"/>
        <s v="CUST_2013"/>
        <s v="CUST_2014"/>
        <s v="CUST_2015"/>
        <s v="CUST_2016"/>
        <s v="CUST_2019"/>
        <s v="CUST_2021"/>
        <s v="CUST_2028"/>
        <s v="CUST_2029"/>
        <s v="CUST_2032"/>
        <s v="CUST_2033"/>
        <s v="CUST_2036"/>
        <s v="CUST_2037"/>
        <s v="CUST_2040"/>
        <s v="CUST_2045"/>
        <s v="CUST_2048"/>
        <s v="CUST_2050"/>
        <s v="CUST_2051"/>
        <s v="CUST_2054"/>
        <s v="CUST_2058"/>
        <s v="CUST_2059"/>
        <s v="CUST_2060"/>
        <s v="CUST_2062"/>
        <s v="CUST_2063"/>
        <s v="CUST_2065"/>
        <s v="CUST_2066"/>
        <s v="CUST_2069"/>
        <s v="CUST_2072"/>
        <s v="CUST_2073"/>
        <s v="CUST_2077"/>
        <s v="CUST_2079"/>
        <s v="CUST_2080"/>
        <s v="CUST_2081"/>
        <s v="CUST_2088"/>
        <s v="CUST_2089"/>
        <s v="CUST_2093"/>
        <s v="CUST_2094"/>
        <s v="CUST_2096"/>
        <s v="CUST_2098"/>
        <s v="CUST_2100"/>
        <s v="CUST_2102"/>
        <s v="CUST_2104"/>
        <s v="CUST_2105"/>
        <s v="CUST_2106"/>
        <s v="CUST_2116"/>
        <s v="CUST_2117"/>
        <s v="CUST_2120"/>
        <s v="CUST_2122"/>
        <s v="CUST_2124"/>
        <s v="CUST_2125"/>
        <s v="CUST_2130"/>
        <s v="CUST_2132"/>
        <s v="CUST_2134"/>
        <s v="CUST_2135"/>
        <s v="CUST_2136"/>
        <s v="CUST_2137"/>
        <s v="CUST_2138"/>
        <s v="CUST_2140"/>
        <s v="CUST_2141"/>
        <s v="CUST_2148"/>
        <s v="CUST_2150"/>
        <s v="CUST_2151"/>
        <s v="CUST_2154"/>
        <s v="CUST_2159"/>
        <s v="CUST_2161"/>
        <s v="CUST_2165"/>
        <s v="CUST_2167"/>
        <s v="CUST_2169"/>
        <s v="CUST_2170"/>
        <s v="CUST_2171"/>
        <s v="CUST_2177"/>
        <s v="CUST_2179"/>
        <s v="CUST_2181"/>
        <s v="CUST_2184"/>
        <s v="CUST_2185"/>
        <s v="CUST_2186"/>
        <s v="CUST_2191"/>
        <s v="CUST_2192"/>
        <s v="CUST_2196"/>
        <s v="CUST_2198"/>
        <s v="CUST_2200"/>
        <s v="CUST_2202"/>
        <s v="CUST_2205"/>
        <s v="CUST_2207"/>
        <s v="CUST_2211"/>
        <s v="CUST_2214"/>
        <s v="CUST_2216"/>
        <s v="CUST_2218"/>
        <s v="CUST_2227"/>
        <s v="CUST_2228"/>
        <s v="CUST_2229"/>
        <s v="CUST_2230"/>
        <s v="CUST_2231"/>
        <s v="CUST_2234"/>
        <s v="CUST_2238"/>
        <s v="CUST_2239"/>
        <s v="CUST_2240"/>
        <s v="CUST_2241"/>
        <s v="CUST_2243"/>
        <s v="CUST_2246"/>
        <s v="CUST_2248"/>
        <s v="CUST_2249"/>
        <s v="CUST_2251"/>
        <s v="CUST_2252"/>
        <s v="CUST_2256"/>
        <s v="CUST_2257"/>
        <s v="CUST_2258"/>
        <s v="CUST_2260"/>
        <s v="CUST_2262"/>
        <s v="CUST_2265"/>
        <s v="CUST_2266"/>
        <s v="CUST_2267"/>
        <s v="CUST_2268"/>
        <s v="CUST_2269"/>
        <s v="CUST_2271"/>
        <s v="CUST_2273"/>
        <s v="CUST_2274"/>
        <s v="CUST_2276"/>
        <s v="CUST_2279"/>
        <s v="CUST_2283"/>
        <s v="CUST_2286"/>
        <s v="CUST_2289"/>
        <s v="CUST_2290"/>
        <s v="CUST_2291"/>
        <s v="CUST_2293"/>
        <s v="CUST_2296"/>
        <s v="CUST_2300"/>
        <s v="CUST_2301"/>
        <s v="CUST_2304"/>
        <s v="CUST_2306"/>
        <s v="CUST_2307"/>
        <s v="CUST_2308"/>
        <s v="CUST_2311"/>
        <s v="CUST_2312"/>
        <s v="CUST_2316"/>
        <s v="CUST_2319"/>
        <s v="CUST_2324"/>
        <s v="CUST_2325"/>
        <s v="CUST_2331"/>
        <s v="CUST_2333"/>
        <s v="CUST_2337"/>
        <s v="CUST_2338"/>
        <s v="CUST_2341"/>
        <s v="CUST_2342"/>
        <s v="CUST_2343"/>
        <s v="CUST_2348"/>
        <s v="CUST_2353"/>
        <s v="CUST_2356"/>
        <s v="CUST_2361"/>
        <s v="CUST_2363"/>
        <s v="CUST_2364"/>
        <s v="CUST_2365"/>
        <s v="CUST_2366"/>
        <s v="CUST_2367"/>
        <s v="CUST_2371"/>
        <s v="CUST_2375"/>
        <s v="CUST_2376"/>
        <s v="CUST_2377"/>
        <s v="CUST_2378"/>
        <s v="CUST_2380"/>
        <s v="CUST_2381"/>
        <s v="CUST_2382"/>
        <s v="CUST_2384"/>
        <s v="CUST_2386"/>
        <s v="CUST_2387"/>
        <s v="CUST_2388"/>
        <s v="CUST_2389"/>
        <s v="CUST_2390"/>
        <s v="CUST_2394"/>
        <s v="CUST_2401"/>
        <s v="CUST_2403"/>
        <s v="CUST_2404"/>
        <s v="CUST_2409"/>
        <s v="CUST_2422"/>
        <s v="CUST_2424"/>
        <s v="CUST_2428"/>
        <s v="CUST_2431"/>
        <s v="CUST_2435"/>
        <s v="CUST_2436"/>
        <s v="CUST_2439"/>
        <s v="CUST_2440"/>
        <s v="CUST_2442"/>
        <s v="CUST_2445"/>
        <s v="CUST_2447"/>
        <s v="CUST_2448"/>
        <s v="CUST_2449"/>
        <s v="CUST_2455"/>
        <s v="CUST_2460"/>
        <s v="CUST_2461"/>
        <s v="CUST_2462"/>
        <s v="CUST_2464"/>
        <s v="CUST_2466"/>
        <s v="CUST_2473"/>
        <s v="CUST_2474"/>
        <s v="CUST_2476"/>
        <s v="CUST_2478"/>
        <s v="CUST_2481"/>
        <s v="CUST_2484"/>
        <s v="CUST_2492"/>
        <s v="CUST_2495"/>
        <s v="CUST_2497"/>
        <s v="CUST_2499"/>
        <s v="CUST_2500"/>
        <s v="CUST_2504"/>
        <s v="CUST_2505"/>
        <s v="CUST_2514"/>
        <s v="CUST_2517"/>
        <s v="CUST_2518"/>
        <s v="CUST_2519"/>
        <s v="CUST_2521"/>
        <s v="CUST_2524"/>
        <s v="CUST_2525"/>
        <s v="CUST_2526"/>
        <s v="CUST_2528"/>
        <s v="CUST_2529"/>
        <s v="CUST_2531"/>
        <s v="CUST_2537"/>
        <s v="CUST_2538"/>
        <s v="CUST_2539"/>
        <s v="CUST_2540"/>
        <s v="CUST_2542"/>
        <s v="CUST_2546"/>
        <s v="CUST_2548"/>
        <s v="CUST_2549"/>
        <s v="CUST_2551"/>
        <s v="CUST_2553"/>
        <s v="CUST_2555"/>
        <s v="CUST_2556"/>
        <s v="CUST_2560"/>
        <s v="CUST_2567"/>
        <s v="CUST_2571"/>
        <s v="CUST_2574"/>
        <s v="CUST_2577"/>
        <s v="CUST_2581"/>
        <s v="CUST_2585"/>
        <s v="CUST_2587"/>
        <s v="CUST_2588"/>
        <s v="CUST_2589"/>
        <s v="CUST_2591"/>
        <s v="CUST_2604"/>
        <s v="CUST_2605"/>
        <s v="CUST_2607"/>
        <s v="CUST_2609"/>
        <s v="CUST_2619"/>
        <s v="CUST_2620"/>
        <s v="CUST_2622"/>
        <s v="CUST_2625"/>
        <s v="CUST_2627"/>
        <s v="CUST_2628"/>
        <s v="CUST_2629"/>
        <s v="CUST_2630"/>
        <s v="CUST_2633"/>
        <s v="CUST_2635"/>
        <s v="CUST_2636"/>
        <s v="CUST_2637"/>
        <s v="CUST_2638"/>
        <s v="CUST_2639"/>
        <s v="CUST_2640"/>
        <s v="CUST_2644"/>
        <s v="CUST_2645"/>
        <s v="CUST_2646"/>
        <s v="CUST_2647"/>
        <s v="CUST_2648"/>
        <s v="CUST_2651"/>
        <s v="CUST_2652"/>
        <s v="CUST_2653"/>
        <s v="CUST_2657"/>
        <s v="CUST_2661"/>
        <s v="CUST_2663"/>
        <s v="CUST_2664"/>
        <s v="CUST_2666"/>
        <s v="CUST_2667"/>
        <s v="CUST_2668"/>
        <s v="CUST_2673"/>
        <s v="CUST_2674"/>
        <s v="CUST_2676"/>
        <s v="CUST_2677"/>
        <s v="CUST_2678"/>
        <s v="CUST_2679"/>
        <s v="CUST_2682"/>
        <s v="CUST_2685"/>
        <s v="CUST_2686"/>
        <s v="CUST_2687"/>
        <s v="CUST_2689"/>
        <s v="CUST_2690"/>
        <s v="CUST_2693"/>
        <s v="CUST_2695"/>
        <s v="CUST_2696"/>
        <s v="CUST_2700"/>
        <s v="CUST_2704"/>
        <s v="CUST_2707"/>
        <s v="CUST_2708"/>
        <s v="CUST_2709"/>
        <s v="CUST_2712"/>
        <s v="CUST_2715"/>
        <s v="CUST_2716"/>
        <s v="CUST_2717"/>
        <s v="CUST_2719"/>
        <s v="CUST_2724"/>
        <s v="CUST_2725"/>
        <s v="CUST_2727"/>
        <s v="CUST_2733"/>
        <s v="CUST_2734"/>
        <s v="CUST_2735"/>
        <s v="CUST_2742"/>
        <s v="CUST_2749"/>
        <s v="CUST_2750"/>
        <s v="CUST_2751"/>
        <s v="CUST_2753"/>
        <s v="CUST_2756"/>
        <s v="CUST_2757"/>
        <s v="CUST_2759"/>
        <s v="CUST_2761"/>
        <s v="CUST_2762"/>
        <s v="CUST_2763"/>
        <s v="CUST_2764"/>
        <s v="CUST_2771"/>
        <s v="CUST_2772"/>
        <s v="CUST_2773"/>
        <s v="CUST_2774"/>
        <s v="CUST_2776"/>
        <s v="CUST_2778"/>
        <s v="CUST_2779"/>
        <s v="CUST_2784"/>
        <s v="CUST_2787"/>
        <s v="CUST_2788"/>
        <s v="CUST_2789"/>
        <s v="CUST_2792"/>
        <s v="CUST_2796"/>
        <s v="CUST_2798"/>
        <s v="CUST_2800"/>
        <s v="CUST_2802"/>
        <s v="CUST_2804"/>
        <s v="CUST_2806"/>
        <s v="CUST_2809"/>
        <s v="CUST_2810"/>
        <s v="CUST_2812"/>
        <s v="CUST_2813"/>
        <s v="CUST_2814"/>
        <s v="CUST_2815"/>
        <s v="CUST_2816"/>
        <s v="CUST_2818"/>
        <s v="CUST_2819"/>
        <s v="CUST_2823"/>
        <s v="CUST_2826"/>
        <s v="CUST_2827"/>
        <s v="CUST_2828"/>
        <s v="CUST_2829"/>
        <s v="CUST_2837"/>
        <s v="CUST_2838"/>
        <s v="CUST_2841"/>
        <s v="CUST_2842"/>
        <s v="CUST_2843"/>
        <s v="CUST_2846"/>
        <s v="CUST_2848"/>
        <s v="CUST_2849"/>
        <s v="CUST_2852"/>
        <s v="CUST_2853"/>
        <s v="CUST_2854"/>
        <s v="CUST_2855"/>
        <s v="CUST_2856"/>
        <s v="CUST_2857"/>
        <s v="CUST_2859"/>
        <s v="CUST_2863"/>
        <s v="CUST_2865"/>
        <s v="CUST_2868"/>
        <s v="CUST_2871"/>
        <s v="CUST_2873"/>
        <s v="CUST_2874"/>
        <s v="CUST_2875"/>
        <s v="CUST_2879"/>
        <s v="CUST_2881"/>
        <s v="CUST_2882"/>
        <s v="CUST_2884"/>
        <s v="CUST_2887"/>
        <s v="CUST_2892"/>
        <s v="CUST_2893"/>
        <s v="CUST_2895"/>
        <s v="CUST_2898"/>
        <s v="CUST_2899"/>
        <s v="CUST_2900"/>
        <s v="CUST_2902"/>
        <s v="CUST_2903"/>
        <s v="CUST_2906"/>
        <s v="CUST_2907"/>
        <s v="CUST_2908"/>
        <s v="CUST_2909"/>
        <s v="CUST_2912"/>
        <s v="CUST_2913"/>
        <s v="CUST_2914"/>
        <s v="CUST_2917"/>
        <s v="CUST_2920"/>
        <s v="CUST_2925"/>
        <s v="CUST_2927"/>
        <s v="CUST_2929"/>
        <s v="CUST_2930"/>
        <s v="CUST_2931"/>
        <s v="CUST_2932"/>
        <s v="CUST_2933"/>
        <s v="CUST_2936"/>
        <s v="CUST_2938"/>
        <s v="CUST_2939"/>
        <s v="CUST_2940"/>
        <s v="CUST_2942"/>
        <s v="CUST_2946"/>
        <s v="CUST_2948"/>
        <s v="CUST_2949"/>
        <s v="CUST_2956"/>
        <s v="CUST_2958"/>
        <s v="CUST_2959"/>
        <s v="CUST_2960"/>
        <s v="CUST_2961"/>
        <s v="CUST_2966"/>
        <s v="CUST_2967"/>
        <s v="CUST_2968"/>
        <s v="CUST_2969"/>
        <s v="CUST_2970"/>
        <s v="CUST_2974"/>
        <s v="CUST_2976"/>
        <s v="CUST_2980"/>
        <s v="CUST_2985"/>
        <s v="CUST_2986"/>
        <s v="CUST_2987"/>
        <s v="CUST_2988"/>
        <s v="CUST_2990"/>
        <s v="CUST_2991"/>
        <s v="CUST_2993"/>
        <s v="CUST_2994"/>
        <s v="CUST_2996"/>
        <s v="CUST_2997"/>
        <s v="CUST_2998"/>
        <s v="CUST_2999"/>
        <s v="CUST_3000"/>
        <s v="CUST_3005"/>
        <s v="CUST_3007"/>
        <s v="CUST_3010"/>
        <s v="CUST_3011"/>
        <s v="CUST_3014"/>
        <s v="CUST_3016"/>
        <s v="CUST_3017"/>
        <s v="CUST_3023"/>
        <s v="CUST_3026"/>
        <s v="CUST_3027"/>
        <s v="CUST_3028"/>
        <s v="CUST_3031"/>
        <s v="CUST_3032"/>
        <s v="CUST_3033"/>
        <s v="CUST_3035"/>
        <s v="CUST_3038"/>
        <s v="CUST_3041"/>
        <s v="CUST_3043"/>
        <s v="CUST_3044"/>
        <s v="CUST_3047"/>
        <s v="CUST_3048"/>
        <s v="CUST_3049"/>
        <s v="CUST_3050"/>
        <s v="CUST_3051"/>
        <s v="CUST_3052"/>
        <s v="CUST_3053"/>
        <s v="CUST_3056"/>
        <s v="CUST_3059"/>
        <s v="CUST_3060"/>
        <s v="CUST_3062"/>
        <s v="CUST_3064"/>
        <s v="CUST_3065"/>
        <s v="CUST_3066"/>
        <s v="CUST_3068"/>
        <s v="CUST_3070"/>
        <s v="CUST_3071"/>
        <s v="CUST_3074"/>
        <s v="CUST_3076"/>
        <s v="CUST_3077"/>
        <s v="CUST_3079"/>
        <s v="CUST_3080"/>
        <s v="CUST_3082"/>
        <s v="CUST_3090"/>
        <s v="CUST_3092"/>
        <s v="CUST_3093"/>
        <s v="CUST_3096"/>
        <s v="CUST_3097"/>
        <s v="CUST_3100"/>
        <s v="CUST_3101"/>
        <s v="CUST_3103"/>
        <s v="CUST_3104"/>
        <s v="CUST_3105"/>
        <s v="CUST_3106"/>
        <s v="CUST_3113"/>
        <s v="CUST_3116"/>
        <s v="CUST_3120"/>
        <s v="CUST_3123"/>
        <s v="CUST_3125"/>
        <s v="CUST_3130"/>
        <s v="CUST_3136"/>
        <s v="CUST_3137"/>
        <s v="CUST_3139"/>
        <s v="CUST_3141"/>
        <s v="CUST_3143"/>
        <s v="CUST_3148"/>
        <s v="CUST_3151"/>
        <s v="CUST_3153"/>
        <s v="CUST_3155"/>
        <s v="CUST_3156"/>
        <s v="CUST_3158"/>
        <s v="CUST_3159"/>
        <s v="CUST_3160"/>
        <s v="CUST_3161"/>
        <s v="CUST_3162"/>
        <s v="CUST_3169"/>
        <s v="CUST_3170"/>
        <s v="CUST_3171"/>
        <s v="CUST_3172"/>
        <s v="CUST_3176"/>
        <s v="CUST_3179"/>
        <s v="CUST_3180"/>
        <s v="CUST_3181"/>
        <s v="CUST_3187"/>
        <s v="CUST_3190"/>
        <s v="CUST_3192"/>
        <s v="CUST_3193"/>
        <s v="CUST_3195"/>
        <s v="CUST_3196"/>
        <s v="CUST_3197"/>
        <s v="CUST_3198"/>
        <s v="CUST_3200"/>
        <s v="CUST_3203"/>
        <s v="CUST_3204"/>
        <s v="CUST_3205"/>
        <s v="CUST_3207"/>
        <s v="CUST_3217"/>
        <s v="CUST_3219"/>
        <s v="CUST_3222"/>
        <s v="CUST_3224"/>
        <s v="CUST_3226"/>
        <s v="CUST_3229"/>
        <s v="CUST_3230"/>
        <s v="CUST_3235"/>
        <s v="CUST_3237"/>
        <s v="CUST_3240"/>
        <s v="CUST_3242"/>
        <s v="CUST_3243"/>
        <s v="CUST_3247"/>
        <s v="CUST_3253"/>
        <s v="CUST_3255"/>
        <s v="CUST_3257"/>
        <s v="CUST_3258"/>
        <s v="CUST_3259"/>
        <s v="CUST_3261"/>
        <s v="CUST_3265"/>
        <s v="CUST_3274"/>
        <s v="CUST_3278"/>
        <s v="CUST_3279"/>
        <s v="CUST_3282"/>
        <s v="CUST_3284"/>
        <s v="CUST_3285"/>
        <s v="CUST_3289"/>
        <s v="CUST_3292"/>
        <s v="CUST_3293"/>
        <s v="CUST_3294"/>
        <s v="CUST_3295"/>
        <s v="CUST_3296"/>
        <s v="CUST_3297"/>
        <s v="CUST_3305"/>
        <s v="CUST_3306"/>
        <s v="CUST_3307"/>
        <s v="CUST_3309"/>
        <s v="CUST_3313"/>
        <s v="CUST_3322"/>
        <s v="CUST_3324"/>
        <s v="CUST_3326"/>
        <s v="CUST_3327"/>
        <s v="CUST_3330"/>
        <s v="CUST_3336"/>
        <s v="CUST_3339"/>
        <s v="CUST_3341"/>
        <s v="CUST_3343"/>
        <s v="CUST_3345"/>
        <s v="CUST_3346"/>
        <s v="CUST_3349"/>
        <s v="CUST_3350"/>
        <s v="CUST_3352"/>
        <s v="CUST_3353"/>
        <s v="CUST_3355"/>
        <s v="CUST_3356"/>
        <s v="CUST_3359"/>
        <s v="CUST_3361"/>
        <s v="CUST_3363"/>
        <s v="CUST_3364"/>
        <s v="CUST_3365"/>
        <s v="CUST_3368"/>
        <s v="CUST_3369"/>
        <s v="CUST_3371"/>
        <s v="CUST_3376"/>
        <s v="CUST_3378"/>
        <s v="CUST_3381"/>
        <s v="CUST_3382"/>
        <s v="CUST_3383"/>
        <s v="CUST_3384"/>
        <s v="CUST_3385"/>
        <s v="CUST_3387"/>
        <s v="CUST_3393"/>
        <s v="CUST_3394"/>
        <s v="CUST_3395"/>
        <s v="CUST_3396"/>
        <s v="CUST_3398"/>
        <s v="CUST_3402"/>
        <s v="CUST_3403"/>
        <s v="CUST_3408"/>
        <s v="CUST_3409"/>
        <s v="CUST_3411"/>
        <s v="CUST_3415"/>
        <s v="CUST_3416"/>
        <s v="CUST_3418"/>
        <s v="CUST_3419"/>
        <s v="CUST_3421"/>
        <s v="CUST_3424"/>
        <s v="CUST_3426"/>
        <s v="CUST_3427"/>
        <s v="CUST_3428"/>
        <s v="CUST_3430"/>
        <s v="CUST_3432"/>
        <s v="CUST_3433"/>
        <s v="CUST_3437"/>
        <s v="CUST_3438"/>
        <s v="CUST_3440"/>
        <s v="CUST_3443"/>
        <s v="CUST_3451"/>
        <s v="CUST_3454"/>
        <s v="CUST_3460"/>
        <s v="CUST_3461"/>
        <s v="CUST_3462"/>
        <s v="CUST_3466"/>
        <s v="CUST_3468"/>
        <s v="CUST_3469"/>
        <s v="CUST_3472"/>
        <s v="CUST_3475"/>
        <s v="CUST_3476"/>
        <s v="CUST_3479"/>
        <s v="CUST_3482"/>
        <s v="CUST_3489"/>
        <s v="CUST_3490"/>
        <s v="CUST_3491"/>
        <s v="CUST_3493"/>
        <s v="CUST_3494"/>
        <s v="CUST_3496"/>
        <s v="CUST_3497"/>
        <s v="CUST_3502"/>
        <s v="CUST_3504"/>
        <s v="CUST_3505"/>
        <s v="CUST_3511"/>
        <s v="CUST_3520"/>
        <s v="CUST_3524"/>
        <s v="CUST_3529"/>
        <s v="CUST_3530"/>
        <s v="CUST_3535"/>
        <s v="CUST_3537"/>
        <s v="CUST_3538"/>
        <s v="CUST_3539"/>
        <s v="CUST_3541"/>
        <s v="CUST_3547"/>
        <s v="CUST_3551"/>
        <s v="CUST_3555"/>
        <s v="CUST_3557"/>
        <s v="CUST_3558"/>
        <s v="CUST_3560"/>
        <s v="CUST_3561"/>
        <s v="CUST_3563"/>
        <s v="CUST_3565"/>
        <s v="CUST_3566"/>
        <s v="CUST_3567"/>
        <s v="CUST_3568"/>
        <s v="CUST_3572"/>
        <s v="CUST_3573"/>
        <s v="CUST_3575"/>
        <s v="CUST_3580"/>
        <s v="CUST_3581"/>
        <s v="CUST_3587"/>
        <s v="CUST_3590"/>
        <s v="CUST_3591"/>
        <s v="CUST_3593"/>
        <s v="CUST_3594"/>
        <s v="CUST_3597"/>
        <s v="CUST_3598"/>
        <s v="CUST_3599"/>
        <s v="CUST_3600"/>
        <s v="CUST_3604"/>
        <s v="CUST_3606"/>
        <s v="CUST_3607"/>
        <s v="CUST_3610"/>
        <s v="CUST_3612"/>
        <s v="CUST_3617"/>
        <s v="CUST_3618"/>
        <s v="CUST_3624"/>
        <s v="CUST_3632"/>
        <s v="CUST_3634"/>
        <s v="CUST_3635"/>
        <s v="CUST_3639"/>
        <s v="CUST_3642"/>
        <s v="CUST_3643"/>
        <s v="CUST_3645"/>
        <s v="CUST_3646"/>
        <s v="CUST_3649"/>
        <s v="CUST_3653"/>
        <s v="CUST_3654"/>
        <s v="CUST_3657"/>
        <s v="CUST_3658"/>
        <s v="CUST_3659"/>
        <s v="CUST_3660"/>
        <s v="CUST_3661"/>
        <s v="CUST_3665"/>
        <s v="CUST_3667"/>
        <s v="CUST_3668"/>
        <s v="CUST_3669"/>
        <s v="CUST_3670"/>
        <s v="CUST_3671"/>
        <s v="CUST_3672"/>
        <s v="CUST_3674"/>
        <s v="CUST_3679"/>
        <s v="CUST_3681"/>
        <s v="CUST_3687"/>
        <s v="CUST_3690"/>
        <s v="CUST_3693"/>
        <s v="CUST_3695"/>
        <s v="CUST_3696"/>
        <s v="CUST_3700"/>
        <s v="CUST_3702"/>
        <s v="CUST_3703"/>
        <s v="CUST_3708"/>
        <s v="CUST_3710"/>
        <s v="CUST_3711"/>
        <s v="CUST_3712"/>
        <s v="CUST_3713"/>
        <s v="CUST_3717"/>
        <s v="CUST_3719"/>
        <s v="CUST_3720"/>
        <s v="CUST_3723"/>
        <s v="CUST_3725"/>
        <s v="CUST_3731"/>
        <s v="CUST_3733"/>
        <s v="CUST_3734"/>
        <s v="CUST_3735"/>
        <s v="CUST_3736"/>
        <s v="CUST_3738"/>
        <s v="CUST_3739"/>
        <s v="CUST_3740"/>
        <s v="CUST_3743"/>
        <s v="CUST_3744"/>
        <s v="CUST_3745"/>
        <s v="CUST_3747"/>
        <s v="CUST_3749"/>
        <s v="CUST_3752"/>
        <s v="CUST_3757"/>
        <s v="CUST_3761"/>
        <s v="CUST_3763"/>
        <s v="CUST_3765"/>
        <s v="CUST_3767"/>
        <s v="CUST_3768"/>
        <s v="CUST_3772"/>
        <s v="CUST_3773"/>
        <s v="CUST_3774"/>
        <s v="CUST_3775"/>
        <s v="CUST_3776"/>
        <s v="CUST_3778"/>
        <s v="CUST_3779"/>
        <s v="CUST_3780"/>
        <s v="CUST_3782"/>
        <s v="CUST_3783"/>
        <s v="CUST_3785"/>
        <s v="CUST_3786"/>
        <s v="CUST_3787"/>
        <s v="CUST_3789"/>
        <s v="CUST_3790"/>
        <s v="CUST_3792"/>
        <s v="CUST_3797"/>
        <s v="CUST_3799"/>
        <s v="CUST_3800"/>
        <s v="CUST_3803"/>
        <s v="CUST_3806"/>
        <s v="CUST_3808"/>
        <s v="CUST_3810"/>
        <s v="CUST_3811"/>
        <s v="CUST_3814"/>
        <s v="CUST_3817"/>
        <s v="CUST_3819"/>
        <s v="CUST_3821"/>
        <s v="CUST_3822"/>
        <s v="CUST_3824"/>
        <s v="CUST_3827"/>
        <s v="CUST_3828"/>
        <s v="CUST_3832"/>
        <s v="CUST_3834"/>
        <s v="CUST_3838"/>
        <s v="CUST_3839"/>
        <s v="CUST_3841"/>
        <s v="CUST_3842"/>
        <s v="CUST_3843"/>
        <s v="CUST_3844"/>
        <s v="CUST_3845"/>
        <s v="CUST_3849"/>
        <s v="CUST_3850"/>
        <s v="CUST_3851"/>
        <s v="CUST_3852"/>
        <s v="CUST_3854"/>
        <s v="CUST_3863"/>
        <s v="CUST_3866"/>
        <s v="CUST_3869"/>
        <s v="CUST_3871"/>
        <s v="CUST_3872"/>
        <s v="CUST_3875"/>
        <s v="CUST_3878"/>
        <s v="CUST_3881"/>
        <s v="CUST_3887"/>
        <s v="CUST_3890"/>
        <s v="CUST_3891"/>
        <s v="CUST_3895"/>
        <s v="CUST_3896"/>
        <s v="CUST_3897"/>
        <s v="CUST_3898"/>
        <s v="CUST_3904"/>
        <s v="CUST_3911"/>
        <s v="CUST_3912"/>
        <s v="CUST_3914"/>
        <s v="CUST_3915"/>
        <s v="CUST_3920"/>
        <s v="CUST_3923"/>
        <s v="CUST_3925"/>
        <s v="CUST_3931"/>
        <s v="CUST_3936"/>
        <s v="CUST_3938"/>
        <s v="CUST_3941"/>
        <s v="CUST_3942"/>
        <s v="CUST_3946"/>
        <s v="CUST_3949"/>
        <s v="CUST_3950"/>
        <s v="CUST_3951"/>
        <s v="CUST_3953"/>
        <s v="CUST_3958"/>
        <s v="CUST_3961"/>
        <s v="CUST_3962"/>
        <s v="CUST_3964"/>
        <s v="CUST_3965"/>
        <s v="CUST_3967"/>
        <s v="CUST_3969"/>
        <s v="CUST_3971"/>
        <s v="CUST_3972"/>
        <s v="CUST_3975"/>
        <s v="CUST_3976"/>
        <s v="CUST_3978"/>
        <s v="CUST_3979"/>
        <s v="CUST_3983"/>
        <s v="CUST_3985"/>
        <s v="CUST_3987"/>
        <s v="CUST_3989"/>
        <s v="CUST_3990"/>
        <s v="CUST_3994"/>
        <s v="CUST_3999"/>
        <s v="CUST_4004"/>
        <s v="CUST_4005"/>
        <s v="CUST_4008"/>
        <s v="CUST_4009"/>
        <s v="CUST_4020"/>
        <s v="CUST_4028"/>
        <s v="CUST_4030"/>
        <s v="CUST_4036"/>
        <s v="CUST_4040"/>
        <s v="CUST_4041"/>
        <s v="CUST_4042"/>
        <s v="CUST_4046"/>
        <s v="CUST_4051"/>
        <s v="CUST_4052"/>
        <s v="CUST_4054"/>
        <s v="CUST_4056"/>
        <s v="CUST_4062"/>
        <s v="CUST_4067"/>
        <s v="CUST_4072"/>
        <s v="CUST_4073"/>
        <s v="CUST_4074"/>
        <s v="CUST_4075"/>
        <s v="CUST_4081"/>
        <s v="CUST_4083"/>
        <s v="CUST_4086"/>
        <s v="CUST_4092"/>
        <s v="CUST_4093"/>
        <s v="CUST_4096"/>
        <s v="CUST_4097"/>
        <s v="CUST_4099"/>
        <s v="CUST_4103"/>
        <s v="CUST_4104"/>
        <s v="CUST_4108"/>
        <s v="CUST_4109"/>
        <s v="CUST_4112"/>
        <s v="CUST_4113"/>
        <s v="CUST_4117"/>
        <s v="CUST_4119"/>
        <s v="CUST_4121"/>
        <s v="CUST_4124"/>
        <s v="CUST_4129"/>
        <s v="CUST_4134"/>
        <s v="CUST_4135"/>
        <s v="CUST_4136"/>
        <s v="CUST_4137"/>
        <s v="CUST_4138"/>
        <s v="CUST_4141"/>
        <s v="CUST_4144"/>
        <s v="CUST_4147"/>
        <s v="CUST_4152"/>
        <s v="CUST_4155"/>
        <s v="CUST_4156"/>
        <s v="CUST_4157"/>
        <s v="CUST_4159"/>
        <s v="CUST_4162"/>
        <s v="CUST_4163"/>
        <s v="CUST_4164"/>
        <s v="CUST_4167"/>
        <s v="CUST_4168"/>
        <s v="CUST_4170"/>
        <s v="CUST_4171"/>
        <s v="CUST_4173"/>
        <s v="CUST_4174"/>
        <s v="CUST_4175"/>
        <s v="CUST_4176"/>
        <s v="CUST_4177"/>
        <s v="CUST_4178"/>
        <s v="CUST_4179"/>
        <s v="CUST_4180"/>
        <s v="CUST_4183"/>
        <s v="CUST_4186"/>
        <s v="CUST_4191"/>
        <s v="CUST_4192"/>
        <s v="CUST_4195"/>
        <s v="CUST_4197"/>
        <s v="CUST_4198"/>
        <s v="CUST_4199"/>
        <s v="CUST_4200"/>
        <s v="CUST_4211"/>
        <s v="CUST_4212"/>
        <s v="CUST_4216"/>
        <s v="CUST_4217"/>
        <s v="CUST_4220"/>
        <s v="CUST_4223"/>
        <s v="CUST_4224"/>
        <s v="CUST_4225"/>
        <s v="CUST_4226"/>
        <s v="CUST_4227"/>
        <s v="CUST_4228"/>
        <s v="CUST_4230"/>
        <s v="CUST_4236"/>
        <s v="CUST_4237"/>
        <s v="CUST_4239"/>
        <s v="CUST_4240"/>
        <s v="CUST_4241"/>
        <s v="CUST_4242"/>
        <s v="CUST_4243"/>
        <s v="CUST_4246"/>
        <s v="CUST_4249"/>
        <s v="CUST_4252"/>
        <s v="CUST_4253"/>
        <s v="CUST_4255"/>
        <s v="CUST_4258"/>
        <s v="CUST_4259"/>
        <s v="CUST_4261"/>
        <s v="CUST_4262"/>
        <s v="CUST_4266"/>
        <s v="CUST_4267"/>
        <s v="CUST_4271"/>
        <s v="CUST_4273"/>
        <s v="CUST_4276"/>
        <s v="CUST_4277"/>
        <s v="CUST_4278"/>
        <s v="CUST_4291"/>
        <s v="CUST_4292"/>
        <s v="CUST_4294"/>
        <s v="CUST_4296"/>
        <s v="CUST_4300"/>
        <s v="CUST_4302"/>
        <s v="CUST_4303"/>
        <s v="CUST_4304"/>
        <s v="CUST_4306"/>
        <s v="CUST_4308"/>
        <s v="CUST_4310"/>
        <s v="CUST_4311"/>
        <s v="CUST_4313"/>
        <s v="CUST_4318"/>
        <s v="CUST_4321"/>
        <s v="CUST_4324"/>
        <s v="CUST_4326"/>
        <s v="CUST_4327"/>
        <s v="CUST_4330"/>
        <s v="CUST_4331"/>
        <s v="CUST_4332"/>
        <s v="CUST_4335"/>
        <s v="CUST_4340"/>
        <s v="CUST_4342"/>
        <s v="CUST_4343"/>
        <s v="CUST_4345"/>
        <s v="CUST_4346"/>
        <s v="CUST_4348"/>
        <s v="CUST_4354"/>
        <s v="CUST_4356"/>
        <s v="CUST_4357"/>
        <s v="CUST_4358"/>
        <s v="CUST_4359"/>
        <s v="CUST_4360"/>
        <s v="CUST_4361"/>
        <s v="CUST_4363"/>
        <s v="CUST_4365"/>
        <s v="CUST_4368"/>
        <s v="CUST_4373"/>
        <s v="CUST_4374"/>
        <s v="CUST_4376"/>
        <s v="CUST_4380"/>
        <s v="CUST_4384"/>
        <s v="CUST_4385"/>
        <s v="CUST_4389"/>
        <s v="CUST_4390"/>
        <s v="CUST_4391"/>
        <s v="CUST_4394"/>
        <s v="CUST_4398"/>
        <s v="CUST_4406"/>
        <s v="CUST_4408"/>
        <s v="CUST_4414"/>
        <s v="CUST_4415"/>
        <s v="CUST_4416"/>
        <s v="CUST_4417"/>
        <s v="CUST_4419"/>
        <s v="CUST_4420"/>
        <s v="CUST_4423"/>
        <s v="CUST_4426"/>
        <s v="CUST_4427"/>
        <s v="CUST_4430"/>
        <s v="CUST_4432"/>
        <s v="CUST_4435"/>
        <s v="CUST_4436"/>
        <s v="CUST_4439"/>
        <s v="CUST_4440"/>
        <s v="CUST_4444"/>
        <s v="CUST_4446"/>
        <s v="CUST_4450"/>
        <s v="CUST_4451"/>
        <s v="CUST_4452"/>
        <s v="CUST_4453"/>
        <s v="CUST_4456"/>
        <s v="CUST_4462"/>
        <s v="CUST_4466"/>
        <s v="CUST_4471"/>
        <s v="CUST_4472"/>
        <s v="CUST_4476"/>
        <s v="CUST_4483"/>
        <s v="CUST_4486"/>
        <s v="CUST_4489"/>
        <s v="CUST_4490"/>
        <s v="CUST_4493"/>
        <s v="CUST_4494"/>
        <s v="CUST_4496"/>
        <s v="CUST_4500"/>
        <s v="CUST_4504"/>
        <s v="CUST_4505"/>
        <s v="CUST_4506"/>
        <s v="CUST_4507"/>
        <s v="CUST_4510"/>
        <s v="CUST_4511"/>
        <s v="CUST_4512"/>
        <s v="CUST_4516"/>
        <s v="CUST_4517"/>
        <s v="CUST_4521"/>
        <s v="CUST_4525"/>
        <s v="CUST_4530"/>
        <s v="CUST_4531"/>
        <s v="CUST_4534"/>
        <s v="CUST_4536"/>
        <s v="CUST_4537"/>
        <s v="CUST_4539"/>
        <s v="CUST_4549"/>
        <s v="CUST_4551"/>
        <s v="CUST_4552"/>
        <s v="CUST_4553"/>
        <s v="CUST_4554"/>
        <s v="CUST_4556"/>
        <s v="CUST_4558"/>
        <s v="CUST_4560"/>
        <s v="CUST_4561"/>
        <s v="CUST_4564"/>
        <s v="CUST_4567"/>
        <s v="CUST_4568"/>
        <s v="CUST_4569"/>
        <s v="CUST_4572"/>
        <s v="CUST_4575"/>
        <s v="CUST_4579"/>
        <s v="CUST_4580"/>
        <s v="CUST_4581"/>
        <s v="CUST_4583"/>
        <s v="CUST_4584"/>
        <s v="CUST_4586"/>
        <s v="CUST_4590"/>
        <s v="CUST_4591"/>
        <s v="CUST_4594"/>
        <s v="CUST_4596"/>
        <s v="CUST_4598"/>
        <s v="CUST_4600"/>
        <s v="CUST_4604"/>
        <s v="CUST_4606"/>
        <s v="CUST_4607"/>
        <s v="CUST_4610"/>
        <s v="CUST_4612"/>
        <s v="CUST_4618"/>
        <s v="CUST_4619"/>
        <s v="CUST_4622"/>
        <s v="CUST_4627"/>
        <s v="CUST_4628"/>
        <s v="CUST_4629"/>
        <s v="CUST_4630"/>
        <s v="CUST_4631"/>
        <s v="CUST_4633"/>
        <s v="CUST_4636"/>
        <s v="CUST_4637"/>
        <s v="CUST_4638"/>
        <s v="CUST_4640"/>
        <s v="CUST_4641"/>
        <s v="CUST_4642"/>
        <s v="CUST_4644"/>
        <s v="CUST_4645"/>
        <s v="CUST_4648"/>
        <s v="CUST_4654"/>
        <s v="CUST_4655"/>
        <s v="CUST_4663"/>
        <s v="CUST_4664"/>
        <s v="CUST_4665"/>
        <s v="CUST_4667"/>
        <s v="CUST_4670"/>
        <s v="CUST_4672"/>
        <s v="CUST_4674"/>
        <s v="CUST_4675"/>
        <s v="CUST_4676"/>
        <s v="CUST_4683"/>
        <s v="CUST_4687"/>
        <s v="CUST_4690"/>
        <s v="CUST_4695"/>
        <s v="CUST_4696"/>
        <s v="CUST_4699"/>
        <s v="CUST_4700"/>
        <s v="CUST_4701"/>
        <s v="CUST_4709"/>
        <s v="CUST_4711"/>
        <s v="CUST_4712"/>
        <s v="CUST_4713"/>
        <s v="CUST_4714"/>
        <s v="CUST_4715"/>
        <s v="CUST_4716"/>
        <s v="CUST_4718"/>
        <s v="CUST_4719"/>
        <s v="CUST_4722"/>
        <s v="CUST_4725"/>
        <s v="CUST_4726"/>
        <s v="CUST_4727"/>
        <s v="CUST_4729"/>
        <s v="CUST_4730"/>
        <s v="CUST_4731"/>
        <s v="CUST_4735"/>
        <s v="CUST_4736"/>
        <s v="CUST_4738"/>
        <s v="CUST_4740"/>
        <s v="CUST_4741"/>
        <s v="CUST_4743"/>
        <s v="CUST_4744"/>
        <s v="CUST_4747"/>
        <s v="CUST_4748"/>
        <s v="CUST_4750"/>
        <s v="CUST_4754"/>
        <s v="CUST_4756"/>
        <s v="CUST_4758"/>
        <s v="CUST_4759"/>
        <s v="CUST_4760"/>
        <s v="CUST_4762"/>
        <s v="CUST_4763"/>
        <s v="CUST_4764"/>
        <s v="CUST_4765"/>
        <s v="CUST_4766"/>
        <s v="CUST_4769"/>
        <s v="CUST_4775"/>
        <s v="CUST_4778"/>
        <s v="CUST_4783"/>
        <s v="CUST_4786"/>
        <s v="CUST_4788"/>
        <s v="CUST_4789"/>
        <s v="CUST_4791"/>
        <s v="CUST_4792"/>
        <s v="CUST_4796"/>
        <s v="CUST_4797"/>
        <s v="CUST_4801"/>
        <s v="CUST_4802"/>
        <s v="CUST_4805"/>
        <s v="CUST_4806"/>
        <s v="CUST_4807"/>
        <s v="CUST_4808"/>
        <s v="CUST_4809"/>
        <s v="CUST_4810"/>
        <s v="CUST_4811"/>
        <s v="CUST_4812"/>
        <s v="CUST_4814"/>
        <s v="CUST_4816"/>
        <s v="CUST_4818"/>
        <s v="CUST_4823"/>
        <s v="CUST_4824"/>
        <s v="CUST_4825"/>
        <s v="CUST_4828"/>
        <s v="CUST_4830"/>
        <s v="CUST_4831"/>
        <s v="CUST_4832"/>
        <s v="CUST_4835"/>
        <s v="CUST_4839"/>
        <s v="CUST_4840"/>
        <s v="CUST_4841"/>
        <s v="CUST_4843"/>
        <s v="CUST_4845"/>
        <s v="CUST_4847"/>
        <s v="CUST_4849"/>
        <s v="CUST_4850"/>
        <s v="CUST_4854"/>
        <s v="CUST_4856"/>
        <s v="CUST_4861"/>
        <s v="CUST_4862"/>
        <s v="CUST_4863"/>
        <s v="CUST_4864"/>
        <s v="CUST_4866"/>
        <s v="CUST_4867"/>
        <s v="CUST_4868"/>
        <s v="CUST_4871"/>
        <s v="CUST_4874"/>
        <s v="CUST_4875"/>
        <s v="CUST_4876"/>
        <s v="CUST_4882"/>
        <s v="CUST_4890"/>
        <s v="CUST_4892"/>
        <s v="CUST_4893"/>
        <s v="CUST_4897"/>
        <s v="CUST_4899"/>
        <s v="CUST_4900"/>
        <s v="CUST_4901"/>
        <s v="CUST_4904"/>
        <s v="CUST_4906"/>
        <s v="CUST_4907"/>
        <s v="CUST_4911"/>
        <s v="CUST_4913"/>
        <s v="CUST_4915"/>
        <s v="CUST_4917"/>
        <s v="CUST_4920"/>
        <s v="CUST_4922"/>
        <s v="CUST_4923"/>
        <s v="CUST_4924"/>
        <s v="CUST_4925"/>
        <s v="CUST_4926"/>
        <s v="CUST_4927"/>
        <s v="CUST_4929"/>
        <s v="CUST_4930"/>
        <s v="CUST_4932"/>
        <s v="CUST_4935"/>
        <s v="CUST_4939"/>
        <s v="CUST_4940"/>
        <s v="CUST_4943"/>
        <s v="CUST_4947"/>
        <s v="CUST_4951"/>
        <s v="CUST_4953"/>
        <s v="CUST_4956"/>
        <s v="CUST_4957"/>
        <s v="CUST_4959"/>
        <s v="CUST_4961"/>
        <s v="CUST_4962"/>
        <s v="CUST_4965"/>
        <s v="CUST_4966"/>
        <s v="CUST_4967"/>
        <s v="CUST_4968"/>
        <s v="CUST_4969"/>
        <s v="CUST_4970"/>
        <s v="CUST_4972"/>
        <s v="CUST_4974"/>
        <s v="CUST_4976"/>
        <s v="CUST_4977"/>
        <s v="CUST_4981"/>
        <s v="CUST_4982"/>
        <s v="CUST_4983"/>
        <s v="CUST_4987"/>
        <s v="CUST_4993"/>
        <s v="CUST_4998"/>
        <s v="CUST_5000"/>
        <s v="CUST_5005"/>
        <s v="CUST_5006"/>
        <s v="CUST_5008"/>
        <s v="CUST_5009"/>
        <s v="CUST_5014"/>
        <s v="CUST_5017"/>
        <s v="CUST_5018"/>
        <s v="CUST_5020"/>
        <s v="CUST_5021"/>
        <s v="CUST_5025"/>
        <s v="CUST_5027"/>
        <s v="CUST_5033"/>
        <s v="CUST_5036"/>
        <s v="CUST_5037"/>
        <s v="CUST_5039"/>
        <s v="CUST_5041"/>
        <s v="CUST_5042"/>
        <s v="CUST_5051"/>
        <s v="CUST_5054"/>
        <s v="CUST_5056"/>
        <s v="CUST_5059"/>
        <s v="CUST_5061"/>
        <s v="CUST_5063"/>
        <s v="CUST_5066"/>
        <s v="CUST_5068"/>
        <s v="CUST_5070"/>
        <s v="CUST_5072"/>
        <s v="CUST_5078"/>
        <s v="CUST_5079"/>
        <s v="CUST_5082"/>
        <s v="CUST_5085"/>
        <s v="CUST_5086"/>
        <s v="CUST_5088"/>
        <s v="CUST_5090"/>
        <s v="CUST_5103"/>
        <s v="CUST_5107"/>
        <s v="CUST_5108"/>
        <s v="CUST_5109"/>
        <s v="CUST_5114"/>
        <s v="CUST_5116"/>
        <s v="CUST_5117"/>
        <s v="CUST_5120"/>
        <s v="CUST_5124"/>
        <s v="CUST_5131"/>
        <s v="CUST_5133"/>
        <s v="CUST_5134"/>
        <s v="CUST_5135"/>
        <s v="CUST_5138"/>
        <s v="CUST_5142"/>
        <s v="CUST_5143"/>
        <s v="CUST_5145"/>
        <s v="CUST_5146"/>
        <s v="CUST_5150"/>
        <s v="CUST_5152"/>
        <s v="CUST_5154"/>
        <s v="CUST_5155"/>
        <s v="CUST_5158"/>
        <s v="CUST_5159"/>
        <s v="CUST_5160"/>
        <s v="CUST_5164"/>
        <s v="CUST_5167"/>
        <s v="CUST_5171"/>
        <s v="CUST_5172"/>
        <s v="CUST_5173"/>
        <s v="CUST_5175"/>
        <s v="CUST_5177"/>
        <s v="CUST_5178"/>
        <s v="CUST_5179"/>
        <s v="CUST_5180"/>
        <s v="CUST_5182"/>
        <s v="CUST_5183"/>
        <s v="CUST_5186"/>
        <s v="CUST_5188"/>
        <s v="CUST_5195"/>
        <s v="CUST_5197"/>
        <s v="CUST_5198"/>
        <s v="CUST_5199"/>
        <s v="CUST_5200"/>
        <s v="CUST_5203"/>
        <s v="CUST_5204"/>
        <s v="CUST_5206"/>
        <s v="CUST_5208"/>
        <s v="CUST_5211"/>
        <s v="CUST_5212"/>
        <s v="CUST_5213"/>
        <s v="CUST_5214"/>
        <s v="CUST_5218"/>
        <s v="CUST_5223"/>
        <s v="CUST_5225"/>
        <s v="CUST_5227"/>
        <s v="CUST_5232"/>
        <s v="CUST_5234"/>
        <s v="CUST_5236"/>
        <s v="CUST_5242"/>
        <s v="CUST_5243"/>
        <s v="CUST_5247"/>
        <s v="CUST_5248"/>
        <s v="CUST_5249"/>
        <s v="CUST_5251"/>
        <s v="CUST_5255"/>
        <s v="CUST_5258"/>
        <s v="CUST_5259"/>
        <s v="CUST_5260"/>
        <s v="CUST_5261"/>
        <s v="CUST_5263"/>
        <s v="CUST_5266"/>
        <s v="CUST_5268"/>
        <s v="CUST_5270"/>
        <s v="CUST_5276"/>
        <s v="CUST_5278"/>
        <s v="CUST_5282"/>
        <s v="CUST_5283"/>
        <s v="CUST_5285"/>
        <s v="CUST_5286"/>
        <s v="CUST_5287"/>
        <s v="CUST_5289"/>
        <s v="CUST_5290"/>
        <s v="CUST_5293"/>
        <s v="CUST_5297"/>
        <s v="CUST_5298"/>
        <s v="CUST_5300"/>
        <s v="CUST_5306"/>
        <s v="CUST_5307"/>
        <s v="CUST_5311"/>
        <s v="CUST_5312"/>
        <s v="CUST_5316"/>
        <s v="CUST_5318"/>
        <s v="CUST_5319"/>
        <s v="CUST_5321"/>
        <s v="CUST_5322"/>
        <s v="CUST_5324"/>
        <s v="CUST_5330"/>
        <s v="CUST_5331"/>
        <s v="CUST_5334"/>
        <s v="CUST_5340"/>
        <s v="CUST_5346"/>
        <s v="CUST_5349"/>
        <s v="CUST_5356"/>
        <s v="CUST_5357"/>
        <s v="CUST_5358"/>
        <s v="CUST_5360"/>
        <s v="CUST_5361"/>
        <s v="CUST_5362"/>
        <s v="CUST_5363"/>
        <s v="CUST_5364"/>
        <s v="CUST_5369"/>
        <s v="CUST_5370"/>
        <s v="CUST_5378"/>
        <s v="CUST_5380"/>
        <s v="CUST_5383"/>
        <s v="CUST_5384"/>
        <s v="CUST_5386"/>
        <s v="CUST_5388"/>
        <s v="CUST_5389"/>
        <s v="CUST_5390"/>
        <s v="CUST_5396"/>
        <s v="CUST_5399"/>
        <s v="CUST_5402"/>
        <s v="CUST_5405"/>
        <s v="CUST_5406"/>
        <s v="CUST_5408"/>
        <s v="CUST_5413"/>
        <s v="CUST_5422"/>
        <s v="CUST_5424"/>
        <s v="CUST_5425"/>
        <s v="CUST_5426"/>
        <s v="CUST_5427"/>
        <s v="CUST_5430"/>
        <s v="CUST_5431"/>
        <s v="CUST_5432"/>
        <s v="CUST_5433"/>
        <s v="CUST_5434"/>
        <s v="CUST_5435"/>
        <s v="CUST_5437"/>
        <s v="CUST_5440"/>
        <s v="CUST_5443"/>
        <s v="CUST_5444"/>
        <s v="CUST_5445"/>
        <s v="CUST_5451"/>
        <s v="CUST_5452"/>
        <s v="CUST_5456"/>
        <s v="CUST_5458"/>
        <s v="CUST_5460"/>
        <s v="CUST_5465"/>
        <s v="CUST_5468"/>
        <s v="CUST_5470"/>
        <s v="CUST_5471"/>
        <s v="CUST_5473"/>
        <s v="CUST_5476"/>
        <s v="CUST_5478"/>
        <s v="CUST_5481"/>
        <s v="CUST_5482"/>
        <s v="CUST_5485"/>
        <s v="CUST_5488"/>
        <s v="CUST_5491"/>
        <s v="CUST_5492"/>
        <s v="CUST_5493"/>
        <s v="CUST_5494"/>
        <s v="CUST_5495"/>
        <s v="CUST_5496"/>
        <s v="CUST_5497"/>
        <s v="CUST_5499"/>
        <s v="CUST_5500"/>
        <s v="CUST_5507"/>
        <s v="CUST_5512"/>
        <s v="CUST_5516"/>
        <s v="CUST_5517"/>
        <s v="CUST_5523"/>
        <s v="CUST_5524"/>
        <s v="CUST_5529"/>
        <s v="CUST_5530"/>
        <s v="CUST_5531"/>
        <s v="CUST_5534"/>
        <s v="CUST_5535"/>
        <s v="CUST_5538"/>
        <s v="CUST_5539"/>
        <s v="CUST_5543"/>
        <s v="CUST_5544"/>
        <s v="CUST_5545"/>
        <s v="CUST_5547"/>
        <s v="CUST_5548"/>
        <s v="CUST_5552"/>
        <s v="CUST_5555"/>
        <s v="CUST_5557"/>
        <s v="CUST_5558"/>
        <s v="CUST_5559"/>
        <s v="CUST_5563"/>
        <s v="CUST_5566"/>
        <s v="CUST_5567"/>
        <s v="CUST_5569"/>
        <s v="CUST_5570"/>
        <s v="CUST_5571"/>
        <s v="CUST_5576"/>
        <s v="CUST_5577"/>
        <s v="CUST_5578"/>
        <s v="CUST_5579"/>
        <s v="CUST_5583"/>
        <s v="CUST_5585"/>
        <s v="CUST_5586"/>
        <s v="CUST_5589"/>
        <s v="CUST_5591"/>
        <s v="CUST_5592"/>
        <s v="CUST_5594"/>
        <s v="CUST_5595"/>
        <s v="CUST_5596"/>
        <s v="CUST_5599"/>
        <s v="CUST_5603"/>
        <s v="CUST_5611"/>
        <s v="CUST_5612"/>
        <s v="CUST_5615"/>
        <s v="CUST_5616"/>
        <s v="CUST_5620"/>
        <s v="CUST_5621"/>
        <s v="CUST_5623"/>
        <s v="CUST_5624"/>
        <s v="CUST_5627"/>
        <s v="CUST_5628"/>
        <s v="CUST_5632"/>
        <s v="CUST_5633"/>
        <s v="CUST_5636"/>
        <s v="CUST_5637"/>
        <s v="CUST_5642"/>
        <s v="CUST_5644"/>
        <s v="CUST_5646"/>
        <s v="CUST_5647"/>
        <s v="CUST_5648"/>
        <s v="CUST_5650"/>
        <s v="CUST_5651"/>
        <s v="CUST_5652"/>
        <s v="CUST_5654"/>
        <s v="CUST_5658"/>
        <s v="CUST_5662"/>
        <s v="CUST_5666"/>
        <s v="CUST_5668"/>
        <s v="CUST_5669"/>
        <s v="CUST_5670"/>
        <s v="CUST_5673"/>
        <s v="CUST_5675"/>
        <s v="CUST_5677"/>
        <s v="CUST_5678"/>
        <s v="CUST_5683"/>
        <s v="CUST_5686"/>
        <s v="CUST_5690"/>
        <s v="CUST_5697"/>
        <s v="CUST_5699"/>
        <s v="CUST_5703"/>
        <s v="CUST_5712"/>
        <s v="CUST_5713"/>
        <s v="CUST_5719"/>
        <s v="CUST_5727"/>
        <s v="CUST_5728"/>
        <s v="CUST_5729"/>
        <s v="CUST_5732"/>
        <s v="CUST_5733"/>
        <s v="CUST_5735"/>
        <s v="CUST_5736"/>
        <s v="CUST_5737"/>
        <s v="CUST_5741"/>
        <s v="CUST_5744"/>
        <s v="CUST_5748"/>
        <s v="CUST_5749"/>
        <s v="CUST_5752"/>
        <s v="CUST_5757"/>
        <s v="CUST_5758"/>
        <s v="CUST_5760"/>
        <s v="CUST_5761"/>
        <s v="CUST_5763"/>
        <s v="CUST_5765"/>
        <s v="CUST_5769"/>
        <s v="CUST_5774"/>
        <s v="CUST_5776"/>
        <s v="CUST_5777"/>
        <s v="CUST_5778"/>
        <s v="CUST_5780"/>
        <s v="CUST_5781"/>
        <s v="CUST_5784"/>
        <s v="CUST_5788"/>
        <s v="CUST_5790"/>
        <s v="CUST_5795"/>
        <s v="CUST_5796"/>
        <s v="CUST_5798"/>
        <s v="CUST_5799"/>
        <s v="CUST_5804"/>
        <s v="CUST_5805"/>
        <s v="CUST_5806"/>
        <s v="CUST_5809"/>
        <s v="CUST_5811"/>
        <s v="CUST_5815"/>
        <s v="CUST_5818"/>
        <s v="CUST_5820"/>
        <s v="CUST_5821"/>
        <s v="CUST_5827"/>
        <s v="CUST_5831"/>
        <s v="CUST_5835"/>
        <s v="CUST_5837"/>
        <s v="CUST_5839"/>
        <s v="CUST_5841"/>
        <s v="CUST_5846"/>
        <s v="CUST_5849"/>
        <s v="CUST_5853"/>
        <s v="CUST_5854"/>
        <s v="CUST_5855"/>
        <s v="CUST_5857"/>
        <s v="CUST_5858"/>
        <s v="CUST_5859"/>
        <s v="CUST_5869"/>
        <s v="CUST_5873"/>
        <s v="CUST_5875"/>
        <s v="CUST_5876"/>
        <s v="CUST_5882"/>
        <s v="CUST_5883"/>
        <s v="CUST_5886"/>
        <s v="CUST_5887"/>
        <s v="CUST_5888"/>
        <s v="CUST_5891"/>
        <s v="CUST_5892"/>
        <s v="CUST_5893"/>
        <s v="CUST_5895"/>
        <s v="CUST_5897"/>
        <s v="CUST_5904"/>
        <s v="CUST_5906"/>
        <s v="CUST_5908"/>
        <s v="CUST_5909"/>
        <s v="CUST_5910"/>
        <s v="CUST_5911"/>
        <s v="CUST_5912"/>
        <s v="CUST_5916"/>
        <s v="CUST_5917"/>
        <s v="CUST_5920"/>
        <s v="CUST_5922"/>
        <s v="CUST_5926"/>
        <s v="CUST_5927"/>
        <s v="CUST_5928"/>
        <s v="CUST_5931"/>
        <s v="CUST_5932"/>
        <s v="CUST_5933"/>
        <s v="CUST_5937"/>
        <s v="CUST_5939"/>
        <s v="CUST_5940"/>
        <s v="CUST_5941"/>
        <s v="CUST_5942"/>
        <s v="CUST_5943"/>
        <s v="CUST_5944"/>
        <s v="CUST_5945"/>
        <s v="CUST_5946"/>
        <s v="CUST_5951"/>
        <s v="CUST_5956"/>
        <s v="CUST_5958"/>
        <s v="CUST_5964"/>
        <s v="CUST_5966"/>
        <s v="CUST_5967"/>
        <s v="CUST_5968"/>
        <s v="CUST_5970"/>
        <s v="CUST_5971"/>
        <s v="CUST_5973"/>
        <s v="CUST_5976"/>
        <s v="CUST_5979"/>
        <s v="CUST_5980"/>
        <s v="CUST_5986"/>
        <s v="CUST_5987"/>
        <s v="CUST_5988"/>
        <s v="CUST_5992"/>
        <s v="CUST_5994"/>
        <s v="CUST_5996"/>
        <s v="CUST_5997"/>
        <s v="CUST_5998"/>
        <s v="CUST_6000"/>
        <s v="CUST_6002"/>
        <s v="CUST_6004"/>
        <s v="CUST_6005"/>
        <s v="CUST_6010"/>
        <s v="CUST_6014"/>
        <s v="CUST_6016"/>
        <s v="CUST_6017"/>
        <s v="CUST_6021"/>
        <s v="CUST_6029"/>
        <s v="CUST_6031"/>
        <s v="CUST_6033"/>
        <s v="CUST_6036"/>
        <s v="CUST_6037"/>
        <s v="CUST_6039"/>
        <s v="CUST_6041"/>
        <s v="CUST_6043"/>
        <s v="CUST_6047"/>
        <s v="CUST_6048"/>
        <s v="CUST_6051"/>
        <s v="CUST_6052"/>
        <s v="CUST_6054"/>
        <s v="CUST_6055"/>
        <s v="CUST_6056"/>
        <s v="CUST_6057"/>
        <s v="CUST_6059"/>
        <s v="CUST_6060"/>
        <s v="CUST_6063"/>
        <s v="CUST_6067"/>
        <s v="CUST_6068"/>
        <s v="CUST_6073"/>
        <s v="CUST_6074"/>
        <s v="CUST_6075"/>
        <s v="CUST_6078"/>
        <s v="CUST_6083"/>
        <s v="CUST_6084"/>
        <s v="CUST_6085"/>
        <s v="CUST_6086"/>
        <s v="CUST_6088"/>
        <s v="CUST_6089"/>
        <s v="CUST_6093"/>
        <s v="CUST_6097"/>
        <s v="CUST_6101"/>
        <s v="CUST_6102"/>
        <s v="CUST_6103"/>
        <s v="CUST_6104"/>
        <s v="CUST_6105"/>
        <s v="CUST_6108"/>
        <s v="CUST_6109"/>
        <s v="CUST_6110"/>
        <s v="CUST_6115"/>
        <s v="CUST_6116"/>
        <s v="CUST_6119"/>
        <s v="CUST_6122"/>
        <s v="CUST_6124"/>
        <s v="CUST_6126"/>
        <s v="CUST_6131"/>
        <s v="CUST_6132"/>
        <s v="CUST_6134"/>
        <s v="CUST_6136"/>
        <s v="CUST_6141"/>
        <s v="CUST_6142"/>
        <s v="CUST_6150"/>
        <s v="CUST_6154"/>
        <s v="CUST_6158"/>
        <s v="CUST_6160"/>
        <s v="CUST_6161"/>
        <s v="CUST_6162"/>
        <s v="CUST_6164"/>
        <s v="CUST_6166"/>
        <s v="CUST_6167"/>
        <s v="CUST_6172"/>
        <s v="CUST_6175"/>
        <s v="CUST_6177"/>
        <s v="CUST_6178"/>
        <s v="CUST_6179"/>
        <s v="CUST_6182"/>
        <s v="CUST_6184"/>
        <s v="CUST_6185"/>
        <s v="CUST_6188"/>
        <s v="CUST_6189"/>
        <s v="CUST_6191"/>
        <s v="CUST_6197"/>
        <s v="CUST_6201"/>
        <s v="CUST_6203"/>
        <s v="CUST_6207"/>
        <s v="CUST_6208"/>
        <s v="CUST_6209"/>
        <s v="CUST_6213"/>
        <s v="CUST_6214"/>
        <s v="CUST_6222"/>
        <s v="CUST_6223"/>
        <s v="CUST_6229"/>
        <s v="CUST_6231"/>
        <s v="CUST_6232"/>
        <s v="CUST_6233"/>
        <s v="CUST_6237"/>
        <s v="CUST_6238"/>
        <s v="CUST_6240"/>
        <s v="CUST_6241"/>
        <s v="CUST_6242"/>
        <s v="CUST_6243"/>
        <s v="CUST_6244"/>
        <s v="CUST_6247"/>
        <s v="CUST_6248"/>
        <s v="CUST_6249"/>
        <s v="CUST_6251"/>
        <s v="CUST_6252"/>
        <s v="CUST_6254"/>
        <s v="CUST_6255"/>
        <s v="CUST_6256"/>
        <s v="CUST_6258"/>
        <s v="CUST_6260"/>
        <s v="CUST_6266"/>
        <s v="CUST_6275"/>
        <s v="CUST_6276"/>
        <s v="CUST_6280"/>
        <s v="CUST_6283"/>
        <s v="CUST_6285"/>
        <s v="CUST_6287"/>
        <s v="CUST_6291"/>
        <s v="CUST_6293"/>
        <s v="CUST_6295"/>
        <s v="CUST_6296"/>
        <s v="CUST_6299"/>
        <s v="CUST_6300"/>
        <s v="CUST_6301"/>
        <s v="CUST_6305"/>
        <s v="CUST_6307"/>
        <s v="CUST_6308"/>
        <s v="CUST_6310"/>
        <s v="CUST_6311"/>
        <s v="CUST_6313"/>
        <s v="CUST_6314"/>
        <s v="CUST_6315"/>
        <s v="CUST_6316"/>
        <s v="CUST_6319"/>
        <s v="CUST_6320"/>
        <s v="CUST_6326"/>
        <s v="CUST_6330"/>
        <s v="CUST_6334"/>
        <s v="CUST_6341"/>
        <s v="CUST_6342"/>
        <s v="CUST_6343"/>
        <s v="CUST_6345"/>
        <s v="CUST_6346"/>
        <s v="CUST_6347"/>
        <s v="CUST_6348"/>
        <s v="CUST_6352"/>
        <s v="CUST_6355"/>
        <s v="CUST_6366"/>
        <s v="CUST_6368"/>
        <s v="CUST_6370"/>
        <s v="CUST_6373"/>
        <s v="CUST_6374"/>
        <s v="CUST_6383"/>
        <s v="CUST_6387"/>
        <s v="CUST_6388"/>
        <s v="CUST_6390"/>
        <s v="CUST_6392"/>
        <s v="CUST_6393"/>
        <s v="CUST_6394"/>
        <s v="CUST_6395"/>
        <s v="CUST_6401"/>
        <s v="CUST_6402"/>
        <s v="CUST_6408"/>
        <s v="CUST_6409"/>
        <s v="CUST_6410"/>
        <s v="CUST_6413"/>
        <s v="CUST_6415"/>
        <s v="CUST_6416"/>
        <s v="CUST_6420"/>
        <s v="CUST_6423"/>
        <s v="CUST_6428"/>
        <s v="CUST_6429"/>
        <s v="CUST_6432"/>
        <s v="CUST_6433"/>
        <s v="CUST_6435"/>
        <s v="CUST_6439"/>
        <s v="CUST_6442"/>
        <s v="CUST_6443"/>
        <s v="CUST_6445"/>
        <s v="CUST_6447"/>
        <s v="CUST_6448"/>
        <s v="CUST_6449"/>
        <s v="CUST_6450"/>
        <s v="CUST_6451"/>
        <s v="CUST_6452"/>
        <s v="CUST_6454"/>
        <s v="CUST_6455"/>
        <s v="CUST_6457"/>
        <s v="CUST_6462"/>
        <s v="CUST_6463"/>
        <s v="CUST_6468"/>
        <s v="CUST_6469"/>
        <s v="CUST_6472"/>
        <s v="CUST_6475"/>
        <s v="CUST_6476"/>
        <s v="CUST_6482"/>
        <s v="CUST_6485"/>
        <s v="CUST_6486"/>
        <s v="CUST_6488"/>
        <s v="CUST_6490"/>
        <s v="CUST_6495"/>
        <s v="CUST_6498"/>
        <s v="CUST_6505"/>
        <s v="CUST_6506"/>
        <s v="CUST_6509"/>
        <s v="CUST_6510"/>
        <s v="CUST_6515"/>
        <s v="CUST_6518"/>
        <s v="CUST_6520"/>
        <s v="CUST_6521"/>
        <s v="CUST_6525"/>
        <s v="CUST_6530"/>
        <s v="CUST_6534"/>
        <s v="CUST_6535"/>
        <s v="CUST_6536"/>
        <s v="CUST_6539"/>
        <s v="CUST_6540"/>
        <s v="CUST_6541"/>
        <s v="CUST_6542"/>
        <s v="CUST_6543"/>
        <s v="CUST_6546"/>
        <s v="CUST_6548"/>
        <s v="CUST_6552"/>
        <s v="CUST_6555"/>
        <s v="CUST_6558"/>
        <s v="CUST_6560"/>
        <s v="CUST_6565"/>
        <s v="CUST_6567"/>
        <s v="CUST_6569"/>
        <s v="CUST_6570"/>
        <s v="CUST_6571"/>
        <s v="CUST_6573"/>
        <s v="CUST_6574"/>
        <s v="CUST_6575"/>
        <s v="CUST_6578"/>
        <s v="CUST_6581"/>
        <s v="CUST_6585"/>
        <s v="CUST_6588"/>
        <s v="CUST_6590"/>
        <s v="CUST_6591"/>
        <s v="CUST_6592"/>
        <s v="CUST_6593"/>
        <s v="CUST_6594"/>
        <s v="CUST_6596"/>
        <s v="CUST_6599"/>
        <s v="CUST_6600"/>
        <s v="CUST_6602"/>
        <s v="CUST_6604"/>
        <s v="CUST_6606"/>
        <s v="CUST_6607"/>
        <s v="CUST_6615"/>
        <s v="CUST_6618"/>
        <s v="CUST_6619"/>
        <s v="CUST_6621"/>
        <s v="CUST_6622"/>
        <s v="CUST_6624"/>
        <s v="CUST_6625"/>
        <s v="CUST_6626"/>
        <s v="CUST_6628"/>
        <s v="CUST_6630"/>
        <s v="CUST_6631"/>
        <s v="CUST_6633"/>
        <s v="CUST_6634"/>
        <s v="CUST_6637"/>
        <s v="CUST_6644"/>
        <s v="CUST_6645"/>
        <s v="CUST_6647"/>
        <s v="CUST_6649"/>
        <s v="CUST_6650"/>
        <s v="CUST_6655"/>
        <s v="CUST_6656"/>
        <s v="CUST_6658"/>
        <s v="CUST_6660"/>
        <s v="CUST_6661"/>
        <s v="CUST_6663"/>
        <s v="CUST_6668"/>
        <s v="CUST_6669"/>
        <s v="CUST_6670"/>
        <s v="CUST_6671"/>
        <s v="CUST_6672"/>
        <s v="CUST_6673"/>
        <s v="CUST_6675"/>
        <s v="CUST_6679"/>
        <s v="CUST_6685"/>
        <s v="CUST_6686"/>
        <s v="CUST_6690"/>
        <s v="CUST_6691"/>
        <s v="CUST_6693"/>
        <s v="CUST_6694"/>
        <s v="CUST_6695"/>
        <s v="CUST_6696"/>
        <s v="CUST_6698"/>
        <s v="CUST_6699"/>
        <s v="CUST_6704"/>
        <s v="CUST_6708"/>
        <s v="CUST_6710"/>
        <s v="CUST_6713"/>
        <s v="CUST_6717"/>
        <s v="CUST_6722"/>
        <s v="CUST_6724"/>
        <s v="CUST_6726"/>
        <s v="CUST_6730"/>
        <s v="CUST_6732"/>
        <s v="CUST_6734"/>
        <s v="CUST_6737"/>
        <s v="CUST_6738"/>
        <s v="CUST_6741"/>
        <s v="CUST_6742"/>
        <s v="CUST_6744"/>
        <s v="CUST_6745"/>
        <s v="CUST_6750"/>
        <s v="CUST_6752"/>
        <s v="CUST_6753"/>
        <s v="CUST_6754"/>
        <s v="CUST_6755"/>
        <s v="CUST_6757"/>
        <s v="CUST_6759"/>
        <s v="CUST_6760"/>
        <s v="CUST_6765"/>
        <s v="CUST_6772"/>
        <s v="CUST_6774"/>
        <s v="CUST_6776"/>
        <s v="CUST_6777"/>
        <s v="CUST_6779"/>
        <s v="CUST_6780"/>
        <s v="CUST_6782"/>
        <s v="CUST_6783"/>
        <s v="CUST_6784"/>
        <s v="CUST_6788"/>
        <s v="CUST_6789"/>
        <s v="CUST_6791"/>
        <s v="CUST_6793"/>
        <s v="CUST_6796"/>
        <s v="CUST_6797"/>
        <s v="CUST_6798"/>
        <s v="CUST_6801"/>
        <s v="CUST_6806"/>
        <s v="CUST_6807"/>
        <s v="CUST_6808"/>
        <s v="CUST_6810"/>
        <s v="CUST_6811"/>
        <s v="CUST_6818"/>
        <s v="CUST_6823"/>
        <s v="CUST_6827"/>
        <s v="CUST_6831"/>
        <s v="CUST_6832"/>
        <s v="CUST_6842"/>
        <s v="CUST_6845"/>
        <s v="CUST_6850"/>
        <s v="CUST_6854"/>
        <s v="CUST_6855"/>
        <s v="CUST_6856"/>
        <s v="CUST_6864"/>
        <s v="CUST_6866"/>
        <s v="CUST_6867"/>
        <s v="CUST_6869"/>
        <s v="CUST_6870"/>
        <s v="CUST_6874"/>
        <s v="CUST_6876"/>
        <s v="CUST_6877"/>
        <s v="CUST_6878"/>
        <s v="CUST_6879"/>
        <s v="CUST_6881"/>
        <s v="CUST_6882"/>
        <s v="CUST_6884"/>
        <s v="CUST_6887"/>
        <s v="CUST_6889"/>
        <s v="CUST_6891"/>
        <s v="CUST_6892"/>
        <s v="CUST_6895"/>
        <s v="CUST_6897"/>
        <s v="CUST_6898"/>
        <s v="CUST_6901"/>
        <s v="CUST_6904"/>
        <s v="CUST_6906"/>
        <s v="CUST_6907"/>
        <s v="CUST_6911"/>
        <s v="CUST_6913"/>
        <s v="CUST_6915"/>
        <s v="CUST_6917"/>
        <s v="CUST_6918"/>
        <s v="CUST_6919"/>
        <s v="CUST_6925"/>
        <s v="CUST_6926"/>
        <s v="CUST_6929"/>
        <s v="CUST_6930"/>
        <s v="CUST_6934"/>
        <s v="CUST_6939"/>
        <s v="CUST_6941"/>
        <s v="CUST_6944"/>
        <s v="CUST_6946"/>
        <s v="CUST_6947"/>
        <s v="CUST_6949"/>
        <s v="CUST_6951"/>
        <s v="CUST_6953"/>
        <s v="CUST_6954"/>
        <s v="CUST_6956"/>
        <s v="CUST_6959"/>
        <s v="CUST_6962"/>
        <s v="CUST_6966"/>
        <s v="CUST_6968"/>
        <s v="CUST_6971"/>
        <s v="CUST_6973"/>
        <s v="CUST_6974"/>
        <s v="CUST_6975"/>
        <s v="CUST_6976"/>
        <s v="CUST_6977"/>
        <s v="CUST_6978"/>
        <s v="CUST_6979"/>
        <s v="CUST_6982"/>
        <s v="CUST_6983"/>
        <s v="CUST_6984"/>
        <s v="CUST_6986"/>
        <s v="CUST_6988"/>
        <s v="CUST_6989"/>
        <s v="CUST_6991"/>
        <s v="CUST_6995"/>
        <s v="CUST_6997"/>
        <s v="CUST_7002"/>
        <s v="CUST_7003"/>
        <s v="CUST_7007"/>
        <s v="CUST_7008"/>
        <s v="CUST_7009"/>
        <s v="CUST_7010"/>
        <s v="CUST_7012"/>
        <s v="CUST_7015"/>
        <s v="CUST_7016"/>
        <s v="CUST_7019"/>
        <s v="CUST_7024"/>
        <s v="CUST_7026"/>
        <s v="CUST_7028"/>
        <s v="CUST_7031"/>
        <s v="CUST_7033"/>
        <s v="CUST_7034"/>
        <s v="CUST_7035"/>
        <s v="CUST_7036"/>
        <s v="CUST_7038"/>
        <s v="CUST_7039"/>
        <s v="CUST_7040"/>
        <s v="CUST_7042"/>
        <s v="CUST_7043"/>
        <s v="CUST_7046"/>
        <s v="CUST_7047"/>
        <s v="CUST_7048"/>
        <s v="CUST_7049"/>
        <s v="CUST_7052"/>
        <s v="CUST_7055"/>
        <s v="CUST_7056"/>
        <s v="CUST_7059"/>
        <s v="CUST_7060"/>
        <s v="CUST_7063"/>
        <s v="CUST_7065"/>
        <s v="CUST_7068"/>
        <s v="CUST_7078"/>
        <s v="CUST_7079"/>
        <s v="CUST_7082"/>
        <s v="CUST_7089"/>
        <s v="CUST_7090"/>
        <s v="CUST_7091"/>
        <s v="CUST_7093"/>
        <s v="CUST_7094"/>
        <s v="CUST_7097"/>
        <s v="CUST_7099"/>
        <s v="CUST_7100"/>
        <s v="CUST_7102"/>
        <s v="CUST_7103"/>
        <s v="CUST_7106"/>
        <s v="CUST_7111"/>
        <s v="CUST_7115"/>
        <s v="CUST_7116"/>
        <s v="CUST_7121"/>
        <s v="CUST_7122"/>
        <s v="CUST_7124"/>
        <s v="CUST_7129"/>
        <s v="CUST_7132"/>
        <s v="CUST_7135"/>
        <s v="CUST_7136"/>
        <s v="CUST_7139"/>
        <s v="CUST_7140"/>
        <s v="CUST_7142"/>
        <s v="CUST_7144"/>
        <s v="CUST_7150"/>
        <s v="CUST_7154"/>
        <s v="CUST_7155"/>
        <s v="CUST_7160"/>
        <s v="CUST_7163"/>
        <s v="CUST_7164"/>
        <s v="CUST_7166"/>
        <s v="CUST_7168"/>
        <s v="CUST_7169"/>
        <s v="CUST_7171"/>
        <s v="CUST_7172"/>
        <s v="CUST_7183"/>
        <s v="CUST_7184"/>
        <s v="CUST_7185"/>
        <s v="CUST_7190"/>
        <s v="CUST_7191"/>
        <s v="CUST_7197"/>
        <s v="CUST_7198"/>
        <s v="CUST_7204"/>
        <s v="CUST_7207"/>
        <s v="CUST_7212"/>
        <s v="CUST_7217"/>
        <s v="CUST_7218"/>
        <s v="CUST_7219"/>
        <s v="CUST_7222"/>
        <s v="CUST_7226"/>
        <s v="CUST_7228"/>
        <s v="CUST_7229"/>
        <s v="CUST_7230"/>
        <s v="CUST_7231"/>
        <s v="CUST_7233"/>
        <s v="CUST_7235"/>
        <s v="CUST_7236"/>
        <s v="CUST_7238"/>
        <s v="CUST_7239"/>
        <s v="CUST_7241"/>
        <s v="CUST_7242"/>
        <s v="CUST_7246"/>
        <s v="CUST_7251"/>
        <s v="CUST_7254"/>
        <s v="CUST_7256"/>
        <s v="CUST_7257"/>
        <s v="CUST_7261"/>
        <s v="CUST_7262"/>
        <s v="CUST_7263"/>
        <s v="CUST_7265"/>
        <s v="CUST_7267"/>
        <s v="CUST_7268"/>
        <s v="CUST_7269"/>
        <s v="CUST_7272"/>
        <s v="CUST_7274"/>
        <s v="CUST_7276"/>
        <s v="CUST_7278"/>
        <s v="CUST_7279"/>
        <s v="CUST_7280"/>
        <s v="CUST_7283"/>
        <s v="CUST_7284"/>
        <s v="CUST_7285"/>
        <s v="CUST_7287"/>
        <s v="CUST_7288"/>
        <s v="CUST_7289"/>
        <s v="CUST_7293"/>
        <s v="CUST_7294"/>
        <s v="CUST_7295"/>
        <s v="CUST_7296"/>
        <s v="CUST_7297"/>
        <s v="CUST_7299"/>
        <s v="CUST_7303"/>
        <s v="CUST_7304"/>
        <s v="CUST_7305"/>
        <s v="CUST_7308"/>
        <s v="CUST_7309"/>
        <s v="CUST_7313"/>
        <s v="CUST_7314"/>
        <s v="CUST_7316"/>
        <s v="CUST_7317"/>
        <s v="CUST_7318"/>
        <s v="CUST_7320"/>
        <s v="CUST_7324"/>
        <s v="CUST_7327"/>
        <s v="CUST_7328"/>
        <s v="CUST_7331"/>
        <s v="CUST_7336"/>
        <s v="CUST_7337"/>
        <s v="CUST_7340"/>
        <s v="CUST_7342"/>
        <s v="CUST_7344"/>
        <s v="CUST_7352"/>
        <s v="CUST_7353"/>
        <s v="CUST_7354"/>
        <s v="CUST_7356"/>
        <s v="CUST_7358"/>
        <s v="CUST_7359"/>
        <s v="CUST_7360"/>
        <s v="CUST_7361"/>
        <s v="CUST_7362"/>
        <s v="CUST_7364"/>
        <s v="CUST_7365"/>
        <s v="CUST_7368"/>
        <s v="CUST_7370"/>
        <s v="CUST_7371"/>
        <s v="CUST_7374"/>
        <s v="CUST_7376"/>
        <s v="CUST_7381"/>
        <s v="CUST_7382"/>
        <s v="CUST_7394"/>
        <s v="CUST_7396"/>
        <s v="CUST_7397"/>
        <s v="CUST_7401"/>
        <s v="CUST_7402"/>
        <s v="CUST_7404"/>
        <s v="CUST_7406"/>
        <s v="CUST_7409"/>
        <s v="CUST_7410"/>
        <s v="CUST_7411"/>
        <s v="CUST_7413"/>
        <s v="CUST_7416"/>
        <s v="CUST_7419"/>
        <s v="CUST_7420"/>
        <s v="CUST_7426"/>
        <s v="CUST_7430"/>
        <s v="CUST_7432"/>
        <s v="CUST_7439"/>
        <s v="CUST_7441"/>
        <s v="CUST_7445"/>
        <s v="CUST_7446"/>
        <s v="CUST_7447"/>
        <s v="CUST_7448"/>
        <s v="CUST_7450"/>
        <s v="CUST_7453"/>
        <s v="CUST_7456"/>
        <s v="CUST_7457"/>
        <s v="CUST_7460"/>
        <s v="CUST_7465"/>
        <s v="CUST_7467"/>
        <s v="CUST_7468"/>
        <s v="CUST_7469"/>
        <s v="CUST_7470"/>
        <s v="CUST_7471"/>
        <s v="CUST_7474"/>
        <s v="CUST_7476"/>
        <s v="CUST_7477"/>
        <s v="CUST_7481"/>
        <s v="CUST_7483"/>
        <s v="CUST_7484"/>
        <s v="CUST_7487"/>
        <s v="CUST_7488"/>
        <s v="CUST_7490"/>
        <s v="CUST_7493"/>
        <s v="CUST_7502"/>
        <s v="CUST_7506"/>
        <s v="CUST_7509"/>
        <s v="CUST_7511"/>
        <s v="CUST_7513"/>
        <s v="CUST_7514"/>
        <s v="CUST_7516"/>
        <s v="CUST_7519"/>
        <s v="CUST_7524"/>
        <s v="CUST_7525"/>
        <s v="CUST_7527"/>
        <s v="CUST_7528"/>
        <s v="CUST_7530"/>
        <s v="CUST_7531"/>
        <s v="CUST_7533"/>
        <s v="CUST_7534"/>
        <s v="CUST_7538"/>
        <s v="CUST_7539"/>
        <s v="CUST_7540"/>
        <s v="CUST_7541"/>
        <s v="CUST_7542"/>
        <s v="CUST_7543"/>
        <s v="CUST_7544"/>
        <s v="CUST_7546"/>
        <s v="CUST_7547"/>
        <s v="CUST_7548"/>
        <s v="CUST_7549"/>
        <s v="CUST_7553"/>
        <s v="CUST_7555"/>
        <s v="CUST_7559"/>
        <s v="CUST_7563"/>
        <s v="CUST_7564"/>
        <s v="CUST_7565"/>
        <s v="CUST_7566"/>
        <s v="CUST_7570"/>
        <s v="CUST_7573"/>
        <s v="CUST_7574"/>
        <s v="CUST_7578"/>
        <s v="CUST_7579"/>
        <s v="CUST_7581"/>
        <s v="CUST_7582"/>
        <s v="CUST_7583"/>
        <s v="CUST_7585"/>
        <s v="CUST_7587"/>
        <s v="CUST_7588"/>
        <s v="CUST_7589"/>
        <s v="CUST_7591"/>
        <s v="CUST_7593"/>
        <s v="CUST_7599"/>
        <s v="CUST_7600"/>
        <s v="CUST_7602"/>
        <s v="CUST_7603"/>
        <s v="CUST_7609"/>
        <s v="CUST_7610"/>
        <s v="CUST_7612"/>
        <s v="CUST_7614"/>
        <s v="CUST_7615"/>
        <s v="CUST_7616"/>
        <s v="CUST_7617"/>
        <s v="CUST_7619"/>
        <s v="CUST_7622"/>
        <s v="CUST_7623"/>
        <s v="CUST_7626"/>
        <s v="CUST_7628"/>
        <s v="CUST_7629"/>
        <s v="CUST_7633"/>
        <s v="CUST_7635"/>
        <s v="CUST_7636"/>
        <s v="CUST_7638"/>
        <s v="CUST_7640"/>
        <s v="CUST_7642"/>
        <s v="CUST_7643"/>
        <s v="CUST_7644"/>
        <s v="CUST_7645"/>
        <s v="CUST_7646"/>
        <s v="CUST_7652"/>
        <s v="CUST_7653"/>
        <s v="CUST_7655"/>
        <s v="CUST_7656"/>
        <s v="CUST_7659"/>
        <s v="CUST_7663"/>
        <s v="CUST_7665"/>
        <s v="CUST_7667"/>
        <s v="CUST_7668"/>
        <s v="CUST_7671"/>
        <s v="CUST_7674"/>
        <s v="CUST_7675"/>
        <s v="CUST_7677"/>
        <s v="CUST_7680"/>
        <s v="CUST_7681"/>
        <s v="CUST_7683"/>
        <s v="CUST_7686"/>
        <s v="CUST_7687"/>
        <s v="CUST_7689"/>
        <s v="CUST_7694"/>
        <s v="CUST_7696"/>
        <s v="CUST_7701"/>
        <s v="CUST_7704"/>
        <s v="CUST_7707"/>
        <s v="CUST_7708"/>
        <s v="CUST_7709"/>
        <s v="CUST_7710"/>
        <s v="CUST_7711"/>
        <s v="CUST_7715"/>
        <s v="CUST_7716"/>
        <s v="CUST_7718"/>
        <s v="CUST_7719"/>
        <s v="CUST_7721"/>
        <s v="CUST_7722"/>
        <s v="CUST_7726"/>
        <s v="CUST_7731"/>
        <s v="CUST_7732"/>
        <s v="CUST_7736"/>
        <s v="CUST_7737"/>
        <s v="CUST_7738"/>
        <s v="CUST_7744"/>
        <s v="CUST_7748"/>
        <s v="CUST_7751"/>
        <s v="CUST_7754"/>
        <s v="CUST_7761"/>
        <s v="CUST_7763"/>
        <s v="CUST_7764"/>
        <s v="CUST_7766"/>
        <s v="CUST_7767"/>
        <s v="CUST_7770"/>
        <s v="CUST_7771"/>
        <s v="CUST_7772"/>
        <s v="CUST_7773"/>
        <s v="CUST_7774"/>
        <s v="CUST_7776"/>
        <s v="CUST_7777"/>
        <s v="CUST_7780"/>
        <s v="CUST_7781"/>
        <s v="CUST_7782"/>
        <s v="CUST_7783"/>
        <s v="CUST_7785"/>
        <s v="CUST_7787"/>
        <s v="CUST_7788"/>
        <s v="CUST_7789"/>
        <s v="CUST_7792"/>
        <s v="CUST_7793"/>
        <s v="CUST_7796"/>
        <s v="CUST_7797"/>
        <s v="CUST_7799"/>
        <s v="CUST_7801"/>
        <s v="CUST_7806"/>
        <s v="CUST_7807"/>
        <s v="CUST_7809"/>
        <s v="CUST_7811"/>
        <s v="CUST_7812"/>
        <s v="CUST_7813"/>
        <s v="CUST_7815"/>
        <s v="CUST_7816"/>
        <s v="CUST_7819"/>
        <s v="CUST_7823"/>
        <s v="CUST_7828"/>
        <s v="CUST_7833"/>
        <s v="CUST_7837"/>
        <s v="CUST_7838"/>
        <s v="CUST_7841"/>
        <s v="CUST_7845"/>
        <s v="CUST_7846"/>
        <s v="CUST_7852"/>
        <s v="CUST_7854"/>
        <s v="CUST_7855"/>
        <s v="CUST_7859"/>
        <s v="CUST_7863"/>
        <s v="CUST_7864"/>
        <s v="CUST_7868"/>
        <s v="CUST_7869"/>
        <s v="CUST_7871"/>
        <s v="CUST_7873"/>
        <s v="CUST_7881"/>
        <s v="CUST_7882"/>
        <s v="CUST_7891"/>
        <s v="CUST_7892"/>
        <s v="CUST_7893"/>
        <s v="CUST_7894"/>
        <s v="CUST_7895"/>
        <s v="CUST_7897"/>
        <s v="CUST_7898"/>
        <s v="CUST_7899"/>
        <s v="CUST_7900"/>
        <s v="CUST_7901"/>
        <s v="CUST_7905"/>
        <s v="CUST_7907"/>
        <s v="CUST_7910"/>
        <s v="CUST_7911"/>
        <s v="CUST_7915"/>
        <s v="CUST_7917"/>
        <s v="CUST_7919"/>
        <s v="CUST_7924"/>
        <s v="CUST_7928"/>
        <s v="CUST_7936"/>
        <s v="CUST_7937"/>
        <s v="CUST_7938"/>
        <s v="CUST_7940"/>
        <s v="CUST_7941"/>
        <s v="CUST_7943"/>
        <s v="CUST_7944"/>
        <s v="CUST_7949"/>
        <s v="CUST_7953"/>
        <s v="CUST_7960"/>
        <s v="CUST_7963"/>
        <s v="CUST_7966"/>
        <s v="CUST_7968"/>
        <s v="CUST_7970"/>
        <s v="CUST_7971"/>
        <s v="CUST_7972"/>
        <s v="CUST_7974"/>
        <s v="CUST_7976"/>
        <s v="CUST_7979"/>
        <s v="CUST_7980"/>
        <s v="CUST_7981"/>
        <s v="CUST_7982"/>
        <s v="CUST_7985"/>
        <s v="CUST_7986"/>
        <s v="CUST_7988"/>
        <s v="CUST_7989"/>
        <s v="CUST_7990"/>
        <s v="CUST_7992"/>
        <s v="CUST_7993"/>
        <s v="CUST_7995"/>
        <s v="CUST_7996"/>
        <s v="CUST_7998"/>
        <s v="CUST_7999"/>
        <s v="CUST_8000"/>
        <s v="CUST_8002"/>
        <s v="CUST_8003"/>
        <s v="CUST_8004"/>
        <s v="CUST_8005"/>
        <s v="CUST_8006"/>
        <s v="CUST_8008"/>
        <s v="CUST_8009"/>
        <s v="CUST_8010"/>
        <s v="CUST_8011"/>
        <s v="CUST_8014"/>
        <s v="CUST_8016"/>
        <s v="CUST_8022"/>
        <s v="CUST_8023"/>
        <s v="CUST_8024"/>
        <s v="CUST_8026"/>
        <s v="CUST_8027"/>
        <s v="CUST_8029"/>
        <s v="CUST_8031"/>
        <s v="CUST_8032"/>
        <s v="CUST_8035"/>
        <s v="CUST_8036"/>
        <s v="CUST_8041"/>
        <s v="CUST_8043"/>
        <s v="CUST_8045"/>
        <s v="CUST_8052"/>
        <s v="CUST_8056"/>
        <s v="CUST_8057"/>
        <s v="CUST_8059"/>
        <s v="CUST_8062"/>
        <s v="CUST_8064"/>
        <s v="CUST_8069"/>
        <s v="CUST_8071"/>
        <s v="CUST_8079"/>
        <s v="CUST_8080"/>
        <s v="CUST_8081"/>
        <s v="CUST_8082"/>
        <s v="CUST_8083"/>
        <s v="CUST_8084"/>
        <s v="CUST_8086"/>
        <s v="CUST_8088"/>
        <s v="CUST_8094"/>
        <s v="CUST_8096"/>
        <s v="CUST_8097"/>
        <s v="CUST_8098"/>
        <s v="CUST_8099"/>
        <s v="CUST_8101"/>
        <s v="CUST_8102"/>
        <s v="CUST_8106"/>
        <s v="CUST_8108"/>
        <s v="CUST_8112"/>
        <s v="CUST_8114"/>
        <s v="CUST_8115"/>
        <s v="CUST_8116"/>
        <s v="CUST_8117"/>
        <s v="CUST_8119"/>
        <s v="CUST_8121"/>
        <s v="CUST_8122"/>
        <s v="CUST_8123"/>
        <s v="CUST_8124"/>
        <s v="CUST_8125"/>
        <s v="CUST_8126"/>
        <s v="CUST_8128"/>
        <s v="CUST_8129"/>
        <s v="CUST_8130"/>
        <s v="CUST_8133"/>
        <s v="CUST_8135"/>
        <s v="CUST_8137"/>
        <s v="CUST_8138"/>
        <s v="CUST_8140"/>
        <s v="CUST_8141"/>
        <s v="CUST_8143"/>
        <s v="CUST_8147"/>
        <s v="CUST_8148"/>
        <s v="CUST_8151"/>
        <s v="CUST_8154"/>
        <s v="CUST_8155"/>
        <s v="CUST_8156"/>
        <s v="CUST_8158"/>
        <s v="CUST_8160"/>
        <s v="CUST_8161"/>
        <s v="CUST_8162"/>
        <s v="CUST_8164"/>
        <s v="CUST_8165"/>
        <s v="CUST_8166"/>
        <s v="CUST_8167"/>
        <s v="CUST_8170"/>
        <s v="CUST_8175"/>
        <s v="CUST_8177"/>
        <s v="CUST_8178"/>
        <s v="CUST_8179"/>
        <s v="CUST_8183"/>
        <s v="CUST_8184"/>
        <s v="CUST_8185"/>
        <s v="CUST_8186"/>
        <s v="CUST_8189"/>
        <s v="CUST_8190"/>
        <s v="CUST_8192"/>
        <s v="CUST_8193"/>
        <s v="CUST_8196"/>
        <s v="CUST_8204"/>
        <s v="CUST_8206"/>
        <s v="CUST_8208"/>
        <s v="CUST_8209"/>
        <s v="CUST_8211"/>
        <s v="CUST_8212"/>
        <s v="CUST_8214"/>
        <s v="CUST_8215"/>
        <s v="CUST_8218"/>
        <s v="CUST_8221"/>
        <s v="CUST_8226"/>
        <s v="CUST_8227"/>
        <s v="CUST_8230"/>
        <s v="CUST_8232"/>
        <s v="CUST_8235"/>
        <s v="CUST_8236"/>
        <s v="CUST_8237"/>
        <s v="CUST_8239"/>
        <s v="CUST_8240"/>
        <s v="CUST_8241"/>
        <s v="CUST_8243"/>
        <s v="CUST_8244"/>
        <s v="CUST_8245"/>
        <s v="CUST_8253"/>
        <s v="CUST_8256"/>
        <s v="CUST_8257"/>
        <s v="CUST_8260"/>
        <s v="CUST_8262"/>
        <s v="CUST_8263"/>
        <s v="CUST_8264"/>
        <s v="CUST_8266"/>
        <s v="CUST_8269"/>
        <s v="CUST_8270"/>
        <s v="CUST_8274"/>
        <s v="CUST_8279"/>
        <s v="CUST_8280"/>
        <s v="CUST_8282"/>
        <s v="CUST_8285"/>
        <s v="CUST_8287"/>
        <s v="CUST_8291"/>
        <s v="CUST_8294"/>
        <s v="CUST_8295"/>
        <s v="CUST_8296"/>
        <s v="CUST_8299"/>
        <s v="CUST_8304"/>
        <s v="CUST_8311"/>
        <s v="CUST_8312"/>
        <s v="CUST_8314"/>
        <s v="CUST_8321"/>
        <s v="CUST_8323"/>
        <s v="CUST_8326"/>
        <s v="CUST_8327"/>
        <s v="CUST_8329"/>
        <s v="CUST_8330"/>
        <s v="CUST_8331"/>
        <s v="CUST_8339"/>
        <s v="CUST_8340"/>
        <s v="CUST_8343"/>
        <s v="CUST_8345"/>
        <s v="CUST_8347"/>
        <s v="CUST_8349"/>
        <s v="CUST_8350"/>
        <s v="CUST_8351"/>
        <s v="CUST_8352"/>
        <s v="CUST_8353"/>
        <s v="CUST_8354"/>
        <s v="CUST_8355"/>
        <s v="CUST_8357"/>
        <s v="CUST_8358"/>
        <s v="CUST_8361"/>
        <s v="CUST_8362"/>
        <s v="CUST_8365"/>
        <s v="CUST_8368"/>
        <s v="CUST_8370"/>
        <s v="CUST_8371"/>
        <s v="CUST_8373"/>
        <s v="CUST_8374"/>
        <s v="CUST_8378"/>
        <s v="CUST_8380"/>
        <s v="CUST_8381"/>
        <s v="CUST_8382"/>
        <s v="CUST_8384"/>
        <s v="CUST_8385"/>
        <s v="CUST_8389"/>
        <s v="CUST_8390"/>
        <s v="CUST_8392"/>
        <s v="CUST_8394"/>
        <s v="CUST_8395"/>
        <s v="CUST_8396"/>
        <s v="CUST_8397"/>
        <s v="CUST_8398"/>
        <s v="CUST_8400"/>
        <s v="CUST_8404"/>
        <s v="CUST_8408"/>
        <s v="CUST_8409"/>
        <s v="CUST_8411"/>
        <s v="CUST_8415"/>
        <s v="CUST_8418"/>
        <s v="CUST_8419"/>
        <s v="CUST_8421"/>
        <s v="CUST_8423"/>
        <s v="CUST_8424"/>
        <s v="CUST_8426"/>
        <s v="CUST_8427"/>
        <s v="CUST_8429"/>
        <s v="CUST_8430"/>
        <s v="CUST_8431"/>
        <s v="CUST_8432"/>
        <s v="CUST_8437"/>
        <s v="CUST_8446"/>
        <s v="CUST_8449"/>
        <s v="CUST_8451"/>
        <s v="CUST_8452"/>
        <s v="CUST_8454"/>
        <s v="CUST_8455"/>
        <s v="CUST_8461"/>
        <s v="CUST_8462"/>
        <s v="CUST_8465"/>
        <s v="CUST_8468"/>
        <s v="CUST_8469"/>
        <s v="CUST_8470"/>
        <s v="CUST_8473"/>
        <s v="CUST_8478"/>
        <s v="CUST_8479"/>
        <s v="CUST_8480"/>
        <s v="CUST_8483"/>
        <s v="CUST_8485"/>
        <s v="CUST_8486"/>
        <s v="CUST_8489"/>
        <s v="CUST_8490"/>
        <s v="CUST_8491"/>
        <s v="CUST_8493"/>
        <s v="CUST_8494"/>
        <s v="CUST_8498"/>
        <s v="CUST_8500"/>
        <s v="CUST_8504"/>
        <s v="CUST_8509"/>
        <s v="CUST_8511"/>
        <s v="CUST_8513"/>
        <s v="CUST_8519"/>
        <s v="CUST_8521"/>
        <s v="CUST_8522"/>
        <s v="CUST_8526"/>
        <s v="CUST_8527"/>
        <s v="CUST_8531"/>
        <s v="CUST_8533"/>
        <s v="CUST_8537"/>
        <s v="CUST_8538"/>
        <s v="CUST_8542"/>
        <s v="CUST_8543"/>
        <s v="CUST_8544"/>
        <s v="CUST_8545"/>
        <s v="CUST_8546"/>
        <s v="CUST_8547"/>
        <s v="CUST_8548"/>
        <s v="CUST_8549"/>
        <s v="CUST_8552"/>
        <s v="CUST_8554"/>
        <s v="CUST_8555"/>
        <s v="CUST_8557"/>
        <s v="CUST_8560"/>
        <s v="CUST_8561"/>
        <s v="CUST_8564"/>
        <s v="CUST_8566"/>
        <s v="CUST_8568"/>
        <s v="CUST_8569"/>
        <s v="CUST_8570"/>
        <s v="CUST_8574"/>
        <s v="CUST_8575"/>
        <s v="CUST_8576"/>
        <s v="CUST_8577"/>
        <s v="CUST_8579"/>
        <s v="CUST_8587"/>
        <s v="CUST_8594"/>
        <s v="CUST_8595"/>
        <s v="CUST_8597"/>
        <s v="CUST_8604"/>
        <s v="CUST_8605"/>
        <s v="CUST_8607"/>
        <s v="CUST_8609"/>
        <s v="CUST_8610"/>
        <s v="CUST_8611"/>
        <s v="CUST_8616"/>
        <s v="CUST_8617"/>
        <s v="CUST_8618"/>
        <s v="CUST_8619"/>
        <s v="CUST_8620"/>
        <s v="CUST_8622"/>
        <s v="CUST_8629"/>
        <s v="CUST_8638"/>
        <s v="CUST_8641"/>
        <s v="CUST_8643"/>
        <s v="CUST_8644"/>
        <s v="CUST_8647"/>
        <s v="CUST_8648"/>
        <s v="CUST_8650"/>
        <s v="CUST_8651"/>
        <s v="CUST_8657"/>
        <s v="CUST_8658"/>
        <s v="CUST_8659"/>
        <s v="CUST_8661"/>
        <s v="CUST_8667"/>
        <s v="CUST_8668"/>
        <s v="CUST_8669"/>
        <s v="CUST_8673"/>
        <s v="CUST_8674"/>
        <s v="CUST_8678"/>
        <s v="CUST_8679"/>
        <s v="CUST_8680"/>
        <s v="CUST_8683"/>
        <s v="CUST_8684"/>
        <s v="CUST_8686"/>
        <s v="CUST_8687"/>
        <s v="CUST_8692"/>
        <s v="CUST_8693"/>
        <s v="CUST_8694"/>
        <s v="CUST_8697"/>
        <s v="CUST_8701"/>
        <s v="CUST_8703"/>
        <s v="CUST_8705"/>
        <s v="CUST_8707"/>
        <s v="CUST_8710"/>
        <s v="CUST_8714"/>
        <s v="CUST_8715"/>
        <s v="CUST_8718"/>
        <s v="CUST_8721"/>
        <s v="CUST_8723"/>
        <s v="CUST_8725"/>
        <s v="CUST_8730"/>
        <s v="CUST_8734"/>
        <s v="CUST_8736"/>
        <s v="CUST_8737"/>
        <s v="CUST_8739"/>
        <s v="CUST_8742"/>
        <s v="CUST_8751"/>
        <s v="CUST_8754"/>
        <s v="CUST_8755"/>
        <s v="CUST_8758"/>
        <s v="CUST_8761"/>
        <s v="CUST_8763"/>
        <s v="CUST_8766"/>
        <s v="CUST_8774"/>
        <s v="CUST_8776"/>
        <s v="CUST_8777"/>
        <s v="CUST_8778"/>
        <s v="CUST_8783"/>
        <s v="CUST_8786"/>
        <s v="CUST_8788"/>
        <s v="CUST_8789"/>
        <s v="CUST_8790"/>
        <s v="CUST_8797"/>
        <s v="CUST_8804"/>
        <s v="CUST_8805"/>
        <s v="CUST_8806"/>
        <s v="CUST_8812"/>
        <s v="CUST_8813"/>
        <s v="CUST_8815"/>
        <s v="CUST_8817"/>
        <s v="CUST_8818"/>
        <s v="CUST_8823"/>
        <s v="CUST_8825"/>
        <s v="CUST_8827"/>
        <s v="CUST_8829"/>
        <s v="CUST_8830"/>
        <s v="CUST_8832"/>
        <s v="CUST_8833"/>
        <s v="CUST_8835"/>
        <s v="CUST_8837"/>
        <s v="CUST_8842"/>
        <s v="CUST_8843"/>
        <s v="CUST_8845"/>
        <s v="CUST_8846"/>
        <s v="CUST_8848"/>
        <s v="CUST_8849"/>
        <s v="CUST_8850"/>
        <s v="CUST_8851"/>
        <s v="CUST_8857"/>
        <s v="CUST_8858"/>
        <s v="CUST_8860"/>
        <s v="CUST_8863"/>
        <s v="CUST_8866"/>
        <s v="CUST_8867"/>
        <s v="CUST_8869"/>
        <s v="CUST_8870"/>
        <s v="CUST_8871"/>
        <s v="CUST_8875"/>
        <s v="CUST_8876"/>
        <s v="CUST_8878"/>
        <s v="CUST_8880"/>
        <s v="CUST_8888"/>
        <s v="CUST_8891"/>
        <s v="CUST_8892"/>
        <s v="CUST_8896"/>
        <s v="CUST_8898"/>
        <s v="CUST_8901"/>
        <s v="CUST_8902"/>
        <s v="CUST_8904"/>
        <s v="CUST_8905"/>
        <s v="CUST_8906"/>
        <s v="CUST_8909"/>
        <s v="CUST_8910"/>
        <s v="CUST_8913"/>
        <s v="CUST_8915"/>
        <s v="CUST_8916"/>
        <s v="CUST_8922"/>
        <s v="CUST_8927"/>
        <s v="CUST_8928"/>
        <s v="CUST_8929"/>
        <s v="CUST_8933"/>
        <s v="CUST_8935"/>
        <s v="CUST_8938"/>
        <s v="CUST_8939"/>
        <s v="CUST_8940"/>
        <s v="CUST_8941"/>
        <s v="CUST_8943"/>
        <s v="CUST_8950"/>
        <s v="CUST_8951"/>
        <s v="CUST_8954"/>
        <s v="CUST_8956"/>
        <s v="CUST_8957"/>
        <s v="CUST_8961"/>
        <s v="CUST_8962"/>
        <s v="CUST_8966"/>
        <s v="CUST_8967"/>
        <s v="CUST_8970"/>
        <s v="CUST_8972"/>
        <s v="CUST_8973"/>
        <s v="CUST_8977"/>
        <s v="CUST_8979"/>
        <s v="CUST_8980"/>
        <s v="CUST_8982"/>
        <s v="CUST_8984"/>
        <s v="CUST_8986"/>
        <s v="CUST_8987"/>
        <s v="CUST_8989"/>
        <s v="CUST_8992"/>
        <s v="CUST_8993"/>
        <s v="CUST_8994"/>
        <s v="CUST_8996"/>
        <s v="CUST_8997"/>
        <s v="CUST_8999"/>
        <s v="CUST_9002"/>
        <s v="CUST_9003"/>
        <s v="CUST_9004"/>
        <s v="CUST_9006"/>
        <s v="CUST_9007"/>
        <s v="CUST_9010"/>
        <s v="CUST_9016"/>
        <s v="CUST_9017"/>
        <s v="CUST_9022"/>
        <s v="CUST_9024"/>
        <s v="CUST_9026"/>
        <s v="CUST_9032"/>
        <s v="CUST_9033"/>
        <s v="CUST_9036"/>
        <s v="CUST_9038"/>
        <s v="CUST_9039"/>
        <s v="CUST_9041"/>
        <s v="CUST_9043"/>
        <s v="CUST_9044"/>
        <s v="CUST_9050"/>
        <s v="CUST_9052"/>
        <s v="CUST_9053"/>
        <s v="CUST_9056"/>
        <s v="CUST_9058"/>
        <s v="CUST_9068"/>
        <s v="CUST_9069"/>
        <s v="CUST_9070"/>
        <s v="CUST_9073"/>
        <s v="CUST_9078"/>
        <s v="CUST_9080"/>
        <s v="CUST_9082"/>
        <s v="CUST_9087"/>
        <s v="CUST_9088"/>
        <s v="CUST_9089"/>
        <s v="CUST_9090"/>
        <s v="CUST_9092"/>
        <s v="CUST_9095"/>
        <s v="CUST_9096"/>
        <s v="CUST_9100"/>
        <s v="CUST_9102"/>
        <s v="CUST_9103"/>
        <s v="CUST_9105"/>
        <s v="CUST_9106"/>
        <s v="CUST_9110"/>
        <s v="CUST_9111"/>
        <s v="CUST_9112"/>
        <s v="CUST_9120"/>
        <s v="CUST_9123"/>
        <s v="CUST_9125"/>
        <s v="CUST_9130"/>
        <s v="CUST_9133"/>
        <s v="CUST_9134"/>
        <s v="CUST_9135"/>
        <s v="CUST_9143"/>
        <s v="CUST_9148"/>
        <s v="CUST_9150"/>
        <s v="CUST_9151"/>
        <s v="CUST_9152"/>
        <s v="CUST_9154"/>
        <s v="CUST_9155"/>
        <s v="CUST_9160"/>
        <s v="CUST_9162"/>
        <s v="CUST_9164"/>
        <s v="CUST_9172"/>
        <s v="CUST_9173"/>
        <s v="CUST_9174"/>
        <s v="CUST_9175"/>
        <s v="CUST_9179"/>
        <s v="CUST_9181"/>
        <s v="CUST_9182"/>
        <s v="CUST_9185"/>
        <s v="CUST_9186"/>
        <s v="CUST_9189"/>
        <s v="CUST_9190"/>
        <s v="CUST_9194"/>
        <s v="CUST_9195"/>
        <s v="CUST_9199"/>
        <s v="CUST_9202"/>
        <s v="CUST_9207"/>
        <s v="CUST_9208"/>
        <s v="CUST_9210"/>
        <s v="CUST_9212"/>
        <s v="CUST_9213"/>
        <s v="CUST_9219"/>
        <s v="CUST_9220"/>
        <s v="CUST_9224"/>
        <s v="CUST_9226"/>
        <s v="CUST_9227"/>
        <s v="CUST_9228"/>
        <s v="CUST_9230"/>
        <s v="CUST_9232"/>
        <s v="CUST_9234"/>
        <s v="CUST_9235"/>
        <s v="CUST_9236"/>
        <s v="CUST_9238"/>
        <s v="CUST_9244"/>
        <s v="CUST_9245"/>
        <s v="CUST_9252"/>
        <s v="CUST_9258"/>
        <s v="CUST_9259"/>
        <s v="CUST_9263"/>
        <s v="CUST_9264"/>
        <s v="CUST_9266"/>
        <s v="CUST_9275"/>
        <s v="CUST_9277"/>
        <s v="CUST_9281"/>
        <s v="CUST_9286"/>
        <s v="CUST_9301"/>
        <s v="CUST_9305"/>
        <s v="CUST_9306"/>
        <s v="CUST_9307"/>
        <s v="CUST_9308"/>
        <s v="CUST_9311"/>
        <s v="CUST_9312"/>
        <s v="CUST_9315"/>
        <s v="CUST_9319"/>
        <s v="CUST_9320"/>
        <s v="CUST_9321"/>
        <s v="CUST_9322"/>
        <s v="CUST_9325"/>
        <s v="CUST_9326"/>
        <s v="CUST_9328"/>
        <s v="CUST_9329"/>
        <s v="CUST_9333"/>
        <s v="CUST_9334"/>
        <s v="CUST_9335"/>
        <s v="CUST_9338"/>
        <s v="CUST_9339"/>
        <s v="CUST_9340"/>
        <s v="CUST_9342"/>
        <s v="CUST_9345"/>
        <s v="CUST_9346"/>
        <s v="CUST_9347"/>
        <s v="CUST_9350"/>
        <s v="CUST_9352"/>
        <s v="CUST_9353"/>
        <s v="CUST_9356"/>
        <s v="CUST_9357"/>
        <s v="CUST_9362"/>
        <s v="CUST_9363"/>
        <s v="CUST_9365"/>
        <s v="CUST_9367"/>
        <s v="CUST_9376"/>
        <s v="CUST_9378"/>
        <s v="CUST_9381"/>
        <s v="CUST_9383"/>
        <s v="CUST_9385"/>
        <s v="CUST_9386"/>
        <s v="CUST_9389"/>
        <s v="CUST_9392"/>
        <s v="CUST_9393"/>
        <s v="CUST_9397"/>
        <s v="CUST_9399"/>
        <s v="CUST_9407"/>
        <s v="CUST_9411"/>
        <s v="CUST_9415"/>
        <s v="CUST_9417"/>
        <s v="CUST_9418"/>
        <s v="CUST_9427"/>
        <s v="CUST_9428"/>
        <s v="CUST_9429"/>
        <s v="CUST_9430"/>
        <s v="CUST_9432"/>
        <s v="CUST_9433"/>
        <s v="CUST_9434"/>
        <s v="CUST_9435"/>
        <s v="CUST_9436"/>
        <s v="CUST_9438"/>
        <s v="CUST_9442"/>
        <s v="CUST_9445"/>
        <s v="CUST_9448"/>
        <s v="CUST_9453"/>
        <s v="CUST_9456"/>
        <s v="CUST_9458"/>
        <s v="CUST_9461"/>
        <s v="CUST_9462"/>
        <s v="CUST_9463"/>
        <s v="CUST_9464"/>
        <s v="CUST_9465"/>
        <s v="CUST_9467"/>
        <s v="CUST_9468"/>
        <s v="CUST_9469"/>
        <s v="CUST_9472"/>
        <s v="CUST_9474"/>
        <s v="CUST_9475"/>
        <s v="CUST_9476"/>
        <s v="CUST_9477"/>
        <s v="CUST_9479"/>
        <s v="CUST_9488"/>
        <s v="CUST_9490"/>
        <s v="CUST_9491"/>
        <s v="CUST_9497"/>
        <s v="CUST_9501"/>
        <s v="CUST_9502"/>
        <s v="CUST_9503"/>
        <s v="CUST_9504"/>
        <s v="CUST_9505"/>
        <s v="CUST_9508"/>
        <s v="CUST_9512"/>
        <s v="CUST_9514"/>
        <s v="CUST_9519"/>
        <s v="CUST_9527"/>
        <s v="CUST_9529"/>
        <s v="CUST_9531"/>
        <s v="CUST_9532"/>
        <s v="CUST_9533"/>
        <s v="CUST_9535"/>
        <s v="CUST_9536"/>
        <s v="CUST_9547"/>
        <s v="CUST_9548"/>
        <s v="CUST_9549"/>
        <s v="CUST_9551"/>
        <s v="CUST_9553"/>
        <s v="CUST_9554"/>
        <s v="CUST_9555"/>
        <s v="CUST_9556"/>
        <s v="CUST_9557"/>
        <s v="CUST_9558"/>
        <s v="CUST_9560"/>
        <s v="CUST_9561"/>
        <s v="CUST_9562"/>
        <s v="CUST_9564"/>
        <s v="CUST_9566"/>
        <s v="CUST_9567"/>
        <s v="CUST_9569"/>
        <s v="CUST_9571"/>
        <s v="CUST_9572"/>
        <s v="CUST_9575"/>
        <s v="CUST_9577"/>
        <s v="CUST_9578"/>
        <s v="CUST_9579"/>
        <s v="CUST_9580"/>
        <s v="CUST_9584"/>
        <s v="CUST_9586"/>
        <s v="CUST_9588"/>
        <s v="CUST_9590"/>
        <s v="CUST_9591"/>
        <s v="CUST_9592"/>
        <s v="CUST_9595"/>
        <s v="CUST_9597"/>
        <s v="CUST_9599"/>
        <s v="CUST_9601"/>
        <s v="CUST_9605"/>
        <s v="CUST_9609"/>
        <s v="CUST_9611"/>
        <s v="CUST_9615"/>
        <s v="CUST_9616"/>
        <s v="CUST_9619"/>
        <s v="CUST_9622"/>
        <s v="CUST_9623"/>
        <s v="CUST_9632"/>
        <s v="CUST_9633"/>
        <s v="CUST_9635"/>
        <s v="CUST_9636"/>
        <s v="CUST_9640"/>
        <s v="CUST_9643"/>
        <s v="CUST_9644"/>
        <s v="CUST_9646"/>
        <s v="CUST_9647"/>
        <s v="CUST_9648"/>
        <s v="CUST_9652"/>
        <s v="CUST_9656"/>
        <s v="CUST_9659"/>
        <s v="CUST_9662"/>
        <s v="CUST_9666"/>
        <s v="CUST_9667"/>
        <s v="CUST_9669"/>
        <s v="CUST_9671"/>
        <s v="CUST_9676"/>
        <s v="CUST_9680"/>
        <s v="CUST_9681"/>
        <s v="CUST_9682"/>
        <s v="CUST_9684"/>
        <s v="CUST_9685"/>
        <s v="CUST_9690"/>
        <s v="CUST_9691"/>
        <s v="CUST_9693"/>
        <s v="CUST_9697"/>
        <s v="CUST_9702"/>
        <s v="CUST_9705"/>
        <s v="CUST_9706"/>
        <s v="CUST_9707"/>
        <s v="CUST_9708"/>
        <s v="CUST_9711"/>
        <s v="CUST_9712"/>
        <s v="CUST_9713"/>
        <s v="CUST_9714"/>
        <s v="CUST_9716"/>
        <s v="CUST_9717"/>
        <s v="CUST_9718"/>
        <s v="CUST_9721"/>
        <s v="CUST_9728"/>
        <s v="CUST_9733"/>
        <s v="CUST_9734"/>
        <s v="CUST_9737"/>
        <s v="CUST_9738"/>
        <s v="CUST_9745"/>
        <s v="CUST_9750"/>
        <s v="CUST_9751"/>
        <s v="CUST_9752"/>
        <s v="CUST_9754"/>
        <s v="CUST_9755"/>
        <s v="CUST_9758"/>
        <s v="CUST_9766"/>
        <s v="CUST_9767"/>
        <s v="CUST_9770"/>
        <s v="CUST_9775"/>
        <s v="CUST_9780"/>
        <s v="CUST_9782"/>
        <s v="CUST_9783"/>
        <s v="CUST_9785"/>
        <s v="CUST_9787"/>
        <s v="CUST_9789"/>
        <s v="CUST_9790"/>
        <s v="CUST_9792"/>
        <s v="CUST_9795"/>
        <s v="CUST_9799"/>
        <s v="CUST_9800"/>
        <s v="CUST_9801"/>
        <s v="CUST_9804"/>
        <s v="CUST_9806"/>
        <s v="CUST_9808"/>
        <s v="CUST_9811"/>
        <s v="CUST_9815"/>
        <s v="CUST_9820"/>
        <s v="CUST_9828"/>
        <s v="CUST_9831"/>
        <s v="CUST_9832"/>
        <s v="CUST_9835"/>
        <s v="CUST_9837"/>
        <s v="CUST_9838"/>
        <s v="CUST_9841"/>
        <s v="CUST_9843"/>
        <s v="CUST_9844"/>
        <s v="CUST_9848"/>
        <s v="CUST_9849"/>
        <s v="CUST_9850"/>
        <s v="CUST_9851"/>
        <s v="CUST_9853"/>
        <s v="CUST_9858"/>
        <s v="CUST_9859"/>
        <s v="CUST_9864"/>
        <s v="CUST_9865"/>
        <s v="CUST_9867"/>
        <s v="CUST_9869"/>
        <s v="CUST_9872"/>
        <s v="CUST_9876"/>
        <s v="CUST_9884"/>
        <s v="CUST_9890"/>
        <s v="CUST_9891"/>
        <s v="CUST_9894"/>
        <s v="CUST_9895"/>
        <s v="CUST_9896"/>
        <s v="CUST_9901"/>
        <s v="CUST_9905"/>
        <s v="CUST_9906"/>
        <s v="CUST_9907"/>
        <s v="CUST_9912"/>
        <s v="CUST_9914"/>
        <s v="CUST_9915"/>
        <s v="CUST_9920"/>
        <s v="CUST_9921"/>
        <s v="CUST_9923"/>
        <s v="CUST_9924"/>
        <s v="CUST_9927"/>
        <s v="CUST_9930"/>
        <s v="CUST_9931"/>
        <s v="CUST_9932"/>
        <s v="CUST_9933"/>
        <s v="CUST_9938"/>
        <s v="CUST_9941"/>
        <s v="CUST_9942"/>
        <s v="CUST_9945"/>
        <s v="CUST_9946"/>
        <s v="CUST_9947"/>
        <s v="CUST_9954"/>
        <s v="CUST_9958"/>
        <s v="CUST_9960"/>
        <s v="CUST_9964"/>
        <s v="CUST_9966"/>
        <s v="CUST_9967"/>
        <s v="CUST_9970"/>
        <s v="CUST_9975"/>
        <s v="CUST_9976"/>
        <s v="CUST_9980"/>
        <s v="CUST_9982"/>
        <s v="CUST_9984"/>
        <s v="CUST_9987"/>
        <s v="CUST_9988"/>
        <s v="CUST_9989"/>
        <s v="CUST_9995"/>
        <s v="CUST_9996"/>
      </sharedItems>
    </cacheField>
    <cacheField name="age" numFmtId="0">
      <sharedItems containsSemiMixedTypes="0" containsString="0" containsNumber="1" containsInteger="1" minValue="18" maxValue="79"/>
    </cacheField>
    <cacheField name="Age range" numFmtId="0">
      <sharedItems count="6">
        <s v="55-65"/>
        <s v="26-35"/>
        <s v="36-45"/>
        <s v="66-69"/>
        <s v="18-25"/>
        <s v="46-55"/>
      </sharedItems>
    </cacheField>
    <cacheField name="gender" numFmtId="0">
      <sharedItems count="3">
        <s v="Male"/>
        <s v="Female"/>
        <s v="Other"/>
      </sharedItems>
    </cacheField>
    <cacheField name="country" numFmtId="0">
      <sharedItems count="10">
        <s v="Germany"/>
        <s v="UK"/>
        <s v="USA"/>
        <s v="Australia"/>
        <s v="Canada"/>
        <s v="India"/>
        <s v="Japan"/>
        <s v="France"/>
        <s v="Brazil"/>
        <s v="China"/>
      </sharedItems>
    </cacheField>
    <cacheField name="avg_order_value" numFmtId="0">
      <sharedItems containsString="0" containsBlank="1" containsNumber="1" minValue="10.66" maxValue="555.46"/>
    </cacheField>
    <cacheField name="total_orders" numFmtId="0">
      <sharedItems containsSemiMixedTypes="0" containsString="0" containsNumber="1" containsInteger="1" minValue="0" maxValue="23" count="24">
        <n v="9"/>
        <n v="13"/>
        <n v="7"/>
        <n v="10"/>
        <n v="6"/>
        <n v="17"/>
        <n v="11"/>
        <n v="8"/>
        <n v="12"/>
        <n v="15"/>
        <n v="5"/>
        <n v="19"/>
        <n v="16"/>
        <n v="14"/>
        <n v="4"/>
        <n v="2"/>
        <n v="18"/>
        <n v="3"/>
        <n v="21"/>
        <n v="1"/>
        <n v="23"/>
        <n v="20"/>
        <n v="0"/>
        <n v="22"/>
      </sharedItems>
      <fieldGroup base="6">
        <rangePr startNum="0" endNum="23" groupInterval="5"/>
        <groupItems count="7">
          <s v="&lt;0"/>
          <s v="0-4"/>
          <s v="5-9"/>
          <s v="10-14"/>
          <s v="15-19"/>
          <s v="20-24"/>
          <s v="&gt;25"/>
        </groupItems>
      </fieldGroup>
    </cacheField>
    <cacheField name="Revenue" numFmtId="0">
      <sharedItems containsSemiMixedTypes="0" containsString="0" containsNumber="1" minValue="0" maxValue="8887.36"/>
    </cacheField>
    <cacheField name="last_purchase" numFmtId="0">
      <sharedItems containsSemiMixedTypes="0" containsString="0" containsNumber="1" containsInteger="1" minValue="0" maxValue="364"/>
    </cacheField>
    <cacheField name="is_fraudulent" numFmtId="0">
      <sharedItems containsSemiMixedTypes="0" containsString="0" containsNumber="1" containsInteger="1" minValue="0" maxValue="1" count="2">
        <n v="0"/>
        <n v="1"/>
      </sharedItems>
    </cacheField>
    <cacheField name="preferred_category" numFmtId="0">
      <sharedItems count="5">
        <s v="Electronics"/>
        <s v="Fashion"/>
        <s v="Beauty"/>
        <s v="Sports"/>
        <s v="Home"/>
      </sharedItems>
    </cacheField>
    <cacheField name="email_open_rate" numFmtId="0">
      <sharedItems containsSemiMixedTypes="0" containsString="0" containsNumber="1" minValue="0" maxValue="100"/>
    </cacheField>
    <cacheField name="Email Engagement" numFmtId="0">
      <sharedItems count="3">
        <s v="High"/>
        <s v="Medium"/>
        <s v="Low"/>
      </sharedItems>
    </cacheField>
    <cacheField name="customer_since" numFmtId="14">
      <sharedItems containsSemiMixedTypes="0" containsNonDate="0" containsDate="1" containsString="0" minDate="2020-06-29T00:00:00" maxDate="2025-06-29T00:00:00"/>
    </cacheField>
    <cacheField name="Customer Tenure" numFmtId="14">
      <sharedItems count="3">
        <s v="Medium"/>
        <s v="Long term"/>
        <s v="New"/>
      </sharedItems>
    </cacheField>
    <cacheField name="loyalty_score" numFmtId="0">
      <sharedItems containsSemiMixedTypes="0" containsString="0" containsNumber="1" containsInteger="1" minValue="1" maxValue="99"/>
    </cacheField>
    <cacheField name="Loyalty level" numFmtId="0">
      <sharedItems count="3">
        <s v="Medium"/>
        <s v="High"/>
        <s v="Low"/>
      </sharedItems>
    </cacheField>
    <cacheField name="churn_risk" numFmtId="0">
      <sharedItems containsSemiMixedTypes="0" containsString="0" containsNumber="1" minValue="0" maxValue="0.9"/>
    </cacheField>
    <cacheField name="Churn risk categories " numFmtId="0">
      <sharedItems count="3">
        <s v="Medium"/>
        <s v="Low"/>
        <s v="High"/>
      </sharedItems>
    </cacheField>
    <cacheField name="column issue flagged" numFmtId="0">
      <sharedItems count="2">
        <s v=""/>
        <s v="check"/>
      </sharedItems>
    </cacheField>
  </cacheFields>
  <extLst>
    <ext xmlns:x14="http://schemas.microsoft.com/office/spreadsheetml/2009/9/main" uri="{725AE2AE-9491-48be-B2B4-4EB974FC3084}">
      <x14:pivotCacheDefinition pivotCacheId="724566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64"/>
    <x v="0"/>
    <x v="0"/>
    <x v="0"/>
    <n v="112.85"/>
    <x v="0"/>
    <n v="1015.65"/>
    <n v="73"/>
    <x v="0"/>
    <x v="0"/>
    <n v="50.5"/>
    <x v="0"/>
    <d v="2022-04-28T00:00:00"/>
    <x v="0"/>
    <n v="51"/>
    <x v="0"/>
    <n v="0.37"/>
    <x v="0"/>
    <x v="0"/>
  </r>
  <r>
    <x v="0"/>
    <n v="35"/>
    <x v="1"/>
    <x v="0"/>
    <x v="1"/>
    <n v="252.38"/>
    <x v="1"/>
    <n v="3280.94"/>
    <n v="224"/>
    <x v="0"/>
    <x v="1"/>
    <n v="86.8"/>
    <x v="0"/>
    <d v="2020-08-12T00:00:00"/>
    <x v="1"/>
    <n v="99"/>
    <x v="1"/>
    <n v="0.15"/>
    <x v="1"/>
    <x v="0"/>
  </r>
  <r>
    <x v="1"/>
    <n v="40"/>
    <x v="2"/>
    <x v="1"/>
    <x v="0"/>
    <n v="90.38"/>
    <x v="2"/>
    <n v="632.66"/>
    <n v="255"/>
    <x v="1"/>
    <x v="2"/>
    <n v="63.4"/>
    <x v="0"/>
    <d v="2020-07-21T00:00:00"/>
    <x v="1"/>
    <n v="92"/>
    <x v="1"/>
    <n v="0.1"/>
    <x v="1"/>
    <x v="0"/>
  </r>
  <r>
    <x v="2"/>
    <n v="73"/>
    <x v="3"/>
    <x v="1"/>
    <x v="0"/>
    <n v="94.98"/>
    <x v="0"/>
    <n v="854.82"/>
    <n v="150"/>
    <x v="0"/>
    <x v="1"/>
    <n v="32"/>
    <x v="1"/>
    <d v="2020-08-20T00:00:00"/>
    <x v="1"/>
    <n v="49"/>
    <x v="0"/>
    <n v="0.2"/>
    <x v="1"/>
    <x v="0"/>
  </r>
  <r>
    <x v="3"/>
    <n v="43"/>
    <x v="2"/>
    <x v="0"/>
    <x v="2"/>
    <n v="27.5"/>
    <x v="3"/>
    <n v="275"/>
    <n v="150"/>
    <x v="0"/>
    <x v="2"/>
    <n v="76.599999999999994"/>
    <x v="0"/>
    <d v="2023-10-12T00:00:00"/>
    <x v="2"/>
    <n v="13"/>
    <x v="2"/>
    <n v="0.14000000000000001"/>
    <x v="1"/>
    <x v="0"/>
  </r>
  <r>
    <x v="4"/>
    <n v="26"/>
    <x v="1"/>
    <x v="0"/>
    <x v="0"/>
    <n v="33.15"/>
    <x v="4"/>
    <n v="198.89999999999998"/>
    <n v="46"/>
    <x v="0"/>
    <x v="1"/>
    <n v="0"/>
    <x v="2"/>
    <d v="2022-03-10T00:00:00"/>
    <x v="0"/>
    <n v="58"/>
    <x v="0"/>
    <n v="0.32"/>
    <x v="0"/>
    <x v="0"/>
  </r>
  <r>
    <x v="5"/>
    <n v="36"/>
    <x v="2"/>
    <x v="0"/>
    <x v="0"/>
    <n v="161.06"/>
    <x v="5"/>
    <n v="2738.02"/>
    <n v="116"/>
    <x v="0"/>
    <x v="3"/>
    <n v="10.1"/>
    <x v="2"/>
    <d v="2020-10-06T00:00:00"/>
    <x v="1"/>
    <n v="87"/>
    <x v="1"/>
    <n v="0.13"/>
    <x v="1"/>
    <x v="0"/>
  </r>
  <r>
    <x v="6"/>
    <n v="58"/>
    <x v="0"/>
    <x v="0"/>
    <x v="3"/>
    <n v="114.96"/>
    <x v="0"/>
    <n v="1034.6399999999999"/>
    <n v="75"/>
    <x v="0"/>
    <x v="2"/>
    <n v="95.2"/>
    <x v="0"/>
    <d v="2024-07-04T00:00:00"/>
    <x v="2"/>
    <n v="55"/>
    <x v="0"/>
    <n v="0.18"/>
    <x v="1"/>
    <x v="0"/>
  </r>
  <r>
    <x v="6"/>
    <n v="57"/>
    <x v="0"/>
    <x v="1"/>
    <x v="4"/>
    <n v="54.13"/>
    <x v="6"/>
    <n v="595.43000000000006"/>
    <n v="254"/>
    <x v="0"/>
    <x v="3"/>
    <n v="0"/>
    <x v="2"/>
    <d v="2024-02-27T00:00:00"/>
    <x v="2"/>
    <n v="75"/>
    <x v="1"/>
    <n v="0.44"/>
    <x v="0"/>
    <x v="0"/>
  </r>
  <r>
    <x v="6"/>
    <n v="20"/>
    <x v="4"/>
    <x v="0"/>
    <x v="1"/>
    <n v="151.41999999999999"/>
    <x v="7"/>
    <n v="1211.3599999999999"/>
    <n v="63"/>
    <x v="0"/>
    <x v="4"/>
    <n v="14"/>
    <x v="2"/>
    <d v="2022-04-20T00:00:00"/>
    <x v="0"/>
    <n v="57"/>
    <x v="0"/>
    <n v="0.27"/>
    <x v="0"/>
    <x v="0"/>
  </r>
  <r>
    <x v="7"/>
    <n v="68"/>
    <x v="3"/>
    <x v="0"/>
    <x v="3"/>
    <n v="58.97"/>
    <x v="7"/>
    <n v="471.76"/>
    <n v="115"/>
    <x v="0"/>
    <x v="4"/>
    <n v="83.5"/>
    <x v="0"/>
    <d v="2022-05-16T00:00:00"/>
    <x v="0"/>
    <n v="15"/>
    <x v="2"/>
    <n v="0.15"/>
    <x v="1"/>
    <x v="0"/>
  </r>
  <r>
    <x v="7"/>
    <n v="42"/>
    <x v="2"/>
    <x v="1"/>
    <x v="0"/>
    <n v="29.11"/>
    <x v="7"/>
    <n v="232.88"/>
    <n v="179"/>
    <x v="1"/>
    <x v="0"/>
    <n v="60.3"/>
    <x v="0"/>
    <d v="2022-11-04T00:00:00"/>
    <x v="0"/>
    <n v="74"/>
    <x v="1"/>
    <n v="0.09"/>
    <x v="1"/>
    <x v="0"/>
  </r>
  <r>
    <x v="8"/>
    <n v="34"/>
    <x v="1"/>
    <x v="1"/>
    <x v="5"/>
    <n v="75.03"/>
    <x v="3"/>
    <n v="750.3"/>
    <n v="221"/>
    <x v="0"/>
    <x v="0"/>
    <n v="96"/>
    <x v="0"/>
    <d v="2025-01-07T00:00:00"/>
    <x v="2"/>
    <n v="54"/>
    <x v="0"/>
    <n v="0.31"/>
    <x v="0"/>
    <x v="0"/>
  </r>
  <r>
    <x v="9"/>
    <n v="68"/>
    <x v="3"/>
    <x v="2"/>
    <x v="5"/>
    <n v="86.01"/>
    <x v="8"/>
    <n v="1032.1200000000001"/>
    <n v="85"/>
    <x v="0"/>
    <x v="2"/>
    <n v="94.1"/>
    <x v="0"/>
    <d v="2022-01-16T00:00:00"/>
    <x v="0"/>
    <n v="63"/>
    <x v="0"/>
    <n v="0.17"/>
    <x v="1"/>
    <x v="0"/>
  </r>
  <r>
    <x v="9"/>
    <n v="26"/>
    <x v="1"/>
    <x v="1"/>
    <x v="6"/>
    <n v="67.95"/>
    <x v="0"/>
    <n v="611.55000000000007"/>
    <n v="157"/>
    <x v="0"/>
    <x v="4"/>
    <n v="55.5"/>
    <x v="0"/>
    <d v="2023-09-28T00:00:00"/>
    <x v="2"/>
    <n v="30"/>
    <x v="2"/>
    <n v="0.32"/>
    <x v="0"/>
    <x v="0"/>
  </r>
  <r>
    <x v="10"/>
    <n v="44"/>
    <x v="2"/>
    <x v="0"/>
    <x v="4"/>
    <n v="74.84"/>
    <x v="9"/>
    <n v="1122.6000000000001"/>
    <n v="273"/>
    <x v="0"/>
    <x v="0"/>
    <n v="38.9"/>
    <x v="1"/>
    <d v="2024-04-11T00:00:00"/>
    <x v="2"/>
    <n v="45"/>
    <x v="0"/>
    <n v="0.27"/>
    <x v="0"/>
    <x v="0"/>
  </r>
  <r>
    <x v="10"/>
    <n v="46"/>
    <x v="5"/>
    <x v="0"/>
    <x v="2"/>
    <n v="202.57"/>
    <x v="0"/>
    <n v="1823.1299999999999"/>
    <n v="5"/>
    <x v="0"/>
    <x v="4"/>
    <n v="94.7"/>
    <x v="0"/>
    <d v="2024-10-12T00:00:00"/>
    <x v="2"/>
    <n v="56"/>
    <x v="0"/>
    <n v="0.21"/>
    <x v="0"/>
    <x v="0"/>
  </r>
  <r>
    <x v="11"/>
    <n v="70"/>
    <x v="3"/>
    <x v="1"/>
    <x v="3"/>
    <n v="88.24"/>
    <x v="2"/>
    <n v="617.67999999999995"/>
    <n v="155"/>
    <x v="0"/>
    <x v="0"/>
    <n v="97.6"/>
    <x v="0"/>
    <d v="2020-10-02T00:00:00"/>
    <x v="1"/>
    <n v="33"/>
    <x v="2"/>
    <n v="0.66"/>
    <x v="2"/>
    <x v="0"/>
  </r>
  <r>
    <x v="12"/>
    <n v="33"/>
    <x v="1"/>
    <x v="0"/>
    <x v="6"/>
    <n v="316.06"/>
    <x v="3"/>
    <n v="3160.6"/>
    <n v="92"/>
    <x v="0"/>
    <x v="4"/>
    <n v="82.7"/>
    <x v="0"/>
    <d v="2020-10-28T00:00:00"/>
    <x v="1"/>
    <n v="84"/>
    <x v="1"/>
    <n v="0.16"/>
    <x v="1"/>
    <x v="0"/>
  </r>
  <r>
    <x v="13"/>
    <n v="22"/>
    <x v="4"/>
    <x v="0"/>
    <x v="5"/>
    <n v="193.23"/>
    <x v="2"/>
    <n v="1352.61"/>
    <n v="43"/>
    <x v="0"/>
    <x v="3"/>
    <n v="31.5"/>
    <x v="1"/>
    <d v="2022-07-11T00:00:00"/>
    <x v="0"/>
    <n v="22"/>
    <x v="2"/>
    <n v="0.18"/>
    <x v="1"/>
    <x v="0"/>
  </r>
  <r>
    <x v="14"/>
    <n v="56"/>
    <x v="0"/>
    <x v="1"/>
    <x v="2"/>
    <n v="53.56"/>
    <x v="3"/>
    <n v="535.6"/>
    <n v="120"/>
    <x v="0"/>
    <x v="2"/>
    <n v="42.7"/>
    <x v="1"/>
    <d v="2025-02-09T00:00:00"/>
    <x v="2"/>
    <n v="23"/>
    <x v="2"/>
    <n v="0.16"/>
    <x v="1"/>
    <x v="0"/>
  </r>
  <r>
    <x v="15"/>
    <n v="70"/>
    <x v="3"/>
    <x v="1"/>
    <x v="2"/>
    <n v="71.069999999999993"/>
    <x v="8"/>
    <n v="852.83999999999992"/>
    <n v="18"/>
    <x v="0"/>
    <x v="3"/>
    <n v="35.4"/>
    <x v="1"/>
    <d v="2021-11-16T00:00:00"/>
    <x v="0"/>
    <n v="13"/>
    <x v="2"/>
    <n v="0.27"/>
    <x v="0"/>
    <x v="0"/>
  </r>
  <r>
    <x v="15"/>
    <n v="37"/>
    <x v="2"/>
    <x v="0"/>
    <x v="2"/>
    <n v="25.5"/>
    <x v="8"/>
    <n v="306"/>
    <n v="99"/>
    <x v="0"/>
    <x v="2"/>
    <n v="3.7"/>
    <x v="2"/>
    <d v="2020-08-27T00:00:00"/>
    <x v="1"/>
    <n v="58"/>
    <x v="0"/>
    <n v="0.36"/>
    <x v="0"/>
    <x v="0"/>
  </r>
  <r>
    <x v="16"/>
    <n v="20"/>
    <x v="4"/>
    <x v="1"/>
    <x v="1"/>
    <n v="266.3"/>
    <x v="2"/>
    <n v="1864.1000000000001"/>
    <n v="10"/>
    <x v="0"/>
    <x v="2"/>
    <n v="94"/>
    <x v="0"/>
    <d v="2025-05-07T00:00:00"/>
    <x v="2"/>
    <n v="4"/>
    <x v="2"/>
    <n v="0.48"/>
    <x v="0"/>
    <x v="0"/>
  </r>
  <r>
    <x v="17"/>
    <n v="61"/>
    <x v="0"/>
    <x v="1"/>
    <x v="1"/>
    <n v="123.98"/>
    <x v="8"/>
    <n v="1487.76"/>
    <n v="214"/>
    <x v="0"/>
    <x v="2"/>
    <n v="82.3"/>
    <x v="0"/>
    <d v="2024-08-29T00:00:00"/>
    <x v="2"/>
    <n v="34"/>
    <x v="0"/>
    <n v="0.22"/>
    <x v="0"/>
    <x v="0"/>
  </r>
  <r>
    <x v="18"/>
    <n v="62"/>
    <x v="0"/>
    <x v="2"/>
    <x v="6"/>
    <n v="109.17"/>
    <x v="0"/>
    <n v="982.53"/>
    <n v="357"/>
    <x v="0"/>
    <x v="4"/>
    <n v="100"/>
    <x v="0"/>
    <d v="2022-10-29T00:00:00"/>
    <x v="0"/>
    <n v="97"/>
    <x v="1"/>
    <n v="0.47"/>
    <x v="0"/>
    <x v="0"/>
  </r>
  <r>
    <x v="19"/>
    <n v="41"/>
    <x v="2"/>
    <x v="2"/>
    <x v="7"/>
    <n v="142.38"/>
    <x v="8"/>
    <n v="1708.56"/>
    <n v="121"/>
    <x v="0"/>
    <x v="0"/>
    <n v="46.9"/>
    <x v="1"/>
    <d v="2025-04-25T00:00:00"/>
    <x v="2"/>
    <n v="86"/>
    <x v="1"/>
    <n v="0.81"/>
    <x v="2"/>
    <x v="0"/>
  </r>
  <r>
    <x v="20"/>
    <n v="66"/>
    <x v="3"/>
    <x v="1"/>
    <x v="7"/>
    <n v="72.36"/>
    <x v="10"/>
    <n v="361.8"/>
    <n v="82"/>
    <x v="0"/>
    <x v="0"/>
    <n v="91.9"/>
    <x v="0"/>
    <d v="2021-01-15T00:00:00"/>
    <x v="0"/>
    <n v="92"/>
    <x v="1"/>
    <n v="0.19"/>
    <x v="1"/>
    <x v="0"/>
  </r>
  <r>
    <x v="21"/>
    <n v="43"/>
    <x v="2"/>
    <x v="1"/>
    <x v="5"/>
    <n v="155.13999999999999"/>
    <x v="7"/>
    <n v="1241.1199999999999"/>
    <n v="51"/>
    <x v="0"/>
    <x v="2"/>
    <n v="2"/>
    <x v="2"/>
    <d v="2022-08-10T00:00:00"/>
    <x v="0"/>
    <n v="32"/>
    <x v="2"/>
    <n v="0.13"/>
    <x v="1"/>
    <x v="0"/>
  </r>
  <r>
    <x v="22"/>
    <n v="53"/>
    <x v="5"/>
    <x v="1"/>
    <x v="2"/>
    <n v="122.8"/>
    <x v="1"/>
    <n v="1596.3999999999999"/>
    <n v="57"/>
    <x v="0"/>
    <x v="0"/>
    <n v="72.599999999999994"/>
    <x v="0"/>
    <d v="2020-12-28T00:00:00"/>
    <x v="1"/>
    <n v="83"/>
    <x v="1"/>
    <n v="0.37"/>
    <x v="0"/>
    <x v="0"/>
  </r>
  <r>
    <x v="23"/>
    <n v="49"/>
    <x v="5"/>
    <x v="1"/>
    <x v="4"/>
    <n v="129.04"/>
    <x v="11"/>
    <n v="2451.7599999999998"/>
    <n v="239"/>
    <x v="0"/>
    <x v="0"/>
    <n v="56.7"/>
    <x v="0"/>
    <d v="2020-08-05T00:00:00"/>
    <x v="1"/>
    <n v="99"/>
    <x v="1"/>
    <n v="0.32"/>
    <x v="0"/>
    <x v="0"/>
  </r>
  <r>
    <x v="23"/>
    <n v="31"/>
    <x v="1"/>
    <x v="0"/>
    <x v="8"/>
    <n v="181.46"/>
    <x v="9"/>
    <n v="2721.9"/>
    <n v="175"/>
    <x v="0"/>
    <x v="3"/>
    <n v="81.7"/>
    <x v="0"/>
    <d v="2022-05-21T00:00:00"/>
    <x v="0"/>
    <n v="61"/>
    <x v="0"/>
    <n v="0.5"/>
    <x v="0"/>
    <x v="0"/>
  </r>
  <r>
    <x v="24"/>
    <n v="72"/>
    <x v="3"/>
    <x v="2"/>
    <x v="1"/>
    <n v="16.12"/>
    <x v="7"/>
    <n v="128.96"/>
    <n v="364"/>
    <x v="0"/>
    <x v="1"/>
    <n v="57.7"/>
    <x v="0"/>
    <d v="2020-08-26T00:00:00"/>
    <x v="1"/>
    <n v="48"/>
    <x v="0"/>
    <n v="0.13"/>
    <x v="1"/>
    <x v="0"/>
  </r>
  <r>
    <x v="25"/>
    <n v="47"/>
    <x v="5"/>
    <x v="0"/>
    <x v="4"/>
    <n v="54.59"/>
    <x v="6"/>
    <n v="600.49"/>
    <n v="169"/>
    <x v="0"/>
    <x v="3"/>
    <n v="55.5"/>
    <x v="0"/>
    <d v="2022-05-25T00:00:00"/>
    <x v="0"/>
    <n v="65"/>
    <x v="0"/>
    <n v="0.39"/>
    <x v="0"/>
    <x v="0"/>
  </r>
  <r>
    <x v="26"/>
    <n v="73"/>
    <x v="3"/>
    <x v="0"/>
    <x v="7"/>
    <n v="135.85"/>
    <x v="8"/>
    <n v="1630.1999999999998"/>
    <n v="243"/>
    <x v="0"/>
    <x v="4"/>
    <n v="19.100000000000001"/>
    <x v="2"/>
    <d v="2021-03-21T00:00:00"/>
    <x v="0"/>
    <n v="52"/>
    <x v="0"/>
    <n v="0.33"/>
    <x v="0"/>
    <x v="0"/>
  </r>
  <r>
    <x v="27"/>
    <n v="29"/>
    <x v="1"/>
    <x v="0"/>
    <x v="3"/>
    <n v="21.58"/>
    <x v="10"/>
    <n v="107.89999999999999"/>
    <n v="42"/>
    <x v="0"/>
    <x v="0"/>
    <n v="88.3"/>
    <x v="0"/>
    <d v="2021-01-22T00:00:00"/>
    <x v="0"/>
    <n v="77"/>
    <x v="1"/>
    <n v="0.13"/>
    <x v="1"/>
    <x v="0"/>
  </r>
  <r>
    <x v="28"/>
    <n v="60"/>
    <x v="0"/>
    <x v="0"/>
    <x v="5"/>
    <n v="81.69"/>
    <x v="0"/>
    <n v="735.21"/>
    <n v="221"/>
    <x v="0"/>
    <x v="0"/>
    <n v="26.1"/>
    <x v="1"/>
    <d v="2022-02-24T00:00:00"/>
    <x v="0"/>
    <n v="80"/>
    <x v="1"/>
    <n v="0.49"/>
    <x v="0"/>
    <x v="0"/>
  </r>
  <r>
    <x v="29"/>
    <n v="75"/>
    <x v="3"/>
    <x v="0"/>
    <x v="5"/>
    <n v="73.02"/>
    <x v="9"/>
    <n v="1095.3"/>
    <n v="242"/>
    <x v="0"/>
    <x v="0"/>
    <n v="66.599999999999994"/>
    <x v="0"/>
    <d v="2025-04-24T00:00:00"/>
    <x v="2"/>
    <n v="96"/>
    <x v="1"/>
    <n v="0.35"/>
    <x v="0"/>
    <x v="0"/>
  </r>
  <r>
    <x v="30"/>
    <n v="25"/>
    <x v="4"/>
    <x v="1"/>
    <x v="9"/>
    <n v="272.02999999999997"/>
    <x v="0"/>
    <n v="2448.2699999999995"/>
    <n v="64"/>
    <x v="0"/>
    <x v="0"/>
    <n v="81"/>
    <x v="0"/>
    <d v="2024-08-23T00:00:00"/>
    <x v="2"/>
    <n v="87"/>
    <x v="1"/>
    <n v="0.08"/>
    <x v="1"/>
    <x v="0"/>
  </r>
  <r>
    <x v="31"/>
    <n v="25"/>
    <x v="4"/>
    <x v="1"/>
    <x v="5"/>
    <m/>
    <x v="0"/>
    <n v="0"/>
    <n v="322"/>
    <x v="0"/>
    <x v="1"/>
    <n v="67.3"/>
    <x v="0"/>
    <d v="2020-11-03T00:00:00"/>
    <x v="1"/>
    <n v="10"/>
    <x v="2"/>
    <n v="0.14000000000000001"/>
    <x v="1"/>
    <x v="1"/>
  </r>
  <r>
    <x v="32"/>
    <n v="24"/>
    <x v="4"/>
    <x v="0"/>
    <x v="2"/>
    <n v="56.1"/>
    <x v="12"/>
    <n v="897.6"/>
    <n v="202"/>
    <x v="0"/>
    <x v="1"/>
    <n v="94"/>
    <x v="0"/>
    <d v="2021-01-30T00:00:00"/>
    <x v="0"/>
    <n v="75"/>
    <x v="1"/>
    <n v="0.22"/>
    <x v="0"/>
    <x v="0"/>
  </r>
  <r>
    <x v="33"/>
    <n v="38"/>
    <x v="2"/>
    <x v="0"/>
    <x v="3"/>
    <n v="46.98"/>
    <x v="6"/>
    <n v="516.78"/>
    <n v="339"/>
    <x v="0"/>
    <x v="1"/>
    <n v="79.099999999999994"/>
    <x v="0"/>
    <d v="2023-12-15T00:00:00"/>
    <x v="2"/>
    <n v="43"/>
    <x v="0"/>
    <n v="0.15"/>
    <x v="1"/>
    <x v="0"/>
  </r>
  <r>
    <x v="34"/>
    <n v="75"/>
    <x v="3"/>
    <x v="0"/>
    <x v="8"/>
    <n v="109.33"/>
    <x v="8"/>
    <n v="1311.96"/>
    <n v="100"/>
    <x v="0"/>
    <x v="2"/>
    <n v="85.5"/>
    <x v="0"/>
    <d v="2025-04-12T00:00:00"/>
    <x v="2"/>
    <n v="89"/>
    <x v="1"/>
    <n v="0.38"/>
    <x v="0"/>
    <x v="0"/>
  </r>
  <r>
    <x v="35"/>
    <n v="60"/>
    <x v="0"/>
    <x v="0"/>
    <x v="6"/>
    <m/>
    <x v="7"/>
    <n v="0"/>
    <n v="134"/>
    <x v="0"/>
    <x v="3"/>
    <n v="7.5"/>
    <x v="2"/>
    <d v="2023-11-24T00:00:00"/>
    <x v="2"/>
    <n v="67"/>
    <x v="1"/>
    <n v="0.13"/>
    <x v="1"/>
    <x v="1"/>
  </r>
  <r>
    <x v="36"/>
    <n v="20"/>
    <x v="4"/>
    <x v="2"/>
    <x v="2"/>
    <n v="86.08"/>
    <x v="6"/>
    <n v="946.88"/>
    <n v="276"/>
    <x v="0"/>
    <x v="1"/>
    <n v="79.400000000000006"/>
    <x v="0"/>
    <d v="2024-04-16T00:00:00"/>
    <x v="2"/>
    <n v="66"/>
    <x v="0"/>
    <n v="0.28000000000000003"/>
    <x v="0"/>
    <x v="0"/>
  </r>
  <r>
    <x v="36"/>
    <n v="71"/>
    <x v="3"/>
    <x v="0"/>
    <x v="7"/>
    <n v="52.07"/>
    <x v="7"/>
    <n v="416.56"/>
    <n v="160"/>
    <x v="0"/>
    <x v="3"/>
    <n v="89.7"/>
    <x v="0"/>
    <d v="2020-09-12T00:00:00"/>
    <x v="1"/>
    <n v="46"/>
    <x v="0"/>
    <n v="7.0000000000000007E-2"/>
    <x v="1"/>
    <x v="0"/>
  </r>
  <r>
    <x v="37"/>
    <n v="68"/>
    <x v="3"/>
    <x v="1"/>
    <x v="5"/>
    <n v="271.20999999999998"/>
    <x v="7"/>
    <n v="2169.6799999999998"/>
    <n v="229"/>
    <x v="0"/>
    <x v="1"/>
    <n v="0"/>
    <x v="2"/>
    <d v="2020-12-03T00:00:00"/>
    <x v="1"/>
    <n v="69"/>
    <x v="1"/>
    <n v="0.49"/>
    <x v="0"/>
    <x v="0"/>
  </r>
  <r>
    <x v="38"/>
    <n v="59"/>
    <x v="0"/>
    <x v="0"/>
    <x v="3"/>
    <n v="118.28"/>
    <x v="12"/>
    <n v="1892.48"/>
    <n v="32"/>
    <x v="0"/>
    <x v="2"/>
    <n v="93.7"/>
    <x v="0"/>
    <d v="2020-12-06T00:00:00"/>
    <x v="1"/>
    <n v="96"/>
    <x v="1"/>
    <n v="0.27"/>
    <x v="0"/>
    <x v="0"/>
  </r>
  <r>
    <x v="39"/>
    <n v="61"/>
    <x v="0"/>
    <x v="0"/>
    <x v="2"/>
    <n v="19.43"/>
    <x v="3"/>
    <n v="194.3"/>
    <n v="224"/>
    <x v="0"/>
    <x v="4"/>
    <n v="0"/>
    <x v="2"/>
    <d v="2024-07-31T00:00:00"/>
    <x v="2"/>
    <n v="82"/>
    <x v="1"/>
    <n v="0.3"/>
    <x v="0"/>
    <x v="0"/>
  </r>
  <r>
    <x v="40"/>
    <n v="31"/>
    <x v="1"/>
    <x v="1"/>
    <x v="4"/>
    <n v="70.17"/>
    <x v="0"/>
    <n v="631.53"/>
    <n v="298"/>
    <x v="0"/>
    <x v="2"/>
    <n v="25.8"/>
    <x v="1"/>
    <d v="2020-11-09T00:00:00"/>
    <x v="1"/>
    <n v="9"/>
    <x v="2"/>
    <n v="0.22"/>
    <x v="0"/>
    <x v="0"/>
  </r>
  <r>
    <x v="41"/>
    <n v="52"/>
    <x v="5"/>
    <x v="0"/>
    <x v="3"/>
    <n v="82.1"/>
    <x v="0"/>
    <n v="738.9"/>
    <n v="249"/>
    <x v="0"/>
    <x v="1"/>
    <n v="45"/>
    <x v="1"/>
    <d v="2024-08-01T00:00:00"/>
    <x v="2"/>
    <n v="93"/>
    <x v="1"/>
    <n v="0.08"/>
    <x v="1"/>
    <x v="0"/>
  </r>
  <r>
    <x v="41"/>
    <n v="24"/>
    <x v="4"/>
    <x v="1"/>
    <x v="0"/>
    <n v="94.65"/>
    <x v="2"/>
    <n v="662.55000000000007"/>
    <n v="47"/>
    <x v="0"/>
    <x v="2"/>
    <n v="77.5"/>
    <x v="0"/>
    <d v="2022-11-05T00:00:00"/>
    <x v="0"/>
    <n v="43"/>
    <x v="0"/>
    <n v="0.46"/>
    <x v="0"/>
    <x v="0"/>
  </r>
  <r>
    <x v="42"/>
    <n v="50"/>
    <x v="5"/>
    <x v="1"/>
    <x v="3"/>
    <n v="89.61"/>
    <x v="0"/>
    <n v="806.49"/>
    <n v="200"/>
    <x v="0"/>
    <x v="2"/>
    <n v="0"/>
    <x v="2"/>
    <d v="2023-01-28T00:00:00"/>
    <x v="2"/>
    <n v="3"/>
    <x v="2"/>
    <n v="0.31"/>
    <x v="0"/>
    <x v="0"/>
  </r>
  <r>
    <x v="43"/>
    <n v="56"/>
    <x v="0"/>
    <x v="1"/>
    <x v="5"/>
    <n v="71.959999999999994"/>
    <x v="0"/>
    <n v="647.64"/>
    <n v="88"/>
    <x v="0"/>
    <x v="2"/>
    <n v="0"/>
    <x v="2"/>
    <d v="2020-08-27T00:00:00"/>
    <x v="1"/>
    <n v="95"/>
    <x v="1"/>
    <n v="0.25"/>
    <x v="0"/>
    <x v="0"/>
  </r>
  <r>
    <x v="44"/>
    <n v="53"/>
    <x v="5"/>
    <x v="1"/>
    <x v="0"/>
    <n v="62.27"/>
    <x v="0"/>
    <n v="560.43000000000006"/>
    <n v="111"/>
    <x v="0"/>
    <x v="3"/>
    <n v="49.9"/>
    <x v="1"/>
    <d v="2023-01-09T00:00:00"/>
    <x v="2"/>
    <n v="83"/>
    <x v="1"/>
    <n v="0.51"/>
    <x v="2"/>
    <x v="0"/>
  </r>
  <r>
    <x v="45"/>
    <n v="19"/>
    <x v="4"/>
    <x v="1"/>
    <x v="1"/>
    <n v="70.48"/>
    <x v="7"/>
    <n v="563.84"/>
    <n v="110"/>
    <x v="0"/>
    <x v="2"/>
    <n v="85.8"/>
    <x v="0"/>
    <d v="2023-05-12T00:00:00"/>
    <x v="2"/>
    <n v="76"/>
    <x v="1"/>
    <n v="0.14000000000000001"/>
    <x v="1"/>
    <x v="0"/>
  </r>
  <r>
    <x v="46"/>
    <n v="63"/>
    <x v="0"/>
    <x v="0"/>
    <x v="4"/>
    <n v="102.79"/>
    <x v="0"/>
    <n v="925.11"/>
    <n v="344"/>
    <x v="0"/>
    <x v="3"/>
    <n v="61.4"/>
    <x v="0"/>
    <d v="2024-11-02T00:00:00"/>
    <x v="2"/>
    <n v="36"/>
    <x v="0"/>
    <n v="0.25"/>
    <x v="0"/>
    <x v="0"/>
  </r>
  <r>
    <x v="47"/>
    <n v="31"/>
    <x v="1"/>
    <x v="1"/>
    <x v="6"/>
    <n v="212.53"/>
    <x v="8"/>
    <n v="2550.36"/>
    <n v="329"/>
    <x v="0"/>
    <x v="0"/>
    <n v="35.200000000000003"/>
    <x v="1"/>
    <d v="2023-03-21T00:00:00"/>
    <x v="2"/>
    <n v="10"/>
    <x v="2"/>
    <n v="0.35"/>
    <x v="0"/>
    <x v="0"/>
  </r>
  <r>
    <x v="47"/>
    <n v="35"/>
    <x v="1"/>
    <x v="0"/>
    <x v="7"/>
    <n v="22.69"/>
    <x v="13"/>
    <n v="317.66000000000003"/>
    <n v="80"/>
    <x v="0"/>
    <x v="1"/>
    <n v="78.8"/>
    <x v="0"/>
    <d v="2020-10-03T00:00:00"/>
    <x v="1"/>
    <n v="20"/>
    <x v="2"/>
    <n v="0.51"/>
    <x v="2"/>
    <x v="0"/>
  </r>
  <r>
    <x v="48"/>
    <n v="28"/>
    <x v="1"/>
    <x v="0"/>
    <x v="9"/>
    <n v="101.26"/>
    <x v="14"/>
    <n v="405.04"/>
    <n v="100"/>
    <x v="0"/>
    <x v="1"/>
    <n v="52.7"/>
    <x v="0"/>
    <d v="2022-03-13T00:00:00"/>
    <x v="0"/>
    <n v="81"/>
    <x v="1"/>
    <n v="0.4"/>
    <x v="0"/>
    <x v="0"/>
  </r>
  <r>
    <x v="48"/>
    <n v="69"/>
    <x v="3"/>
    <x v="0"/>
    <x v="4"/>
    <n v="66.16"/>
    <x v="13"/>
    <n v="926.24"/>
    <n v="307"/>
    <x v="0"/>
    <x v="0"/>
    <n v="40.4"/>
    <x v="1"/>
    <d v="2022-07-10T00:00:00"/>
    <x v="0"/>
    <n v="55"/>
    <x v="0"/>
    <n v="0.43"/>
    <x v="0"/>
    <x v="0"/>
  </r>
  <r>
    <x v="49"/>
    <n v="75"/>
    <x v="3"/>
    <x v="1"/>
    <x v="6"/>
    <m/>
    <x v="7"/>
    <n v="0"/>
    <n v="322"/>
    <x v="0"/>
    <x v="0"/>
    <n v="57.7"/>
    <x v="0"/>
    <d v="2020-12-02T00:00:00"/>
    <x v="1"/>
    <n v="64"/>
    <x v="0"/>
    <n v="0.12"/>
    <x v="1"/>
    <x v="1"/>
  </r>
  <r>
    <x v="50"/>
    <n v="21"/>
    <x v="4"/>
    <x v="0"/>
    <x v="8"/>
    <n v="186.82"/>
    <x v="7"/>
    <n v="1494.56"/>
    <n v="210"/>
    <x v="0"/>
    <x v="0"/>
    <n v="34.799999999999997"/>
    <x v="1"/>
    <d v="2024-11-04T00:00:00"/>
    <x v="2"/>
    <n v="74"/>
    <x v="1"/>
    <n v="0.32"/>
    <x v="0"/>
    <x v="0"/>
  </r>
  <r>
    <x v="51"/>
    <n v="55"/>
    <x v="5"/>
    <x v="1"/>
    <x v="1"/>
    <n v="53.6"/>
    <x v="0"/>
    <n v="482.40000000000003"/>
    <n v="337"/>
    <x v="1"/>
    <x v="0"/>
    <n v="55.5"/>
    <x v="0"/>
    <d v="2024-05-30T00:00:00"/>
    <x v="2"/>
    <n v="52"/>
    <x v="0"/>
    <n v="0.33"/>
    <x v="0"/>
    <x v="0"/>
  </r>
  <r>
    <x v="52"/>
    <n v="72"/>
    <x v="3"/>
    <x v="1"/>
    <x v="3"/>
    <n v="238.78"/>
    <x v="8"/>
    <n v="2865.36"/>
    <n v="136"/>
    <x v="0"/>
    <x v="0"/>
    <n v="22.2"/>
    <x v="1"/>
    <d v="2022-11-21T00:00:00"/>
    <x v="0"/>
    <n v="36"/>
    <x v="0"/>
    <n v="0.35"/>
    <x v="0"/>
    <x v="0"/>
  </r>
  <r>
    <x v="53"/>
    <n v="75"/>
    <x v="3"/>
    <x v="2"/>
    <x v="1"/>
    <n v="53.69"/>
    <x v="7"/>
    <n v="429.52"/>
    <n v="63"/>
    <x v="0"/>
    <x v="2"/>
    <n v="15.7"/>
    <x v="2"/>
    <d v="2025-06-10T00:00:00"/>
    <x v="2"/>
    <n v="1"/>
    <x v="2"/>
    <n v="0.11"/>
    <x v="1"/>
    <x v="0"/>
  </r>
  <r>
    <x v="54"/>
    <n v="26"/>
    <x v="1"/>
    <x v="1"/>
    <x v="2"/>
    <n v="138.83000000000001"/>
    <x v="6"/>
    <n v="1527.13"/>
    <n v="359"/>
    <x v="0"/>
    <x v="2"/>
    <n v="12.3"/>
    <x v="2"/>
    <d v="2022-06-05T00:00:00"/>
    <x v="0"/>
    <n v="59"/>
    <x v="0"/>
    <n v="0.12"/>
    <x v="1"/>
    <x v="0"/>
  </r>
  <r>
    <x v="55"/>
    <n v="26"/>
    <x v="1"/>
    <x v="1"/>
    <x v="3"/>
    <n v="131.44"/>
    <x v="2"/>
    <n v="920.07999999999993"/>
    <n v="206"/>
    <x v="0"/>
    <x v="0"/>
    <n v="85.7"/>
    <x v="0"/>
    <d v="2021-11-18T00:00:00"/>
    <x v="0"/>
    <n v="42"/>
    <x v="0"/>
    <n v="0.31"/>
    <x v="0"/>
    <x v="0"/>
  </r>
  <r>
    <x v="56"/>
    <n v="61"/>
    <x v="0"/>
    <x v="2"/>
    <x v="2"/>
    <n v="99.31"/>
    <x v="0"/>
    <n v="893.79"/>
    <n v="217"/>
    <x v="0"/>
    <x v="4"/>
    <n v="22"/>
    <x v="1"/>
    <d v="2024-01-29T00:00:00"/>
    <x v="2"/>
    <n v="82"/>
    <x v="1"/>
    <n v="0.49"/>
    <x v="0"/>
    <x v="0"/>
  </r>
  <r>
    <x v="57"/>
    <n v="39"/>
    <x v="2"/>
    <x v="0"/>
    <x v="1"/>
    <n v="119"/>
    <x v="6"/>
    <n v="1309"/>
    <n v="268"/>
    <x v="0"/>
    <x v="4"/>
    <n v="30.9"/>
    <x v="1"/>
    <d v="2022-10-06T00:00:00"/>
    <x v="0"/>
    <n v="75"/>
    <x v="1"/>
    <n v="0.25"/>
    <x v="0"/>
    <x v="0"/>
  </r>
  <r>
    <x v="57"/>
    <n v="37"/>
    <x v="2"/>
    <x v="0"/>
    <x v="7"/>
    <n v="75.290000000000006"/>
    <x v="13"/>
    <n v="1054.0600000000002"/>
    <n v="241"/>
    <x v="0"/>
    <x v="2"/>
    <n v="95.3"/>
    <x v="0"/>
    <d v="2024-08-24T00:00:00"/>
    <x v="2"/>
    <n v="98"/>
    <x v="1"/>
    <n v="0.14000000000000001"/>
    <x v="1"/>
    <x v="0"/>
  </r>
  <r>
    <x v="58"/>
    <n v="72"/>
    <x v="3"/>
    <x v="1"/>
    <x v="0"/>
    <n v="315.13"/>
    <x v="2"/>
    <n v="2205.91"/>
    <n v="11"/>
    <x v="0"/>
    <x v="2"/>
    <n v="48.7"/>
    <x v="1"/>
    <d v="2021-12-24T00:00:00"/>
    <x v="0"/>
    <n v="86"/>
    <x v="1"/>
    <n v="0.54"/>
    <x v="2"/>
    <x v="0"/>
  </r>
  <r>
    <x v="59"/>
    <n v="19"/>
    <x v="4"/>
    <x v="0"/>
    <x v="9"/>
    <n v="169.56"/>
    <x v="2"/>
    <n v="1186.92"/>
    <n v="90"/>
    <x v="0"/>
    <x v="4"/>
    <n v="78.3"/>
    <x v="0"/>
    <d v="2024-12-04T00:00:00"/>
    <x v="2"/>
    <n v="88"/>
    <x v="1"/>
    <n v="0.39"/>
    <x v="0"/>
    <x v="0"/>
  </r>
  <r>
    <x v="60"/>
    <n v="34"/>
    <x v="1"/>
    <x v="1"/>
    <x v="1"/>
    <n v="178.09"/>
    <x v="1"/>
    <n v="2315.17"/>
    <n v="192"/>
    <x v="0"/>
    <x v="1"/>
    <n v="89.7"/>
    <x v="0"/>
    <d v="2022-10-13T00:00:00"/>
    <x v="0"/>
    <n v="59"/>
    <x v="0"/>
    <n v="0.44"/>
    <x v="0"/>
    <x v="0"/>
  </r>
  <r>
    <x v="61"/>
    <n v="54"/>
    <x v="5"/>
    <x v="1"/>
    <x v="4"/>
    <n v="137.6"/>
    <x v="3"/>
    <n v="1376"/>
    <n v="255"/>
    <x v="0"/>
    <x v="1"/>
    <n v="44.4"/>
    <x v="1"/>
    <d v="2024-10-28T00:00:00"/>
    <x v="2"/>
    <n v="7"/>
    <x v="2"/>
    <n v="0.19"/>
    <x v="1"/>
    <x v="0"/>
  </r>
  <r>
    <x v="61"/>
    <n v="21"/>
    <x v="4"/>
    <x v="1"/>
    <x v="5"/>
    <n v="31.16"/>
    <x v="6"/>
    <n v="342.76"/>
    <n v="311"/>
    <x v="0"/>
    <x v="2"/>
    <n v="96.6"/>
    <x v="0"/>
    <d v="2023-03-27T00:00:00"/>
    <x v="2"/>
    <n v="88"/>
    <x v="1"/>
    <n v="0.61"/>
    <x v="2"/>
    <x v="0"/>
  </r>
  <r>
    <x v="62"/>
    <n v="44"/>
    <x v="2"/>
    <x v="0"/>
    <x v="8"/>
    <n v="114.05"/>
    <x v="3"/>
    <n v="1140.5"/>
    <n v="83"/>
    <x v="0"/>
    <x v="0"/>
    <n v="27.8"/>
    <x v="1"/>
    <d v="2023-10-04T00:00:00"/>
    <x v="2"/>
    <n v="68"/>
    <x v="1"/>
    <n v="0.54"/>
    <x v="2"/>
    <x v="0"/>
  </r>
  <r>
    <x v="63"/>
    <n v="55"/>
    <x v="5"/>
    <x v="0"/>
    <x v="0"/>
    <n v="63.35"/>
    <x v="7"/>
    <n v="506.8"/>
    <n v="325"/>
    <x v="0"/>
    <x v="2"/>
    <n v="5.5"/>
    <x v="2"/>
    <d v="2021-11-06T00:00:00"/>
    <x v="0"/>
    <n v="14"/>
    <x v="2"/>
    <n v="0.38"/>
    <x v="0"/>
    <x v="0"/>
  </r>
  <r>
    <x v="64"/>
    <n v="19"/>
    <x v="4"/>
    <x v="1"/>
    <x v="9"/>
    <n v="149.41999999999999"/>
    <x v="6"/>
    <n v="1643.62"/>
    <n v="363"/>
    <x v="0"/>
    <x v="2"/>
    <n v="11.3"/>
    <x v="2"/>
    <d v="2021-12-22T00:00:00"/>
    <x v="0"/>
    <n v="4"/>
    <x v="2"/>
    <n v="0.12"/>
    <x v="1"/>
    <x v="0"/>
  </r>
  <r>
    <x v="65"/>
    <n v="61"/>
    <x v="0"/>
    <x v="1"/>
    <x v="9"/>
    <n v="137.99"/>
    <x v="7"/>
    <n v="1103.92"/>
    <n v="137"/>
    <x v="0"/>
    <x v="0"/>
    <n v="76.7"/>
    <x v="0"/>
    <d v="2024-01-25T00:00:00"/>
    <x v="2"/>
    <n v="38"/>
    <x v="0"/>
    <n v="0.12"/>
    <x v="1"/>
    <x v="0"/>
  </r>
  <r>
    <x v="66"/>
    <n v="63"/>
    <x v="0"/>
    <x v="1"/>
    <x v="4"/>
    <n v="144.01"/>
    <x v="12"/>
    <n v="2304.16"/>
    <n v="308"/>
    <x v="0"/>
    <x v="2"/>
    <n v="51.8"/>
    <x v="0"/>
    <d v="2023-11-17T00:00:00"/>
    <x v="2"/>
    <n v="33"/>
    <x v="2"/>
    <n v="0.42"/>
    <x v="0"/>
    <x v="0"/>
  </r>
  <r>
    <x v="67"/>
    <n v="39"/>
    <x v="2"/>
    <x v="1"/>
    <x v="9"/>
    <n v="220.81"/>
    <x v="2"/>
    <n v="1545.67"/>
    <n v="8"/>
    <x v="0"/>
    <x v="4"/>
    <n v="34.4"/>
    <x v="1"/>
    <d v="2022-03-12T00:00:00"/>
    <x v="0"/>
    <n v="58"/>
    <x v="0"/>
    <n v="0.15"/>
    <x v="1"/>
    <x v="0"/>
  </r>
  <r>
    <x v="68"/>
    <n v="22"/>
    <x v="4"/>
    <x v="1"/>
    <x v="6"/>
    <n v="35.08"/>
    <x v="15"/>
    <n v="70.16"/>
    <n v="269"/>
    <x v="0"/>
    <x v="3"/>
    <n v="14"/>
    <x v="2"/>
    <d v="2024-07-21T00:00:00"/>
    <x v="2"/>
    <n v="15"/>
    <x v="2"/>
    <n v="0.31"/>
    <x v="0"/>
    <x v="0"/>
  </r>
  <r>
    <x v="69"/>
    <n v="76"/>
    <x v="3"/>
    <x v="1"/>
    <x v="3"/>
    <n v="124.33"/>
    <x v="4"/>
    <n v="745.98"/>
    <n v="192"/>
    <x v="0"/>
    <x v="1"/>
    <n v="59.5"/>
    <x v="0"/>
    <d v="2021-09-28T00:00:00"/>
    <x v="0"/>
    <n v="67"/>
    <x v="1"/>
    <n v="0.47"/>
    <x v="0"/>
    <x v="0"/>
  </r>
  <r>
    <x v="70"/>
    <n v="43"/>
    <x v="2"/>
    <x v="1"/>
    <x v="2"/>
    <n v="129.32"/>
    <x v="10"/>
    <n v="646.59999999999991"/>
    <n v="58"/>
    <x v="0"/>
    <x v="2"/>
    <n v="0"/>
    <x v="2"/>
    <d v="2020-11-08T00:00:00"/>
    <x v="1"/>
    <n v="85"/>
    <x v="1"/>
    <n v="0.5"/>
    <x v="0"/>
    <x v="0"/>
  </r>
  <r>
    <x v="71"/>
    <n v="29"/>
    <x v="1"/>
    <x v="1"/>
    <x v="8"/>
    <n v="59.66"/>
    <x v="7"/>
    <n v="477.28"/>
    <n v="320"/>
    <x v="0"/>
    <x v="3"/>
    <n v="17.2"/>
    <x v="2"/>
    <d v="2022-10-06T00:00:00"/>
    <x v="0"/>
    <n v="66"/>
    <x v="0"/>
    <n v="0.38"/>
    <x v="0"/>
    <x v="0"/>
  </r>
  <r>
    <x v="72"/>
    <n v="36"/>
    <x v="2"/>
    <x v="0"/>
    <x v="6"/>
    <m/>
    <x v="8"/>
    <n v="0"/>
    <n v="85"/>
    <x v="0"/>
    <x v="2"/>
    <n v="2.9"/>
    <x v="2"/>
    <d v="2023-02-22T00:00:00"/>
    <x v="2"/>
    <n v="45"/>
    <x v="0"/>
    <n v="0.35"/>
    <x v="0"/>
    <x v="1"/>
  </r>
  <r>
    <x v="72"/>
    <n v="56"/>
    <x v="0"/>
    <x v="1"/>
    <x v="6"/>
    <n v="76.28"/>
    <x v="0"/>
    <n v="686.52"/>
    <n v="174"/>
    <x v="0"/>
    <x v="3"/>
    <n v="59.7"/>
    <x v="0"/>
    <d v="2021-10-24T00:00:00"/>
    <x v="0"/>
    <n v="87"/>
    <x v="1"/>
    <n v="7.0000000000000007E-2"/>
    <x v="1"/>
    <x v="0"/>
  </r>
  <r>
    <x v="73"/>
    <n v="20"/>
    <x v="4"/>
    <x v="1"/>
    <x v="5"/>
    <m/>
    <x v="9"/>
    <n v="0"/>
    <n v="265"/>
    <x v="0"/>
    <x v="2"/>
    <n v="18.3"/>
    <x v="2"/>
    <d v="2024-07-14T00:00:00"/>
    <x v="2"/>
    <n v="13"/>
    <x v="2"/>
    <n v="0.09"/>
    <x v="1"/>
    <x v="1"/>
  </r>
  <r>
    <x v="74"/>
    <n v="19"/>
    <x v="4"/>
    <x v="0"/>
    <x v="9"/>
    <n v="115.7"/>
    <x v="1"/>
    <n v="1504.1000000000001"/>
    <n v="183"/>
    <x v="0"/>
    <x v="1"/>
    <n v="44.3"/>
    <x v="1"/>
    <d v="2024-02-26T00:00:00"/>
    <x v="2"/>
    <n v="20"/>
    <x v="2"/>
    <n v="0.31"/>
    <x v="0"/>
    <x v="0"/>
  </r>
  <r>
    <x v="75"/>
    <n v="59"/>
    <x v="0"/>
    <x v="0"/>
    <x v="2"/>
    <n v="68.23"/>
    <x v="8"/>
    <n v="818.76"/>
    <n v="330"/>
    <x v="0"/>
    <x v="3"/>
    <n v="20.8"/>
    <x v="1"/>
    <d v="2024-12-19T00:00:00"/>
    <x v="2"/>
    <n v="22"/>
    <x v="2"/>
    <n v="0.13"/>
    <x v="1"/>
    <x v="0"/>
  </r>
  <r>
    <x v="75"/>
    <n v="50"/>
    <x v="5"/>
    <x v="0"/>
    <x v="0"/>
    <n v="27.62"/>
    <x v="1"/>
    <n v="359.06"/>
    <n v="16"/>
    <x v="0"/>
    <x v="2"/>
    <n v="64.599999999999994"/>
    <x v="0"/>
    <d v="2022-01-21T00:00:00"/>
    <x v="0"/>
    <n v="55"/>
    <x v="0"/>
    <n v="0.47"/>
    <x v="0"/>
    <x v="0"/>
  </r>
  <r>
    <x v="76"/>
    <n v="36"/>
    <x v="2"/>
    <x v="1"/>
    <x v="7"/>
    <n v="44.25"/>
    <x v="1"/>
    <n v="575.25"/>
    <n v="317"/>
    <x v="0"/>
    <x v="2"/>
    <n v="5.9"/>
    <x v="2"/>
    <d v="2024-04-29T00:00:00"/>
    <x v="2"/>
    <n v="93"/>
    <x v="1"/>
    <n v="0.16"/>
    <x v="1"/>
    <x v="0"/>
  </r>
  <r>
    <x v="77"/>
    <n v="33"/>
    <x v="1"/>
    <x v="0"/>
    <x v="1"/>
    <n v="20.04"/>
    <x v="5"/>
    <n v="340.68"/>
    <n v="236"/>
    <x v="0"/>
    <x v="0"/>
    <n v="19.899999999999999"/>
    <x v="2"/>
    <d v="2020-09-10T00:00:00"/>
    <x v="1"/>
    <n v="69"/>
    <x v="1"/>
    <n v="0.2"/>
    <x v="1"/>
    <x v="0"/>
  </r>
  <r>
    <x v="78"/>
    <n v="65"/>
    <x v="0"/>
    <x v="1"/>
    <x v="8"/>
    <n v="54.24"/>
    <x v="7"/>
    <n v="433.92"/>
    <n v="316"/>
    <x v="0"/>
    <x v="3"/>
    <n v="71.5"/>
    <x v="0"/>
    <d v="2023-03-08T00:00:00"/>
    <x v="2"/>
    <n v="57"/>
    <x v="0"/>
    <n v="0.45"/>
    <x v="0"/>
    <x v="0"/>
  </r>
  <r>
    <x v="79"/>
    <n v="22"/>
    <x v="4"/>
    <x v="0"/>
    <x v="0"/>
    <n v="28.63"/>
    <x v="4"/>
    <n v="171.78"/>
    <n v="147"/>
    <x v="0"/>
    <x v="1"/>
    <n v="33.200000000000003"/>
    <x v="1"/>
    <d v="2023-05-11T00:00:00"/>
    <x v="2"/>
    <n v="2"/>
    <x v="2"/>
    <n v="0.48"/>
    <x v="0"/>
    <x v="0"/>
  </r>
  <r>
    <x v="79"/>
    <n v="33"/>
    <x v="1"/>
    <x v="0"/>
    <x v="4"/>
    <n v="74.13"/>
    <x v="14"/>
    <n v="296.52"/>
    <n v="283"/>
    <x v="0"/>
    <x v="3"/>
    <n v="56.3"/>
    <x v="0"/>
    <d v="2021-12-09T00:00:00"/>
    <x v="0"/>
    <n v="35"/>
    <x v="0"/>
    <n v="0.16"/>
    <x v="1"/>
    <x v="0"/>
  </r>
  <r>
    <x v="80"/>
    <n v="41"/>
    <x v="2"/>
    <x v="1"/>
    <x v="9"/>
    <n v="23.3"/>
    <x v="0"/>
    <n v="209.70000000000002"/>
    <n v="287"/>
    <x v="0"/>
    <x v="4"/>
    <n v="93.2"/>
    <x v="0"/>
    <d v="2025-03-24T00:00:00"/>
    <x v="2"/>
    <n v="66"/>
    <x v="0"/>
    <n v="0.11"/>
    <x v="1"/>
    <x v="0"/>
  </r>
  <r>
    <x v="81"/>
    <n v="46"/>
    <x v="5"/>
    <x v="2"/>
    <x v="9"/>
    <n v="72.010000000000005"/>
    <x v="2"/>
    <n v="504.07000000000005"/>
    <n v="67"/>
    <x v="1"/>
    <x v="1"/>
    <n v="95"/>
    <x v="0"/>
    <d v="2020-10-28T00:00:00"/>
    <x v="1"/>
    <n v="68"/>
    <x v="1"/>
    <n v="0.41"/>
    <x v="0"/>
    <x v="0"/>
  </r>
  <r>
    <x v="82"/>
    <n v="37"/>
    <x v="2"/>
    <x v="0"/>
    <x v="6"/>
    <n v="306.02"/>
    <x v="7"/>
    <n v="2448.16"/>
    <n v="62"/>
    <x v="0"/>
    <x v="3"/>
    <n v="63"/>
    <x v="0"/>
    <d v="2022-12-02T00:00:00"/>
    <x v="0"/>
    <n v="23"/>
    <x v="2"/>
    <n v="0.44"/>
    <x v="0"/>
    <x v="0"/>
  </r>
  <r>
    <x v="83"/>
    <n v="22"/>
    <x v="4"/>
    <x v="1"/>
    <x v="8"/>
    <n v="137.27000000000001"/>
    <x v="4"/>
    <n v="823.62000000000012"/>
    <n v="323"/>
    <x v="0"/>
    <x v="1"/>
    <n v="72.8"/>
    <x v="0"/>
    <d v="2021-04-21T00:00:00"/>
    <x v="0"/>
    <n v="7"/>
    <x v="2"/>
    <n v="0.43"/>
    <x v="0"/>
    <x v="0"/>
  </r>
  <r>
    <x v="84"/>
    <n v="34"/>
    <x v="1"/>
    <x v="0"/>
    <x v="7"/>
    <n v="114.02"/>
    <x v="0"/>
    <n v="1026.18"/>
    <n v="262"/>
    <x v="0"/>
    <x v="4"/>
    <n v="18"/>
    <x v="2"/>
    <d v="2023-08-24T00:00:00"/>
    <x v="2"/>
    <n v="61"/>
    <x v="0"/>
    <n v="0.2"/>
    <x v="1"/>
    <x v="0"/>
  </r>
  <r>
    <x v="85"/>
    <n v="23"/>
    <x v="4"/>
    <x v="0"/>
    <x v="1"/>
    <n v="346.3"/>
    <x v="2"/>
    <n v="2424.1"/>
    <n v="72"/>
    <x v="0"/>
    <x v="2"/>
    <n v="49.3"/>
    <x v="1"/>
    <d v="2022-12-05T00:00:00"/>
    <x v="0"/>
    <n v="63"/>
    <x v="0"/>
    <n v="0.16"/>
    <x v="1"/>
    <x v="0"/>
  </r>
  <r>
    <x v="85"/>
    <n v="60"/>
    <x v="0"/>
    <x v="0"/>
    <x v="5"/>
    <n v="251.52"/>
    <x v="7"/>
    <n v="2012.16"/>
    <n v="1"/>
    <x v="0"/>
    <x v="1"/>
    <n v="1.1000000000000001"/>
    <x v="2"/>
    <d v="2023-09-24T00:00:00"/>
    <x v="2"/>
    <n v="23"/>
    <x v="2"/>
    <n v="0.05"/>
    <x v="1"/>
    <x v="0"/>
  </r>
  <r>
    <x v="86"/>
    <n v="34"/>
    <x v="1"/>
    <x v="1"/>
    <x v="8"/>
    <n v="80.7"/>
    <x v="4"/>
    <n v="484.20000000000005"/>
    <n v="303"/>
    <x v="0"/>
    <x v="2"/>
    <n v="0"/>
    <x v="2"/>
    <d v="2021-07-16T00:00:00"/>
    <x v="0"/>
    <n v="58"/>
    <x v="0"/>
    <n v="0.26"/>
    <x v="0"/>
    <x v="0"/>
  </r>
  <r>
    <x v="87"/>
    <n v="26"/>
    <x v="1"/>
    <x v="0"/>
    <x v="0"/>
    <n v="249.33"/>
    <x v="2"/>
    <n v="1745.3100000000002"/>
    <n v="52"/>
    <x v="0"/>
    <x v="4"/>
    <n v="11.8"/>
    <x v="2"/>
    <d v="2025-04-23T00:00:00"/>
    <x v="2"/>
    <n v="52"/>
    <x v="0"/>
    <n v="0.14000000000000001"/>
    <x v="1"/>
    <x v="0"/>
  </r>
  <r>
    <x v="88"/>
    <n v="19"/>
    <x v="4"/>
    <x v="0"/>
    <x v="3"/>
    <n v="29.14"/>
    <x v="6"/>
    <n v="320.54000000000002"/>
    <n v="131"/>
    <x v="0"/>
    <x v="1"/>
    <n v="16.600000000000001"/>
    <x v="2"/>
    <d v="2024-12-16T00:00:00"/>
    <x v="2"/>
    <n v="16"/>
    <x v="2"/>
    <n v="0.22"/>
    <x v="0"/>
    <x v="0"/>
  </r>
  <r>
    <x v="89"/>
    <n v="54"/>
    <x v="5"/>
    <x v="0"/>
    <x v="6"/>
    <n v="23.6"/>
    <x v="7"/>
    <n v="188.8"/>
    <n v="279"/>
    <x v="0"/>
    <x v="2"/>
    <n v="2.4"/>
    <x v="2"/>
    <d v="2023-03-16T00:00:00"/>
    <x v="2"/>
    <n v="52"/>
    <x v="0"/>
    <n v="0.26"/>
    <x v="0"/>
    <x v="0"/>
  </r>
  <r>
    <x v="90"/>
    <n v="64"/>
    <x v="0"/>
    <x v="0"/>
    <x v="4"/>
    <n v="84.23"/>
    <x v="7"/>
    <n v="673.84"/>
    <n v="69"/>
    <x v="0"/>
    <x v="0"/>
    <n v="71.400000000000006"/>
    <x v="0"/>
    <d v="2021-08-26T00:00:00"/>
    <x v="0"/>
    <n v="38"/>
    <x v="0"/>
    <n v="0.48"/>
    <x v="0"/>
    <x v="0"/>
  </r>
  <r>
    <x v="91"/>
    <n v="46"/>
    <x v="5"/>
    <x v="0"/>
    <x v="1"/>
    <n v="127.3"/>
    <x v="10"/>
    <n v="636.5"/>
    <n v="47"/>
    <x v="0"/>
    <x v="3"/>
    <n v="88.8"/>
    <x v="0"/>
    <d v="2021-07-20T00:00:00"/>
    <x v="0"/>
    <n v="11"/>
    <x v="2"/>
    <n v="0.08"/>
    <x v="1"/>
    <x v="0"/>
  </r>
  <r>
    <x v="91"/>
    <n v="37"/>
    <x v="2"/>
    <x v="0"/>
    <x v="5"/>
    <n v="256.2"/>
    <x v="4"/>
    <n v="1537.1999999999998"/>
    <n v="255"/>
    <x v="0"/>
    <x v="2"/>
    <n v="90"/>
    <x v="0"/>
    <d v="2021-06-02T00:00:00"/>
    <x v="0"/>
    <n v="54"/>
    <x v="0"/>
    <n v="0.21"/>
    <x v="0"/>
    <x v="0"/>
  </r>
  <r>
    <x v="92"/>
    <n v="34"/>
    <x v="1"/>
    <x v="0"/>
    <x v="3"/>
    <n v="89.23"/>
    <x v="0"/>
    <n v="803.07"/>
    <n v="36"/>
    <x v="0"/>
    <x v="0"/>
    <n v="0"/>
    <x v="2"/>
    <d v="2020-10-06T00:00:00"/>
    <x v="1"/>
    <n v="70"/>
    <x v="1"/>
    <n v="0.26"/>
    <x v="0"/>
    <x v="0"/>
  </r>
  <r>
    <x v="93"/>
    <n v="71"/>
    <x v="3"/>
    <x v="0"/>
    <x v="8"/>
    <n v="100.72"/>
    <x v="0"/>
    <n v="906.48"/>
    <n v="3"/>
    <x v="0"/>
    <x v="0"/>
    <n v="79.8"/>
    <x v="0"/>
    <d v="2022-12-25T00:00:00"/>
    <x v="0"/>
    <n v="15"/>
    <x v="2"/>
    <n v="0.28999999999999998"/>
    <x v="0"/>
    <x v="0"/>
  </r>
  <r>
    <x v="94"/>
    <n v="32"/>
    <x v="1"/>
    <x v="1"/>
    <x v="0"/>
    <n v="117.68"/>
    <x v="3"/>
    <n v="1176.8000000000002"/>
    <n v="323"/>
    <x v="0"/>
    <x v="0"/>
    <n v="37.299999999999997"/>
    <x v="1"/>
    <d v="2021-01-30T00:00:00"/>
    <x v="0"/>
    <n v="53"/>
    <x v="0"/>
    <n v="0.17"/>
    <x v="1"/>
    <x v="0"/>
  </r>
  <r>
    <x v="94"/>
    <n v="70"/>
    <x v="3"/>
    <x v="1"/>
    <x v="9"/>
    <n v="137.57"/>
    <x v="7"/>
    <n v="1100.56"/>
    <n v="303"/>
    <x v="0"/>
    <x v="3"/>
    <n v="79.2"/>
    <x v="0"/>
    <d v="2023-11-01T00:00:00"/>
    <x v="2"/>
    <n v="65"/>
    <x v="0"/>
    <n v="0.23"/>
    <x v="0"/>
    <x v="0"/>
  </r>
  <r>
    <x v="95"/>
    <n v="64"/>
    <x v="0"/>
    <x v="0"/>
    <x v="1"/>
    <n v="99.89"/>
    <x v="3"/>
    <n v="998.9"/>
    <n v="208"/>
    <x v="0"/>
    <x v="0"/>
    <n v="25.8"/>
    <x v="1"/>
    <d v="2021-01-02T00:00:00"/>
    <x v="0"/>
    <n v="91"/>
    <x v="1"/>
    <n v="0.34"/>
    <x v="0"/>
    <x v="0"/>
  </r>
  <r>
    <x v="96"/>
    <n v="79"/>
    <x v="3"/>
    <x v="1"/>
    <x v="2"/>
    <n v="133.80000000000001"/>
    <x v="3"/>
    <n v="1338"/>
    <n v="26"/>
    <x v="0"/>
    <x v="2"/>
    <n v="58.8"/>
    <x v="0"/>
    <d v="2024-06-18T00:00:00"/>
    <x v="2"/>
    <n v="84"/>
    <x v="1"/>
    <n v="0.22"/>
    <x v="0"/>
    <x v="0"/>
  </r>
  <r>
    <x v="96"/>
    <n v="19"/>
    <x v="4"/>
    <x v="0"/>
    <x v="4"/>
    <n v="59.56"/>
    <x v="3"/>
    <n v="595.6"/>
    <n v="97"/>
    <x v="0"/>
    <x v="1"/>
    <n v="93.2"/>
    <x v="0"/>
    <d v="2023-05-24T00:00:00"/>
    <x v="2"/>
    <n v="54"/>
    <x v="0"/>
    <n v="0.59"/>
    <x v="2"/>
    <x v="0"/>
  </r>
  <r>
    <x v="97"/>
    <n v="23"/>
    <x v="4"/>
    <x v="0"/>
    <x v="2"/>
    <n v="36.42"/>
    <x v="7"/>
    <n v="291.36"/>
    <n v="151"/>
    <x v="0"/>
    <x v="1"/>
    <n v="7.9"/>
    <x v="2"/>
    <d v="2022-03-16T00:00:00"/>
    <x v="0"/>
    <n v="40"/>
    <x v="0"/>
    <n v="0.3"/>
    <x v="0"/>
    <x v="0"/>
  </r>
  <r>
    <x v="97"/>
    <n v="43"/>
    <x v="2"/>
    <x v="2"/>
    <x v="0"/>
    <n v="116.21"/>
    <x v="11"/>
    <n v="2207.9899999999998"/>
    <n v="259"/>
    <x v="1"/>
    <x v="4"/>
    <n v="0"/>
    <x v="2"/>
    <d v="2021-01-15T00:00:00"/>
    <x v="0"/>
    <n v="84"/>
    <x v="1"/>
    <n v="0.34"/>
    <x v="0"/>
    <x v="0"/>
  </r>
  <r>
    <x v="98"/>
    <n v="69"/>
    <x v="3"/>
    <x v="2"/>
    <x v="1"/>
    <n v="87.84"/>
    <x v="6"/>
    <n v="966.24"/>
    <n v="3"/>
    <x v="0"/>
    <x v="2"/>
    <n v="65.7"/>
    <x v="0"/>
    <d v="2024-06-08T00:00:00"/>
    <x v="2"/>
    <n v="81"/>
    <x v="1"/>
    <n v="0.43"/>
    <x v="0"/>
    <x v="0"/>
  </r>
  <r>
    <x v="99"/>
    <n v="67"/>
    <x v="3"/>
    <x v="0"/>
    <x v="8"/>
    <n v="321.19"/>
    <x v="8"/>
    <n v="3854.2799999999997"/>
    <n v="187"/>
    <x v="0"/>
    <x v="1"/>
    <n v="52.5"/>
    <x v="0"/>
    <d v="2022-12-16T00:00:00"/>
    <x v="0"/>
    <n v="12"/>
    <x v="2"/>
    <n v="0.14000000000000001"/>
    <x v="1"/>
    <x v="0"/>
  </r>
  <r>
    <x v="100"/>
    <n v="78"/>
    <x v="3"/>
    <x v="1"/>
    <x v="8"/>
    <n v="43.59"/>
    <x v="2"/>
    <n v="305.13"/>
    <n v="195"/>
    <x v="0"/>
    <x v="2"/>
    <n v="0"/>
    <x v="2"/>
    <d v="2023-06-03T00:00:00"/>
    <x v="2"/>
    <n v="10"/>
    <x v="2"/>
    <n v="0.04"/>
    <x v="1"/>
    <x v="0"/>
  </r>
  <r>
    <x v="101"/>
    <n v="79"/>
    <x v="3"/>
    <x v="0"/>
    <x v="4"/>
    <n v="146.69999999999999"/>
    <x v="6"/>
    <n v="1613.6999999999998"/>
    <n v="272"/>
    <x v="0"/>
    <x v="1"/>
    <n v="71.7"/>
    <x v="0"/>
    <d v="2022-10-18T00:00:00"/>
    <x v="0"/>
    <n v="45"/>
    <x v="0"/>
    <n v="0.24"/>
    <x v="0"/>
    <x v="0"/>
  </r>
  <r>
    <x v="101"/>
    <n v="58"/>
    <x v="0"/>
    <x v="0"/>
    <x v="7"/>
    <n v="61.98"/>
    <x v="6"/>
    <n v="681.78"/>
    <n v="335"/>
    <x v="0"/>
    <x v="2"/>
    <n v="38.1"/>
    <x v="1"/>
    <d v="2020-08-07T00:00:00"/>
    <x v="1"/>
    <n v="98"/>
    <x v="1"/>
    <n v="0.06"/>
    <x v="1"/>
    <x v="0"/>
  </r>
  <r>
    <x v="102"/>
    <n v="78"/>
    <x v="3"/>
    <x v="0"/>
    <x v="2"/>
    <n v="43.4"/>
    <x v="1"/>
    <n v="564.19999999999993"/>
    <n v="189"/>
    <x v="0"/>
    <x v="0"/>
    <n v="80.400000000000006"/>
    <x v="0"/>
    <d v="2023-11-01T00:00:00"/>
    <x v="2"/>
    <n v="80"/>
    <x v="1"/>
    <n v="0.59"/>
    <x v="2"/>
    <x v="0"/>
  </r>
  <r>
    <x v="103"/>
    <n v="78"/>
    <x v="3"/>
    <x v="0"/>
    <x v="7"/>
    <n v="91.04"/>
    <x v="7"/>
    <n v="728.32"/>
    <n v="115"/>
    <x v="0"/>
    <x v="0"/>
    <n v="6.8"/>
    <x v="2"/>
    <d v="2024-09-18T00:00:00"/>
    <x v="2"/>
    <n v="77"/>
    <x v="1"/>
    <n v="0.43"/>
    <x v="0"/>
    <x v="0"/>
  </r>
  <r>
    <x v="103"/>
    <n v="20"/>
    <x v="4"/>
    <x v="2"/>
    <x v="9"/>
    <n v="117.22"/>
    <x v="8"/>
    <n v="1406.6399999999999"/>
    <n v="138"/>
    <x v="0"/>
    <x v="2"/>
    <n v="62.7"/>
    <x v="0"/>
    <d v="2022-12-25T00:00:00"/>
    <x v="0"/>
    <n v="48"/>
    <x v="0"/>
    <n v="0.45"/>
    <x v="0"/>
    <x v="0"/>
  </r>
  <r>
    <x v="103"/>
    <n v="31"/>
    <x v="1"/>
    <x v="0"/>
    <x v="6"/>
    <n v="107.74"/>
    <x v="8"/>
    <n v="1292.8799999999999"/>
    <n v="6"/>
    <x v="0"/>
    <x v="1"/>
    <n v="94.9"/>
    <x v="0"/>
    <d v="2022-01-17T00:00:00"/>
    <x v="0"/>
    <n v="94"/>
    <x v="1"/>
    <n v="0.34"/>
    <x v="0"/>
    <x v="0"/>
  </r>
  <r>
    <x v="104"/>
    <n v="43"/>
    <x v="2"/>
    <x v="1"/>
    <x v="9"/>
    <m/>
    <x v="1"/>
    <n v="0"/>
    <n v="174"/>
    <x v="0"/>
    <x v="4"/>
    <n v="19.2"/>
    <x v="2"/>
    <d v="2023-11-02T00:00:00"/>
    <x v="2"/>
    <n v="54"/>
    <x v="0"/>
    <n v="0.14000000000000001"/>
    <x v="1"/>
    <x v="1"/>
  </r>
  <r>
    <x v="104"/>
    <n v="48"/>
    <x v="5"/>
    <x v="0"/>
    <x v="6"/>
    <n v="56.54"/>
    <x v="0"/>
    <n v="508.86"/>
    <n v="77"/>
    <x v="0"/>
    <x v="2"/>
    <n v="75.2"/>
    <x v="0"/>
    <d v="2023-12-01T00:00:00"/>
    <x v="2"/>
    <n v="87"/>
    <x v="1"/>
    <n v="0.26"/>
    <x v="0"/>
    <x v="0"/>
  </r>
  <r>
    <x v="105"/>
    <n v="71"/>
    <x v="3"/>
    <x v="2"/>
    <x v="1"/>
    <n v="172.13"/>
    <x v="3"/>
    <n v="1721.3"/>
    <n v="356"/>
    <x v="0"/>
    <x v="3"/>
    <n v="42.9"/>
    <x v="1"/>
    <d v="2024-11-21T00:00:00"/>
    <x v="2"/>
    <n v="52"/>
    <x v="0"/>
    <n v="0.23"/>
    <x v="0"/>
    <x v="0"/>
  </r>
  <r>
    <x v="105"/>
    <n v="37"/>
    <x v="2"/>
    <x v="1"/>
    <x v="5"/>
    <n v="102.71"/>
    <x v="10"/>
    <n v="513.54999999999995"/>
    <n v="16"/>
    <x v="0"/>
    <x v="1"/>
    <n v="2.4"/>
    <x v="2"/>
    <d v="2023-03-09T00:00:00"/>
    <x v="2"/>
    <n v="99"/>
    <x v="1"/>
    <n v="0.28999999999999998"/>
    <x v="0"/>
    <x v="0"/>
  </r>
  <r>
    <x v="106"/>
    <n v="69"/>
    <x v="3"/>
    <x v="2"/>
    <x v="5"/>
    <n v="48.49"/>
    <x v="4"/>
    <n v="290.94"/>
    <n v="45"/>
    <x v="0"/>
    <x v="1"/>
    <n v="65.599999999999994"/>
    <x v="0"/>
    <d v="2021-04-27T00:00:00"/>
    <x v="0"/>
    <n v="62"/>
    <x v="0"/>
    <n v="0.28999999999999998"/>
    <x v="0"/>
    <x v="0"/>
  </r>
  <r>
    <x v="107"/>
    <n v="51"/>
    <x v="5"/>
    <x v="1"/>
    <x v="4"/>
    <n v="166.59"/>
    <x v="2"/>
    <n v="1166.1300000000001"/>
    <n v="244"/>
    <x v="0"/>
    <x v="1"/>
    <n v="14.5"/>
    <x v="2"/>
    <d v="2023-02-22T00:00:00"/>
    <x v="2"/>
    <n v="15"/>
    <x v="2"/>
    <n v="0.13"/>
    <x v="1"/>
    <x v="0"/>
  </r>
  <r>
    <x v="108"/>
    <n v="55"/>
    <x v="5"/>
    <x v="2"/>
    <x v="9"/>
    <n v="26.99"/>
    <x v="10"/>
    <n v="134.94999999999999"/>
    <n v="141"/>
    <x v="0"/>
    <x v="4"/>
    <n v="43.6"/>
    <x v="1"/>
    <d v="2024-02-01T00:00:00"/>
    <x v="2"/>
    <n v="8"/>
    <x v="2"/>
    <n v="7.0000000000000007E-2"/>
    <x v="1"/>
    <x v="0"/>
  </r>
  <r>
    <x v="109"/>
    <n v="50"/>
    <x v="5"/>
    <x v="2"/>
    <x v="5"/>
    <n v="503.63"/>
    <x v="2"/>
    <n v="3525.41"/>
    <n v="245"/>
    <x v="0"/>
    <x v="2"/>
    <n v="28.9"/>
    <x v="1"/>
    <d v="2022-05-09T00:00:00"/>
    <x v="0"/>
    <n v="33"/>
    <x v="2"/>
    <n v="0.52"/>
    <x v="2"/>
    <x v="0"/>
  </r>
  <r>
    <x v="110"/>
    <n v="41"/>
    <x v="2"/>
    <x v="1"/>
    <x v="9"/>
    <n v="148.69"/>
    <x v="13"/>
    <n v="2081.66"/>
    <n v="311"/>
    <x v="0"/>
    <x v="2"/>
    <n v="29.8"/>
    <x v="1"/>
    <d v="2021-09-23T00:00:00"/>
    <x v="0"/>
    <n v="16"/>
    <x v="2"/>
    <n v="0.17"/>
    <x v="1"/>
    <x v="0"/>
  </r>
  <r>
    <x v="111"/>
    <n v="68"/>
    <x v="3"/>
    <x v="0"/>
    <x v="2"/>
    <n v="41.85"/>
    <x v="0"/>
    <n v="376.65000000000003"/>
    <n v="64"/>
    <x v="0"/>
    <x v="2"/>
    <n v="64.2"/>
    <x v="0"/>
    <d v="2023-06-03T00:00:00"/>
    <x v="2"/>
    <n v="9"/>
    <x v="2"/>
    <n v="0.51"/>
    <x v="2"/>
    <x v="0"/>
  </r>
  <r>
    <x v="112"/>
    <n v="19"/>
    <x v="4"/>
    <x v="1"/>
    <x v="7"/>
    <n v="30.69"/>
    <x v="4"/>
    <n v="184.14000000000001"/>
    <n v="134"/>
    <x v="0"/>
    <x v="1"/>
    <n v="81.599999999999994"/>
    <x v="0"/>
    <d v="2023-12-17T00:00:00"/>
    <x v="2"/>
    <n v="23"/>
    <x v="2"/>
    <n v="0.25"/>
    <x v="0"/>
    <x v="0"/>
  </r>
  <r>
    <x v="112"/>
    <n v="51"/>
    <x v="5"/>
    <x v="0"/>
    <x v="8"/>
    <n v="303.3"/>
    <x v="7"/>
    <n v="2426.4"/>
    <n v="119"/>
    <x v="0"/>
    <x v="1"/>
    <n v="63.8"/>
    <x v="0"/>
    <d v="2023-08-31T00:00:00"/>
    <x v="2"/>
    <n v="19"/>
    <x v="2"/>
    <n v="0.55000000000000004"/>
    <x v="2"/>
    <x v="0"/>
  </r>
  <r>
    <x v="112"/>
    <n v="31"/>
    <x v="1"/>
    <x v="1"/>
    <x v="8"/>
    <n v="138.16"/>
    <x v="9"/>
    <n v="2072.4"/>
    <n v="74"/>
    <x v="0"/>
    <x v="1"/>
    <n v="93.8"/>
    <x v="0"/>
    <d v="2025-06-26T00:00:00"/>
    <x v="2"/>
    <n v="37"/>
    <x v="0"/>
    <n v="0.23"/>
    <x v="0"/>
    <x v="0"/>
  </r>
  <r>
    <x v="113"/>
    <n v="29"/>
    <x v="1"/>
    <x v="1"/>
    <x v="8"/>
    <n v="32.409999999999997"/>
    <x v="3"/>
    <n v="324.09999999999997"/>
    <n v="89"/>
    <x v="0"/>
    <x v="4"/>
    <n v="74.5"/>
    <x v="0"/>
    <d v="2021-04-16T00:00:00"/>
    <x v="0"/>
    <n v="77"/>
    <x v="1"/>
    <n v="0.15"/>
    <x v="1"/>
    <x v="0"/>
  </r>
  <r>
    <x v="114"/>
    <n v="60"/>
    <x v="0"/>
    <x v="1"/>
    <x v="6"/>
    <n v="70.540000000000006"/>
    <x v="7"/>
    <n v="564.32000000000005"/>
    <n v="306"/>
    <x v="0"/>
    <x v="2"/>
    <n v="81"/>
    <x v="0"/>
    <d v="2023-04-20T00:00:00"/>
    <x v="2"/>
    <n v="89"/>
    <x v="1"/>
    <n v="0.19"/>
    <x v="1"/>
    <x v="0"/>
  </r>
  <r>
    <x v="115"/>
    <n v="19"/>
    <x v="4"/>
    <x v="0"/>
    <x v="4"/>
    <n v="162.11000000000001"/>
    <x v="8"/>
    <n v="1945.3200000000002"/>
    <n v="320"/>
    <x v="0"/>
    <x v="1"/>
    <n v="59.2"/>
    <x v="0"/>
    <d v="2024-01-03T00:00:00"/>
    <x v="2"/>
    <n v="33"/>
    <x v="2"/>
    <n v="0.35"/>
    <x v="0"/>
    <x v="0"/>
  </r>
  <r>
    <x v="116"/>
    <n v="32"/>
    <x v="1"/>
    <x v="1"/>
    <x v="6"/>
    <n v="114.79"/>
    <x v="6"/>
    <n v="1262.69"/>
    <n v="261"/>
    <x v="1"/>
    <x v="4"/>
    <n v="85.4"/>
    <x v="0"/>
    <d v="2022-12-16T00:00:00"/>
    <x v="0"/>
    <n v="82"/>
    <x v="1"/>
    <n v="0.15"/>
    <x v="1"/>
    <x v="0"/>
  </r>
  <r>
    <x v="116"/>
    <n v="33"/>
    <x v="1"/>
    <x v="1"/>
    <x v="4"/>
    <n v="117.4"/>
    <x v="7"/>
    <n v="939.2"/>
    <n v="350"/>
    <x v="0"/>
    <x v="0"/>
    <n v="65.400000000000006"/>
    <x v="0"/>
    <d v="2021-09-21T00:00:00"/>
    <x v="0"/>
    <n v="42"/>
    <x v="0"/>
    <n v="0.06"/>
    <x v="1"/>
    <x v="0"/>
  </r>
  <r>
    <x v="117"/>
    <n v="68"/>
    <x v="3"/>
    <x v="0"/>
    <x v="5"/>
    <n v="117.13"/>
    <x v="6"/>
    <n v="1288.4299999999998"/>
    <n v="223"/>
    <x v="0"/>
    <x v="1"/>
    <n v="81.7"/>
    <x v="0"/>
    <d v="2023-12-01T00:00:00"/>
    <x v="2"/>
    <n v="33"/>
    <x v="2"/>
    <n v="0.28000000000000003"/>
    <x v="0"/>
    <x v="0"/>
  </r>
  <r>
    <x v="117"/>
    <n v="72"/>
    <x v="3"/>
    <x v="1"/>
    <x v="9"/>
    <m/>
    <x v="1"/>
    <n v="0"/>
    <n v="298"/>
    <x v="0"/>
    <x v="1"/>
    <n v="94.1"/>
    <x v="0"/>
    <d v="2024-10-26T00:00:00"/>
    <x v="2"/>
    <n v="57"/>
    <x v="0"/>
    <n v="7.0000000000000007E-2"/>
    <x v="1"/>
    <x v="1"/>
  </r>
  <r>
    <x v="118"/>
    <n v="41"/>
    <x v="2"/>
    <x v="0"/>
    <x v="7"/>
    <n v="37.270000000000003"/>
    <x v="6"/>
    <n v="409.97"/>
    <n v="87"/>
    <x v="0"/>
    <x v="2"/>
    <n v="66.5"/>
    <x v="0"/>
    <d v="2020-11-18T00:00:00"/>
    <x v="1"/>
    <n v="9"/>
    <x v="2"/>
    <n v="0.19"/>
    <x v="1"/>
    <x v="0"/>
  </r>
  <r>
    <x v="119"/>
    <n v="39"/>
    <x v="2"/>
    <x v="1"/>
    <x v="5"/>
    <n v="76.760000000000005"/>
    <x v="3"/>
    <n v="767.6"/>
    <n v="319"/>
    <x v="0"/>
    <x v="3"/>
    <n v="88.2"/>
    <x v="0"/>
    <d v="2022-03-03T00:00:00"/>
    <x v="0"/>
    <n v="45"/>
    <x v="0"/>
    <n v="0.02"/>
    <x v="1"/>
    <x v="0"/>
  </r>
  <r>
    <x v="119"/>
    <n v="37"/>
    <x v="2"/>
    <x v="1"/>
    <x v="6"/>
    <n v="93.28"/>
    <x v="1"/>
    <n v="1212.6400000000001"/>
    <n v="77"/>
    <x v="0"/>
    <x v="0"/>
    <n v="6.2"/>
    <x v="2"/>
    <d v="2021-01-19T00:00:00"/>
    <x v="0"/>
    <n v="15"/>
    <x v="2"/>
    <n v="0.15"/>
    <x v="1"/>
    <x v="0"/>
  </r>
  <r>
    <x v="120"/>
    <n v="60"/>
    <x v="0"/>
    <x v="0"/>
    <x v="9"/>
    <n v="54.87"/>
    <x v="1"/>
    <n v="713.31"/>
    <n v="207"/>
    <x v="0"/>
    <x v="3"/>
    <n v="86.5"/>
    <x v="0"/>
    <d v="2022-04-23T00:00:00"/>
    <x v="0"/>
    <n v="61"/>
    <x v="0"/>
    <n v="0.05"/>
    <x v="1"/>
    <x v="0"/>
  </r>
  <r>
    <x v="120"/>
    <n v="18"/>
    <x v="4"/>
    <x v="1"/>
    <x v="9"/>
    <n v="51.1"/>
    <x v="2"/>
    <n v="357.7"/>
    <n v="207"/>
    <x v="0"/>
    <x v="4"/>
    <n v="70.2"/>
    <x v="0"/>
    <d v="2021-09-30T00:00:00"/>
    <x v="0"/>
    <n v="98"/>
    <x v="1"/>
    <n v="0.31"/>
    <x v="0"/>
    <x v="0"/>
  </r>
  <r>
    <x v="121"/>
    <n v="68"/>
    <x v="3"/>
    <x v="1"/>
    <x v="4"/>
    <n v="239.41"/>
    <x v="7"/>
    <n v="1915.28"/>
    <n v="203"/>
    <x v="0"/>
    <x v="0"/>
    <n v="56.5"/>
    <x v="0"/>
    <d v="2021-09-16T00:00:00"/>
    <x v="0"/>
    <n v="29"/>
    <x v="2"/>
    <n v="0.36"/>
    <x v="0"/>
    <x v="0"/>
  </r>
  <r>
    <x v="121"/>
    <n v="26"/>
    <x v="1"/>
    <x v="0"/>
    <x v="3"/>
    <m/>
    <x v="8"/>
    <n v="0"/>
    <n v="188"/>
    <x v="0"/>
    <x v="1"/>
    <n v="62.7"/>
    <x v="0"/>
    <d v="2021-06-04T00:00:00"/>
    <x v="0"/>
    <n v="87"/>
    <x v="1"/>
    <n v="0.4"/>
    <x v="0"/>
    <x v="1"/>
  </r>
  <r>
    <x v="122"/>
    <n v="63"/>
    <x v="0"/>
    <x v="2"/>
    <x v="2"/>
    <n v="170.83"/>
    <x v="0"/>
    <n v="1537.47"/>
    <n v="50"/>
    <x v="0"/>
    <x v="0"/>
    <n v="71.7"/>
    <x v="0"/>
    <d v="2023-05-12T00:00:00"/>
    <x v="2"/>
    <n v="17"/>
    <x v="2"/>
    <n v="0.1"/>
    <x v="1"/>
    <x v="0"/>
  </r>
  <r>
    <x v="123"/>
    <n v="20"/>
    <x v="4"/>
    <x v="0"/>
    <x v="3"/>
    <n v="151.49"/>
    <x v="6"/>
    <n v="1666.39"/>
    <n v="17"/>
    <x v="0"/>
    <x v="3"/>
    <n v="89.4"/>
    <x v="0"/>
    <d v="2023-11-09T00:00:00"/>
    <x v="2"/>
    <n v="11"/>
    <x v="2"/>
    <n v="0.32"/>
    <x v="0"/>
    <x v="0"/>
  </r>
  <r>
    <x v="124"/>
    <n v="37"/>
    <x v="2"/>
    <x v="1"/>
    <x v="0"/>
    <n v="143.79"/>
    <x v="8"/>
    <n v="1725.48"/>
    <n v="122"/>
    <x v="0"/>
    <x v="4"/>
    <n v="85.8"/>
    <x v="0"/>
    <d v="2024-06-25T00:00:00"/>
    <x v="2"/>
    <n v="72"/>
    <x v="1"/>
    <n v="0.59"/>
    <x v="2"/>
    <x v="0"/>
  </r>
  <r>
    <x v="124"/>
    <n v="28"/>
    <x v="1"/>
    <x v="0"/>
    <x v="1"/>
    <n v="141.56"/>
    <x v="1"/>
    <n v="1840.28"/>
    <n v="13"/>
    <x v="0"/>
    <x v="4"/>
    <n v="63"/>
    <x v="0"/>
    <d v="2022-08-07T00:00:00"/>
    <x v="0"/>
    <n v="13"/>
    <x v="2"/>
    <n v="0.02"/>
    <x v="1"/>
    <x v="0"/>
  </r>
  <r>
    <x v="124"/>
    <n v="27"/>
    <x v="1"/>
    <x v="0"/>
    <x v="0"/>
    <n v="228.05"/>
    <x v="5"/>
    <n v="3876.8500000000004"/>
    <n v="85"/>
    <x v="0"/>
    <x v="1"/>
    <n v="22.5"/>
    <x v="1"/>
    <d v="2021-12-06T00:00:00"/>
    <x v="0"/>
    <n v="31"/>
    <x v="2"/>
    <n v="0.56000000000000005"/>
    <x v="2"/>
    <x v="0"/>
  </r>
  <r>
    <x v="125"/>
    <n v="59"/>
    <x v="0"/>
    <x v="1"/>
    <x v="9"/>
    <n v="251.29"/>
    <x v="5"/>
    <n v="4271.93"/>
    <n v="127"/>
    <x v="0"/>
    <x v="4"/>
    <n v="58.3"/>
    <x v="0"/>
    <d v="2021-11-28T00:00:00"/>
    <x v="0"/>
    <n v="2"/>
    <x v="2"/>
    <n v="0.27"/>
    <x v="0"/>
    <x v="0"/>
  </r>
  <r>
    <x v="126"/>
    <n v="33"/>
    <x v="1"/>
    <x v="0"/>
    <x v="3"/>
    <n v="115.98"/>
    <x v="16"/>
    <n v="2087.64"/>
    <n v="355"/>
    <x v="0"/>
    <x v="0"/>
    <n v="94.4"/>
    <x v="0"/>
    <d v="2024-01-25T00:00:00"/>
    <x v="2"/>
    <n v="2"/>
    <x v="2"/>
    <n v="0.11"/>
    <x v="1"/>
    <x v="0"/>
  </r>
  <r>
    <x v="127"/>
    <n v="76"/>
    <x v="3"/>
    <x v="1"/>
    <x v="7"/>
    <n v="201.18"/>
    <x v="6"/>
    <n v="2212.98"/>
    <n v="51"/>
    <x v="0"/>
    <x v="1"/>
    <n v="43"/>
    <x v="1"/>
    <d v="2021-06-11T00:00:00"/>
    <x v="0"/>
    <n v="98"/>
    <x v="1"/>
    <n v="0.11"/>
    <x v="1"/>
    <x v="0"/>
  </r>
  <r>
    <x v="128"/>
    <n v="34"/>
    <x v="1"/>
    <x v="1"/>
    <x v="8"/>
    <n v="30.73"/>
    <x v="10"/>
    <n v="153.65"/>
    <n v="169"/>
    <x v="0"/>
    <x v="1"/>
    <n v="0"/>
    <x v="2"/>
    <d v="2024-03-08T00:00:00"/>
    <x v="2"/>
    <n v="33"/>
    <x v="2"/>
    <n v="0.14000000000000001"/>
    <x v="1"/>
    <x v="0"/>
  </r>
  <r>
    <x v="129"/>
    <n v="62"/>
    <x v="0"/>
    <x v="0"/>
    <x v="8"/>
    <n v="33.17"/>
    <x v="4"/>
    <n v="199.02"/>
    <n v="316"/>
    <x v="0"/>
    <x v="2"/>
    <n v="56.2"/>
    <x v="0"/>
    <d v="2024-06-22T00:00:00"/>
    <x v="2"/>
    <n v="78"/>
    <x v="1"/>
    <n v="0.5"/>
    <x v="0"/>
    <x v="0"/>
  </r>
  <r>
    <x v="129"/>
    <n v="71"/>
    <x v="3"/>
    <x v="0"/>
    <x v="0"/>
    <n v="23.74"/>
    <x v="0"/>
    <n v="213.66"/>
    <n v="253"/>
    <x v="0"/>
    <x v="1"/>
    <n v="91.6"/>
    <x v="0"/>
    <d v="2024-02-21T00:00:00"/>
    <x v="2"/>
    <n v="22"/>
    <x v="2"/>
    <n v="0.11"/>
    <x v="1"/>
    <x v="0"/>
  </r>
  <r>
    <x v="130"/>
    <n v="21"/>
    <x v="4"/>
    <x v="0"/>
    <x v="1"/>
    <n v="41.8"/>
    <x v="3"/>
    <n v="418"/>
    <n v="286"/>
    <x v="0"/>
    <x v="3"/>
    <n v="47"/>
    <x v="1"/>
    <d v="2022-07-02T00:00:00"/>
    <x v="0"/>
    <n v="95"/>
    <x v="1"/>
    <n v="0.38"/>
    <x v="0"/>
    <x v="0"/>
  </r>
  <r>
    <x v="131"/>
    <n v="24"/>
    <x v="4"/>
    <x v="2"/>
    <x v="0"/>
    <n v="197.2"/>
    <x v="7"/>
    <n v="1577.6"/>
    <n v="16"/>
    <x v="0"/>
    <x v="2"/>
    <n v="85.1"/>
    <x v="0"/>
    <d v="2021-07-24T00:00:00"/>
    <x v="0"/>
    <n v="50"/>
    <x v="0"/>
    <n v="0.37"/>
    <x v="0"/>
    <x v="0"/>
  </r>
  <r>
    <x v="132"/>
    <n v="66"/>
    <x v="3"/>
    <x v="2"/>
    <x v="2"/>
    <n v="131.35"/>
    <x v="4"/>
    <n v="788.09999999999991"/>
    <n v="187"/>
    <x v="0"/>
    <x v="3"/>
    <n v="55.4"/>
    <x v="0"/>
    <d v="2021-04-07T00:00:00"/>
    <x v="0"/>
    <n v="43"/>
    <x v="0"/>
    <n v="0.33"/>
    <x v="0"/>
    <x v="0"/>
  </r>
  <r>
    <x v="132"/>
    <n v="75"/>
    <x v="3"/>
    <x v="1"/>
    <x v="3"/>
    <n v="110.47"/>
    <x v="17"/>
    <n v="331.40999999999997"/>
    <n v="66"/>
    <x v="0"/>
    <x v="3"/>
    <n v="96.9"/>
    <x v="0"/>
    <d v="2025-05-05T00:00:00"/>
    <x v="2"/>
    <n v="40"/>
    <x v="0"/>
    <n v="0.19"/>
    <x v="1"/>
    <x v="0"/>
  </r>
  <r>
    <x v="133"/>
    <n v="49"/>
    <x v="5"/>
    <x v="0"/>
    <x v="8"/>
    <n v="72.430000000000007"/>
    <x v="3"/>
    <n v="724.30000000000007"/>
    <n v="336"/>
    <x v="0"/>
    <x v="3"/>
    <n v="81.5"/>
    <x v="0"/>
    <d v="2023-04-01T00:00:00"/>
    <x v="2"/>
    <n v="54"/>
    <x v="0"/>
    <n v="0.52"/>
    <x v="2"/>
    <x v="0"/>
  </r>
  <r>
    <x v="134"/>
    <n v="37"/>
    <x v="2"/>
    <x v="0"/>
    <x v="7"/>
    <n v="138.9"/>
    <x v="3"/>
    <n v="1389"/>
    <n v="234"/>
    <x v="0"/>
    <x v="0"/>
    <n v="25.1"/>
    <x v="1"/>
    <d v="2021-12-15T00:00:00"/>
    <x v="0"/>
    <n v="88"/>
    <x v="1"/>
    <n v="0.18"/>
    <x v="1"/>
    <x v="0"/>
  </r>
  <r>
    <x v="135"/>
    <n v="38"/>
    <x v="2"/>
    <x v="0"/>
    <x v="1"/>
    <n v="145.93"/>
    <x v="8"/>
    <n v="1751.16"/>
    <n v="48"/>
    <x v="0"/>
    <x v="4"/>
    <n v="35.799999999999997"/>
    <x v="1"/>
    <d v="2024-04-19T00:00:00"/>
    <x v="2"/>
    <n v="80"/>
    <x v="1"/>
    <n v="0.21"/>
    <x v="0"/>
    <x v="0"/>
  </r>
  <r>
    <x v="135"/>
    <n v="74"/>
    <x v="3"/>
    <x v="2"/>
    <x v="5"/>
    <n v="53.81"/>
    <x v="13"/>
    <n v="753.34"/>
    <n v="56"/>
    <x v="0"/>
    <x v="0"/>
    <n v="73.3"/>
    <x v="0"/>
    <d v="2022-05-03T00:00:00"/>
    <x v="0"/>
    <n v="91"/>
    <x v="1"/>
    <n v="0.25"/>
    <x v="0"/>
    <x v="0"/>
  </r>
  <r>
    <x v="136"/>
    <n v="25"/>
    <x v="4"/>
    <x v="0"/>
    <x v="9"/>
    <n v="86.51"/>
    <x v="9"/>
    <n v="1297.6500000000001"/>
    <n v="63"/>
    <x v="0"/>
    <x v="1"/>
    <n v="49"/>
    <x v="1"/>
    <d v="2021-01-22T00:00:00"/>
    <x v="0"/>
    <n v="73"/>
    <x v="1"/>
    <n v="0.22"/>
    <x v="0"/>
    <x v="0"/>
  </r>
  <r>
    <x v="136"/>
    <n v="39"/>
    <x v="2"/>
    <x v="0"/>
    <x v="5"/>
    <n v="115.31"/>
    <x v="7"/>
    <n v="922.48"/>
    <n v="83"/>
    <x v="1"/>
    <x v="4"/>
    <n v="22.7"/>
    <x v="1"/>
    <d v="2020-08-18T00:00:00"/>
    <x v="1"/>
    <n v="12"/>
    <x v="2"/>
    <n v="0.25"/>
    <x v="0"/>
    <x v="0"/>
  </r>
  <r>
    <x v="137"/>
    <n v="22"/>
    <x v="4"/>
    <x v="1"/>
    <x v="8"/>
    <n v="255.78"/>
    <x v="10"/>
    <n v="1278.9000000000001"/>
    <n v="40"/>
    <x v="0"/>
    <x v="3"/>
    <n v="28.6"/>
    <x v="1"/>
    <d v="2020-07-09T00:00:00"/>
    <x v="1"/>
    <n v="16"/>
    <x v="2"/>
    <n v="0.14000000000000001"/>
    <x v="1"/>
    <x v="0"/>
  </r>
  <r>
    <x v="138"/>
    <n v="34"/>
    <x v="1"/>
    <x v="1"/>
    <x v="7"/>
    <n v="257.38"/>
    <x v="4"/>
    <n v="1544.28"/>
    <n v="309"/>
    <x v="0"/>
    <x v="1"/>
    <n v="84.1"/>
    <x v="0"/>
    <d v="2021-07-14T00:00:00"/>
    <x v="0"/>
    <n v="32"/>
    <x v="2"/>
    <n v="0.46"/>
    <x v="0"/>
    <x v="0"/>
  </r>
  <r>
    <x v="139"/>
    <n v="78"/>
    <x v="3"/>
    <x v="1"/>
    <x v="1"/>
    <n v="164.91"/>
    <x v="2"/>
    <n v="1154.3699999999999"/>
    <n v="124"/>
    <x v="0"/>
    <x v="1"/>
    <n v="20.9"/>
    <x v="1"/>
    <d v="2024-08-02T00:00:00"/>
    <x v="2"/>
    <n v="78"/>
    <x v="1"/>
    <n v="0.27"/>
    <x v="0"/>
    <x v="0"/>
  </r>
  <r>
    <x v="139"/>
    <n v="37"/>
    <x v="2"/>
    <x v="0"/>
    <x v="5"/>
    <n v="33.11"/>
    <x v="1"/>
    <n v="430.43"/>
    <n v="139"/>
    <x v="0"/>
    <x v="1"/>
    <n v="6.6"/>
    <x v="2"/>
    <d v="2025-05-29T00:00:00"/>
    <x v="2"/>
    <n v="87"/>
    <x v="1"/>
    <n v="0.28000000000000003"/>
    <x v="0"/>
    <x v="0"/>
  </r>
  <r>
    <x v="140"/>
    <n v="63"/>
    <x v="0"/>
    <x v="1"/>
    <x v="7"/>
    <n v="80.819999999999993"/>
    <x v="3"/>
    <n v="808.19999999999993"/>
    <n v="205"/>
    <x v="0"/>
    <x v="3"/>
    <n v="11.9"/>
    <x v="2"/>
    <d v="2022-07-24T00:00:00"/>
    <x v="0"/>
    <n v="7"/>
    <x v="2"/>
    <n v="0.14000000000000001"/>
    <x v="1"/>
    <x v="0"/>
  </r>
  <r>
    <x v="141"/>
    <n v="67"/>
    <x v="3"/>
    <x v="1"/>
    <x v="5"/>
    <n v="157.02000000000001"/>
    <x v="7"/>
    <n v="1256.1600000000001"/>
    <n v="244"/>
    <x v="0"/>
    <x v="2"/>
    <n v="0"/>
    <x v="2"/>
    <d v="2023-11-13T00:00:00"/>
    <x v="2"/>
    <n v="87"/>
    <x v="1"/>
    <n v="0.23"/>
    <x v="0"/>
    <x v="0"/>
  </r>
  <r>
    <x v="142"/>
    <n v="64"/>
    <x v="0"/>
    <x v="1"/>
    <x v="9"/>
    <n v="97.52"/>
    <x v="3"/>
    <n v="975.19999999999993"/>
    <n v="332"/>
    <x v="0"/>
    <x v="3"/>
    <n v="2.2999999999999998"/>
    <x v="2"/>
    <d v="2021-06-25T00:00:00"/>
    <x v="0"/>
    <n v="64"/>
    <x v="0"/>
    <n v="0.24"/>
    <x v="0"/>
    <x v="0"/>
  </r>
  <r>
    <x v="143"/>
    <n v="39"/>
    <x v="2"/>
    <x v="1"/>
    <x v="4"/>
    <m/>
    <x v="8"/>
    <n v="0"/>
    <n v="275"/>
    <x v="0"/>
    <x v="0"/>
    <n v="0"/>
    <x v="2"/>
    <d v="2024-04-08T00:00:00"/>
    <x v="2"/>
    <n v="30"/>
    <x v="2"/>
    <n v="0.27"/>
    <x v="0"/>
    <x v="1"/>
  </r>
  <r>
    <x v="144"/>
    <n v="44"/>
    <x v="2"/>
    <x v="0"/>
    <x v="9"/>
    <n v="187.39"/>
    <x v="0"/>
    <n v="1686.5099999999998"/>
    <n v="236"/>
    <x v="0"/>
    <x v="3"/>
    <n v="26.3"/>
    <x v="1"/>
    <d v="2024-08-18T00:00:00"/>
    <x v="2"/>
    <n v="87"/>
    <x v="1"/>
    <n v="0.13"/>
    <x v="1"/>
    <x v="0"/>
  </r>
  <r>
    <x v="145"/>
    <n v="38"/>
    <x v="2"/>
    <x v="0"/>
    <x v="5"/>
    <n v="131.38"/>
    <x v="0"/>
    <n v="1182.42"/>
    <n v="350"/>
    <x v="0"/>
    <x v="0"/>
    <n v="22.5"/>
    <x v="1"/>
    <d v="2023-08-10T00:00:00"/>
    <x v="2"/>
    <n v="98"/>
    <x v="1"/>
    <n v="0.51"/>
    <x v="2"/>
    <x v="0"/>
  </r>
  <r>
    <x v="146"/>
    <n v="58"/>
    <x v="0"/>
    <x v="1"/>
    <x v="9"/>
    <n v="88.5"/>
    <x v="12"/>
    <n v="1416"/>
    <n v="65"/>
    <x v="0"/>
    <x v="0"/>
    <n v="70.900000000000006"/>
    <x v="0"/>
    <d v="2023-05-28T00:00:00"/>
    <x v="2"/>
    <n v="17"/>
    <x v="2"/>
    <n v="0.05"/>
    <x v="1"/>
    <x v="0"/>
  </r>
  <r>
    <x v="147"/>
    <n v="52"/>
    <x v="5"/>
    <x v="0"/>
    <x v="9"/>
    <n v="67.34"/>
    <x v="14"/>
    <n v="269.36"/>
    <n v="221"/>
    <x v="0"/>
    <x v="2"/>
    <n v="59.8"/>
    <x v="0"/>
    <d v="2023-02-22T00:00:00"/>
    <x v="2"/>
    <n v="22"/>
    <x v="2"/>
    <n v="0.28999999999999998"/>
    <x v="0"/>
    <x v="0"/>
  </r>
  <r>
    <x v="148"/>
    <n v="56"/>
    <x v="0"/>
    <x v="0"/>
    <x v="0"/>
    <n v="228.59"/>
    <x v="4"/>
    <n v="1371.54"/>
    <n v="102"/>
    <x v="0"/>
    <x v="0"/>
    <n v="82.2"/>
    <x v="0"/>
    <d v="2020-12-10T00:00:00"/>
    <x v="1"/>
    <n v="61"/>
    <x v="0"/>
    <n v="0.1"/>
    <x v="1"/>
    <x v="0"/>
  </r>
  <r>
    <x v="149"/>
    <n v="34"/>
    <x v="1"/>
    <x v="1"/>
    <x v="5"/>
    <m/>
    <x v="13"/>
    <n v="0"/>
    <n v="60"/>
    <x v="0"/>
    <x v="3"/>
    <n v="9.1"/>
    <x v="2"/>
    <d v="2020-08-21T00:00:00"/>
    <x v="1"/>
    <n v="40"/>
    <x v="0"/>
    <n v="0.08"/>
    <x v="1"/>
    <x v="1"/>
  </r>
  <r>
    <x v="149"/>
    <n v="64"/>
    <x v="0"/>
    <x v="0"/>
    <x v="9"/>
    <n v="133.19999999999999"/>
    <x v="13"/>
    <n v="1864.7999999999997"/>
    <n v="303"/>
    <x v="0"/>
    <x v="2"/>
    <n v="2.5"/>
    <x v="2"/>
    <d v="2021-06-21T00:00:00"/>
    <x v="0"/>
    <n v="7"/>
    <x v="2"/>
    <n v="0.66"/>
    <x v="2"/>
    <x v="0"/>
  </r>
  <r>
    <x v="149"/>
    <n v="71"/>
    <x v="3"/>
    <x v="2"/>
    <x v="2"/>
    <n v="236.98"/>
    <x v="13"/>
    <n v="3317.72"/>
    <n v="208"/>
    <x v="0"/>
    <x v="4"/>
    <n v="42.3"/>
    <x v="1"/>
    <d v="2024-01-13T00:00:00"/>
    <x v="2"/>
    <n v="90"/>
    <x v="1"/>
    <n v="0.24"/>
    <x v="0"/>
    <x v="0"/>
  </r>
  <r>
    <x v="150"/>
    <n v="36"/>
    <x v="2"/>
    <x v="1"/>
    <x v="9"/>
    <n v="79.87"/>
    <x v="9"/>
    <n v="1198.0500000000002"/>
    <n v="253"/>
    <x v="0"/>
    <x v="0"/>
    <n v="57.4"/>
    <x v="0"/>
    <d v="2023-09-23T00:00:00"/>
    <x v="2"/>
    <n v="28"/>
    <x v="2"/>
    <n v="0.13"/>
    <x v="1"/>
    <x v="0"/>
  </r>
  <r>
    <x v="151"/>
    <n v="61"/>
    <x v="0"/>
    <x v="1"/>
    <x v="6"/>
    <n v="151.4"/>
    <x v="4"/>
    <n v="908.40000000000009"/>
    <n v="224"/>
    <x v="0"/>
    <x v="4"/>
    <n v="47.3"/>
    <x v="1"/>
    <d v="2025-06-15T00:00:00"/>
    <x v="2"/>
    <n v="1"/>
    <x v="2"/>
    <n v="0.28000000000000003"/>
    <x v="0"/>
    <x v="0"/>
  </r>
  <r>
    <x v="152"/>
    <n v="35"/>
    <x v="1"/>
    <x v="0"/>
    <x v="4"/>
    <n v="163.57"/>
    <x v="0"/>
    <n v="1472.1299999999999"/>
    <n v="327"/>
    <x v="0"/>
    <x v="2"/>
    <n v="72.099999999999994"/>
    <x v="0"/>
    <d v="2021-03-31T00:00:00"/>
    <x v="0"/>
    <n v="30"/>
    <x v="2"/>
    <n v="0.5"/>
    <x v="0"/>
    <x v="0"/>
  </r>
  <r>
    <x v="153"/>
    <n v="58"/>
    <x v="0"/>
    <x v="1"/>
    <x v="0"/>
    <n v="47.4"/>
    <x v="10"/>
    <n v="237"/>
    <n v="121"/>
    <x v="0"/>
    <x v="0"/>
    <n v="93.7"/>
    <x v="0"/>
    <d v="2023-03-02T00:00:00"/>
    <x v="2"/>
    <n v="81"/>
    <x v="1"/>
    <n v="0.52"/>
    <x v="2"/>
    <x v="0"/>
  </r>
  <r>
    <x v="154"/>
    <n v="70"/>
    <x v="3"/>
    <x v="1"/>
    <x v="2"/>
    <n v="36.64"/>
    <x v="8"/>
    <n v="439.68"/>
    <n v="299"/>
    <x v="0"/>
    <x v="4"/>
    <n v="0.1"/>
    <x v="2"/>
    <d v="2024-02-09T00:00:00"/>
    <x v="2"/>
    <n v="94"/>
    <x v="1"/>
    <n v="0.52"/>
    <x v="2"/>
    <x v="0"/>
  </r>
  <r>
    <x v="155"/>
    <n v="55"/>
    <x v="5"/>
    <x v="0"/>
    <x v="9"/>
    <n v="117.48"/>
    <x v="2"/>
    <n v="822.36"/>
    <n v="203"/>
    <x v="0"/>
    <x v="3"/>
    <n v="0"/>
    <x v="2"/>
    <d v="2020-09-04T00:00:00"/>
    <x v="1"/>
    <n v="70"/>
    <x v="1"/>
    <n v="7.0000000000000007E-2"/>
    <x v="1"/>
    <x v="0"/>
  </r>
  <r>
    <x v="156"/>
    <n v="72"/>
    <x v="3"/>
    <x v="2"/>
    <x v="3"/>
    <n v="18.38"/>
    <x v="8"/>
    <n v="220.56"/>
    <n v="29"/>
    <x v="0"/>
    <x v="1"/>
    <n v="39"/>
    <x v="1"/>
    <d v="2023-11-28T00:00:00"/>
    <x v="2"/>
    <n v="50"/>
    <x v="0"/>
    <n v="0.12"/>
    <x v="1"/>
    <x v="0"/>
  </r>
  <r>
    <x v="157"/>
    <n v="32"/>
    <x v="1"/>
    <x v="0"/>
    <x v="7"/>
    <n v="105.5"/>
    <x v="2"/>
    <n v="738.5"/>
    <n v="130"/>
    <x v="0"/>
    <x v="1"/>
    <n v="38.1"/>
    <x v="1"/>
    <d v="2024-12-30T00:00:00"/>
    <x v="2"/>
    <n v="69"/>
    <x v="1"/>
    <n v="0.06"/>
    <x v="1"/>
    <x v="0"/>
  </r>
  <r>
    <x v="158"/>
    <n v="63"/>
    <x v="0"/>
    <x v="0"/>
    <x v="7"/>
    <n v="106.16"/>
    <x v="0"/>
    <n v="955.43999999999994"/>
    <n v="60"/>
    <x v="0"/>
    <x v="4"/>
    <n v="4.3"/>
    <x v="2"/>
    <d v="2023-07-11T00:00:00"/>
    <x v="2"/>
    <n v="50"/>
    <x v="0"/>
    <n v="0.27"/>
    <x v="0"/>
    <x v="0"/>
  </r>
  <r>
    <x v="158"/>
    <n v="58"/>
    <x v="0"/>
    <x v="1"/>
    <x v="9"/>
    <n v="60.6"/>
    <x v="6"/>
    <n v="666.6"/>
    <n v="94"/>
    <x v="0"/>
    <x v="2"/>
    <n v="1.9"/>
    <x v="2"/>
    <d v="2024-04-09T00:00:00"/>
    <x v="2"/>
    <n v="99"/>
    <x v="1"/>
    <n v="0.26"/>
    <x v="0"/>
    <x v="0"/>
  </r>
  <r>
    <x v="159"/>
    <n v="43"/>
    <x v="2"/>
    <x v="0"/>
    <x v="2"/>
    <n v="124.64"/>
    <x v="2"/>
    <n v="872.48"/>
    <n v="307"/>
    <x v="0"/>
    <x v="3"/>
    <n v="58"/>
    <x v="0"/>
    <d v="2023-02-11T00:00:00"/>
    <x v="2"/>
    <n v="3"/>
    <x v="2"/>
    <n v="0.57999999999999996"/>
    <x v="2"/>
    <x v="0"/>
  </r>
  <r>
    <x v="159"/>
    <n v="69"/>
    <x v="3"/>
    <x v="2"/>
    <x v="4"/>
    <n v="243.96"/>
    <x v="3"/>
    <n v="2439.6"/>
    <n v="351"/>
    <x v="0"/>
    <x v="3"/>
    <n v="88.6"/>
    <x v="0"/>
    <d v="2023-11-02T00:00:00"/>
    <x v="2"/>
    <n v="24"/>
    <x v="2"/>
    <n v="0.12"/>
    <x v="1"/>
    <x v="0"/>
  </r>
  <r>
    <x v="160"/>
    <n v="18"/>
    <x v="4"/>
    <x v="2"/>
    <x v="0"/>
    <n v="155.55000000000001"/>
    <x v="7"/>
    <n v="1244.4000000000001"/>
    <n v="67"/>
    <x v="0"/>
    <x v="4"/>
    <n v="58.3"/>
    <x v="0"/>
    <d v="2021-01-20T00:00:00"/>
    <x v="0"/>
    <n v="18"/>
    <x v="2"/>
    <n v="0.34"/>
    <x v="0"/>
    <x v="0"/>
  </r>
  <r>
    <x v="161"/>
    <n v="79"/>
    <x v="3"/>
    <x v="1"/>
    <x v="5"/>
    <n v="23.41"/>
    <x v="0"/>
    <n v="210.69"/>
    <n v="330"/>
    <x v="0"/>
    <x v="4"/>
    <n v="52.3"/>
    <x v="0"/>
    <d v="2023-04-19T00:00:00"/>
    <x v="2"/>
    <n v="40"/>
    <x v="0"/>
    <n v="0.5"/>
    <x v="0"/>
    <x v="0"/>
  </r>
  <r>
    <x v="162"/>
    <n v="68"/>
    <x v="3"/>
    <x v="1"/>
    <x v="9"/>
    <n v="109.54"/>
    <x v="16"/>
    <n v="1971.72"/>
    <n v="256"/>
    <x v="0"/>
    <x v="0"/>
    <n v="48.4"/>
    <x v="1"/>
    <d v="2020-11-26T00:00:00"/>
    <x v="1"/>
    <n v="35"/>
    <x v="0"/>
    <n v="0.18"/>
    <x v="1"/>
    <x v="0"/>
  </r>
  <r>
    <x v="163"/>
    <n v="59"/>
    <x v="0"/>
    <x v="0"/>
    <x v="2"/>
    <n v="127.74"/>
    <x v="9"/>
    <n v="1916.1"/>
    <n v="263"/>
    <x v="0"/>
    <x v="4"/>
    <n v="74"/>
    <x v="0"/>
    <d v="2025-03-20T00:00:00"/>
    <x v="2"/>
    <n v="41"/>
    <x v="0"/>
    <n v="0.33"/>
    <x v="0"/>
    <x v="0"/>
  </r>
  <r>
    <x v="164"/>
    <n v="37"/>
    <x v="2"/>
    <x v="1"/>
    <x v="8"/>
    <n v="51.51"/>
    <x v="14"/>
    <n v="206.04"/>
    <n v="317"/>
    <x v="0"/>
    <x v="4"/>
    <n v="93.9"/>
    <x v="0"/>
    <d v="2021-04-15T00:00:00"/>
    <x v="0"/>
    <n v="7"/>
    <x v="2"/>
    <n v="0.39"/>
    <x v="0"/>
    <x v="0"/>
  </r>
  <r>
    <x v="165"/>
    <n v="43"/>
    <x v="2"/>
    <x v="0"/>
    <x v="1"/>
    <n v="99.1"/>
    <x v="6"/>
    <n v="1090.0999999999999"/>
    <n v="289"/>
    <x v="0"/>
    <x v="1"/>
    <n v="58.5"/>
    <x v="0"/>
    <d v="2020-08-07T00:00:00"/>
    <x v="1"/>
    <n v="2"/>
    <x v="2"/>
    <n v="0.28000000000000003"/>
    <x v="0"/>
    <x v="0"/>
  </r>
  <r>
    <x v="166"/>
    <n v="40"/>
    <x v="2"/>
    <x v="0"/>
    <x v="7"/>
    <n v="75.8"/>
    <x v="4"/>
    <n v="454.79999999999995"/>
    <n v="288"/>
    <x v="0"/>
    <x v="3"/>
    <n v="70.7"/>
    <x v="0"/>
    <d v="2024-05-03T00:00:00"/>
    <x v="2"/>
    <n v="95"/>
    <x v="1"/>
    <n v="0.12"/>
    <x v="1"/>
    <x v="0"/>
  </r>
  <r>
    <x v="167"/>
    <n v="77"/>
    <x v="3"/>
    <x v="0"/>
    <x v="0"/>
    <n v="172.63"/>
    <x v="6"/>
    <n v="1898.9299999999998"/>
    <n v="293"/>
    <x v="0"/>
    <x v="0"/>
    <n v="3.1"/>
    <x v="2"/>
    <d v="2025-02-15T00:00:00"/>
    <x v="2"/>
    <n v="39"/>
    <x v="0"/>
    <n v="0.39"/>
    <x v="0"/>
    <x v="0"/>
  </r>
  <r>
    <x v="168"/>
    <n v="29"/>
    <x v="1"/>
    <x v="0"/>
    <x v="0"/>
    <n v="26.27"/>
    <x v="7"/>
    <n v="210.16"/>
    <n v="202"/>
    <x v="0"/>
    <x v="3"/>
    <n v="0"/>
    <x v="2"/>
    <d v="2023-11-03T00:00:00"/>
    <x v="2"/>
    <n v="64"/>
    <x v="0"/>
    <n v="0.26"/>
    <x v="0"/>
    <x v="0"/>
  </r>
  <r>
    <x v="169"/>
    <n v="36"/>
    <x v="2"/>
    <x v="0"/>
    <x v="8"/>
    <n v="190.89"/>
    <x v="8"/>
    <n v="2290.6799999999998"/>
    <n v="229"/>
    <x v="1"/>
    <x v="4"/>
    <n v="49.1"/>
    <x v="1"/>
    <d v="2024-08-18T00:00:00"/>
    <x v="2"/>
    <n v="20"/>
    <x v="2"/>
    <n v="0.31"/>
    <x v="0"/>
    <x v="0"/>
  </r>
  <r>
    <x v="170"/>
    <n v="45"/>
    <x v="2"/>
    <x v="1"/>
    <x v="3"/>
    <n v="41.11"/>
    <x v="3"/>
    <n v="411.1"/>
    <n v="56"/>
    <x v="0"/>
    <x v="4"/>
    <n v="0"/>
    <x v="2"/>
    <d v="2024-01-05T00:00:00"/>
    <x v="2"/>
    <n v="88"/>
    <x v="1"/>
    <n v="0.24"/>
    <x v="0"/>
    <x v="0"/>
  </r>
  <r>
    <x v="170"/>
    <n v="19"/>
    <x v="4"/>
    <x v="0"/>
    <x v="9"/>
    <n v="112.6"/>
    <x v="3"/>
    <n v="1126"/>
    <n v="5"/>
    <x v="0"/>
    <x v="1"/>
    <n v="21.1"/>
    <x v="1"/>
    <d v="2023-02-27T00:00:00"/>
    <x v="2"/>
    <n v="53"/>
    <x v="0"/>
    <n v="7.0000000000000007E-2"/>
    <x v="1"/>
    <x v="0"/>
  </r>
  <r>
    <x v="171"/>
    <n v="25"/>
    <x v="4"/>
    <x v="1"/>
    <x v="0"/>
    <n v="120.73"/>
    <x v="14"/>
    <n v="482.92"/>
    <n v="185"/>
    <x v="0"/>
    <x v="3"/>
    <n v="8.1999999999999993"/>
    <x v="2"/>
    <d v="2024-04-16T00:00:00"/>
    <x v="2"/>
    <n v="73"/>
    <x v="1"/>
    <n v="0.08"/>
    <x v="1"/>
    <x v="0"/>
  </r>
  <r>
    <x v="172"/>
    <n v="35"/>
    <x v="1"/>
    <x v="1"/>
    <x v="2"/>
    <n v="65.34"/>
    <x v="9"/>
    <n v="980.1"/>
    <n v="135"/>
    <x v="0"/>
    <x v="2"/>
    <n v="59.1"/>
    <x v="0"/>
    <d v="2025-02-14T00:00:00"/>
    <x v="2"/>
    <n v="32"/>
    <x v="2"/>
    <n v="0.2"/>
    <x v="1"/>
    <x v="0"/>
  </r>
  <r>
    <x v="172"/>
    <n v="43"/>
    <x v="2"/>
    <x v="0"/>
    <x v="4"/>
    <n v="177.7"/>
    <x v="4"/>
    <n v="1066.1999999999998"/>
    <n v="42"/>
    <x v="0"/>
    <x v="3"/>
    <n v="24.8"/>
    <x v="1"/>
    <d v="2024-12-22T00:00:00"/>
    <x v="2"/>
    <n v="16"/>
    <x v="2"/>
    <n v="0.51"/>
    <x v="2"/>
    <x v="0"/>
  </r>
  <r>
    <x v="173"/>
    <n v="78"/>
    <x v="3"/>
    <x v="0"/>
    <x v="5"/>
    <n v="107.29"/>
    <x v="8"/>
    <n v="1287.48"/>
    <n v="10"/>
    <x v="0"/>
    <x v="4"/>
    <n v="3.2"/>
    <x v="2"/>
    <d v="2024-07-03T00:00:00"/>
    <x v="2"/>
    <n v="57"/>
    <x v="0"/>
    <n v="0.42"/>
    <x v="0"/>
    <x v="0"/>
  </r>
  <r>
    <x v="174"/>
    <n v="39"/>
    <x v="2"/>
    <x v="1"/>
    <x v="1"/>
    <n v="32.44"/>
    <x v="0"/>
    <n v="291.95999999999998"/>
    <n v="68"/>
    <x v="0"/>
    <x v="2"/>
    <n v="87.7"/>
    <x v="0"/>
    <d v="2021-01-23T00:00:00"/>
    <x v="0"/>
    <n v="5"/>
    <x v="2"/>
    <n v="0.11"/>
    <x v="1"/>
    <x v="0"/>
  </r>
  <r>
    <x v="174"/>
    <n v="58"/>
    <x v="0"/>
    <x v="1"/>
    <x v="1"/>
    <n v="112.56"/>
    <x v="2"/>
    <n v="787.92000000000007"/>
    <n v="246"/>
    <x v="0"/>
    <x v="2"/>
    <n v="17.2"/>
    <x v="2"/>
    <d v="2022-10-20T00:00:00"/>
    <x v="0"/>
    <n v="73"/>
    <x v="1"/>
    <n v="0.28000000000000003"/>
    <x v="0"/>
    <x v="0"/>
  </r>
  <r>
    <x v="175"/>
    <n v="60"/>
    <x v="0"/>
    <x v="0"/>
    <x v="2"/>
    <n v="168.29"/>
    <x v="3"/>
    <n v="1682.8999999999999"/>
    <n v="240"/>
    <x v="0"/>
    <x v="0"/>
    <n v="36.4"/>
    <x v="1"/>
    <d v="2021-09-16T00:00:00"/>
    <x v="0"/>
    <n v="90"/>
    <x v="1"/>
    <n v="0.41"/>
    <x v="0"/>
    <x v="0"/>
  </r>
  <r>
    <x v="176"/>
    <n v="67"/>
    <x v="3"/>
    <x v="0"/>
    <x v="7"/>
    <n v="64.12"/>
    <x v="1"/>
    <n v="833.56000000000006"/>
    <n v="18"/>
    <x v="0"/>
    <x v="1"/>
    <n v="77.599999999999994"/>
    <x v="0"/>
    <d v="2021-05-17T00:00:00"/>
    <x v="0"/>
    <n v="33"/>
    <x v="2"/>
    <n v="0.3"/>
    <x v="0"/>
    <x v="0"/>
  </r>
  <r>
    <x v="176"/>
    <n v="37"/>
    <x v="2"/>
    <x v="2"/>
    <x v="1"/>
    <n v="131.87"/>
    <x v="0"/>
    <n v="1186.83"/>
    <n v="314"/>
    <x v="0"/>
    <x v="4"/>
    <n v="59.5"/>
    <x v="0"/>
    <d v="2023-02-22T00:00:00"/>
    <x v="2"/>
    <n v="56"/>
    <x v="0"/>
    <n v="0.38"/>
    <x v="0"/>
    <x v="0"/>
  </r>
  <r>
    <x v="176"/>
    <n v="21"/>
    <x v="4"/>
    <x v="0"/>
    <x v="9"/>
    <n v="31.32"/>
    <x v="2"/>
    <n v="219.24"/>
    <n v="193"/>
    <x v="0"/>
    <x v="1"/>
    <n v="83.8"/>
    <x v="0"/>
    <d v="2023-10-25T00:00:00"/>
    <x v="2"/>
    <n v="8"/>
    <x v="2"/>
    <n v="0.49"/>
    <x v="0"/>
    <x v="0"/>
  </r>
  <r>
    <x v="177"/>
    <n v="42"/>
    <x v="2"/>
    <x v="1"/>
    <x v="8"/>
    <n v="97.45"/>
    <x v="2"/>
    <n v="682.15"/>
    <n v="276"/>
    <x v="0"/>
    <x v="4"/>
    <n v="7.1"/>
    <x v="2"/>
    <d v="2023-02-19T00:00:00"/>
    <x v="2"/>
    <n v="64"/>
    <x v="0"/>
    <n v="0.34"/>
    <x v="0"/>
    <x v="0"/>
  </r>
  <r>
    <x v="178"/>
    <n v="65"/>
    <x v="0"/>
    <x v="1"/>
    <x v="8"/>
    <n v="67.78"/>
    <x v="8"/>
    <n v="813.36"/>
    <n v="331"/>
    <x v="0"/>
    <x v="0"/>
    <n v="15.8"/>
    <x v="2"/>
    <d v="2024-04-29T00:00:00"/>
    <x v="2"/>
    <n v="34"/>
    <x v="0"/>
    <n v="0.21"/>
    <x v="0"/>
    <x v="0"/>
  </r>
  <r>
    <x v="179"/>
    <n v="31"/>
    <x v="1"/>
    <x v="1"/>
    <x v="9"/>
    <n v="70.88"/>
    <x v="10"/>
    <n v="354.4"/>
    <n v="38"/>
    <x v="0"/>
    <x v="4"/>
    <n v="48.2"/>
    <x v="1"/>
    <d v="2021-02-23T00:00:00"/>
    <x v="0"/>
    <n v="56"/>
    <x v="0"/>
    <n v="0.23"/>
    <x v="0"/>
    <x v="0"/>
  </r>
  <r>
    <x v="179"/>
    <n v="65"/>
    <x v="0"/>
    <x v="0"/>
    <x v="3"/>
    <n v="226.08"/>
    <x v="7"/>
    <n v="1808.64"/>
    <n v="350"/>
    <x v="0"/>
    <x v="4"/>
    <n v="26.1"/>
    <x v="1"/>
    <d v="2021-01-16T00:00:00"/>
    <x v="0"/>
    <n v="79"/>
    <x v="1"/>
    <n v="0.37"/>
    <x v="0"/>
    <x v="0"/>
  </r>
  <r>
    <x v="180"/>
    <n v="45"/>
    <x v="2"/>
    <x v="0"/>
    <x v="3"/>
    <n v="33.42"/>
    <x v="13"/>
    <n v="467.88"/>
    <n v="149"/>
    <x v="0"/>
    <x v="2"/>
    <n v="29.1"/>
    <x v="1"/>
    <d v="2021-09-19T00:00:00"/>
    <x v="0"/>
    <n v="44"/>
    <x v="0"/>
    <n v="0.14000000000000001"/>
    <x v="1"/>
    <x v="0"/>
  </r>
  <r>
    <x v="181"/>
    <n v="58"/>
    <x v="0"/>
    <x v="1"/>
    <x v="1"/>
    <n v="24.66"/>
    <x v="3"/>
    <n v="246.6"/>
    <n v="125"/>
    <x v="0"/>
    <x v="0"/>
    <n v="14.9"/>
    <x v="2"/>
    <d v="2024-02-14T00:00:00"/>
    <x v="2"/>
    <n v="67"/>
    <x v="1"/>
    <n v="0.28999999999999998"/>
    <x v="0"/>
    <x v="0"/>
  </r>
  <r>
    <x v="182"/>
    <n v="48"/>
    <x v="5"/>
    <x v="1"/>
    <x v="2"/>
    <n v="199.36"/>
    <x v="1"/>
    <n v="2591.6800000000003"/>
    <n v="179"/>
    <x v="0"/>
    <x v="1"/>
    <n v="21.7"/>
    <x v="1"/>
    <d v="2022-01-12T00:00:00"/>
    <x v="0"/>
    <n v="15"/>
    <x v="2"/>
    <n v="0.04"/>
    <x v="1"/>
    <x v="0"/>
  </r>
  <r>
    <x v="183"/>
    <n v="32"/>
    <x v="1"/>
    <x v="0"/>
    <x v="8"/>
    <n v="55.98"/>
    <x v="1"/>
    <n v="727.74"/>
    <n v="81"/>
    <x v="0"/>
    <x v="0"/>
    <n v="28.5"/>
    <x v="1"/>
    <d v="2023-03-25T00:00:00"/>
    <x v="2"/>
    <n v="16"/>
    <x v="2"/>
    <n v="0.26"/>
    <x v="0"/>
    <x v="0"/>
  </r>
  <r>
    <x v="184"/>
    <n v="79"/>
    <x v="3"/>
    <x v="0"/>
    <x v="1"/>
    <n v="183.03"/>
    <x v="2"/>
    <n v="1281.21"/>
    <n v="335"/>
    <x v="0"/>
    <x v="0"/>
    <n v="17.8"/>
    <x v="2"/>
    <d v="2020-10-02T00:00:00"/>
    <x v="1"/>
    <n v="63"/>
    <x v="0"/>
    <n v="0.51"/>
    <x v="2"/>
    <x v="0"/>
  </r>
  <r>
    <x v="184"/>
    <n v="28"/>
    <x v="1"/>
    <x v="1"/>
    <x v="7"/>
    <n v="148.16999999999999"/>
    <x v="0"/>
    <n v="1333.53"/>
    <n v="41"/>
    <x v="0"/>
    <x v="4"/>
    <n v="40.200000000000003"/>
    <x v="1"/>
    <d v="2023-08-19T00:00:00"/>
    <x v="2"/>
    <n v="57"/>
    <x v="0"/>
    <n v="0.2"/>
    <x v="1"/>
    <x v="0"/>
  </r>
  <r>
    <x v="185"/>
    <n v="41"/>
    <x v="2"/>
    <x v="0"/>
    <x v="1"/>
    <n v="40.49"/>
    <x v="2"/>
    <n v="283.43"/>
    <n v="233"/>
    <x v="0"/>
    <x v="4"/>
    <n v="17.100000000000001"/>
    <x v="2"/>
    <d v="2020-07-15T00:00:00"/>
    <x v="1"/>
    <n v="84"/>
    <x v="1"/>
    <n v="0.32"/>
    <x v="0"/>
    <x v="0"/>
  </r>
  <r>
    <x v="186"/>
    <n v="68"/>
    <x v="3"/>
    <x v="2"/>
    <x v="5"/>
    <n v="214.25"/>
    <x v="8"/>
    <n v="2571"/>
    <n v="189"/>
    <x v="1"/>
    <x v="1"/>
    <n v="65.599999999999994"/>
    <x v="0"/>
    <d v="2021-04-12T00:00:00"/>
    <x v="0"/>
    <n v="64"/>
    <x v="0"/>
    <n v="0.68"/>
    <x v="2"/>
    <x v="0"/>
  </r>
  <r>
    <x v="187"/>
    <n v="41"/>
    <x v="2"/>
    <x v="2"/>
    <x v="5"/>
    <n v="46.48"/>
    <x v="2"/>
    <n v="325.35999999999996"/>
    <n v="169"/>
    <x v="0"/>
    <x v="1"/>
    <n v="1"/>
    <x v="2"/>
    <d v="2025-02-27T00:00:00"/>
    <x v="2"/>
    <n v="64"/>
    <x v="0"/>
    <n v="0.25"/>
    <x v="0"/>
    <x v="0"/>
  </r>
  <r>
    <x v="188"/>
    <n v="23"/>
    <x v="4"/>
    <x v="0"/>
    <x v="7"/>
    <n v="153.03"/>
    <x v="2"/>
    <n v="1071.21"/>
    <n v="21"/>
    <x v="0"/>
    <x v="2"/>
    <n v="74.900000000000006"/>
    <x v="0"/>
    <d v="2023-02-01T00:00:00"/>
    <x v="2"/>
    <n v="68"/>
    <x v="1"/>
    <n v="0.48"/>
    <x v="0"/>
    <x v="0"/>
  </r>
  <r>
    <x v="189"/>
    <n v="75"/>
    <x v="3"/>
    <x v="0"/>
    <x v="9"/>
    <n v="38.4"/>
    <x v="9"/>
    <n v="576"/>
    <n v="34"/>
    <x v="0"/>
    <x v="0"/>
    <n v="19.2"/>
    <x v="2"/>
    <d v="2024-02-20T00:00:00"/>
    <x v="2"/>
    <n v="6"/>
    <x v="2"/>
    <n v="0.1"/>
    <x v="1"/>
    <x v="0"/>
  </r>
  <r>
    <x v="190"/>
    <n v="40"/>
    <x v="2"/>
    <x v="0"/>
    <x v="1"/>
    <n v="100.26"/>
    <x v="2"/>
    <n v="701.82"/>
    <n v="145"/>
    <x v="0"/>
    <x v="2"/>
    <n v="61.5"/>
    <x v="0"/>
    <d v="2020-12-22T00:00:00"/>
    <x v="1"/>
    <n v="21"/>
    <x v="2"/>
    <n v="0.28000000000000003"/>
    <x v="0"/>
    <x v="0"/>
  </r>
  <r>
    <x v="191"/>
    <n v="78"/>
    <x v="3"/>
    <x v="0"/>
    <x v="3"/>
    <m/>
    <x v="8"/>
    <n v="0"/>
    <n v="49"/>
    <x v="0"/>
    <x v="0"/>
    <n v="58.4"/>
    <x v="0"/>
    <d v="2024-03-06T00:00:00"/>
    <x v="2"/>
    <n v="67"/>
    <x v="1"/>
    <n v="0.2"/>
    <x v="1"/>
    <x v="1"/>
  </r>
  <r>
    <x v="192"/>
    <n v="50"/>
    <x v="5"/>
    <x v="0"/>
    <x v="6"/>
    <n v="68.41"/>
    <x v="0"/>
    <n v="615.68999999999994"/>
    <n v="228"/>
    <x v="0"/>
    <x v="2"/>
    <n v="28.2"/>
    <x v="1"/>
    <d v="2025-01-27T00:00:00"/>
    <x v="2"/>
    <n v="38"/>
    <x v="0"/>
    <n v="0.45"/>
    <x v="0"/>
    <x v="0"/>
  </r>
  <r>
    <x v="192"/>
    <n v="19"/>
    <x v="4"/>
    <x v="0"/>
    <x v="4"/>
    <n v="82.28"/>
    <x v="2"/>
    <n v="575.96"/>
    <n v="165"/>
    <x v="0"/>
    <x v="4"/>
    <n v="88.4"/>
    <x v="0"/>
    <d v="2023-12-18T00:00:00"/>
    <x v="2"/>
    <n v="71"/>
    <x v="1"/>
    <n v="0.06"/>
    <x v="1"/>
    <x v="0"/>
  </r>
  <r>
    <x v="193"/>
    <n v="27"/>
    <x v="1"/>
    <x v="1"/>
    <x v="4"/>
    <n v="34.03"/>
    <x v="2"/>
    <n v="238.21"/>
    <n v="212"/>
    <x v="0"/>
    <x v="0"/>
    <n v="0.2"/>
    <x v="2"/>
    <d v="2021-12-19T00:00:00"/>
    <x v="0"/>
    <n v="60"/>
    <x v="0"/>
    <n v="0.39"/>
    <x v="0"/>
    <x v="0"/>
  </r>
  <r>
    <x v="194"/>
    <n v="35"/>
    <x v="1"/>
    <x v="2"/>
    <x v="8"/>
    <n v="44.58"/>
    <x v="6"/>
    <n v="490.38"/>
    <n v="20"/>
    <x v="0"/>
    <x v="2"/>
    <n v="51.1"/>
    <x v="0"/>
    <d v="2020-12-19T00:00:00"/>
    <x v="1"/>
    <n v="55"/>
    <x v="0"/>
    <n v="0.26"/>
    <x v="0"/>
    <x v="0"/>
  </r>
  <r>
    <x v="194"/>
    <n v="39"/>
    <x v="2"/>
    <x v="1"/>
    <x v="0"/>
    <n v="218.94"/>
    <x v="3"/>
    <n v="2189.4"/>
    <n v="191"/>
    <x v="0"/>
    <x v="1"/>
    <n v="59.5"/>
    <x v="0"/>
    <d v="2023-02-15T00:00:00"/>
    <x v="2"/>
    <n v="39"/>
    <x v="0"/>
    <n v="0.27"/>
    <x v="0"/>
    <x v="0"/>
  </r>
  <r>
    <x v="195"/>
    <n v="59"/>
    <x v="0"/>
    <x v="1"/>
    <x v="7"/>
    <n v="97.36"/>
    <x v="7"/>
    <n v="778.88"/>
    <n v="11"/>
    <x v="0"/>
    <x v="3"/>
    <n v="54"/>
    <x v="0"/>
    <d v="2022-05-08T00:00:00"/>
    <x v="0"/>
    <n v="97"/>
    <x v="1"/>
    <n v="0.19"/>
    <x v="1"/>
    <x v="0"/>
  </r>
  <r>
    <x v="196"/>
    <n v="70"/>
    <x v="3"/>
    <x v="1"/>
    <x v="2"/>
    <n v="60.11"/>
    <x v="3"/>
    <n v="601.1"/>
    <n v="9"/>
    <x v="0"/>
    <x v="0"/>
    <n v="31.3"/>
    <x v="1"/>
    <d v="2023-10-29T00:00:00"/>
    <x v="2"/>
    <n v="32"/>
    <x v="2"/>
    <n v="0.16"/>
    <x v="1"/>
    <x v="0"/>
  </r>
  <r>
    <x v="197"/>
    <n v="30"/>
    <x v="1"/>
    <x v="0"/>
    <x v="7"/>
    <n v="105.22"/>
    <x v="10"/>
    <n v="526.1"/>
    <n v="318"/>
    <x v="0"/>
    <x v="4"/>
    <n v="96.7"/>
    <x v="0"/>
    <d v="2025-06-05T00:00:00"/>
    <x v="2"/>
    <n v="13"/>
    <x v="2"/>
    <n v="0.13"/>
    <x v="1"/>
    <x v="0"/>
  </r>
  <r>
    <x v="198"/>
    <n v="61"/>
    <x v="0"/>
    <x v="0"/>
    <x v="8"/>
    <n v="194.48"/>
    <x v="8"/>
    <n v="2333.7599999999998"/>
    <n v="360"/>
    <x v="0"/>
    <x v="2"/>
    <n v="40.799999999999997"/>
    <x v="1"/>
    <d v="2020-12-16T00:00:00"/>
    <x v="1"/>
    <n v="49"/>
    <x v="0"/>
    <n v="0.4"/>
    <x v="0"/>
    <x v="0"/>
  </r>
  <r>
    <x v="199"/>
    <n v="39"/>
    <x v="2"/>
    <x v="0"/>
    <x v="8"/>
    <n v="52.04"/>
    <x v="1"/>
    <n v="676.52"/>
    <n v="92"/>
    <x v="0"/>
    <x v="4"/>
    <n v="71.5"/>
    <x v="0"/>
    <d v="2022-08-20T00:00:00"/>
    <x v="0"/>
    <n v="37"/>
    <x v="0"/>
    <n v="0.09"/>
    <x v="1"/>
    <x v="0"/>
  </r>
  <r>
    <x v="199"/>
    <n v="71"/>
    <x v="3"/>
    <x v="0"/>
    <x v="3"/>
    <m/>
    <x v="4"/>
    <n v="0"/>
    <n v="334"/>
    <x v="0"/>
    <x v="2"/>
    <n v="68.7"/>
    <x v="0"/>
    <d v="2024-11-27T00:00:00"/>
    <x v="2"/>
    <n v="87"/>
    <x v="1"/>
    <n v="0.4"/>
    <x v="0"/>
    <x v="1"/>
  </r>
  <r>
    <x v="200"/>
    <n v="48"/>
    <x v="5"/>
    <x v="0"/>
    <x v="8"/>
    <n v="117.51"/>
    <x v="7"/>
    <n v="940.08"/>
    <n v="90"/>
    <x v="0"/>
    <x v="3"/>
    <n v="84.5"/>
    <x v="0"/>
    <d v="2024-03-28T00:00:00"/>
    <x v="2"/>
    <n v="24"/>
    <x v="2"/>
    <n v="0.61"/>
    <x v="2"/>
    <x v="0"/>
  </r>
  <r>
    <x v="201"/>
    <n v="35"/>
    <x v="1"/>
    <x v="0"/>
    <x v="0"/>
    <n v="225.43"/>
    <x v="0"/>
    <n v="2028.8700000000001"/>
    <n v="166"/>
    <x v="0"/>
    <x v="0"/>
    <n v="20.7"/>
    <x v="1"/>
    <d v="2021-01-19T00:00:00"/>
    <x v="0"/>
    <n v="92"/>
    <x v="1"/>
    <n v="0.52"/>
    <x v="2"/>
    <x v="0"/>
  </r>
  <r>
    <x v="202"/>
    <n v="51"/>
    <x v="5"/>
    <x v="0"/>
    <x v="9"/>
    <n v="64.17"/>
    <x v="10"/>
    <n v="320.85000000000002"/>
    <n v="361"/>
    <x v="0"/>
    <x v="2"/>
    <n v="99.9"/>
    <x v="0"/>
    <d v="2021-06-01T00:00:00"/>
    <x v="0"/>
    <n v="70"/>
    <x v="1"/>
    <n v="0.16"/>
    <x v="1"/>
    <x v="0"/>
  </r>
  <r>
    <x v="203"/>
    <n v="26"/>
    <x v="1"/>
    <x v="1"/>
    <x v="4"/>
    <n v="98.33"/>
    <x v="6"/>
    <n v="1081.6299999999999"/>
    <n v="344"/>
    <x v="0"/>
    <x v="3"/>
    <n v="27.8"/>
    <x v="1"/>
    <d v="2022-05-01T00:00:00"/>
    <x v="0"/>
    <n v="15"/>
    <x v="2"/>
    <n v="0.24"/>
    <x v="0"/>
    <x v="0"/>
  </r>
  <r>
    <x v="204"/>
    <n v="35"/>
    <x v="1"/>
    <x v="0"/>
    <x v="2"/>
    <n v="55.27"/>
    <x v="9"/>
    <n v="829.05000000000007"/>
    <n v="271"/>
    <x v="0"/>
    <x v="0"/>
    <n v="31.8"/>
    <x v="1"/>
    <d v="2022-06-27T00:00:00"/>
    <x v="0"/>
    <n v="18"/>
    <x v="2"/>
    <n v="0.12"/>
    <x v="1"/>
    <x v="0"/>
  </r>
  <r>
    <x v="205"/>
    <n v="19"/>
    <x v="4"/>
    <x v="1"/>
    <x v="8"/>
    <n v="32.44"/>
    <x v="7"/>
    <n v="259.52"/>
    <n v="43"/>
    <x v="0"/>
    <x v="1"/>
    <n v="0"/>
    <x v="2"/>
    <d v="2024-05-12T00:00:00"/>
    <x v="2"/>
    <n v="98"/>
    <x v="1"/>
    <n v="0.13"/>
    <x v="1"/>
    <x v="0"/>
  </r>
  <r>
    <x v="205"/>
    <n v="23"/>
    <x v="4"/>
    <x v="1"/>
    <x v="2"/>
    <n v="40.299999999999997"/>
    <x v="2"/>
    <n v="282.09999999999997"/>
    <n v="141"/>
    <x v="0"/>
    <x v="4"/>
    <n v="93.6"/>
    <x v="0"/>
    <d v="2024-02-27T00:00:00"/>
    <x v="2"/>
    <n v="72"/>
    <x v="1"/>
    <n v="0.1"/>
    <x v="1"/>
    <x v="0"/>
  </r>
  <r>
    <x v="206"/>
    <n v="46"/>
    <x v="5"/>
    <x v="1"/>
    <x v="1"/>
    <n v="135.69"/>
    <x v="0"/>
    <n v="1221.21"/>
    <n v="266"/>
    <x v="0"/>
    <x v="2"/>
    <n v="32.700000000000003"/>
    <x v="1"/>
    <d v="2024-01-26T00:00:00"/>
    <x v="2"/>
    <n v="98"/>
    <x v="1"/>
    <n v="0.36"/>
    <x v="0"/>
    <x v="0"/>
  </r>
  <r>
    <x v="207"/>
    <n v="32"/>
    <x v="1"/>
    <x v="1"/>
    <x v="1"/>
    <n v="128.08000000000001"/>
    <x v="8"/>
    <n v="1536.96"/>
    <n v="268"/>
    <x v="0"/>
    <x v="1"/>
    <n v="79.8"/>
    <x v="0"/>
    <d v="2023-09-30T00:00:00"/>
    <x v="2"/>
    <n v="7"/>
    <x v="2"/>
    <n v="0.56000000000000005"/>
    <x v="2"/>
    <x v="0"/>
  </r>
  <r>
    <x v="208"/>
    <n v="65"/>
    <x v="0"/>
    <x v="0"/>
    <x v="9"/>
    <n v="134.32"/>
    <x v="0"/>
    <n v="1208.8799999999999"/>
    <n v="201"/>
    <x v="0"/>
    <x v="3"/>
    <n v="18.8"/>
    <x v="2"/>
    <d v="2024-11-13T00:00:00"/>
    <x v="2"/>
    <n v="98"/>
    <x v="1"/>
    <n v="0.2"/>
    <x v="1"/>
    <x v="0"/>
  </r>
  <r>
    <x v="209"/>
    <n v="57"/>
    <x v="0"/>
    <x v="0"/>
    <x v="3"/>
    <n v="105.8"/>
    <x v="8"/>
    <n v="1269.5999999999999"/>
    <n v="67"/>
    <x v="0"/>
    <x v="3"/>
    <n v="57.1"/>
    <x v="0"/>
    <d v="2023-09-20T00:00:00"/>
    <x v="2"/>
    <n v="82"/>
    <x v="1"/>
    <n v="0.11"/>
    <x v="1"/>
    <x v="0"/>
  </r>
  <r>
    <x v="210"/>
    <n v="40"/>
    <x v="2"/>
    <x v="1"/>
    <x v="7"/>
    <n v="72.33"/>
    <x v="7"/>
    <n v="578.64"/>
    <n v="251"/>
    <x v="0"/>
    <x v="4"/>
    <n v="55"/>
    <x v="0"/>
    <d v="2022-06-26T00:00:00"/>
    <x v="0"/>
    <n v="76"/>
    <x v="1"/>
    <n v="0.2"/>
    <x v="1"/>
    <x v="0"/>
  </r>
  <r>
    <x v="210"/>
    <n v="44"/>
    <x v="2"/>
    <x v="0"/>
    <x v="5"/>
    <n v="54.49"/>
    <x v="3"/>
    <n v="544.9"/>
    <n v="291"/>
    <x v="0"/>
    <x v="2"/>
    <n v="17.600000000000001"/>
    <x v="2"/>
    <d v="2020-10-25T00:00:00"/>
    <x v="1"/>
    <n v="70"/>
    <x v="1"/>
    <n v="0.27"/>
    <x v="0"/>
    <x v="0"/>
  </r>
  <r>
    <x v="211"/>
    <n v="60"/>
    <x v="0"/>
    <x v="2"/>
    <x v="1"/>
    <n v="27.67"/>
    <x v="4"/>
    <n v="166.02"/>
    <n v="21"/>
    <x v="0"/>
    <x v="4"/>
    <n v="68.900000000000006"/>
    <x v="0"/>
    <d v="2024-07-08T00:00:00"/>
    <x v="2"/>
    <n v="30"/>
    <x v="2"/>
    <n v="0.21"/>
    <x v="0"/>
    <x v="0"/>
  </r>
  <r>
    <x v="212"/>
    <n v="42"/>
    <x v="2"/>
    <x v="0"/>
    <x v="1"/>
    <n v="37.67"/>
    <x v="0"/>
    <n v="339.03000000000003"/>
    <n v="29"/>
    <x v="0"/>
    <x v="3"/>
    <n v="6.4"/>
    <x v="2"/>
    <d v="2020-09-08T00:00:00"/>
    <x v="1"/>
    <n v="97"/>
    <x v="1"/>
    <n v="0.2"/>
    <x v="1"/>
    <x v="0"/>
  </r>
  <r>
    <x v="213"/>
    <n v="28"/>
    <x v="1"/>
    <x v="1"/>
    <x v="6"/>
    <n v="119.79"/>
    <x v="0"/>
    <n v="1078.1100000000001"/>
    <n v="127"/>
    <x v="0"/>
    <x v="4"/>
    <n v="26"/>
    <x v="1"/>
    <d v="2021-08-19T00:00:00"/>
    <x v="0"/>
    <n v="24"/>
    <x v="2"/>
    <n v="0.18"/>
    <x v="1"/>
    <x v="0"/>
  </r>
  <r>
    <x v="214"/>
    <n v="44"/>
    <x v="2"/>
    <x v="1"/>
    <x v="1"/>
    <n v="66.209999999999994"/>
    <x v="0"/>
    <n v="595.89"/>
    <n v="74"/>
    <x v="0"/>
    <x v="2"/>
    <n v="28.7"/>
    <x v="1"/>
    <d v="2023-08-15T00:00:00"/>
    <x v="2"/>
    <n v="54"/>
    <x v="0"/>
    <n v="0.39"/>
    <x v="0"/>
    <x v="0"/>
  </r>
  <r>
    <x v="215"/>
    <n v="59"/>
    <x v="0"/>
    <x v="0"/>
    <x v="0"/>
    <n v="25.49"/>
    <x v="4"/>
    <n v="152.94"/>
    <n v="237"/>
    <x v="0"/>
    <x v="4"/>
    <n v="23.3"/>
    <x v="1"/>
    <d v="2022-10-30T00:00:00"/>
    <x v="0"/>
    <n v="36"/>
    <x v="0"/>
    <n v="0.6"/>
    <x v="2"/>
    <x v="0"/>
  </r>
  <r>
    <x v="216"/>
    <n v="31"/>
    <x v="1"/>
    <x v="0"/>
    <x v="5"/>
    <n v="100.77"/>
    <x v="10"/>
    <n v="503.84999999999997"/>
    <n v="284"/>
    <x v="0"/>
    <x v="4"/>
    <n v="86.5"/>
    <x v="0"/>
    <d v="2025-05-12T00:00:00"/>
    <x v="2"/>
    <n v="84"/>
    <x v="1"/>
    <n v="0.08"/>
    <x v="1"/>
    <x v="0"/>
  </r>
  <r>
    <x v="217"/>
    <n v="50"/>
    <x v="5"/>
    <x v="1"/>
    <x v="3"/>
    <n v="101.7"/>
    <x v="0"/>
    <n v="915.30000000000007"/>
    <n v="316"/>
    <x v="0"/>
    <x v="1"/>
    <n v="78.400000000000006"/>
    <x v="0"/>
    <d v="2020-10-12T00:00:00"/>
    <x v="1"/>
    <n v="82"/>
    <x v="1"/>
    <n v="0.5"/>
    <x v="0"/>
    <x v="0"/>
  </r>
  <r>
    <x v="217"/>
    <n v="47"/>
    <x v="5"/>
    <x v="0"/>
    <x v="8"/>
    <n v="113.12"/>
    <x v="8"/>
    <n v="1357.44"/>
    <n v="202"/>
    <x v="0"/>
    <x v="0"/>
    <n v="14.4"/>
    <x v="2"/>
    <d v="2025-01-21T00:00:00"/>
    <x v="2"/>
    <n v="80"/>
    <x v="1"/>
    <n v="0.11"/>
    <x v="1"/>
    <x v="0"/>
  </r>
  <r>
    <x v="218"/>
    <n v="46"/>
    <x v="5"/>
    <x v="1"/>
    <x v="0"/>
    <n v="26.05"/>
    <x v="4"/>
    <n v="156.30000000000001"/>
    <n v="319"/>
    <x v="0"/>
    <x v="2"/>
    <n v="60.5"/>
    <x v="0"/>
    <d v="2022-05-22T00:00:00"/>
    <x v="0"/>
    <n v="84"/>
    <x v="1"/>
    <n v="7.0000000000000007E-2"/>
    <x v="1"/>
    <x v="0"/>
  </r>
  <r>
    <x v="218"/>
    <n v="39"/>
    <x v="2"/>
    <x v="1"/>
    <x v="7"/>
    <n v="44.56"/>
    <x v="3"/>
    <n v="445.6"/>
    <n v="273"/>
    <x v="0"/>
    <x v="3"/>
    <n v="72"/>
    <x v="0"/>
    <d v="2025-03-09T00:00:00"/>
    <x v="2"/>
    <n v="89"/>
    <x v="1"/>
    <n v="0.43"/>
    <x v="0"/>
    <x v="0"/>
  </r>
  <r>
    <x v="219"/>
    <n v="76"/>
    <x v="3"/>
    <x v="0"/>
    <x v="4"/>
    <n v="153.54"/>
    <x v="8"/>
    <n v="1842.48"/>
    <n v="152"/>
    <x v="0"/>
    <x v="2"/>
    <n v="58.9"/>
    <x v="0"/>
    <d v="2020-09-13T00:00:00"/>
    <x v="1"/>
    <n v="20"/>
    <x v="2"/>
    <n v="0.22"/>
    <x v="0"/>
    <x v="0"/>
  </r>
  <r>
    <x v="220"/>
    <n v="47"/>
    <x v="5"/>
    <x v="0"/>
    <x v="7"/>
    <n v="63.1"/>
    <x v="6"/>
    <n v="694.1"/>
    <n v="301"/>
    <x v="0"/>
    <x v="0"/>
    <n v="17"/>
    <x v="2"/>
    <d v="2022-02-07T00:00:00"/>
    <x v="0"/>
    <n v="3"/>
    <x v="2"/>
    <n v="0.67"/>
    <x v="2"/>
    <x v="0"/>
  </r>
  <r>
    <x v="220"/>
    <n v="51"/>
    <x v="5"/>
    <x v="1"/>
    <x v="9"/>
    <n v="88.03"/>
    <x v="14"/>
    <n v="352.12"/>
    <n v="185"/>
    <x v="0"/>
    <x v="0"/>
    <n v="0.1"/>
    <x v="2"/>
    <d v="2022-01-25T00:00:00"/>
    <x v="0"/>
    <n v="69"/>
    <x v="1"/>
    <n v="0.26"/>
    <x v="0"/>
    <x v="0"/>
  </r>
  <r>
    <x v="221"/>
    <n v="18"/>
    <x v="4"/>
    <x v="0"/>
    <x v="8"/>
    <n v="56.16"/>
    <x v="13"/>
    <n v="786.24"/>
    <n v="91"/>
    <x v="0"/>
    <x v="1"/>
    <n v="32.200000000000003"/>
    <x v="1"/>
    <d v="2024-04-13T00:00:00"/>
    <x v="2"/>
    <n v="38"/>
    <x v="0"/>
    <n v="0.53"/>
    <x v="2"/>
    <x v="0"/>
  </r>
  <r>
    <x v="222"/>
    <n v="56"/>
    <x v="0"/>
    <x v="1"/>
    <x v="3"/>
    <n v="31.88"/>
    <x v="8"/>
    <n v="382.56"/>
    <n v="268"/>
    <x v="0"/>
    <x v="1"/>
    <n v="10.199999999999999"/>
    <x v="2"/>
    <d v="2023-09-21T00:00:00"/>
    <x v="2"/>
    <n v="97"/>
    <x v="1"/>
    <n v="0.16"/>
    <x v="1"/>
    <x v="0"/>
  </r>
  <r>
    <x v="222"/>
    <n v="58"/>
    <x v="0"/>
    <x v="1"/>
    <x v="9"/>
    <n v="83.96"/>
    <x v="5"/>
    <n v="1427.32"/>
    <n v="335"/>
    <x v="0"/>
    <x v="1"/>
    <n v="0"/>
    <x v="2"/>
    <d v="2024-02-28T00:00:00"/>
    <x v="2"/>
    <n v="84"/>
    <x v="1"/>
    <n v="0.13"/>
    <x v="1"/>
    <x v="0"/>
  </r>
  <r>
    <x v="223"/>
    <n v="34"/>
    <x v="1"/>
    <x v="0"/>
    <x v="4"/>
    <n v="66.52"/>
    <x v="3"/>
    <n v="665.19999999999993"/>
    <n v="248"/>
    <x v="0"/>
    <x v="3"/>
    <n v="58.7"/>
    <x v="0"/>
    <d v="2025-02-24T00:00:00"/>
    <x v="2"/>
    <n v="63"/>
    <x v="0"/>
    <n v="0.65"/>
    <x v="2"/>
    <x v="0"/>
  </r>
  <r>
    <x v="224"/>
    <n v="55"/>
    <x v="5"/>
    <x v="0"/>
    <x v="2"/>
    <n v="68.56"/>
    <x v="4"/>
    <n v="411.36"/>
    <n v="206"/>
    <x v="0"/>
    <x v="2"/>
    <n v="16.2"/>
    <x v="2"/>
    <d v="2021-05-08T00:00:00"/>
    <x v="0"/>
    <n v="34"/>
    <x v="0"/>
    <n v="0.32"/>
    <x v="0"/>
    <x v="0"/>
  </r>
  <r>
    <x v="225"/>
    <n v="61"/>
    <x v="0"/>
    <x v="1"/>
    <x v="1"/>
    <n v="69.28"/>
    <x v="0"/>
    <n v="623.52"/>
    <n v="332"/>
    <x v="0"/>
    <x v="0"/>
    <n v="16.7"/>
    <x v="2"/>
    <d v="2023-11-06T00:00:00"/>
    <x v="2"/>
    <n v="24"/>
    <x v="2"/>
    <n v="0.1"/>
    <x v="1"/>
    <x v="0"/>
  </r>
  <r>
    <x v="226"/>
    <n v="53"/>
    <x v="5"/>
    <x v="0"/>
    <x v="2"/>
    <n v="130.18"/>
    <x v="10"/>
    <n v="650.90000000000009"/>
    <n v="335"/>
    <x v="0"/>
    <x v="0"/>
    <n v="37.1"/>
    <x v="1"/>
    <d v="2022-12-26T00:00:00"/>
    <x v="0"/>
    <n v="28"/>
    <x v="2"/>
    <n v="0.59"/>
    <x v="2"/>
    <x v="0"/>
  </r>
  <r>
    <x v="226"/>
    <n v="29"/>
    <x v="1"/>
    <x v="0"/>
    <x v="2"/>
    <n v="187.93"/>
    <x v="9"/>
    <n v="2818.9500000000003"/>
    <n v="338"/>
    <x v="0"/>
    <x v="2"/>
    <n v="97.7"/>
    <x v="0"/>
    <d v="2021-05-07T00:00:00"/>
    <x v="0"/>
    <n v="30"/>
    <x v="2"/>
    <n v="0.12"/>
    <x v="1"/>
    <x v="0"/>
  </r>
  <r>
    <x v="227"/>
    <n v="26"/>
    <x v="1"/>
    <x v="2"/>
    <x v="6"/>
    <n v="55.53"/>
    <x v="2"/>
    <n v="388.71000000000004"/>
    <n v="21"/>
    <x v="0"/>
    <x v="4"/>
    <n v="25.5"/>
    <x v="1"/>
    <d v="2022-02-16T00:00:00"/>
    <x v="0"/>
    <n v="90"/>
    <x v="1"/>
    <n v="0.42"/>
    <x v="0"/>
    <x v="0"/>
  </r>
  <r>
    <x v="228"/>
    <n v="75"/>
    <x v="3"/>
    <x v="1"/>
    <x v="5"/>
    <n v="43.91"/>
    <x v="1"/>
    <n v="570.82999999999993"/>
    <n v="2"/>
    <x v="0"/>
    <x v="4"/>
    <n v="54"/>
    <x v="0"/>
    <d v="2021-08-12T00:00:00"/>
    <x v="0"/>
    <n v="43"/>
    <x v="0"/>
    <n v="0.31"/>
    <x v="0"/>
    <x v="0"/>
  </r>
  <r>
    <x v="229"/>
    <n v="66"/>
    <x v="3"/>
    <x v="1"/>
    <x v="8"/>
    <n v="50.36"/>
    <x v="13"/>
    <n v="705.04"/>
    <n v="58"/>
    <x v="0"/>
    <x v="1"/>
    <n v="89.3"/>
    <x v="0"/>
    <d v="2021-11-11T00:00:00"/>
    <x v="0"/>
    <n v="65"/>
    <x v="0"/>
    <n v="0.16"/>
    <x v="1"/>
    <x v="0"/>
  </r>
  <r>
    <x v="230"/>
    <n v="26"/>
    <x v="1"/>
    <x v="1"/>
    <x v="7"/>
    <n v="82.72"/>
    <x v="6"/>
    <n v="909.92"/>
    <n v="90"/>
    <x v="0"/>
    <x v="2"/>
    <n v="28"/>
    <x v="1"/>
    <d v="2022-12-12T00:00:00"/>
    <x v="0"/>
    <n v="17"/>
    <x v="2"/>
    <n v="0.16"/>
    <x v="1"/>
    <x v="0"/>
  </r>
  <r>
    <x v="231"/>
    <n v="46"/>
    <x v="5"/>
    <x v="0"/>
    <x v="8"/>
    <n v="295.88"/>
    <x v="6"/>
    <n v="3254.68"/>
    <n v="126"/>
    <x v="0"/>
    <x v="0"/>
    <n v="99.7"/>
    <x v="0"/>
    <d v="2021-08-20T00:00:00"/>
    <x v="0"/>
    <n v="92"/>
    <x v="1"/>
    <n v="0.08"/>
    <x v="1"/>
    <x v="0"/>
  </r>
  <r>
    <x v="232"/>
    <n v="40"/>
    <x v="2"/>
    <x v="0"/>
    <x v="4"/>
    <n v="55.78"/>
    <x v="6"/>
    <n v="613.58000000000004"/>
    <n v="13"/>
    <x v="0"/>
    <x v="3"/>
    <n v="69.3"/>
    <x v="0"/>
    <d v="2022-05-24T00:00:00"/>
    <x v="0"/>
    <n v="81"/>
    <x v="1"/>
    <n v="0.28999999999999998"/>
    <x v="0"/>
    <x v="0"/>
  </r>
  <r>
    <x v="232"/>
    <n v="78"/>
    <x v="3"/>
    <x v="1"/>
    <x v="1"/>
    <n v="122.69"/>
    <x v="0"/>
    <n v="1104.21"/>
    <n v="139"/>
    <x v="0"/>
    <x v="4"/>
    <n v="23.8"/>
    <x v="1"/>
    <d v="2023-07-25T00:00:00"/>
    <x v="2"/>
    <n v="38"/>
    <x v="0"/>
    <n v="0.42"/>
    <x v="0"/>
    <x v="0"/>
  </r>
  <r>
    <x v="233"/>
    <n v="21"/>
    <x v="4"/>
    <x v="0"/>
    <x v="1"/>
    <n v="94.37"/>
    <x v="7"/>
    <n v="754.96"/>
    <n v="217"/>
    <x v="0"/>
    <x v="2"/>
    <n v="54.5"/>
    <x v="0"/>
    <d v="2021-10-09T00:00:00"/>
    <x v="0"/>
    <n v="79"/>
    <x v="1"/>
    <n v="0.47"/>
    <x v="0"/>
    <x v="0"/>
  </r>
  <r>
    <x v="233"/>
    <n v="74"/>
    <x v="3"/>
    <x v="1"/>
    <x v="4"/>
    <n v="76.13"/>
    <x v="3"/>
    <n v="761.3"/>
    <n v="283"/>
    <x v="0"/>
    <x v="2"/>
    <n v="2"/>
    <x v="2"/>
    <d v="2021-05-12T00:00:00"/>
    <x v="0"/>
    <n v="90"/>
    <x v="1"/>
    <n v="0.23"/>
    <x v="0"/>
    <x v="0"/>
  </r>
  <r>
    <x v="234"/>
    <n v="23"/>
    <x v="4"/>
    <x v="0"/>
    <x v="2"/>
    <n v="49"/>
    <x v="0"/>
    <n v="441"/>
    <n v="335"/>
    <x v="0"/>
    <x v="3"/>
    <n v="3.7"/>
    <x v="2"/>
    <d v="2024-09-22T00:00:00"/>
    <x v="2"/>
    <n v="91"/>
    <x v="1"/>
    <n v="0.55000000000000004"/>
    <x v="2"/>
    <x v="0"/>
  </r>
  <r>
    <x v="234"/>
    <n v="18"/>
    <x v="4"/>
    <x v="1"/>
    <x v="3"/>
    <n v="69.180000000000007"/>
    <x v="10"/>
    <n v="345.90000000000003"/>
    <n v="135"/>
    <x v="0"/>
    <x v="4"/>
    <n v="26.6"/>
    <x v="1"/>
    <d v="2024-06-15T00:00:00"/>
    <x v="2"/>
    <n v="75"/>
    <x v="1"/>
    <n v="0.12"/>
    <x v="1"/>
    <x v="0"/>
  </r>
  <r>
    <x v="235"/>
    <n v="66"/>
    <x v="3"/>
    <x v="0"/>
    <x v="8"/>
    <n v="302.3"/>
    <x v="1"/>
    <n v="3929.9"/>
    <n v="307"/>
    <x v="0"/>
    <x v="4"/>
    <n v="4.3"/>
    <x v="2"/>
    <d v="2022-07-18T00:00:00"/>
    <x v="0"/>
    <n v="80"/>
    <x v="1"/>
    <n v="0.1"/>
    <x v="1"/>
    <x v="0"/>
  </r>
  <r>
    <x v="236"/>
    <n v="69"/>
    <x v="3"/>
    <x v="1"/>
    <x v="7"/>
    <n v="89.98"/>
    <x v="10"/>
    <n v="449.90000000000003"/>
    <n v="15"/>
    <x v="0"/>
    <x v="0"/>
    <n v="18.3"/>
    <x v="2"/>
    <d v="2023-11-15T00:00:00"/>
    <x v="2"/>
    <n v="65"/>
    <x v="0"/>
    <n v="0.27"/>
    <x v="0"/>
    <x v="0"/>
  </r>
  <r>
    <x v="236"/>
    <n v="52"/>
    <x v="5"/>
    <x v="1"/>
    <x v="5"/>
    <n v="109.53"/>
    <x v="4"/>
    <n v="657.18000000000006"/>
    <n v="79"/>
    <x v="0"/>
    <x v="4"/>
    <n v="0"/>
    <x v="2"/>
    <d v="2023-10-20T00:00:00"/>
    <x v="2"/>
    <n v="33"/>
    <x v="2"/>
    <n v="0.56000000000000005"/>
    <x v="2"/>
    <x v="0"/>
  </r>
  <r>
    <x v="237"/>
    <n v="19"/>
    <x v="4"/>
    <x v="0"/>
    <x v="3"/>
    <n v="143.56"/>
    <x v="3"/>
    <n v="1435.6"/>
    <n v="265"/>
    <x v="0"/>
    <x v="3"/>
    <n v="38"/>
    <x v="1"/>
    <d v="2024-12-06T00:00:00"/>
    <x v="2"/>
    <n v="82"/>
    <x v="1"/>
    <n v="0.54"/>
    <x v="2"/>
    <x v="0"/>
  </r>
  <r>
    <x v="238"/>
    <n v="27"/>
    <x v="1"/>
    <x v="0"/>
    <x v="5"/>
    <n v="79.33"/>
    <x v="2"/>
    <n v="555.30999999999995"/>
    <n v="290"/>
    <x v="0"/>
    <x v="4"/>
    <n v="24.5"/>
    <x v="1"/>
    <d v="2024-07-19T00:00:00"/>
    <x v="2"/>
    <n v="58"/>
    <x v="0"/>
    <n v="0.21"/>
    <x v="0"/>
    <x v="0"/>
  </r>
  <r>
    <x v="239"/>
    <n v="37"/>
    <x v="2"/>
    <x v="1"/>
    <x v="9"/>
    <n v="23.63"/>
    <x v="1"/>
    <n v="307.19"/>
    <n v="344"/>
    <x v="0"/>
    <x v="0"/>
    <n v="52.6"/>
    <x v="0"/>
    <d v="2020-10-19T00:00:00"/>
    <x v="1"/>
    <n v="7"/>
    <x v="2"/>
    <n v="0.41"/>
    <x v="0"/>
    <x v="0"/>
  </r>
  <r>
    <x v="240"/>
    <n v="59"/>
    <x v="0"/>
    <x v="1"/>
    <x v="8"/>
    <n v="157.13999999999999"/>
    <x v="1"/>
    <n v="2042.8199999999997"/>
    <n v="131"/>
    <x v="1"/>
    <x v="1"/>
    <n v="74.3"/>
    <x v="0"/>
    <d v="2024-03-02T00:00:00"/>
    <x v="2"/>
    <n v="35"/>
    <x v="0"/>
    <n v="0.2"/>
    <x v="1"/>
    <x v="0"/>
  </r>
  <r>
    <x v="241"/>
    <n v="35"/>
    <x v="1"/>
    <x v="0"/>
    <x v="5"/>
    <n v="146.66"/>
    <x v="6"/>
    <n v="1613.26"/>
    <n v="266"/>
    <x v="0"/>
    <x v="3"/>
    <n v="33.5"/>
    <x v="1"/>
    <d v="2023-04-18T00:00:00"/>
    <x v="2"/>
    <n v="95"/>
    <x v="1"/>
    <n v="0.1"/>
    <x v="1"/>
    <x v="0"/>
  </r>
  <r>
    <x v="242"/>
    <n v="47"/>
    <x v="5"/>
    <x v="0"/>
    <x v="8"/>
    <n v="90.93"/>
    <x v="0"/>
    <n v="818.37000000000012"/>
    <n v="23"/>
    <x v="0"/>
    <x v="3"/>
    <n v="84.7"/>
    <x v="0"/>
    <d v="2023-04-09T00:00:00"/>
    <x v="2"/>
    <n v="70"/>
    <x v="1"/>
    <n v="0.28999999999999998"/>
    <x v="0"/>
    <x v="0"/>
  </r>
  <r>
    <x v="243"/>
    <n v="56"/>
    <x v="0"/>
    <x v="1"/>
    <x v="3"/>
    <n v="410.59"/>
    <x v="8"/>
    <n v="4927.08"/>
    <n v="341"/>
    <x v="0"/>
    <x v="0"/>
    <n v="81.599999999999994"/>
    <x v="0"/>
    <d v="2021-05-31T00:00:00"/>
    <x v="0"/>
    <n v="52"/>
    <x v="0"/>
    <n v="0.37"/>
    <x v="0"/>
    <x v="0"/>
  </r>
  <r>
    <x v="243"/>
    <n v="41"/>
    <x v="2"/>
    <x v="0"/>
    <x v="9"/>
    <n v="46.35"/>
    <x v="1"/>
    <n v="602.55000000000007"/>
    <n v="87"/>
    <x v="0"/>
    <x v="3"/>
    <n v="0"/>
    <x v="2"/>
    <d v="2023-01-30T00:00:00"/>
    <x v="2"/>
    <n v="77"/>
    <x v="1"/>
    <n v="0.46"/>
    <x v="0"/>
    <x v="0"/>
  </r>
  <r>
    <x v="243"/>
    <n v="59"/>
    <x v="0"/>
    <x v="1"/>
    <x v="4"/>
    <n v="80.89"/>
    <x v="1"/>
    <n v="1051.57"/>
    <n v="100"/>
    <x v="0"/>
    <x v="0"/>
    <n v="98.7"/>
    <x v="0"/>
    <d v="2024-02-11T00:00:00"/>
    <x v="2"/>
    <n v="52"/>
    <x v="0"/>
    <n v="0.06"/>
    <x v="1"/>
    <x v="0"/>
  </r>
  <r>
    <x v="244"/>
    <n v="54"/>
    <x v="5"/>
    <x v="0"/>
    <x v="0"/>
    <m/>
    <x v="2"/>
    <n v="0"/>
    <n v="193"/>
    <x v="0"/>
    <x v="1"/>
    <n v="70.099999999999994"/>
    <x v="0"/>
    <d v="2024-07-24T00:00:00"/>
    <x v="2"/>
    <n v="52"/>
    <x v="0"/>
    <n v="0.4"/>
    <x v="0"/>
    <x v="1"/>
  </r>
  <r>
    <x v="245"/>
    <n v="70"/>
    <x v="3"/>
    <x v="0"/>
    <x v="0"/>
    <n v="91.96"/>
    <x v="8"/>
    <n v="1103.52"/>
    <n v="134"/>
    <x v="0"/>
    <x v="2"/>
    <n v="0"/>
    <x v="2"/>
    <d v="2024-04-14T00:00:00"/>
    <x v="2"/>
    <n v="75"/>
    <x v="1"/>
    <n v="0.25"/>
    <x v="0"/>
    <x v="0"/>
  </r>
  <r>
    <x v="246"/>
    <n v="68"/>
    <x v="3"/>
    <x v="1"/>
    <x v="1"/>
    <n v="131.13999999999999"/>
    <x v="2"/>
    <n v="917.9799999999999"/>
    <n v="41"/>
    <x v="0"/>
    <x v="2"/>
    <n v="99.5"/>
    <x v="0"/>
    <d v="2021-12-03T00:00:00"/>
    <x v="0"/>
    <n v="81"/>
    <x v="1"/>
    <n v="0.52"/>
    <x v="2"/>
    <x v="0"/>
  </r>
  <r>
    <x v="247"/>
    <n v="28"/>
    <x v="1"/>
    <x v="1"/>
    <x v="6"/>
    <n v="93.58"/>
    <x v="4"/>
    <n v="561.48"/>
    <n v="27"/>
    <x v="0"/>
    <x v="4"/>
    <n v="73.3"/>
    <x v="0"/>
    <d v="2023-12-09T00:00:00"/>
    <x v="2"/>
    <n v="96"/>
    <x v="1"/>
    <n v="0.28000000000000003"/>
    <x v="0"/>
    <x v="0"/>
  </r>
  <r>
    <x v="248"/>
    <n v="69"/>
    <x v="3"/>
    <x v="0"/>
    <x v="5"/>
    <n v="141.05000000000001"/>
    <x v="1"/>
    <n v="1833.65"/>
    <n v="321"/>
    <x v="0"/>
    <x v="3"/>
    <n v="0"/>
    <x v="2"/>
    <d v="2021-08-26T00:00:00"/>
    <x v="0"/>
    <n v="37"/>
    <x v="0"/>
    <n v="0.21"/>
    <x v="0"/>
    <x v="0"/>
  </r>
  <r>
    <x v="249"/>
    <n v="56"/>
    <x v="0"/>
    <x v="1"/>
    <x v="5"/>
    <n v="107.35"/>
    <x v="8"/>
    <n v="1288.1999999999998"/>
    <n v="23"/>
    <x v="0"/>
    <x v="4"/>
    <n v="8.6999999999999993"/>
    <x v="2"/>
    <d v="2022-02-05T00:00:00"/>
    <x v="0"/>
    <n v="97"/>
    <x v="1"/>
    <n v="0.25"/>
    <x v="0"/>
    <x v="0"/>
  </r>
  <r>
    <x v="250"/>
    <n v="29"/>
    <x v="1"/>
    <x v="1"/>
    <x v="5"/>
    <n v="270.72000000000003"/>
    <x v="8"/>
    <n v="3248.6400000000003"/>
    <n v="332"/>
    <x v="0"/>
    <x v="3"/>
    <n v="0.8"/>
    <x v="2"/>
    <d v="2021-09-01T00:00:00"/>
    <x v="0"/>
    <n v="31"/>
    <x v="2"/>
    <n v="0.56999999999999995"/>
    <x v="2"/>
    <x v="0"/>
  </r>
  <r>
    <x v="251"/>
    <n v="53"/>
    <x v="5"/>
    <x v="1"/>
    <x v="7"/>
    <m/>
    <x v="1"/>
    <n v="0"/>
    <n v="293"/>
    <x v="0"/>
    <x v="1"/>
    <n v="17.399999999999999"/>
    <x v="2"/>
    <d v="2021-07-13T00:00:00"/>
    <x v="0"/>
    <n v="25"/>
    <x v="2"/>
    <n v="0.09"/>
    <x v="1"/>
    <x v="1"/>
  </r>
  <r>
    <x v="252"/>
    <n v="38"/>
    <x v="2"/>
    <x v="0"/>
    <x v="0"/>
    <n v="89.47"/>
    <x v="10"/>
    <n v="447.35"/>
    <n v="203"/>
    <x v="0"/>
    <x v="0"/>
    <n v="56.1"/>
    <x v="0"/>
    <d v="2020-09-12T00:00:00"/>
    <x v="1"/>
    <n v="15"/>
    <x v="2"/>
    <n v="0.42"/>
    <x v="0"/>
    <x v="0"/>
  </r>
  <r>
    <x v="253"/>
    <n v="53"/>
    <x v="5"/>
    <x v="1"/>
    <x v="5"/>
    <m/>
    <x v="8"/>
    <n v="0"/>
    <n v="144"/>
    <x v="0"/>
    <x v="4"/>
    <n v="50.6"/>
    <x v="0"/>
    <d v="2021-08-15T00:00:00"/>
    <x v="0"/>
    <n v="60"/>
    <x v="0"/>
    <n v="0.19"/>
    <x v="1"/>
    <x v="1"/>
  </r>
  <r>
    <x v="254"/>
    <n v="59"/>
    <x v="0"/>
    <x v="1"/>
    <x v="9"/>
    <n v="23.39"/>
    <x v="9"/>
    <n v="350.85"/>
    <n v="214"/>
    <x v="0"/>
    <x v="4"/>
    <n v="57"/>
    <x v="0"/>
    <d v="2023-07-21T00:00:00"/>
    <x v="2"/>
    <n v="89"/>
    <x v="1"/>
    <n v="0.15"/>
    <x v="1"/>
    <x v="0"/>
  </r>
  <r>
    <x v="254"/>
    <n v="29"/>
    <x v="1"/>
    <x v="0"/>
    <x v="8"/>
    <n v="119.14"/>
    <x v="1"/>
    <n v="1548.82"/>
    <n v="280"/>
    <x v="0"/>
    <x v="0"/>
    <n v="7.8"/>
    <x v="2"/>
    <d v="2025-02-11T00:00:00"/>
    <x v="2"/>
    <n v="3"/>
    <x v="2"/>
    <n v="0.12"/>
    <x v="1"/>
    <x v="0"/>
  </r>
  <r>
    <x v="255"/>
    <n v="61"/>
    <x v="0"/>
    <x v="1"/>
    <x v="2"/>
    <n v="63.73"/>
    <x v="1"/>
    <n v="828.49"/>
    <n v="330"/>
    <x v="0"/>
    <x v="0"/>
    <n v="57.1"/>
    <x v="0"/>
    <d v="2021-08-27T00:00:00"/>
    <x v="0"/>
    <n v="60"/>
    <x v="0"/>
    <n v="0.1"/>
    <x v="1"/>
    <x v="0"/>
  </r>
  <r>
    <x v="255"/>
    <n v="38"/>
    <x v="2"/>
    <x v="0"/>
    <x v="0"/>
    <n v="79.17"/>
    <x v="6"/>
    <n v="870.87"/>
    <n v="252"/>
    <x v="0"/>
    <x v="0"/>
    <n v="46.4"/>
    <x v="1"/>
    <d v="2021-10-17T00:00:00"/>
    <x v="0"/>
    <n v="44"/>
    <x v="0"/>
    <n v="0.05"/>
    <x v="1"/>
    <x v="0"/>
  </r>
  <r>
    <x v="255"/>
    <n v="79"/>
    <x v="3"/>
    <x v="1"/>
    <x v="2"/>
    <n v="83.95"/>
    <x v="2"/>
    <n v="587.65"/>
    <n v="351"/>
    <x v="0"/>
    <x v="1"/>
    <n v="53.7"/>
    <x v="0"/>
    <d v="2024-07-29T00:00:00"/>
    <x v="2"/>
    <n v="30"/>
    <x v="2"/>
    <n v="0.32"/>
    <x v="0"/>
    <x v="0"/>
  </r>
  <r>
    <x v="256"/>
    <n v="65"/>
    <x v="0"/>
    <x v="1"/>
    <x v="5"/>
    <n v="52.77"/>
    <x v="3"/>
    <n v="527.70000000000005"/>
    <n v="246"/>
    <x v="0"/>
    <x v="2"/>
    <n v="58.4"/>
    <x v="0"/>
    <d v="2022-07-12T00:00:00"/>
    <x v="0"/>
    <n v="18"/>
    <x v="2"/>
    <n v="0.59"/>
    <x v="2"/>
    <x v="0"/>
  </r>
  <r>
    <x v="256"/>
    <n v="20"/>
    <x v="4"/>
    <x v="0"/>
    <x v="5"/>
    <n v="186.98"/>
    <x v="4"/>
    <n v="1121.8799999999999"/>
    <n v="191"/>
    <x v="0"/>
    <x v="0"/>
    <n v="2"/>
    <x v="2"/>
    <d v="2022-09-25T00:00:00"/>
    <x v="0"/>
    <n v="85"/>
    <x v="1"/>
    <n v="0.05"/>
    <x v="1"/>
    <x v="0"/>
  </r>
  <r>
    <x v="257"/>
    <n v="50"/>
    <x v="5"/>
    <x v="0"/>
    <x v="3"/>
    <n v="99.61"/>
    <x v="3"/>
    <n v="996.1"/>
    <n v="162"/>
    <x v="0"/>
    <x v="0"/>
    <n v="12.2"/>
    <x v="2"/>
    <d v="2022-08-19T00:00:00"/>
    <x v="0"/>
    <n v="85"/>
    <x v="1"/>
    <n v="0.31"/>
    <x v="0"/>
    <x v="0"/>
  </r>
  <r>
    <x v="258"/>
    <n v="26"/>
    <x v="1"/>
    <x v="0"/>
    <x v="4"/>
    <n v="117.24"/>
    <x v="3"/>
    <n v="1172.3999999999999"/>
    <n v="8"/>
    <x v="0"/>
    <x v="1"/>
    <n v="47.6"/>
    <x v="1"/>
    <d v="2020-08-26T00:00:00"/>
    <x v="1"/>
    <n v="96"/>
    <x v="1"/>
    <n v="0.1"/>
    <x v="1"/>
    <x v="0"/>
  </r>
  <r>
    <x v="259"/>
    <n v="60"/>
    <x v="0"/>
    <x v="0"/>
    <x v="1"/>
    <n v="16.54"/>
    <x v="10"/>
    <n v="82.699999999999989"/>
    <n v="92"/>
    <x v="0"/>
    <x v="2"/>
    <n v="54.8"/>
    <x v="0"/>
    <d v="2021-01-03T00:00:00"/>
    <x v="0"/>
    <n v="45"/>
    <x v="0"/>
    <n v="0.16"/>
    <x v="1"/>
    <x v="0"/>
  </r>
  <r>
    <x v="260"/>
    <n v="19"/>
    <x v="4"/>
    <x v="1"/>
    <x v="2"/>
    <n v="33.479999999999997"/>
    <x v="0"/>
    <n v="301.32"/>
    <n v="120"/>
    <x v="0"/>
    <x v="2"/>
    <n v="0"/>
    <x v="2"/>
    <d v="2023-09-19T00:00:00"/>
    <x v="2"/>
    <n v="37"/>
    <x v="0"/>
    <n v="0.23"/>
    <x v="0"/>
    <x v="0"/>
  </r>
  <r>
    <x v="261"/>
    <n v="52"/>
    <x v="5"/>
    <x v="0"/>
    <x v="7"/>
    <n v="111.84"/>
    <x v="0"/>
    <n v="1006.5600000000001"/>
    <n v="8"/>
    <x v="0"/>
    <x v="4"/>
    <n v="43.1"/>
    <x v="1"/>
    <d v="2025-06-07T00:00:00"/>
    <x v="2"/>
    <n v="55"/>
    <x v="0"/>
    <n v="0.16"/>
    <x v="1"/>
    <x v="0"/>
  </r>
  <r>
    <x v="262"/>
    <n v="34"/>
    <x v="1"/>
    <x v="1"/>
    <x v="0"/>
    <n v="200.9"/>
    <x v="16"/>
    <n v="3616.2000000000003"/>
    <n v="45"/>
    <x v="0"/>
    <x v="2"/>
    <n v="42.2"/>
    <x v="1"/>
    <d v="2021-07-02T00:00:00"/>
    <x v="0"/>
    <n v="56"/>
    <x v="0"/>
    <n v="0.28999999999999998"/>
    <x v="0"/>
    <x v="0"/>
  </r>
  <r>
    <x v="262"/>
    <n v="52"/>
    <x v="5"/>
    <x v="1"/>
    <x v="8"/>
    <n v="255.86"/>
    <x v="0"/>
    <n v="2302.7400000000002"/>
    <n v="247"/>
    <x v="0"/>
    <x v="1"/>
    <n v="9.1"/>
    <x v="2"/>
    <d v="2022-11-27T00:00:00"/>
    <x v="0"/>
    <n v="60"/>
    <x v="0"/>
    <n v="0.31"/>
    <x v="0"/>
    <x v="0"/>
  </r>
  <r>
    <x v="263"/>
    <n v="43"/>
    <x v="2"/>
    <x v="1"/>
    <x v="3"/>
    <n v="70.099999999999994"/>
    <x v="6"/>
    <n v="771.09999999999991"/>
    <n v="172"/>
    <x v="0"/>
    <x v="4"/>
    <n v="57.1"/>
    <x v="0"/>
    <d v="2022-01-03T00:00:00"/>
    <x v="0"/>
    <n v="10"/>
    <x v="2"/>
    <n v="0.31"/>
    <x v="0"/>
    <x v="0"/>
  </r>
  <r>
    <x v="264"/>
    <n v="70"/>
    <x v="3"/>
    <x v="1"/>
    <x v="7"/>
    <n v="69.239999999999995"/>
    <x v="8"/>
    <n v="830.87999999999988"/>
    <n v="153"/>
    <x v="0"/>
    <x v="0"/>
    <n v="41.9"/>
    <x v="1"/>
    <d v="2023-11-15T00:00:00"/>
    <x v="2"/>
    <n v="75"/>
    <x v="1"/>
    <n v="0.31"/>
    <x v="0"/>
    <x v="0"/>
  </r>
  <r>
    <x v="265"/>
    <n v="55"/>
    <x v="5"/>
    <x v="2"/>
    <x v="3"/>
    <n v="118.01"/>
    <x v="9"/>
    <n v="1770.15"/>
    <n v="153"/>
    <x v="0"/>
    <x v="2"/>
    <n v="64.599999999999994"/>
    <x v="0"/>
    <d v="2024-06-21T00:00:00"/>
    <x v="2"/>
    <n v="51"/>
    <x v="0"/>
    <n v="0.37"/>
    <x v="0"/>
    <x v="0"/>
  </r>
  <r>
    <x v="265"/>
    <n v="22"/>
    <x v="4"/>
    <x v="1"/>
    <x v="7"/>
    <n v="54.18"/>
    <x v="5"/>
    <n v="921.06"/>
    <n v="54"/>
    <x v="0"/>
    <x v="4"/>
    <n v="99.5"/>
    <x v="0"/>
    <d v="2023-08-01T00:00:00"/>
    <x v="2"/>
    <n v="88"/>
    <x v="1"/>
    <n v="0.21"/>
    <x v="0"/>
    <x v="0"/>
  </r>
  <r>
    <x v="266"/>
    <n v="35"/>
    <x v="1"/>
    <x v="2"/>
    <x v="5"/>
    <n v="125.24"/>
    <x v="13"/>
    <n v="1753.36"/>
    <n v="350"/>
    <x v="0"/>
    <x v="0"/>
    <n v="11.5"/>
    <x v="2"/>
    <d v="2025-04-15T00:00:00"/>
    <x v="2"/>
    <n v="34"/>
    <x v="0"/>
    <n v="0.21"/>
    <x v="0"/>
    <x v="0"/>
  </r>
  <r>
    <x v="267"/>
    <n v="69"/>
    <x v="3"/>
    <x v="2"/>
    <x v="8"/>
    <n v="201.7"/>
    <x v="1"/>
    <n v="2622.1"/>
    <n v="32"/>
    <x v="0"/>
    <x v="4"/>
    <n v="41.3"/>
    <x v="1"/>
    <d v="2020-07-10T00:00:00"/>
    <x v="1"/>
    <n v="63"/>
    <x v="0"/>
    <n v="0.46"/>
    <x v="0"/>
    <x v="0"/>
  </r>
  <r>
    <x v="268"/>
    <n v="51"/>
    <x v="5"/>
    <x v="2"/>
    <x v="5"/>
    <n v="102.11"/>
    <x v="9"/>
    <n v="1531.65"/>
    <n v="333"/>
    <x v="0"/>
    <x v="3"/>
    <n v="54.4"/>
    <x v="0"/>
    <d v="2020-12-20T00:00:00"/>
    <x v="1"/>
    <n v="28"/>
    <x v="2"/>
    <n v="0.34"/>
    <x v="0"/>
    <x v="0"/>
  </r>
  <r>
    <x v="269"/>
    <n v="32"/>
    <x v="1"/>
    <x v="1"/>
    <x v="9"/>
    <n v="35.049999999999997"/>
    <x v="2"/>
    <n v="245.34999999999997"/>
    <n v="254"/>
    <x v="0"/>
    <x v="0"/>
    <n v="55.5"/>
    <x v="0"/>
    <d v="2022-02-11T00:00:00"/>
    <x v="0"/>
    <n v="29"/>
    <x v="2"/>
    <n v="0.06"/>
    <x v="1"/>
    <x v="0"/>
  </r>
  <r>
    <x v="270"/>
    <n v="43"/>
    <x v="2"/>
    <x v="1"/>
    <x v="9"/>
    <n v="37.31"/>
    <x v="2"/>
    <n v="261.17"/>
    <n v="279"/>
    <x v="0"/>
    <x v="4"/>
    <n v="19.600000000000001"/>
    <x v="2"/>
    <d v="2022-09-01T00:00:00"/>
    <x v="0"/>
    <n v="31"/>
    <x v="2"/>
    <n v="0.23"/>
    <x v="0"/>
    <x v="0"/>
  </r>
  <r>
    <x v="270"/>
    <n v="67"/>
    <x v="3"/>
    <x v="1"/>
    <x v="8"/>
    <n v="69.91"/>
    <x v="3"/>
    <n v="699.09999999999991"/>
    <n v="231"/>
    <x v="0"/>
    <x v="2"/>
    <n v="47.3"/>
    <x v="1"/>
    <d v="2025-02-20T00:00:00"/>
    <x v="2"/>
    <n v="69"/>
    <x v="1"/>
    <n v="0.27"/>
    <x v="0"/>
    <x v="0"/>
  </r>
  <r>
    <x v="271"/>
    <n v="26"/>
    <x v="1"/>
    <x v="2"/>
    <x v="1"/>
    <n v="303.35000000000002"/>
    <x v="0"/>
    <n v="2730.15"/>
    <n v="11"/>
    <x v="0"/>
    <x v="0"/>
    <n v="28.4"/>
    <x v="1"/>
    <d v="2023-07-27T00:00:00"/>
    <x v="2"/>
    <n v="8"/>
    <x v="2"/>
    <n v="0.17"/>
    <x v="1"/>
    <x v="0"/>
  </r>
  <r>
    <x v="272"/>
    <n v="30"/>
    <x v="1"/>
    <x v="0"/>
    <x v="0"/>
    <n v="68.7"/>
    <x v="5"/>
    <n v="1167.9000000000001"/>
    <n v="223"/>
    <x v="0"/>
    <x v="2"/>
    <n v="26.1"/>
    <x v="1"/>
    <d v="2020-11-10T00:00:00"/>
    <x v="1"/>
    <n v="38"/>
    <x v="0"/>
    <n v="0.36"/>
    <x v="0"/>
    <x v="0"/>
  </r>
  <r>
    <x v="273"/>
    <n v="56"/>
    <x v="0"/>
    <x v="0"/>
    <x v="2"/>
    <n v="50.51"/>
    <x v="6"/>
    <n v="555.61"/>
    <n v="175"/>
    <x v="0"/>
    <x v="4"/>
    <n v="77.400000000000006"/>
    <x v="0"/>
    <d v="2021-03-13T00:00:00"/>
    <x v="0"/>
    <n v="88"/>
    <x v="1"/>
    <n v="0.57999999999999996"/>
    <x v="2"/>
    <x v="0"/>
  </r>
  <r>
    <x v="274"/>
    <n v="52"/>
    <x v="5"/>
    <x v="1"/>
    <x v="2"/>
    <n v="72.69"/>
    <x v="14"/>
    <n v="290.76"/>
    <n v="240"/>
    <x v="0"/>
    <x v="0"/>
    <n v="0"/>
    <x v="2"/>
    <d v="2022-01-11T00:00:00"/>
    <x v="0"/>
    <n v="44"/>
    <x v="0"/>
    <n v="0.33"/>
    <x v="0"/>
    <x v="0"/>
  </r>
  <r>
    <x v="275"/>
    <n v="78"/>
    <x v="3"/>
    <x v="0"/>
    <x v="2"/>
    <n v="75.55"/>
    <x v="6"/>
    <n v="831.05"/>
    <n v="166"/>
    <x v="0"/>
    <x v="4"/>
    <n v="35.799999999999997"/>
    <x v="1"/>
    <d v="2024-02-20T00:00:00"/>
    <x v="2"/>
    <n v="65"/>
    <x v="0"/>
    <n v="0.25"/>
    <x v="0"/>
    <x v="0"/>
  </r>
  <r>
    <x v="275"/>
    <n v="62"/>
    <x v="0"/>
    <x v="1"/>
    <x v="6"/>
    <n v="229.55"/>
    <x v="2"/>
    <n v="1606.8500000000001"/>
    <n v="219"/>
    <x v="0"/>
    <x v="1"/>
    <n v="12"/>
    <x v="2"/>
    <d v="2022-02-14T00:00:00"/>
    <x v="0"/>
    <n v="90"/>
    <x v="1"/>
    <n v="0.15"/>
    <x v="1"/>
    <x v="0"/>
  </r>
  <r>
    <x v="276"/>
    <n v="28"/>
    <x v="1"/>
    <x v="0"/>
    <x v="9"/>
    <n v="99.35"/>
    <x v="1"/>
    <n v="1291.55"/>
    <n v="288"/>
    <x v="0"/>
    <x v="0"/>
    <n v="92.6"/>
    <x v="0"/>
    <d v="2020-10-20T00:00:00"/>
    <x v="1"/>
    <n v="26"/>
    <x v="2"/>
    <n v="0.2"/>
    <x v="1"/>
    <x v="0"/>
  </r>
  <r>
    <x v="276"/>
    <n v="73"/>
    <x v="3"/>
    <x v="1"/>
    <x v="6"/>
    <n v="78.63"/>
    <x v="0"/>
    <n v="707.67"/>
    <n v="92"/>
    <x v="0"/>
    <x v="2"/>
    <n v="9.5"/>
    <x v="2"/>
    <d v="2021-04-12T00:00:00"/>
    <x v="0"/>
    <n v="77"/>
    <x v="1"/>
    <n v="0.33"/>
    <x v="0"/>
    <x v="0"/>
  </r>
  <r>
    <x v="277"/>
    <n v="79"/>
    <x v="3"/>
    <x v="0"/>
    <x v="8"/>
    <n v="85.61"/>
    <x v="2"/>
    <n v="599.27"/>
    <n v="249"/>
    <x v="0"/>
    <x v="0"/>
    <n v="14.1"/>
    <x v="2"/>
    <d v="2024-12-03T00:00:00"/>
    <x v="2"/>
    <n v="42"/>
    <x v="0"/>
    <n v="0.44"/>
    <x v="0"/>
    <x v="0"/>
  </r>
  <r>
    <x v="277"/>
    <n v="73"/>
    <x v="3"/>
    <x v="1"/>
    <x v="4"/>
    <n v="21.75"/>
    <x v="8"/>
    <n v="261"/>
    <n v="104"/>
    <x v="0"/>
    <x v="1"/>
    <n v="0"/>
    <x v="2"/>
    <d v="2021-11-07T00:00:00"/>
    <x v="0"/>
    <n v="85"/>
    <x v="1"/>
    <n v="0.28999999999999998"/>
    <x v="0"/>
    <x v="0"/>
  </r>
  <r>
    <x v="277"/>
    <n v="30"/>
    <x v="1"/>
    <x v="1"/>
    <x v="8"/>
    <n v="129.24"/>
    <x v="3"/>
    <n v="1292.4000000000001"/>
    <n v="120"/>
    <x v="0"/>
    <x v="1"/>
    <n v="76.599999999999994"/>
    <x v="0"/>
    <d v="2024-04-05T00:00:00"/>
    <x v="2"/>
    <n v="17"/>
    <x v="2"/>
    <n v="0.48"/>
    <x v="0"/>
    <x v="0"/>
  </r>
  <r>
    <x v="278"/>
    <n v="75"/>
    <x v="3"/>
    <x v="1"/>
    <x v="3"/>
    <n v="307.99"/>
    <x v="9"/>
    <n v="4619.8500000000004"/>
    <n v="42"/>
    <x v="0"/>
    <x v="3"/>
    <n v="14"/>
    <x v="2"/>
    <d v="2024-05-28T00:00:00"/>
    <x v="2"/>
    <n v="59"/>
    <x v="0"/>
    <n v="0.56000000000000005"/>
    <x v="2"/>
    <x v="0"/>
  </r>
  <r>
    <x v="279"/>
    <n v="73"/>
    <x v="3"/>
    <x v="1"/>
    <x v="4"/>
    <n v="55.76"/>
    <x v="4"/>
    <n v="334.56"/>
    <n v="89"/>
    <x v="0"/>
    <x v="1"/>
    <n v="44.2"/>
    <x v="1"/>
    <d v="2021-05-19T00:00:00"/>
    <x v="0"/>
    <n v="54"/>
    <x v="0"/>
    <n v="0.22"/>
    <x v="0"/>
    <x v="0"/>
  </r>
  <r>
    <x v="279"/>
    <n v="18"/>
    <x v="4"/>
    <x v="1"/>
    <x v="7"/>
    <n v="85.58"/>
    <x v="9"/>
    <n v="1283.7"/>
    <n v="112"/>
    <x v="0"/>
    <x v="4"/>
    <n v="14.9"/>
    <x v="2"/>
    <d v="2021-09-01T00:00:00"/>
    <x v="0"/>
    <n v="49"/>
    <x v="0"/>
    <n v="0.33"/>
    <x v="0"/>
    <x v="0"/>
  </r>
  <r>
    <x v="280"/>
    <n v="43"/>
    <x v="2"/>
    <x v="1"/>
    <x v="0"/>
    <n v="33.44"/>
    <x v="7"/>
    <n v="267.52"/>
    <n v="47"/>
    <x v="0"/>
    <x v="3"/>
    <n v="17.100000000000001"/>
    <x v="2"/>
    <d v="2024-07-23T00:00:00"/>
    <x v="2"/>
    <n v="89"/>
    <x v="1"/>
    <n v="0.48"/>
    <x v="0"/>
    <x v="0"/>
  </r>
  <r>
    <x v="281"/>
    <n v="18"/>
    <x v="4"/>
    <x v="2"/>
    <x v="9"/>
    <n v="126.76"/>
    <x v="7"/>
    <n v="1014.08"/>
    <n v="276"/>
    <x v="0"/>
    <x v="4"/>
    <n v="3.7"/>
    <x v="2"/>
    <d v="2025-01-05T00:00:00"/>
    <x v="2"/>
    <n v="14"/>
    <x v="2"/>
    <n v="0.42"/>
    <x v="0"/>
    <x v="0"/>
  </r>
  <r>
    <x v="282"/>
    <n v="59"/>
    <x v="0"/>
    <x v="1"/>
    <x v="4"/>
    <n v="98.14"/>
    <x v="4"/>
    <n v="588.84"/>
    <n v="364"/>
    <x v="0"/>
    <x v="0"/>
    <n v="50.1"/>
    <x v="0"/>
    <d v="2020-12-22T00:00:00"/>
    <x v="1"/>
    <n v="41"/>
    <x v="0"/>
    <n v="0.04"/>
    <x v="1"/>
    <x v="0"/>
  </r>
  <r>
    <x v="283"/>
    <n v="37"/>
    <x v="2"/>
    <x v="1"/>
    <x v="4"/>
    <n v="25.34"/>
    <x v="6"/>
    <n v="278.74"/>
    <n v="140"/>
    <x v="0"/>
    <x v="3"/>
    <n v="87.6"/>
    <x v="0"/>
    <d v="2023-12-23T00:00:00"/>
    <x v="2"/>
    <n v="89"/>
    <x v="1"/>
    <n v="0.21"/>
    <x v="0"/>
    <x v="0"/>
  </r>
  <r>
    <x v="284"/>
    <n v="43"/>
    <x v="2"/>
    <x v="1"/>
    <x v="9"/>
    <n v="45.41"/>
    <x v="6"/>
    <n v="499.51"/>
    <n v="167"/>
    <x v="0"/>
    <x v="3"/>
    <n v="80.5"/>
    <x v="0"/>
    <d v="2021-08-08T00:00:00"/>
    <x v="0"/>
    <n v="94"/>
    <x v="1"/>
    <n v="0.22"/>
    <x v="0"/>
    <x v="0"/>
  </r>
  <r>
    <x v="284"/>
    <n v="63"/>
    <x v="0"/>
    <x v="0"/>
    <x v="0"/>
    <n v="205.15"/>
    <x v="0"/>
    <n v="1846.3500000000001"/>
    <n v="194"/>
    <x v="0"/>
    <x v="3"/>
    <n v="35.200000000000003"/>
    <x v="1"/>
    <d v="2023-09-16T00:00:00"/>
    <x v="2"/>
    <n v="20"/>
    <x v="2"/>
    <n v="0.33"/>
    <x v="0"/>
    <x v="0"/>
  </r>
  <r>
    <x v="284"/>
    <n v="45"/>
    <x v="2"/>
    <x v="1"/>
    <x v="6"/>
    <n v="74.260000000000005"/>
    <x v="2"/>
    <n v="519.82000000000005"/>
    <n v="212"/>
    <x v="0"/>
    <x v="4"/>
    <n v="98"/>
    <x v="0"/>
    <d v="2023-10-27T00:00:00"/>
    <x v="2"/>
    <n v="32"/>
    <x v="2"/>
    <n v="0.31"/>
    <x v="0"/>
    <x v="0"/>
  </r>
  <r>
    <x v="285"/>
    <n v="54"/>
    <x v="5"/>
    <x v="1"/>
    <x v="6"/>
    <n v="72.73"/>
    <x v="1"/>
    <n v="945.49"/>
    <n v="27"/>
    <x v="1"/>
    <x v="4"/>
    <n v="95.7"/>
    <x v="0"/>
    <d v="2021-11-13T00:00:00"/>
    <x v="0"/>
    <n v="17"/>
    <x v="2"/>
    <n v="0.26"/>
    <x v="0"/>
    <x v="0"/>
  </r>
  <r>
    <x v="286"/>
    <n v="26"/>
    <x v="1"/>
    <x v="1"/>
    <x v="5"/>
    <n v="105.34"/>
    <x v="13"/>
    <n v="1474.76"/>
    <n v="116"/>
    <x v="0"/>
    <x v="2"/>
    <n v="31.9"/>
    <x v="1"/>
    <d v="2022-05-22T00:00:00"/>
    <x v="0"/>
    <n v="94"/>
    <x v="1"/>
    <n v="0.17"/>
    <x v="1"/>
    <x v="0"/>
  </r>
  <r>
    <x v="287"/>
    <n v="20"/>
    <x v="4"/>
    <x v="1"/>
    <x v="5"/>
    <n v="143.88"/>
    <x v="0"/>
    <n v="1294.92"/>
    <n v="354"/>
    <x v="0"/>
    <x v="0"/>
    <n v="32.700000000000003"/>
    <x v="1"/>
    <d v="2022-09-04T00:00:00"/>
    <x v="0"/>
    <n v="26"/>
    <x v="2"/>
    <n v="0.51"/>
    <x v="2"/>
    <x v="0"/>
  </r>
  <r>
    <x v="288"/>
    <n v="29"/>
    <x v="1"/>
    <x v="1"/>
    <x v="5"/>
    <n v="98.28"/>
    <x v="0"/>
    <n v="884.52"/>
    <n v="270"/>
    <x v="0"/>
    <x v="3"/>
    <n v="19"/>
    <x v="2"/>
    <d v="2021-06-12T00:00:00"/>
    <x v="0"/>
    <n v="31"/>
    <x v="2"/>
    <n v="0.37"/>
    <x v="0"/>
    <x v="0"/>
  </r>
  <r>
    <x v="289"/>
    <n v="68"/>
    <x v="3"/>
    <x v="0"/>
    <x v="3"/>
    <n v="72.36"/>
    <x v="4"/>
    <n v="434.15999999999997"/>
    <n v="364"/>
    <x v="0"/>
    <x v="0"/>
    <n v="54.4"/>
    <x v="0"/>
    <d v="2023-11-29T00:00:00"/>
    <x v="2"/>
    <n v="39"/>
    <x v="0"/>
    <n v="0.13"/>
    <x v="1"/>
    <x v="0"/>
  </r>
  <r>
    <x v="289"/>
    <n v="35"/>
    <x v="1"/>
    <x v="0"/>
    <x v="2"/>
    <n v="69.84"/>
    <x v="2"/>
    <n v="488.88"/>
    <n v="241"/>
    <x v="0"/>
    <x v="2"/>
    <n v="81.099999999999994"/>
    <x v="0"/>
    <d v="2024-04-14T00:00:00"/>
    <x v="2"/>
    <n v="79"/>
    <x v="1"/>
    <n v="0.28000000000000003"/>
    <x v="0"/>
    <x v="0"/>
  </r>
  <r>
    <x v="290"/>
    <n v="62"/>
    <x v="0"/>
    <x v="0"/>
    <x v="7"/>
    <n v="123.97"/>
    <x v="1"/>
    <n v="1611.61"/>
    <n v="128"/>
    <x v="0"/>
    <x v="0"/>
    <n v="62.8"/>
    <x v="0"/>
    <d v="2021-10-16T00:00:00"/>
    <x v="0"/>
    <n v="32"/>
    <x v="2"/>
    <n v="0.19"/>
    <x v="1"/>
    <x v="0"/>
  </r>
  <r>
    <x v="291"/>
    <n v="53"/>
    <x v="5"/>
    <x v="1"/>
    <x v="9"/>
    <n v="37.340000000000003"/>
    <x v="4"/>
    <n v="224.04000000000002"/>
    <n v="258"/>
    <x v="0"/>
    <x v="2"/>
    <n v="12.4"/>
    <x v="2"/>
    <d v="2023-10-16T00:00:00"/>
    <x v="2"/>
    <n v="90"/>
    <x v="1"/>
    <n v="0.31"/>
    <x v="0"/>
    <x v="0"/>
  </r>
  <r>
    <x v="291"/>
    <n v="35"/>
    <x v="1"/>
    <x v="0"/>
    <x v="9"/>
    <n v="87.98"/>
    <x v="5"/>
    <n v="1495.66"/>
    <n v="244"/>
    <x v="0"/>
    <x v="3"/>
    <n v="18.2"/>
    <x v="2"/>
    <d v="2020-10-31T00:00:00"/>
    <x v="1"/>
    <n v="84"/>
    <x v="1"/>
    <n v="0.12"/>
    <x v="1"/>
    <x v="0"/>
  </r>
  <r>
    <x v="292"/>
    <n v="55"/>
    <x v="5"/>
    <x v="1"/>
    <x v="6"/>
    <n v="176.33"/>
    <x v="2"/>
    <n v="1234.3100000000002"/>
    <n v="287"/>
    <x v="0"/>
    <x v="0"/>
    <n v="40.799999999999997"/>
    <x v="1"/>
    <d v="2023-04-08T00:00:00"/>
    <x v="2"/>
    <n v="61"/>
    <x v="0"/>
    <n v="0.24"/>
    <x v="0"/>
    <x v="0"/>
  </r>
  <r>
    <x v="293"/>
    <n v="44"/>
    <x v="2"/>
    <x v="1"/>
    <x v="9"/>
    <n v="46.28"/>
    <x v="2"/>
    <n v="323.96000000000004"/>
    <n v="11"/>
    <x v="0"/>
    <x v="1"/>
    <n v="42.9"/>
    <x v="1"/>
    <d v="2022-08-25T00:00:00"/>
    <x v="0"/>
    <n v="20"/>
    <x v="2"/>
    <n v="0.62"/>
    <x v="2"/>
    <x v="0"/>
  </r>
  <r>
    <x v="293"/>
    <n v="53"/>
    <x v="5"/>
    <x v="1"/>
    <x v="0"/>
    <n v="40.67"/>
    <x v="3"/>
    <n v="406.70000000000005"/>
    <n v="157"/>
    <x v="0"/>
    <x v="4"/>
    <n v="10.1"/>
    <x v="2"/>
    <d v="2024-03-28T00:00:00"/>
    <x v="2"/>
    <n v="99"/>
    <x v="1"/>
    <n v="0.16"/>
    <x v="1"/>
    <x v="0"/>
  </r>
  <r>
    <x v="293"/>
    <n v="25"/>
    <x v="4"/>
    <x v="0"/>
    <x v="9"/>
    <n v="214.44"/>
    <x v="0"/>
    <n v="1929.96"/>
    <n v="257"/>
    <x v="0"/>
    <x v="1"/>
    <n v="59.3"/>
    <x v="0"/>
    <d v="2024-01-30T00:00:00"/>
    <x v="2"/>
    <n v="2"/>
    <x v="2"/>
    <n v="0.16"/>
    <x v="1"/>
    <x v="0"/>
  </r>
  <r>
    <x v="294"/>
    <n v="33"/>
    <x v="1"/>
    <x v="1"/>
    <x v="5"/>
    <n v="41.3"/>
    <x v="6"/>
    <n v="454.29999999999995"/>
    <n v="278"/>
    <x v="0"/>
    <x v="1"/>
    <n v="66.5"/>
    <x v="0"/>
    <d v="2023-10-20T00:00:00"/>
    <x v="2"/>
    <n v="9"/>
    <x v="2"/>
    <n v="0.21"/>
    <x v="0"/>
    <x v="0"/>
  </r>
  <r>
    <x v="295"/>
    <n v="36"/>
    <x v="2"/>
    <x v="0"/>
    <x v="4"/>
    <n v="121.78"/>
    <x v="10"/>
    <n v="608.9"/>
    <n v="201"/>
    <x v="0"/>
    <x v="2"/>
    <n v="60.7"/>
    <x v="0"/>
    <d v="2024-09-04T00:00:00"/>
    <x v="2"/>
    <n v="58"/>
    <x v="0"/>
    <n v="0.25"/>
    <x v="0"/>
    <x v="0"/>
  </r>
  <r>
    <x v="296"/>
    <n v="45"/>
    <x v="2"/>
    <x v="0"/>
    <x v="5"/>
    <n v="132.69999999999999"/>
    <x v="0"/>
    <n v="1194.3"/>
    <n v="292"/>
    <x v="0"/>
    <x v="4"/>
    <n v="11.7"/>
    <x v="2"/>
    <d v="2024-04-25T00:00:00"/>
    <x v="2"/>
    <n v="72"/>
    <x v="1"/>
    <n v="0.16"/>
    <x v="1"/>
    <x v="0"/>
  </r>
  <r>
    <x v="296"/>
    <n v="18"/>
    <x v="4"/>
    <x v="1"/>
    <x v="3"/>
    <n v="69.33"/>
    <x v="12"/>
    <n v="1109.28"/>
    <n v="28"/>
    <x v="0"/>
    <x v="1"/>
    <n v="16.7"/>
    <x v="2"/>
    <d v="2024-05-09T00:00:00"/>
    <x v="2"/>
    <n v="5"/>
    <x v="2"/>
    <n v="0.21"/>
    <x v="0"/>
    <x v="0"/>
  </r>
  <r>
    <x v="297"/>
    <n v="30"/>
    <x v="1"/>
    <x v="1"/>
    <x v="3"/>
    <n v="49.04"/>
    <x v="3"/>
    <n v="490.4"/>
    <n v="55"/>
    <x v="0"/>
    <x v="1"/>
    <n v="26.2"/>
    <x v="1"/>
    <d v="2023-03-27T00:00:00"/>
    <x v="2"/>
    <n v="54"/>
    <x v="0"/>
    <n v="0.43"/>
    <x v="0"/>
    <x v="0"/>
  </r>
  <r>
    <x v="298"/>
    <n v="27"/>
    <x v="1"/>
    <x v="1"/>
    <x v="8"/>
    <n v="95.13"/>
    <x v="3"/>
    <n v="951.3"/>
    <n v="220"/>
    <x v="0"/>
    <x v="2"/>
    <n v="3"/>
    <x v="2"/>
    <d v="2024-05-27T00:00:00"/>
    <x v="2"/>
    <n v="19"/>
    <x v="2"/>
    <n v="0.44"/>
    <x v="0"/>
    <x v="0"/>
  </r>
  <r>
    <x v="299"/>
    <n v="24"/>
    <x v="4"/>
    <x v="0"/>
    <x v="3"/>
    <n v="82.14"/>
    <x v="3"/>
    <n v="821.4"/>
    <n v="231"/>
    <x v="0"/>
    <x v="3"/>
    <n v="35.799999999999997"/>
    <x v="1"/>
    <d v="2025-05-12T00:00:00"/>
    <x v="2"/>
    <n v="50"/>
    <x v="0"/>
    <n v="0.05"/>
    <x v="1"/>
    <x v="0"/>
  </r>
  <r>
    <x v="299"/>
    <n v="61"/>
    <x v="0"/>
    <x v="0"/>
    <x v="4"/>
    <n v="171.69"/>
    <x v="1"/>
    <n v="2231.9699999999998"/>
    <n v="358"/>
    <x v="0"/>
    <x v="2"/>
    <n v="36.299999999999997"/>
    <x v="1"/>
    <d v="2023-08-27T00:00:00"/>
    <x v="2"/>
    <n v="43"/>
    <x v="0"/>
    <n v="0.38"/>
    <x v="0"/>
    <x v="0"/>
  </r>
  <r>
    <x v="299"/>
    <n v="23"/>
    <x v="4"/>
    <x v="0"/>
    <x v="5"/>
    <n v="137.87"/>
    <x v="3"/>
    <n v="1378.7"/>
    <n v="106"/>
    <x v="0"/>
    <x v="3"/>
    <n v="97.2"/>
    <x v="0"/>
    <d v="2022-07-13T00:00:00"/>
    <x v="0"/>
    <n v="23"/>
    <x v="2"/>
    <n v="0.42"/>
    <x v="0"/>
    <x v="0"/>
  </r>
  <r>
    <x v="300"/>
    <n v="47"/>
    <x v="5"/>
    <x v="0"/>
    <x v="8"/>
    <n v="86.36"/>
    <x v="6"/>
    <n v="949.96"/>
    <n v="105"/>
    <x v="0"/>
    <x v="2"/>
    <n v="6.8"/>
    <x v="2"/>
    <d v="2021-10-30T00:00:00"/>
    <x v="0"/>
    <n v="30"/>
    <x v="2"/>
    <n v="0.05"/>
    <x v="1"/>
    <x v="0"/>
  </r>
  <r>
    <x v="300"/>
    <n v="51"/>
    <x v="5"/>
    <x v="0"/>
    <x v="4"/>
    <n v="14.16"/>
    <x v="2"/>
    <n v="99.12"/>
    <n v="102"/>
    <x v="0"/>
    <x v="1"/>
    <n v="32.799999999999997"/>
    <x v="1"/>
    <d v="2022-01-13T00:00:00"/>
    <x v="0"/>
    <n v="26"/>
    <x v="2"/>
    <n v="0.18"/>
    <x v="1"/>
    <x v="0"/>
  </r>
  <r>
    <x v="301"/>
    <n v="41"/>
    <x v="2"/>
    <x v="1"/>
    <x v="3"/>
    <n v="204.8"/>
    <x v="6"/>
    <n v="2252.8000000000002"/>
    <n v="86"/>
    <x v="0"/>
    <x v="4"/>
    <n v="34.1"/>
    <x v="1"/>
    <d v="2021-01-30T00:00:00"/>
    <x v="0"/>
    <n v="98"/>
    <x v="1"/>
    <n v="0.21"/>
    <x v="0"/>
    <x v="0"/>
  </r>
  <r>
    <x v="301"/>
    <n v="24"/>
    <x v="4"/>
    <x v="1"/>
    <x v="8"/>
    <n v="87.63"/>
    <x v="0"/>
    <n v="788.67"/>
    <n v="31"/>
    <x v="1"/>
    <x v="3"/>
    <n v="71.900000000000006"/>
    <x v="0"/>
    <d v="2020-09-01T00:00:00"/>
    <x v="1"/>
    <n v="80"/>
    <x v="1"/>
    <n v="0.15"/>
    <x v="1"/>
    <x v="0"/>
  </r>
  <r>
    <x v="302"/>
    <n v="37"/>
    <x v="2"/>
    <x v="1"/>
    <x v="5"/>
    <n v="128.1"/>
    <x v="8"/>
    <n v="1537.1999999999998"/>
    <n v="345"/>
    <x v="1"/>
    <x v="1"/>
    <n v="43"/>
    <x v="1"/>
    <d v="2024-01-26T00:00:00"/>
    <x v="2"/>
    <n v="87"/>
    <x v="1"/>
    <n v="0.15"/>
    <x v="1"/>
    <x v="0"/>
  </r>
  <r>
    <x v="303"/>
    <n v="63"/>
    <x v="0"/>
    <x v="1"/>
    <x v="1"/>
    <n v="98.62"/>
    <x v="5"/>
    <n v="1676.54"/>
    <n v="89"/>
    <x v="0"/>
    <x v="0"/>
    <n v="14.5"/>
    <x v="2"/>
    <d v="2025-01-30T00:00:00"/>
    <x v="2"/>
    <n v="35"/>
    <x v="0"/>
    <n v="0.32"/>
    <x v="0"/>
    <x v="0"/>
  </r>
  <r>
    <x v="304"/>
    <n v="18"/>
    <x v="4"/>
    <x v="1"/>
    <x v="3"/>
    <n v="86.96"/>
    <x v="3"/>
    <n v="869.59999999999991"/>
    <n v="91"/>
    <x v="0"/>
    <x v="3"/>
    <n v="84.3"/>
    <x v="0"/>
    <d v="2023-09-16T00:00:00"/>
    <x v="2"/>
    <n v="62"/>
    <x v="0"/>
    <n v="0.1"/>
    <x v="1"/>
    <x v="0"/>
  </r>
  <r>
    <x v="304"/>
    <n v="60"/>
    <x v="0"/>
    <x v="0"/>
    <x v="2"/>
    <n v="131.74"/>
    <x v="8"/>
    <n v="1580.88"/>
    <n v="224"/>
    <x v="0"/>
    <x v="1"/>
    <n v="50.2"/>
    <x v="0"/>
    <d v="2023-11-07T00:00:00"/>
    <x v="2"/>
    <n v="85"/>
    <x v="1"/>
    <n v="7.0000000000000007E-2"/>
    <x v="1"/>
    <x v="0"/>
  </r>
  <r>
    <x v="304"/>
    <n v="18"/>
    <x v="4"/>
    <x v="1"/>
    <x v="0"/>
    <n v="73.510000000000005"/>
    <x v="2"/>
    <n v="514.57000000000005"/>
    <n v="49"/>
    <x v="0"/>
    <x v="1"/>
    <n v="94.3"/>
    <x v="0"/>
    <d v="2024-06-26T00:00:00"/>
    <x v="2"/>
    <n v="75"/>
    <x v="1"/>
    <n v="0.12"/>
    <x v="1"/>
    <x v="0"/>
  </r>
  <r>
    <x v="305"/>
    <n v="71"/>
    <x v="3"/>
    <x v="0"/>
    <x v="2"/>
    <n v="53.78"/>
    <x v="3"/>
    <n v="537.79999999999995"/>
    <n v="326"/>
    <x v="0"/>
    <x v="3"/>
    <n v="35"/>
    <x v="1"/>
    <d v="2025-06-03T00:00:00"/>
    <x v="2"/>
    <n v="13"/>
    <x v="2"/>
    <n v="0.2"/>
    <x v="1"/>
    <x v="0"/>
  </r>
  <r>
    <x v="305"/>
    <n v="75"/>
    <x v="3"/>
    <x v="0"/>
    <x v="7"/>
    <n v="149.16999999999999"/>
    <x v="13"/>
    <n v="2088.3799999999997"/>
    <n v="39"/>
    <x v="0"/>
    <x v="0"/>
    <n v="93.6"/>
    <x v="0"/>
    <d v="2023-08-08T00:00:00"/>
    <x v="2"/>
    <n v="54"/>
    <x v="0"/>
    <n v="0.39"/>
    <x v="0"/>
    <x v="0"/>
  </r>
  <r>
    <x v="306"/>
    <n v="35"/>
    <x v="1"/>
    <x v="1"/>
    <x v="8"/>
    <n v="34.53"/>
    <x v="0"/>
    <n v="310.77"/>
    <n v="56"/>
    <x v="0"/>
    <x v="3"/>
    <n v="59.2"/>
    <x v="0"/>
    <d v="2023-10-27T00:00:00"/>
    <x v="2"/>
    <n v="96"/>
    <x v="1"/>
    <n v="0.54"/>
    <x v="2"/>
    <x v="0"/>
  </r>
  <r>
    <x v="307"/>
    <n v="35"/>
    <x v="1"/>
    <x v="1"/>
    <x v="4"/>
    <n v="108.27"/>
    <x v="7"/>
    <n v="866.16"/>
    <n v="289"/>
    <x v="0"/>
    <x v="0"/>
    <n v="0"/>
    <x v="2"/>
    <d v="2022-12-03T00:00:00"/>
    <x v="0"/>
    <n v="39"/>
    <x v="0"/>
    <n v="0.11"/>
    <x v="1"/>
    <x v="0"/>
  </r>
  <r>
    <x v="308"/>
    <n v="43"/>
    <x v="2"/>
    <x v="0"/>
    <x v="1"/>
    <n v="49.47"/>
    <x v="13"/>
    <n v="692.57999999999993"/>
    <n v="239"/>
    <x v="0"/>
    <x v="2"/>
    <n v="98.5"/>
    <x v="0"/>
    <d v="2022-06-11T00:00:00"/>
    <x v="0"/>
    <n v="12"/>
    <x v="2"/>
    <n v="0.28000000000000003"/>
    <x v="0"/>
    <x v="0"/>
  </r>
  <r>
    <x v="308"/>
    <n v="65"/>
    <x v="0"/>
    <x v="1"/>
    <x v="0"/>
    <n v="36.64"/>
    <x v="0"/>
    <n v="329.76"/>
    <n v="258"/>
    <x v="0"/>
    <x v="4"/>
    <n v="3.7"/>
    <x v="2"/>
    <d v="2024-11-08T00:00:00"/>
    <x v="2"/>
    <n v="36"/>
    <x v="0"/>
    <n v="0.19"/>
    <x v="1"/>
    <x v="0"/>
  </r>
  <r>
    <x v="309"/>
    <n v="69"/>
    <x v="3"/>
    <x v="1"/>
    <x v="9"/>
    <n v="111.42"/>
    <x v="7"/>
    <n v="891.36"/>
    <n v="154"/>
    <x v="0"/>
    <x v="4"/>
    <n v="88.9"/>
    <x v="0"/>
    <d v="2021-04-07T00:00:00"/>
    <x v="0"/>
    <n v="8"/>
    <x v="2"/>
    <n v="0.14000000000000001"/>
    <x v="1"/>
    <x v="0"/>
  </r>
  <r>
    <x v="310"/>
    <n v="73"/>
    <x v="3"/>
    <x v="1"/>
    <x v="1"/>
    <n v="120.43"/>
    <x v="0"/>
    <n v="1083.8700000000001"/>
    <n v="247"/>
    <x v="0"/>
    <x v="4"/>
    <n v="26.2"/>
    <x v="1"/>
    <d v="2020-07-16T00:00:00"/>
    <x v="1"/>
    <n v="55"/>
    <x v="0"/>
    <n v="0.26"/>
    <x v="0"/>
    <x v="0"/>
  </r>
  <r>
    <x v="310"/>
    <n v="38"/>
    <x v="2"/>
    <x v="0"/>
    <x v="1"/>
    <n v="51.64"/>
    <x v="3"/>
    <n v="516.4"/>
    <n v="278"/>
    <x v="0"/>
    <x v="1"/>
    <n v="74.5"/>
    <x v="0"/>
    <d v="2024-02-24T00:00:00"/>
    <x v="2"/>
    <n v="97"/>
    <x v="1"/>
    <n v="0.17"/>
    <x v="1"/>
    <x v="0"/>
  </r>
  <r>
    <x v="311"/>
    <n v="62"/>
    <x v="0"/>
    <x v="0"/>
    <x v="6"/>
    <n v="37.67"/>
    <x v="3"/>
    <n v="376.70000000000005"/>
    <n v="254"/>
    <x v="0"/>
    <x v="0"/>
    <n v="0"/>
    <x v="2"/>
    <d v="2024-08-24T00:00:00"/>
    <x v="2"/>
    <n v="94"/>
    <x v="1"/>
    <n v="0.39"/>
    <x v="0"/>
    <x v="0"/>
  </r>
  <r>
    <x v="312"/>
    <n v="42"/>
    <x v="2"/>
    <x v="1"/>
    <x v="5"/>
    <n v="79.27"/>
    <x v="7"/>
    <n v="634.16"/>
    <n v="313"/>
    <x v="0"/>
    <x v="0"/>
    <n v="59.2"/>
    <x v="0"/>
    <d v="2024-10-31T00:00:00"/>
    <x v="2"/>
    <n v="69"/>
    <x v="1"/>
    <n v="0.6"/>
    <x v="2"/>
    <x v="0"/>
  </r>
  <r>
    <x v="313"/>
    <n v="30"/>
    <x v="1"/>
    <x v="0"/>
    <x v="6"/>
    <n v="91.39"/>
    <x v="1"/>
    <n v="1188.07"/>
    <n v="325"/>
    <x v="0"/>
    <x v="0"/>
    <n v="42.2"/>
    <x v="1"/>
    <d v="2023-08-03T00:00:00"/>
    <x v="2"/>
    <n v="80"/>
    <x v="1"/>
    <n v="0.56999999999999995"/>
    <x v="2"/>
    <x v="0"/>
  </r>
  <r>
    <x v="314"/>
    <n v="78"/>
    <x v="3"/>
    <x v="0"/>
    <x v="1"/>
    <n v="116.38"/>
    <x v="7"/>
    <n v="931.04"/>
    <n v="199"/>
    <x v="0"/>
    <x v="0"/>
    <n v="82.1"/>
    <x v="0"/>
    <d v="2020-10-11T00:00:00"/>
    <x v="1"/>
    <n v="6"/>
    <x v="2"/>
    <n v="0.59"/>
    <x v="2"/>
    <x v="0"/>
  </r>
  <r>
    <x v="315"/>
    <n v="74"/>
    <x v="3"/>
    <x v="0"/>
    <x v="8"/>
    <n v="65.05"/>
    <x v="13"/>
    <n v="910.69999999999993"/>
    <n v="192"/>
    <x v="0"/>
    <x v="2"/>
    <n v="10.9"/>
    <x v="2"/>
    <d v="2021-10-07T00:00:00"/>
    <x v="0"/>
    <n v="74"/>
    <x v="1"/>
    <n v="0.11"/>
    <x v="1"/>
    <x v="0"/>
  </r>
  <r>
    <x v="316"/>
    <n v="24"/>
    <x v="4"/>
    <x v="1"/>
    <x v="4"/>
    <n v="88.23"/>
    <x v="13"/>
    <n v="1235.22"/>
    <n v="177"/>
    <x v="0"/>
    <x v="2"/>
    <n v="83.6"/>
    <x v="0"/>
    <d v="2024-05-05T00:00:00"/>
    <x v="2"/>
    <n v="26"/>
    <x v="2"/>
    <n v="0.12"/>
    <x v="1"/>
    <x v="0"/>
  </r>
  <r>
    <x v="316"/>
    <n v="69"/>
    <x v="3"/>
    <x v="2"/>
    <x v="7"/>
    <n v="126.86"/>
    <x v="2"/>
    <n v="888.02"/>
    <n v="83"/>
    <x v="0"/>
    <x v="3"/>
    <n v="3"/>
    <x v="2"/>
    <d v="2021-08-18T00:00:00"/>
    <x v="0"/>
    <n v="64"/>
    <x v="0"/>
    <n v="0.36"/>
    <x v="0"/>
    <x v="0"/>
  </r>
  <r>
    <x v="316"/>
    <n v="79"/>
    <x v="3"/>
    <x v="0"/>
    <x v="0"/>
    <n v="168.81"/>
    <x v="6"/>
    <n v="1856.91"/>
    <n v="139"/>
    <x v="0"/>
    <x v="4"/>
    <n v="77.099999999999994"/>
    <x v="0"/>
    <d v="2023-07-29T00:00:00"/>
    <x v="2"/>
    <n v="99"/>
    <x v="1"/>
    <n v="0.27"/>
    <x v="0"/>
    <x v="0"/>
  </r>
  <r>
    <x v="317"/>
    <n v="74"/>
    <x v="3"/>
    <x v="2"/>
    <x v="9"/>
    <n v="75.349999999999994"/>
    <x v="0"/>
    <n v="678.15"/>
    <n v="276"/>
    <x v="0"/>
    <x v="1"/>
    <n v="60.3"/>
    <x v="0"/>
    <d v="2021-09-24T00:00:00"/>
    <x v="0"/>
    <n v="36"/>
    <x v="0"/>
    <n v="0.59"/>
    <x v="2"/>
    <x v="0"/>
  </r>
  <r>
    <x v="317"/>
    <n v="23"/>
    <x v="4"/>
    <x v="0"/>
    <x v="4"/>
    <n v="223.15"/>
    <x v="0"/>
    <n v="2008.3500000000001"/>
    <n v="337"/>
    <x v="0"/>
    <x v="1"/>
    <n v="25.9"/>
    <x v="1"/>
    <d v="2021-04-05T00:00:00"/>
    <x v="0"/>
    <n v="43"/>
    <x v="0"/>
    <n v="0.35"/>
    <x v="0"/>
    <x v="0"/>
  </r>
  <r>
    <x v="318"/>
    <n v="51"/>
    <x v="5"/>
    <x v="0"/>
    <x v="8"/>
    <n v="126.01"/>
    <x v="2"/>
    <n v="882.07"/>
    <n v="18"/>
    <x v="0"/>
    <x v="0"/>
    <n v="0"/>
    <x v="2"/>
    <d v="2025-01-06T00:00:00"/>
    <x v="2"/>
    <n v="66"/>
    <x v="0"/>
    <n v="0.41"/>
    <x v="0"/>
    <x v="0"/>
  </r>
  <r>
    <x v="319"/>
    <n v="20"/>
    <x v="4"/>
    <x v="1"/>
    <x v="9"/>
    <n v="99.42"/>
    <x v="8"/>
    <n v="1193.04"/>
    <n v="305"/>
    <x v="0"/>
    <x v="2"/>
    <n v="18.100000000000001"/>
    <x v="2"/>
    <d v="2021-04-13T00:00:00"/>
    <x v="0"/>
    <n v="91"/>
    <x v="1"/>
    <n v="0.3"/>
    <x v="0"/>
    <x v="0"/>
  </r>
  <r>
    <x v="319"/>
    <n v="67"/>
    <x v="3"/>
    <x v="0"/>
    <x v="1"/>
    <n v="60.8"/>
    <x v="3"/>
    <n v="608"/>
    <n v="219"/>
    <x v="0"/>
    <x v="0"/>
    <n v="40.1"/>
    <x v="1"/>
    <d v="2025-03-18T00:00:00"/>
    <x v="2"/>
    <n v="31"/>
    <x v="2"/>
    <n v="0.23"/>
    <x v="0"/>
    <x v="0"/>
  </r>
  <r>
    <x v="320"/>
    <n v="77"/>
    <x v="3"/>
    <x v="1"/>
    <x v="1"/>
    <n v="130.57"/>
    <x v="14"/>
    <n v="522.28"/>
    <n v="21"/>
    <x v="0"/>
    <x v="3"/>
    <n v="83.6"/>
    <x v="0"/>
    <d v="2020-08-20T00:00:00"/>
    <x v="1"/>
    <n v="83"/>
    <x v="1"/>
    <n v="0.67"/>
    <x v="2"/>
    <x v="0"/>
  </r>
  <r>
    <x v="321"/>
    <n v="40"/>
    <x v="2"/>
    <x v="0"/>
    <x v="9"/>
    <n v="33.9"/>
    <x v="2"/>
    <n v="237.29999999999998"/>
    <n v="35"/>
    <x v="0"/>
    <x v="4"/>
    <n v="0.9"/>
    <x v="2"/>
    <d v="2024-09-24T00:00:00"/>
    <x v="2"/>
    <n v="18"/>
    <x v="2"/>
    <n v="0.17"/>
    <x v="1"/>
    <x v="0"/>
  </r>
  <r>
    <x v="321"/>
    <n v="53"/>
    <x v="5"/>
    <x v="1"/>
    <x v="5"/>
    <n v="29.9"/>
    <x v="7"/>
    <n v="239.2"/>
    <n v="110"/>
    <x v="0"/>
    <x v="2"/>
    <n v="37.9"/>
    <x v="1"/>
    <d v="2024-06-24T00:00:00"/>
    <x v="2"/>
    <n v="85"/>
    <x v="1"/>
    <n v="0.38"/>
    <x v="0"/>
    <x v="0"/>
  </r>
  <r>
    <x v="322"/>
    <n v="76"/>
    <x v="3"/>
    <x v="0"/>
    <x v="9"/>
    <n v="177.28"/>
    <x v="0"/>
    <n v="1595.52"/>
    <n v="19"/>
    <x v="0"/>
    <x v="1"/>
    <n v="32.299999999999997"/>
    <x v="1"/>
    <d v="2022-10-23T00:00:00"/>
    <x v="0"/>
    <n v="87"/>
    <x v="1"/>
    <n v="0.13"/>
    <x v="1"/>
    <x v="0"/>
  </r>
  <r>
    <x v="323"/>
    <n v="31"/>
    <x v="1"/>
    <x v="0"/>
    <x v="2"/>
    <m/>
    <x v="3"/>
    <n v="0"/>
    <n v="315"/>
    <x v="0"/>
    <x v="2"/>
    <n v="89.8"/>
    <x v="0"/>
    <d v="2020-12-21T00:00:00"/>
    <x v="1"/>
    <n v="38"/>
    <x v="0"/>
    <n v="0.26"/>
    <x v="0"/>
    <x v="1"/>
  </r>
  <r>
    <x v="324"/>
    <n v="72"/>
    <x v="3"/>
    <x v="2"/>
    <x v="0"/>
    <n v="153.25"/>
    <x v="0"/>
    <n v="1379.25"/>
    <n v="73"/>
    <x v="0"/>
    <x v="1"/>
    <n v="8.9"/>
    <x v="2"/>
    <d v="2024-08-22T00:00:00"/>
    <x v="2"/>
    <n v="21"/>
    <x v="2"/>
    <n v="0.36"/>
    <x v="0"/>
    <x v="0"/>
  </r>
  <r>
    <x v="325"/>
    <n v="49"/>
    <x v="5"/>
    <x v="1"/>
    <x v="9"/>
    <n v="83.38"/>
    <x v="1"/>
    <n v="1083.94"/>
    <n v="46"/>
    <x v="0"/>
    <x v="3"/>
    <n v="80.900000000000006"/>
    <x v="0"/>
    <d v="2024-12-02T00:00:00"/>
    <x v="2"/>
    <n v="3"/>
    <x v="2"/>
    <n v="0.51"/>
    <x v="2"/>
    <x v="0"/>
  </r>
  <r>
    <x v="326"/>
    <n v="20"/>
    <x v="4"/>
    <x v="0"/>
    <x v="9"/>
    <n v="124.06"/>
    <x v="4"/>
    <n v="744.36"/>
    <n v="253"/>
    <x v="0"/>
    <x v="1"/>
    <n v="33.299999999999997"/>
    <x v="1"/>
    <d v="2022-06-21T00:00:00"/>
    <x v="0"/>
    <n v="36"/>
    <x v="0"/>
    <n v="0.21"/>
    <x v="0"/>
    <x v="0"/>
  </r>
  <r>
    <x v="327"/>
    <n v="18"/>
    <x v="4"/>
    <x v="1"/>
    <x v="7"/>
    <n v="57.56"/>
    <x v="8"/>
    <n v="690.72"/>
    <n v="59"/>
    <x v="0"/>
    <x v="3"/>
    <n v="0"/>
    <x v="2"/>
    <d v="2021-01-30T00:00:00"/>
    <x v="0"/>
    <n v="60"/>
    <x v="0"/>
    <n v="0.23"/>
    <x v="0"/>
    <x v="0"/>
  </r>
  <r>
    <x v="328"/>
    <n v="59"/>
    <x v="0"/>
    <x v="0"/>
    <x v="2"/>
    <n v="28.58"/>
    <x v="6"/>
    <n v="314.38"/>
    <n v="95"/>
    <x v="0"/>
    <x v="3"/>
    <n v="96.6"/>
    <x v="0"/>
    <d v="2021-10-10T00:00:00"/>
    <x v="0"/>
    <n v="76"/>
    <x v="1"/>
    <n v="0.38"/>
    <x v="0"/>
    <x v="0"/>
  </r>
  <r>
    <x v="329"/>
    <n v="59"/>
    <x v="0"/>
    <x v="1"/>
    <x v="1"/>
    <n v="90.04"/>
    <x v="2"/>
    <n v="630.28000000000009"/>
    <n v="275"/>
    <x v="0"/>
    <x v="1"/>
    <n v="1.1000000000000001"/>
    <x v="2"/>
    <d v="2021-10-06T00:00:00"/>
    <x v="0"/>
    <n v="16"/>
    <x v="2"/>
    <n v="0.35"/>
    <x v="0"/>
    <x v="0"/>
  </r>
  <r>
    <x v="330"/>
    <n v="75"/>
    <x v="3"/>
    <x v="0"/>
    <x v="7"/>
    <n v="188.13"/>
    <x v="0"/>
    <n v="1693.17"/>
    <n v="244"/>
    <x v="0"/>
    <x v="1"/>
    <n v="81.099999999999994"/>
    <x v="0"/>
    <d v="2022-08-23T00:00:00"/>
    <x v="0"/>
    <n v="43"/>
    <x v="0"/>
    <n v="0.37"/>
    <x v="0"/>
    <x v="0"/>
  </r>
  <r>
    <x v="331"/>
    <n v="58"/>
    <x v="0"/>
    <x v="1"/>
    <x v="4"/>
    <n v="93.79"/>
    <x v="4"/>
    <n v="562.74"/>
    <n v="59"/>
    <x v="0"/>
    <x v="4"/>
    <n v="5.5"/>
    <x v="2"/>
    <d v="2025-06-11T00:00:00"/>
    <x v="2"/>
    <n v="18"/>
    <x v="2"/>
    <n v="0.39"/>
    <x v="0"/>
    <x v="0"/>
  </r>
  <r>
    <x v="332"/>
    <n v="58"/>
    <x v="0"/>
    <x v="1"/>
    <x v="2"/>
    <n v="137.82"/>
    <x v="3"/>
    <n v="1378.1999999999998"/>
    <n v="134"/>
    <x v="0"/>
    <x v="2"/>
    <n v="42.2"/>
    <x v="1"/>
    <d v="2025-02-12T00:00:00"/>
    <x v="2"/>
    <n v="98"/>
    <x v="1"/>
    <n v="0.26"/>
    <x v="0"/>
    <x v="0"/>
  </r>
  <r>
    <x v="333"/>
    <n v="56"/>
    <x v="0"/>
    <x v="1"/>
    <x v="1"/>
    <n v="207.24"/>
    <x v="12"/>
    <n v="3315.84"/>
    <n v="40"/>
    <x v="0"/>
    <x v="3"/>
    <n v="0.2"/>
    <x v="2"/>
    <d v="2023-09-14T00:00:00"/>
    <x v="2"/>
    <n v="97"/>
    <x v="1"/>
    <n v="0.11"/>
    <x v="1"/>
    <x v="0"/>
  </r>
  <r>
    <x v="334"/>
    <n v="42"/>
    <x v="2"/>
    <x v="1"/>
    <x v="2"/>
    <n v="152.37"/>
    <x v="7"/>
    <n v="1218.96"/>
    <n v="278"/>
    <x v="0"/>
    <x v="1"/>
    <n v="90"/>
    <x v="0"/>
    <d v="2022-08-24T00:00:00"/>
    <x v="0"/>
    <n v="25"/>
    <x v="2"/>
    <n v="0.22"/>
    <x v="0"/>
    <x v="0"/>
  </r>
  <r>
    <x v="335"/>
    <n v="21"/>
    <x v="4"/>
    <x v="1"/>
    <x v="2"/>
    <n v="334.42"/>
    <x v="7"/>
    <n v="2675.36"/>
    <n v="301"/>
    <x v="0"/>
    <x v="0"/>
    <n v="37.700000000000003"/>
    <x v="1"/>
    <d v="2022-02-15T00:00:00"/>
    <x v="0"/>
    <n v="34"/>
    <x v="0"/>
    <n v="0.47"/>
    <x v="0"/>
    <x v="0"/>
  </r>
  <r>
    <x v="336"/>
    <n v="46"/>
    <x v="5"/>
    <x v="2"/>
    <x v="6"/>
    <n v="125.47"/>
    <x v="6"/>
    <n v="1380.17"/>
    <n v="262"/>
    <x v="0"/>
    <x v="0"/>
    <n v="5.3"/>
    <x v="2"/>
    <d v="2020-10-14T00:00:00"/>
    <x v="1"/>
    <n v="21"/>
    <x v="2"/>
    <n v="0.33"/>
    <x v="0"/>
    <x v="0"/>
  </r>
  <r>
    <x v="336"/>
    <n v="72"/>
    <x v="3"/>
    <x v="1"/>
    <x v="0"/>
    <n v="87.89"/>
    <x v="17"/>
    <n v="263.67"/>
    <n v="96"/>
    <x v="0"/>
    <x v="4"/>
    <n v="77.5"/>
    <x v="0"/>
    <d v="2025-04-12T00:00:00"/>
    <x v="2"/>
    <n v="77"/>
    <x v="1"/>
    <n v="0.57999999999999996"/>
    <x v="2"/>
    <x v="0"/>
  </r>
  <r>
    <x v="337"/>
    <n v="52"/>
    <x v="5"/>
    <x v="1"/>
    <x v="9"/>
    <n v="52.56"/>
    <x v="0"/>
    <n v="473.04"/>
    <n v="240"/>
    <x v="0"/>
    <x v="4"/>
    <n v="54.1"/>
    <x v="0"/>
    <d v="2022-07-21T00:00:00"/>
    <x v="0"/>
    <n v="92"/>
    <x v="1"/>
    <n v="0.39"/>
    <x v="0"/>
    <x v="0"/>
  </r>
  <r>
    <x v="338"/>
    <n v="33"/>
    <x v="1"/>
    <x v="0"/>
    <x v="7"/>
    <n v="74.03"/>
    <x v="7"/>
    <n v="592.24"/>
    <n v="165"/>
    <x v="0"/>
    <x v="4"/>
    <n v="43.2"/>
    <x v="1"/>
    <d v="2022-06-19T00:00:00"/>
    <x v="0"/>
    <n v="71"/>
    <x v="1"/>
    <n v="0.09"/>
    <x v="1"/>
    <x v="0"/>
  </r>
  <r>
    <x v="339"/>
    <n v="29"/>
    <x v="1"/>
    <x v="0"/>
    <x v="8"/>
    <n v="97.17"/>
    <x v="13"/>
    <n v="1360.38"/>
    <n v="246"/>
    <x v="0"/>
    <x v="2"/>
    <n v="32.1"/>
    <x v="1"/>
    <d v="2025-06-12T00:00:00"/>
    <x v="2"/>
    <n v="25"/>
    <x v="2"/>
    <n v="0.44"/>
    <x v="0"/>
    <x v="0"/>
  </r>
  <r>
    <x v="339"/>
    <n v="35"/>
    <x v="1"/>
    <x v="0"/>
    <x v="4"/>
    <n v="177.36"/>
    <x v="1"/>
    <n v="2305.6800000000003"/>
    <n v="313"/>
    <x v="0"/>
    <x v="4"/>
    <n v="46.4"/>
    <x v="1"/>
    <d v="2021-06-19T00:00:00"/>
    <x v="0"/>
    <n v="85"/>
    <x v="1"/>
    <n v="0.62"/>
    <x v="2"/>
    <x v="0"/>
  </r>
  <r>
    <x v="340"/>
    <n v="55"/>
    <x v="5"/>
    <x v="0"/>
    <x v="3"/>
    <n v="65.599999999999994"/>
    <x v="6"/>
    <n v="721.59999999999991"/>
    <n v="197"/>
    <x v="0"/>
    <x v="2"/>
    <n v="55.1"/>
    <x v="0"/>
    <d v="2025-03-07T00:00:00"/>
    <x v="2"/>
    <n v="41"/>
    <x v="0"/>
    <n v="0.28999999999999998"/>
    <x v="0"/>
    <x v="0"/>
  </r>
  <r>
    <x v="341"/>
    <n v="27"/>
    <x v="1"/>
    <x v="0"/>
    <x v="2"/>
    <n v="87.29"/>
    <x v="8"/>
    <n v="1047.48"/>
    <n v="296"/>
    <x v="1"/>
    <x v="4"/>
    <n v="35.4"/>
    <x v="1"/>
    <d v="2021-10-17T00:00:00"/>
    <x v="0"/>
    <n v="97"/>
    <x v="1"/>
    <n v="0.34"/>
    <x v="0"/>
    <x v="0"/>
  </r>
  <r>
    <x v="342"/>
    <n v="47"/>
    <x v="5"/>
    <x v="2"/>
    <x v="7"/>
    <n v="76.17"/>
    <x v="12"/>
    <n v="1218.72"/>
    <n v="120"/>
    <x v="0"/>
    <x v="1"/>
    <n v="54.8"/>
    <x v="0"/>
    <d v="2024-07-27T00:00:00"/>
    <x v="2"/>
    <n v="85"/>
    <x v="1"/>
    <n v="0.26"/>
    <x v="0"/>
    <x v="0"/>
  </r>
  <r>
    <x v="342"/>
    <n v="64"/>
    <x v="0"/>
    <x v="1"/>
    <x v="2"/>
    <n v="68.040000000000006"/>
    <x v="13"/>
    <n v="952.56000000000006"/>
    <n v="116"/>
    <x v="0"/>
    <x v="3"/>
    <n v="5.6"/>
    <x v="2"/>
    <d v="2023-12-20T00:00:00"/>
    <x v="2"/>
    <n v="1"/>
    <x v="2"/>
    <n v="0.42"/>
    <x v="0"/>
    <x v="0"/>
  </r>
  <r>
    <x v="343"/>
    <n v="40"/>
    <x v="2"/>
    <x v="0"/>
    <x v="6"/>
    <n v="166.55"/>
    <x v="8"/>
    <n v="1998.6000000000001"/>
    <n v="213"/>
    <x v="0"/>
    <x v="0"/>
    <n v="95.7"/>
    <x v="0"/>
    <d v="2025-04-21T00:00:00"/>
    <x v="2"/>
    <n v="57"/>
    <x v="0"/>
    <n v="0.15"/>
    <x v="1"/>
    <x v="0"/>
  </r>
  <r>
    <x v="344"/>
    <n v="64"/>
    <x v="0"/>
    <x v="0"/>
    <x v="2"/>
    <n v="46.6"/>
    <x v="4"/>
    <n v="279.60000000000002"/>
    <n v="52"/>
    <x v="0"/>
    <x v="1"/>
    <n v="26.6"/>
    <x v="1"/>
    <d v="2023-06-09T00:00:00"/>
    <x v="2"/>
    <n v="91"/>
    <x v="1"/>
    <n v="0.27"/>
    <x v="0"/>
    <x v="0"/>
  </r>
  <r>
    <x v="345"/>
    <n v="58"/>
    <x v="0"/>
    <x v="1"/>
    <x v="4"/>
    <n v="32.6"/>
    <x v="1"/>
    <n v="423.8"/>
    <n v="33"/>
    <x v="0"/>
    <x v="0"/>
    <n v="7.1"/>
    <x v="2"/>
    <d v="2024-03-16T00:00:00"/>
    <x v="2"/>
    <n v="23"/>
    <x v="2"/>
    <n v="0.32"/>
    <x v="0"/>
    <x v="0"/>
  </r>
  <r>
    <x v="346"/>
    <n v="32"/>
    <x v="1"/>
    <x v="0"/>
    <x v="2"/>
    <n v="66.349999999999994"/>
    <x v="0"/>
    <n v="597.15"/>
    <n v="149"/>
    <x v="0"/>
    <x v="0"/>
    <n v="86.3"/>
    <x v="0"/>
    <d v="2023-01-31T00:00:00"/>
    <x v="2"/>
    <n v="99"/>
    <x v="1"/>
    <n v="0.24"/>
    <x v="0"/>
    <x v="0"/>
  </r>
  <r>
    <x v="347"/>
    <n v="24"/>
    <x v="4"/>
    <x v="0"/>
    <x v="2"/>
    <n v="173.18"/>
    <x v="0"/>
    <n v="1558.6200000000001"/>
    <n v="112"/>
    <x v="0"/>
    <x v="2"/>
    <n v="34.1"/>
    <x v="1"/>
    <d v="2024-01-02T00:00:00"/>
    <x v="2"/>
    <n v="91"/>
    <x v="1"/>
    <n v="0.26"/>
    <x v="0"/>
    <x v="0"/>
  </r>
  <r>
    <x v="348"/>
    <n v="72"/>
    <x v="3"/>
    <x v="0"/>
    <x v="7"/>
    <n v="125.99"/>
    <x v="4"/>
    <n v="755.93999999999994"/>
    <n v="42"/>
    <x v="0"/>
    <x v="0"/>
    <n v="19.3"/>
    <x v="2"/>
    <d v="2022-01-16T00:00:00"/>
    <x v="0"/>
    <n v="81"/>
    <x v="1"/>
    <n v="0.2"/>
    <x v="1"/>
    <x v="0"/>
  </r>
  <r>
    <x v="349"/>
    <n v="40"/>
    <x v="2"/>
    <x v="0"/>
    <x v="8"/>
    <n v="105.91"/>
    <x v="6"/>
    <n v="1165.01"/>
    <n v="51"/>
    <x v="0"/>
    <x v="1"/>
    <n v="23.2"/>
    <x v="1"/>
    <d v="2022-08-22T00:00:00"/>
    <x v="0"/>
    <n v="72"/>
    <x v="1"/>
    <n v="0.35"/>
    <x v="0"/>
    <x v="0"/>
  </r>
  <r>
    <x v="350"/>
    <n v="45"/>
    <x v="2"/>
    <x v="0"/>
    <x v="0"/>
    <n v="62.54"/>
    <x v="3"/>
    <n v="625.4"/>
    <n v="11"/>
    <x v="0"/>
    <x v="4"/>
    <n v="20.100000000000001"/>
    <x v="1"/>
    <d v="2022-07-06T00:00:00"/>
    <x v="0"/>
    <n v="79"/>
    <x v="1"/>
    <n v="0.35"/>
    <x v="0"/>
    <x v="0"/>
  </r>
  <r>
    <x v="351"/>
    <n v="76"/>
    <x v="3"/>
    <x v="0"/>
    <x v="7"/>
    <m/>
    <x v="3"/>
    <n v="0"/>
    <n v="149"/>
    <x v="0"/>
    <x v="1"/>
    <n v="83.1"/>
    <x v="0"/>
    <d v="2022-04-01T00:00:00"/>
    <x v="0"/>
    <n v="55"/>
    <x v="0"/>
    <n v="0.14000000000000001"/>
    <x v="1"/>
    <x v="1"/>
  </r>
  <r>
    <x v="351"/>
    <n v="31"/>
    <x v="1"/>
    <x v="1"/>
    <x v="1"/>
    <n v="155.02000000000001"/>
    <x v="3"/>
    <n v="1550.2"/>
    <n v="311"/>
    <x v="0"/>
    <x v="0"/>
    <n v="24.6"/>
    <x v="1"/>
    <d v="2025-05-10T00:00:00"/>
    <x v="2"/>
    <n v="49"/>
    <x v="0"/>
    <n v="0.12"/>
    <x v="1"/>
    <x v="0"/>
  </r>
  <r>
    <x v="352"/>
    <n v="27"/>
    <x v="1"/>
    <x v="1"/>
    <x v="3"/>
    <n v="220.32"/>
    <x v="6"/>
    <n v="2423.52"/>
    <n v="29"/>
    <x v="0"/>
    <x v="3"/>
    <n v="89.7"/>
    <x v="0"/>
    <d v="2021-09-17T00:00:00"/>
    <x v="0"/>
    <n v="85"/>
    <x v="1"/>
    <n v="0.24"/>
    <x v="0"/>
    <x v="0"/>
  </r>
  <r>
    <x v="353"/>
    <n v="53"/>
    <x v="5"/>
    <x v="1"/>
    <x v="2"/>
    <n v="90.39"/>
    <x v="3"/>
    <n v="903.9"/>
    <n v="88"/>
    <x v="0"/>
    <x v="0"/>
    <n v="12.3"/>
    <x v="2"/>
    <d v="2024-02-19T00:00:00"/>
    <x v="2"/>
    <n v="37"/>
    <x v="0"/>
    <n v="0.34"/>
    <x v="0"/>
    <x v="0"/>
  </r>
  <r>
    <x v="354"/>
    <n v="69"/>
    <x v="3"/>
    <x v="2"/>
    <x v="3"/>
    <n v="61.86"/>
    <x v="7"/>
    <n v="494.88"/>
    <n v="192"/>
    <x v="0"/>
    <x v="2"/>
    <n v="29.2"/>
    <x v="1"/>
    <d v="2024-03-27T00:00:00"/>
    <x v="2"/>
    <n v="89"/>
    <x v="1"/>
    <n v="0.48"/>
    <x v="0"/>
    <x v="0"/>
  </r>
  <r>
    <x v="354"/>
    <n v="37"/>
    <x v="2"/>
    <x v="0"/>
    <x v="1"/>
    <n v="144.24"/>
    <x v="2"/>
    <n v="1009.6800000000001"/>
    <n v="132"/>
    <x v="0"/>
    <x v="4"/>
    <n v="2.6"/>
    <x v="2"/>
    <d v="2024-10-13T00:00:00"/>
    <x v="2"/>
    <n v="41"/>
    <x v="0"/>
    <n v="0.6"/>
    <x v="2"/>
    <x v="0"/>
  </r>
  <r>
    <x v="355"/>
    <n v="43"/>
    <x v="2"/>
    <x v="0"/>
    <x v="8"/>
    <n v="173.31"/>
    <x v="1"/>
    <n v="2253.0300000000002"/>
    <n v="160"/>
    <x v="0"/>
    <x v="0"/>
    <n v="56.4"/>
    <x v="0"/>
    <d v="2022-06-04T00:00:00"/>
    <x v="0"/>
    <n v="71"/>
    <x v="1"/>
    <n v="0.22"/>
    <x v="0"/>
    <x v="0"/>
  </r>
  <r>
    <x v="356"/>
    <n v="49"/>
    <x v="5"/>
    <x v="1"/>
    <x v="0"/>
    <n v="26.51"/>
    <x v="6"/>
    <n v="291.61"/>
    <n v="274"/>
    <x v="0"/>
    <x v="2"/>
    <n v="54.4"/>
    <x v="0"/>
    <d v="2020-09-19T00:00:00"/>
    <x v="1"/>
    <n v="15"/>
    <x v="2"/>
    <n v="0.05"/>
    <x v="1"/>
    <x v="0"/>
  </r>
  <r>
    <x v="357"/>
    <n v="70"/>
    <x v="3"/>
    <x v="1"/>
    <x v="9"/>
    <m/>
    <x v="6"/>
    <n v="0"/>
    <n v="308"/>
    <x v="0"/>
    <x v="2"/>
    <n v="6.2"/>
    <x v="2"/>
    <d v="2020-08-17T00:00:00"/>
    <x v="1"/>
    <n v="70"/>
    <x v="1"/>
    <n v="0.39"/>
    <x v="0"/>
    <x v="1"/>
  </r>
  <r>
    <x v="358"/>
    <n v="40"/>
    <x v="2"/>
    <x v="1"/>
    <x v="0"/>
    <n v="172.67"/>
    <x v="4"/>
    <n v="1036.02"/>
    <n v="317"/>
    <x v="0"/>
    <x v="2"/>
    <n v="91.6"/>
    <x v="0"/>
    <d v="2023-05-16T00:00:00"/>
    <x v="2"/>
    <n v="80"/>
    <x v="1"/>
    <n v="0.25"/>
    <x v="0"/>
    <x v="0"/>
  </r>
  <r>
    <x v="359"/>
    <n v="73"/>
    <x v="3"/>
    <x v="0"/>
    <x v="7"/>
    <n v="70.23"/>
    <x v="0"/>
    <n v="632.07000000000005"/>
    <n v="194"/>
    <x v="0"/>
    <x v="0"/>
    <n v="17.7"/>
    <x v="2"/>
    <d v="2022-01-15T00:00:00"/>
    <x v="0"/>
    <n v="1"/>
    <x v="2"/>
    <n v="0.44"/>
    <x v="0"/>
    <x v="0"/>
  </r>
  <r>
    <x v="360"/>
    <n v="67"/>
    <x v="3"/>
    <x v="0"/>
    <x v="1"/>
    <n v="227.97"/>
    <x v="7"/>
    <n v="1823.76"/>
    <n v="75"/>
    <x v="0"/>
    <x v="2"/>
    <n v="52.7"/>
    <x v="0"/>
    <d v="2024-09-12T00:00:00"/>
    <x v="2"/>
    <n v="74"/>
    <x v="1"/>
    <n v="0.24"/>
    <x v="0"/>
    <x v="0"/>
  </r>
  <r>
    <x v="361"/>
    <n v="66"/>
    <x v="3"/>
    <x v="1"/>
    <x v="4"/>
    <n v="111.71"/>
    <x v="2"/>
    <n v="781.96999999999991"/>
    <n v="109"/>
    <x v="0"/>
    <x v="0"/>
    <n v="66.8"/>
    <x v="0"/>
    <d v="2023-07-16T00:00:00"/>
    <x v="2"/>
    <n v="41"/>
    <x v="0"/>
    <n v="0.23"/>
    <x v="0"/>
    <x v="0"/>
  </r>
  <r>
    <x v="361"/>
    <n v="19"/>
    <x v="4"/>
    <x v="1"/>
    <x v="7"/>
    <n v="317.58999999999997"/>
    <x v="12"/>
    <n v="5081.4399999999996"/>
    <n v="134"/>
    <x v="0"/>
    <x v="3"/>
    <n v="31.9"/>
    <x v="1"/>
    <d v="2024-05-11T00:00:00"/>
    <x v="2"/>
    <n v="71"/>
    <x v="1"/>
    <n v="0.46"/>
    <x v="0"/>
    <x v="0"/>
  </r>
  <r>
    <x v="362"/>
    <n v="72"/>
    <x v="3"/>
    <x v="2"/>
    <x v="6"/>
    <n v="101.05"/>
    <x v="0"/>
    <n v="909.44999999999993"/>
    <n v="228"/>
    <x v="0"/>
    <x v="2"/>
    <n v="73.5"/>
    <x v="0"/>
    <d v="2023-09-28T00:00:00"/>
    <x v="2"/>
    <n v="36"/>
    <x v="0"/>
    <n v="0.22"/>
    <x v="0"/>
    <x v="0"/>
  </r>
  <r>
    <x v="363"/>
    <n v="38"/>
    <x v="2"/>
    <x v="0"/>
    <x v="0"/>
    <n v="29.65"/>
    <x v="2"/>
    <n v="207.54999999999998"/>
    <n v="133"/>
    <x v="0"/>
    <x v="3"/>
    <n v="9.1"/>
    <x v="2"/>
    <d v="2024-07-29T00:00:00"/>
    <x v="2"/>
    <n v="19"/>
    <x v="2"/>
    <n v="0.71"/>
    <x v="2"/>
    <x v="0"/>
  </r>
  <r>
    <x v="363"/>
    <n v="70"/>
    <x v="3"/>
    <x v="0"/>
    <x v="8"/>
    <n v="254.07"/>
    <x v="9"/>
    <n v="3811.0499999999997"/>
    <n v="80"/>
    <x v="0"/>
    <x v="0"/>
    <n v="23.7"/>
    <x v="1"/>
    <d v="2023-12-30T00:00:00"/>
    <x v="2"/>
    <n v="78"/>
    <x v="1"/>
    <n v="0.17"/>
    <x v="1"/>
    <x v="0"/>
  </r>
  <r>
    <x v="363"/>
    <n v="76"/>
    <x v="3"/>
    <x v="1"/>
    <x v="5"/>
    <n v="123.2"/>
    <x v="10"/>
    <n v="616"/>
    <n v="54"/>
    <x v="0"/>
    <x v="2"/>
    <n v="57.1"/>
    <x v="0"/>
    <d v="2023-05-26T00:00:00"/>
    <x v="2"/>
    <n v="43"/>
    <x v="0"/>
    <n v="0.06"/>
    <x v="1"/>
    <x v="0"/>
  </r>
  <r>
    <x v="364"/>
    <n v="30"/>
    <x v="1"/>
    <x v="1"/>
    <x v="5"/>
    <n v="55.39"/>
    <x v="2"/>
    <n v="387.73"/>
    <n v="149"/>
    <x v="0"/>
    <x v="0"/>
    <n v="10.4"/>
    <x v="2"/>
    <d v="2021-05-28T00:00:00"/>
    <x v="0"/>
    <n v="90"/>
    <x v="1"/>
    <n v="0.14000000000000001"/>
    <x v="1"/>
    <x v="0"/>
  </r>
  <r>
    <x v="364"/>
    <n v="33"/>
    <x v="1"/>
    <x v="0"/>
    <x v="1"/>
    <n v="163.51"/>
    <x v="1"/>
    <n v="2125.63"/>
    <n v="196"/>
    <x v="0"/>
    <x v="2"/>
    <n v="0"/>
    <x v="2"/>
    <d v="2023-10-25T00:00:00"/>
    <x v="2"/>
    <n v="94"/>
    <x v="1"/>
    <n v="0.09"/>
    <x v="1"/>
    <x v="0"/>
  </r>
  <r>
    <x v="365"/>
    <n v="61"/>
    <x v="0"/>
    <x v="1"/>
    <x v="4"/>
    <n v="50.43"/>
    <x v="12"/>
    <n v="806.88"/>
    <n v="144"/>
    <x v="0"/>
    <x v="4"/>
    <n v="5.3"/>
    <x v="2"/>
    <d v="2023-12-30T00:00:00"/>
    <x v="2"/>
    <n v="34"/>
    <x v="0"/>
    <n v="0.13"/>
    <x v="1"/>
    <x v="0"/>
  </r>
  <r>
    <x v="366"/>
    <n v="39"/>
    <x v="2"/>
    <x v="0"/>
    <x v="8"/>
    <n v="47.03"/>
    <x v="7"/>
    <n v="376.24"/>
    <n v="177"/>
    <x v="0"/>
    <x v="0"/>
    <n v="80.900000000000006"/>
    <x v="0"/>
    <d v="2023-08-06T00:00:00"/>
    <x v="2"/>
    <n v="36"/>
    <x v="0"/>
    <n v="0.13"/>
    <x v="1"/>
    <x v="0"/>
  </r>
  <r>
    <x v="367"/>
    <n v="22"/>
    <x v="4"/>
    <x v="0"/>
    <x v="2"/>
    <n v="149.38"/>
    <x v="1"/>
    <n v="1941.94"/>
    <n v="31"/>
    <x v="0"/>
    <x v="3"/>
    <n v="97.7"/>
    <x v="0"/>
    <d v="2020-08-22T00:00:00"/>
    <x v="1"/>
    <n v="8"/>
    <x v="2"/>
    <n v="0.54"/>
    <x v="2"/>
    <x v="0"/>
  </r>
  <r>
    <x v="368"/>
    <n v="56"/>
    <x v="0"/>
    <x v="0"/>
    <x v="2"/>
    <n v="183.71"/>
    <x v="6"/>
    <n v="2020.8100000000002"/>
    <n v="55"/>
    <x v="0"/>
    <x v="0"/>
    <n v="48.5"/>
    <x v="1"/>
    <d v="2024-06-21T00:00:00"/>
    <x v="2"/>
    <n v="38"/>
    <x v="0"/>
    <n v="0.42"/>
    <x v="0"/>
    <x v="0"/>
  </r>
  <r>
    <x v="369"/>
    <n v="66"/>
    <x v="3"/>
    <x v="1"/>
    <x v="5"/>
    <n v="54.4"/>
    <x v="4"/>
    <n v="326.39999999999998"/>
    <n v="339"/>
    <x v="0"/>
    <x v="3"/>
    <n v="14"/>
    <x v="2"/>
    <d v="2021-03-10T00:00:00"/>
    <x v="0"/>
    <n v="65"/>
    <x v="0"/>
    <n v="0.15"/>
    <x v="1"/>
    <x v="0"/>
  </r>
  <r>
    <x v="370"/>
    <n v="33"/>
    <x v="1"/>
    <x v="1"/>
    <x v="4"/>
    <n v="124.56"/>
    <x v="6"/>
    <n v="1370.16"/>
    <n v="56"/>
    <x v="0"/>
    <x v="2"/>
    <n v="52.6"/>
    <x v="0"/>
    <d v="2023-09-07T00:00:00"/>
    <x v="2"/>
    <n v="68"/>
    <x v="1"/>
    <n v="0.09"/>
    <x v="1"/>
    <x v="0"/>
  </r>
  <r>
    <x v="371"/>
    <n v="76"/>
    <x v="3"/>
    <x v="2"/>
    <x v="7"/>
    <n v="129.68"/>
    <x v="3"/>
    <n v="1296.8000000000002"/>
    <n v="148"/>
    <x v="0"/>
    <x v="3"/>
    <n v="89.3"/>
    <x v="0"/>
    <d v="2023-10-09T00:00:00"/>
    <x v="2"/>
    <n v="79"/>
    <x v="1"/>
    <n v="0.08"/>
    <x v="1"/>
    <x v="0"/>
  </r>
  <r>
    <x v="372"/>
    <n v="68"/>
    <x v="3"/>
    <x v="0"/>
    <x v="9"/>
    <n v="229.17"/>
    <x v="3"/>
    <n v="2291.6999999999998"/>
    <n v="156"/>
    <x v="0"/>
    <x v="2"/>
    <n v="15.9"/>
    <x v="2"/>
    <d v="2021-08-22T00:00:00"/>
    <x v="0"/>
    <n v="33"/>
    <x v="2"/>
    <n v="7.0000000000000007E-2"/>
    <x v="1"/>
    <x v="0"/>
  </r>
  <r>
    <x v="373"/>
    <n v="72"/>
    <x v="3"/>
    <x v="1"/>
    <x v="0"/>
    <n v="69.209999999999994"/>
    <x v="1"/>
    <n v="899.7299999999999"/>
    <n v="361"/>
    <x v="0"/>
    <x v="1"/>
    <n v="8.4"/>
    <x v="2"/>
    <d v="2022-03-31T00:00:00"/>
    <x v="0"/>
    <n v="61"/>
    <x v="0"/>
    <n v="0.19"/>
    <x v="1"/>
    <x v="0"/>
  </r>
  <r>
    <x v="374"/>
    <n v="26"/>
    <x v="1"/>
    <x v="0"/>
    <x v="6"/>
    <n v="26.95"/>
    <x v="1"/>
    <n v="350.34999999999997"/>
    <n v="51"/>
    <x v="0"/>
    <x v="3"/>
    <n v="29.6"/>
    <x v="1"/>
    <d v="2021-08-09T00:00:00"/>
    <x v="0"/>
    <n v="44"/>
    <x v="0"/>
    <n v="0.19"/>
    <x v="1"/>
    <x v="0"/>
  </r>
  <r>
    <x v="375"/>
    <n v="50"/>
    <x v="5"/>
    <x v="0"/>
    <x v="0"/>
    <n v="72.38"/>
    <x v="7"/>
    <n v="579.04"/>
    <n v="144"/>
    <x v="0"/>
    <x v="1"/>
    <n v="24.5"/>
    <x v="1"/>
    <d v="2025-01-31T00:00:00"/>
    <x v="2"/>
    <n v="56"/>
    <x v="0"/>
    <n v="0.28000000000000003"/>
    <x v="0"/>
    <x v="0"/>
  </r>
  <r>
    <x v="376"/>
    <n v="65"/>
    <x v="0"/>
    <x v="0"/>
    <x v="9"/>
    <n v="75.14"/>
    <x v="8"/>
    <n v="901.68000000000006"/>
    <n v="333"/>
    <x v="0"/>
    <x v="0"/>
    <n v="0"/>
    <x v="2"/>
    <d v="2022-02-15T00:00:00"/>
    <x v="0"/>
    <n v="33"/>
    <x v="2"/>
    <n v="0.34"/>
    <x v="0"/>
    <x v="0"/>
  </r>
  <r>
    <x v="376"/>
    <n v="77"/>
    <x v="3"/>
    <x v="0"/>
    <x v="0"/>
    <n v="158.02000000000001"/>
    <x v="1"/>
    <n v="2054.2600000000002"/>
    <n v="274"/>
    <x v="0"/>
    <x v="3"/>
    <n v="2.7"/>
    <x v="2"/>
    <d v="2023-02-02T00:00:00"/>
    <x v="2"/>
    <n v="22"/>
    <x v="2"/>
    <n v="0.47"/>
    <x v="0"/>
    <x v="0"/>
  </r>
  <r>
    <x v="377"/>
    <n v="21"/>
    <x v="4"/>
    <x v="2"/>
    <x v="3"/>
    <n v="68.31"/>
    <x v="3"/>
    <n v="683.1"/>
    <n v="8"/>
    <x v="0"/>
    <x v="1"/>
    <n v="3.2"/>
    <x v="2"/>
    <d v="2021-07-04T00:00:00"/>
    <x v="0"/>
    <n v="73"/>
    <x v="1"/>
    <n v="0.22"/>
    <x v="0"/>
    <x v="0"/>
  </r>
  <r>
    <x v="378"/>
    <n v="50"/>
    <x v="5"/>
    <x v="1"/>
    <x v="9"/>
    <n v="61.85"/>
    <x v="7"/>
    <n v="494.8"/>
    <n v="35"/>
    <x v="0"/>
    <x v="0"/>
    <n v="32.700000000000003"/>
    <x v="1"/>
    <d v="2025-06-10T00:00:00"/>
    <x v="2"/>
    <n v="7"/>
    <x v="2"/>
    <n v="0.36"/>
    <x v="0"/>
    <x v="0"/>
  </r>
  <r>
    <x v="378"/>
    <n v="33"/>
    <x v="1"/>
    <x v="0"/>
    <x v="5"/>
    <n v="15.34"/>
    <x v="4"/>
    <n v="92.039999999999992"/>
    <n v="301"/>
    <x v="0"/>
    <x v="3"/>
    <n v="39"/>
    <x v="1"/>
    <d v="2022-03-22T00:00:00"/>
    <x v="0"/>
    <n v="2"/>
    <x v="2"/>
    <n v="0.44"/>
    <x v="0"/>
    <x v="0"/>
  </r>
  <r>
    <x v="379"/>
    <n v="71"/>
    <x v="3"/>
    <x v="1"/>
    <x v="0"/>
    <m/>
    <x v="8"/>
    <n v="0"/>
    <n v="280"/>
    <x v="0"/>
    <x v="0"/>
    <n v="34.5"/>
    <x v="1"/>
    <d v="2025-03-19T00:00:00"/>
    <x v="2"/>
    <n v="55"/>
    <x v="0"/>
    <n v="0.35"/>
    <x v="0"/>
    <x v="1"/>
  </r>
  <r>
    <x v="380"/>
    <n v="34"/>
    <x v="1"/>
    <x v="1"/>
    <x v="1"/>
    <m/>
    <x v="12"/>
    <n v="0"/>
    <n v="323"/>
    <x v="0"/>
    <x v="3"/>
    <n v="92.8"/>
    <x v="0"/>
    <d v="2025-03-21T00:00:00"/>
    <x v="2"/>
    <n v="4"/>
    <x v="2"/>
    <n v="0.18"/>
    <x v="1"/>
    <x v="1"/>
  </r>
  <r>
    <x v="380"/>
    <n v="25"/>
    <x v="4"/>
    <x v="0"/>
    <x v="9"/>
    <n v="86.26"/>
    <x v="8"/>
    <n v="1035.1200000000001"/>
    <n v="292"/>
    <x v="0"/>
    <x v="4"/>
    <n v="93.4"/>
    <x v="0"/>
    <d v="2021-09-07T00:00:00"/>
    <x v="0"/>
    <n v="58"/>
    <x v="0"/>
    <n v="0.08"/>
    <x v="1"/>
    <x v="0"/>
  </r>
  <r>
    <x v="381"/>
    <n v="54"/>
    <x v="5"/>
    <x v="0"/>
    <x v="1"/>
    <n v="102.43"/>
    <x v="7"/>
    <n v="819.44"/>
    <n v="173"/>
    <x v="0"/>
    <x v="2"/>
    <n v="3.8"/>
    <x v="2"/>
    <d v="2020-11-10T00:00:00"/>
    <x v="1"/>
    <n v="98"/>
    <x v="1"/>
    <n v="0.81"/>
    <x v="2"/>
    <x v="0"/>
  </r>
  <r>
    <x v="381"/>
    <n v="48"/>
    <x v="5"/>
    <x v="1"/>
    <x v="3"/>
    <n v="59.02"/>
    <x v="7"/>
    <n v="472.16"/>
    <n v="114"/>
    <x v="0"/>
    <x v="1"/>
    <n v="60.8"/>
    <x v="0"/>
    <d v="2023-05-29T00:00:00"/>
    <x v="2"/>
    <n v="80"/>
    <x v="1"/>
    <n v="0.72"/>
    <x v="2"/>
    <x v="0"/>
  </r>
  <r>
    <x v="381"/>
    <n v="24"/>
    <x v="4"/>
    <x v="2"/>
    <x v="7"/>
    <n v="42.49"/>
    <x v="6"/>
    <n v="467.39000000000004"/>
    <n v="45"/>
    <x v="0"/>
    <x v="2"/>
    <n v="41.4"/>
    <x v="1"/>
    <d v="2024-10-18T00:00:00"/>
    <x v="2"/>
    <n v="45"/>
    <x v="0"/>
    <n v="0.37"/>
    <x v="0"/>
    <x v="0"/>
  </r>
  <r>
    <x v="382"/>
    <n v="72"/>
    <x v="3"/>
    <x v="0"/>
    <x v="7"/>
    <n v="257.42"/>
    <x v="8"/>
    <n v="3089.04"/>
    <n v="305"/>
    <x v="0"/>
    <x v="0"/>
    <n v="40.4"/>
    <x v="1"/>
    <d v="2020-10-21T00:00:00"/>
    <x v="1"/>
    <n v="64"/>
    <x v="0"/>
    <n v="0.26"/>
    <x v="0"/>
    <x v="0"/>
  </r>
  <r>
    <x v="382"/>
    <n v="58"/>
    <x v="0"/>
    <x v="1"/>
    <x v="1"/>
    <n v="51.5"/>
    <x v="7"/>
    <n v="412"/>
    <n v="178"/>
    <x v="0"/>
    <x v="1"/>
    <n v="46.6"/>
    <x v="1"/>
    <d v="2021-02-24T00:00:00"/>
    <x v="0"/>
    <n v="92"/>
    <x v="1"/>
    <n v="0.45"/>
    <x v="0"/>
    <x v="0"/>
  </r>
  <r>
    <x v="383"/>
    <n v="21"/>
    <x v="4"/>
    <x v="0"/>
    <x v="6"/>
    <n v="146.44"/>
    <x v="0"/>
    <n v="1317.96"/>
    <n v="226"/>
    <x v="0"/>
    <x v="3"/>
    <n v="27.8"/>
    <x v="1"/>
    <d v="2022-05-07T00:00:00"/>
    <x v="0"/>
    <n v="18"/>
    <x v="2"/>
    <n v="0.72"/>
    <x v="2"/>
    <x v="0"/>
  </r>
  <r>
    <x v="383"/>
    <n v="49"/>
    <x v="5"/>
    <x v="1"/>
    <x v="8"/>
    <n v="179.05"/>
    <x v="2"/>
    <n v="1253.3500000000001"/>
    <n v="107"/>
    <x v="0"/>
    <x v="1"/>
    <n v="96.5"/>
    <x v="0"/>
    <d v="2021-09-08T00:00:00"/>
    <x v="0"/>
    <n v="32"/>
    <x v="2"/>
    <n v="0.06"/>
    <x v="1"/>
    <x v="0"/>
  </r>
  <r>
    <x v="384"/>
    <n v="50"/>
    <x v="5"/>
    <x v="0"/>
    <x v="3"/>
    <n v="90.53"/>
    <x v="4"/>
    <n v="543.18000000000006"/>
    <n v="291"/>
    <x v="0"/>
    <x v="1"/>
    <n v="75.7"/>
    <x v="0"/>
    <d v="2024-09-14T00:00:00"/>
    <x v="2"/>
    <n v="73"/>
    <x v="1"/>
    <n v="0.72"/>
    <x v="2"/>
    <x v="0"/>
  </r>
  <r>
    <x v="384"/>
    <n v="53"/>
    <x v="5"/>
    <x v="1"/>
    <x v="0"/>
    <n v="49.8"/>
    <x v="6"/>
    <n v="547.79999999999995"/>
    <n v="89"/>
    <x v="0"/>
    <x v="2"/>
    <n v="25"/>
    <x v="1"/>
    <d v="2022-12-29T00:00:00"/>
    <x v="0"/>
    <n v="83"/>
    <x v="1"/>
    <n v="0.08"/>
    <x v="1"/>
    <x v="0"/>
  </r>
  <r>
    <x v="385"/>
    <n v="66"/>
    <x v="3"/>
    <x v="1"/>
    <x v="9"/>
    <n v="24.86"/>
    <x v="0"/>
    <n v="223.74"/>
    <n v="64"/>
    <x v="0"/>
    <x v="3"/>
    <n v="2.2999999999999998"/>
    <x v="2"/>
    <d v="2023-10-17T00:00:00"/>
    <x v="2"/>
    <n v="16"/>
    <x v="2"/>
    <n v="0.42"/>
    <x v="0"/>
    <x v="0"/>
  </r>
  <r>
    <x v="386"/>
    <n v="40"/>
    <x v="2"/>
    <x v="1"/>
    <x v="2"/>
    <n v="47.02"/>
    <x v="6"/>
    <n v="517.22"/>
    <n v="249"/>
    <x v="1"/>
    <x v="1"/>
    <n v="81"/>
    <x v="0"/>
    <d v="2025-06-09T00:00:00"/>
    <x v="2"/>
    <n v="16"/>
    <x v="2"/>
    <n v="0.6"/>
    <x v="2"/>
    <x v="0"/>
  </r>
  <r>
    <x v="387"/>
    <n v="29"/>
    <x v="1"/>
    <x v="1"/>
    <x v="0"/>
    <n v="251.02"/>
    <x v="0"/>
    <n v="2259.1800000000003"/>
    <n v="319"/>
    <x v="0"/>
    <x v="2"/>
    <n v="23.2"/>
    <x v="1"/>
    <d v="2023-08-12T00:00:00"/>
    <x v="2"/>
    <n v="57"/>
    <x v="0"/>
    <n v="0.12"/>
    <x v="1"/>
    <x v="0"/>
  </r>
  <r>
    <x v="387"/>
    <n v="42"/>
    <x v="2"/>
    <x v="0"/>
    <x v="0"/>
    <n v="116.37"/>
    <x v="4"/>
    <n v="698.22"/>
    <n v="66"/>
    <x v="0"/>
    <x v="2"/>
    <n v="65.099999999999994"/>
    <x v="0"/>
    <d v="2024-12-08T00:00:00"/>
    <x v="2"/>
    <n v="46"/>
    <x v="0"/>
    <n v="0.09"/>
    <x v="1"/>
    <x v="0"/>
  </r>
  <r>
    <x v="388"/>
    <n v="64"/>
    <x v="0"/>
    <x v="1"/>
    <x v="1"/>
    <n v="232.1"/>
    <x v="8"/>
    <n v="2785.2"/>
    <n v="116"/>
    <x v="0"/>
    <x v="2"/>
    <n v="15.8"/>
    <x v="2"/>
    <d v="2022-04-22T00:00:00"/>
    <x v="0"/>
    <n v="22"/>
    <x v="2"/>
    <n v="0.28000000000000003"/>
    <x v="0"/>
    <x v="0"/>
  </r>
  <r>
    <x v="389"/>
    <n v="44"/>
    <x v="2"/>
    <x v="1"/>
    <x v="2"/>
    <n v="65.63"/>
    <x v="17"/>
    <n v="196.89"/>
    <n v="229"/>
    <x v="0"/>
    <x v="1"/>
    <n v="24.7"/>
    <x v="1"/>
    <d v="2021-02-06T00:00:00"/>
    <x v="0"/>
    <n v="84"/>
    <x v="1"/>
    <n v="0.3"/>
    <x v="0"/>
    <x v="0"/>
  </r>
  <r>
    <x v="389"/>
    <n v="47"/>
    <x v="5"/>
    <x v="1"/>
    <x v="2"/>
    <n v="261.43"/>
    <x v="13"/>
    <n v="3660.02"/>
    <n v="37"/>
    <x v="0"/>
    <x v="2"/>
    <n v="54"/>
    <x v="0"/>
    <d v="2023-04-30T00:00:00"/>
    <x v="2"/>
    <n v="98"/>
    <x v="1"/>
    <n v="0.01"/>
    <x v="1"/>
    <x v="0"/>
  </r>
  <r>
    <x v="390"/>
    <n v="35"/>
    <x v="1"/>
    <x v="1"/>
    <x v="0"/>
    <n v="125.01"/>
    <x v="6"/>
    <n v="1375.1100000000001"/>
    <n v="217"/>
    <x v="0"/>
    <x v="0"/>
    <n v="79.5"/>
    <x v="0"/>
    <d v="2021-08-04T00:00:00"/>
    <x v="0"/>
    <n v="79"/>
    <x v="1"/>
    <n v="0.28000000000000003"/>
    <x v="0"/>
    <x v="0"/>
  </r>
  <r>
    <x v="390"/>
    <n v="69"/>
    <x v="3"/>
    <x v="0"/>
    <x v="4"/>
    <n v="157.84"/>
    <x v="7"/>
    <n v="1262.72"/>
    <n v="322"/>
    <x v="0"/>
    <x v="4"/>
    <n v="41.7"/>
    <x v="1"/>
    <d v="2023-08-05T00:00:00"/>
    <x v="2"/>
    <n v="13"/>
    <x v="2"/>
    <n v="0.15"/>
    <x v="1"/>
    <x v="0"/>
  </r>
  <r>
    <x v="391"/>
    <n v="22"/>
    <x v="4"/>
    <x v="1"/>
    <x v="0"/>
    <n v="157.46"/>
    <x v="13"/>
    <n v="2204.44"/>
    <n v="44"/>
    <x v="0"/>
    <x v="0"/>
    <n v="78.900000000000006"/>
    <x v="0"/>
    <d v="2024-06-21T00:00:00"/>
    <x v="2"/>
    <n v="49"/>
    <x v="0"/>
    <n v="0.31"/>
    <x v="0"/>
    <x v="0"/>
  </r>
  <r>
    <x v="392"/>
    <n v="19"/>
    <x v="4"/>
    <x v="0"/>
    <x v="5"/>
    <n v="106.57"/>
    <x v="2"/>
    <n v="745.99"/>
    <n v="42"/>
    <x v="0"/>
    <x v="0"/>
    <n v="51.7"/>
    <x v="0"/>
    <d v="2022-12-24T00:00:00"/>
    <x v="0"/>
    <n v="94"/>
    <x v="1"/>
    <n v="0.13"/>
    <x v="1"/>
    <x v="0"/>
  </r>
  <r>
    <x v="393"/>
    <n v="68"/>
    <x v="3"/>
    <x v="0"/>
    <x v="3"/>
    <n v="65.66"/>
    <x v="3"/>
    <n v="656.59999999999991"/>
    <n v="224"/>
    <x v="0"/>
    <x v="2"/>
    <n v="45.6"/>
    <x v="1"/>
    <d v="2022-06-25T00:00:00"/>
    <x v="0"/>
    <n v="85"/>
    <x v="1"/>
    <n v="0.27"/>
    <x v="0"/>
    <x v="0"/>
  </r>
  <r>
    <x v="394"/>
    <n v="65"/>
    <x v="0"/>
    <x v="1"/>
    <x v="7"/>
    <n v="77.58"/>
    <x v="6"/>
    <n v="853.38"/>
    <n v="237"/>
    <x v="0"/>
    <x v="0"/>
    <n v="54.5"/>
    <x v="0"/>
    <d v="2021-06-29T00:00:00"/>
    <x v="0"/>
    <n v="45"/>
    <x v="0"/>
    <n v="0.11"/>
    <x v="1"/>
    <x v="0"/>
  </r>
  <r>
    <x v="394"/>
    <n v="28"/>
    <x v="1"/>
    <x v="1"/>
    <x v="3"/>
    <n v="158.9"/>
    <x v="10"/>
    <n v="794.5"/>
    <n v="169"/>
    <x v="0"/>
    <x v="0"/>
    <n v="41"/>
    <x v="1"/>
    <d v="2020-10-24T00:00:00"/>
    <x v="1"/>
    <n v="21"/>
    <x v="2"/>
    <n v="0.09"/>
    <x v="1"/>
    <x v="0"/>
  </r>
  <r>
    <x v="395"/>
    <n v="20"/>
    <x v="4"/>
    <x v="0"/>
    <x v="3"/>
    <n v="18.190000000000001"/>
    <x v="7"/>
    <n v="145.52000000000001"/>
    <n v="278"/>
    <x v="0"/>
    <x v="4"/>
    <n v="79.3"/>
    <x v="0"/>
    <d v="2020-10-09T00:00:00"/>
    <x v="1"/>
    <n v="9"/>
    <x v="2"/>
    <n v="7.0000000000000007E-2"/>
    <x v="1"/>
    <x v="0"/>
  </r>
  <r>
    <x v="396"/>
    <n v="55"/>
    <x v="5"/>
    <x v="1"/>
    <x v="1"/>
    <m/>
    <x v="1"/>
    <n v="0"/>
    <n v="69"/>
    <x v="0"/>
    <x v="3"/>
    <n v="97.3"/>
    <x v="0"/>
    <d v="2021-06-13T00:00:00"/>
    <x v="0"/>
    <n v="59"/>
    <x v="0"/>
    <n v="0.15"/>
    <x v="1"/>
    <x v="1"/>
  </r>
  <r>
    <x v="397"/>
    <n v="74"/>
    <x v="3"/>
    <x v="1"/>
    <x v="7"/>
    <n v="86.18"/>
    <x v="0"/>
    <n v="775.62000000000012"/>
    <n v="294"/>
    <x v="0"/>
    <x v="2"/>
    <n v="30"/>
    <x v="1"/>
    <d v="2021-04-18T00:00:00"/>
    <x v="0"/>
    <n v="75"/>
    <x v="1"/>
    <n v="0.22"/>
    <x v="0"/>
    <x v="0"/>
  </r>
  <r>
    <x v="398"/>
    <n v="54"/>
    <x v="5"/>
    <x v="0"/>
    <x v="6"/>
    <n v="83.49"/>
    <x v="6"/>
    <n v="918.39"/>
    <n v="298"/>
    <x v="0"/>
    <x v="0"/>
    <n v="74.8"/>
    <x v="0"/>
    <d v="2021-08-22T00:00:00"/>
    <x v="0"/>
    <n v="43"/>
    <x v="0"/>
    <n v="0.19"/>
    <x v="1"/>
    <x v="0"/>
  </r>
  <r>
    <x v="399"/>
    <n v="26"/>
    <x v="1"/>
    <x v="2"/>
    <x v="1"/>
    <n v="253.08"/>
    <x v="0"/>
    <n v="2277.7200000000003"/>
    <n v="82"/>
    <x v="0"/>
    <x v="4"/>
    <n v="18.3"/>
    <x v="2"/>
    <d v="2021-11-15T00:00:00"/>
    <x v="0"/>
    <n v="2"/>
    <x v="2"/>
    <n v="0.48"/>
    <x v="0"/>
    <x v="0"/>
  </r>
  <r>
    <x v="399"/>
    <n v="76"/>
    <x v="3"/>
    <x v="1"/>
    <x v="1"/>
    <n v="25.22"/>
    <x v="12"/>
    <n v="403.52"/>
    <n v="357"/>
    <x v="0"/>
    <x v="2"/>
    <n v="61.3"/>
    <x v="0"/>
    <d v="2022-07-11T00:00:00"/>
    <x v="0"/>
    <n v="94"/>
    <x v="1"/>
    <n v="0.47"/>
    <x v="0"/>
    <x v="0"/>
  </r>
  <r>
    <x v="400"/>
    <n v="62"/>
    <x v="0"/>
    <x v="1"/>
    <x v="7"/>
    <n v="150.06"/>
    <x v="3"/>
    <n v="1500.6"/>
    <n v="289"/>
    <x v="0"/>
    <x v="2"/>
    <n v="98.8"/>
    <x v="0"/>
    <d v="2022-12-27T00:00:00"/>
    <x v="0"/>
    <n v="74"/>
    <x v="1"/>
    <n v="0.28999999999999998"/>
    <x v="0"/>
    <x v="0"/>
  </r>
  <r>
    <x v="401"/>
    <n v="24"/>
    <x v="4"/>
    <x v="1"/>
    <x v="6"/>
    <m/>
    <x v="4"/>
    <n v="0"/>
    <n v="101"/>
    <x v="0"/>
    <x v="1"/>
    <n v="41.3"/>
    <x v="1"/>
    <d v="2020-08-09T00:00:00"/>
    <x v="1"/>
    <n v="45"/>
    <x v="0"/>
    <n v="0.26"/>
    <x v="0"/>
    <x v="1"/>
  </r>
  <r>
    <x v="401"/>
    <n v="24"/>
    <x v="4"/>
    <x v="0"/>
    <x v="7"/>
    <n v="75.98"/>
    <x v="3"/>
    <n v="759.80000000000007"/>
    <n v="282"/>
    <x v="0"/>
    <x v="2"/>
    <n v="68.8"/>
    <x v="0"/>
    <d v="2022-10-15T00:00:00"/>
    <x v="0"/>
    <n v="55"/>
    <x v="0"/>
    <n v="0.11"/>
    <x v="1"/>
    <x v="0"/>
  </r>
  <r>
    <x v="401"/>
    <n v="49"/>
    <x v="5"/>
    <x v="2"/>
    <x v="4"/>
    <n v="58.28"/>
    <x v="2"/>
    <n v="407.96000000000004"/>
    <n v="228"/>
    <x v="0"/>
    <x v="4"/>
    <n v="36.700000000000003"/>
    <x v="1"/>
    <d v="2021-04-12T00:00:00"/>
    <x v="0"/>
    <n v="90"/>
    <x v="1"/>
    <n v="0.37"/>
    <x v="0"/>
    <x v="0"/>
  </r>
  <r>
    <x v="401"/>
    <n v="63"/>
    <x v="0"/>
    <x v="0"/>
    <x v="8"/>
    <n v="103.69"/>
    <x v="8"/>
    <n v="1244.28"/>
    <n v="312"/>
    <x v="0"/>
    <x v="0"/>
    <n v="84.9"/>
    <x v="0"/>
    <d v="2025-02-26T00:00:00"/>
    <x v="2"/>
    <n v="42"/>
    <x v="0"/>
    <n v="0.21"/>
    <x v="0"/>
    <x v="0"/>
  </r>
  <r>
    <x v="402"/>
    <n v="78"/>
    <x v="3"/>
    <x v="0"/>
    <x v="8"/>
    <n v="54.24"/>
    <x v="4"/>
    <n v="325.44"/>
    <n v="219"/>
    <x v="0"/>
    <x v="0"/>
    <n v="77"/>
    <x v="0"/>
    <d v="2022-11-27T00:00:00"/>
    <x v="0"/>
    <n v="49"/>
    <x v="0"/>
    <n v="0.37"/>
    <x v="0"/>
    <x v="0"/>
  </r>
  <r>
    <x v="403"/>
    <n v="72"/>
    <x v="3"/>
    <x v="0"/>
    <x v="0"/>
    <n v="124.13"/>
    <x v="13"/>
    <n v="1737.82"/>
    <n v="245"/>
    <x v="0"/>
    <x v="2"/>
    <n v="45.2"/>
    <x v="1"/>
    <d v="2022-03-06T00:00:00"/>
    <x v="0"/>
    <n v="24"/>
    <x v="2"/>
    <n v="0.22"/>
    <x v="0"/>
    <x v="0"/>
  </r>
  <r>
    <x v="404"/>
    <n v="20"/>
    <x v="4"/>
    <x v="1"/>
    <x v="5"/>
    <n v="177.36"/>
    <x v="0"/>
    <n v="1596.2400000000002"/>
    <n v="341"/>
    <x v="0"/>
    <x v="3"/>
    <n v="88.5"/>
    <x v="0"/>
    <d v="2022-01-15T00:00:00"/>
    <x v="0"/>
    <n v="84"/>
    <x v="1"/>
    <n v="0.24"/>
    <x v="0"/>
    <x v="0"/>
  </r>
  <r>
    <x v="404"/>
    <n v="52"/>
    <x v="5"/>
    <x v="0"/>
    <x v="2"/>
    <n v="23.65"/>
    <x v="6"/>
    <n v="260.14999999999998"/>
    <n v="147"/>
    <x v="0"/>
    <x v="3"/>
    <n v="1.4"/>
    <x v="2"/>
    <d v="2021-05-08T00:00:00"/>
    <x v="0"/>
    <n v="76"/>
    <x v="1"/>
    <n v="0.55000000000000004"/>
    <x v="2"/>
    <x v="0"/>
  </r>
  <r>
    <x v="405"/>
    <n v="34"/>
    <x v="1"/>
    <x v="0"/>
    <x v="3"/>
    <n v="35.75"/>
    <x v="0"/>
    <n v="321.75"/>
    <n v="158"/>
    <x v="0"/>
    <x v="3"/>
    <n v="0.9"/>
    <x v="2"/>
    <d v="2023-05-13T00:00:00"/>
    <x v="2"/>
    <n v="56"/>
    <x v="0"/>
    <n v="0.49"/>
    <x v="0"/>
    <x v="0"/>
  </r>
  <r>
    <x v="406"/>
    <n v="35"/>
    <x v="1"/>
    <x v="0"/>
    <x v="0"/>
    <n v="65.040000000000006"/>
    <x v="11"/>
    <n v="1235.7600000000002"/>
    <n v="292"/>
    <x v="0"/>
    <x v="1"/>
    <n v="23.5"/>
    <x v="1"/>
    <d v="2022-08-09T00:00:00"/>
    <x v="0"/>
    <n v="44"/>
    <x v="0"/>
    <n v="0.18"/>
    <x v="1"/>
    <x v="0"/>
  </r>
  <r>
    <x v="407"/>
    <n v="40"/>
    <x v="2"/>
    <x v="1"/>
    <x v="4"/>
    <n v="148.83000000000001"/>
    <x v="4"/>
    <n v="892.98"/>
    <n v="339"/>
    <x v="0"/>
    <x v="1"/>
    <n v="24.4"/>
    <x v="1"/>
    <d v="2023-12-10T00:00:00"/>
    <x v="2"/>
    <n v="64"/>
    <x v="0"/>
    <n v="0.22"/>
    <x v="0"/>
    <x v="0"/>
  </r>
  <r>
    <x v="408"/>
    <n v="76"/>
    <x v="3"/>
    <x v="0"/>
    <x v="5"/>
    <n v="61.56"/>
    <x v="10"/>
    <n v="307.8"/>
    <n v="169"/>
    <x v="0"/>
    <x v="3"/>
    <n v="12.7"/>
    <x v="2"/>
    <d v="2021-06-01T00:00:00"/>
    <x v="0"/>
    <n v="45"/>
    <x v="0"/>
    <n v="0.17"/>
    <x v="1"/>
    <x v="0"/>
  </r>
  <r>
    <x v="408"/>
    <n v="77"/>
    <x v="3"/>
    <x v="0"/>
    <x v="7"/>
    <n v="78.459999999999994"/>
    <x v="0"/>
    <n v="706.14"/>
    <n v="105"/>
    <x v="0"/>
    <x v="2"/>
    <n v="67.599999999999994"/>
    <x v="0"/>
    <d v="2024-04-12T00:00:00"/>
    <x v="2"/>
    <n v="85"/>
    <x v="1"/>
    <n v="0.36"/>
    <x v="0"/>
    <x v="0"/>
  </r>
  <r>
    <x v="409"/>
    <n v="24"/>
    <x v="4"/>
    <x v="1"/>
    <x v="8"/>
    <n v="143.66"/>
    <x v="9"/>
    <n v="2154.9"/>
    <n v="345"/>
    <x v="0"/>
    <x v="4"/>
    <n v="44.6"/>
    <x v="1"/>
    <d v="2024-02-18T00:00:00"/>
    <x v="2"/>
    <n v="38"/>
    <x v="0"/>
    <n v="0.28000000000000003"/>
    <x v="0"/>
    <x v="0"/>
  </r>
  <r>
    <x v="409"/>
    <n v="59"/>
    <x v="0"/>
    <x v="1"/>
    <x v="5"/>
    <n v="65.55"/>
    <x v="6"/>
    <n v="721.05"/>
    <n v="194"/>
    <x v="0"/>
    <x v="2"/>
    <n v="51.1"/>
    <x v="0"/>
    <d v="2021-02-10T00:00:00"/>
    <x v="0"/>
    <n v="68"/>
    <x v="1"/>
    <n v="0.51"/>
    <x v="2"/>
    <x v="0"/>
  </r>
  <r>
    <x v="410"/>
    <n v="26"/>
    <x v="1"/>
    <x v="1"/>
    <x v="8"/>
    <n v="95.07"/>
    <x v="4"/>
    <n v="570.41999999999996"/>
    <n v="324"/>
    <x v="0"/>
    <x v="3"/>
    <n v="6.5"/>
    <x v="2"/>
    <d v="2025-01-12T00:00:00"/>
    <x v="2"/>
    <n v="62"/>
    <x v="0"/>
    <n v="0.11"/>
    <x v="1"/>
    <x v="0"/>
  </r>
  <r>
    <x v="411"/>
    <n v="56"/>
    <x v="0"/>
    <x v="0"/>
    <x v="3"/>
    <n v="58.02"/>
    <x v="10"/>
    <n v="290.10000000000002"/>
    <n v="205"/>
    <x v="0"/>
    <x v="2"/>
    <n v="7.9"/>
    <x v="2"/>
    <d v="2022-07-17T00:00:00"/>
    <x v="0"/>
    <n v="60"/>
    <x v="0"/>
    <n v="0.19"/>
    <x v="1"/>
    <x v="0"/>
  </r>
  <r>
    <x v="412"/>
    <n v="29"/>
    <x v="1"/>
    <x v="1"/>
    <x v="8"/>
    <n v="99.12"/>
    <x v="7"/>
    <n v="792.96"/>
    <n v="57"/>
    <x v="1"/>
    <x v="0"/>
    <n v="36.9"/>
    <x v="1"/>
    <d v="2023-10-20T00:00:00"/>
    <x v="2"/>
    <n v="25"/>
    <x v="2"/>
    <n v="0.09"/>
    <x v="1"/>
    <x v="0"/>
  </r>
  <r>
    <x v="412"/>
    <n v="66"/>
    <x v="3"/>
    <x v="0"/>
    <x v="2"/>
    <n v="182.37"/>
    <x v="13"/>
    <n v="2553.1800000000003"/>
    <n v="343"/>
    <x v="0"/>
    <x v="4"/>
    <n v="74.5"/>
    <x v="0"/>
    <d v="2022-02-21T00:00:00"/>
    <x v="0"/>
    <n v="51"/>
    <x v="0"/>
    <n v="0.06"/>
    <x v="1"/>
    <x v="0"/>
  </r>
  <r>
    <x v="413"/>
    <n v="78"/>
    <x v="3"/>
    <x v="1"/>
    <x v="0"/>
    <n v="157.81"/>
    <x v="7"/>
    <n v="1262.48"/>
    <n v="261"/>
    <x v="0"/>
    <x v="0"/>
    <n v="54.7"/>
    <x v="0"/>
    <d v="2023-09-06T00:00:00"/>
    <x v="2"/>
    <n v="11"/>
    <x v="2"/>
    <n v="0.2"/>
    <x v="1"/>
    <x v="0"/>
  </r>
  <r>
    <x v="414"/>
    <n v="48"/>
    <x v="5"/>
    <x v="1"/>
    <x v="1"/>
    <m/>
    <x v="1"/>
    <n v="0"/>
    <n v="88"/>
    <x v="0"/>
    <x v="1"/>
    <n v="45.2"/>
    <x v="1"/>
    <d v="2022-11-20T00:00:00"/>
    <x v="0"/>
    <n v="8"/>
    <x v="2"/>
    <n v="0.64"/>
    <x v="2"/>
    <x v="1"/>
  </r>
  <r>
    <x v="415"/>
    <n v="66"/>
    <x v="3"/>
    <x v="0"/>
    <x v="9"/>
    <n v="56.51"/>
    <x v="3"/>
    <n v="565.1"/>
    <n v="262"/>
    <x v="0"/>
    <x v="3"/>
    <n v="21.6"/>
    <x v="1"/>
    <d v="2022-10-26T00:00:00"/>
    <x v="0"/>
    <n v="97"/>
    <x v="1"/>
    <n v="0.18"/>
    <x v="1"/>
    <x v="0"/>
  </r>
  <r>
    <x v="415"/>
    <n v="79"/>
    <x v="3"/>
    <x v="0"/>
    <x v="6"/>
    <n v="53.67"/>
    <x v="2"/>
    <n v="375.69"/>
    <n v="333"/>
    <x v="0"/>
    <x v="0"/>
    <n v="80.5"/>
    <x v="0"/>
    <d v="2020-08-01T00:00:00"/>
    <x v="1"/>
    <n v="23"/>
    <x v="2"/>
    <n v="0.31"/>
    <x v="0"/>
    <x v="0"/>
  </r>
  <r>
    <x v="415"/>
    <n v="47"/>
    <x v="5"/>
    <x v="2"/>
    <x v="6"/>
    <n v="73.13"/>
    <x v="10"/>
    <n v="365.65"/>
    <n v="224"/>
    <x v="0"/>
    <x v="1"/>
    <n v="65.900000000000006"/>
    <x v="0"/>
    <d v="2024-09-25T00:00:00"/>
    <x v="2"/>
    <n v="73"/>
    <x v="1"/>
    <n v="0.32"/>
    <x v="0"/>
    <x v="0"/>
  </r>
  <r>
    <x v="416"/>
    <n v="30"/>
    <x v="1"/>
    <x v="0"/>
    <x v="9"/>
    <n v="283.57"/>
    <x v="3"/>
    <n v="2835.7"/>
    <n v="46"/>
    <x v="0"/>
    <x v="4"/>
    <n v="77.3"/>
    <x v="0"/>
    <d v="2021-11-28T00:00:00"/>
    <x v="0"/>
    <n v="54"/>
    <x v="0"/>
    <n v="0.32"/>
    <x v="0"/>
    <x v="0"/>
  </r>
  <r>
    <x v="417"/>
    <n v="63"/>
    <x v="0"/>
    <x v="0"/>
    <x v="3"/>
    <n v="110.26"/>
    <x v="0"/>
    <n v="992.34"/>
    <n v="65"/>
    <x v="0"/>
    <x v="4"/>
    <n v="86.1"/>
    <x v="0"/>
    <d v="2021-04-22T00:00:00"/>
    <x v="0"/>
    <n v="6"/>
    <x v="2"/>
    <n v="0.15"/>
    <x v="1"/>
    <x v="0"/>
  </r>
  <r>
    <x v="418"/>
    <n v="63"/>
    <x v="0"/>
    <x v="2"/>
    <x v="8"/>
    <n v="120.33"/>
    <x v="13"/>
    <n v="1684.62"/>
    <n v="265"/>
    <x v="0"/>
    <x v="0"/>
    <n v="4.4000000000000004"/>
    <x v="2"/>
    <d v="2022-07-26T00:00:00"/>
    <x v="0"/>
    <n v="19"/>
    <x v="2"/>
    <n v="0.17"/>
    <x v="1"/>
    <x v="0"/>
  </r>
  <r>
    <x v="419"/>
    <n v="24"/>
    <x v="4"/>
    <x v="0"/>
    <x v="0"/>
    <n v="148.62"/>
    <x v="3"/>
    <n v="1486.2"/>
    <n v="215"/>
    <x v="0"/>
    <x v="2"/>
    <n v="24.7"/>
    <x v="1"/>
    <d v="2023-11-08T00:00:00"/>
    <x v="2"/>
    <n v="40"/>
    <x v="0"/>
    <n v="0.32"/>
    <x v="0"/>
    <x v="0"/>
  </r>
  <r>
    <x v="420"/>
    <n v="76"/>
    <x v="3"/>
    <x v="0"/>
    <x v="6"/>
    <n v="118.65"/>
    <x v="13"/>
    <n v="1661.1000000000001"/>
    <n v="107"/>
    <x v="0"/>
    <x v="1"/>
    <n v="33.4"/>
    <x v="1"/>
    <d v="2020-10-29T00:00:00"/>
    <x v="1"/>
    <n v="37"/>
    <x v="0"/>
    <n v="0.21"/>
    <x v="0"/>
    <x v="0"/>
  </r>
  <r>
    <x v="421"/>
    <n v="64"/>
    <x v="0"/>
    <x v="1"/>
    <x v="7"/>
    <n v="29.96"/>
    <x v="3"/>
    <n v="299.60000000000002"/>
    <n v="235"/>
    <x v="0"/>
    <x v="0"/>
    <n v="34.200000000000003"/>
    <x v="1"/>
    <d v="2023-06-05T00:00:00"/>
    <x v="2"/>
    <n v="33"/>
    <x v="2"/>
    <n v="0.38"/>
    <x v="0"/>
    <x v="0"/>
  </r>
  <r>
    <x v="422"/>
    <n v="47"/>
    <x v="5"/>
    <x v="1"/>
    <x v="6"/>
    <n v="106.76"/>
    <x v="8"/>
    <n v="1281.1200000000001"/>
    <n v="333"/>
    <x v="0"/>
    <x v="1"/>
    <n v="46.7"/>
    <x v="1"/>
    <d v="2024-01-12T00:00:00"/>
    <x v="2"/>
    <n v="66"/>
    <x v="0"/>
    <n v="0.26"/>
    <x v="0"/>
    <x v="0"/>
  </r>
  <r>
    <x v="423"/>
    <n v="35"/>
    <x v="1"/>
    <x v="2"/>
    <x v="8"/>
    <n v="39.979999999999997"/>
    <x v="13"/>
    <n v="559.71999999999991"/>
    <n v="152"/>
    <x v="0"/>
    <x v="3"/>
    <n v="83.9"/>
    <x v="0"/>
    <d v="2021-07-14T00:00:00"/>
    <x v="0"/>
    <n v="95"/>
    <x v="1"/>
    <n v="0.36"/>
    <x v="0"/>
    <x v="0"/>
  </r>
  <r>
    <x v="424"/>
    <n v="50"/>
    <x v="5"/>
    <x v="1"/>
    <x v="6"/>
    <n v="176.15"/>
    <x v="8"/>
    <n v="2113.8000000000002"/>
    <n v="154"/>
    <x v="0"/>
    <x v="0"/>
    <n v="15.7"/>
    <x v="2"/>
    <d v="2022-05-02T00:00:00"/>
    <x v="0"/>
    <n v="27"/>
    <x v="2"/>
    <n v="0.12"/>
    <x v="1"/>
    <x v="0"/>
  </r>
  <r>
    <x v="424"/>
    <n v="23"/>
    <x v="4"/>
    <x v="1"/>
    <x v="5"/>
    <m/>
    <x v="12"/>
    <n v="0"/>
    <n v="82"/>
    <x v="0"/>
    <x v="0"/>
    <n v="96.2"/>
    <x v="0"/>
    <d v="2022-08-31T00:00:00"/>
    <x v="0"/>
    <n v="37"/>
    <x v="0"/>
    <n v="7.0000000000000007E-2"/>
    <x v="1"/>
    <x v="1"/>
  </r>
  <r>
    <x v="425"/>
    <n v="74"/>
    <x v="3"/>
    <x v="0"/>
    <x v="8"/>
    <n v="145.25"/>
    <x v="7"/>
    <n v="1162"/>
    <n v="89"/>
    <x v="0"/>
    <x v="0"/>
    <n v="85.2"/>
    <x v="0"/>
    <d v="2021-11-06T00:00:00"/>
    <x v="0"/>
    <n v="41"/>
    <x v="0"/>
    <n v="0.15"/>
    <x v="1"/>
    <x v="0"/>
  </r>
  <r>
    <x v="426"/>
    <n v="48"/>
    <x v="5"/>
    <x v="1"/>
    <x v="2"/>
    <n v="115.36"/>
    <x v="13"/>
    <n v="1615.04"/>
    <n v="258"/>
    <x v="0"/>
    <x v="1"/>
    <n v="29.2"/>
    <x v="1"/>
    <d v="2024-07-18T00:00:00"/>
    <x v="2"/>
    <n v="19"/>
    <x v="2"/>
    <n v="0.18"/>
    <x v="1"/>
    <x v="0"/>
  </r>
  <r>
    <x v="427"/>
    <n v="47"/>
    <x v="5"/>
    <x v="0"/>
    <x v="7"/>
    <n v="88.46"/>
    <x v="8"/>
    <n v="1061.52"/>
    <n v="112"/>
    <x v="0"/>
    <x v="3"/>
    <n v="76.3"/>
    <x v="0"/>
    <d v="2022-04-22T00:00:00"/>
    <x v="0"/>
    <n v="96"/>
    <x v="1"/>
    <n v="0.7"/>
    <x v="2"/>
    <x v="0"/>
  </r>
  <r>
    <x v="428"/>
    <n v="51"/>
    <x v="5"/>
    <x v="0"/>
    <x v="0"/>
    <n v="19.09"/>
    <x v="4"/>
    <n v="114.53999999999999"/>
    <n v="95"/>
    <x v="0"/>
    <x v="4"/>
    <n v="11.3"/>
    <x v="2"/>
    <d v="2020-11-14T00:00:00"/>
    <x v="1"/>
    <n v="49"/>
    <x v="0"/>
    <n v="0.13"/>
    <x v="1"/>
    <x v="0"/>
  </r>
  <r>
    <x v="428"/>
    <n v="49"/>
    <x v="5"/>
    <x v="1"/>
    <x v="5"/>
    <n v="60.43"/>
    <x v="13"/>
    <n v="846.02"/>
    <n v="29"/>
    <x v="0"/>
    <x v="1"/>
    <n v="39.6"/>
    <x v="1"/>
    <d v="2021-02-27T00:00:00"/>
    <x v="0"/>
    <n v="28"/>
    <x v="2"/>
    <n v="0.14000000000000001"/>
    <x v="1"/>
    <x v="0"/>
  </r>
  <r>
    <x v="429"/>
    <n v="71"/>
    <x v="3"/>
    <x v="1"/>
    <x v="4"/>
    <n v="204.01"/>
    <x v="7"/>
    <n v="1632.08"/>
    <n v="191"/>
    <x v="0"/>
    <x v="2"/>
    <n v="66.5"/>
    <x v="0"/>
    <d v="2023-06-02T00:00:00"/>
    <x v="2"/>
    <n v="92"/>
    <x v="1"/>
    <n v="0.56000000000000005"/>
    <x v="2"/>
    <x v="0"/>
  </r>
  <r>
    <x v="430"/>
    <n v="21"/>
    <x v="4"/>
    <x v="1"/>
    <x v="9"/>
    <n v="183.21"/>
    <x v="5"/>
    <n v="3114.57"/>
    <n v="300"/>
    <x v="0"/>
    <x v="0"/>
    <n v="7.7"/>
    <x v="2"/>
    <d v="2021-11-03T00:00:00"/>
    <x v="0"/>
    <n v="5"/>
    <x v="2"/>
    <n v="0.21"/>
    <x v="0"/>
    <x v="0"/>
  </r>
  <r>
    <x v="431"/>
    <n v="34"/>
    <x v="1"/>
    <x v="1"/>
    <x v="3"/>
    <n v="23.86"/>
    <x v="6"/>
    <n v="262.45999999999998"/>
    <n v="309"/>
    <x v="0"/>
    <x v="0"/>
    <n v="46"/>
    <x v="1"/>
    <d v="2020-10-04T00:00:00"/>
    <x v="1"/>
    <n v="96"/>
    <x v="1"/>
    <n v="0.57999999999999996"/>
    <x v="2"/>
    <x v="0"/>
  </r>
  <r>
    <x v="431"/>
    <n v="21"/>
    <x v="4"/>
    <x v="2"/>
    <x v="5"/>
    <n v="187.01"/>
    <x v="4"/>
    <n v="1122.06"/>
    <n v="347"/>
    <x v="0"/>
    <x v="3"/>
    <n v="97"/>
    <x v="0"/>
    <d v="2023-02-01T00:00:00"/>
    <x v="2"/>
    <n v="53"/>
    <x v="0"/>
    <n v="0.15"/>
    <x v="1"/>
    <x v="0"/>
  </r>
  <r>
    <x v="431"/>
    <n v="51"/>
    <x v="5"/>
    <x v="0"/>
    <x v="3"/>
    <n v="19.68"/>
    <x v="1"/>
    <n v="255.84"/>
    <n v="131"/>
    <x v="0"/>
    <x v="4"/>
    <n v="44.5"/>
    <x v="1"/>
    <d v="2021-10-06T00:00:00"/>
    <x v="0"/>
    <n v="72"/>
    <x v="1"/>
    <n v="0.18"/>
    <x v="1"/>
    <x v="0"/>
  </r>
  <r>
    <x v="432"/>
    <n v="33"/>
    <x v="1"/>
    <x v="0"/>
    <x v="8"/>
    <n v="37.74"/>
    <x v="0"/>
    <n v="339.66"/>
    <n v="355"/>
    <x v="0"/>
    <x v="0"/>
    <n v="87.4"/>
    <x v="0"/>
    <d v="2023-06-30T00:00:00"/>
    <x v="2"/>
    <n v="65"/>
    <x v="0"/>
    <n v="0.17"/>
    <x v="1"/>
    <x v="0"/>
  </r>
  <r>
    <x v="432"/>
    <n v="79"/>
    <x v="3"/>
    <x v="1"/>
    <x v="5"/>
    <m/>
    <x v="13"/>
    <n v="0"/>
    <n v="10"/>
    <x v="0"/>
    <x v="1"/>
    <n v="70.099999999999994"/>
    <x v="0"/>
    <d v="2022-07-06T00:00:00"/>
    <x v="0"/>
    <n v="57"/>
    <x v="0"/>
    <n v="0.6"/>
    <x v="2"/>
    <x v="1"/>
  </r>
  <r>
    <x v="433"/>
    <n v="41"/>
    <x v="2"/>
    <x v="1"/>
    <x v="5"/>
    <n v="90.25"/>
    <x v="12"/>
    <n v="1444"/>
    <n v="134"/>
    <x v="0"/>
    <x v="1"/>
    <n v="59.8"/>
    <x v="0"/>
    <d v="2024-03-09T00:00:00"/>
    <x v="2"/>
    <n v="19"/>
    <x v="2"/>
    <n v="0.43"/>
    <x v="0"/>
    <x v="0"/>
  </r>
  <r>
    <x v="434"/>
    <n v="22"/>
    <x v="4"/>
    <x v="1"/>
    <x v="2"/>
    <m/>
    <x v="0"/>
    <n v="0"/>
    <n v="255"/>
    <x v="0"/>
    <x v="4"/>
    <n v="36.5"/>
    <x v="1"/>
    <d v="2021-12-15T00:00:00"/>
    <x v="0"/>
    <n v="65"/>
    <x v="0"/>
    <n v="0.13"/>
    <x v="1"/>
    <x v="1"/>
  </r>
  <r>
    <x v="435"/>
    <n v="23"/>
    <x v="4"/>
    <x v="0"/>
    <x v="3"/>
    <n v="68.94"/>
    <x v="18"/>
    <n v="1447.74"/>
    <n v="304"/>
    <x v="0"/>
    <x v="1"/>
    <n v="59.7"/>
    <x v="0"/>
    <d v="2024-02-20T00:00:00"/>
    <x v="2"/>
    <n v="77"/>
    <x v="1"/>
    <n v="0.17"/>
    <x v="1"/>
    <x v="0"/>
  </r>
  <r>
    <x v="436"/>
    <n v="60"/>
    <x v="0"/>
    <x v="0"/>
    <x v="4"/>
    <n v="132.12"/>
    <x v="3"/>
    <n v="1321.2"/>
    <n v="93"/>
    <x v="0"/>
    <x v="2"/>
    <n v="99"/>
    <x v="0"/>
    <d v="2024-08-16T00:00:00"/>
    <x v="2"/>
    <n v="41"/>
    <x v="0"/>
    <n v="0.24"/>
    <x v="0"/>
    <x v="0"/>
  </r>
  <r>
    <x v="437"/>
    <n v="60"/>
    <x v="0"/>
    <x v="1"/>
    <x v="4"/>
    <n v="88.91"/>
    <x v="2"/>
    <n v="622.37"/>
    <n v="88"/>
    <x v="1"/>
    <x v="1"/>
    <n v="69.400000000000006"/>
    <x v="0"/>
    <d v="2023-02-12T00:00:00"/>
    <x v="2"/>
    <n v="50"/>
    <x v="0"/>
    <n v="0.02"/>
    <x v="1"/>
    <x v="0"/>
  </r>
  <r>
    <x v="438"/>
    <n v="47"/>
    <x v="5"/>
    <x v="1"/>
    <x v="9"/>
    <n v="100.89"/>
    <x v="7"/>
    <n v="807.12"/>
    <n v="167"/>
    <x v="0"/>
    <x v="1"/>
    <n v="23.5"/>
    <x v="1"/>
    <d v="2021-11-13T00:00:00"/>
    <x v="0"/>
    <n v="84"/>
    <x v="1"/>
    <n v="0.15"/>
    <x v="1"/>
    <x v="0"/>
  </r>
  <r>
    <x v="439"/>
    <n v="42"/>
    <x v="2"/>
    <x v="1"/>
    <x v="6"/>
    <n v="25.96"/>
    <x v="4"/>
    <n v="155.76"/>
    <n v="169"/>
    <x v="0"/>
    <x v="2"/>
    <n v="43.5"/>
    <x v="1"/>
    <d v="2025-03-11T00:00:00"/>
    <x v="2"/>
    <n v="60"/>
    <x v="0"/>
    <n v="0.47"/>
    <x v="0"/>
    <x v="0"/>
  </r>
  <r>
    <x v="440"/>
    <n v="53"/>
    <x v="5"/>
    <x v="0"/>
    <x v="9"/>
    <n v="231.66"/>
    <x v="2"/>
    <n v="1621.62"/>
    <n v="177"/>
    <x v="0"/>
    <x v="1"/>
    <n v="12.3"/>
    <x v="2"/>
    <d v="2022-06-05T00:00:00"/>
    <x v="0"/>
    <n v="75"/>
    <x v="1"/>
    <n v="0.12"/>
    <x v="1"/>
    <x v="0"/>
  </r>
  <r>
    <x v="441"/>
    <n v="54"/>
    <x v="5"/>
    <x v="1"/>
    <x v="9"/>
    <n v="18.73"/>
    <x v="6"/>
    <n v="206.03"/>
    <n v="55"/>
    <x v="0"/>
    <x v="1"/>
    <n v="22.2"/>
    <x v="1"/>
    <d v="2024-03-01T00:00:00"/>
    <x v="2"/>
    <n v="85"/>
    <x v="1"/>
    <n v="0.1"/>
    <x v="1"/>
    <x v="0"/>
  </r>
  <r>
    <x v="442"/>
    <n v="31"/>
    <x v="1"/>
    <x v="0"/>
    <x v="0"/>
    <n v="216.55"/>
    <x v="1"/>
    <n v="2815.15"/>
    <n v="182"/>
    <x v="0"/>
    <x v="2"/>
    <n v="14.5"/>
    <x v="2"/>
    <d v="2024-01-02T00:00:00"/>
    <x v="2"/>
    <n v="39"/>
    <x v="0"/>
    <n v="0.44"/>
    <x v="0"/>
    <x v="0"/>
  </r>
  <r>
    <x v="443"/>
    <n v="40"/>
    <x v="2"/>
    <x v="0"/>
    <x v="6"/>
    <n v="27.87"/>
    <x v="4"/>
    <n v="167.22"/>
    <n v="114"/>
    <x v="0"/>
    <x v="4"/>
    <n v="82.7"/>
    <x v="0"/>
    <d v="2024-08-09T00:00:00"/>
    <x v="2"/>
    <n v="75"/>
    <x v="1"/>
    <n v="0.1"/>
    <x v="1"/>
    <x v="0"/>
  </r>
  <r>
    <x v="443"/>
    <n v="22"/>
    <x v="4"/>
    <x v="1"/>
    <x v="9"/>
    <n v="70.41"/>
    <x v="14"/>
    <n v="281.64"/>
    <n v="60"/>
    <x v="0"/>
    <x v="3"/>
    <n v="86.9"/>
    <x v="0"/>
    <d v="2021-04-11T00:00:00"/>
    <x v="0"/>
    <n v="20"/>
    <x v="2"/>
    <n v="0.3"/>
    <x v="0"/>
    <x v="0"/>
  </r>
  <r>
    <x v="444"/>
    <n v="79"/>
    <x v="3"/>
    <x v="1"/>
    <x v="4"/>
    <n v="105.95"/>
    <x v="1"/>
    <n v="1377.3500000000001"/>
    <n v="262"/>
    <x v="0"/>
    <x v="0"/>
    <n v="94.3"/>
    <x v="0"/>
    <d v="2022-04-22T00:00:00"/>
    <x v="0"/>
    <n v="6"/>
    <x v="2"/>
    <n v="0.31"/>
    <x v="0"/>
    <x v="0"/>
  </r>
  <r>
    <x v="445"/>
    <n v="73"/>
    <x v="3"/>
    <x v="1"/>
    <x v="7"/>
    <n v="82.48"/>
    <x v="1"/>
    <n v="1072.24"/>
    <n v="244"/>
    <x v="0"/>
    <x v="3"/>
    <n v="50.2"/>
    <x v="0"/>
    <d v="2022-06-25T00:00:00"/>
    <x v="0"/>
    <n v="60"/>
    <x v="0"/>
    <n v="0.21"/>
    <x v="0"/>
    <x v="0"/>
  </r>
  <r>
    <x v="446"/>
    <n v="58"/>
    <x v="0"/>
    <x v="0"/>
    <x v="1"/>
    <m/>
    <x v="7"/>
    <n v="0"/>
    <n v="9"/>
    <x v="0"/>
    <x v="3"/>
    <n v="62.7"/>
    <x v="0"/>
    <d v="2023-01-28T00:00:00"/>
    <x v="2"/>
    <n v="26"/>
    <x v="2"/>
    <n v="0.13"/>
    <x v="1"/>
    <x v="1"/>
  </r>
  <r>
    <x v="447"/>
    <n v="66"/>
    <x v="3"/>
    <x v="0"/>
    <x v="2"/>
    <n v="32.020000000000003"/>
    <x v="14"/>
    <n v="128.08000000000001"/>
    <n v="341"/>
    <x v="0"/>
    <x v="0"/>
    <n v="87.5"/>
    <x v="0"/>
    <d v="2025-03-14T00:00:00"/>
    <x v="2"/>
    <n v="78"/>
    <x v="1"/>
    <n v="0.49"/>
    <x v="0"/>
    <x v="0"/>
  </r>
  <r>
    <x v="447"/>
    <n v="26"/>
    <x v="1"/>
    <x v="1"/>
    <x v="7"/>
    <n v="82.29"/>
    <x v="17"/>
    <n v="246.87"/>
    <n v="139"/>
    <x v="0"/>
    <x v="2"/>
    <n v="86.1"/>
    <x v="0"/>
    <d v="2022-07-06T00:00:00"/>
    <x v="0"/>
    <n v="52"/>
    <x v="0"/>
    <n v="0.33"/>
    <x v="0"/>
    <x v="0"/>
  </r>
  <r>
    <x v="448"/>
    <n v="38"/>
    <x v="2"/>
    <x v="1"/>
    <x v="1"/>
    <n v="128.87"/>
    <x v="2"/>
    <n v="902.09"/>
    <n v="186"/>
    <x v="0"/>
    <x v="4"/>
    <n v="21"/>
    <x v="1"/>
    <d v="2022-07-03T00:00:00"/>
    <x v="0"/>
    <n v="84"/>
    <x v="1"/>
    <n v="0.22"/>
    <x v="0"/>
    <x v="0"/>
  </r>
  <r>
    <x v="449"/>
    <n v="72"/>
    <x v="3"/>
    <x v="1"/>
    <x v="9"/>
    <n v="154.29"/>
    <x v="12"/>
    <n v="2468.64"/>
    <n v="222"/>
    <x v="0"/>
    <x v="3"/>
    <n v="85.8"/>
    <x v="0"/>
    <d v="2024-04-09T00:00:00"/>
    <x v="2"/>
    <n v="55"/>
    <x v="0"/>
    <n v="0.23"/>
    <x v="0"/>
    <x v="0"/>
  </r>
  <r>
    <x v="450"/>
    <n v="32"/>
    <x v="1"/>
    <x v="1"/>
    <x v="2"/>
    <n v="228.23"/>
    <x v="8"/>
    <n v="2738.7599999999998"/>
    <n v="212"/>
    <x v="0"/>
    <x v="2"/>
    <n v="0"/>
    <x v="2"/>
    <d v="2024-08-16T00:00:00"/>
    <x v="2"/>
    <n v="43"/>
    <x v="0"/>
    <n v="0.12"/>
    <x v="1"/>
    <x v="0"/>
  </r>
  <r>
    <x v="450"/>
    <n v="33"/>
    <x v="1"/>
    <x v="0"/>
    <x v="0"/>
    <n v="117.52"/>
    <x v="13"/>
    <n v="1645.28"/>
    <n v="242"/>
    <x v="0"/>
    <x v="3"/>
    <n v="99.7"/>
    <x v="0"/>
    <d v="2024-07-29T00:00:00"/>
    <x v="2"/>
    <n v="50"/>
    <x v="0"/>
    <n v="0.22"/>
    <x v="0"/>
    <x v="0"/>
  </r>
  <r>
    <x v="451"/>
    <n v="79"/>
    <x v="3"/>
    <x v="1"/>
    <x v="3"/>
    <n v="82.36"/>
    <x v="8"/>
    <n v="988.31999999999994"/>
    <n v="14"/>
    <x v="0"/>
    <x v="1"/>
    <n v="84.1"/>
    <x v="0"/>
    <d v="2023-02-23T00:00:00"/>
    <x v="2"/>
    <n v="79"/>
    <x v="1"/>
    <n v="0.33"/>
    <x v="0"/>
    <x v="0"/>
  </r>
  <r>
    <x v="452"/>
    <n v="32"/>
    <x v="1"/>
    <x v="2"/>
    <x v="9"/>
    <n v="104.73"/>
    <x v="9"/>
    <n v="1570.95"/>
    <n v="212"/>
    <x v="0"/>
    <x v="0"/>
    <n v="83.2"/>
    <x v="0"/>
    <d v="2025-01-18T00:00:00"/>
    <x v="2"/>
    <n v="8"/>
    <x v="2"/>
    <n v="0.28999999999999998"/>
    <x v="0"/>
    <x v="0"/>
  </r>
  <r>
    <x v="453"/>
    <n v="37"/>
    <x v="2"/>
    <x v="0"/>
    <x v="2"/>
    <n v="150.97999999999999"/>
    <x v="0"/>
    <n v="1358.82"/>
    <n v="189"/>
    <x v="0"/>
    <x v="4"/>
    <n v="29.4"/>
    <x v="1"/>
    <d v="2023-05-13T00:00:00"/>
    <x v="2"/>
    <n v="87"/>
    <x v="1"/>
    <n v="0.25"/>
    <x v="0"/>
    <x v="0"/>
  </r>
  <r>
    <x v="454"/>
    <n v="33"/>
    <x v="1"/>
    <x v="0"/>
    <x v="8"/>
    <n v="141.68"/>
    <x v="7"/>
    <n v="1133.44"/>
    <n v="317"/>
    <x v="0"/>
    <x v="0"/>
    <n v="63"/>
    <x v="0"/>
    <d v="2022-10-19T00:00:00"/>
    <x v="0"/>
    <n v="24"/>
    <x v="2"/>
    <n v="0.03"/>
    <x v="1"/>
    <x v="0"/>
  </r>
  <r>
    <x v="455"/>
    <n v="57"/>
    <x v="0"/>
    <x v="0"/>
    <x v="8"/>
    <n v="54.63"/>
    <x v="8"/>
    <n v="655.56000000000006"/>
    <n v="249"/>
    <x v="0"/>
    <x v="1"/>
    <n v="14.1"/>
    <x v="2"/>
    <d v="2021-01-15T00:00:00"/>
    <x v="0"/>
    <n v="20"/>
    <x v="2"/>
    <n v="0.3"/>
    <x v="0"/>
    <x v="0"/>
  </r>
  <r>
    <x v="455"/>
    <n v="32"/>
    <x v="1"/>
    <x v="0"/>
    <x v="6"/>
    <m/>
    <x v="0"/>
    <n v="0"/>
    <n v="251"/>
    <x v="0"/>
    <x v="0"/>
    <n v="25.8"/>
    <x v="1"/>
    <d v="2023-05-12T00:00:00"/>
    <x v="2"/>
    <n v="34"/>
    <x v="0"/>
    <n v="0.19"/>
    <x v="1"/>
    <x v="1"/>
  </r>
  <r>
    <x v="456"/>
    <n v="64"/>
    <x v="0"/>
    <x v="0"/>
    <x v="7"/>
    <n v="83.13"/>
    <x v="13"/>
    <n v="1163.82"/>
    <n v="331"/>
    <x v="0"/>
    <x v="1"/>
    <n v="53.9"/>
    <x v="0"/>
    <d v="2021-03-16T00:00:00"/>
    <x v="0"/>
    <n v="94"/>
    <x v="1"/>
    <n v="0.1"/>
    <x v="1"/>
    <x v="0"/>
  </r>
  <r>
    <x v="456"/>
    <n v="31"/>
    <x v="1"/>
    <x v="1"/>
    <x v="7"/>
    <m/>
    <x v="2"/>
    <n v="0"/>
    <n v="173"/>
    <x v="0"/>
    <x v="2"/>
    <n v="58.8"/>
    <x v="0"/>
    <d v="2021-09-01T00:00:00"/>
    <x v="0"/>
    <n v="3"/>
    <x v="2"/>
    <n v="0.2"/>
    <x v="1"/>
    <x v="1"/>
  </r>
  <r>
    <x v="457"/>
    <n v="79"/>
    <x v="3"/>
    <x v="1"/>
    <x v="5"/>
    <n v="202.73"/>
    <x v="7"/>
    <n v="1621.84"/>
    <n v="186"/>
    <x v="0"/>
    <x v="1"/>
    <n v="59.5"/>
    <x v="0"/>
    <d v="2023-04-27T00:00:00"/>
    <x v="2"/>
    <n v="69"/>
    <x v="1"/>
    <n v="0.26"/>
    <x v="0"/>
    <x v="0"/>
  </r>
  <r>
    <x v="458"/>
    <n v="63"/>
    <x v="0"/>
    <x v="0"/>
    <x v="8"/>
    <n v="131.21"/>
    <x v="13"/>
    <n v="1836.94"/>
    <n v="17"/>
    <x v="0"/>
    <x v="3"/>
    <n v="6.7"/>
    <x v="2"/>
    <d v="2024-07-20T00:00:00"/>
    <x v="2"/>
    <n v="71"/>
    <x v="1"/>
    <n v="0.56000000000000005"/>
    <x v="2"/>
    <x v="0"/>
  </r>
  <r>
    <x v="459"/>
    <n v="75"/>
    <x v="3"/>
    <x v="0"/>
    <x v="3"/>
    <n v="78.73"/>
    <x v="13"/>
    <n v="1102.22"/>
    <n v="324"/>
    <x v="0"/>
    <x v="0"/>
    <n v="12.1"/>
    <x v="2"/>
    <d v="2024-06-14T00:00:00"/>
    <x v="2"/>
    <n v="99"/>
    <x v="1"/>
    <n v="0.17"/>
    <x v="1"/>
    <x v="0"/>
  </r>
  <r>
    <x v="460"/>
    <n v="24"/>
    <x v="4"/>
    <x v="0"/>
    <x v="9"/>
    <n v="110.06"/>
    <x v="0"/>
    <n v="990.54"/>
    <n v="355"/>
    <x v="0"/>
    <x v="4"/>
    <n v="89.5"/>
    <x v="0"/>
    <d v="2023-01-05T00:00:00"/>
    <x v="2"/>
    <n v="16"/>
    <x v="2"/>
    <n v="0.36"/>
    <x v="0"/>
    <x v="0"/>
  </r>
  <r>
    <x v="461"/>
    <n v="29"/>
    <x v="1"/>
    <x v="0"/>
    <x v="1"/>
    <n v="101.28"/>
    <x v="3"/>
    <n v="1012.8"/>
    <n v="108"/>
    <x v="0"/>
    <x v="3"/>
    <n v="97.7"/>
    <x v="0"/>
    <d v="2022-11-19T00:00:00"/>
    <x v="0"/>
    <n v="14"/>
    <x v="2"/>
    <n v="0.42"/>
    <x v="0"/>
    <x v="0"/>
  </r>
  <r>
    <x v="462"/>
    <n v="51"/>
    <x v="5"/>
    <x v="0"/>
    <x v="9"/>
    <n v="61.11"/>
    <x v="3"/>
    <n v="611.1"/>
    <n v="288"/>
    <x v="0"/>
    <x v="2"/>
    <n v="74.3"/>
    <x v="0"/>
    <d v="2023-08-08T00:00:00"/>
    <x v="2"/>
    <n v="69"/>
    <x v="1"/>
    <n v="0.9"/>
    <x v="2"/>
    <x v="0"/>
  </r>
  <r>
    <x v="463"/>
    <n v="35"/>
    <x v="1"/>
    <x v="1"/>
    <x v="4"/>
    <n v="104.06"/>
    <x v="7"/>
    <n v="832.48"/>
    <n v="93"/>
    <x v="0"/>
    <x v="4"/>
    <n v="77.400000000000006"/>
    <x v="0"/>
    <d v="2024-03-23T00:00:00"/>
    <x v="2"/>
    <n v="44"/>
    <x v="0"/>
    <n v="0.25"/>
    <x v="0"/>
    <x v="0"/>
  </r>
  <r>
    <x v="464"/>
    <n v="63"/>
    <x v="0"/>
    <x v="1"/>
    <x v="7"/>
    <n v="421.06"/>
    <x v="2"/>
    <n v="2947.42"/>
    <n v="108"/>
    <x v="0"/>
    <x v="1"/>
    <n v="0"/>
    <x v="2"/>
    <d v="2021-08-09T00:00:00"/>
    <x v="0"/>
    <n v="11"/>
    <x v="2"/>
    <n v="0.12"/>
    <x v="1"/>
    <x v="0"/>
  </r>
  <r>
    <x v="464"/>
    <n v="29"/>
    <x v="1"/>
    <x v="1"/>
    <x v="9"/>
    <n v="52.9"/>
    <x v="3"/>
    <n v="529"/>
    <n v="352"/>
    <x v="0"/>
    <x v="1"/>
    <n v="36.200000000000003"/>
    <x v="1"/>
    <d v="2021-03-18T00:00:00"/>
    <x v="0"/>
    <n v="74"/>
    <x v="1"/>
    <n v="0.22"/>
    <x v="0"/>
    <x v="0"/>
  </r>
  <r>
    <x v="465"/>
    <n v="43"/>
    <x v="2"/>
    <x v="1"/>
    <x v="5"/>
    <n v="63.58"/>
    <x v="2"/>
    <n v="445.06"/>
    <n v="335"/>
    <x v="0"/>
    <x v="2"/>
    <n v="78.7"/>
    <x v="0"/>
    <d v="2024-01-05T00:00:00"/>
    <x v="2"/>
    <n v="15"/>
    <x v="2"/>
    <n v="0.27"/>
    <x v="0"/>
    <x v="0"/>
  </r>
  <r>
    <x v="466"/>
    <n v="51"/>
    <x v="5"/>
    <x v="0"/>
    <x v="0"/>
    <n v="102.64"/>
    <x v="3"/>
    <n v="1026.4000000000001"/>
    <n v="75"/>
    <x v="0"/>
    <x v="0"/>
    <n v="5.7"/>
    <x v="2"/>
    <d v="2022-05-29T00:00:00"/>
    <x v="0"/>
    <n v="90"/>
    <x v="1"/>
    <n v="0.28000000000000003"/>
    <x v="0"/>
    <x v="0"/>
  </r>
  <r>
    <x v="466"/>
    <n v="30"/>
    <x v="1"/>
    <x v="1"/>
    <x v="6"/>
    <n v="108.06"/>
    <x v="13"/>
    <n v="1512.8400000000001"/>
    <n v="153"/>
    <x v="0"/>
    <x v="4"/>
    <n v="97.1"/>
    <x v="0"/>
    <d v="2025-03-31T00:00:00"/>
    <x v="2"/>
    <n v="14"/>
    <x v="2"/>
    <n v="0.05"/>
    <x v="1"/>
    <x v="0"/>
  </r>
  <r>
    <x v="466"/>
    <n v="50"/>
    <x v="5"/>
    <x v="1"/>
    <x v="8"/>
    <n v="160.31"/>
    <x v="0"/>
    <n v="1442.79"/>
    <n v="83"/>
    <x v="0"/>
    <x v="1"/>
    <n v="8.6999999999999993"/>
    <x v="2"/>
    <d v="2023-04-23T00:00:00"/>
    <x v="2"/>
    <n v="27"/>
    <x v="2"/>
    <n v="0.31"/>
    <x v="0"/>
    <x v="0"/>
  </r>
  <r>
    <x v="467"/>
    <n v="19"/>
    <x v="4"/>
    <x v="1"/>
    <x v="0"/>
    <n v="93.24"/>
    <x v="4"/>
    <n v="559.43999999999994"/>
    <n v="334"/>
    <x v="0"/>
    <x v="4"/>
    <n v="62.6"/>
    <x v="0"/>
    <d v="2024-12-06T00:00:00"/>
    <x v="2"/>
    <n v="98"/>
    <x v="1"/>
    <n v="0.6"/>
    <x v="2"/>
    <x v="0"/>
  </r>
  <r>
    <x v="468"/>
    <n v="59"/>
    <x v="0"/>
    <x v="1"/>
    <x v="8"/>
    <n v="108.23"/>
    <x v="0"/>
    <n v="974.07"/>
    <n v="112"/>
    <x v="0"/>
    <x v="0"/>
    <n v="7.3"/>
    <x v="2"/>
    <d v="2021-10-09T00:00:00"/>
    <x v="0"/>
    <n v="37"/>
    <x v="0"/>
    <n v="0.26"/>
    <x v="0"/>
    <x v="0"/>
  </r>
  <r>
    <x v="469"/>
    <n v="45"/>
    <x v="2"/>
    <x v="1"/>
    <x v="3"/>
    <n v="119.59"/>
    <x v="1"/>
    <n v="1554.67"/>
    <n v="126"/>
    <x v="0"/>
    <x v="0"/>
    <n v="0"/>
    <x v="2"/>
    <d v="2021-03-19T00:00:00"/>
    <x v="0"/>
    <n v="34"/>
    <x v="0"/>
    <n v="0.41"/>
    <x v="0"/>
    <x v="0"/>
  </r>
  <r>
    <x v="470"/>
    <n v="61"/>
    <x v="0"/>
    <x v="1"/>
    <x v="3"/>
    <n v="85.37"/>
    <x v="6"/>
    <n v="939.07"/>
    <n v="224"/>
    <x v="0"/>
    <x v="3"/>
    <n v="87.7"/>
    <x v="0"/>
    <d v="2022-05-21T00:00:00"/>
    <x v="0"/>
    <n v="30"/>
    <x v="2"/>
    <n v="0.15"/>
    <x v="1"/>
    <x v="0"/>
  </r>
  <r>
    <x v="471"/>
    <n v="77"/>
    <x v="3"/>
    <x v="1"/>
    <x v="8"/>
    <n v="75.959999999999994"/>
    <x v="6"/>
    <n v="835.56"/>
    <n v="250"/>
    <x v="0"/>
    <x v="0"/>
    <n v="94.3"/>
    <x v="0"/>
    <d v="2024-08-07T00:00:00"/>
    <x v="2"/>
    <n v="11"/>
    <x v="2"/>
    <n v="0.48"/>
    <x v="0"/>
    <x v="0"/>
  </r>
  <r>
    <x v="472"/>
    <n v="54"/>
    <x v="5"/>
    <x v="1"/>
    <x v="5"/>
    <n v="86.94"/>
    <x v="4"/>
    <n v="521.64"/>
    <n v="169"/>
    <x v="0"/>
    <x v="1"/>
    <n v="64.2"/>
    <x v="0"/>
    <d v="2020-09-26T00:00:00"/>
    <x v="1"/>
    <n v="53"/>
    <x v="0"/>
    <n v="0.42"/>
    <x v="0"/>
    <x v="0"/>
  </r>
  <r>
    <x v="473"/>
    <n v="72"/>
    <x v="3"/>
    <x v="2"/>
    <x v="9"/>
    <n v="84.9"/>
    <x v="6"/>
    <n v="933.90000000000009"/>
    <n v="346"/>
    <x v="0"/>
    <x v="0"/>
    <n v="0"/>
    <x v="2"/>
    <d v="2022-04-01T00:00:00"/>
    <x v="0"/>
    <n v="64"/>
    <x v="0"/>
    <n v="0.49"/>
    <x v="0"/>
    <x v="0"/>
  </r>
  <r>
    <x v="474"/>
    <n v="29"/>
    <x v="1"/>
    <x v="1"/>
    <x v="5"/>
    <n v="15.31"/>
    <x v="2"/>
    <n v="107.17"/>
    <n v="104"/>
    <x v="0"/>
    <x v="2"/>
    <n v="99.1"/>
    <x v="0"/>
    <d v="2023-02-14T00:00:00"/>
    <x v="2"/>
    <n v="49"/>
    <x v="0"/>
    <n v="0.06"/>
    <x v="1"/>
    <x v="0"/>
  </r>
  <r>
    <x v="475"/>
    <n v="61"/>
    <x v="0"/>
    <x v="2"/>
    <x v="9"/>
    <n v="71.819999999999993"/>
    <x v="1"/>
    <n v="933.65999999999985"/>
    <n v="50"/>
    <x v="0"/>
    <x v="4"/>
    <n v="62.3"/>
    <x v="0"/>
    <d v="2021-12-31T00:00:00"/>
    <x v="0"/>
    <n v="87"/>
    <x v="1"/>
    <n v="0.08"/>
    <x v="1"/>
    <x v="0"/>
  </r>
  <r>
    <x v="476"/>
    <n v="40"/>
    <x v="2"/>
    <x v="0"/>
    <x v="0"/>
    <n v="209.51"/>
    <x v="7"/>
    <n v="1676.08"/>
    <n v="260"/>
    <x v="0"/>
    <x v="3"/>
    <n v="31.6"/>
    <x v="1"/>
    <d v="2023-02-16T00:00:00"/>
    <x v="2"/>
    <n v="9"/>
    <x v="2"/>
    <n v="0.32"/>
    <x v="0"/>
    <x v="0"/>
  </r>
  <r>
    <x v="476"/>
    <n v="42"/>
    <x v="2"/>
    <x v="1"/>
    <x v="3"/>
    <n v="22.81"/>
    <x v="7"/>
    <n v="182.48"/>
    <n v="227"/>
    <x v="1"/>
    <x v="0"/>
    <n v="98.7"/>
    <x v="0"/>
    <d v="2022-08-01T00:00:00"/>
    <x v="0"/>
    <n v="41"/>
    <x v="0"/>
    <n v="0.47"/>
    <x v="0"/>
    <x v="0"/>
  </r>
  <r>
    <x v="477"/>
    <n v="72"/>
    <x v="3"/>
    <x v="1"/>
    <x v="5"/>
    <n v="59.63"/>
    <x v="2"/>
    <n v="417.41"/>
    <n v="42"/>
    <x v="0"/>
    <x v="4"/>
    <n v="26.9"/>
    <x v="1"/>
    <d v="2025-02-27T00:00:00"/>
    <x v="2"/>
    <n v="33"/>
    <x v="2"/>
    <n v="0.16"/>
    <x v="1"/>
    <x v="0"/>
  </r>
  <r>
    <x v="477"/>
    <n v="35"/>
    <x v="1"/>
    <x v="0"/>
    <x v="9"/>
    <n v="124.96"/>
    <x v="6"/>
    <n v="1374.56"/>
    <n v="5"/>
    <x v="0"/>
    <x v="4"/>
    <n v="67.8"/>
    <x v="0"/>
    <d v="2020-08-30T00:00:00"/>
    <x v="1"/>
    <n v="76"/>
    <x v="1"/>
    <n v="0.12"/>
    <x v="1"/>
    <x v="0"/>
  </r>
  <r>
    <x v="478"/>
    <n v="32"/>
    <x v="1"/>
    <x v="1"/>
    <x v="4"/>
    <n v="88.02"/>
    <x v="6"/>
    <n v="968.21999999999991"/>
    <n v="90"/>
    <x v="0"/>
    <x v="0"/>
    <n v="48.9"/>
    <x v="1"/>
    <d v="2021-03-05T00:00:00"/>
    <x v="0"/>
    <n v="90"/>
    <x v="1"/>
    <n v="0.15"/>
    <x v="1"/>
    <x v="0"/>
  </r>
  <r>
    <x v="479"/>
    <n v="55"/>
    <x v="5"/>
    <x v="1"/>
    <x v="8"/>
    <n v="124.4"/>
    <x v="11"/>
    <n v="2363.6"/>
    <n v="192"/>
    <x v="0"/>
    <x v="3"/>
    <n v="16.899999999999999"/>
    <x v="2"/>
    <d v="2025-01-15T00:00:00"/>
    <x v="2"/>
    <n v="95"/>
    <x v="1"/>
    <n v="0.3"/>
    <x v="0"/>
    <x v="0"/>
  </r>
  <r>
    <x v="480"/>
    <n v="79"/>
    <x v="3"/>
    <x v="0"/>
    <x v="2"/>
    <n v="157.72"/>
    <x v="6"/>
    <n v="1734.92"/>
    <n v="120"/>
    <x v="0"/>
    <x v="1"/>
    <n v="92.8"/>
    <x v="0"/>
    <d v="2024-12-17T00:00:00"/>
    <x v="2"/>
    <n v="88"/>
    <x v="1"/>
    <n v="0.23"/>
    <x v="0"/>
    <x v="0"/>
  </r>
  <r>
    <x v="480"/>
    <n v="56"/>
    <x v="0"/>
    <x v="2"/>
    <x v="7"/>
    <n v="189.35"/>
    <x v="3"/>
    <n v="1893.5"/>
    <n v="132"/>
    <x v="0"/>
    <x v="3"/>
    <n v="72.099999999999994"/>
    <x v="0"/>
    <d v="2024-05-19T00:00:00"/>
    <x v="2"/>
    <n v="20"/>
    <x v="2"/>
    <n v="0.17"/>
    <x v="1"/>
    <x v="0"/>
  </r>
  <r>
    <x v="481"/>
    <n v="55"/>
    <x v="5"/>
    <x v="0"/>
    <x v="7"/>
    <n v="97.87"/>
    <x v="8"/>
    <n v="1174.44"/>
    <n v="66"/>
    <x v="0"/>
    <x v="4"/>
    <n v="48.9"/>
    <x v="1"/>
    <d v="2025-01-03T00:00:00"/>
    <x v="2"/>
    <n v="50"/>
    <x v="0"/>
    <n v="0.47"/>
    <x v="0"/>
    <x v="0"/>
  </r>
  <r>
    <x v="482"/>
    <n v="72"/>
    <x v="3"/>
    <x v="0"/>
    <x v="0"/>
    <n v="120.81"/>
    <x v="8"/>
    <n v="1449.72"/>
    <n v="124"/>
    <x v="0"/>
    <x v="0"/>
    <n v="12"/>
    <x v="2"/>
    <d v="2024-03-12T00:00:00"/>
    <x v="2"/>
    <n v="44"/>
    <x v="0"/>
    <n v="0.31"/>
    <x v="0"/>
    <x v="0"/>
  </r>
  <r>
    <x v="482"/>
    <n v="63"/>
    <x v="0"/>
    <x v="2"/>
    <x v="2"/>
    <n v="144.09"/>
    <x v="6"/>
    <n v="1584.99"/>
    <n v="312"/>
    <x v="0"/>
    <x v="3"/>
    <n v="88.2"/>
    <x v="0"/>
    <d v="2022-10-12T00:00:00"/>
    <x v="0"/>
    <n v="65"/>
    <x v="0"/>
    <n v="0.38"/>
    <x v="0"/>
    <x v="0"/>
  </r>
  <r>
    <x v="483"/>
    <n v="67"/>
    <x v="3"/>
    <x v="0"/>
    <x v="7"/>
    <n v="104.31"/>
    <x v="7"/>
    <n v="834.48"/>
    <n v="46"/>
    <x v="0"/>
    <x v="3"/>
    <n v="6.6"/>
    <x v="2"/>
    <d v="2021-06-29T00:00:00"/>
    <x v="0"/>
    <n v="92"/>
    <x v="1"/>
    <n v="0.33"/>
    <x v="0"/>
    <x v="0"/>
  </r>
  <r>
    <x v="484"/>
    <n v="20"/>
    <x v="4"/>
    <x v="0"/>
    <x v="6"/>
    <m/>
    <x v="8"/>
    <n v="0"/>
    <n v="217"/>
    <x v="0"/>
    <x v="3"/>
    <n v="21.3"/>
    <x v="1"/>
    <d v="2021-07-30T00:00:00"/>
    <x v="0"/>
    <n v="10"/>
    <x v="2"/>
    <n v="0.19"/>
    <x v="1"/>
    <x v="1"/>
  </r>
  <r>
    <x v="485"/>
    <n v="29"/>
    <x v="1"/>
    <x v="0"/>
    <x v="9"/>
    <n v="99.75"/>
    <x v="2"/>
    <n v="698.25"/>
    <n v="304"/>
    <x v="0"/>
    <x v="2"/>
    <n v="14.9"/>
    <x v="2"/>
    <d v="2024-03-06T00:00:00"/>
    <x v="2"/>
    <n v="4"/>
    <x v="2"/>
    <n v="0.14000000000000001"/>
    <x v="1"/>
    <x v="0"/>
  </r>
  <r>
    <x v="485"/>
    <n v="79"/>
    <x v="3"/>
    <x v="0"/>
    <x v="6"/>
    <n v="224.97"/>
    <x v="12"/>
    <n v="3599.52"/>
    <n v="84"/>
    <x v="0"/>
    <x v="2"/>
    <n v="92.9"/>
    <x v="0"/>
    <d v="2022-11-13T00:00:00"/>
    <x v="0"/>
    <n v="56"/>
    <x v="0"/>
    <n v="0.23"/>
    <x v="0"/>
    <x v="0"/>
  </r>
  <r>
    <x v="486"/>
    <n v="65"/>
    <x v="0"/>
    <x v="2"/>
    <x v="2"/>
    <n v="182.37"/>
    <x v="0"/>
    <n v="1641.33"/>
    <n v="308"/>
    <x v="0"/>
    <x v="1"/>
    <n v="53.6"/>
    <x v="0"/>
    <d v="2020-09-03T00:00:00"/>
    <x v="1"/>
    <n v="72"/>
    <x v="1"/>
    <n v="0.31"/>
    <x v="0"/>
    <x v="0"/>
  </r>
  <r>
    <x v="486"/>
    <n v="28"/>
    <x v="1"/>
    <x v="1"/>
    <x v="4"/>
    <n v="57.59"/>
    <x v="7"/>
    <n v="460.72"/>
    <n v="249"/>
    <x v="0"/>
    <x v="2"/>
    <n v="4.5"/>
    <x v="2"/>
    <d v="2022-07-27T00:00:00"/>
    <x v="0"/>
    <n v="82"/>
    <x v="1"/>
    <n v="0.18"/>
    <x v="1"/>
    <x v="0"/>
  </r>
  <r>
    <x v="486"/>
    <n v="46"/>
    <x v="5"/>
    <x v="0"/>
    <x v="6"/>
    <n v="180.67"/>
    <x v="0"/>
    <n v="1626.03"/>
    <n v="227"/>
    <x v="0"/>
    <x v="0"/>
    <n v="86.4"/>
    <x v="0"/>
    <d v="2020-12-10T00:00:00"/>
    <x v="1"/>
    <n v="29"/>
    <x v="2"/>
    <n v="0.08"/>
    <x v="1"/>
    <x v="0"/>
  </r>
  <r>
    <x v="487"/>
    <n v="79"/>
    <x v="3"/>
    <x v="1"/>
    <x v="6"/>
    <n v="81.900000000000006"/>
    <x v="10"/>
    <n v="409.5"/>
    <n v="278"/>
    <x v="0"/>
    <x v="1"/>
    <n v="39.5"/>
    <x v="1"/>
    <d v="2021-01-04T00:00:00"/>
    <x v="0"/>
    <n v="90"/>
    <x v="1"/>
    <n v="0.7"/>
    <x v="2"/>
    <x v="0"/>
  </r>
  <r>
    <x v="488"/>
    <n v="24"/>
    <x v="4"/>
    <x v="1"/>
    <x v="9"/>
    <n v="94.55"/>
    <x v="1"/>
    <n v="1229.1499999999999"/>
    <n v="277"/>
    <x v="0"/>
    <x v="0"/>
    <n v="45.6"/>
    <x v="1"/>
    <d v="2020-11-18T00:00:00"/>
    <x v="1"/>
    <n v="12"/>
    <x v="2"/>
    <n v="0.37"/>
    <x v="0"/>
    <x v="0"/>
  </r>
  <r>
    <x v="489"/>
    <n v="42"/>
    <x v="2"/>
    <x v="1"/>
    <x v="9"/>
    <n v="21.18"/>
    <x v="13"/>
    <n v="296.52"/>
    <n v="158"/>
    <x v="0"/>
    <x v="3"/>
    <n v="97.3"/>
    <x v="0"/>
    <d v="2021-11-24T00:00:00"/>
    <x v="0"/>
    <n v="69"/>
    <x v="1"/>
    <n v="0.13"/>
    <x v="1"/>
    <x v="0"/>
  </r>
  <r>
    <x v="490"/>
    <n v="49"/>
    <x v="5"/>
    <x v="0"/>
    <x v="9"/>
    <n v="60.03"/>
    <x v="0"/>
    <n v="540.27"/>
    <n v="98"/>
    <x v="0"/>
    <x v="1"/>
    <n v="0.9"/>
    <x v="2"/>
    <d v="2025-03-09T00:00:00"/>
    <x v="2"/>
    <n v="15"/>
    <x v="2"/>
    <n v="0.23"/>
    <x v="0"/>
    <x v="0"/>
  </r>
  <r>
    <x v="491"/>
    <n v="36"/>
    <x v="2"/>
    <x v="1"/>
    <x v="8"/>
    <n v="61.32"/>
    <x v="7"/>
    <n v="490.56"/>
    <n v="290"/>
    <x v="0"/>
    <x v="3"/>
    <n v="24.2"/>
    <x v="1"/>
    <d v="2020-11-28T00:00:00"/>
    <x v="1"/>
    <n v="65"/>
    <x v="0"/>
    <n v="0.36"/>
    <x v="0"/>
    <x v="0"/>
  </r>
  <r>
    <x v="492"/>
    <n v="31"/>
    <x v="1"/>
    <x v="0"/>
    <x v="0"/>
    <n v="64.5"/>
    <x v="10"/>
    <n v="322.5"/>
    <n v="0"/>
    <x v="0"/>
    <x v="2"/>
    <n v="0"/>
    <x v="2"/>
    <d v="2024-04-18T00:00:00"/>
    <x v="2"/>
    <n v="18"/>
    <x v="2"/>
    <n v="0.65"/>
    <x v="2"/>
    <x v="1"/>
  </r>
  <r>
    <x v="493"/>
    <n v="40"/>
    <x v="2"/>
    <x v="0"/>
    <x v="9"/>
    <n v="234.83"/>
    <x v="3"/>
    <n v="2348.3000000000002"/>
    <n v="180"/>
    <x v="0"/>
    <x v="4"/>
    <n v="79.7"/>
    <x v="0"/>
    <d v="2024-11-21T00:00:00"/>
    <x v="2"/>
    <n v="73"/>
    <x v="1"/>
    <n v="0.1"/>
    <x v="1"/>
    <x v="0"/>
  </r>
  <r>
    <x v="494"/>
    <n v="61"/>
    <x v="0"/>
    <x v="2"/>
    <x v="1"/>
    <n v="26.11"/>
    <x v="1"/>
    <n v="339.43"/>
    <n v="275"/>
    <x v="0"/>
    <x v="1"/>
    <n v="47.5"/>
    <x v="1"/>
    <d v="2023-07-23T00:00:00"/>
    <x v="2"/>
    <n v="57"/>
    <x v="0"/>
    <n v="0.12"/>
    <x v="1"/>
    <x v="0"/>
  </r>
  <r>
    <x v="495"/>
    <n v="58"/>
    <x v="0"/>
    <x v="2"/>
    <x v="7"/>
    <n v="179.6"/>
    <x v="14"/>
    <n v="718.4"/>
    <n v="208"/>
    <x v="0"/>
    <x v="0"/>
    <n v="36.5"/>
    <x v="1"/>
    <d v="2021-05-03T00:00:00"/>
    <x v="0"/>
    <n v="82"/>
    <x v="1"/>
    <n v="0.16"/>
    <x v="1"/>
    <x v="0"/>
  </r>
  <r>
    <x v="496"/>
    <n v="68"/>
    <x v="3"/>
    <x v="1"/>
    <x v="5"/>
    <n v="91.28"/>
    <x v="3"/>
    <n v="912.8"/>
    <n v="112"/>
    <x v="0"/>
    <x v="4"/>
    <n v="0"/>
    <x v="2"/>
    <d v="2023-09-12T00:00:00"/>
    <x v="2"/>
    <n v="23"/>
    <x v="2"/>
    <n v="0.48"/>
    <x v="0"/>
    <x v="0"/>
  </r>
  <r>
    <x v="497"/>
    <n v="18"/>
    <x v="4"/>
    <x v="1"/>
    <x v="1"/>
    <n v="65.61"/>
    <x v="8"/>
    <n v="787.31999999999994"/>
    <n v="2"/>
    <x v="0"/>
    <x v="4"/>
    <n v="75.099999999999994"/>
    <x v="0"/>
    <d v="2021-08-13T00:00:00"/>
    <x v="0"/>
    <n v="74"/>
    <x v="1"/>
    <n v="0.12"/>
    <x v="1"/>
    <x v="0"/>
  </r>
  <r>
    <x v="498"/>
    <n v="62"/>
    <x v="0"/>
    <x v="1"/>
    <x v="0"/>
    <n v="115.19"/>
    <x v="0"/>
    <n v="1036.71"/>
    <n v="362"/>
    <x v="0"/>
    <x v="4"/>
    <n v="48.6"/>
    <x v="1"/>
    <d v="2021-12-04T00:00:00"/>
    <x v="0"/>
    <n v="44"/>
    <x v="0"/>
    <n v="0.23"/>
    <x v="0"/>
    <x v="0"/>
  </r>
  <r>
    <x v="499"/>
    <n v="70"/>
    <x v="3"/>
    <x v="0"/>
    <x v="5"/>
    <n v="113.3"/>
    <x v="16"/>
    <n v="2039.3999999999999"/>
    <n v="189"/>
    <x v="0"/>
    <x v="0"/>
    <n v="41.8"/>
    <x v="1"/>
    <d v="2024-07-16T00:00:00"/>
    <x v="2"/>
    <n v="74"/>
    <x v="1"/>
    <n v="0.42"/>
    <x v="0"/>
    <x v="0"/>
  </r>
  <r>
    <x v="500"/>
    <n v="18"/>
    <x v="4"/>
    <x v="0"/>
    <x v="6"/>
    <n v="201.54"/>
    <x v="2"/>
    <n v="1410.78"/>
    <n v="221"/>
    <x v="0"/>
    <x v="3"/>
    <n v="73.599999999999994"/>
    <x v="0"/>
    <d v="2021-12-06T00:00:00"/>
    <x v="0"/>
    <n v="25"/>
    <x v="2"/>
    <n v="0.21"/>
    <x v="0"/>
    <x v="0"/>
  </r>
  <r>
    <x v="501"/>
    <n v="56"/>
    <x v="0"/>
    <x v="1"/>
    <x v="5"/>
    <n v="123.34"/>
    <x v="7"/>
    <n v="986.72"/>
    <n v="241"/>
    <x v="0"/>
    <x v="2"/>
    <n v="41.8"/>
    <x v="1"/>
    <d v="2024-10-24T00:00:00"/>
    <x v="2"/>
    <n v="67"/>
    <x v="1"/>
    <n v="0.13"/>
    <x v="1"/>
    <x v="0"/>
  </r>
  <r>
    <x v="501"/>
    <n v="22"/>
    <x v="4"/>
    <x v="0"/>
    <x v="1"/>
    <n v="218.12"/>
    <x v="6"/>
    <n v="2399.3200000000002"/>
    <n v="240"/>
    <x v="1"/>
    <x v="0"/>
    <n v="42.2"/>
    <x v="1"/>
    <d v="2025-05-31T00:00:00"/>
    <x v="2"/>
    <n v="6"/>
    <x v="2"/>
    <n v="0.43"/>
    <x v="0"/>
    <x v="0"/>
  </r>
  <r>
    <x v="501"/>
    <n v="78"/>
    <x v="3"/>
    <x v="2"/>
    <x v="7"/>
    <n v="97.31"/>
    <x v="14"/>
    <n v="389.24"/>
    <n v="194"/>
    <x v="0"/>
    <x v="2"/>
    <n v="71.3"/>
    <x v="0"/>
    <d v="2020-12-30T00:00:00"/>
    <x v="1"/>
    <n v="93"/>
    <x v="1"/>
    <n v="0.3"/>
    <x v="0"/>
    <x v="0"/>
  </r>
  <r>
    <x v="501"/>
    <n v="56"/>
    <x v="0"/>
    <x v="0"/>
    <x v="7"/>
    <n v="66.849999999999994"/>
    <x v="0"/>
    <n v="601.65"/>
    <n v="168"/>
    <x v="0"/>
    <x v="3"/>
    <n v="35"/>
    <x v="1"/>
    <d v="2023-08-04T00:00:00"/>
    <x v="2"/>
    <n v="2"/>
    <x v="2"/>
    <n v="0.18"/>
    <x v="1"/>
    <x v="0"/>
  </r>
  <r>
    <x v="502"/>
    <n v="37"/>
    <x v="2"/>
    <x v="0"/>
    <x v="1"/>
    <n v="81.97"/>
    <x v="3"/>
    <n v="819.7"/>
    <n v="159"/>
    <x v="0"/>
    <x v="0"/>
    <n v="25.1"/>
    <x v="1"/>
    <d v="2024-10-08T00:00:00"/>
    <x v="2"/>
    <n v="88"/>
    <x v="1"/>
    <n v="0.19"/>
    <x v="1"/>
    <x v="0"/>
  </r>
  <r>
    <x v="503"/>
    <n v="66"/>
    <x v="3"/>
    <x v="0"/>
    <x v="4"/>
    <n v="98.98"/>
    <x v="12"/>
    <n v="1583.68"/>
    <n v="114"/>
    <x v="0"/>
    <x v="1"/>
    <n v="19.399999999999999"/>
    <x v="2"/>
    <d v="2023-08-16T00:00:00"/>
    <x v="2"/>
    <n v="35"/>
    <x v="0"/>
    <n v="0.19"/>
    <x v="1"/>
    <x v="0"/>
  </r>
  <r>
    <x v="504"/>
    <n v="58"/>
    <x v="0"/>
    <x v="1"/>
    <x v="6"/>
    <n v="100.97"/>
    <x v="3"/>
    <n v="1009.7"/>
    <n v="305"/>
    <x v="0"/>
    <x v="0"/>
    <n v="38.5"/>
    <x v="1"/>
    <d v="2024-05-12T00:00:00"/>
    <x v="2"/>
    <n v="80"/>
    <x v="1"/>
    <n v="0.32"/>
    <x v="0"/>
    <x v="0"/>
  </r>
  <r>
    <x v="504"/>
    <n v="30"/>
    <x v="1"/>
    <x v="0"/>
    <x v="2"/>
    <n v="199.26"/>
    <x v="1"/>
    <n v="2590.38"/>
    <n v="168"/>
    <x v="0"/>
    <x v="0"/>
    <n v="26.3"/>
    <x v="1"/>
    <d v="2024-02-24T00:00:00"/>
    <x v="2"/>
    <n v="5"/>
    <x v="2"/>
    <n v="0.11"/>
    <x v="1"/>
    <x v="0"/>
  </r>
  <r>
    <x v="504"/>
    <n v="74"/>
    <x v="3"/>
    <x v="0"/>
    <x v="0"/>
    <n v="32.99"/>
    <x v="4"/>
    <n v="197.94"/>
    <n v="17"/>
    <x v="0"/>
    <x v="0"/>
    <n v="53.4"/>
    <x v="0"/>
    <d v="2023-05-29T00:00:00"/>
    <x v="2"/>
    <n v="94"/>
    <x v="1"/>
    <n v="0.28000000000000003"/>
    <x v="0"/>
    <x v="0"/>
  </r>
  <r>
    <x v="505"/>
    <n v="74"/>
    <x v="3"/>
    <x v="1"/>
    <x v="0"/>
    <n v="113.02"/>
    <x v="1"/>
    <n v="1469.26"/>
    <n v="300"/>
    <x v="0"/>
    <x v="2"/>
    <n v="49.8"/>
    <x v="1"/>
    <d v="2021-12-30T00:00:00"/>
    <x v="0"/>
    <n v="47"/>
    <x v="0"/>
    <n v="0.06"/>
    <x v="1"/>
    <x v="0"/>
  </r>
  <r>
    <x v="506"/>
    <n v="66"/>
    <x v="3"/>
    <x v="0"/>
    <x v="1"/>
    <n v="71.989999999999995"/>
    <x v="6"/>
    <n v="791.89"/>
    <n v="147"/>
    <x v="0"/>
    <x v="0"/>
    <n v="20.2"/>
    <x v="1"/>
    <d v="2024-08-08T00:00:00"/>
    <x v="2"/>
    <n v="52"/>
    <x v="0"/>
    <n v="0.43"/>
    <x v="0"/>
    <x v="0"/>
  </r>
  <r>
    <x v="507"/>
    <n v="42"/>
    <x v="2"/>
    <x v="0"/>
    <x v="6"/>
    <n v="107.84"/>
    <x v="1"/>
    <n v="1401.92"/>
    <n v="83"/>
    <x v="0"/>
    <x v="2"/>
    <n v="97.6"/>
    <x v="0"/>
    <d v="2020-07-07T00:00:00"/>
    <x v="1"/>
    <n v="86"/>
    <x v="1"/>
    <n v="0.47"/>
    <x v="0"/>
    <x v="0"/>
  </r>
  <r>
    <x v="508"/>
    <n v="62"/>
    <x v="0"/>
    <x v="1"/>
    <x v="9"/>
    <n v="82.02"/>
    <x v="2"/>
    <n v="574.14"/>
    <n v="86"/>
    <x v="0"/>
    <x v="2"/>
    <n v="28.1"/>
    <x v="1"/>
    <d v="2023-10-22T00:00:00"/>
    <x v="2"/>
    <n v="39"/>
    <x v="0"/>
    <n v="0.28000000000000003"/>
    <x v="0"/>
    <x v="0"/>
  </r>
  <r>
    <x v="509"/>
    <n v="55"/>
    <x v="5"/>
    <x v="1"/>
    <x v="1"/>
    <n v="55.04"/>
    <x v="14"/>
    <n v="220.16"/>
    <n v="78"/>
    <x v="0"/>
    <x v="3"/>
    <n v="69.599999999999994"/>
    <x v="0"/>
    <d v="2022-01-24T00:00:00"/>
    <x v="0"/>
    <n v="73"/>
    <x v="1"/>
    <n v="0.42"/>
    <x v="0"/>
    <x v="0"/>
  </r>
  <r>
    <x v="510"/>
    <n v="71"/>
    <x v="3"/>
    <x v="1"/>
    <x v="1"/>
    <n v="41.55"/>
    <x v="12"/>
    <n v="664.8"/>
    <n v="98"/>
    <x v="0"/>
    <x v="2"/>
    <n v="97.8"/>
    <x v="0"/>
    <d v="2021-02-03T00:00:00"/>
    <x v="0"/>
    <n v="81"/>
    <x v="1"/>
    <n v="0.37"/>
    <x v="0"/>
    <x v="0"/>
  </r>
  <r>
    <x v="510"/>
    <n v="66"/>
    <x v="3"/>
    <x v="0"/>
    <x v="8"/>
    <n v="91.05"/>
    <x v="0"/>
    <n v="819.44999999999993"/>
    <n v="218"/>
    <x v="0"/>
    <x v="4"/>
    <n v="93.7"/>
    <x v="0"/>
    <d v="2020-07-28T00:00:00"/>
    <x v="1"/>
    <n v="71"/>
    <x v="1"/>
    <n v="0.06"/>
    <x v="1"/>
    <x v="0"/>
  </r>
  <r>
    <x v="511"/>
    <n v="47"/>
    <x v="5"/>
    <x v="0"/>
    <x v="5"/>
    <n v="51.49"/>
    <x v="3"/>
    <n v="514.9"/>
    <n v="290"/>
    <x v="0"/>
    <x v="4"/>
    <n v="13.7"/>
    <x v="2"/>
    <d v="2024-11-26T00:00:00"/>
    <x v="2"/>
    <n v="44"/>
    <x v="0"/>
    <n v="0.44"/>
    <x v="0"/>
    <x v="0"/>
  </r>
  <r>
    <x v="512"/>
    <n v="63"/>
    <x v="0"/>
    <x v="1"/>
    <x v="1"/>
    <n v="84.4"/>
    <x v="3"/>
    <n v="844"/>
    <n v="293"/>
    <x v="0"/>
    <x v="2"/>
    <n v="0"/>
    <x v="2"/>
    <d v="2024-03-18T00:00:00"/>
    <x v="2"/>
    <n v="50"/>
    <x v="0"/>
    <n v="0.12"/>
    <x v="1"/>
    <x v="0"/>
  </r>
  <r>
    <x v="513"/>
    <n v="72"/>
    <x v="3"/>
    <x v="0"/>
    <x v="6"/>
    <n v="138.97999999999999"/>
    <x v="7"/>
    <n v="1111.8399999999999"/>
    <n v="74"/>
    <x v="0"/>
    <x v="4"/>
    <n v="99"/>
    <x v="0"/>
    <d v="2023-10-10T00:00:00"/>
    <x v="2"/>
    <n v="21"/>
    <x v="2"/>
    <n v="0.18"/>
    <x v="1"/>
    <x v="0"/>
  </r>
  <r>
    <x v="514"/>
    <n v="56"/>
    <x v="0"/>
    <x v="2"/>
    <x v="6"/>
    <n v="67.319999999999993"/>
    <x v="7"/>
    <n v="538.55999999999995"/>
    <n v="4"/>
    <x v="0"/>
    <x v="1"/>
    <n v="10.199999999999999"/>
    <x v="2"/>
    <d v="2022-05-28T00:00:00"/>
    <x v="0"/>
    <n v="44"/>
    <x v="0"/>
    <n v="0.19"/>
    <x v="1"/>
    <x v="0"/>
  </r>
  <r>
    <x v="515"/>
    <n v="25"/>
    <x v="4"/>
    <x v="1"/>
    <x v="0"/>
    <n v="144.27000000000001"/>
    <x v="13"/>
    <n v="2019.7800000000002"/>
    <n v="344"/>
    <x v="0"/>
    <x v="1"/>
    <n v="79.7"/>
    <x v="0"/>
    <d v="2024-04-02T00:00:00"/>
    <x v="2"/>
    <n v="64"/>
    <x v="0"/>
    <n v="0.26"/>
    <x v="0"/>
    <x v="0"/>
  </r>
  <r>
    <x v="515"/>
    <n v="21"/>
    <x v="4"/>
    <x v="1"/>
    <x v="3"/>
    <n v="118.74"/>
    <x v="10"/>
    <n v="593.69999999999993"/>
    <n v="306"/>
    <x v="0"/>
    <x v="3"/>
    <n v="36.299999999999997"/>
    <x v="1"/>
    <d v="2023-02-05T00:00:00"/>
    <x v="2"/>
    <n v="37"/>
    <x v="0"/>
    <n v="0.43"/>
    <x v="0"/>
    <x v="0"/>
  </r>
  <r>
    <x v="516"/>
    <n v="18"/>
    <x v="4"/>
    <x v="0"/>
    <x v="1"/>
    <n v="119.05"/>
    <x v="3"/>
    <n v="1190.5"/>
    <n v="106"/>
    <x v="0"/>
    <x v="2"/>
    <n v="68.8"/>
    <x v="0"/>
    <d v="2022-04-11T00:00:00"/>
    <x v="0"/>
    <n v="3"/>
    <x v="2"/>
    <n v="0.52"/>
    <x v="2"/>
    <x v="0"/>
  </r>
  <r>
    <x v="517"/>
    <n v="52"/>
    <x v="5"/>
    <x v="0"/>
    <x v="9"/>
    <n v="48.64"/>
    <x v="3"/>
    <n v="486.4"/>
    <n v="7"/>
    <x v="0"/>
    <x v="2"/>
    <n v="21.6"/>
    <x v="1"/>
    <d v="2021-03-24T00:00:00"/>
    <x v="0"/>
    <n v="8"/>
    <x v="2"/>
    <n v="0.42"/>
    <x v="0"/>
    <x v="0"/>
  </r>
  <r>
    <x v="518"/>
    <n v="25"/>
    <x v="4"/>
    <x v="1"/>
    <x v="7"/>
    <n v="54.1"/>
    <x v="4"/>
    <n v="324.60000000000002"/>
    <n v="76"/>
    <x v="0"/>
    <x v="4"/>
    <n v="38.9"/>
    <x v="1"/>
    <d v="2022-09-17T00:00:00"/>
    <x v="0"/>
    <n v="81"/>
    <x v="1"/>
    <n v="0.16"/>
    <x v="1"/>
    <x v="0"/>
  </r>
  <r>
    <x v="519"/>
    <n v="53"/>
    <x v="5"/>
    <x v="0"/>
    <x v="3"/>
    <n v="366.02"/>
    <x v="2"/>
    <n v="2562.14"/>
    <n v="312"/>
    <x v="0"/>
    <x v="1"/>
    <n v="6"/>
    <x v="2"/>
    <d v="2024-06-25T00:00:00"/>
    <x v="2"/>
    <n v="24"/>
    <x v="2"/>
    <n v="0.38"/>
    <x v="0"/>
    <x v="0"/>
  </r>
  <r>
    <x v="519"/>
    <n v="37"/>
    <x v="2"/>
    <x v="1"/>
    <x v="7"/>
    <n v="144.55000000000001"/>
    <x v="8"/>
    <n v="1734.6000000000001"/>
    <n v="276"/>
    <x v="0"/>
    <x v="0"/>
    <n v="41.7"/>
    <x v="1"/>
    <d v="2021-01-31T00:00:00"/>
    <x v="0"/>
    <n v="87"/>
    <x v="1"/>
    <n v="0.31"/>
    <x v="0"/>
    <x v="0"/>
  </r>
  <r>
    <x v="520"/>
    <n v="34"/>
    <x v="1"/>
    <x v="1"/>
    <x v="6"/>
    <n v="71.930000000000007"/>
    <x v="1"/>
    <n v="935.09000000000015"/>
    <n v="133"/>
    <x v="0"/>
    <x v="0"/>
    <n v="57.2"/>
    <x v="0"/>
    <d v="2025-02-19T00:00:00"/>
    <x v="2"/>
    <n v="49"/>
    <x v="0"/>
    <n v="0.41"/>
    <x v="0"/>
    <x v="0"/>
  </r>
  <r>
    <x v="521"/>
    <n v="52"/>
    <x v="5"/>
    <x v="0"/>
    <x v="7"/>
    <n v="74.25"/>
    <x v="0"/>
    <n v="668.25"/>
    <n v="247"/>
    <x v="0"/>
    <x v="4"/>
    <n v="58"/>
    <x v="0"/>
    <d v="2022-10-12T00:00:00"/>
    <x v="0"/>
    <n v="68"/>
    <x v="1"/>
    <n v="0.12"/>
    <x v="1"/>
    <x v="0"/>
  </r>
  <r>
    <x v="522"/>
    <n v="26"/>
    <x v="1"/>
    <x v="2"/>
    <x v="4"/>
    <n v="106.12"/>
    <x v="7"/>
    <n v="848.96"/>
    <n v="85"/>
    <x v="0"/>
    <x v="3"/>
    <n v="53.3"/>
    <x v="0"/>
    <d v="2023-09-18T00:00:00"/>
    <x v="2"/>
    <n v="68"/>
    <x v="1"/>
    <n v="0.39"/>
    <x v="0"/>
    <x v="0"/>
  </r>
  <r>
    <x v="523"/>
    <n v="24"/>
    <x v="4"/>
    <x v="1"/>
    <x v="2"/>
    <n v="89.84"/>
    <x v="6"/>
    <n v="988.24"/>
    <n v="351"/>
    <x v="0"/>
    <x v="3"/>
    <n v="7.8"/>
    <x v="2"/>
    <d v="2024-03-17T00:00:00"/>
    <x v="2"/>
    <n v="97"/>
    <x v="1"/>
    <n v="0.76"/>
    <x v="2"/>
    <x v="0"/>
  </r>
  <r>
    <x v="524"/>
    <n v="45"/>
    <x v="2"/>
    <x v="2"/>
    <x v="7"/>
    <n v="175.58"/>
    <x v="8"/>
    <n v="2106.96"/>
    <n v="249"/>
    <x v="0"/>
    <x v="2"/>
    <n v="0"/>
    <x v="2"/>
    <d v="2024-05-30T00:00:00"/>
    <x v="2"/>
    <n v="38"/>
    <x v="0"/>
    <n v="7.0000000000000007E-2"/>
    <x v="1"/>
    <x v="0"/>
  </r>
  <r>
    <x v="525"/>
    <n v="60"/>
    <x v="0"/>
    <x v="1"/>
    <x v="2"/>
    <n v="77.86"/>
    <x v="10"/>
    <n v="389.3"/>
    <n v="364"/>
    <x v="0"/>
    <x v="0"/>
    <n v="2"/>
    <x v="2"/>
    <d v="2022-01-27T00:00:00"/>
    <x v="0"/>
    <n v="52"/>
    <x v="0"/>
    <n v="0.48"/>
    <x v="0"/>
    <x v="0"/>
  </r>
  <r>
    <x v="526"/>
    <n v="25"/>
    <x v="4"/>
    <x v="0"/>
    <x v="0"/>
    <n v="162.32"/>
    <x v="0"/>
    <n v="1460.8799999999999"/>
    <n v="164"/>
    <x v="0"/>
    <x v="4"/>
    <n v="71.400000000000006"/>
    <x v="0"/>
    <d v="2023-10-12T00:00:00"/>
    <x v="2"/>
    <n v="85"/>
    <x v="1"/>
    <n v="0.59"/>
    <x v="2"/>
    <x v="0"/>
  </r>
  <r>
    <x v="527"/>
    <n v="20"/>
    <x v="4"/>
    <x v="1"/>
    <x v="4"/>
    <n v="101.71"/>
    <x v="3"/>
    <n v="1017.0999999999999"/>
    <n v="92"/>
    <x v="0"/>
    <x v="3"/>
    <n v="93.7"/>
    <x v="0"/>
    <d v="2020-11-18T00:00:00"/>
    <x v="1"/>
    <n v="27"/>
    <x v="2"/>
    <n v="0.41"/>
    <x v="0"/>
    <x v="0"/>
  </r>
  <r>
    <x v="528"/>
    <n v="23"/>
    <x v="4"/>
    <x v="0"/>
    <x v="4"/>
    <n v="231.97"/>
    <x v="13"/>
    <n v="3247.58"/>
    <n v="157"/>
    <x v="0"/>
    <x v="2"/>
    <n v="46.8"/>
    <x v="1"/>
    <d v="2025-06-15T00:00:00"/>
    <x v="2"/>
    <n v="84"/>
    <x v="1"/>
    <n v="0.3"/>
    <x v="0"/>
    <x v="0"/>
  </r>
  <r>
    <x v="528"/>
    <n v="54"/>
    <x v="5"/>
    <x v="0"/>
    <x v="3"/>
    <n v="93.7"/>
    <x v="4"/>
    <n v="562.20000000000005"/>
    <n v="29"/>
    <x v="0"/>
    <x v="4"/>
    <n v="16.100000000000001"/>
    <x v="2"/>
    <d v="2021-01-26T00:00:00"/>
    <x v="0"/>
    <n v="60"/>
    <x v="0"/>
    <n v="0.4"/>
    <x v="0"/>
    <x v="0"/>
  </r>
  <r>
    <x v="529"/>
    <n v="23"/>
    <x v="4"/>
    <x v="0"/>
    <x v="1"/>
    <n v="137.83000000000001"/>
    <x v="14"/>
    <n v="551.32000000000005"/>
    <n v="308"/>
    <x v="0"/>
    <x v="3"/>
    <n v="11.3"/>
    <x v="2"/>
    <d v="2021-10-06T00:00:00"/>
    <x v="0"/>
    <n v="8"/>
    <x v="2"/>
    <n v="0.49"/>
    <x v="0"/>
    <x v="0"/>
  </r>
  <r>
    <x v="530"/>
    <n v="41"/>
    <x v="2"/>
    <x v="1"/>
    <x v="7"/>
    <n v="96.13"/>
    <x v="14"/>
    <n v="384.52"/>
    <n v="139"/>
    <x v="0"/>
    <x v="4"/>
    <n v="41.5"/>
    <x v="1"/>
    <d v="2023-11-09T00:00:00"/>
    <x v="2"/>
    <n v="96"/>
    <x v="1"/>
    <n v="0.3"/>
    <x v="0"/>
    <x v="0"/>
  </r>
  <r>
    <x v="531"/>
    <n v="47"/>
    <x v="5"/>
    <x v="0"/>
    <x v="9"/>
    <n v="112.34"/>
    <x v="13"/>
    <n v="1572.76"/>
    <n v="205"/>
    <x v="0"/>
    <x v="2"/>
    <n v="70.400000000000006"/>
    <x v="0"/>
    <d v="2023-10-14T00:00:00"/>
    <x v="2"/>
    <n v="27"/>
    <x v="2"/>
    <n v="0.14000000000000001"/>
    <x v="1"/>
    <x v="0"/>
  </r>
  <r>
    <x v="531"/>
    <n v="53"/>
    <x v="5"/>
    <x v="0"/>
    <x v="1"/>
    <n v="72.650000000000006"/>
    <x v="7"/>
    <n v="581.20000000000005"/>
    <n v="278"/>
    <x v="0"/>
    <x v="3"/>
    <n v="89.2"/>
    <x v="0"/>
    <d v="2025-06-27T00:00:00"/>
    <x v="2"/>
    <n v="39"/>
    <x v="0"/>
    <n v="0.27"/>
    <x v="0"/>
    <x v="0"/>
  </r>
  <r>
    <x v="531"/>
    <n v="66"/>
    <x v="3"/>
    <x v="1"/>
    <x v="7"/>
    <n v="81.2"/>
    <x v="2"/>
    <n v="568.4"/>
    <n v="184"/>
    <x v="0"/>
    <x v="1"/>
    <n v="95.9"/>
    <x v="0"/>
    <d v="2021-06-10T00:00:00"/>
    <x v="0"/>
    <n v="39"/>
    <x v="0"/>
    <n v="0.25"/>
    <x v="0"/>
    <x v="0"/>
  </r>
  <r>
    <x v="532"/>
    <n v="46"/>
    <x v="5"/>
    <x v="1"/>
    <x v="7"/>
    <n v="113.66"/>
    <x v="3"/>
    <n v="1136.5999999999999"/>
    <n v="345"/>
    <x v="0"/>
    <x v="3"/>
    <n v="52.5"/>
    <x v="0"/>
    <d v="2022-03-17T00:00:00"/>
    <x v="0"/>
    <n v="74"/>
    <x v="1"/>
    <n v="0.3"/>
    <x v="0"/>
    <x v="0"/>
  </r>
  <r>
    <x v="532"/>
    <n v="75"/>
    <x v="3"/>
    <x v="1"/>
    <x v="5"/>
    <n v="108.63"/>
    <x v="6"/>
    <n v="1194.9299999999998"/>
    <n v="131"/>
    <x v="0"/>
    <x v="0"/>
    <n v="0"/>
    <x v="2"/>
    <d v="2022-04-13T00:00:00"/>
    <x v="0"/>
    <n v="14"/>
    <x v="2"/>
    <n v="0.28000000000000003"/>
    <x v="0"/>
    <x v="0"/>
  </r>
  <r>
    <x v="533"/>
    <n v="28"/>
    <x v="1"/>
    <x v="0"/>
    <x v="4"/>
    <n v="45.16"/>
    <x v="0"/>
    <n v="406.43999999999994"/>
    <n v="264"/>
    <x v="0"/>
    <x v="2"/>
    <n v="7.4"/>
    <x v="2"/>
    <d v="2022-01-27T00:00:00"/>
    <x v="0"/>
    <n v="12"/>
    <x v="2"/>
    <n v="0.31"/>
    <x v="0"/>
    <x v="0"/>
  </r>
  <r>
    <x v="534"/>
    <n v="75"/>
    <x v="3"/>
    <x v="1"/>
    <x v="2"/>
    <n v="16.23"/>
    <x v="10"/>
    <n v="81.150000000000006"/>
    <n v="90"/>
    <x v="0"/>
    <x v="2"/>
    <n v="23.9"/>
    <x v="1"/>
    <d v="2021-08-29T00:00:00"/>
    <x v="0"/>
    <n v="41"/>
    <x v="0"/>
    <n v="0.22"/>
    <x v="0"/>
    <x v="0"/>
  </r>
  <r>
    <x v="535"/>
    <n v="18"/>
    <x v="4"/>
    <x v="0"/>
    <x v="8"/>
    <n v="144.51"/>
    <x v="5"/>
    <n v="2456.67"/>
    <n v="33"/>
    <x v="0"/>
    <x v="3"/>
    <n v="39.299999999999997"/>
    <x v="1"/>
    <d v="2022-10-02T00:00:00"/>
    <x v="0"/>
    <n v="41"/>
    <x v="0"/>
    <n v="0.2"/>
    <x v="1"/>
    <x v="0"/>
  </r>
  <r>
    <x v="535"/>
    <n v="19"/>
    <x v="4"/>
    <x v="0"/>
    <x v="7"/>
    <n v="26.83"/>
    <x v="3"/>
    <n v="268.29999999999995"/>
    <n v="361"/>
    <x v="0"/>
    <x v="2"/>
    <n v="37"/>
    <x v="1"/>
    <d v="2023-09-22T00:00:00"/>
    <x v="2"/>
    <n v="89"/>
    <x v="1"/>
    <n v="0.41"/>
    <x v="0"/>
    <x v="0"/>
  </r>
  <r>
    <x v="536"/>
    <n v="50"/>
    <x v="5"/>
    <x v="1"/>
    <x v="8"/>
    <n v="60.18"/>
    <x v="3"/>
    <n v="601.79999999999995"/>
    <n v="22"/>
    <x v="0"/>
    <x v="0"/>
    <n v="86.7"/>
    <x v="0"/>
    <d v="2020-11-16T00:00:00"/>
    <x v="1"/>
    <n v="6"/>
    <x v="2"/>
    <n v="0.35"/>
    <x v="0"/>
    <x v="0"/>
  </r>
  <r>
    <x v="537"/>
    <n v="45"/>
    <x v="2"/>
    <x v="2"/>
    <x v="4"/>
    <n v="269.05"/>
    <x v="8"/>
    <n v="3228.6000000000004"/>
    <n v="145"/>
    <x v="0"/>
    <x v="1"/>
    <n v="66.099999999999994"/>
    <x v="0"/>
    <d v="2024-06-06T00:00:00"/>
    <x v="2"/>
    <n v="98"/>
    <x v="1"/>
    <n v="0.16"/>
    <x v="1"/>
    <x v="0"/>
  </r>
  <r>
    <x v="538"/>
    <n v="73"/>
    <x v="3"/>
    <x v="0"/>
    <x v="7"/>
    <n v="245.71"/>
    <x v="2"/>
    <n v="1719.97"/>
    <n v="46"/>
    <x v="0"/>
    <x v="1"/>
    <n v="51.8"/>
    <x v="0"/>
    <d v="2025-02-07T00:00:00"/>
    <x v="2"/>
    <n v="54"/>
    <x v="0"/>
    <n v="0.09"/>
    <x v="1"/>
    <x v="0"/>
  </r>
  <r>
    <x v="539"/>
    <n v="37"/>
    <x v="2"/>
    <x v="0"/>
    <x v="3"/>
    <n v="75.98"/>
    <x v="4"/>
    <n v="455.88"/>
    <n v="191"/>
    <x v="0"/>
    <x v="2"/>
    <n v="59.4"/>
    <x v="0"/>
    <d v="2021-01-06T00:00:00"/>
    <x v="0"/>
    <n v="25"/>
    <x v="2"/>
    <n v="0.22"/>
    <x v="0"/>
    <x v="0"/>
  </r>
  <r>
    <x v="540"/>
    <n v="28"/>
    <x v="1"/>
    <x v="2"/>
    <x v="0"/>
    <n v="73.540000000000006"/>
    <x v="8"/>
    <n v="882.48"/>
    <n v="226"/>
    <x v="0"/>
    <x v="0"/>
    <n v="82.2"/>
    <x v="0"/>
    <d v="2025-01-30T00:00:00"/>
    <x v="2"/>
    <n v="7"/>
    <x v="2"/>
    <n v="0.27"/>
    <x v="0"/>
    <x v="0"/>
  </r>
  <r>
    <x v="541"/>
    <n v="65"/>
    <x v="0"/>
    <x v="0"/>
    <x v="3"/>
    <n v="183.23"/>
    <x v="3"/>
    <n v="1832.3"/>
    <n v="364"/>
    <x v="0"/>
    <x v="3"/>
    <n v="15.2"/>
    <x v="2"/>
    <d v="2022-04-19T00:00:00"/>
    <x v="0"/>
    <n v="37"/>
    <x v="0"/>
    <n v="0.38"/>
    <x v="0"/>
    <x v="0"/>
  </r>
  <r>
    <x v="541"/>
    <n v="75"/>
    <x v="3"/>
    <x v="0"/>
    <x v="1"/>
    <n v="134.57"/>
    <x v="0"/>
    <n v="1211.1299999999999"/>
    <n v="135"/>
    <x v="0"/>
    <x v="3"/>
    <n v="11.5"/>
    <x v="2"/>
    <d v="2024-07-11T00:00:00"/>
    <x v="2"/>
    <n v="10"/>
    <x v="2"/>
    <n v="0.26"/>
    <x v="0"/>
    <x v="0"/>
  </r>
  <r>
    <x v="542"/>
    <n v="69"/>
    <x v="3"/>
    <x v="0"/>
    <x v="5"/>
    <n v="68.3"/>
    <x v="13"/>
    <n v="956.19999999999993"/>
    <n v="193"/>
    <x v="0"/>
    <x v="3"/>
    <n v="43.8"/>
    <x v="1"/>
    <d v="2024-11-24T00:00:00"/>
    <x v="2"/>
    <n v="21"/>
    <x v="2"/>
    <n v="0.42"/>
    <x v="0"/>
    <x v="0"/>
  </r>
  <r>
    <x v="543"/>
    <n v="41"/>
    <x v="2"/>
    <x v="0"/>
    <x v="0"/>
    <n v="238.12"/>
    <x v="0"/>
    <n v="2143.08"/>
    <n v="170"/>
    <x v="0"/>
    <x v="3"/>
    <n v="96.7"/>
    <x v="0"/>
    <d v="2021-12-14T00:00:00"/>
    <x v="0"/>
    <n v="26"/>
    <x v="2"/>
    <n v="0.25"/>
    <x v="0"/>
    <x v="0"/>
  </r>
  <r>
    <x v="544"/>
    <n v="63"/>
    <x v="0"/>
    <x v="0"/>
    <x v="4"/>
    <n v="134.05000000000001"/>
    <x v="0"/>
    <n v="1206.45"/>
    <n v="55"/>
    <x v="0"/>
    <x v="2"/>
    <n v="26.7"/>
    <x v="1"/>
    <d v="2022-04-11T00:00:00"/>
    <x v="0"/>
    <n v="44"/>
    <x v="0"/>
    <n v="0.5"/>
    <x v="0"/>
    <x v="0"/>
  </r>
  <r>
    <x v="545"/>
    <n v="43"/>
    <x v="2"/>
    <x v="0"/>
    <x v="4"/>
    <n v="63"/>
    <x v="8"/>
    <n v="756"/>
    <n v="335"/>
    <x v="0"/>
    <x v="2"/>
    <n v="68.2"/>
    <x v="0"/>
    <d v="2024-01-22T00:00:00"/>
    <x v="2"/>
    <n v="7"/>
    <x v="2"/>
    <n v="0.02"/>
    <x v="1"/>
    <x v="0"/>
  </r>
  <r>
    <x v="546"/>
    <n v="43"/>
    <x v="2"/>
    <x v="1"/>
    <x v="8"/>
    <n v="138.69"/>
    <x v="3"/>
    <n v="1386.9"/>
    <n v="336"/>
    <x v="0"/>
    <x v="3"/>
    <n v="69.599999999999994"/>
    <x v="0"/>
    <d v="2024-04-26T00:00:00"/>
    <x v="2"/>
    <n v="39"/>
    <x v="0"/>
    <n v="0.37"/>
    <x v="0"/>
    <x v="0"/>
  </r>
  <r>
    <x v="547"/>
    <n v="61"/>
    <x v="0"/>
    <x v="1"/>
    <x v="0"/>
    <n v="227.64"/>
    <x v="6"/>
    <n v="2504.04"/>
    <n v="265"/>
    <x v="0"/>
    <x v="2"/>
    <n v="40.6"/>
    <x v="1"/>
    <d v="2024-01-07T00:00:00"/>
    <x v="2"/>
    <n v="14"/>
    <x v="2"/>
    <n v="0.6"/>
    <x v="2"/>
    <x v="0"/>
  </r>
  <r>
    <x v="547"/>
    <n v="46"/>
    <x v="5"/>
    <x v="0"/>
    <x v="5"/>
    <n v="289.69"/>
    <x v="3"/>
    <n v="2896.9"/>
    <n v="86"/>
    <x v="0"/>
    <x v="0"/>
    <n v="54.4"/>
    <x v="0"/>
    <d v="2022-06-28T00:00:00"/>
    <x v="0"/>
    <n v="80"/>
    <x v="1"/>
    <n v="0.4"/>
    <x v="0"/>
    <x v="0"/>
  </r>
  <r>
    <x v="547"/>
    <n v="22"/>
    <x v="4"/>
    <x v="1"/>
    <x v="9"/>
    <n v="190.28"/>
    <x v="3"/>
    <n v="1902.8"/>
    <n v="19"/>
    <x v="0"/>
    <x v="0"/>
    <n v="31.2"/>
    <x v="1"/>
    <d v="2025-02-18T00:00:00"/>
    <x v="2"/>
    <n v="94"/>
    <x v="1"/>
    <n v="0.27"/>
    <x v="0"/>
    <x v="0"/>
  </r>
  <r>
    <x v="548"/>
    <n v="56"/>
    <x v="0"/>
    <x v="0"/>
    <x v="4"/>
    <n v="52.4"/>
    <x v="8"/>
    <n v="628.79999999999995"/>
    <n v="223"/>
    <x v="0"/>
    <x v="3"/>
    <n v="41.4"/>
    <x v="1"/>
    <d v="2022-11-23T00:00:00"/>
    <x v="0"/>
    <n v="79"/>
    <x v="1"/>
    <n v="0.23"/>
    <x v="0"/>
    <x v="0"/>
  </r>
  <r>
    <x v="549"/>
    <n v="63"/>
    <x v="0"/>
    <x v="1"/>
    <x v="2"/>
    <n v="126.95"/>
    <x v="7"/>
    <n v="1015.6"/>
    <n v="217"/>
    <x v="0"/>
    <x v="2"/>
    <n v="55.7"/>
    <x v="0"/>
    <d v="2023-05-08T00:00:00"/>
    <x v="2"/>
    <n v="38"/>
    <x v="0"/>
    <n v="0.56999999999999995"/>
    <x v="2"/>
    <x v="0"/>
  </r>
  <r>
    <x v="550"/>
    <n v="55"/>
    <x v="5"/>
    <x v="0"/>
    <x v="5"/>
    <n v="40.36"/>
    <x v="7"/>
    <n v="322.88"/>
    <n v="115"/>
    <x v="0"/>
    <x v="2"/>
    <n v="0"/>
    <x v="2"/>
    <d v="2022-10-12T00:00:00"/>
    <x v="0"/>
    <n v="83"/>
    <x v="1"/>
    <n v="0.57999999999999996"/>
    <x v="2"/>
    <x v="0"/>
  </r>
  <r>
    <x v="551"/>
    <n v="24"/>
    <x v="4"/>
    <x v="1"/>
    <x v="2"/>
    <n v="159.51"/>
    <x v="4"/>
    <n v="957.06"/>
    <n v="183"/>
    <x v="0"/>
    <x v="3"/>
    <n v="54.3"/>
    <x v="0"/>
    <d v="2024-06-08T00:00:00"/>
    <x v="2"/>
    <n v="19"/>
    <x v="2"/>
    <n v="0.28000000000000003"/>
    <x v="0"/>
    <x v="0"/>
  </r>
  <r>
    <x v="552"/>
    <n v="44"/>
    <x v="2"/>
    <x v="0"/>
    <x v="7"/>
    <n v="178.36"/>
    <x v="13"/>
    <n v="2497.04"/>
    <n v="107"/>
    <x v="0"/>
    <x v="0"/>
    <n v="78.099999999999994"/>
    <x v="0"/>
    <d v="2023-07-09T00:00:00"/>
    <x v="2"/>
    <n v="79"/>
    <x v="1"/>
    <n v="0.41"/>
    <x v="0"/>
    <x v="0"/>
  </r>
  <r>
    <x v="553"/>
    <n v="33"/>
    <x v="1"/>
    <x v="1"/>
    <x v="0"/>
    <n v="136.25"/>
    <x v="3"/>
    <n v="1362.5"/>
    <n v="116"/>
    <x v="0"/>
    <x v="2"/>
    <n v="26.8"/>
    <x v="1"/>
    <d v="2022-05-13T00:00:00"/>
    <x v="0"/>
    <n v="49"/>
    <x v="0"/>
    <n v="0.33"/>
    <x v="0"/>
    <x v="0"/>
  </r>
  <r>
    <x v="553"/>
    <n v="73"/>
    <x v="3"/>
    <x v="1"/>
    <x v="6"/>
    <n v="61.81"/>
    <x v="1"/>
    <n v="803.53"/>
    <n v="48"/>
    <x v="1"/>
    <x v="0"/>
    <n v="83.5"/>
    <x v="0"/>
    <d v="2020-10-22T00:00:00"/>
    <x v="1"/>
    <n v="54"/>
    <x v="0"/>
    <n v="0.67"/>
    <x v="2"/>
    <x v="0"/>
  </r>
  <r>
    <x v="554"/>
    <n v="21"/>
    <x v="4"/>
    <x v="0"/>
    <x v="3"/>
    <n v="130.26"/>
    <x v="3"/>
    <n v="1302.5999999999999"/>
    <n v="357"/>
    <x v="0"/>
    <x v="3"/>
    <n v="62.9"/>
    <x v="0"/>
    <d v="2024-04-27T00:00:00"/>
    <x v="2"/>
    <n v="81"/>
    <x v="1"/>
    <n v="0.14000000000000001"/>
    <x v="1"/>
    <x v="0"/>
  </r>
  <r>
    <x v="555"/>
    <n v="18"/>
    <x v="4"/>
    <x v="0"/>
    <x v="1"/>
    <n v="132.83000000000001"/>
    <x v="0"/>
    <n v="1195.47"/>
    <n v="276"/>
    <x v="0"/>
    <x v="4"/>
    <n v="58.8"/>
    <x v="0"/>
    <d v="2020-09-14T00:00:00"/>
    <x v="1"/>
    <n v="28"/>
    <x v="2"/>
    <n v="0.2"/>
    <x v="1"/>
    <x v="0"/>
  </r>
  <r>
    <x v="555"/>
    <n v="35"/>
    <x v="1"/>
    <x v="1"/>
    <x v="4"/>
    <n v="144.57"/>
    <x v="10"/>
    <n v="722.84999999999991"/>
    <n v="49"/>
    <x v="0"/>
    <x v="0"/>
    <n v="43.6"/>
    <x v="1"/>
    <d v="2021-04-01T00:00:00"/>
    <x v="0"/>
    <n v="8"/>
    <x v="2"/>
    <n v="0.12"/>
    <x v="1"/>
    <x v="0"/>
  </r>
  <r>
    <x v="556"/>
    <n v="76"/>
    <x v="3"/>
    <x v="0"/>
    <x v="7"/>
    <n v="80.53"/>
    <x v="1"/>
    <n v="1046.8900000000001"/>
    <n v="60"/>
    <x v="1"/>
    <x v="1"/>
    <n v="72.7"/>
    <x v="0"/>
    <d v="2023-08-24T00:00:00"/>
    <x v="2"/>
    <n v="82"/>
    <x v="1"/>
    <n v="0.16"/>
    <x v="1"/>
    <x v="0"/>
  </r>
  <r>
    <x v="557"/>
    <n v="49"/>
    <x v="5"/>
    <x v="2"/>
    <x v="2"/>
    <n v="61.83"/>
    <x v="4"/>
    <n v="370.98"/>
    <n v="218"/>
    <x v="0"/>
    <x v="0"/>
    <n v="71.8"/>
    <x v="0"/>
    <d v="2022-04-08T00:00:00"/>
    <x v="0"/>
    <n v="8"/>
    <x v="2"/>
    <n v="0.28999999999999998"/>
    <x v="0"/>
    <x v="0"/>
  </r>
  <r>
    <x v="557"/>
    <n v="71"/>
    <x v="3"/>
    <x v="1"/>
    <x v="4"/>
    <n v="26.01"/>
    <x v="3"/>
    <n v="260.10000000000002"/>
    <n v="255"/>
    <x v="0"/>
    <x v="1"/>
    <n v="83.8"/>
    <x v="0"/>
    <d v="2025-02-07T00:00:00"/>
    <x v="2"/>
    <n v="66"/>
    <x v="0"/>
    <n v="0.61"/>
    <x v="2"/>
    <x v="0"/>
  </r>
  <r>
    <x v="558"/>
    <n v="34"/>
    <x v="1"/>
    <x v="0"/>
    <x v="7"/>
    <n v="32.770000000000003"/>
    <x v="2"/>
    <n v="229.39000000000001"/>
    <n v="115"/>
    <x v="0"/>
    <x v="2"/>
    <n v="66.400000000000006"/>
    <x v="0"/>
    <d v="2023-09-27T00:00:00"/>
    <x v="2"/>
    <n v="89"/>
    <x v="1"/>
    <n v="0.59"/>
    <x v="2"/>
    <x v="0"/>
  </r>
  <r>
    <x v="559"/>
    <n v="25"/>
    <x v="4"/>
    <x v="0"/>
    <x v="3"/>
    <n v="99.86"/>
    <x v="3"/>
    <n v="998.6"/>
    <n v="316"/>
    <x v="0"/>
    <x v="2"/>
    <n v="51.4"/>
    <x v="0"/>
    <d v="2024-05-27T00:00:00"/>
    <x v="2"/>
    <n v="2"/>
    <x v="2"/>
    <n v="0.43"/>
    <x v="0"/>
    <x v="0"/>
  </r>
  <r>
    <x v="560"/>
    <n v="37"/>
    <x v="2"/>
    <x v="1"/>
    <x v="7"/>
    <n v="43.78"/>
    <x v="3"/>
    <n v="437.8"/>
    <n v="226"/>
    <x v="0"/>
    <x v="4"/>
    <n v="93.8"/>
    <x v="0"/>
    <d v="2024-04-15T00:00:00"/>
    <x v="2"/>
    <n v="14"/>
    <x v="2"/>
    <n v="0.48"/>
    <x v="0"/>
    <x v="0"/>
  </r>
  <r>
    <x v="561"/>
    <n v="41"/>
    <x v="2"/>
    <x v="2"/>
    <x v="8"/>
    <n v="156.54"/>
    <x v="8"/>
    <n v="1878.48"/>
    <n v="76"/>
    <x v="0"/>
    <x v="0"/>
    <n v="78.8"/>
    <x v="0"/>
    <d v="2022-01-27T00:00:00"/>
    <x v="0"/>
    <n v="34"/>
    <x v="0"/>
    <n v="0.22"/>
    <x v="0"/>
    <x v="0"/>
  </r>
  <r>
    <x v="561"/>
    <n v="50"/>
    <x v="5"/>
    <x v="0"/>
    <x v="8"/>
    <n v="165.25"/>
    <x v="9"/>
    <n v="2478.75"/>
    <n v="232"/>
    <x v="0"/>
    <x v="0"/>
    <n v="50.8"/>
    <x v="0"/>
    <d v="2024-06-13T00:00:00"/>
    <x v="2"/>
    <n v="3"/>
    <x v="2"/>
    <n v="0.05"/>
    <x v="1"/>
    <x v="0"/>
  </r>
  <r>
    <x v="562"/>
    <n v="71"/>
    <x v="3"/>
    <x v="0"/>
    <x v="8"/>
    <n v="135.57"/>
    <x v="9"/>
    <n v="2033.55"/>
    <n v="39"/>
    <x v="0"/>
    <x v="4"/>
    <n v="69.900000000000006"/>
    <x v="0"/>
    <d v="2024-04-26T00:00:00"/>
    <x v="2"/>
    <n v="91"/>
    <x v="1"/>
    <n v="0.33"/>
    <x v="0"/>
    <x v="0"/>
  </r>
  <r>
    <x v="562"/>
    <n v="37"/>
    <x v="2"/>
    <x v="2"/>
    <x v="3"/>
    <m/>
    <x v="2"/>
    <n v="0"/>
    <n v="69"/>
    <x v="0"/>
    <x v="4"/>
    <n v="32.6"/>
    <x v="1"/>
    <d v="2024-12-31T00:00:00"/>
    <x v="2"/>
    <n v="56"/>
    <x v="0"/>
    <n v="0.05"/>
    <x v="1"/>
    <x v="1"/>
  </r>
  <r>
    <x v="563"/>
    <n v="79"/>
    <x v="3"/>
    <x v="0"/>
    <x v="9"/>
    <n v="54.96"/>
    <x v="3"/>
    <n v="549.6"/>
    <n v="292"/>
    <x v="0"/>
    <x v="1"/>
    <n v="98.9"/>
    <x v="0"/>
    <d v="2024-04-17T00:00:00"/>
    <x v="2"/>
    <n v="10"/>
    <x v="2"/>
    <n v="0.22"/>
    <x v="0"/>
    <x v="0"/>
  </r>
  <r>
    <x v="564"/>
    <n v="50"/>
    <x v="5"/>
    <x v="1"/>
    <x v="7"/>
    <n v="123.2"/>
    <x v="0"/>
    <n v="1108.8"/>
    <n v="321"/>
    <x v="0"/>
    <x v="3"/>
    <n v="51.4"/>
    <x v="0"/>
    <d v="2022-05-03T00:00:00"/>
    <x v="0"/>
    <n v="44"/>
    <x v="0"/>
    <n v="0.26"/>
    <x v="0"/>
    <x v="0"/>
  </r>
  <r>
    <x v="565"/>
    <n v="58"/>
    <x v="0"/>
    <x v="2"/>
    <x v="1"/>
    <n v="141.5"/>
    <x v="6"/>
    <n v="1556.5"/>
    <n v="65"/>
    <x v="0"/>
    <x v="1"/>
    <n v="24"/>
    <x v="1"/>
    <d v="2022-11-04T00:00:00"/>
    <x v="0"/>
    <n v="48"/>
    <x v="0"/>
    <n v="0.45"/>
    <x v="0"/>
    <x v="0"/>
  </r>
  <r>
    <x v="566"/>
    <n v="27"/>
    <x v="1"/>
    <x v="0"/>
    <x v="7"/>
    <n v="145.47999999999999"/>
    <x v="9"/>
    <n v="2182.1999999999998"/>
    <n v="61"/>
    <x v="0"/>
    <x v="2"/>
    <n v="34.1"/>
    <x v="1"/>
    <d v="2023-07-09T00:00:00"/>
    <x v="2"/>
    <n v="66"/>
    <x v="0"/>
    <n v="0.21"/>
    <x v="0"/>
    <x v="0"/>
  </r>
  <r>
    <x v="567"/>
    <n v="57"/>
    <x v="0"/>
    <x v="1"/>
    <x v="4"/>
    <n v="21.41"/>
    <x v="3"/>
    <n v="214.1"/>
    <n v="334"/>
    <x v="0"/>
    <x v="4"/>
    <n v="98.3"/>
    <x v="0"/>
    <d v="2021-05-11T00:00:00"/>
    <x v="0"/>
    <n v="62"/>
    <x v="0"/>
    <n v="0.52"/>
    <x v="2"/>
    <x v="0"/>
  </r>
  <r>
    <x v="568"/>
    <n v="21"/>
    <x v="4"/>
    <x v="2"/>
    <x v="1"/>
    <n v="66.69"/>
    <x v="4"/>
    <n v="400.14"/>
    <n v="161"/>
    <x v="0"/>
    <x v="2"/>
    <n v="12.6"/>
    <x v="2"/>
    <d v="2021-06-26T00:00:00"/>
    <x v="0"/>
    <n v="57"/>
    <x v="0"/>
    <n v="0.34"/>
    <x v="0"/>
    <x v="0"/>
  </r>
  <r>
    <x v="569"/>
    <n v="24"/>
    <x v="4"/>
    <x v="0"/>
    <x v="8"/>
    <n v="229.79"/>
    <x v="6"/>
    <n v="2527.69"/>
    <n v="240"/>
    <x v="0"/>
    <x v="4"/>
    <n v="63.7"/>
    <x v="0"/>
    <d v="2020-09-26T00:00:00"/>
    <x v="1"/>
    <n v="96"/>
    <x v="1"/>
    <n v="0.33"/>
    <x v="0"/>
    <x v="0"/>
  </r>
  <r>
    <x v="570"/>
    <n v="66"/>
    <x v="3"/>
    <x v="1"/>
    <x v="9"/>
    <n v="69.95"/>
    <x v="12"/>
    <n v="1119.2"/>
    <n v="105"/>
    <x v="0"/>
    <x v="2"/>
    <n v="46.1"/>
    <x v="1"/>
    <d v="2021-05-25T00:00:00"/>
    <x v="0"/>
    <n v="68"/>
    <x v="1"/>
    <n v="0.23"/>
    <x v="0"/>
    <x v="0"/>
  </r>
  <r>
    <x v="571"/>
    <n v="63"/>
    <x v="0"/>
    <x v="1"/>
    <x v="1"/>
    <n v="113.72"/>
    <x v="6"/>
    <n v="1250.92"/>
    <n v="19"/>
    <x v="0"/>
    <x v="2"/>
    <n v="7.1"/>
    <x v="2"/>
    <d v="2022-05-19T00:00:00"/>
    <x v="0"/>
    <n v="43"/>
    <x v="0"/>
    <n v="0.42"/>
    <x v="0"/>
    <x v="0"/>
  </r>
  <r>
    <x v="571"/>
    <n v="50"/>
    <x v="5"/>
    <x v="0"/>
    <x v="6"/>
    <n v="203.07"/>
    <x v="9"/>
    <n v="3046.0499999999997"/>
    <n v="62"/>
    <x v="0"/>
    <x v="1"/>
    <n v="11.1"/>
    <x v="2"/>
    <d v="2020-10-03T00:00:00"/>
    <x v="1"/>
    <n v="72"/>
    <x v="1"/>
    <n v="0.04"/>
    <x v="1"/>
    <x v="0"/>
  </r>
  <r>
    <x v="572"/>
    <n v="45"/>
    <x v="2"/>
    <x v="1"/>
    <x v="1"/>
    <n v="96.4"/>
    <x v="2"/>
    <n v="674.80000000000007"/>
    <n v="12"/>
    <x v="0"/>
    <x v="3"/>
    <n v="59.3"/>
    <x v="0"/>
    <d v="2021-04-23T00:00:00"/>
    <x v="0"/>
    <n v="17"/>
    <x v="2"/>
    <n v="0.3"/>
    <x v="0"/>
    <x v="0"/>
  </r>
  <r>
    <x v="573"/>
    <n v="56"/>
    <x v="0"/>
    <x v="1"/>
    <x v="0"/>
    <n v="105.01"/>
    <x v="10"/>
    <n v="525.05000000000007"/>
    <n v="73"/>
    <x v="0"/>
    <x v="2"/>
    <n v="89.1"/>
    <x v="0"/>
    <d v="2022-02-03T00:00:00"/>
    <x v="0"/>
    <n v="74"/>
    <x v="1"/>
    <n v="0.23"/>
    <x v="0"/>
    <x v="0"/>
  </r>
  <r>
    <x v="574"/>
    <n v="35"/>
    <x v="1"/>
    <x v="0"/>
    <x v="0"/>
    <n v="200.67"/>
    <x v="7"/>
    <n v="1605.36"/>
    <n v="355"/>
    <x v="0"/>
    <x v="0"/>
    <n v="50.8"/>
    <x v="0"/>
    <d v="2023-04-03T00:00:00"/>
    <x v="2"/>
    <n v="26"/>
    <x v="2"/>
    <n v="0.04"/>
    <x v="1"/>
    <x v="0"/>
  </r>
  <r>
    <x v="574"/>
    <n v="68"/>
    <x v="3"/>
    <x v="0"/>
    <x v="7"/>
    <n v="168"/>
    <x v="19"/>
    <n v="168"/>
    <n v="10"/>
    <x v="0"/>
    <x v="4"/>
    <n v="96.5"/>
    <x v="0"/>
    <d v="2022-11-14T00:00:00"/>
    <x v="0"/>
    <n v="41"/>
    <x v="0"/>
    <n v="0.18"/>
    <x v="1"/>
    <x v="0"/>
  </r>
  <r>
    <x v="575"/>
    <n v="45"/>
    <x v="2"/>
    <x v="0"/>
    <x v="7"/>
    <n v="144.21"/>
    <x v="3"/>
    <n v="1442.1000000000001"/>
    <n v="192"/>
    <x v="0"/>
    <x v="4"/>
    <n v="92"/>
    <x v="0"/>
    <d v="2020-07-17T00:00:00"/>
    <x v="1"/>
    <n v="21"/>
    <x v="2"/>
    <n v="0.27"/>
    <x v="0"/>
    <x v="0"/>
  </r>
  <r>
    <x v="576"/>
    <n v="30"/>
    <x v="1"/>
    <x v="1"/>
    <x v="0"/>
    <n v="123.86"/>
    <x v="4"/>
    <n v="743.16"/>
    <n v="260"/>
    <x v="0"/>
    <x v="0"/>
    <n v="9.8000000000000007"/>
    <x v="2"/>
    <d v="2021-04-11T00:00:00"/>
    <x v="0"/>
    <n v="20"/>
    <x v="2"/>
    <n v="0.69"/>
    <x v="2"/>
    <x v="0"/>
  </r>
  <r>
    <x v="577"/>
    <n v="24"/>
    <x v="4"/>
    <x v="0"/>
    <x v="5"/>
    <n v="48.37"/>
    <x v="7"/>
    <n v="386.96"/>
    <n v="11"/>
    <x v="0"/>
    <x v="1"/>
    <n v="38.4"/>
    <x v="1"/>
    <d v="2023-04-17T00:00:00"/>
    <x v="2"/>
    <n v="53"/>
    <x v="0"/>
    <n v="0.28000000000000003"/>
    <x v="0"/>
    <x v="0"/>
  </r>
  <r>
    <x v="578"/>
    <n v="27"/>
    <x v="1"/>
    <x v="0"/>
    <x v="0"/>
    <n v="80.459999999999994"/>
    <x v="7"/>
    <n v="643.67999999999995"/>
    <n v="140"/>
    <x v="0"/>
    <x v="4"/>
    <n v="45"/>
    <x v="1"/>
    <d v="2021-08-20T00:00:00"/>
    <x v="0"/>
    <n v="76"/>
    <x v="1"/>
    <n v="0.2"/>
    <x v="1"/>
    <x v="0"/>
  </r>
  <r>
    <x v="579"/>
    <n v="70"/>
    <x v="3"/>
    <x v="0"/>
    <x v="7"/>
    <n v="149.32"/>
    <x v="8"/>
    <n v="1791.84"/>
    <n v="54"/>
    <x v="0"/>
    <x v="2"/>
    <n v="3.3"/>
    <x v="2"/>
    <d v="2022-09-14T00:00:00"/>
    <x v="0"/>
    <n v="9"/>
    <x v="2"/>
    <n v="0.51"/>
    <x v="2"/>
    <x v="0"/>
  </r>
  <r>
    <x v="579"/>
    <n v="23"/>
    <x v="4"/>
    <x v="1"/>
    <x v="7"/>
    <m/>
    <x v="4"/>
    <n v="0"/>
    <n v="209"/>
    <x v="0"/>
    <x v="1"/>
    <n v="43.7"/>
    <x v="1"/>
    <d v="2021-11-04T00:00:00"/>
    <x v="0"/>
    <n v="61"/>
    <x v="0"/>
    <n v="0.12"/>
    <x v="1"/>
    <x v="1"/>
  </r>
  <r>
    <x v="580"/>
    <n v="19"/>
    <x v="4"/>
    <x v="1"/>
    <x v="7"/>
    <n v="55.51"/>
    <x v="4"/>
    <n v="333.06"/>
    <n v="178"/>
    <x v="0"/>
    <x v="4"/>
    <n v="99.6"/>
    <x v="0"/>
    <d v="2025-04-08T00:00:00"/>
    <x v="2"/>
    <n v="29"/>
    <x v="2"/>
    <n v="0.24"/>
    <x v="0"/>
    <x v="0"/>
  </r>
  <r>
    <x v="581"/>
    <n v="47"/>
    <x v="5"/>
    <x v="1"/>
    <x v="6"/>
    <n v="93.99"/>
    <x v="1"/>
    <n v="1221.8699999999999"/>
    <n v="82"/>
    <x v="0"/>
    <x v="4"/>
    <n v="0.1"/>
    <x v="2"/>
    <d v="2022-01-15T00:00:00"/>
    <x v="0"/>
    <n v="84"/>
    <x v="1"/>
    <n v="0.13"/>
    <x v="1"/>
    <x v="0"/>
  </r>
  <r>
    <x v="581"/>
    <n v="38"/>
    <x v="2"/>
    <x v="0"/>
    <x v="8"/>
    <n v="65.510000000000005"/>
    <x v="3"/>
    <n v="655.1"/>
    <n v="6"/>
    <x v="0"/>
    <x v="2"/>
    <n v="32.700000000000003"/>
    <x v="1"/>
    <d v="2025-05-03T00:00:00"/>
    <x v="2"/>
    <n v="68"/>
    <x v="1"/>
    <n v="0.04"/>
    <x v="1"/>
    <x v="0"/>
  </r>
  <r>
    <x v="582"/>
    <n v="43"/>
    <x v="2"/>
    <x v="0"/>
    <x v="6"/>
    <n v="65.27"/>
    <x v="6"/>
    <n v="717.96999999999991"/>
    <n v="163"/>
    <x v="0"/>
    <x v="2"/>
    <n v="49.5"/>
    <x v="1"/>
    <d v="2023-06-24T00:00:00"/>
    <x v="2"/>
    <n v="78"/>
    <x v="1"/>
    <n v="0.3"/>
    <x v="0"/>
    <x v="0"/>
  </r>
  <r>
    <x v="583"/>
    <n v="45"/>
    <x v="2"/>
    <x v="1"/>
    <x v="0"/>
    <n v="50"/>
    <x v="0"/>
    <n v="450"/>
    <n v="138"/>
    <x v="0"/>
    <x v="0"/>
    <n v="65.5"/>
    <x v="0"/>
    <d v="2023-05-06T00:00:00"/>
    <x v="2"/>
    <n v="37"/>
    <x v="0"/>
    <n v="7.0000000000000007E-2"/>
    <x v="1"/>
    <x v="0"/>
  </r>
  <r>
    <x v="584"/>
    <n v="24"/>
    <x v="4"/>
    <x v="0"/>
    <x v="2"/>
    <n v="168.61"/>
    <x v="5"/>
    <n v="2866.3700000000003"/>
    <n v="276"/>
    <x v="0"/>
    <x v="0"/>
    <n v="22.4"/>
    <x v="1"/>
    <d v="2021-01-25T00:00:00"/>
    <x v="0"/>
    <n v="67"/>
    <x v="1"/>
    <n v="0.15"/>
    <x v="1"/>
    <x v="0"/>
  </r>
  <r>
    <x v="585"/>
    <n v="56"/>
    <x v="0"/>
    <x v="0"/>
    <x v="8"/>
    <n v="45.52"/>
    <x v="8"/>
    <n v="546.24"/>
    <n v="188"/>
    <x v="0"/>
    <x v="4"/>
    <n v="45"/>
    <x v="1"/>
    <d v="2025-04-28T00:00:00"/>
    <x v="2"/>
    <n v="52"/>
    <x v="0"/>
    <n v="0.21"/>
    <x v="0"/>
    <x v="0"/>
  </r>
  <r>
    <x v="586"/>
    <n v="38"/>
    <x v="2"/>
    <x v="1"/>
    <x v="2"/>
    <n v="105.88"/>
    <x v="7"/>
    <n v="847.04"/>
    <n v="32"/>
    <x v="0"/>
    <x v="0"/>
    <n v="0"/>
    <x v="2"/>
    <d v="2024-07-15T00:00:00"/>
    <x v="2"/>
    <n v="45"/>
    <x v="0"/>
    <n v="0.2"/>
    <x v="1"/>
    <x v="0"/>
  </r>
  <r>
    <x v="586"/>
    <n v="69"/>
    <x v="3"/>
    <x v="1"/>
    <x v="2"/>
    <n v="116.58"/>
    <x v="17"/>
    <n v="349.74"/>
    <n v="176"/>
    <x v="0"/>
    <x v="2"/>
    <n v="0"/>
    <x v="2"/>
    <d v="2022-07-26T00:00:00"/>
    <x v="0"/>
    <n v="77"/>
    <x v="1"/>
    <n v="0.14000000000000001"/>
    <x v="1"/>
    <x v="0"/>
  </r>
  <r>
    <x v="587"/>
    <n v="79"/>
    <x v="3"/>
    <x v="2"/>
    <x v="8"/>
    <n v="125.27"/>
    <x v="8"/>
    <n v="1503.24"/>
    <n v="95"/>
    <x v="0"/>
    <x v="3"/>
    <n v="14.7"/>
    <x v="2"/>
    <d v="2023-10-24T00:00:00"/>
    <x v="2"/>
    <n v="10"/>
    <x v="2"/>
    <n v="0.12"/>
    <x v="1"/>
    <x v="0"/>
  </r>
  <r>
    <x v="587"/>
    <n v="41"/>
    <x v="2"/>
    <x v="0"/>
    <x v="9"/>
    <n v="83.37"/>
    <x v="0"/>
    <n v="750.33"/>
    <n v="220"/>
    <x v="0"/>
    <x v="0"/>
    <n v="72.3"/>
    <x v="0"/>
    <d v="2023-07-22T00:00:00"/>
    <x v="2"/>
    <n v="6"/>
    <x v="2"/>
    <n v="0.32"/>
    <x v="0"/>
    <x v="0"/>
  </r>
  <r>
    <x v="588"/>
    <n v="71"/>
    <x v="3"/>
    <x v="0"/>
    <x v="9"/>
    <n v="151.68"/>
    <x v="16"/>
    <n v="2730.2400000000002"/>
    <n v="22"/>
    <x v="0"/>
    <x v="4"/>
    <n v="24.1"/>
    <x v="1"/>
    <d v="2021-11-06T00:00:00"/>
    <x v="0"/>
    <n v="46"/>
    <x v="0"/>
    <n v="0.1"/>
    <x v="1"/>
    <x v="0"/>
  </r>
  <r>
    <x v="589"/>
    <n v="32"/>
    <x v="1"/>
    <x v="2"/>
    <x v="7"/>
    <n v="65.650000000000006"/>
    <x v="7"/>
    <n v="525.20000000000005"/>
    <n v="110"/>
    <x v="0"/>
    <x v="0"/>
    <n v="74.3"/>
    <x v="0"/>
    <d v="2022-01-15T00:00:00"/>
    <x v="0"/>
    <n v="31"/>
    <x v="2"/>
    <n v="0.05"/>
    <x v="1"/>
    <x v="0"/>
  </r>
  <r>
    <x v="590"/>
    <n v="25"/>
    <x v="4"/>
    <x v="1"/>
    <x v="5"/>
    <n v="125.4"/>
    <x v="0"/>
    <n v="1128.6000000000001"/>
    <n v="55"/>
    <x v="0"/>
    <x v="4"/>
    <n v="98.8"/>
    <x v="0"/>
    <d v="2020-09-06T00:00:00"/>
    <x v="1"/>
    <n v="83"/>
    <x v="1"/>
    <n v="0.69"/>
    <x v="2"/>
    <x v="0"/>
  </r>
  <r>
    <x v="591"/>
    <n v="39"/>
    <x v="2"/>
    <x v="2"/>
    <x v="7"/>
    <n v="254.95"/>
    <x v="3"/>
    <n v="2549.5"/>
    <n v="105"/>
    <x v="0"/>
    <x v="1"/>
    <n v="73.5"/>
    <x v="0"/>
    <d v="2021-04-20T00:00:00"/>
    <x v="0"/>
    <n v="16"/>
    <x v="2"/>
    <n v="0.14000000000000001"/>
    <x v="1"/>
    <x v="0"/>
  </r>
  <r>
    <x v="592"/>
    <n v="30"/>
    <x v="1"/>
    <x v="2"/>
    <x v="2"/>
    <n v="57.82"/>
    <x v="1"/>
    <n v="751.66"/>
    <n v="289"/>
    <x v="0"/>
    <x v="4"/>
    <n v="13.8"/>
    <x v="2"/>
    <d v="2024-08-13T00:00:00"/>
    <x v="2"/>
    <n v="84"/>
    <x v="1"/>
    <n v="0.45"/>
    <x v="0"/>
    <x v="0"/>
  </r>
  <r>
    <x v="593"/>
    <n v="19"/>
    <x v="4"/>
    <x v="1"/>
    <x v="3"/>
    <n v="47.22"/>
    <x v="8"/>
    <n v="566.64"/>
    <n v="4"/>
    <x v="0"/>
    <x v="4"/>
    <n v="17.7"/>
    <x v="2"/>
    <d v="2024-01-07T00:00:00"/>
    <x v="2"/>
    <n v="4"/>
    <x v="2"/>
    <n v="0.05"/>
    <x v="1"/>
    <x v="0"/>
  </r>
  <r>
    <x v="594"/>
    <n v="59"/>
    <x v="0"/>
    <x v="1"/>
    <x v="8"/>
    <n v="83.14"/>
    <x v="6"/>
    <n v="914.54"/>
    <n v="272"/>
    <x v="0"/>
    <x v="2"/>
    <n v="69.599999999999994"/>
    <x v="0"/>
    <d v="2023-08-17T00:00:00"/>
    <x v="2"/>
    <n v="7"/>
    <x v="2"/>
    <n v="0.36"/>
    <x v="0"/>
    <x v="0"/>
  </r>
  <r>
    <x v="594"/>
    <n v="24"/>
    <x v="4"/>
    <x v="1"/>
    <x v="0"/>
    <n v="42.66"/>
    <x v="3"/>
    <n v="426.59999999999997"/>
    <n v="294"/>
    <x v="0"/>
    <x v="3"/>
    <n v="83.9"/>
    <x v="0"/>
    <d v="2025-02-14T00:00:00"/>
    <x v="2"/>
    <n v="57"/>
    <x v="0"/>
    <n v="0.31"/>
    <x v="0"/>
    <x v="0"/>
  </r>
  <r>
    <x v="595"/>
    <n v="77"/>
    <x v="3"/>
    <x v="0"/>
    <x v="9"/>
    <n v="77.88"/>
    <x v="3"/>
    <n v="778.8"/>
    <n v="231"/>
    <x v="0"/>
    <x v="0"/>
    <n v="67.5"/>
    <x v="0"/>
    <d v="2024-11-24T00:00:00"/>
    <x v="2"/>
    <n v="88"/>
    <x v="1"/>
    <n v="0.2"/>
    <x v="1"/>
    <x v="0"/>
  </r>
  <r>
    <x v="596"/>
    <n v="29"/>
    <x v="1"/>
    <x v="1"/>
    <x v="9"/>
    <n v="92.15"/>
    <x v="9"/>
    <n v="1382.25"/>
    <n v="61"/>
    <x v="0"/>
    <x v="4"/>
    <n v="57.5"/>
    <x v="0"/>
    <d v="2021-08-22T00:00:00"/>
    <x v="0"/>
    <n v="82"/>
    <x v="1"/>
    <n v="0.25"/>
    <x v="0"/>
    <x v="0"/>
  </r>
  <r>
    <x v="597"/>
    <n v="75"/>
    <x v="3"/>
    <x v="0"/>
    <x v="7"/>
    <n v="361.97"/>
    <x v="0"/>
    <n v="3257.7300000000005"/>
    <n v="109"/>
    <x v="0"/>
    <x v="2"/>
    <n v="82.9"/>
    <x v="0"/>
    <d v="2021-09-23T00:00:00"/>
    <x v="0"/>
    <n v="27"/>
    <x v="2"/>
    <n v="0.06"/>
    <x v="1"/>
    <x v="0"/>
  </r>
  <r>
    <x v="598"/>
    <n v="49"/>
    <x v="5"/>
    <x v="1"/>
    <x v="3"/>
    <n v="154.54"/>
    <x v="6"/>
    <n v="1699.9399999999998"/>
    <n v="259"/>
    <x v="0"/>
    <x v="3"/>
    <n v="1.4"/>
    <x v="2"/>
    <d v="2025-01-21T00:00:00"/>
    <x v="2"/>
    <n v="38"/>
    <x v="0"/>
    <n v="0.24"/>
    <x v="0"/>
    <x v="0"/>
  </r>
  <r>
    <x v="599"/>
    <n v="27"/>
    <x v="1"/>
    <x v="1"/>
    <x v="9"/>
    <n v="96.19"/>
    <x v="0"/>
    <n v="865.71"/>
    <n v="208"/>
    <x v="0"/>
    <x v="4"/>
    <n v="26.2"/>
    <x v="1"/>
    <d v="2020-12-13T00:00:00"/>
    <x v="1"/>
    <n v="10"/>
    <x v="2"/>
    <n v="0.31"/>
    <x v="0"/>
    <x v="0"/>
  </r>
  <r>
    <x v="600"/>
    <n v="51"/>
    <x v="5"/>
    <x v="1"/>
    <x v="1"/>
    <n v="46.21"/>
    <x v="10"/>
    <n v="231.05"/>
    <n v="11"/>
    <x v="0"/>
    <x v="3"/>
    <n v="32.4"/>
    <x v="1"/>
    <d v="2023-12-23T00:00:00"/>
    <x v="2"/>
    <n v="78"/>
    <x v="1"/>
    <n v="0.24"/>
    <x v="0"/>
    <x v="0"/>
  </r>
  <r>
    <x v="600"/>
    <n v="69"/>
    <x v="3"/>
    <x v="0"/>
    <x v="0"/>
    <n v="207.63"/>
    <x v="3"/>
    <n v="2076.3000000000002"/>
    <n v="257"/>
    <x v="0"/>
    <x v="2"/>
    <n v="0"/>
    <x v="2"/>
    <d v="2022-03-28T00:00:00"/>
    <x v="0"/>
    <n v="44"/>
    <x v="0"/>
    <n v="0.34"/>
    <x v="0"/>
    <x v="0"/>
  </r>
  <r>
    <x v="600"/>
    <n v="31"/>
    <x v="1"/>
    <x v="1"/>
    <x v="7"/>
    <n v="375.82"/>
    <x v="7"/>
    <n v="3006.56"/>
    <n v="355"/>
    <x v="0"/>
    <x v="1"/>
    <n v="49.4"/>
    <x v="1"/>
    <d v="2021-02-07T00:00:00"/>
    <x v="0"/>
    <n v="5"/>
    <x v="2"/>
    <n v="0.32"/>
    <x v="0"/>
    <x v="0"/>
  </r>
  <r>
    <x v="601"/>
    <n v="41"/>
    <x v="2"/>
    <x v="0"/>
    <x v="2"/>
    <n v="90.05"/>
    <x v="8"/>
    <n v="1080.5999999999999"/>
    <n v="57"/>
    <x v="0"/>
    <x v="3"/>
    <n v="85.2"/>
    <x v="0"/>
    <d v="2023-06-27T00:00:00"/>
    <x v="2"/>
    <n v="67"/>
    <x v="1"/>
    <n v="0.41"/>
    <x v="0"/>
    <x v="0"/>
  </r>
  <r>
    <x v="602"/>
    <n v="72"/>
    <x v="3"/>
    <x v="1"/>
    <x v="8"/>
    <n v="97.27"/>
    <x v="7"/>
    <n v="778.16"/>
    <n v="62"/>
    <x v="0"/>
    <x v="0"/>
    <n v="84.2"/>
    <x v="0"/>
    <d v="2023-06-30T00:00:00"/>
    <x v="2"/>
    <n v="86"/>
    <x v="1"/>
    <n v="0.06"/>
    <x v="1"/>
    <x v="0"/>
  </r>
  <r>
    <x v="603"/>
    <n v="60"/>
    <x v="0"/>
    <x v="1"/>
    <x v="9"/>
    <n v="86.52"/>
    <x v="10"/>
    <n v="432.59999999999997"/>
    <n v="307"/>
    <x v="0"/>
    <x v="2"/>
    <n v="26.2"/>
    <x v="1"/>
    <d v="2024-07-15T00:00:00"/>
    <x v="2"/>
    <n v="7"/>
    <x v="2"/>
    <n v="0.38"/>
    <x v="0"/>
    <x v="0"/>
  </r>
  <r>
    <x v="604"/>
    <n v="24"/>
    <x v="4"/>
    <x v="2"/>
    <x v="9"/>
    <n v="135.22"/>
    <x v="4"/>
    <n v="811.31999999999994"/>
    <n v="91"/>
    <x v="0"/>
    <x v="4"/>
    <n v="6.3"/>
    <x v="2"/>
    <d v="2024-01-30T00:00:00"/>
    <x v="2"/>
    <n v="15"/>
    <x v="2"/>
    <n v="0.6"/>
    <x v="2"/>
    <x v="0"/>
  </r>
  <r>
    <x v="604"/>
    <n v="70"/>
    <x v="3"/>
    <x v="1"/>
    <x v="2"/>
    <n v="316.85000000000002"/>
    <x v="2"/>
    <n v="2217.9500000000003"/>
    <n v="133"/>
    <x v="0"/>
    <x v="2"/>
    <n v="47"/>
    <x v="1"/>
    <d v="2022-11-16T00:00:00"/>
    <x v="0"/>
    <n v="93"/>
    <x v="1"/>
    <n v="0.19"/>
    <x v="1"/>
    <x v="0"/>
  </r>
  <r>
    <x v="605"/>
    <n v="75"/>
    <x v="3"/>
    <x v="0"/>
    <x v="2"/>
    <n v="103.8"/>
    <x v="8"/>
    <n v="1245.5999999999999"/>
    <n v="61"/>
    <x v="0"/>
    <x v="4"/>
    <n v="80.2"/>
    <x v="0"/>
    <d v="2025-01-15T00:00:00"/>
    <x v="2"/>
    <n v="63"/>
    <x v="0"/>
    <n v="0.16"/>
    <x v="1"/>
    <x v="0"/>
  </r>
  <r>
    <x v="606"/>
    <n v="18"/>
    <x v="4"/>
    <x v="0"/>
    <x v="2"/>
    <n v="81.180000000000007"/>
    <x v="7"/>
    <n v="649.44000000000005"/>
    <n v="24"/>
    <x v="0"/>
    <x v="0"/>
    <n v="2.8"/>
    <x v="2"/>
    <d v="2023-02-26T00:00:00"/>
    <x v="2"/>
    <n v="79"/>
    <x v="1"/>
    <n v="0.27"/>
    <x v="0"/>
    <x v="0"/>
  </r>
  <r>
    <x v="607"/>
    <n v="18"/>
    <x v="4"/>
    <x v="0"/>
    <x v="8"/>
    <n v="53.84"/>
    <x v="6"/>
    <n v="592.24"/>
    <n v="25"/>
    <x v="0"/>
    <x v="4"/>
    <n v="41.4"/>
    <x v="1"/>
    <d v="2021-07-01T00:00:00"/>
    <x v="0"/>
    <n v="95"/>
    <x v="1"/>
    <n v="0.12"/>
    <x v="1"/>
    <x v="0"/>
  </r>
  <r>
    <x v="608"/>
    <n v="77"/>
    <x v="3"/>
    <x v="0"/>
    <x v="4"/>
    <n v="11.48"/>
    <x v="0"/>
    <n v="103.32000000000001"/>
    <n v="245"/>
    <x v="0"/>
    <x v="1"/>
    <n v="71.400000000000006"/>
    <x v="0"/>
    <d v="2021-02-22T00:00:00"/>
    <x v="0"/>
    <n v="58"/>
    <x v="0"/>
    <n v="0.15"/>
    <x v="1"/>
    <x v="0"/>
  </r>
  <r>
    <x v="609"/>
    <n v="19"/>
    <x v="4"/>
    <x v="2"/>
    <x v="0"/>
    <n v="72.239999999999995"/>
    <x v="13"/>
    <n v="1011.3599999999999"/>
    <n v="327"/>
    <x v="0"/>
    <x v="2"/>
    <n v="9.5"/>
    <x v="2"/>
    <d v="2022-10-01T00:00:00"/>
    <x v="0"/>
    <n v="9"/>
    <x v="2"/>
    <n v="0.33"/>
    <x v="0"/>
    <x v="0"/>
  </r>
  <r>
    <x v="609"/>
    <n v="18"/>
    <x v="4"/>
    <x v="1"/>
    <x v="7"/>
    <n v="48.15"/>
    <x v="0"/>
    <n v="433.34999999999997"/>
    <n v="242"/>
    <x v="0"/>
    <x v="3"/>
    <n v="40.200000000000003"/>
    <x v="1"/>
    <d v="2022-09-10T00:00:00"/>
    <x v="0"/>
    <n v="57"/>
    <x v="0"/>
    <n v="0.46"/>
    <x v="0"/>
    <x v="0"/>
  </r>
  <r>
    <x v="610"/>
    <n v="77"/>
    <x v="3"/>
    <x v="1"/>
    <x v="1"/>
    <n v="170.2"/>
    <x v="2"/>
    <n v="1191.3999999999999"/>
    <n v="57"/>
    <x v="0"/>
    <x v="1"/>
    <n v="58.7"/>
    <x v="0"/>
    <d v="2020-10-04T00:00:00"/>
    <x v="1"/>
    <n v="9"/>
    <x v="2"/>
    <n v="0.44"/>
    <x v="0"/>
    <x v="0"/>
  </r>
  <r>
    <x v="611"/>
    <n v="39"/>
    <x v="2"/>
    <x v="0"/>
    <x v="6"/>
    <n v="44.11"/>
    <x v="2"/>
    <n v="308.77"/>
    <n v="104"/>
    <x v="0"/>
    <x v="0"/>
    <n v="49.2"/>
    <x v="1"/>
    <d v="2025-02-08T00:00:00"/>
    <x v="2"/>
    <n v="93"/>
    <x v="1"/>
    <n v="0.36"/>
    <x v="0"/>
    <x v="0"/>
  </r>
  <r>
    <x v="611"/>
    <n v="33"/>
    <x v="1"/>
    <x v="0"/>
    <x v="1"/>
    <n v="82.01"/>
    <x v="16"/>
    <n v="1476.18"/>
    <n v="117"/>
    <x v="0"/>
    <x v="2"/>
    <n v="0"/>
    <x v="2"/>
    <d v="2024-01-16T00:00:00"/>
    <x v="2"/>
    <n v="23"/>
    <x v="2"/>
    <n v="0.41"/>
    <x v="0"/>
    <x v="0"/>
  </r>
  <r>
    <x v="611"/>
    <n v="33"/>
    <x v="1"/>
    <x v="0"/>
    <x v="7"/>
    <n v="40.36"/>
    <x v="4"/>
    <n v="242.16"/>
    <n v="329"/>
    <x v="0"/>
    <x v="1"/>
    <n v="94.9"/>
    <x v="0"/>
    <d v="2020-09-20T00:00:00"/>
    <x v="1"/>
    <n v="18"/>
    <x v="2"/>
    <n v="0.35"/>
    <x v="0"/>
    <x v="0"/>
  </r>
  <r>
    <x v="612"/>
    <n v="28"/>
    <x v="1"/>
    <x v="1"/>
    <x v="6"/>
    <n v="123.38"/>
    <x v="10"/>
    <n v="616.9"/>
    <n v="281"/>
    <x v="0"/>
    <x v="0"/>
    <n v="7.3"/>
    <x v="2"/>
    <d v="2021-12-08T00:00:00"/>
    <x v="0"/>
    <n v="34"/>
    <x v="0"/>
    <n v="0.14000000000000001"/>
    <x v="1"/>
    <x v="0"/>
  </r>
  <r>
    <x v="613"/>
    <n v="74"/>
    <x v="3"/>
    <x v="0"/>
    <x v="0"/>
    <m/>
    <x v="2"/>
    <n v="0"/>
    <n v="51"/>
    <x v="0"/>
    <x v="2"/>
    <n v="31.9"/>
    <x v="1"/>
    <d v="2021-09-17T00:00:00"/>
    <x v="0"/>
    <n v="30"/>
    <x v="2"/>
    <n v="0.28999999999999998"/>
    <x v="0"/>
    <x v="1"/>
  </r>
  <r>
    <x v="613"/>
    <n v="52"/>
    <x v="5"/>
    <x v="0"/>
    <x v="6"/>
    <n v="34.76"/>
    <x v="4"/>
    <n v="208.56"/>
    <n v="146"/>
    <x v="0"/>
    <x v="3"/>
    <n v="9.6999999999999993"/>
    <x v="2"/>
    <d v="2024-12-22T00:00:00"/>
    <x v="2"/>
    <n v="66"/>
    <x v="0"/>
    <n v="0.44"/>
    <x v="0"/>
    <x v="0"/>
  </r>
  <r>
    <x v="613"/>
    <n v="36"/>
    <x v="2"/>
    <x v="0"/>
    <x v="4"/>
    <n v="284.45999999999998"/>
    <x v="9"/>
    <n v="4266.8999999999996"/>
    <n v="80"/>
    <x v="0"/>
    <x v="0"/>
    <n v="21"/>
    <x v="1"/>
    <d v="2024-10-07T00:00:00"/>
    <x v="2"/>
    <n v="91"/>
    <x v="1"/>
    <n v="0.31"/>
    <x v="0"/>
    <x v="0"/>
  </r>
  <r>
    <x v="614"/>
    <n v="36"/>
    <x v="2"/>
    <x v="0"/>
    <x v="5"/>
    <n v="151.49"/>
    <x v="3"/>
    <n v="1514.9"/>
    <n v="258"/>
    <x v="0"/>
    <x v="2"/>
    <n v="74"/>
    <x v="0"/>
    <d v="2022-02-16T00:00:00"/>
    <x v="0"/>
    <n v="75"/>
    <x v="1"/>
    <n v="0.59"/>
    <x v="2"/>
    <x v="0"/>
  </r>
  <r>
    <x v="615"/>
    <n v="27"/>
    <x v="1"/>
    <x v="0"/>
    <x v="7"/>
    <n v="57.96"/>
    <x v="14"/>
    <n v="231.84"/>
    <n v="121"/>
    <x v="0"/>
    <x v="3"/>
    <n v="0"/>
    <x v="2"/>
    <d v="2024-09-23T00:00:00"/>
    <x v="2"/>
    <n v="78"/>
    <x v="1"/>
    <n v="0.2"/>
    <x v="1"/>
    <x v="0"/>
  </r>
  <r>
    <x v="615"/>
    <n v="61"/>
    <x v="0"/>
    <x v="0"/>
    <x v="1"/>
    <n v="63.83"/>
    <x v="1"/>
    <n v="829.79"/>
    <n v="34"/>
    <x v="0"/>
    <x v="1"/>
    <n v="76.2"/>
    <x v="0"/>
    <d v="2023-12-29T00:00:00"/>
    <x v="2"/>
    <n v="32"/>
    <x v="2"/>
    <n v="0.22"/>
    <x v="0"/>
    <x v="0"/>
  </r>
  <r>
    <x v="615"/>
    <n v="24"/>
    <x v="4"/>
    <x v="0"/>
    <x v="3"/>
    <n v="71.69"/>
    <x v="0"/>
    <n v="645.21"/>
    <n v="335"/>
    <x v="0"/>
    <x v="1"/>
    <n v="38.6"/>
    <x v="1"/>
    <d v="2021-12-24T00:00:00"/>
    <x v="0"/>
    <n v="4"/>
    <x v="2"/>
    <n v="0.13"/>
    <x v="1"/>
    <x v="0"/>
  </r>
  <r>
    <x v="616"/>
    <n v="23"/>
    <x v="4"/>
    <x v="1"/>
    <x v="0"/>
    <n v="26.72"/>
    <x v="6"/>
    <n v="293.91999999999996"/>
    <n v="194"/>
    <x v="0"/>
    <x v="1"/>
    <n v="34.299999999999997"/>
    <x v="1"/>
    <d v="2021-03-02T00:00:00"/>
    <x v="0"/>
    <n v="99"/>
    <x v="1"/>
    <n v="0.52"/>
    <x v="2"/>
    <x v="0"/>
  </r>
  <r>
    <x v="617"/>
    <n v="33"/>
    <x v="1"/>
    <x v="0"/>
    <x v="9"/>
    <n v="124.28"/>
    <x v="1"/>
    <n v="1615.64"/>
    <n v="105"/>
    <x v="0"/>
    <x v="2"/>
    <n v="23.6"/>
    <x v="1"/>
    <d v="2025-04-15T00:00:00"/>
    <x v="2"/>
    <n v="55"/>
    <x v="0"/>
    <n v="0.05"/>
    <x v="1"/>
    <x v="0"/>
  </r>
  <r>
    <x v="618"/>
    <n v="36"/>
    <x v="2"/>
    <x v="1"/>
    <x v="7"/>
    <n v="42.64"/>
    <x v="1"/>
    <n v="554.32000000000005"/>
    <n v="250"/>
    <x v="0"/>
    <x v="3"/>
    <n v="90.6"/>
    <x v="0"/>
    <d v="2022-12-28T00:00:00"/>
    <x v="0"/>
    <n v="3"/>
    <x v="2"/>
    <n v="0.24"/>
    <x v="0"/>
    <x v="0"/>
  </r>
  <r>
    <x v="619"/>
    <n v="30"/>
    <x v="1"/>
    <x v="1"/>
    <x v="9"/>
    <n v="168.37"/>
    <x v="6"/>
    <n v="1852.0700000000002"/>
    <n v="67"/>
    <x v="0"/>
    <x v="1"/>
    <n v="40.799999999999997"/>
    <x v="1"/>
    <d v="2025-05-15T00:00:00"/>
    <x v="2"/>
    <n v="15"/>
    <x v="2"/>
    <n v="0.1"/>
    <x v="1"/>
    <x v="0"/>
  </r>
  <r>
    <x v="619"/>
    <n v="20"/>
    <x v="4"/>
    <x v="2"/>
    <x v="5"/>
    <n v="197.88"/>
    <x v="10"/>
    <n v="989.4"/>
    <n v="127"/>
    <x v="0"/>
    <x v="3"/>
    <n v="5.7"/>
    <x v="2"/>
    <d v="2024-04-24T00:00:00"/>
    <x v="2"/>
    <n v="60"/>
    <x v="0"/>
    <n v="0.25"/>
    <x v="0"/>
    <x v="0"/>
  </r>
  <r>
    <x v="620"/>
    <n v="55"/>
    <x v="5"/>
    <x v="1"/>
    <x v="8"/>
    <m/>
    <x v="12"/>
    <n v="0"/>
    <n v="164"/>
    <x v="0"/>
    <x v="4"/>
    <n v="4.9000000000000004"/>
    <x v="2"/>
    <d v="2022-11-27T00:00:00"/>
    <x v="0"/>
    <n v="46"/>
    <x v="0"/>
    <n v="0.18"/>
    <x v="1"/>
    <x v="1"/>
  </r>
  <r>
    <x v="621"/>
    <n v="52"/>
    <x v="5"/>
    <x v="0"/>
    <x v="7"/>
    <n v="53.05"/>
    <x v="2"/>
    <n v="371.34999999999997"/>
    <n v="89"/>
    <x v="0"/>
    <x v="0"/>
    <n v="77"/>
    <x v="0"/>
    <d v="2021-11-26T00:00:00"/>
    <x v="0"/>
    <n v="6"/>
    <x v="2"/>
    <n v="0.34"/>
    <x v="0"/>
    <x v="0"/>
  </r>
  <r>
    <x v="621"/>
    <n v="18"/>
    <x v="4"/>
    <x v="1"/>
    <x v="6"/>
    <n v="110.59"/>
    <x v="7"/>
    <n v="884.72"/>
    <n v="315"/>
    <x v="0"/>
    <x v="4"/>
    <n v="86"/>
    <x v="0"/>
    <d v="2020-12-17T00:00:00"/>
    <x v="1"/>
    <n v="56"/>
    <x v="0"/>
    <n v="0.13"/>
    <x v="1"/>
    <x v="0"/>
  </r>
  <r>
    <x v="622"/>
    <n v="65"/>
    <x v="0"/>
    <x v="0"/>
    <x v="8"/>
    <n v="48.12"/>
    <x v="9"/>
    <n v="721.8"/>
    <n v="24"/>
    <x v="0"/>
    <x v="1"/>
    <n v="80.099999999999994"/>
    <x v="0"/>
    <d v="2024-07-24T00:00:00"/>
    <x v="2"/>
    <n v="75"/>
    <x v="1"/>
    <n v="0.33"/>
    <x v="0"/>
    <x v="0"/>
  </r>
  <r>
    <x v="623"/>
    <n v="25"/>
    <x v="4"/>
    <x v="0"/>
    <x v="9"/>
    <n v="183.78"/>
    <x v="13"/>
    <n v="2572.92"/>
    <n v="213"/>
    <x v="0"/>
    <x v="2"/>
    <n v="82.8"/>
    <x v="0"/>
    <d v="2020-09-06T00:00:00"/>
    <x v="1"/>
    <n v="18"/>
    <x v="2"/>
    <n v="0.12"/>
    <x v="1"/>
    <x v="0"/>
  </r>
  <r>
    <x v="623"/>
    <n v="44"/>
    <x v="2"/>
    <x v="0"/>
    <x v="5"/>
    <n v="123.3"/>
    <x v="3"/>
    <n v="1233"/>
    <n v="171"/>
    <x v="0"/>
    <x v="2"/>
    <n v="93.8"/>
    <x v="0"/>
    <d v="2020-07-27T00:00:00"/>
    <x v="1"/>
    <n v="46"/>
    <x v="0"/>
    <n v="0.76"/>
    <x v="2"/>
    <x v="0"/>
  </r>
  <r>
    <x v="624"/>
    <n v="59"/>
    <x v="0"/>
    <x v="1"/>
    <x v="2"/>
    <n v="81.459999999999994"/>
    <x v="9"/>
    <n v="1221.8999999999999"/>
    <n v="65"/>
    <x v="0"/>
    <x v="0"/>
    <n v="82.9"/>
    <x v="0"/>
    <d v="2025-06-03T00:00:00"/>
    <x v="2"/>
    <n v="50"/>
    <x v="0"/>
    <n v="0.25"/>
    <x v="0"/>
    <x v="0"/>
  </r>
  <r>
    <x v="624"/>
    <n v="65"/>
    <x v="0"/>
    <x v="0"/>
    <x v="6"/>
    <n v="44.29"/>
    <x v="7"/>
    <n v="354.32"/>
    <n v="210"/>
    <x v="0"/>
    <x v="3"/>
    <n v="43.6"/>
    <x v="1"/>
    <d v="2024-05-16T00:00:00"/>
    <x v="2"/>
    <n v="38"/>
    <x v="0"/>
    <n v="0.68"/>
    <x v="2"/>
    <x v="0"/>
  </r>
  <r>
    <x v="625"/>
    <n v="41"/>
    <x v="2"/>
    <x v="0"/>
    <x v="1"/>
    <n v="54.39"/>
    <x v="3"/>
    <n v="543.9"/>
    <n v="193"/>
    <x v="0"/>
    <x v="3"/>
    <n v="90.5"/>
    <x v="0"/>
    <d v="2021-08-25T00:00:00"/>
    <x v="0"/>
    <n v="44"/>
    <x v="0"/>
    <n v="0.14000000000000001"/>
    <x v="1"/>
    <x v="0"/>
  </r>
  <r>
    <x v="626"/>
    <n v="19"/>
    <x v="4"/>
    <x v="1"/>
    <x v="1"/>
    <n v="89.78"/>
    <x v="9"/>
    <n v="1346.7"/>
    <n v="207"/>
    <x v="0"/>
    <x v="2"/>
    <n v="61.2"/>
    <x v="0"/>
    <d v="2025-03-22T00:00:00"/>
    <x v="2"/>
    <n v="34"/>
    <x v="0"/>
    <n v="0.57999999999999996"/>
    <x v="2"/>
    <x v="0"/>
  </r>
  <r>
    <x v="627"/>
    <n v="52"/>
    <x v="5"/>
    <x v="0"/>
    <x v="6"/>
    <n v="156.19999999999999"/>
    <x v="0"/>
    <n v="1405.8"/>
    <n v="322"/>
    <x v="0"/>
    <x v="1"/>
    <n v="93.9"/>
    <x v="0"/>
    <d v="2022-11-29T00:00:00"/>
    <x v="0"/>
    <n v="37"/>
    <x v="0"/>
    <n v="0.34"/>
    <x v="0"/>
    <x v="0"/>
  </r>
  <r>
    <x v="628"/>
    <n v="41"/>
    <x v="2"/>
    <x v="1"/>
    <x v="2"/>
    <n v="362.07"/>
    <x v="6"/>
    <n v="3982.77"/>
    <n v="337"/>
    <x v="0"/>
    <x v="4"/>
    <n v="98.3"/>
    <x v="0"/>
    <d v="2023-02-06T00:00:00"/>
    <x v="2"/>
    <n v="96"/>
    <x v="1"/>
    <n v="0.34"/>
    <x v="0"/>
    <x v="0"/>
  </r>
  <r>
    <x v="629"/>
    <n v="79"/>
    <x v="3"/>
    <x v="0"/>
    <x v="0"/>
    <n v="22.39"/>
    <x v="0"/>
    <n v="201.51"/>
    <n v="328"/>
    <x v="0"/>
    <x v="0"/>
    <n v="92.1"/>
    <x v="0"/>
    <d v="2021-07-08T00:00:00"/>
    <x v="0"/>
    <n v="63"/>
    <x v="0"/>
    <n v="0.17"/>
    <x v="1"/>
    <x v="0"/>
  </r>
  <r>
    <x v="630"/>
    <n v="45"/>
    <x v="2"/>
    <x v="1"/>
    <x v="5"/>
    <m/>
    <x v="7"/>
    <n v="0"/>
    <n v="332"/>
    <x v="0"/>
    <x v="4"/>
    <n v="45.5"/>
    <x v="1"/>
    <d v="2022-04-16T00:00:00"/>
    <x v="0"/>
    <n v="87"/>
    <x v="1"/>
    <n v="0.41"/>
    <x v="0"/>
    <x v="1"/>
  </r>
  <r>
    <x v="631"/>
    <n v="27"/>
    <x v="1"/>
    <x v="1"/>
    <x v="9"/>
    <n v="136"/>
    <x v="7"/>
    <n v="1088"/>
    <n v="213"/>
    <x v="0"/>
    <x v="1"/>
    <n v="30.1"/>
    <x v="1"/>
    <d v="2024-07-13T00:00:00"/>
    <x v="2"/>
    <n v="65"/>
    <x v="0"/>
    <n v="0.18"/>
    <x v="1"/>
    <x v="0"/>
  </r>
  <r>
    <x v="631"/>
    <n v="69"/>
    <x v="3"/>
    <x v="2"/>
    <x v="3"/>
    <n v="99.41"/>
    <x v="6"/>
    <n v="1093.51"/>
    <n v="142"/>
    <x v="0"/>
    <x v="3"/>
    <n v="48"/>
    <x v="1"/>
    <d v="2025-06-13T00:00:00"/>
    <x v="2"/>
    <n v="76"/>
    <x v="1"/>
    <n v="0.25"/>
    <x v="0"/>
    <x v="0"/>
  </r>
  <r>
    <x v="632"/>
    <n v="31"/>
    <x v="1"/>
    <x v="1"/>
    <x v="2"/>
    <n v="73.47"/>
    <x v="6"/>
    <n v="808.17"/>
    <n v="235"/>
    <x v="0"/>
    <x v="3"/>
    <n v="51.7"/>
    <x v="0"/>
    <d v="2021-01-27T00:00:00"/>
    <x v="0"/>
    <n v="82"/>
    <x v="1"/>
    <n v="0.13"/>
    <x v="1"/>
    <x v="0"/>
  </r>
  <r>
    <x v="633"/>
    <n v="43"/>
    <x v="2"/>
    <x v="2"/>
    <x v="8"/>
    <n v="138.1"/>
    <x v="0"/>
    <n v="1242.8999999999999"/>
    <n v="193"/>
    <x v="0"/>
    <x v="4"/>
    <n v="91.1"/>
    <x v="0"/>
    <d v="2020-07-31T00:00:00"/>
    <x v="1"/>
    <n v="94"/>
    <x v="1"/>
    <n v="0.33"/>
    <x v="0"/>
    <x v="0"/>
  </r>
  <r>
    <x v="634"/>
    <n v="35"/>
    <x v="1"/>
    <x v="0"/>
    <x v="4"/>
    <n v="129.57"/>
    <x v="0"/>
    <n v="1166.1299999999999"/>
    <n v="143"/>
    <x v="0"/>
    <x v="3"/>
    <n v="51.4"/>
    <x v="0"/>
    <d v="2021-07-02T00:00:00"/>
    <x v="0"/>
    <n v="4"/>
    <x v="2"/>
    <n v="0.2"/>
    <x v="1"/>
    <x v="0"/>
  </r>
  <r>
    <x v="634"/>
    <n v="32"/>
    <x v="1"/>
    <x v="0"/>
    <x v="1"/>
    <n v="104.75"/>
    <x v="2"/>
    <n v="733.25"/>
    <n v="48"/>
    <x v="0"/>
    <x v="2"/>
    <n v="18.100000000000001"/>
    <x v="2"/>
    <d v="2020-08-04T00:00:00"/>
    <x v="1"/>
    <n v="48"/>
    <x v="0"/>
    <n v="0.49"/>
    <x v="0"/>
    <x v="0"/>
  </r>
  <r>
    <x v="634"/>
    <n v="29"/>
    <x v="1"/>
    <x v="0"/>
    <x v="7"/>
    <n v="20.58"/>
    <x v="0"/>
    <n v="185.21999999999997"/>
    <n v="8"/>
    <x v="0"/>
    <x v="4"/>
    <n v="34.4"/>
    <x v="1"/>
    <d v="2022-10-08T00:00:00"/>
    <x v="0"/>
    <n v="15"/>
    <x v="2"/>
    <n v="0.23"/>
    <x v="0"/>
    <x v="0"/>
  </r>
  <r>
    <x v="635"/>
    <n v="56"/>
    <x v="0"/>
    <x v="1"/>
    <x v="7"/>
    <n v="29.52"/>
    <x v="0"/>
    <n v="265.68"/>
    <n v="105"/>
    <x v="0"/>
    <x v="3"/>
    <n v="22.9"/>
    <x v="1"/>
    <d v="2024-05-14T00:00:00"/>
    <x v="2"/>
    <n v="72"/>
    <x v="1"/>
    <n v="0.54"/>
    <x v="2"/>
    <x v="0"/>
  </r>
  <r>
    <x v="636"/>
    <n v="44"/>
    <x v="2"/>
    <x v="1"/>
    <x v="4"/>
    <n v="160.24"/>
    <x v="8"/>
    <n v="1922.88"/>
    <n v="225"/>
    <x v="0"/>
    <x v="2"/>
    <n v="73.2"/>
    <x v="0"/>
    <d v="2024-12-05T00:00:00"/>
    <x v="2"/>
    <n v="76"/>
    <x v="1"/>
    <n v="0.14000000000000001"/>
    <x v="1"/>
    <x v="0"/>
  </r>
  <r>
    <x v="637"/>
    <n v="71"/>
    <x v="3"/>
    <x v="1"/>
    <x v="1"/>
    <n v="79.790000000000006"/>
    <x v="2"/>
    <n v="558.53000000000009"/>
    <n v="47"/>
    <x v="0"/>
    <x v="2"/>
    <n v="44.2"/>
    <x v="1"/>
    <d v="2021-10-24T00:00:00"/>
    <x v="0"/>
    <n v="2"/>
    <x v="2"/>
    <n v="0.14000000000000001"/>
    <x v="1"/>
    <x v="0"/>
  </r>
  <r>
    <x v="638"/>
    <n v="32"/>
    <x v="1"/>
    <x v="1"/>
    <x v="6"/>
    <n v="299.23"/>
    <x v="3"/>
    <n v="2992.3"/>
    <n v="340"/>
    <x v="0"/>
    <x v="0"/>
    <n v="78.8"/>
    <x v="0"/>
    <d v="2021-07-24T00:00:00"/>
    <x v="0"/>
    <n v="15"/>
    <x v="2"/>
    <n v="0.06"/>
    <x v="1"/>
    <x v="0"/>
  </r>
  <r>
    <x v="638"/>
    <n v="34"/>
    <x v="1"/>
    <x v="1"/>
    <x v="3"/>
    <n v="43.95"/>
    <x v="3"/>
    <n v="439.5"/>
    <n v="9"/>
    <x v="0"/>
    <x v="4"/>
    <n v="37.5"/>
    <x v="1"/>
    <d v="2020-07-01T00:00:00"/>
    <x v="1"/>
    <n v="98"/>
    <x v="1"/>
    <n v="0.18"/>
    <x v="1"/>
    <x v="0"/>
  </r>
  <r>
    <x v="639"/>
    <n v="29"/>
    <x v="1"/>
    <x v="0"/>
    <x v="6"/>
    <n v="70.819999999999993"/>
    <x v="0"/>
    <n v="637.37999999999988"/>
    <n v="232"/>
    <x v="0"/>
    <x v="3"/>
    <n v="2"/>
    <x v="2"/>
    <d v="2022-09-11T00:00:00"/>
    <x v="0"/>
    <n v="85"/>
    <x v="1"/>
    <n v="0.18"/>
    <x v="1"/>
    <x v="0"/>
  </r>
  <r>
    <x v="640"/>
    <n v="52"/>
    <x v="5"/>
    <x v="2"/>
    <x v="4"/>
    <n v="217.2"/>
    <x v="8"/>
    <n v="2606.3999999999996"/>
    <n v="215"/>
    <x v="0"/>
    <x v="2"/>
    <n v="22.5"/>
    <x v="1"/>
    <d v="2020-11-21T00:00:00"/>
    <x v="1"/>
    <n v="66"/>
    <x v="0"/>
    <n v="0.27"/>
    <x v="0"/>
    <x v="0"/>
  </r>
  <r>
    <x v="641"/>
    <n v="61"/>
    <x v="0"/>
    <x v="1"/>
    <x v="7"/>
    <n v="46.66"/>
    <x v="2"/>
    <n v="326.62"/>
    <n v="48"/>
    <x v="0"/>
    <x v="4"/>
    <n v="34.6"/>
    <x v="1"/>
    <d v="2023-12-22T00:00:00"/>
    <x v="2"/>
    <n v="94"/>
    <x v="1"/>
    <n v="0.34"/>
    <x v="0"/>
    <x v="0"/>
  </r>
  <r>
    <x v="642"/>
    <n v="67"/>
    <x v="3"/>
    <x v="1"/>
    <x v="2"/>
    <m/>
    <x v="14"/>
    <n v="0"/>
    <n v="356"/>
    <x v="0"/>
    <x v="4"/>
    <n v="47.7"/>
    <x v="1"/>
    <d v="2025-05-13T00:00:00"/>
    <x v="2"/>
    <n v="80"/>
    <x v="1"/>
    <n v="0.19"/>
    <x v="1"/>
    <x v="1"/>
  </r>
  <r>
    <x v="643"/>
    <n v="75"/>
    <x v="3"/>
    <x v="0"/>
    <x v="2"/>
    <n v="25.69"/>
    <x v="8"/>
    <n v="308.28000000000003"/>
    <n v="347"/>
    <x v="0"/>
    <x v="4"/>
    <n v="0"/>
    <x v="2"/>
    <d v="2020-08-07T00:00:00"/>
    <x v="1"/>
    <n v="58"/>
    <x v="0"/>
    <n v="0.49"/>
    <x v="0"/>
    <x v="0"/>
  </r>
  <r>
    <x v="643"/>
    <n v="42"/>
    <x v="2"/>
    <x v="0"/>
    <x v="5"/>
    <n v="170.16"/>
    <x v="0"/>
    <n v="1531.44"/>
    <n v="343"/>
    <x v="0"/>
    <x v="0"/>
    <n v="2.9"/>
    <x v="2"/>
    <d v="2022-02-20T00:00:00"/>
    <x v="0"/>
    <n v="63"/>
    <x v="0"/>
    <n v="0.18"/>
    <x v="1"/>
    <x v="0"/>
  </r>
  <r>
    <x v="643"/>
    <n v="60"/>
    <x v="0"/>
    <x v="1"/>
    <x v="0"/>
    <n v="50.71"/>
    <x v="12"/>
    <n v="811.36"/>
    <n v="359"/>
    <x v="0"/>
    <x v="0"/>
    <n v="29"/>
    <x v="1"/>
    <d v="2023-03-09T00:00:00"/>
    <x v="2"/>
    <n v="25"/>
    <x v="2"/>
    <n v="0.2"/>
    <x v="1"/>
    <x v="0"/>
  </r>
  <r>
    <x v="644"/>
    <n v="19"/>
    <x v="4"/>
    <x v="0"/>
    <x v="5"/>
    <n v="74.92"/>
    <x v="0"/>
    <n v="674.28"/>
    <n v="319"/>
    <x v="0"/>
    <x v="0"/>
    <n v="4.0999999999999996"/>
    <x v="2"/>
    <d v="2024-10-18T00:00:00"/>
    <x v="2"/>
    <n v="47"/>
    <x v="0"/>
    <n v="0.17"/>
    <x v="1"/>
    <x v="0"/>
  </r>
  <r>
    <x v="645"/>
    <n v="51"/>
    <x v="5"/>
    <x v="2"/>
    <x v="4"/>
    <n v="84.81"/>
    <x v="6"/>
    <n v="932.91000000000008"/>
    <n v="183"/>
    <x v="0"/>
    <x v="1"/>
    <n v="26.4"/>
    <x v="1"/>
    <d v="2022-03-25T00:00:00"/>
    <x v="0"/>
    <n v="68"/>
    <x v="1"/>
    <n v="0.21"/>
    <x v="0"/>
    <x v="0"/>
  </r>
  <r>
    <x v="646"/>
    <n v="26"/>
    <x v="1"/>
    <x v="1"/>
    <x v="8"/>
    <n v="117.87"/>
    <x v="0"/>
    <n v="1060.83"/>
    <n v="225"/>
    <x v="0"/>
    <x v="1"/>
    <n v="30.9"/>
    <x v="1"/>
    <d v="2023-03-03T00:00:00"/>
    <x v="2"/>
    <n v="33"/>
    <x v="2"/>
    <n v="0.03"/>
    <x v="1"/>
    <x v="0"/>
  </r>
  <r>
    <x v="647"/>
    <n v="64"/>
    <x v="0"/>
    <x v="1"/>
    <x v="9"/>
    <n v="112.34"/>
    <x v="0"/>
    <n v="1011.0600000000001"/>
    <n v="319"/>
    <x v="0"/>
    <x v="4"/>
    <n v="3.5"/>
    <x v="2"/>
    <d v="2020-11-26T00:00:00"/>
    <x v="1"/>
    <n v="53"/>
    <x v="0"/>
    <n v="0.12"/>
    <x v="1"/>
    <x v="0"/>
  </r>
  <r>
    <x v="648"/>
    <n v="39"/>
    <x v="2"/>
    <x v="1"/>
    <x v="1"/>
    <n v="59.88"/>
    <x v="9"/>
    <n v="898.2"/>
    <n v="300"/>
    <x v="0"/>
    <x v="2"/>
    <n v="87.4"/>
    <x v="0"/>
    <d v="2020-11-20T00:00:00"/>
    <x v="1"/>
    <n v="49"/>
    <x v="0"/>
    <n v="0.16"/>
    <x v="1"/>
    <x v="0"/>
  </r>
  <r>
    <x v="649"/>
    <n v="34"/>
    <x v="1"/>
    <x v="1"/>
    <x v="9"/>
    <n v="73.349999999999994"/>
    <x v="13"/>
    <n v="1026.8999999999999"/>
    <n v="102"/>
    <x v="0"/>
    <x v="1"/>
    <n v="1.8"/>
    <x v="2"/>
    <d v="2020-07-06T00:00:00"/>
    <x v="1"/>
    <n v="49"/>
    <x v="0"/>
    <n v="0.33"/>
    <x v="0"/>
    <x v="0"/>
  </r>
  <r>
    <x v="650"/>
    <n v="42"/>
    <x v="2"/>
    <x v="0"/>
    <x v="6"/>
    <n v="22.57"/>
    <x v="17"/>
    <n v="67.710000000000008"/>
    <n v="146"/>
    <x v="0"/>
    <x v="0"/>
    <n v="7.8"/>
    <x v="2"/>
    <d v="2023-08-13T00:00:00"/>
    <x v="2"/>
    <n v="69"/>
    <x v="1"/>
    <n v="0.18"/>
    <x v="1"/>
    <x v="0"/>
  </r>
  <r>
    <x v="651"/>
    <n v="68"/>
    <x v="3"/>
    <x v="1"/>
    <x v="9"/>
    <n v="139.44"/>
    <x v="4"/>
    <n v="836.64"/>
    <n v="105"/>
    <x v="0"/>
    <x v="1"/>
    <n v="50.6"/>
    <x v="0"/>
    <d v="2020-12-15T00:00:00"/>
    <x v="1"/>
    <n v="62"/>
    <x v="0"/>
    <n v="0.19"/>
    <x v="1"/>
    <x v="0"/>
  </r>
  <r>
    <x v="652"/>
    <n v="29"/>
    <x v="1"/>
    <x v="1"/>
    <x v="9"/>
    <n v="124.82"/>
    <x v="10"/>
    <n v="624.09999999999991"/>
    <n v="353"/>
    <x v="0"/>
    <x v="0"/>
    <n v="22.5"/>
    <x v="1"/>
    <d v="2025-02-13T00:00:00"/>
    <x v="2"/>
    <n v="85"/>
    <x v="1"/>
    <n v="0.3"/>
    <x v="0"/>
    <x v="0"/>
  </r>
  <r>
    <x v="653"/>
    <n v="59"/>
    <x v="0"/>
    <x v="1"/>
    <x v="4"/>
    <n v="46.7"/>
    <x v="0"/>
    <n v="420.3"/>
    <n v="76"/>
    <x v="0"/>
    <x v="2"/>
    <n v="9.6999999999999993"/>
    <x v="2"/>
    <d v="2023-07-23T00:00:00"/>
    <x v="2"/>
    <n v="43"/>
    <x v="0"/>
    <n v="0.12"/>
    <x v="1"/>
    <x v="0"/>
  </r>
  <r>
    <x v="654"/>
    <n v="19"/>
    <x v="4"/>
    <x v="1"/>
    <x v="2"/>
    <n v="30.59"/>
    <x v="8"/>
    <n v="367.08"/>
    <n v="214"/>
    <x v="0"/>
    <x v="2"/>
    <n v="34.5"/>
    <x v="1"/>
    <d v="2020-11-02T00:00:00"/>
    <x v="1"/>
    <n v="83"/>
    <x v="1"/>
    <n v="0.41"/>
    <x v="0"/>
    <x v="0"/>
  </r>
  <r>
    <x v="655"/>
    <n v="66"/>
    <x v="3"/>
    <x v="1"/>
    <x v="0"/>
    <n v="46.84"/>
    <x v="1"/>
    <n v="608.92000000000007"/>
    <n v="268"/>
    <x v="0"/>
    <x v="3"/>
    <n v="11"/>
    <x v="2"/>
    <d v="2020-08-05T00:00:00"/>
    <x v="1"/>
    <n v="56"/>
    <x v="0"/>
    <n v="0.31"/>
    <x v="0"/>
    <x v="0"/>
  </r>
  <r>
    <x v="656"/>
    <n v="36"/>
    <x v="2"/>
    <x v="1"/>
    <x v="7"/>
    <n v="141.31"/>
    <x v="7"/>
    <n v="1130.48"/>
    <n v="268"/>
    <x v="0"/>
    <x v="2"/>
    <n v="13.7"/>
    <x v="2"/>
    <d v="2023-06-23T00:00:00"/>
    <x v="2"/>
    <n v="88"/>
    <x v="1"/>
    <n v="0.48"/>
    <x v="0"/>
    <x v="0"/>
  </r>
  <r>
    <x v="657"/>
    <n v="59"/>
    <x v="0"/>
    <x v="1"/>
    <x v="6"/>
    <n v="86.97"/>
    <x v="2"/>
    <n v="608.79"/>
    <n v="105"/>
    <x v="0"/>
    <x v="1"/>
    <n v="48"/>
    <x v="1"/>
    <d v="2023-02-27T00:00:00"/>
    <x v="2"/>
    <n v="55"/>
    <x v="0"/>
    <n v="0.17"/>
    <x v="1"/>
    <x v="0"/>
  </r>
  <r>
    <x v="658"/>
    <n v="52"/>
    <x v="5"/>
    <x v="0"/>
    <x v="6"/>
    <n v="134.24"/>
    <x v="13"/>
    <n v="1879.3600000000001"/>
    <n v="122"/>
    <x v="0"/>
    <x v="2"/>
    <n v="74.900000000000006"/>
    <x v="0"/>
    <d v="2024-06-03T00:00:00"/>
    <x v="2"/>
    <n v="45"/>
    <x v="0"/>
    <n v="0.39"/>
    <x v="0"/>
    <x v="0"/>
  </r>
  <r>
    <x v="659"/>
    <n v="51"/>
    <x v="5"/>
    <x v="0"/>
    <x v="2"/>
    <n v="89.66"/>
    <x v="2"/>
    <n v="627.62"/>
    <n v="213"/>
    <x v="0"/>
    <x v="2"/>
    <n v="36.799999999999997"/>
    <x v="1"/>
    <d v="2022-10-14T00:00:00"/>
    <x v="0"/>
    <n v="77"/>
    <x v="1"/>
    <n v="0.16"/>
    <x v="1"/>
    <x v="0"/>
  </r>
  <r>
    <x v="660"/>
    <n v="75"/>
    <x v="3"/>
    <x v="0"/>
    <x v="6"/>
    <n v="62.4"/>
    <x v="1"/>
    <n v="811.19999999999993"/>
    <n v="145"/>
    <x v="0"/>
    <x v="4"/>
    <n v="61"/>
    <x v="0"/>
    <d v="2020-07-25T00:00:00"/>
    <x v="1"/>
    <n v="75"/>
    <x v="1"/>
    <n v="0.16"/>
    <x v="1"/>
    <x v="0"/>
  </r>
  <r>
    <x v="661"/>
    <n v="27"/>
    <x v="1"/>
    <x v="1"/>
    <x v="0"/>
    <n v="127.17"/>
    <x v="12"/>
    <n v="2034.72"/>
    <n v="351"/>
    <x v="0"/>
    <x v="4"/>
    <n v="24.6"/>
    <x v="1"/>
    <d v="2020-09-20T00:00:00"/>
    <x v="1"/>
    <n v="83"/>
    <x v="1"/>
    <n v="0.22"/>
    <x v="0"/>
    <x v="0"/>
  </r>
  <r>
    <x v="661"/>
    <n v="21"/>
    <x v="4"/>
    <x v="1"/>
    <x v="2"/>
    <n v="89.57"/>
    <x v="0"/>
    <n v="806.12999999999988"/>
    <n v="204"/>
    <x v="0"/>
    <x v="4"/>
    <n v="27.6"/>
    <x v="1"/>
    <d v="2024-10-21T00:00:00"/>
    <x v="2"/>
    <n v="52"/>
    <x v="0"/>
    <n v="0.23"/>
    <x v="0"/>
    <x v="0"/>
  </r>
  <r>
    <x v="662"/>
    <n v="35"/>
    <x v="1"/>
    <x v="2"/>
    <x v="0"/>
    <n v="35.200000000000003"/>
    <x v="3"/>
    <n v="352"/>
    <n v="141"/>
    <x v="0"/>
    <x v="4"/>
    <n v="46.4"/>
    <x v="1"/>
    <d v="2024-04-06T00:00:00"/>
    <x v="2"/>
    <n v="40"/>
    <x v="0"/>
    <n v="0.15"/>
    <x v="1"/>
    <x v="0"/>
  </r>
  <r>
    <x v="663"/>
    <n v="64"/>
    <x v="0"/>
    <x v="2"/>
    <x v="3"/>
    <n v="58.25"/>
    <x v="6"/>
    <n v="640.75"/>
    <n v="41"/>
    <x v="0"/>
    <x v="0"/>
    <n v="92.9"/>
    <x v="0"/>
    <d v="2024-03-04T00:00:00"/>
    <x v="2"/>
    <n v="33"/>
    <x v="2"/>
    <n v="0.45"/>
    <x v="0"/>
    <x v="0"/>
  </r>
  <r>
    <x v="664"/>
    <n v="76"/>
    <x v="3"/>
    <x v="1"/>
    <x v="2"/>
    <n v="229.78"/>
    <x v="0"/>
    <n v="2068.02"/>
    <n v="50"/>
    <x v="0"/>
    <x v="2"/>
    <n v="16.100000000000001"/>
    <x v="2"/>
    <d v="2023-06-16T00:00:00"/>
    <x v="2"/>
    <n v="9"/>
    <x v="2"/>
    <n v="0.27"/>
    <x v="0"/>
    <x v="0"/>
  </r>
  <r>
    <x v="665"/>
    <n v="24"/>
    <x v="4"/>
    <x v="0"/>
    <x v="4"/>
    <n v="101.86"/>
    <x v="0"/>
    <n v="916.74"/>
    <n v="96"/>
    <x v="0"/>
    <x v="4"/>
    <n v="99"/>
    <x v="0"/>
    <d v="2021-11-21T00:00:00"/>
    <x v="0"/>
    <n v="33"/>
    <x v="2"/>
    <n v="0.36"/>
    <x v="0"/>
    <x v="0"/>
  </r>
  <r>
    <x v="666"/>
    <n v="60"/>
    <x v="0"/>
    <x v="0"/>
    <x v="3"/>
    <m/>
    <x v="1"/>
    <n v="0"/>
    <n v="147"/>
    <x v="0"/>
    <x v="1"/>
    <n v="55.4"/>
    <x v="0"/>
    <d v="2021-04-02T00:00:00"/>
    <x v="0"/>
    <n v="79"/>
    <x v="1"/>
    <n v="0.15"/>
    <x v="1"/>
    <x v="1"/>
  </r>
  <r>
    <x v="667"/>
    <n v="29"/>
    <x v="1"/>
    <x v="0"/>
    <x v="0"/>
    <n v="194.11"/>
    <x v="14"/>
    <n v="776.44"/>
    <n v="61"/>
    <x v="0"/>
    <x v="0"/>
    <n v="22.6"/>
    <x v="1"/>
    <d v="2022-08-06T00:00:00"/>
    <x v="0"/>
    <n v="90"/>
    <x v="1"/>
    <n v="0.11"/>
    <x v="1"/>
    <x v="0"/>
  </r>
  <r>
    <x v="668"/>
    <n v="66"/>
    <x v="3"/>
    <x v="2"/>
    <x v="4"/>
    <n v="32.78"/>
    <x v="14"/>
    <n v="131.12"/>
    <n v="310"/>
    <x v="0"/>
    <x v="3"/>
    <n v="87.3"/>
    <x v="0"/>
    <d v="2023-02-01T00:00:00"/>
    <x v="2"/>
    <n v="40"/>
    <x v="0"/>
    <n v="0.17"/>
    <x v="1"/>
    <x v="0"/>
  </r>
  <r>
    <x v="669"/>
    <n v="38"/>
    <x v="2"/>
    <x v="0"/>
    <x v="6"/>
    <n v="119.08"/>
    <x v="6"/>
    <n v="1309.8799999999999"/>
    <n v="142"/>
    <x v="0"/>
    <x v="4"/>
    <n v="60.9"/>
    <x v="0"/>
    <d v="2024-04-01T00:00:00"/>
    <x v="2"/>
    <n v="31"/>
    <x v="2"/>
    <n v="0.64"/>
    <x v="2"/>
    <x v="0"/>
  </r>
  <r>
    <x v="670"/>
    <n v="37"/>
    <x v="2"/>
    <x v="2"/>
    <x v="3"/>
    <n v="45.36"/>
    <x v="4"/>
    <n v="272.15999999999997"/>
    <n v="217"/>
    <x v="0"/>
    <x v="4"/>
    <n v="11.2"/>
    <x v="2"/>
    <d v="2021-02-01T00:00:00"/>
    <x v="0"/>
    <n v="36"/>
    <x v="0"/>
    <n v="0.19"/>
    <x v="1"/>
    <x v="0"/>
  </r>
  <r>
    <x v="671"/>
    <n v="61"/>
    <x v="0"/>
    <x v="0"/>
    <x v="1"/>
    <n v="69.069999999999993"/>
    <x v="6"/>
    <n v="759.77"/>
    <n v="145"/>
    <x v="0"/>
    <x v="3"/>
    <n v="73.599999999999994"/>
    <x v="0"/>
    <d v="2021-07-23T00:00:00"/>
    <x v="0"/>
    <n v="64"/>
    <x v="0"/>
    <n v="0.38"/>
    <x v="0"/>
    <x v="0"/>
  </r>
  <r>
    <x v="671"/>
    <n v="67"/>
    <x v="3"/>
    <x v="1"/>
    <x v="0"/>
    <n v="68.11"/>
    <x v="0"/>
    <n v="612.99"/>
    <n v="304"/>
    <x v="0"/>
    <x v="0"/>
    <n v="46.2"/>
    <x v="1"/>
    <d v="2021-11-15T00:00:00"/>
    <x v="0"/>
    <n v="41"/>
    <x v="0"/>
    <n v="0.55000000000000004"/>
    <x v="2"/>
    <x v="0"/>
  </r>
  <r>
    <x v="672"/>
    <n v="45"/>
    <x v="2"/>
    <x v="0"/>
    <x v="6"/>
    <n v="37.25"/>
    <x v="6"/>
    <n v="409.75"/>
    <n v="57"/>
    <x v="0"/>
    <x v="4"/>
    <n v="82.8"/>
    <x v="0"/>
    <d v="2021-02-20T00:00:00"/>
    <x v="0"/>
    <n v="6"/>
    <x v="2"/>
    <n v="0.48"/>
    <x v="0"/>
    <x v="0"/>
  </r>
  <r>
    <x v="673"/>
    <n v="71"/>
    <x v="3"/>
    <x v="0"/>
    <x v="0"/>
    <n v="161.47999999999999"/>
    <x v="4"/>
    <n v="968.87999999999988"/>
    <n v="164"/>
    <x v="0"/>
    <x v="0"/>
    <n v="44.1"/>
    <x v="1"/>
    <d v="2023-11-26T00:00:00"/>
    <x v="2"/>
    <n v="50"/>
    <x v="0"/>
    <n v="0.19"/>
    <x v="1"/>
    <x v="0"/>
  </r>
  <r>
    <x v="674"/>
    <n v="56"/>
    <x v="0"/>
    <x v="0"/>
    <x v="5"/>
    <n v="156.02000000000001"/>
    <x v="9"/>
    <n v="2340.3000000000002"/>
    <n v="188"/>
    <x v="0"/>
    <x v="3"/>
    <n v="74.599999999999994"/>
    <x v="0"/>
    <d v="2022-04-25T00:00:00"/>
    <x v="0"/>
    <n v="86"/>
    <x v="1"/>
    <n v="0.56000000000000005"/>
    <x v="2"/>
    <x v="0"/>
  </r>
  <r>
    <x v="674"/>
    <n v="58"/>
    <x v="0"/>
    <x v="1"/>
    <x v="2"/>
    <n v="188.84"/>
    <x v="0"/>
    <n v="1699.56"/>
    <n v="41"/>
    <x v="0"/>
    <x v="3"/>
    <n v="23.1"/>
    <x v="1"/>
    <d v="2024-02-08T00:00:00"/>
    <x v="2"/>
    <n v="97"/>
    <x v="1"/>
    <n v="0.49"/>
    <x v="0"/>
    <x v="0"/>
  </r>
  <r>
    <x v="675"/>
    <n v="74"/>
    <x v="3"/>
    <x v="1"/>
    <x v="1"/>
    <n v="100.07"/>
    <x v="1"/>
    <n v="1300.9099999999999"/>
    <n v="311"/>
    <x v="0"/>
    <x v="2"/>
    <n v="97.1"/>
    <x v="0"/>
    <d v="2024-01-09T00:00:00"/>
    <x v="2"/>
    <n v="68"/>
    <x v="1"/>
    <n v="0.65"/>
    <x v="2"/>
    <x v="0"/>
  </r>
  <r>
    <x v="675"/>
    <n v="58"/>
    <x v="0"/>
    <x v="0"/>
    <x v="5"/>
    <n v="59.63"/>
    <x v="8"/>
    <n v="715.56000000000006"/>
    <n v="325"/>
    <x v="0"/>
    <x v="3"/>
    <n v="31.6"/>
    <x v="1"/>
    <d v="2025-04-14T00:00:00"/>
    <x v="2"/>
    <n v="15"/>
    <x v="2"/>
    <n v="0.26"/>
    <x v="0"/>
    <x v="0"/>
  </r>
  <r>
    <x v="676"/>
    <n v="56"/>
    <x v="0"/>
    <x v="1"/>
    <x v="1"/>
    <n v="51.92"/>
    <x v="13"/>
    <n v="726.88"/>
    <n v="16"/>
    <x v="0"/>
    <x v="4"/>
    <n v="72.3"/>
    <x v="0"/>
    <d v="2021-10-19T00:00:00"/>
    <x v="0"/>
    <n v="41"/>
    <x v="0"/>
    <n v="0.45"/>
    <x v="0"/>
    <x v="0"/>
  </r>
  <r>
    <x v="677"/>
    <n v="73"/>
    <x v="3"/>
    <x v="0"/>
    <x v="9"/>
    <n v="19.03"/>
    <x v="7"/>
    <n v="152.24"/>
    <n v="8"/>
    <x v="0"/>
    <x v="3"/>
    <n v="94.4"/>
    <x v="0"/>
    <d v="2023-07-08T00:00:00"/>
    <x v="2"/>
    <n v="73"/>
    <x v="1"/>
    <n v="0.09"/>
    <x v="1"/>
    <x v="0"/>
  </r>
  <r>
    <x v="677"/>
    <n v="27"/>
    <x v="1"/>
    <x v="0"/>
    <x v="4"/>
    <n v="40.03"/>
    <x v="4"/>
    <n v="240.18"/>
    <n v="320"/>
    <x v="0"/>
    <x v="4"/>
    <n v="72.099999999999994"/>
    <x v="0"/>
    <d v="2020-12-13T00:00:00"/>
    <x v="1"/>
    <n v="88"/>
    <x v="1"/>
    <n v="0.12"/>
    <x v="1"/>
    <x v="0"/>
  </r>
  <r>
    <x v="678"/>
    <n v="28"/>
    <x v="1"/>
    <x v="1"/>
    <x v="8"/>
    <n v="50.46"/>
    <x v="1"/>
    <n v="655.98"/>
    <n v="227"/>
    <x v="0"/>
    <x v="4"/>
    <n v="34.4"/>
    <x v="1"/>
    <d v="2025-06-08T00:00:00"/>
    <x v="2"/>
    <n v="84"/>
    <x v="1"/>
    <n v="0.36"/>
    <x v="0"/>
    <x v="0"/>
  </r>
  <r>
    <x v="679"/>
    <n v="32"/>
    <x v="1"/>
    <x v="0"/>
    <x v="7"/>
    <n v="80.33"/>
    <x v="1"/>
    <n v="1044.29"/>
    <n v="234"/>
    <x v="0"/>
    <x v="4"/>
    <n v="6.3"/>
    <x v="2"/>
    <d v="2021-08-01T00:00:00"/>
    <x v="0"/>
    <n v="59"/>
    <x v="0"/>
    <n v="0.32"/>
    <x v="0"/>
    <x v="0"/>
  </r>
  <r>
    <x v="679"/>
    <n v="58"/>
    <x v="0"/>
    <x v="1"/>
    <x v="5"/>
    <n v="207.71"/>
    <x v="7"/>
    <n v="1661.68"/>
    <n v="208"/>
    <x v="0"/>
    <x v="4"/>
    <n v="79.400000000000006"/>
    <x v="0"/>
    <d v="2021-10-26T00:00:00"/>
    <x v="0"/>
    <n v="54"/>
    <x v="0"/>
    <n v="0.49"/>
    <x v="0"/>
    <x v="0"/>
  </r>
  <r>
    <x v="680"/>
    <n v="66"/>
    <x v="3"/>
    <x v="1"/>
    <x v="2"/>
    <n v="159.11000000000001"/>
    <x v="7"/>
    <n v="1272.8800000000001"/>
    <n v="331"/>
    <x v="0"/>
    <x v="2"/>
    <n v="11"/>
    <x v="2"/>
    <d v="2024-06-28T00:00:00"/>
    <x v="2"/>
    <n v="10"/>
    <x v="2"/>
    <n v="0.37"/>
    <x v="0"/>
    <x v="0"/>
  </r>
  <r>
    <x v="680"/>
    <n v="18"/>
    <x v="4"/>
    <x v="0"/>
    <x v="2"/>
    <m/>
    <x v="3"/>
    <n v="0"/>
    <n v="66"/>
    <x v="0"/>
    <x v="2"/>
    <n v="70.2"/>
    <x v="0"/>
    <d v="2021-05-17T00:00:00"/>
    <x v="0"/>
    <n v="1"/>
    <x v="2"/>
    <n v="0.12"/>
    <x v="1"/>
    <x v="1"/>
  </r>
  <r>
    <x v="681"/>
    <n v="33"/>
    <x v="1"/>
    <x v="2"/>
    <x v="5"/>
    <m/>
    <x v="7"/>
    <n v="0"/>
    <n v="198"/>
    <x v="0"/>
    <x v="2"/>
    <n v="98.1"/>
    <x v="0"/>
    <d v="2024-10-13T00:00:00"/>
    <x v="2"/>
    <n v="22"/>
    <x v="2"/>
    <n v="0.13"/>
    <x v="1"/>
    <x v="1"/>
  </r>
  <r>
    <x v="681"/>
    <n v="21"/>
    <x v="4"/>
    <x v="1"/>
    <x v="3"/>
    <n v="114.57"/>
    <x v="0"/>
    <n v="1031.1299999999999"/>
    <n v="141"/>
    <x v="0"/>
    <x v="3"/>
    <n v="32.6"/>
    <x v="1"/>
    <d v="2024-12-11T00:00:00"/>
    <x v="2"/>
    <n v="69"/>
    <x v="1"/>
    <n v="0.01"/>
    <x v="1"/>
    <x v="0"/>
  </r>
  <r>
    <x v="682"/>
    <n v="77"/>
    <x v="3"/>
    <x v="1"/>
    <x v="8"/>
    <m/>
    <x v="14"/>
    <n v="0"/>
    <n v="97"/>
    <x v="0"/>
    <x v="3"/>
    <n v="65.8"/>
    <x v="0"/>
    <d v="2022-07-27T00:00:00"/>
    <x v="0"/>
    <n v="93"/>
    <x v="1"/>
    <n v="0.28999999999999998"/>
    <x v="0"/>
    <x v="1"/>
  </r>
  <r>
    <x v="683"/>
    <n v="45"/>
    <x v="2"/>
    <x v="0"/>
    <x v="6"/>
    <n v="161.66999999999999"/>
    <x v="7"/>
    <n v="1293.3599999999999"/>
    <n v="77"/>
    <x v="0"/>
    <x v="1"/>
    <n v="35.799999999999997"/>
    <x v="1"/>
    <d v="2022-09-18T00:00:00"/>
    <x v="0"/>
    <n v="92"/>
    <x v="1"/>
    <n v="0.41"/>
    <x v="0"/>
    <x v="0"/>
  </r>
  <r>
    <x v="684"/>
    <n v="52"/>
    <x v="5"/>
    <x v="0"/>
    <x v="2"/>
    <n v="119.97"/>
    <x v="7"/>
    <n v="959.76"/>
    <n v="103"/>
    <x v="0"/>
    <x v="1"/>
    <n v="78"/>
    <x v="0"/>
    <d v="2024-12-14T00:00:00"/>
    <x v="2"/>
    <n v="97"/>
    <x v="1"/>
    <n v="0.24"/>
    <x v="0"/>
    <x v="0"/>
  </r>
  <r>
    <x v="685"/>
    <n v="40"/>
    <x v="2"/>
    <x v="0"/>
    <x v="9"/>
    <n v="67.09"/>
    <x v="6"/>
    <n v="737.99"/>
    <n v="211"/>
    <x v="0"/>
    <x v="1"/>
    <n v="32.200000000000003"/>
    <x v="1"/>
    <d v="2025-03-26T00:00:00"/>
    <x v="2"/>
    <n v="43"/>
    <x v="0"/>
    <n v="0.15"/>
    <x v="1"/>
    <x v="0"/>
  </r>
  <r>
    <x v="686"/>
    <n v="75"/>
    <x v="3"/>
    <x v="1"/>
    <x v="4"/>
    <n v="133.65"/>
    <x v="6"/>
    <n v="1470.15"/>
    <n v="61"/>
    <x v="0"/>
    <x v="0"/>
    <n v="79.7"/>
    <x v="0"/>
    <d v="2022-10-24T00:00:00"/>
    <x v="0"/>
    <n v="9"/>
    <x v="2"/>
    <n v="0.21"/>
    <x v="0"/>
    <x v="0"/>
  </r>
  <r>
    <x v="687"/>
    <n v="37"/>
    <x v="2"/>
    <x v="0"/>
    <x v="2"/>
    <n v="61.25"/>
    <x v="14"/>
    <n v="245"/>
    <n v="312"/>
    <x v="0"/>
    <x v="2"/>
    <n v="51.5"/>
    <x v="0"/>
    <d v="2022-05-03T00:00:00"/>
    <x v="0"/>
    <n v="42"/>
    <x v="0"/>
    <n v="0.28999999999999998"/>
    <x v="0"/>
    <x v="0"/>
  </r>
  <r>
    <x v="688"/>
    <n v="78"/>
    <x v="3"/>
    <x v="1"/>
    <x v="7"/>
    <n v="226.05"/>
    <x v="4"/>
    <n v="1356.3000000000002"/>
    <n v="285"/>
    <x v="0"/>
    <x v="2"/>
    <n v="14.1"/>
    <x v="2"/>
    <d v="2021-02-14T00:00:00"/>
    <x v="0"/>
    <n v="83"/>
    <x v="1"/>
    <n v="0.32"/>
    <x v="0"/>
    <x v="0"/>
  </r>
  <r>
    <x v="688"/>
    <n v="35"/>
    <x v="1"/>
    <x v="0"/>
    <x v="4"/>
    <n v="154.57"/>
    <x v="1"/>
    <n v="2009.4099999999999"/>
    <n v="98"/>
    <x v="0"/>
    <x v="3"/>
    <n v="42"/>
    <x v="1"/>
    <d v="2020-12-09T00:00:00"/>
    <x v="1"/>
    <n v="43"/>
    <x v="0"/>
    <n v="0.2"/>
    <x v="1"/>
    <x v="0"/>
  </r>
  <r>
    <x v="689"/>
    <n v="49"/>
    <x v="5"/>
    <x v="0"/>
    <x v="7"/>
    <n v="128.63"/>
    <x v="11"/>
    <n v="2443.9699999999998"/>
    <n v="129"/>
    <x v="0"/>
    <x v="0"/>
    <n v="90.7"/>
    <x v="0"/>
    <d v="2023-10-30T00:00:00"/>
    <x v="2"/>
    <n v="93"/>
    <x v="1"/>
    <n v="0.13"/>
    <x v="1"/>
    <x v="0"/>
  </r>
  <r>
    <x v="689"/>
    <n v="58"/>
    <x v="0"/>
    <x v="1"/>
    <x v="0"/>
    <n v="37.74"/>
    <x v="4"/>
    <n v="226.44"/>
    <n v="199"/>
    <x v="0"/>
    <x v="4"/>
    <n v="82.2"/>
    <x v="0"/>
    <d v="2023-01-31T00:00:00"/>
    <x v="2"/>
    <n v="49"/>
    <x v="0"/>
    <n v="0.28000000000000003"/>
    <x v="0"/>
    <x v="0"/>
  </r>
  <r>
    <x v="690"/>
    <n v="30"/>
    <x v="1"/>
    <x v="1"/>
    <x v="7"/>
    <n v="45.46"/>
    <x v="7"/>
    <n v="363.68"/>
    <n v="263"/>
    <x v="0"/>
    <x v="0"/>
    <n v="98.6"/>
    <x v="0"/>
    <d v="2021-07-27T00:00:00"/>
    <x v="0"/>
    <n v="61"/>
    <x v="0"/>
    <n v="0.08"/>
    <x v="1"/>
    <x v="0"/>
  </r>
  <r>
    <x v="691"/>
    <n v="20"/>
    <x v="4"/>
    <x v="1"/>
    <x v="1"/>
    <n v="140.19999999999999"/>
    <x v="14"/>
    <n v="560.79999999999995"/>
    <n v="312"/>
    <x v="0"/>
    <x v="2"/>
    <n v="11"/>
    <x v="2"/>
    <d v="2022-06-14T00:00:00"/>
    <x v="0"/>
    <n v="76"/>
    <x v="1"/>
    <n v="0.19"/>
    <x v="1"/>
    <x v="0"/>
  </r>
  <r>
    <x v="692"/>
    <n v="79"/>
    <x v="3"/>
    <x v="1"/>
    <x v="6"/>
    <n v="137.63999999999999"/>
    <x v="2"/>
    <n v="963.4799999999999"/>
    <n v="319"/>
    <x v="0"/>
    <x v="4"/>
    <n v="56.8"/>
    <x v="0"/>
    <d v="2023-06-02T00:00:00"/>
    <x v="2"/>
    <n v="38"/>
    <x v="0"/>
    <n v="0.31"/>
    <x v="0"/>
    <x v="0"/>
  </r>
  <r>
    <x v="693"/>
    <n v="57"/>
    <x v="0"/>
    <x v="2"/>
    <x v="6"/>
    <n v="160.84"/>
    <x v="9"/>
    <n v="2412.6"/>
    <n v="261"/>
    <x v="0"/>
    <x v="3"/>
    <n v="97.3"/>
    <x v="0"/>
    <d v="2021-08-28T00:00:00"/>
    <x v="0"/>
    <n v="50"/>
    <x v="0"/>
    <n v="0.26"/>
    <x v="0"/>
    <x v="0"/>
  </r>
  <r>
    <x v="694"/>
    <n v="32"/>
    <x v="1"/>
    <x v="0"/>
    <x v="3"/>
    <m/>
    <x v="3"/>
    <n v="0"/>
    <n v="254"/>
    <x v="0"/>
    <x v="1"/>
    <n v="74"/>
    <x v="0"/>
    <d v="2022-04-10T00:00:00"/>
    <x v="0"/>
    <n v="43"/>
    <x v="0"/>
    <n v="0.41"/>
    <x v="0"/>
    <x v="1"/>
  </r>
  <r>
    <x v="695"/>
    <n v="77"/>
    <x v="3"/>
    <x v="1"/>
    <x v="4"/>
    <n v="126.79"/>
    <x v="12"/>
    <n v="2028.64"/>
    <n v="321"/>
    <x v="0"/>
    <x v="2"/>
    <n v="35"/>
    <x v="1"/>
    <d v="2022-09-22T00:00:00"/>
    <x v="0"/>
    <n v="63"/>
    <x v="0"/>
    <n v="0.15"/>
    <x v="1"/>
    <x v="0"/>
  </r>
  <r>
    <x v="696"/>
    <n v="68"/>
    <x v="3"/>
    <x v="1"/>
    <x v="3"/>
    <m/>
    <x v="6"/>
    <n v="0"/>
    <n v="254"/>
    <x v="0"/>
    <x v="4"/>
    <n v="61"/>
    <x v="0"/>
    <d v="2024-01-26T00:00:00"/>
    <x v="2"/>
    <n v="56"/>
    <x v="0"/>
    <n v="0.17"/>
    <x v="1"/>
    <x v="1"/>
  </r>
  <r>
    <x v="697"/>
    <n v="59"/>
    <x v="0"/>
    <x v="1"/>
    <x v="4"/>
    <n v="122.89"/>
    <x v="9"/>
    <n v="1843.35"/>
    <n v="228"/>
    <x v="0"/>
    <x v="4"/>
    <n v="20.6"/>
    <x v="1"/>
    <d v="2020-07-27T00:00:00"/>
    <x v="1"/>
    <n v="90"/>
    <x v="1"/>
    <n v="0.36"/>
    <x v="0"/>
    <x v="0"/>
  </r>
  <r>
    <x v="698"/>
    <n v="72"/>
    <x v="3"/>
    <x v="1"/>
    <x v="7"/>
    <n v="15.44"/>
    <x v="1"/>
    <n v="200.72"/>
    <n v="293"/>
    <x v="0"/>
    <x v="4"/>
    <n v="6.9"/>
    <x v="2"/>
    <d v="2021-01-18T00:00:00"/>
    <x v="0"/>
    <n v="17"/>
    <x v="2"/>
    <n v="0.28999999999999998"/>
    <x v="0"/>
    <x v="0"/>
  </r>
  <r>
    <x v="699"/>
    <n v="55"/>
    <x v="5"/>
    <x v="1"/>
    <x v="5"/>
    <n v="85.43"/>
    <x v="0"/>
    <n v="768.87000000000012"/>
    <n v="82"/>
    <x v="0"/>
    <x v="1"/>
    <n v="84.7"/>
    <x v="0"/>
    <d v="2022-12-23T00:00:00"/>
    <x v="0"/>
    <n v="68"/>
    <x v="1"/>
    <n v="0.42"/>
    <x v="0"/>
    <x v="0"/>
  </r>
  <r>
    <x v="700"/>
    <n v="43"/>
    <x v="2"/>
    <x v="1"/>
    <x v="7"/>
    <n v="95.05"/>
    <x v="1"/>
    <n v="1235.6499999999999"/>
    <n v="261"/>
    <x v="0"/>
    <x v="3"/>
    <n v="49.6"/>
    <x v="1"/>
    <d v="2022-09-15T00:00:00"/>
    <x v="0"/>
    <n v="62"/>
    <x v="0"/>
    <n v="0.26"/>
    <x v="0"/>
    <x v="0"/>
  </r>
  <r>
    <x v="701"/>
    <n v="45"/>
    <x v="2"/>
    <x v="0"/>
    <x v="5"/>
    <n v="62.54"/>
    <x v="3"/>
    <n v="625.4"/>
    <n v="187"/>
    <x v="0"/>
    <x v="1"/>
    <n v="47.1"/>
    <x v="1"/>
    <d v="2022-01-29T00:00:00"/>
    <x v="0"/>
    <n v="97"/>
    <x v="1"/>
    <n v="0.34"/>
    <x v="0"/>
    <x v="0"/>
  </r>
  <r>
    <x v="701"/>
    <n v="59"/>
    <x v="0"/>
    <x v="1"/>
    <x v="9"/>
    <n v="26.48"/>
    <x v="17"/>
    <n v="79.44"/>
    <n v="30"/>
    <x v="0"/>
    <x v="0"/>
    <n v="61.2"/>
    <x v="0"/>
    <d v="2021-06-15T00:00:00"/>
    <x v="0"/>
    <n v="42"/>
    <x v="0"/>
    <n v="0.27"/>
    <x v="0"/>
    <x v="0"/>
  </r>
  <r>
    <x v="702"/>
    <n v="69"/>
    <x v="3"/>
    <x v="0"/>
    <x v="2"/>
    <n v="162.26"/>
    <x v="0"/>
    <n v="1460.34"/>
    <n v="62"/>
    <x v="0"/>
    <x v="1"/>
    <n v="0"/>
    <x v="2"/>
    <d v="2024-02-27T00:00:00"/>
    <x v="2"/>
    <n v="67"/>
    <x v="1"/>
    <n v="0.51"/>
    <x v="2"/>
    <x v="0"/>
  </r>
  <r>
    <x v="703"/>
    <n v="68"/>
    <x v="3"/>
    <x v="1"/>
    <x v="5"/>
    <n v="181.38"/>
    <x v="3"/>
    <n v="1813.8"/>
    <n v="132"/>
    <x v="0"/>
    <x v="0"/>
    <n v="51"/>
    <x v="0"/>
    <d v="2022-07-24T00:00:00"/>
    <x v="0"/>
    <n v="4"/>
    <x v="2"/>
    <n v="0.18"/>
    <x v="1"/>
    <x v="0"/>
  </r>
  <r>
    <x v="704"/>
    <n v="67"/>
    <x v="3"/>
    <x v="1"/>
    <x v="7"/>
    <n v="50.76"/>
    <x v="2"/>
    <n v="355.32"/>
    <n v="24"/>
    <x v="0"/>
    <x v="1"/>
    <n v="89.4"/>
    <x v="0"/>
    <d v="2023-07-24T00:00:00"/>
    <x v="2"/>
    <n v="98"/>
    <x v="1"/>
    <n v="0.43"/>
    <x v="0"/>
    <x v="0"/>
  </r>
  <r>
    <x v="705"/>
    <n v="68"/>
    <x v="3"/>
    <x v="1"/>
    <x v="1"/>
    <n v="35.44"/>
    <x v="6"/>
    <n v="389.84"/>
    <n v="182"/>
    <x v="0"/>
    <x v="2"/>
    <n v="13.2"/>
    <x v="2"/>
    <d v="2021-10-27T00:00:00"/>
    <x v="0"/>
    <n v="47"/>
    <x v="0"/>
    <n v="0.09"/>
    <x v="1"/>
    <x v="0"/>
  </r>
  <r>
    <x v="705"/>
    <n v="34"/>
    <x v="1"/>
    <x v="0"/>
    <x v="1"/>
    <n v="108.73"/>
    <x v="3"/>
    <n v="1087.3"/>
    <n v="80"/>
    <x v="0"/>
    <x v="1"/>
    <n v="88.1"/>
    <x v="0"/>
    <d v="2022-12-06T00:00:00"/>
    <x v="0"/>
    <n v="68"/>
    <x v="1"/>
    <n v="0.25"/>
    <x v="0"/>
    <x v="0"/>
  </r>
  <r>
    <x v="706"/>
    <n v="43"/>
    <x v="2"/>
    <x v="1"/>
    <x v="8"/>
    <n v="121.16"/>
    <x v="0"/>
    <n v="1090.44"/>
    <n v="20"/>
    <x v="0"/>
    <x v="2"/>
    <n v="37.4"/>
    <x v="1"/>
    <d v="2021-06-23T00:00:00"/>
    <x v="0"/>
    <n v="65"/>
    <x v="0"/>
    <n v="0.09"/>
    <x v="1"/>
    <x v="0"/>
  </r>
  <r>
    <x v="706"/>
    <n v="69"/>
    <x v="3"/>
    <x v="0"/>
    <x v="9"/>
    <n v="114.01"/>
    <x v="3"/>
    <n v="1140.1000000000001"/>
    <n v="243"/>
    <x v="0"/>
    <x v="4"/>
    <n v="67"/>
    <x v="0"/>
    <d v="2020-11-01T00:00:00"/>
    <x v="1"/>
    <n v="53"/>
    <x v="0"/>
    <n v="0.28999999999999998"/>
    <x v="0"/>
    <x v="0"/>
  </r>
  <r>
    <x v="707"/>
    <n v="27"/>
    <x v="1"/>
    <x v="0"/>
    <x v="5"/>
    <n v="56.45"/>
    <x v="9"/>
    <n v="846.75"/>
    <n v="173"/>
    <x v="0"/>
    <x v="4"/>
    <n v="1.4"/>
    <x v="2"/>
    <d v="2020-08-07T00:00:00"/>
    <x v="1"/>
    <n v="93"/>
    <x v="1"/>
    <n v="0.06"/>
    <x v="1"/>
    <x v="0"/>
  </r>
  <r>
    <x v="708"/>
    <n v="69"/>
    <x v="3"/>
    <x v="1"/>
    <x v="5"/>
    <n v="128.78"/>
    <x v="2"/>
    <n v="901.46"/>
    <n v="119"/>
    <x v="0"/>
    <x v="1"/>
    <n v="48.6"/>
    <x v="1"/>
    <d v="2024-10-06T00:00:00"/>
    <x v="2"/>
    <n v="76"/>
    <x v="1"/>
    <n v="0.11"/>
    <x v="1"/>
    <x v="0"/>
  </r>
  <r>
    <x v="709"/>
    <n v="53"/>
    <x v="5"/>
    <x v="1"/>
    <x v="1"/>
    <n v="46.78"/>
    <x v="6"/>
    <n v="514.58000000000004"/>
    <n v="2"/>
    <x v="0"/>
    <x v="1"/>
    <n v="67"/>
    <x v="0"/>
    <d v="2024-06-20T00:00:00"/>
    <x v="2"/>
    <n v="21"/>
    <x v="2"/>
    <n v="0.15"/>
    <x v="1"/>
    <x v="0"/>
  </r>
  <r>
    <x v="710"/>
    <n v="36"/>
    <x v="2"/>
    <x v="0"/>
    <x v="5"/>
    <n v="114.79"/>
    <x v="8"/>
    <n v="1377.48"/>
    <n v="253"/>
    <x v="0"/>
    <x v="2"/>
    <n v="90.2"/>
    <x v="0"/>
    <d v="2022-10-16T00:00:00"/>
    <x v="0"/>
    <n v="59"/>
    <x v="0"/>
    <n v="0.22"/>
    <x v="0"/>
    <x v="0"/>
  </r>
  <r>
    <x v="711"/>
    <n v="44"/>
    <x v="2"/>
    <x v="1"/>
    <x v="7"/>
    <m/>
    <x v="3"/>
    <n v="0"/>
    <n v="44"/>
    <x v="0"/>
    <x v="2"/>
    <n v="8.8000000000000007"/>
    <x v="2"/>
    <d v="2025-02-15T00:00:00"/>
    <x v="2"/>
    <n v="63"/>
    <x v="0"/>
    <n v="0.13"/>
    <x v="1"/>
    <x v="1"/>
  </r>
  <r>
    <x v="711"/>
    <n v="58"/>
    <x v="0"/>
    <x v="0"/>
    <x v="5"/>
    <n v="59.67"/>
    <x v="7"/>
    <n v="477.36"/>
    <n v="180"/>
    <x v="0"/>
    <x v="2"/>
    <n v="50.5"/>
    <x v="0"/>
    <d v="2023-09-03T00:00:00"/>
    <x v="2"/>
    <n v="35"/>
    <x v="0"/>
    <n v="0.09"/>
    <x v="1"/>
    <x v="0"/>
  </r>
  <r>
    <x v="712"/>
    <n v="67"/>
    <x v="3"/>
    <x v="1"/>
    <x v="4"/>
    <n v="24.04"/>
    <x v="3"/>
    <n v="240.39999999999998"/>
    <n v="246"/>
    <x v="0"/>
    <x v="2"/>
    <n v="58.2"/>
    <x v="0"/>
    <d v="2024-08-04T00:00:00"/>
    <x v="2"/>
    <n v="24"/>
    <x v="2"/>
    <n v="0.36"/>
    <x v="0"/>
    <x v="0"/>
  </r>
  <r>
    <x v="713"/>
    <n v="73"/>
    <x v="3"/>
    <x v="1"/>
    <x v="3"/>
    <n v="71.28"/>
    <x v="3"/>
    <n v="712.8"/>
    <n v="226"/>
    <x v="0"/>
    <x v="1"/>
    <n v="62"/>
    <x v="0"/>
    <d v="2022-11-12T00:00:00"/>
    <x v="0"/>
    <n v="55"/>
    <x v="0"/>
    <n v="0.46"/>
    <x v="0"/>
    <x v="0"/>
  </r>
  <r>
    <x v="713"/>
    <n v="40"/>
    <x v="2"/>
    <x v="0"/>
    <x v="2"/>
    <n v="119.79"/>
    <x v="9"/>
    <n v="1796.8500000000001"/>
    <n v="38"/>
    <x v="0"/>
    <x v="0"/>
    <n v="74"/>
    <x v="0"/>
    <d v="2020-09-05T00:00:00"/>
    <x v="1"/>
    <n v="36"/>
    <x v="0"/>
    <n v="0.2"/>
    <x v="1"/>
    <x v="0"/>
  </r>
  <r>
    <x v="714"/>
    <n v="27"/>
    <x v="1"/>
    <x v="0"/>
    <x v="0"/>
    <n v="55.81"/>
    <x v="13"/>
    <n v="781.34"/>
    <n v="138"/>
    <x v="0"/>
    <x v="2"/>
    <n v="79.2"/>
    <x v="0"/>
    <d v="2025-01-22T00:00:00"/>
    <x v="2"/>
    <n v="60"/>
    <x v="0"/>
    <n v="0.46"/>
    <x v="0"/>
    <x v="0"/>
  </r>
  <r>
    <x v="715"/>
    <n v="67"/>
    <x v="3"/>
    <x v="0"/>
    <x v="5"/>
    <n v="36.020000000000003"/>
    <x v="16"/>
    <n v="648.36"/>
    <n v="68"/>
    <x v="0"/>
    <x v="3"/>
    <n v="86.9"/>
    <x v="0"/>
    <d v="2024-07-14T00:00:00"/>
    <x v="2"/>
    <n v="69"/>
    <x v="1"/>
    <n v="0.38"/>
    <x v="0"/>
    <x v="0"/>
  </r>
  <r>
    <x v="716"/>
    <n v="56"/>
    <x v="0"/>
    <x v="0"/>
    <x v="3"/>
    <n v="123.41"/>
    <x v="3"/>
    <n v="1234.0999999999999"/>
    <n v="205"/>
    <x v="0"/>
    <x v="0"/>
    <n v="16.3"/>
    <x v="2"/>
    <d v="2021-08-09T00:00:00"/>
    <x v="0"/>
    <n v="17"/>
    <x v="2"/>
    <n v="0.13"/>
    <x v="1"/>
    <x v="0"/>
  </r>
  <r>
    <x v="717"/>
    <n v="64"/>
    <x v="0"/>
    <x v="2"/>
    <x v="8"/>
    <n v="71.69"/>
    <x v="8"/>
    <n v="860.28"/>
    <n v="247"/>
    <x v="0"/>
    <x v="0"/>
    <n v="71.3"/>
    <x v="0"/>
    <d v="2024-05-24T00:00:00"/>
    <x v="2"/>
    <n v="81"/>
    <x v="1"/>
    <n v="0.13"/>
    <x v="1"/>
    <x v="0"/>
  </r>
  <r>
    <x v="718"/>
    <n v="67"/>
    <x v="3"/>
    <x v="1"/>
    <x v="3"/>
    <n v="102.28"/>
    <x v="9"/>
    <n v="1534.2"/>
    <n v="268"/>
    <x v="0"/>
    <x v="0"/>
    <n v="32.799999999999997"/>
    <x v="1"/>
    <d v="2024-08-16T00:00:00"/>
    <x v="2"/>
    <n v="69"/>
    <x v="1"/>
    <n v="0.33"/>
    <x v="0"/>
    <x v="0"/>
  </r>
  <r>
    <x v="719"/>
    <n v="29"/>
    <x v="1"/>
    <x v="1"/>
    <x v="0"/>
    <n v="211.97"/>
    <x v="10"/>
    <n v="1059.8499999999999"/>
    <n v="308"/>
    <x v="0"/>
    <x v="0"/>
    <n v="71"/>
    <x v="0"/>
    <d v="2021-12-04T00:00:00"/>
    <x v="0"/>
    <n v="31"/>
    <x v="2"/>
    <n v="0.23"/>
    <x v="0"/>
    <x v="0"/>
  </r>
  <r>
    <x v="720"/>
    <n v="59"/>
    <x v="0"/>
    <x v="2"/>
    <x v="4"/>
    <n v="72.400000000000006"/>
    <x v="6"/>
    <n v="796.40000000000009"/>
    <n v="105"/>
    <x v="0"/>
    <x v="0"/>
    <n v="92.4"/>
    <x v="0"/>
    <d v="2020-12-13T00:00:00"/>
    <x v="1"/>
    <n v="54"/>
    <x v="0"/>
    <n v="0.45"/>
    <x v="0"/>
    <x v="0"/>
  </r>
  <r>
    <x v="721"/>
    <n v="55"/>
    <x v="5"/>
    <x v="0"/>
    <x v="3"/>
    <n v="83.67"/>
    <x v="1"/>
    <n v="1087.71"/>
    <n v="309"/>
    <x v="0"/>
    <x v="3"/>
    <n v="5.9"/>
    <x v="2"/>
    <d v="2020-11-29T00:00:00"/>
    <x v="1"/>
    <n v="23"/>
    <x v="2"/>
    <n v="0.2"/>
    <x v="1"/>
    <x v="0"/>
  </r>
  <r>
    <x v="722"/>
    <n v="42"/>
    <x v="2"/>
    <x v="1"/>
    <x v="2"/>
    <n v="103.04"/>
    <x v="3"/>
    <n v="1030.4000000000001"/>
    <n v="88"/>
    <x v="0"/>
    <x v="4"/>
    <n v="4.4000000000000004"/>
    <x v="2"/>
    <d v="2021-08-26T00:00:00"/>
    <x v="0"/>
    <n v="23"/>
    <x v="2"/>
    <n v="0.26"/>
    <x v="0"/>
    <x v="0"/>
  </r>
  <r>
    <x v="723"/>
    <n v="51"/>
    <x v="5"/>
    <x v="0"/>
    <x v="1"/>
    <n v="50.01"/>
    <x v="4"/>
    <n v="300.06"/>
    <n v="260"/>
    <x v="0"/>
    <x v="0"/>
    <n v="0"/>
    <x v="2"/>
    <d v="2024-09-17T00:00:00"/>
    <x v="2"/>
    <n v="23"/>
    <x v="2"/>
    <n v="0.21"/>
    <x v="0"/>
    <x v="0"/>
  </r>
  <r>
    <x v="724"/>
    <n v="73"/>
    <x v="3"/>
    <x v="0"/>
    <x v="0"/>
    <n v="68.59"/>
    <x v="6"/>
    <n v="754.49"/>
    <n v="4"/>
    <x v="0"/>
    <x v="4"/>
    <n v="35"/>
    <x v="1"/>
    <d v="2025-04-27T00:00:00"/>
    <x v="2"/>
    <n v="41"/>
    <x v="0"/>
    <n v="0.39"/>
    <x v="0"/>
    <x v="0"/>
  </r>
  <r>
    <x v="725"/>
    <n v="65"/>
    <x v="0"/>
    <x v="1"/>
    <x v="3"/>
    <n v="260.3"/>
    <x v="8"/>
    <n v="3123.6000000000004"/>
    <n v="293"/>
    <x v="0"/>
    <x v="1"/>
    <n v="93.4"/>
    <x v="0"/>
    <d v="2020-07-25T00:00:00"/>
    <x v="1"/>
    <n v="35"/>
    <x v="0"/>
    <n v="0.39"/>
    <x v="0"/>
    <x v="0"/>
  </r>
  <r>
    <x v="726"/>
    <n v="39"/>
    <x v="2"/>
    <x v="0"/>
    <x v="2"/>
    <n v="56.59"/>
    <x v="7"/>
    <n v="452.72"/>
    <n v="0"/>
    <x v="0"/>
    <x v="3"/>
    <n v="0.8"/>
    <x v="2"/>
    <d v="2022-10-24T00:00:00"/>
    <x v="0"/>
    <n v="59"/>
    <x v="0"/>
    <n v="0.21"/>
    <x v="0"/>
    <x v="1"/>
  </r>
  <r>
    <x v="726"/>
    <n v="78"/>
    <x v="3"/>
    <x v="1"/>
    <x v="5"/>
    <n v="83.39"/>
    <x v="13"/>
    <n v="1167.46"/>
    <n v="342"/>
    <x v="0"/>
    <x v="4"/>
    <n v="91.6"/>
    <x v="0"/>
    <d v="2024-03-11T00:00:00"/>
    <x v="2"/>
    <n v="10"/>
    <x v="2"/>
    <n v="0.11"/>
    <x v="1"/>
    <x v="0"/>
  </r>
  <r>
    <x v="726"/>
    <n v="48"/>
    <x v="5"/>
    <x v="1"/>
    <x v="7"/>
    <n v="51.1"/>
    <x v="0"/>
    <n v="459.90000000000003"/>
    <n v="21"/>
    <x v="0"/>
    <x v="0"/>
    <n v="52"/>
    <x v="0"/>
    <d v="2022-10-10T00:00:00"/>
    <x v="0"/>
    <n v="78"/>
    <x v="1"/>
    <n v="0.2"/>
    <x v="1"/>
    <x v="0"/>
  </r>
  <r>
    <x v="727"/>
    <n v="19"/>
    <x v="4"/>
    <x v="0"/>
    <x v="0"/>
    <n v="40.85"/>
    <x v="10"/>
    <n v="204.25"/>
    <n v="35"/>
    <x v="0"/>
    <x v="1"/>
    <n v="61"/>
    <x v="0"/>
    <d v="2023-02-08T00:00:00"/>
    <x v="2"/>
    <n v="75"/>
    <x v="1"/>
    <n v="0.19"/>
    <x v="1"/>
    <x v="0"/>
  </r>
  <r>
    <x v="728"/>
    <n v="34"/>
    <x v="1"/>
    <x v="1"/>
    <x v="6"/>
    <n v="55.38"/>
    <x v="8"/>
    <n v="664.56000000000006"/>
    <n v="237"/>
    <x v="0"/>
    <x v="2"/>
    <n v="10.6"/>
    <x v="2"/>
    <d v="2025-02-20T00:00:00"/>
    <x v="2"/>
    <n v="59"/>
    <x v="0"/>
    <n v="0.22"/>
    <x v="0"/>
    <x v="0"/>
  </r>
  <r>
    <x v="729"/>
    <n v="47"/>
    <x v="5"/>
    <x v="0"/>
    <x v="0"/>
    <n v="128"/>
    <x v="9"/>
    <n v="1920"/>
    <n v="29"/>
    <x v="0"/>
    <x v="0"/>
    <n v="28.4"/>
    <x v="1"/>
    <d v="2025-06-10T00:00:00"/>
    <x v="2"/>
    <n v="80"/>
    <x v="1"/>
    <n v="0.3"/>
    <x v="0"/>
    <x v="0"/>
  </r>
  <r>
    <x v="729"/>
    <n v="18"/>
    <x v="4"/>
    <x v="1"/>
    <x v="3"/>
    <n v="53.37"/>
    <x v="6"/>
    <n v="587.06999999999994"/>
    <n v="162"/>
    <x v="0"/>
    <x v="3"/>
    <n v="39"/>
    <x v="1"/>
    <d v="2024-09-26T00:00:00"/>
    <x v="2"/>
    <n v="32"/>
    <x v="2"/>
    <n v="0.19"/>
    <x v="1"/>
    <x v="0"/>
  </r>
  <r>
    <x v="730"/>
    <n v="40"/>
    <x v="2"/>
    <x v="1"/>
    <x v="3"/>
    <n v="19.14"/>
    <x v="16"/>
    <n v="344.52"/>
    <n v="75"/>
    <x v="0"/>
    <x v="2"/>
    <n v="20.399999999999999"/>
    <x v="1"/>
    <d v="2024-01-02T00:00:00"/>
    <x v="2"/>
    <n v="20"/>
    <x v="2"/>
    <n v="0.21"/>
    <x v="0"/>
    <x v="0"/>
  </r>
  <r>
    <x v="731"/>
    <n v="30"/>
    <x v="1"/>
    <x v="1"/>
    <x v="2"/>
    <n v="100.09"/>
    <x v="4"/>
    <n v="600.54"/>
    <n v="51"/>
    <x v="0"/>
    <x v="2"/>
    <n v="0"/>
    <x v="2"/>
    <d v="2021-08-03T00:00:00"/>
    <x v="0"/>
    <n v="31"/>
    <x v="2"/>
    <n v="0.35"/>
    <x v="0"/>
    <x v="0"/>
  </r>
  <r>
    <x v="732"/>
    <n v="39"/>
    <x v="2"/>
    <x v="1"/>
    <x v="6"/>
    <n v="63.72"/>
    <x v="6"/>
    <n v="700.92"/>
    <n v="153"/>
    <x v="0"/>
    <x v="4"/>
    <n v="26.7"/>
    <x v="1"/>
    <d v="2020-10-07T00:00:00"/>
    <x v="1"/>
    <n v="58"/>
    <x v="0"/>
    <n v="0.3"/>
    <x v="0"/>
    <x v="0"/>
  </r>
  <r>
    <x v="732"/>
    <n v="25"/>
    <x v="4"/>
    <x v="0"/>
    <x v="6"/>
    <n v="51.24"/>
    <x v="8"/>
    <n v="614.88"/>
    <n v="1"/>
    <x v="0"/>
    <x v="2"/>
    <n v="31.4"/>
    <x v="1"/>
    <d v="2025-03-30T00:00:00"/>
    <x v="2"/>
    <n v="40"/>
    <x v="0"/>
    <n v="0.27"/>
    <x v="0"/>
    <x v="0"/>
  </r>
  <r>
    <x v="733"/>
    <n v="48"/>
    <x v="5"/>
    <x v="1"/>
    <x v="4"/>
    <n v="38.28"/>
    <x v="4"/>
    <n v="229.68"/>
    <n v="266"/>
    <x v="0"/>
    <x v="2"/>
    <n v="8.3000000000000007"/>
    <x v="2"/>
    <d v="2021-02-13T00:00:00"/>
    <x v="0"/>
    <n v="19"/>
    <x v="2"/>
    <n v="0.4"/>
    <x v="0"/>
    <x v="0"/>
  </r>
  <r>
    <x v="734"/>
    <n v="40"/>
    <x v="2"/>
    <x v="0"/>
    <x v="9"/>
    <n v="127.65"/>
    <x v="0"/>
    <n v="1148.8500000000001"/>
    <n v="288"/>
    <x v="0"/>
    <x v="0"/>
    <n v="62.6"/>
    <x v="0"/>
    <d v="2025-01-24T00:00:00"/>
    <x v="2"/>
    <n v="67"/>
    <x v="1"/>
    <n v="0.1"/>
    <x v="1"/>
    <x v="0"/>
  </r>
  <r>
    <x v="734"/>
    <n v="19"/>
    <x v="4"/>
    <x v="0"/>
    <x v="6"/>
    <n v="75.63"/>
    <x v="7"/>
    <n v="605.04"/>
    <n v="99"/>
    <x v="0"/>
    <x v="4"/>
    <n v="63.3"/>
    <x v="0"/>
    <d v="2025-03-08T00:00:00"/>
    <x v="2"/>
    <n v="93"/>
    <x v="1"/>
    <n v="0.28000000000000003"/>
    <x v="0"/>
    <x v="0"/>
  </r>
  <r>
    <x v="735"/>
    <n v="67"/>
    <x v="3"/>
    <x v="0"/>
    <x v="7"/>
    <n v="68.98"/>
    <x v="3"/>
    <n v="689.80000000000007"/>
    <n v="308"/>
    <x v="0"/>
    <x v="3"/>
    <n v="94.5"/>
    <x v="0"/>
    <d v="2023-06-04T00:00:00"/>
    <x v="2"/>
    <n v="7"/>
    <x v="2"/>
    <n v="0.3"/>
    <x v="0"/>
    <x v="0"/>
  </r>
  <r>
    <x v="736"/>
    <n v="75"/>
    <x v="3"/>
    <x v="0"/>
    <x v="6"/>
    <n v="114.37"/>
    <x v="8"/>
    <n v="1372.44"/>
    <n v="244"/>
    <x v="0"/>
    <x v="4"/>
    <n v="88.9"/>
    <x v="0"/>
    <d v="2022-07-23T00:00:00"/>
    <x v="0"/>
    <n v="13"/>
    <x v="2"/>
    <n v="0.39"/>
    <x v="0"/>
    <x v="0"/>
  </r>
  <r>
    <x v="737"/>
    <n v="48"/>
    <x v="5"/>
    <x v="0"/>
    <x v="3"/>
    <n v="49.91"/>
    <x v="2"/>
    <n v="349.37"/>
    <n v="193"/>
    <x v="0"/>
    <x v="1"/>
    <n v="36"/>
    <x v="1"/>
    <d v="2025-04-10T00:00:00"/>
    <x v="2"/>
    <n v="34"/>
    <x v="0"/>
    <n v="0.51"/>
    <x v="2"/>
    <x v="0"/>
  </r>
  <r>
    <x v="738"/>
    <n v="28"/>
    <x v="1"/>
    <x v="2"/>
    <x v="3"/>
    <n v="28.98"/>
    <x v="7"/>
    <n v="231.84"/>
    <n v="34"/>
    <x v="0"/>
    <x v="2"/>
    <n v="14.4"/>
    <x v="2"/>
    <d v="2025-01-10T00:00:00"/>
    <x v="2"/>
    <n v="34"/>
    <x v="0"/>
    <n v="0.56000000000000005"/>
    <x v="2"/>
    <x v="0"/>
  </r>
  <r>
    <x v="738"/>
    <n v="25"/>
    <x v="4"/>
    <x v="0"/>
    <x v="7"/>
    <n v="79.400000000000006"/>
    <x v="3"/>
    <n v="794"/>
    <n v="203"/>
    <x v="0"/>
    <x v="4"/>
    <n v="61.3"/>
    <x v="0"/>
    <d v="2022-11-16T00:00:00"/>
    <x v="0"/>
    <n v="43"/>
    <x v="0"/>
    <n v="0.11"/>
    <x v="1"/>
    <x v="0"/>
  </r>
  <r>
    <x v="739"/>
    <n v="73"/>
    <x v="3"/>
    <x v="1"/>
    <x v="8"/>
    <n v="57.62"/>
    <x v="8"/>
    <n v="691.43999999999994"/>
    <n v="87"/>
    <x v="0"/>
    <x v="2"/>
    <n v="30.4"/>
    <x v="1"/>
    <d v="2024-10-04T00:00:00"/>
    <x v="2"/>
    <n v="69"/>
    <x v="1"/>
    <n v="0.33"/>
    <x v="0"/>
    <x v="0"/>
  </r>
  <r>
    <x v="740"/>
    <n v="28"/>
    <x v="1"/>
    <x v="0"/>
    <x v="2"/>
    <n v="57.05"/>
    <x v="4"/>
    <n v="342.29999999999995"/>
    <n v="196"/>
    <x v="0"/>
    <x v="4"/>
    <n v="73.5"/>
    <x v="0"/>
    <d v="2020-08-06T00:00:00"/>
    <x v="1"/>
    <n v="85"/>
    <x v="1"/>
    <n v="0.19"/>
    <x v="1"/>
    <x v="0"/>
  </r>
  <r>
    <x v="741"/>
    <n v="27"/>
    <x v="1"/>
    <x v="1"/>
    <x v="5"/>
    <n v="321.93"/>
    <x v="1"/>
    <n v="4185.09"/>
    <n v="309"/>
    <x v="0"/>
    <x v="1"/>
    <n v="25.7"/>
    <x v="1"/>
    <d v="2023-10-05T00:00:00"/>
    <x v="2"/>
    <n v="19"/>
    <x v="2"/>
    <n v="0.11"/>
    <x v="1"/>
    <x v="0"/>
  </r>
  <r>
    <x v="741"/>
    <n v="30"/>
    <x v="1"/>
    <x v="0"/>
    <x v="8"/>
    <n v="74.13"/>
    <x v="10"/>
    <n v="370.65"/>
    <n v="246"/>
    <x v="0"/>
    <x v="1"/>
    <n v="16.2"/>
    <x v="2"/>
    <d v="2024-01-14T00:00:00"/>
    <x v="2"/>
    <n v="54"/>
    <x v="0"/>
    <n v="0.1"/>
    <x v="1"/>
    <x v="0"/>
  </r>
  <r>
    <x v="742"/>
    <n v="73"/>
    <x v="3"/>
    <x v="0"/>
    <x v="3"/>
    <n v="134.66999999999999"/>
    <x v="8"/>
    <n v="1616.04"/>
    <n v="29"/>
    <x v="0"/>
    <x v="3"/>
    <n v="21.9"/>
    <x v="1"/>
    <d v="2024-09-15T00:00:00"/>
    <x v="2"/>
    <n v="70"/>
    <x v="1"/>
    <n v="0.14000000000000001"/>
    <x v="1"/>
    <x v="0"/>
  </r>
  <r>
    <x v="743"/>
    <n v="68"/>
    <x v="3"/>
    <x v="0"/>
    <x v="9"/>
    <n v="80.12"/>
    <x v="3"/>
    <n v="801.2"/>
    <n v="287"/>
    <x v="0"/>
    <x v="0"/>
    <n v="27.9"/>
    <x v="1"/>
    <d v="2024-01-03T00:00:00"/>
    <x v="2"/>
    <n v="46"/>
    <x v="0"/>
    <n v="0.44"/>
    <x v="0"/>
    <x v="0"/>
  </r>
  <r>
    <x v="744"/>
    <n v="29"/>
    <x v="1"/>
    <x v="0"/>
    <x v="2"/>
    <n v="182.62"/>
    <x v="5"/>
    <n v="3104.54"/>
    <n v="238"/>
    <x v="0"/>
    <x v="1"/>
    <n v="13.2"/>
    <x v="2"/>
    <d v="2022-02-28T00:00:00"/>
    <x v="0"/>
    <n v="20"/>
    <x v="2"/>
    <n v="0.2"/>
    <x v="1"/>
    <x v="0"/>
  </r>
  <r>
    <x v="745"/>
    <n v="52"/>
    <x v="5"/>
    <x v="0"/>
    <x v="4"/>
    <n v="141.66999999999999"/>
    <x v="6"/>
    <n v="1558.37"/>
    <n v="255"/>
    <x v="0"/>
    <x v="4"/>
    <n v="0.4"/>
    <x v="2"/>
    <d v="2024-05-13T00:00:00"/>
    <x v="2"/>
    <n v="26"/>
    <x v="2"/>
    <n v="0.21"/>
    <x v="0"/>
    <x v="0"/>
  </r>
  <r>
    <x v="745"/>
    <n v="44"/>
    <x v="2"/>
    <x v="0"/>
    <x v="6"/>
    <n v="131.88"/>
    <x v="6"/>
    <n v="1450.6799999999998"/>
    <n v="291"/>
    <x v="0"/>
    <x v="2"/>
    <n v="96.6"/>
    <x v="0"/>
    <d v="2023-11-18T00:00:00"/>
    <x v="2"/>
    <n v="69"/>
    <x v="1"/>
    <n v="0.05"/>
    <x v="1"/>
    <x v="0"/>
  </r>
  <r>
    <x v="746"/>
    <n v="73"/>
    <x v="3"/>
    <x v="2"/>
    <x v="5"/>
    <n v="137.24"/>
    <x v="7"/>
    <n v="1097.92"/>
    <n v="15"/>
    <x v="0"/>
    <x v="0"/>
    <n v="21.5"/>
    <x v="1"/>
    <d v="2022-07-16T00:00:00"/>
    <x v="0"/>
    <n v="87"/>
    <x v="1"/>
    <n v="0.28999999999999998"/>
    <x v="0"/>
    <x v="0"/>
  </r>
  <r>
    <x v="747"/>
    <n v="41"/>
    <x v="2"/>
    <x v="0"/>
    <x v="8"/>
    <m/>
    <x v="1"/>
    <n v="0"/>
    <n v="266"/>
    <x v="0"/>
    <x v="2"/>
    <n v="49.6"/>
    <x v="1"/>
    <d v="2021-05-14T00:00:00"/>
    <x v="0"/>
    <n v="70"/>
    <x v="1"/>
    <n v="0.12"/>
    <x v="1"/>
    <x v="1"/>
  </r>
  <r>
    <x v="748"/>
    <n v="32"/>
    <x v="1"/>
    <x v="1"/>
    <x v="7"/>
    <n v="41.73"/>
    <x v="1"/>
    <n v="542.49"/>
    <n v="149"/>
    <x v="0"/>
    <x v="3"/>
    <n v="5.5"/>
    <x v="2"/>
    <d v="2024-01-02T00:00:00"/>
    <x v="2"/>
    <n v="79"/>
    <x v="1"/>
    <n v="0.38"/>
    <x v="0"/>
    <x v="0"/>
  </r>
  <r>
    <x v="749"/>
    <n v="42"/>
    <x v="2"/>
    <x v="1"/>
    <x v="7"/>
    <n v="127.18"/>
    <x v="6"/>
    <n v="1398.98"/>
    <n v="53"/>
    <x v="0"/>
    <x v="3"/>
    <n v="99"/>
    <x v="0"/>
    <d v="2022-11-10T00:00:00"/>
    <x v="0"/>
    <n v="38"/>
    <x v="0"/>
    <n v="0.28000000000000003"/>
    <x v="0"/>
    <x v="0"/>
  </r>
  <r>
    <x v="750"/>
    <n v="63"/>
    <x v="0"/>
    <x v="0"/>
    <x v="9"/>
    <n v="142.66999999999999"/>
    <x v="7"/>
    <n v="1141.3599999999999"/>
    <n v="343"/>
    <x v="0"/>
    <x v="3"/>
    <n v="99.2"/>
    <x v="0"/>
    <d v="2020-11-03T00:00:00"/>
    <x v="1"/>
    <n v="30"/>
    <x v="2"/>
    <n v="0.43"/>
    <x v="0"/>
    <x v="0"/>
  </r>
  <r>
    <x v="751"/>
    <n v="44"/>
    <x v="2"/>
    <x v="0"/>
    <x v="0"/>
    <m/>
    <x v="1"/>
    <n v="0"/>
    <n v="241"/>
    <x v="0"/>
    <x v="1"/>
    <n v="50.4"/>
    <x v="0"/>
    <d v="2024-02-17T00:00:00"/>
    <x v="2"/>
    <n v="6"/>
    <x v="2"/>
    <n v="0.17"/>
    <x v="1"/>
    <x v="1"/>
  </r>
  <r>
    <x v="752"/>
    <n v="19"/>
    <x v="4"/>
    <x v="1"/>
    <x v="8"/>
    <n v="193.7"/>
    <x v="12"/>
    <n v="3099.2"/>
    <n v="135"/>
    <x v="0"/>
    <x v="1"/>
    <n v="15.3"/>
    <x v="2"/>
    <d v="2021-06-12T00:00:00"/>
    <x v="0"/>
    <n v="81"/>
    <x v="1"/>
    <n v="0.03"/>
    <x v="1"/>
    <x v="0"/>
  </r>
  <r>
    <x v="753"/>
    <n v="65"/>
    <x v="0"/>
    <x v="0"/>
    <x v="2"/>
    <m/>
    <x v="0"/>
    <n v="0"/>
    <n v="217"/>
    <x v="0"/>
    <x v="1"/>
    <n v="15.4"/>
    <x v="2"/>
    <d v="2023-10-29T00:00:00"/>
    <x v="2"/>
    <n v="16"/>
    <x v="2"/>
    <n v="0.27"/>
    <x v="0"/>
    <x v="1"/>
  </r>
  <r>
    <x v="754"/>
    <n v="65"/>
    <x v="0"/>
    <x v="1"/>
    <x v="4"/>
    <n v="97.42"/>
    <x v="2"/>
    <n v="681.94"/>
    <n v="339"/>
    <x v="0"/>
    <x v="1"/>
    <n v="12.7"/>
    <x v="2"/>
    <d v="2024-04-25T00:00:00"/>
    <x v="2"/>
    <n v="93"/>
    <x v="1"/>
    <n v="0.1"/>
    <x v="1"/>
    <x v="0"/>
  </r>
  <r>
    <x v="755"/>
    <n v="70"/>
    <x v="3"/>
    <x v="1"/>
    <x v="4"/>
    <m/>
    <x v="10"/>
    <n v="0"/>
    <n v="80"/>
    <x v="0"/>
    <x v="1"/>
    <n v="37.4"/>
    <x v="1"/>
    <d v="2023-02-12T00:00:00"/>
    <x v="2"/>
    <n v="7"/>
    <x v="2"/>
    <n v="0.57999999999999996"/>
    <x v="2"/>
    <x v="1"/>
  </r>
  <r>
    <x v="756"/>
    <n v="18"/>
    <x v="4"/>
    <x v="2"/>
    <x v="2"/>
    <n v="82.14"/>
    <x v="0"/>
    <n v="739.26"/>
    <n v="302"/>
    <x v="0"/>
    <x v="3"/>
    <n v="22.9"/>
    <x v="1"/>
    <d v="2025-03-19T00:00:00"/>
    <x v="2"/>
    <n v="24"/>
    <x v="2"/>
    <n v="0.09"/>
    <x v="1"/>
    <x v="0"/>
  </r>
  <r>
    <x v="757"/>
    <n v="30"/>
    <x v="1"/>
    <x v="1"/>
    <x v="5"/>
    <n v="105.37"/>
    <x v="3"/>
    <n v="1053.7"/>
    <n v="180"/>
    <x v="0"/>
    <x v="0"/>
    <n v="82.4"/>
    <x v="0"/>
    <d v="2023-05-08T00:00:00"/>
    <x v="2"/>
    <n v="71"/>
    <x v="1"/>
    <n v="0.13"/>
    <x v="1"/>
    <x v="0"/>
  </r>
  <r>
    <x v="758"/>
    <n v="29"/>
    <x v="1"/>
    <x v="1"/>
    <x v="9"/>
    <n v="63.77"/>
    <x v="3"/>
    <n v="637.70000000000005"/>
    <n v="61"/>
    <x v="0"/>
    <x v="4"/>
    <n v="33.9"/>
    <x v="1"/>
    <d v="2020-12-20T00:00:00"/>
    <x v="1"/>
    <n v="68"/>
    <x v="1"/>
    <n v="0.14000000000000001"/>
    <x v="1"/>
    <x v="0"/>
  </r>
  <r>
    <x v="759"/>
    <n v="44"/>
    <x v="2"/>
    <x v="2"/>
    <x v="8"/>
    <n v="52.83"/>
    <x v="13"/>
    <n v="739.62"/>
    <n v="97"/>
    <x v="0"/>
    <x v="2"/>
    <n v="19.100000000000001"/>
    <x v="2"/>
    <d v="2022-08-15T00:00:00"/>
    <x v="0"/>
    <n v="80"/>
    <x v="1"/>
    <n v="0.14000000000000001"/>
    <x v="1"/>
    <x v="0"/>
  </r>
  <r>
    <x v="759"/>
    <n v="76"/>
    <x v="3"/>
    <x v="0"/>
    <x v="1"/>
    <n v="81.89"/>
    <x v="6"/>
    <n v="900.79"/>
    <n v="185"/>
    <x v="0"/>
    <x v="3"/>
    <n v="89.7"/>
    <x v="0"/>
    <d v="2020-11-07T00:00:00"/>
    <x v="1"/>
    <n v="2"/>
    <x v="2"/>
    <n v="0.33"/>
    <x v="0"/>
    <x v="0"/>
  </r>
  <r>
    <x v="760"/>
    <n v="56"/>
    <x v="0"/>
    <x v="1"/>
    <x v="5"/>
    <m/>
    <x v="13"/>
    <n v="0"/>
    <n v="363"/>
    <x v="0"/>
    <x v="1"/>
    <n v="32.299999999999997"/>
    <x v="1"/>
    <d v="2021-07-14T00:00:00"/>
    <x v="0"/>
    <n v="71"/>
    <x v="1"/>
    <n v="0.54"/>
    <x v="2"/>
    <x v="1"/>
  </r>
  <r>
    <x v="761"/>
    <n v="45"/>
    <x v="2"/>
    <x v="2"/>
    <x v="8"/>
    <n v="150.11000000000001"/>
    <x v="7"/>
    <n v="1200.8800000000001"/>
    <n v="338"/>
    <x v="0"/>
    <x v="1"/>
    <n v="29.2"/>
    <x v="1"/>
    <d v="2022-02-15T00:00:00"/>
    <x v="0"/>
    <n v="39"/>
    <x v="0"/>
    <n v="0.13"/>
    <x v="1"/>
    <x v="0"/>
  </r>
  <r>
    <x v="762"/>
    <n v="40"/>
    <x v="2"/>
    <x v="1"/>
    <x v="9"/>
    <n v="21.25"/>
    <x v="0"/>
    <n v="191.25"/>
    <n v="221"/>
    <x v="0"/>
    <x v="4"/>
    <n v="96.7"/>
    <x v="0"/>
    <d v="2024-06-03T00:00:00"/>
    <x v="2"/>
    <n v="54"/>
    <x v="0"/>
    <n v="0.3"/>
    <x v="0"/>
    <x v="0"/>
  </r>
  <r>
    <x v="763"/>
    <n v="30"/>
    <x v="1"/>
    <x v="1"/>
    <x v="9"/>
    <n v="35.93"/>
    <x v="7"/>
    <n v="287.44"/>
    <n v="133"/>
    <x v="0"/>
    <x v="4"/>
    <n v="30.5"/>
    <x v="1"/>
    <d v="2022-12-02T00:00:00"/>
    <x v="0"/>
    <n v="55"/>
    <x v="0"/>
    <n v="0.03"/>
    <x v="1"/>
    <x v="0"/>
  </r>
  <r>
    <x v="763"/>
    <n v="25"/>
    <x v="4"/>
    <x v="1"/>
    <x v="8"/>
    <n v="120.03"/>
    <x v="3"/>
    <n v="1200.3"/>
    <n v="66"/>
    <x v="0"/>
    <x v="2"/>
    <n v="80.8"/>
    <x v="0"/>
    <d v="2020-12-14T00:00:00"/>
    <x v="1"/>
    <n v="4"/>
    <x v="2"/>
    <n v="0.18"/>
    <x v="1"/>
    <x v="0"/>
  </r>
  <r>
    <x v="764"/>
    <n v="73"/>
    <x v="3"/>
    <x v="0"/>
    <x v="0"/>
    <n v="36.409999999999997"/>
    <x v="3"/>
    <n v="364.09999999999997"/>
    <n v="50"/>
    <x v="0"/>
    <x v="0"/>
    <n v="97.7"/>
    <x v="0"/>
    <d v="2022-04-27T00:00:00"/>
    <x v="0"/>
    <n v="66"/>
    <x v="0"/>
    <n v="0.5"/>
    <x v="0"/>
    <x v="0"/>
  </r>
  <r>
    <x v="765"/>
    <n v="71"/>
    <x v="3"/>
    <x v="1"/>
    <x v="2"/>
    <n v="162.44"/>
    <x v="2"/>
    <n v="1137.08"/>
    <n v="206"/>
    <x v="0"/>
    <x v="2"/>
    <n v="47.8"/>
    <x v="1"/>
    <d v="2020-10-28T00:00:00"/>
    <x v="1"/>
    <n v="36"/>
    <x v="0"/>
    <n v="0.61"/>
    <x v="2"/>
    <x v="0"/>
  </r>
  <r>
    <x v="765"/>
    <n v="66"/>
    <x v="3"/>
    <x v="1"/>
    <x v="5"/>
    <n v="82.27"/>
    <x v="7"/>
    <n v="658.16"/>
    <n v="91"/>
    <x v="0"/>
    <x v="3"/>
    <n v="55.4"/>
    <x v="0"/>
    <d v="2024-05-31T00:00:00"/>
    <x v="2"/>
    <n v="78"/>
    <x v="1"/>
    <n v="0.22"/>
    <x v="0"/>
    <x v="0"/>
  </r>
  <r>
    <x v="766"/>
    <n v="51"/>
    <x v="5"/>
    <x v="0"/>
    <x v="4"/>
    <m/>
    <x v="6"/>
    <n v="0"/>
    <n v="112"/>
    <x v="0"/>
    <x v="2"/>
    <n v="85.7"/>
    <x v="0"/>
    <d v="2022-09-17T00:00:00"/>
    <x v="0"/>
    <n v="76"/>
    <x v="1"/>
    <n v="0.49"/>
    <x v="0"/>
    <x v="1"/>
  </r>
  <r>
    <x v="767"/>
    <n v="23"/>
    <x v="4"/>
    <x v="1"/>
    <x v="7"/>
    <n v="214.94"/>
    <x v="6"/>
    <n v="2364.34"/>
    <n v="312"/>
    <x v="1"/>
    <x v="3"/>
    <n v="2.6"/>
    <x v="2"/>
    <d v="2025-01-24T00:00:00"/>
    <x v="2"/>
    <n v="98"/>
    <x v="1"/>
    <n v="0.42"/>
    <x v="0"/>
    <x v="0"/>
  </r>
  <r>
    <x v="768"/>
    <n v="58"/>
    <x v="0"/>
    <x v="1"/>
    <x v="5"/>
    <n v="111.55"/>
    <x v="1"/>
    <n v="1450.1499999999999"/>
    <n v="279"/>
    <x v="0"/>
    <x v="2"/>
    <n v="89.5"/>
    <x v="0"/>
    <d v="2024-03-05T00:00:00"/>
    <x v="2"/>
    <n v="96"/>
    <x v="1"/>
    <n v="0.16"/>
    <x v="1"/>
    <x v="0"/>
  </r>
  <r>
    <x v="769"/>
    <n v="37"/>
    <x v="2"/>
    <x v="0"/>
    <x v="3"/>
    <n v="82.65"/>
    <x v="8"/>
    <n v="991.80000000000007"/>
    <n v="272"/>
    <x v="0"/>
    <x v="0"/>
    <n v="80.099999999999994"/>
    <x v="0"/>
    <d v="2020-09-01T00:00:00"/>
    <x v="1"/>
    <n v="23"/>
    <x v="2"/>
    <n v="0.54"/>
    <x v="2"/>
    <x v="0"/>
  </r>
  <r>
    <x v="770"/>
    <n v="26"/>
    <x v="1"/>
    <x v="1"/>
    <x v="8"/>
    <n v="61.5"/>
    <x v="6"/>
    <n v="676.5"/>
    <n v="30"/>
    <x v="0"/>
    <x v="0"/>
    <n v="0"/>
    <x v="2"/>
    <d v="2021-07-15T00:00:00"/>
    <x v="0"/>
    <n v="11"/>
    <x v="2"/>
    <n v="0.13"/>
    <x v="1"/>
    <x v="0"/>
  </r>
  <r>
    <x v="770"/>
    <n v="33"/>
    <x v="1"/>
    <x v="0"/>
    <x v="8"/>
    <n v="88.5"/>
    <x v="12"/>
    <n v="1416"/>
    <n v="113"/>
    <x v="0"/>
    <x v="2"/>
    <n v="49.2"/>
    <x v="1"/>
    <d v="2023-06-17T00:00:00"/>
    <x v="2"/>
    <n v="59"/>
    <x v="0"/>
    <n v="0.39"/>
    <x v="0"/>
    <x v="0"/>
  </r>
  <r>
    <x v="771"/>
    <n v="22"/>
    <x v="4"/>
    <x v="0"/>
    <x v="5"/>
    <n v="184.5"/>
    <x v="0"/>
    <n v="1660.5"/>
    <n v="178"/>
    <x v="0"/>
    <x v="3"/>
    <n v="75.900000000000006"/>
    <x v="0"/>
    <d v="2022-10-10T00:00:00"/>
    <x v="0"/>
    <n v="45"/>
    <x v="0"/>
    <n v="0.28999999999999998"/>
    <x v="0"/>
    <x v="0"/>
  </r>
  <r>
    <x v="771"/>
    <n v="51"/>
    <x v="5"/>
    <x v="0"/>
    <x v="8"/>
    <n v="76.02"/>
    <x v="16"/>
    <n v="1368.36"/>
    <n v="329"/>
    <x v="0"/>
    <x v="3"/>
    <n v="26.9"/>
    <x v="1"/>
    <d v="2024-10-07T00:00:00"/>
    <x v="2"/>
    <n v="95"/>
    <x v="1"/>
    <n v="0.27"/>
    <x v="0"/>
    <x v="0"/>
  </r>
  <r>
    <x v="772"/>
    <n v="54"/>
    <x v="5"/>
    <x v="0"/>
    <x v="9"/>
    <n v="12.5"/>
    <x v="3"/>
    <n v="125"/>
    <n v="182"/>
    <x v="0"/>
    <x v="2"/>
    <n v="98.5"/>
    <x v="0"/>
    <d v="2020-11-08T00:00:00"/>
    <x v="1"/>
    <n v="24"/>
    <x v="2"/>
    <n v="0.31"/>
    <x v="0"/>
    <x v="0"/>
  </r>
  <r>
    <x v="773"/>
    <n v="73"/>
    <x v="3"/>
    <x v="1"/>
    <x v="3"/>
    <n v="88.61"/>
    <x v="2"/>
    <n v="620.27"/>
    <n v="355"/>
    <x v="0"/>
    <x v="0"/>
    <n v="48.6"/>
    <x v="1"/>
    <d v="2022-02-14T00:00:00"/>
    <x v="0"/>
    <n v="63"/>
    <x v="0"/>
    <n v="0.23"/>
    <x v="0"/>
    <x v="0"/>
  </r>
  <r>
    <x v="773"/>
    <n v="18"/>
    <x v="4"/>
    <x v="1"/>
    <x v="7"/>
    <n v="98.55"/>
    <x v="6"/>
    <n v="1084.05"/>
    <n v="293"/>
    <x v="0"/>
    <x v="4"/>
    <n v="19.600000000000001"/>
    <x v="2"/>
    <d v="2020-11-06T00:00:00"/>
    <x v="1"/>
    <n v="18"/>
    <x v="2"/>
    <n v="0.28999999999999998"/>
    <x v="0"/>
    <x v="0"/>
  </r>
  <r>
    <x v="774"/>
    <n v="37"/>
    <x v="2"/>
    <x v="1"/>
    <x v="8"/>
    <n v="155.68"/>
    <x v="3"/>
    <n v="1556.8000000000002"/>
    <n v="216"/>
    <x v="0"/>
    <x v="1"/>
    <n v="26.6"/>
    <x v="1"/>
    <d v="2023-01-30T00:00:00"/>
    <x v="2"/>
    <n v="97"/>
    <x v="1"/>
    <n v="0.36"/>
    <x v="0"/>
    <x v="0"/>
  </r>
  <r>
    <x v="774"/>
    <n v="72"/>
    <x v="3"/>
    <x v="1"/>
    <x v="5"/>
    <m/>
    <x v="6"/>
    <n v="0"/>
    <n v="30"/>
    <x v="0"/>
    <x v="1"/>
    <n v="64.599999999999994"/>
    <x v="0"/>
    <d v="2022-11-29T00:00:00"/>
    <x v="0"/>
    <n v="44"/>
    <x v="0"/>
    <n v="0.22"/>
    <x v="0"/>
    <x v="1"/>
  </r>
  <r>
    <x v="774"/>
    <n v="23"/>
    <x v="4"/>
    <x v="0"/>
    <x v="2"/>
    <n v="58.03"/>
    <x v="2"/>
    <n v="406.21000000000004"/>
    <n v="50"/>
    <x v="0"/>
    <x v="0"/>
    <n v="28.3"/>
    <x v="1"/>
    <d v="2021-05-26T00:00:00"/>
    <x v="0"/>
    <n v="78"/>
    <x v="1"/>
    <n v="0.28999999999999998"/>
    <x v="0"/>
    <x v="0"/>
  </r>
  <r>
    <x v="775"/>
    <n v="45"/>
    <x v="2"/>
    <x v="0"/>
    <x v="5"/>
    <n v="79.010000000000005"/>
    <x v="6"/>
    <n v="869.11"/>
    <n v="238"/>
    <x v="0"/>
    <x v="3"/>
    <n v="40.6"/>
    <x v="1"/>
    <d v="2022-11-23T00:00:00"/>
    <x v="0"/>
    <n v="29"/>
    <x v="2"/>
    <n v="0.2"/>
    <x v="1"/>
    <x v="0"/>
  </r>
  <r>
    <x v="776"/>
    <n v="33"/>
    <x v="1"/>
    <x v="0"/>
    <x v="4"/>
    <n v="297.56"/>
    <x v="2"/>
    <n v="2082.92"/>
    <n v="136"/>
    <x v="0"/>
    <x v="3"/>
    <n v="65.2"/>
    <x v="0"/>
    <d v="2024-09-13T00:00:00"/>
    <x v="2"/>
    <n v="76"/>
    <x v="1"/>
    <n v="0.2"/>
    <x v="1"/>
    <x v="0"/>
  </r>
  <r>
    <x v="777"/>
    <n v="33"/>
    <x v="1"/>
    <x v="1"/>
    <x v="0"/>
    <n v="17.86"/>
    <x v="0"/>
    <n v="160.74"/>
    <n v="267"/>
    <x v="0"/>
    <x v="4"/>
    <n v="54.8"/>
    <x v="0"/>
    <d v="2021-11-14T00:00:00"/>
    <x v="0"/>
    <n v="4"/>
    <x v="2"/>
    <n v="0.24"/>
    <x v="0"/>
    <x v="0"/>
  </r>
  <r>
    <x v="778"/>
    <n v="18"/>
    <x v="4"/>
    <x v="0"/>
    <x v="3"/>
    <n v="203.85"/>
    <x v="7"/>
    <n v="1630.8"/>
    <n v="197"/>
    <x v="0"/>
    <x v="1"/>
    <n v="81.900000000000006"/>
    <x v="0"/>
    <d v="2020-06-30T00:00:00"/>
    <x v="1"/>
    <n v="15"/>
    <x v="2"/>
    <n v="0.23"/>
    <x v="0"/>
    <x v="0"/>
  </r>
  <r>
    <x v="779"/>
    <n v="23"/>
    <x v="4"/>
    <x v="1"/>
    <x v="3"/>
    <n v="93.34"/>
    <x v="13"/>
    <n v="1306.76"/>
    <n v="312"/>
    <x v="0"/>
    <x v="4"/>
    <n v="23.2"/>
    <x v="1"/>
    <d v="2021-11-24T00:00:00"/>
    <x v="0"/>
    <n v="53"/>
    <x v="0"/>
    <n v="0.28000000000000003"/>
    <x v="0"/>
    <x v="0"/>
  </r>
  <r>
    <x v="780"/>
    <n v="35"/>
    <x v="1"/>
    <x v="2"/>
    <x v="9"/>
    <n v="131.69999999999999"/>
    <x v="13"/>
    <n v="1843.7999999999997"/>
    <n v="6"/>
    <x v="0"/>
    <x v="0"/>
    <n v="67.3"/>
    <x v="0"/>
    <d v="2022-04-03T00:00:00"/>
    <x v="0"/>
    <n v="90"/>
    <x v="1"/>
    <n v="0.38"/>
    <x v="0"/>
    <x v="0"/>
  </r>
  <r>
    <x v="781"/>
    <n v="47"/>
    <x v="5"/>
    <x v="1"/>
    <x v="8"/>
    <n v="64.33"/>
    <x v="8"/>
    <n v="771.96"/>
    <n v="204"/>
    <x v="0"/>
    <x v="0"/>
    <n v="30.3"/>
    <x v="1"/>
    <d v="2024-04-19T00:00:00"/>
    <x v="2"/>
    <n v="10"/>
    <x v="2"/>
    <n v="0.54"/>
    <x v="2"/>
    <x v="0"/>
  </r>
  <r>
    <x v="782"/>
    <n v="23"/>
    <x v="4"/>
    <x v="0"/>
    <x v="9"/>
    <m/>
    <x v="8"/>
    <n v="0"/>
    <n v="151"/>
    <x v="0"/>
    <x v="1"/>
    <n v="86.4"/>
    <x v="0"/>
    <d v="2022-11-13T00:00:00"/>
    <x v="0"/>
    <n v="82"/>
    <x v="1"/>
    <n v="0.43"/>
    <x v="0"/>
    <x v="1"/>
  </r>
  <r>
    <x v="783"/>
    <n v="51"/>
    <x v="5"/>
    <x v="0"/>
    <x v="4"/>
    <n v="209.81"/>
    <x v="7"/>
    <n v="1678.48"/>
    <n v="129"/>
    <x v="0"/>
    <x v="2"/>
    <n v="13.3"/>
    <x v="2"/>
    <d v="2022-01-09T00:00:00"/>
    <x v="0"/>
    <n v="82"/>
    <x v="1"/>
    <n v="0.23"/>
    <x v="0"/>
    <x v="0"/>
  </r>
  <r>
    <x v="784"/>
    <n v="43"/>
    <x v="2"/>
    <x v="1"/>
    <x v="0"/>
    <n v="101.52"/>
    <x v="1"/>
    <n v="1319.76"/>
    <n v="154"/>
    <x v="0"/>
    <x v="0"/>
    <n v="52.8"/>
    <x v="0"/>
    <d v="2023-04-21T00:00:00"/>
    <x v="2"/>
    <n v="29"/>
    <x v="2"/>
    <n v="0.36"/>
    <x v="0"/>
    <x v="0"/>
  </r>
  <r>
    <x v="785"/>
    <n v="62"/>
    <x v="0"/>
    <x v="0"/>
    <x v="1"/>
    <m/>
    <x v="2"/>
    <n v="0"/>
    <n v="300"/>
    <x v="0"/>
    <x v="2"/>
    <n v="31.8"/>
    <x v="1"/>
    <d v="2021-09-01T00:00:00"/>
    <x v="0"/>
    <n v="59"/>
    <x v="0"/>
    <n v="0.13"/>
    <x v="1"/>
    <x v="1"/>
  </r>
  <r>
    <x v="786"/>
    <n v="46"/>
    <x v="5"/>
    <x v="1"/>
    <x v="1"/>
    <n v="69.8"/>
    <x v="0"/>
    <n v="628.19999999999993"/>
    <n v="252"/>
    <x v="0"/>
    <x v="2"/>
    <n v="20.6"/>
    <x v="1"/>
    <d v="2021-04-08T00:00:00"/>
    <x v="0"/>
    <n v="67"/>
    <x v="1"/>
    <n v="0.17"/>
    <x v="1"/>
    <x v="0"/>
  </r>
  <r>
    <x v="786"/>
    <n v="33"/>
    <x v="1"/>
    <x v="0"/>
    <x v="7"/>
    <n v="142.12"/>
    <x v="7"/>
    <n v="1136.96"/>
    <n v="96"/>
    <x v="0"/>
    <x v="2"/>
    <n v="82.8"/>
    <x v="0"/>
    <d v="2023-03-04T00:00:00"/>
    <x v="2"/>
    <n v="63"/>
    <x v="0"/>
    <n v="0.12"/>
    <x v="1"/>
    <x v="0"/>
  </r>
  <r>
    <x v="787"/>
    <n v="39"/>
    <x v="2"/>
    <x v="1"/>
    <x v="0"/>
    <n v="121.71"/>
    <x v="8"/>
    <n v="1460.52"/>
    <n v="255"/>
    <x v="0"/>
    <x v="2"/>
    <n v="42.1"/>
    <x v="1"/>
    <d v="2020-07-09T00:00:00"/>
    <x v="1"/>
    <n v="88"/>
    <x v="1"/>
    <n v="0.31"/>
    <x v="0"/>
    <x v="0"/>
  </r>
  <r>
    <x v="788"/>
    <n v="24"/>
    <x v="4"/>
    <x v="1"/>
    <x v="2"/>
    <m/>
    <x v="4"/>
    <n v="0"/>
    <n v="168"/>
    <x v="0"/>
    <x v="3"/>
    <n v="85.4"/>
    <x v="0"/>
    <d v="2024-09-15T00:00:00"/>
    <x v="2"/>
    <n v="71"/>
    <x v="1"/>
    <n v="0.19"/>
    <x v="1"/>
    <x v="1"/>
  </r>
  <r>
    <x v="789"/>
    <n v="60"/>
    <x v="0"/>
    <x v="1"/>
    <x v="7"/>
    <n v="57.8"/>
    <x v="3"/>
    <n v="578"/>
    <n v="114"/>
    <x v="0"/>
    <x v="0"/>
    <n v="18.8"/>
    <x v="2"/>
    <d v="2023-11-04T00:00:00"/>
    <x v="2"/>
    <n v="33"/>
    <x v="2"/>
    <n v="0.18"/>
    <x v="1"/>
    <x v="0"/>
  </r>
  <r>
    <x v="790"/>
    <n v="51"/>
    <x v="5"/>
    <x v="1"/>
    <x v="2"/>
    <n v="41.18"/>
    <x v="9"/>
    <n v="617.70000000000005"/>
    <n v="155"/>
    <x v="0"/>
    <x v="1"/>
    <n v="19.3"/>
    <x v="2"/>
    <d v="2020-09-06T00:00:00"/>
    <x v="1"/>
    <n v="52"/>
    <x v="0"/>
    <n v="0.31"/>
    <x v="0"/>
    <x v="0"/>
  </r>
  <r>
    <x v="791"/>
    <n v="19"/>
    <x v="4"/>
    <x v="0"/>
    <x v="6"/>
    <n v="91.59"/>
    <x v="7"/>
    <n v="732.72"/>
    <n v="346"/>
    <x v="0"/>
    <x v="4"/>
    <n v="84.9"/>
    <x v="0"/>
    <d v="2024-06-25T00:00:00"/>
    <x v="2"/>
    <n v="28"/>
    <x v="2"/>
    <n v="0.25"/>
    <x v="0"/>
    <x v="0"/>
  </r>
  <r>
    <x v="792"/>
    <n v="27"/>
    <x v="1"/>
    <x v="0"/>
    <x v="8"/>
    <n v="114.56"/>
    <x v="3"/>
    <n v="1145.5999999999999"/>
    <n v="221"/>
    <x v="0"/>
    <x v="0"/>
    <n v="1.4"/>
    <x v="2"/>
    <d v="2024-04-03T00:00:00"/>
    <x v="2"/>
    <n v="78"/>
    <x v="1"/>
    <n v="0.15"/>
    <x v="1"/>
    <x v="0"/>
  </r>
  <r>
    <x v="793"/>
    <n v="46"/>
    <x v="5"/>
    <x v="1"/>
    <x v="9"/>
    <n v="107.61"/>
    <x v="7"/>
    <n v="860.88"/>
    <n v="297"/>
    <x v="0"/>
    <x v="3"/>
    <n v="61.4"/>
    <x v="0"/>
    <d v="2022-03-01T00:00:00"/>
    <x v="0"/>
    <n v="1"/>
    <x v="2"/>
    <n v="0.49"/>
    <x v="0"/>
    <x v="0"/>
  </r>
  <r>
    <x v="794"/>
    <n v="47"/>
    <x v="5"/>
    <x v="2"/>
    <x v="7"/>
    <n v="49.67"/>
    <x v="0"/>
    <n v="447.03000000000003"/>
    <n v="178"/>
    <x v="0"/>
    <x v="3"/>
    <n v="62.7"/>
    <x v="0"/>
    <d v="2021-03-13T00:00:00"/>
    <x v="0"/>
    <n v="7"/>
    <x v="2"/>
    <n v="0.5"/>
    <x v="0"/>
    <x v="0"/>
  </r>
  <r>
    <x v="795"/>
    <n v="24"/>
    <x v="4"/>
    <x v="1"/>
    <x v="8"/>
    <m/>
    <x v="7"/>
    <n v="0"/>
    <n v="261"/>
    <x v="0"/>
    <x v="3"/>
    <n v="74.599999999999994"/>
    <x v="0"/>
    <d v="2024-02-13T00:00:00"/>
    <x v="2"/>
    <n v="43"/>
    <x v="0"/>
    <n v="0.06"/>
    <x v="1"/>
    <x v="1"/>
  </r>
  <r>
    <x v="795"/>
    <n v="35"/>
    <x v="1"/>
    <x v="1"/>
    <x v="0"/>
    <n v="89.35"/>
    <x v="3"/>
    <n v="893.5"/>
    <n v="11"/>
    <x v="0"/>
    <x v="3"/>
    <n v="29"/>
    <x v="1"/>
    <d v="2021-02-14T00:00:00"/>
    <x v="0"/>
    <n v="88"/>
    <x v="1"/>
    <n v="0.24"/>
    <x v="0"/>
    <x v="0"/>
  </r>
  <r>
    <x v="796"/>
    <n v="28"/>
    <x v="1"/>
    <x v="2"/>
    <x v="5"/>
    <n v="168.01"/>
    <x v="4"/>
    <n v="1008.06"/>
    <n v="97"/>
    <x v="0"/>
    <x v="2"/>
    <n v="89.2"/>
    <x v="0"/>
    <d v="2025-04-28T00:00:00"/>
    <x v="2"/>
    <n v="15"/>
    <x v="2"/>
    <n v="0.09"/>
    <x v="1"/>
    <x v="0"/>
  </r>
  <r>
    <x v="797"/>
    <n v="31"/>
    <x v="1"/>
    <x v="0"/>
    <x v="0"/>
    <n v="113.36"/>
    <x v="1"/>
    <n v="1473.68"/>
    <n v="19"/>
    <x v="0"/>
    <x v="1"/>
    <n v="32.4"/>
    <x v="1"/>
    <d v="2021-08-01T00:00:00"/>
    <x v="0"/>
    <n v="20"/>
    <x v="2"/>
    <n v="0.18"/>
    <x v="1"/>
    <x v="0"/>
  </r>
  <r>
    <x v="797"/>
    <n v="55"/>
    <x v="5"/>
    <x v="1"/>
    <x v="9"/>
    <n v="218.71"/>
    <x v="0"/>
    <n v="1968.39"/>
    <n v="222"/>
    <x v="0"/>
    <x v="1"/>
    <n v="9.4"/>
    <x v="2"/>
    <d v="2022-11-07T00:00:00"/>
    <x v="0"/>
    <n v="84"/>
    <x v="1"/>
    <n v="0.08"/>
    <x v="1"/>
    <x v="0"/>
  </r>
  <r>
    <x v="798"/>
    <n v="31"/>
    <x v="1"/>
    <x v="0"/>
    <x v="4"/>
    <n v="50.88"/>
    <x v="0"/>
    <n v="457.92"/>
    <n v="193"/>
    <x v="0"/>
    <x v="4"/>
    <n v="93.6"/>
    <x v="0"/>
    <d v="2025-03-15T00:00:00"/>
    <x v="2"/>
    <n v="30"/>
    <x v="2"/>
    <n v="0.38"/>
    <x v="0"/>
    <x v="0"/>
  </r>
  <r>
    <x v="799"/>
    <n v="40"/>
    <x v="2"/>
    <x v="1"/>
    <x v="2"/>
    <n v="96.33"/>
    <x v="2"/>
    <n v="674.31"/>
    <n v="210"/>
    <x v="0"/>
    <x v="4"/>
    <n v="61.1"/>
    <x v="0"/>
    <d v="2024-09-16T00:00:00"/>
    <x v="2"/>
    <n v="2"/>
    <x v="2"/>
    <n v="0.39"/>
    <x v="0"/>
    <x v="0"/>
  </r>
  <r>
    <x v="799"/>
    <n v="78"/>
    <x v="3"/>
    <x v="1"/>
    <x v="7"/>
    <m/>
    <x v="9"/>
    <n v="0"/>
    <n v="328"/>
    <x v="0"/>
    <x v="1"/>
    <n v="77.8"/>
    <x v="0"/>
    <d v="2024-04-21T00:00:00"/>
    <x v="2"/>
    <n v="9"/>
    <x v="2"/>
    <n v="0.23"/>
    <x v="0"/>
    <x v="1"/>
  </r>
  <r>
    <x v="799"/>
    <n v="27"/>
    <x v="1"/>
    <x v="0"/>
    <x v="2"/>
    <n v="67.599999999999994"/>
    <x v="13"/>
    <n v="946.39999999999986"/>
    <n v="183"/>
    <x v="0"/>
    <x v="3"/>
    <n v="69.900000000000006"/>
    <x v="0"/>
    <d v="2024-10-16T00:00:00"/>
    <x v="2"/>
    <n v="67"/>
    <x v="1"/>
    <n v="0.37"/>
    <x v="0"/>
    <x v="0"/>
  </r>
  <r>
    <x v="800"/>
    <n v="64"/>
    <x v="0"/>
    <x v="1"/>
    <x v="1"/>
    <n v="108.05"/>
    <x v="5"/>
    <n v="1836.85"/>
    <n v="312"/>
    <x v="0"/>
    <x v="1"/>
    <n v="95.7"/>
    <x v="0"/>
    <d v="2021-03-27T00:00:00"/>
    <x v="0"/>
    <n v="60"/>
    <x v="0"/>
    <n v="0.37"/>
    <x v="0"/>
    <x v="0"/>
  </r>
  <r>
    <x v="801"/>
    <n v="70"/>
    <x v="3"/>
    <x v="1"/>
    <x v="3"/>
    <n v="17.12"/>
    <x v="9"/>
    <n v="256.8"/>
    <n v="320"/>
    <x v="0"/>
    <x v="3"/>
    <n v="91.9"/>
    <x v="0"/>
    <d v="2022-11-24T00:00:00"/>
    <x v="0"/>
    <n v="29"/>
    <x v="2"/>
    <n v="0.15"/>
    <x v="1"/>
    <x v="0"/>
  </r>
  <r>
    <x v="801"/>
    <n v="34"/>
    <x v="1"/>
    <x v="0"/>
    <x v="7"/>
    <n v="171.29"/>
    <x v="6"/>
    <n v="1884.1899999999998"/>
    <n v="45"/>
    <x v="0"/>
    <x v="2"/>
    <n v="73"/>
    <x v="0"/>
    <d v="2025-03-31T00:00:00"/>
    <x v="2"/>
    <n v="76"/>
    <x v="1"/>
    <n v="0.37"/>
    <x v="0"/>
    <x v="0"/>
  </r>
  <r>
    <x v="802"/>
    <n v="43"/>
    <x v="2"/>
    <x v="0"/>
    <x v="8"/>
    <n v="123.98"/>
    <x v="13"/>
    <n v="1735.72"/>
    <n v="359"/>
    <x v="1"/>
    <x v="4"/>
    <n v="21"/>
    <x v="1"/>
    <d v="2023-09-20T00:00:00"/>
    <x v="2"/>
    <n v="83"/>
    <x v="1"/>
    <n v="0.44"/>
    <x v="0"/>
    <x v="0"/>
  </r>
  <r>
    <x v="802"/>
    <n v="40"/>
    <x v="2"/>
    <x v="0"/>
    <x v="8"/>
    <n v="73.58"/>
    <x v="6"/>
    <n v="809.38"/>
    <n v="271"/>
    <x v="0"/>
    <x v="0"/>
    <n v="93.3"/>
    <x v="0"/>
    <d v="2022-01-06T00:00:00"/>
    <x v="0"/>
    <n v="53"/>
    <x v="0"/>
    <n v="0.78"/>
    <x v="2"/>
    <x v="0"/>
  </r>
  <r>
    <x v="803"/>
    <n v="71"/>
    <x v="3"/>
    <x v="0"/>
    <x v="1"/>
    <m/>
    <x v="14"/>
    <n v="0"/>
    <n v="36"/>
    <x v="0"/>
    <x v="4"/>
    <n v="37.9"/>
    <x v="1"/>
    <d v="2022-04-03T00:00:00"/>
    <x v="0"/>
    <n v="24"/>
    <x v="2"/>
    <n v="0.19"/>
    <x v="1"/>
    <x v="1"/>
  </r>
  <r>
    <x v="804"/>
    <n v="70"/>
    <x v="3"/>
    <x v="1"/>
    <x v="3"/>
    <n v="128.54"/>
    <x v="6"/>
    <n v="1413.9399999999998"/>
    <n v="209"/>
    <x v="0"/>
    <x v="3"/>
    <n v="13.4"/>
    <x v="2"/>
    <d v="2021-12-16T00:00:00"/>
    <x v="0"/>
    <n v="38"/>
    <x v="0"/>
    <n v="0.53"/>
    <x v="2"/>
    <x v="0"/>
  </r>
  <r>
    <x v="805"/>
    <n v="59"/>
    <x v="0"/>
    <x v="1"/>
    <x v="3"/>
    <n v="19.72"/>
    <x v="8"/>
    <n v="236.64"/>
    <n v="328"/>
    <x v="0"/>
    <x v="1"/>
    <n v="48.3"/>
    <x v="1"/>
    <d v="2020-09-18T00:00:00"/>
    <x v="1"/>
    <n v="14"/>
    <x v="2"/>
    <n v="0.21"/>
    <x v="0"/>
    <x v="0"/>
  </r>
  <r>
    <x v="805"/>
    <n v="57"/>
    <x v="0"/>
    <x v="2"/>
    <x v="6"/>
    <n v="365.38"/>
    <x v="3"/>
    <n v="3653.8"/>
    <n v="43"/>
    <x v="0"/>
    <x v="0"/>
    <n v="20.5"/>
    <x v="1"/>
    <d v="2025-03-16T00:00:00"/>
    <x v="2"/>
    <n v="69"/>
    <x v="1"/>
    <n v="0.25"/>
    <x v="0"/>
    <x v="0"/>
  </r>
  <r>
    <x v="805"/>
    <n v="26"/>
    <x v="1"/>
    <x v="0"/>
    <x v="2"/>
    <n v="157.52000000000001"/>
    <x v="8"/>
    <n v="1890.2400000000002"/>
    <n v="193"/>
    <x v="0"/>
    <x v="0"/>
    <n v="18.8"/>
    <x v="2"/>
    <d v="2020-12-22T00:00:00"/>
    <x v="1"/>
    <n v="82"/>
    <x v="1"/>
    <n v="0.7"/>
    <x v="2"/>
    <x v="0"/>
  </r>
  <r>
    <x v="806"/>
    <n v="22"/>
    <x v="4"/>
    <x v="1"/>
    <x v="0"/>
    <n v="117.39"/>
    <x v="0"/>
    <n v="1056.51"/>
    <n v="241"/>
    <x v="0"/>
    <x v="2"/>
    <n v="89"/>
    <x v="0"/>
    <d v="2022-09-01T00:00:00"/>
    <x v="0"/>
    <n v="79"/>
    <x v="1"/>
    <n v="0.48"/>
    <x v="0"/>
    <x v="0"/>
  </r>
  <r>
    <x v="807"/>
    <n v="48"/>
    <x v="5"/>
    <x v="1"/>
    <x v="4"/>
    <m/>
    <x v="7"/>
    <n v="0"/>
    <n v="200"/>
    <x v="0"/>
    <x v="4"/>
    <n v="43.3"/>
    <x v="1"/>
    <d v="2022-12-29T00:00:00"/>
    <x v="0"/>
    <n v="3"/>
    <x v="2"/>
    <n v="0.27"/>
    <x v="0"/>
    <x v="1"/>
  </r>
  <r>
    <x v="808"/>
    <n v="32"/>
    <x v="1"/>
    <x v="1"/>
    <x v="9"/>
    <n v="60.87"/>
    <x v="20"/>
    <n v="1400.01"/>
    <n v="167"/>
    <x v="0"/>
    <x v="4"/>
    <n v="33.299999999999997"/>
    <x v="1"/>
    <d v="2021-01-18T00:00:00"/>
    <x v="0"/>
    <n v="33"/>
    <x v="2"/>
    <n v="0.1"/>
    <x v="1"/>
    <x v="0"/>
  </r>
  <r>
    <x v="808"/>
    <n v="54"/>
    <x v="5"/>
    <x v="1"/>
    <x v="3"/>
    <n v="174.97"/>
    <x v="0"/>
    <n v="1574.73"/>
    <n v="324"/>
    <x v="0"/>
    <x v="2"/>
    <n v="14.4"/>
    <x v="2"/>
    <d v="2024-06-21T00:00:00"/>
    <x v="2"/>
    <n v="8"/>
    <x v="2"/>
    <n v="0.27"/>
    <x v="0"/>
    <x v="0"/>
  </r>
  <r>
    <x v="809"/>
    <n v="47"/>
    <x v="5"/>
    <x v="0"/>
    <x v="3"/>
    <n v="58.1"/>
    <x v="7"/>
    <n v="464.8"/>
    <n v="187"/>
    <x v="0"/>
    <x v="0"/>
    <n v="47.2"/>
    <x v="1"/>
    <d v="2021-10-21T00:00:00"/>
    <x v="0"/>
    <n v="12"/>
    <x v="2"/>
    <n v="0.85"/>
    <x v="2"/>
    <x v="0"/>
  </r>
  <r>
    <x v="810"/>
    <n v="26"/>
    <x v="1"/>
    <x v="1"/>
    <x v="4"/>
    <n v="105.87"/>
    <x v="9"/>
    <n v="1588.0500000000002"/>
    <n v="224"/>
    <x v="0"/>
    <x v="2"/>
    <n v="53.6"/>
    <x v="0"/>
    <d v="2023-01-18T00:00:00"/>
    <x v="2"/>
    <n v="25"/>
    <x v="2"/>
    <n v="0.53"/>
    <x v="2"/>
    <x v="0"/>
  </r>
  <r>
    <x v="811"/>
    <n v="61"/>
    <x v="0"/>
    <x v="0"/>
    <x v="3"/>
    <n v="55.52"/>
    <x v="3"/>
    <n v="555.20000000000005"/>
    <n v="208"/>
    <x v="0"/>
    <x v="3"/>
    <n v="28.1"/>
    <x v="1"/>
    <d v="2025-02-09T00:00:00"/>
    <x v="2"/>
    <n v="17"/>
    <x v="2"/>
    <n v="0.14000000000000001"/>
    <x v="1"/>
    <x v="0"/>
  </r>
  <r>
    <x v="811"/>
    <n v="25"/>
    <x v="4"/>
    <x v="0"/>
    <x v="0"/>
    <n v="149.72"/>
    <x v="7"/>
    <n v="1197.76"/>
    <n v="239"/>
    <x v="0"/>
    <x v="4"/>
    <n v="1.6"/>
    <x v="2"/>
    <d v="2022-09-08T00:00:00"/>
    <x v="0"/>
    <n v="54"/>
    <x v="0"/>
    <n v="0.4"/>
    <x v="0"/>
    <x v="0"/>
  </r>
  <r>
    <x v="812"/>
    <n v="56"/>
    <x v="0"/>
    <x v="0"/>
    <x v="0"/>
    <n v="19.45"/>
    <x v="7"/>
    <n v="155.6"/>
    <n v="42"/>
    <x v="0"/>
    <x v="3"/>
    <n v="50.3"/>
    <x v="0"/>
    <d v="2024-01-13T00:00:00"/>
    <x v="2"/>
    <n v="83"/>
    <x v="1"/>
    <n v="0.28999999999999998"/>
    <x v="0"/>
    <x v="0"/>
  </r>
  <r>
    <x v="812"/>
    <n v="23"/>
    <x v="4"/>
    <x v="0"/>
    <x v="2"/>
    <n v="29.7"/>
    <x v="0"/>
    <n v="267.3"/>
    <n v="298"/>
    <x v="0"/>
    <x v="0"/>
    <n v="41.7"/>
    <x v="1"/>
    <d v="2021-12-06T00:00:00"/>
    <x v="0"/>
    <n v="47"/>
    <x v="0"/>
    <n v="0.06"/>
    <x v="1"/>
    <x v="0"/>
  </r>
  <r>
    <x v="812"/>
    <n v="34"/>
    <x v="1"/>
    <x v="0"/>
    <x v="8"/>
    <n v="97.49"/>
    <x v="14"/>
    <n v="389.96"/>
    <n v="72"/>
    <x v="0"/>
    <x v="1"/>
    <n v="88.6"/>
    <x v="0"/>
    <d v="2020-12-05T00:00:00"/>
    <x v="1"/>
    <n v="49"/>
    <x v="0"/>
    <n v="0.47"/>
    <x v="0"/>
    <x v="0"/>
  </r>
  <r>
    <x v="813"/>
    <n v="76"/>
    <x v="3"/>
    <x v="1"/>
    <x v="5"/>
    <n v="55.24"/>
    <x v="6"/>
    <n v="607.64"/>
    <n v="92"/>
    <x v="0"/>
    <x v="3"/>
    <n v="76"/>
    <x v="0"/>
    <d v="2023-06-08T00:00:00"/>
    <x v="2"/>
    <n v="65"/>
    <x v="0"/>
    <n v="0.08"/>
    <x v="1"/>
    <x v="0"/>
  </r>
  <r>
    <x v="814"/>
    <n v="63"/>
    <x v="0"/>
    <x v="1"/>
    <x v="9"/>
    <n v="36.64"/>
    <x v="13"/>
    <n v="512.96"/>
    <n v="266"/>
    <x v="1"/>
    <x v="4"/>
    <n v="88.7"/>
    <x v="0"/>
    <d v="2023-07-14T00:00:00"/>
    <x v="2"/>
    <n v="2"/>
    <x v="2"/>
    <n v="0.28000000000000003"/>
    <x v="0"/>
    <x v="0"/>
  </r>
  <r>
    <x v="815"/>
    <n v="50"/>
    <x v="5"/>
    <x v="1"/>
    <x v="9"/>
    <n v="191.14"/>
    <x v="8"/>
    <n v="2293.6799999999998"/>
    <n v="321"/>
    <x v="0"/>
    <x v="0"/>
    <n v="0"/>
    <x v="2"/>
    <d v="2023-01-08T00:00:00"/>
    <x v="2"/>
    <n v="4"/>
    <x v="2"/>
    <n v="0.19"/>
    <x v="1"/>
    <x v="0"/>
  </r>
  <r>
    <x v="816"/>
    <n v="65"/>
    <x v="0"/>
    <x v="1"/>
    <x v="9"/>
    <n v="169.99"/>
    <x v="7"/>
    <n v="1359.92"/>
    <n v="201"/>
    <x v="0"/>
    <x v="2"/>
    <n v="71.599999999999994"/>
    <x v="0"/>
    <d v="2024-05-18T00:00:00"/>
    <x v="2"/>
    <n v="84"/>
    <x v="1"/>
    <n v="0.17"/>
    <x v="1"/>
    <x v="0"/>
  </r>
  <r>
    <x v="816"/>
    <n v="41"/>
    <x v="2"/>
    <x v="2"/>
    <x v="8"/>
    <n v="481.9"/>
    <x v="1"/>
    <n v="6264.7"/>
    <n v="246"/>
    <x v="0"/>
    <x v="3"/>
    <n v="98"/>
    <x v="0"/>
    <d v="2021-05-31T00:00:00"/>
    <x v="0"/>
    <n v="93"/>
    <x v="1"/>
    <n v="0.17"/>
    <x v="1"/>
    <x v="0"/>
  </r>
  <r>
    <x v="817"/>
    <n v="64"/>
    <x v="0"/>
    <x v="2"/>
    <x v="7"/>
    <n v="61.12"/>
    <x v="17"/>
    <n v="183.35999999999999"/>
    <n v="91"/>
    <x v="0"/>
    <x v="3"/>
    <n v="76.599999999999994"/>
    <x v="0"/>
    <d v="2022-06-16T00:00:00"/>
    <x v="0"/>
    <n v="85"/>
    <x v="1"/>
    <n v="0.51"/>
    <x v="2"/>
    <x v="0"/>
  </r>
  <r>
    <x v="818"/>
    <n v="76"/>
    <x v="3"/>
    <x v="1"/>
    <x v="5"/>
    <n v="42.68"/>
    <x v="4"/>
    <n v="256.08"/>
    <n v="78"/>
    <x v="0"/>
    <x v="4"/>
    <n v="76.099999999999994"/>
    <x v="0"/>
    <d v="2024-05-16T00:00:00"/>
    <x v="2"/>
    <n v="44"/>
    <x v="0"/>
    <n v="0.51"/>
    <x v="2"/>
    <x v="0"/>
  </r>
  <r>
    <x v="819"/>
    <n v="38"/>
    <x v="2"/>
    <x v="0"/>
    <x v="0"/>
    <n v="68.290000000000006"/>
    <x v="5"/>
    <n v="1160.93"/>
    <n v="224"/>
    <x v="0"/>
    <x v="2"/>
    <n v="76"/>
    <x v="0"/>
    <d v="2023-01-29T00:00:00"/>
    <x v="2"/>
    <n v="77"/>
    <x v="1"/>
    <n v="0.26"/>
    <x v="0"/>
    <x v="0"/>
  </r>
  <r>
    <x v="819"/>
    <n v="25"/>
    <x v="4"/>
    <x v="1"/>
    <x v="8"/>
    <n v="101.99"/>
    <x v="14"/>
    <n v="407.96"/>
    <n v="45"/>
    <x v="0"/>
    <x v="2"/>
    <n v="74.099999999999994"/>
    <x v="0"/>
    <d v="2025-03-08T00:00:00"/>
    <x v="2"/>
    <n v="95"/>
    <x v="1"/>
    <n v="0.2"/>
    <x v="1"/>
    <x v="0"/>
  </r>
  <r>
    <x v="820"/>
    <n v="62"/>
    <x v="0"/>
    <x v="0"/>
    <x v="8"/>
    <n v="219.73"/>
    <x v="5"/>
    <n v="3735.41"/>
    <n v="260"/>
    <x v="0"/>
    <x v="2"/>
    <n v="25.7"/>
    <x v="1"/>
    <d v="2020-10-22T00:00:00"/>
    <x v="1"/>
    <n v="16"/>
    <x v="2"/>
    <n v="0.19"/>
    <x v="1"/>
    <x v="0"/>
  </r>
  <r>
    <x v="820"/>
    <n v="35"/>
    <x v="1"/>
    <x v="0"/>
    <x v="5"/>
    <n v="57.2"/>
    <x v="0"/>
    <n v="514.80000000000007"/>
    <n v="63"/>
    <x v="0"/>
    <x v="1"/>
    <n v="75.7"/>
    <x v="0"/>
    <d v="2021-08-14T00:00:00"/>
    <x v="0"/>
    <n v="92"/>
    <x v="1"/>
    <n v="0.08"/>
    <x v="1"/>
    <x v="0"/>
  </r>
  <r>
    <x v="820"/>
    <n v="79"/>
    <x v="3"/>
    <x v="0"/>
    <x v="9"/>
    <n v="54.87"/>
    <x v="21"/>
    <n v="1097.3999999999999"/>
    <n v="243"/>
    <x v="0"/>
    <x v="0"/>
    <n v="18.3"/>
    <x v="2"/>
    <d v="2021-11-19T00:00:00"/>
    <x v="0"/>
    <n v="38"/>
    <x v="0"/>
    <n v="0.27"/>
    <x v="0"/>
    <x v="0"/>
  </r>
  <r>
    <x v="821"/>
    <n v="76"/>
    <x v="3"/>
    <x v="0"/>
    <x v="0"/>
    <n v="82.44"/>
    <x v="4"/>
    <n v="494.64"/>
    <n v="318"/>
    <x v="0"/>
    <x v="3"/>
    <n v="64.599999999999994"/>
    <x v="0"/>
    <d v="2023-02-01T00:00:00"/>
    <x v="2"/>
    <n v="30"/>
    <x v="2"/>
    <n v="0.41"/>
    <x v="0"/>
    <x v="0"/>
  </r>
  <r>
    <x v="822"/>
    <n v="42"/>
    <x v="2"/>
    <x v="1"/>
    <x v="2"/>
    <n v="224.21"/>
    <x v="2"/>
    <n v="1569.47"/>
    <n v="300"/>
    <x v="0"/>
    <x v="4"/>
    <n v="67.900000000000006"/>
    <x v="0"/>
    <d v="2021-01-24T00:00:00"/>
    <x v="0"/>
    <n v="41"/>
    <x v="0"/>
    <n v="0.26"/>
    <x v="0"/>
    <x v="0"/>
  </r>
  <r>
    <x v="823"/>
    <n v="52"/>
    <x v="5"/>
    <x v="0"/>
    <x v="9"/>
    <n v="27.6"/>
    <x v="3"/>
    <n v="276"/>
    <n v="271"/>
    <x v="0"/>
    <x v="2"/>
    <n v="84.3"/>
    <x v="0"/>
    <d v="2022-12-25T00:00:00"/>
    <x v="0"/>
    <n v="20"/>
    <x v="2"/>
    <n v="0.17"/>
    <x v="1"/>
    <x v="0"/>
  </r>
  <r>
    <x v="824"/>
    <n v="35"/>
    <x v="1"/>
    <x v="0"/>
    <x v="2"/>
    <n v="112.98"/>
    <x v="0"/>
    <n v="1016.82"/>
    <n v="51"/>
    <x v="1"/>
    <x v="0"/>
    <n v="91.3"/>
    <x v="0"/>
    <d v="2023-01-02T00:00:00"/>
    <x v="2"/>
    <n v="1"/>
    <x v="2"/>
    <n v="0.14000000000000001"/>
    <x v="1"/>
    <x v="0"/>
  </r>
  <r>
    <x v="825"/>
    <n v="20"/>
    <x v="4"/>
    <x v="1"/>
    <x v="4"/>
    <n v="161.63999999999999"/>
    <x v="10"/>
    <n v="808.19999999999993"/>
    <n v="266"/>
    <x v="0"/>
    <x v="3"/>
    <n v="61.8"/>
    <x v="0"/>
    <d v="2025-04-22T00:00:00"/>
    <x v="2"/>
    <n v="51"/>
    <x v="0"/>
    <n v="0.14000000000000001"/>
    <x v="1"/>
    <x v="0"/>
  </r>
  <r>
    <x v="825"/>
    <n v="76"/>
    <x v="3"/>
    <x v="1"/>
    <x v="9"/>
    <n v="262.47000000000003"/>
    <x v="6"/>
    <n v="2887.17"/>
    <n v="33"/>
    <x v="0"/>
    <x v="3"/>
    <n v="64.900000000000006"/>
    <x v="0"/>
    <d v="2023-12-07T00:00:00"/>
    <x v="2"/>
    <n v="66"/>
    <x v="0"/>
    <n v="0.31"/>
    <x v="0"/>
    <x v="0"/>
  </r>
  <r>
    <x v="825"/>
    <n v="34"/>
    <x v="1"/>
    <x v="0"/>
    <x v="6"/>
    <n v="211.27"/>
    <x v="0"/>
    <n v="1901.43"/>
    <n v="142"/>
    <x v="0"/>
    <x v="1"/>
    <n v="21.6"/>
    <x v="1"/>
    <d v="2022-10-22T00:00:00"/>
    <x v="0"/>
    <n v="36"/>
    <x v="0"/>
    <n v="0.41"/>
    <x v="0"/>
    <x v="0"/>
  </r>
  <r>
    <x v="826"/>
    <n v="66"/>
    <x v="3"/>
    <x v="0"/>
    <x v="9"/>
    <n v="37.24"/>
    <x v="6"/>
    <n v="409.64000000000004"/>
    <n v="321"/>
    <x v="0"/>
    <x v="3"/>
    <n v="96.5"/>
    <x v="0"/>
    <d v="2021-01-26T00:00:00"/>
    <x v="0"/>
    <n v="17"/>
    <x v="2"/>
    <n v="0.2"/>
    <x v="1"/>
    <x v="0"/>
  </r>
  <r>
    <x v="827"/>
    <n v="48"/>
    <x v="5"/>
    <x v="1"/>
    <x v="9"/>
    <n v="164.43"/>
    <x v="6"/>
    <n v="1808.73"/>
    <n v="236"/>
    <x v="0"/>
    <x v="2"/>
    <n v="79"/>
    <x v="0"/>
    <d v="2023-08-13T00:00:00"/>
    <x v="2"/>
    <n v="6"/>
    <x v="2"/>
    <n v="0.71"/>
    <x v="2"/>
    <x v="0"/>
  </r>
  <r>
    <x v="828"/>
    <n v="18"/>
    <x v="4"/>
    <x v="0"/>
    <x v="9"/>
    <n v="107.73"/>
    <x v="3"/>
    <n v="1077.3"/>
    <n v="294"/>
    <x v="0"/>
    <x v="3"/>
    <n v="41.5"/>
    <x v="1"/>
    <d v="2021-06-07T00:00:00"/>
    <x v="0"/>
    <n v="29"/>
    <x v="2"/>
    <n v="0.27"/>
    <x v="0"/>
    <x v="0"/>
  </r>
  <r>
    <x v="829"/>
    <n v="44"/>
    <x v="2"/>
    <x v="0"/>
    <x v="8"/>
    <n v="24.74"/>
    <x v="1"/>
    <n v="321.62"/>
    <n v="310"/>
    <x v="0"/>
    <x v="4"/>
    <n v="60.8"/>
    <x v="0"/>
    <d v="2022-07-19T00:00:00"/>
    <x v="0"/>
    <n v="74"/>
    <x v="1"/>
    <n v="0.14000000000000001"/>
    <x v="1"/>
    <x v="0"/>
  </r>
  <r>
    <x v="829"/>
    <n v="27"/>
    <x v="1"/>
    <x v="2"/>
    <x v="9"/>
    <n v="76.45"/>
    <x v="8"/>
    <n v="917.40000000000009"/>
    <n v="244"/>
    <x v="0"/>
    <x v="0"/>
    <n v="4.7"/>
    <x v="2"/>
    <d v="2024-07-10T00:00:00"/>
    <x v="2"/>
    <n v="4"/>
    <x v="2"/>
    <n v="0.35"/>
    <x v="0"/>
    <x v="0"/>
  </r>
  <r>
    <x v="830"/>
    <n v="46"/>
    <x v="5"/>
    <x v="0"/>
    <x v="2"/>
    <n v="174.3"/>
    <x v="2"/>
    <n v="1220.1000000000001"/>
    <n v="262"/>
    <x v="0"/>
    <x v="2"/>
    <n v="14"/>
    <x v="2"/>
    <d v="2022-11-05T00:00:00"/>
    <x v="0"/>
    <n v="73"/>
    <x v="1"/>
    <n v="0.3"/>
    <x v="0"/>
    <x v="0"/>
  </r>
  <r>
    <x v="831"/>
    <n v="22"/>
    <x v="4"/>
    <x v="2"/>
    <x v="1"/>
    <n v="34.369999999999997"/>
    <x v="3"/>
    <n v="343.7"/>
    <n v="113"/>
    <x v="0"/>
    <x v="3"/>
    <n v="2.7"/>
    <x v="2"/>
    <d v="2022-11-11T00:00:00"/>
    <x v="0"/>
    <n v="56"/>
    <x v="0"/>
    <n v="0.28000000000000003"/>
    <x v="0"/>
    <x v="0"/>
  </r>
  <r>
    <x v="832"/>
    <n v="47"/>
    <x v="5"/>
    <x v="0"/>
    <x v="2"/>
    <n v="135.47"/>
    <x v="3"/>
    <n v="1354.7"/>
    <n v="86"/>
    <x v="0"/>
    <x v="3"/>
    <n v="44.7"/>
    <x v="1"/>
    <d v="2021-08-02T00:00:00"/>
    <x v="0"/>
    <n v="43"/>
    <x v="0"/>
    <n v="0.2"/>
    <x v="1"/>
    <x v="0"/>
  </r>
  <r>
    <x v="832"/>
    <n v="55"/>
    <x v="5"/>
    <x v="1"/>
    <x v="8"/>
    <n v="137.24"/>
    <x v="3"/>
    <n v="1372.4"/>
    <n v="233"/>
    <x v="0"/>
    <x v="4"/>
    <n v="46.9"/>
    <x v="1"/>
    <d v="2022-05-03T00:00:00"/>
    <x v="0"/>
    <n v="61"/>
    <x v="0"/>
    <n v="0.55000000000000004"/>
    <x v="2"/>
    <x v="0"/>
  </r>
  <r>
    <x v="833"/>
    <n v="26"/>
    <x v="1"/>
    <x v="1"/>
    <x v="5"/>
    <n v="24.87"/>
    <x v="7"/>
    <n v="198.96"/>
    <n v="10"/>
    <x v="0"/>
    <x v="3"/>
    <n v="77.7"/>
    <x v="0"/>
    <d v="2024-08-26T00:00:00"/>
    <x v="2"/>
    <n v="13"/>
    <x v="2"/>
    <n v="0.48"/>
    <x v="0"/>
    <x v="0"/>
  </r>
  <r>
    <x v="833"/>
    <n v="33"/>
    <x v="1"/>
    <x v="1"/>
    <x v="2"/>
    <n v="120.76"/>
    <x v="0"/>
    <n v="1086.8400000000001"/>
    <n v="219"/>
    <x v="0"/>
    <x v="2"/>
    <n v="62.4"/>
    <x v="0"/>
    <d v="2025-02-06T00:00:00"/>
    <x v="2"/>
    <n v="27"/>
    <x v="2"/>
    <n v="0.24"/>
    <x v="0"/>
    <x v="0"/>
  </r>
  <r>
    <x v="834"/>
    <n v="74"/>
    <x v="3"/>
    <x v="0"/>
    <x v="0"/>
    <n v="99.98"/>
    <x v="0"/>
    <n v="899.82"/>
    <n v="336"/>
    <x v="0"/>
    <x v="3"/>
    <n v="60.6"/>
    <x v="0"/>
    <d v="2024-05-29T00:00:00"/>
    <x v="2"/>
    <n v="95"/>
    <x v="1"/>
    <n v="0.35"/>
    <x v="0"/>
    <x v="0"/>
  </r>
  <r>
    <x v="835"/>
    <n v="58"/>
    <x v="0"/>
    <x v="0"/>
    <x v="4"/>
    <n v="35.99"/>
    <x v="3"/>
    <n v="359.90000000000003"/>
    <n v="77"/>
    <x v="0"/>
    <x v="3"/>
    <n v="30.9"/>
    <x v="1"/>
    <d v="2024-04-12T00:00:00"/>
    <x v="2"/>
    <n v="79"/>
    <x v="1"/>
    <n v="0.23"/>
    <x v="0"/>
    <x v="0"/>
  </r>
  <r>
    <x v="836"/>
    <n v="71"/>
    <x v="3"/>
    <x v="0"/>
    <x v="2"/>
    <n v="19.420000000000002"/>
    <x v="7"/>
    <n v="155.36000000000001"/>
    <n v="7"/>
    <x v="0"/>
    <x v="3"/>
    <n v="10.9"/>
    <x v="2"/>
    <d v="2024-01-22T00:00:00"/>
    <x v="2"/>
    <n v="48"/>
    <x v="0"/>
    <n v="0.21"/>
    <x v="0"/>
    <x v="0"/>
  </r>
  <r>
    <x v="837"/>
    <n v="31"/>
    <x v="1"/>
    <x v="1"/>
    <x v="0"/>
    <n v="96.67"/>
    <x v="9"/>
    <n v="1450.05"/>
    <n v="78"/>
    <x v="0"/>
    <x v="4"/>
    <n v="98.3"/>
    <x v="0"/>
    <d v="2023-09-29T00:00:00"/>
    <x v="2"/>
    <n v="78"/>
    <x v="1"/>
    <n v="0.06"/>
    <x v="1"/>
    <x v="0"/>
  </r>
  <r>
    <x v="838"/>
    <n v="61"/>
    <x v="0"/>
    <x v="0"/>
    <x v="3"/>
    <n v="166.36"/>
    <x v="3"/>
    <n v="1663.6000000000001"/>
    <n v="300"/>
    <x v="0"/>
    <x v="2"/>
    <n v="91"/>
    <x v="0"/>
    <d v="2022-06-20T00:00:00"/>
    <x v="0"/>
    <n v="8"/>
    <x v="2"/>
    <n v="0.52"/>
    <x v="2"/>
    <x v="0"/>
  </r>
  <r>
    <x v="838"/>
    <n v="22"/>
    <x v="4"/>
    <x v="0"/>
    <x v="9"/>
    <m/>
    <x v="13"/>
    <n v="0"/>
    <n v="85"/>
    <x v="0"/>
    <x v="1"/>
    <n v="5.6"/>
    <x v="2"/>
    <d v="2022-06-14T00:00:00"/>
    <x v="0"/>
    <n v="91"/>
    <x v="1"/>
    <n v="0.41"/>
    <x v="0"/>
    <x v="1"/>
  </r>
  <r>
    <x v="839"/>
    <n v="50"/>
    <x v="5"/>
    <x v="0"/>
    <x v="6"/>
    <n v="217.51"/>
    <x v="2"/>
    <n v="1522.57"/>
    <n v="155"/>
    <x v="0"/>
    <x v="3"/>
    <n v="28.8"/>
    <x v="1"/>
    <d v="2021-08-12T00:00:00"/>
    <x v="0"/>
    <n v="54"/>
    <x v="0"/>
    <n v="0.62"/>
    <x v="2"/>
    <x v="0"/>
  </r>
  <r>
    <x v="840"/>
    <n v="29"/>
    <x v="1"/>
    <x v="0"/>
    <x v="8"/>
    <n v="94.14"/>
    <x v="7"/>
    <n v="753.12"/>
    <n v="300"/>
    <x v="0"/>
    <x v="0"/>
    <n v="8.9"/>
    <x v="2"/>
    <d v="2023-11-29T00:00:00"/>
    <x v="2"/>
    <n v="42"/>
    <x v="0"/>
    <n v="0.21"/>
    <x v="0"/>
    <x v="0"/>
  </r>
  <r>
    <x v="841"/>
    <n v="35"/>
    <x v="1"/>
    <x v="0"/>
    <x v="6"/>
    <n v="155.88"/>
    <x v="5"/>
    <n v="2649.96"/>
    <n v="110"/>
    <x v="0"/>
    <x v="0"/>
    <n v="22.3"/>
    <x v="1"/>
    <d v="2023-01-03T00:00:00"/>
    <x v="2"/>
    <n v="20"/>
    <x v="2"/>
    <n v="0.3"/>
    <x v="0"/>
    <x v="0"/>
  </r>
  <r>
    <x v="842"/>
    <n v="40"/>
    <x v="2"/>
    <x v="0"/>
    <x v="7"/>
    <n v="74.91"/>
    <x v="8"/>
    <n v="898.92"/>
    <n v="330"/>
    <x v="0"/>
    <x v="0"/>
    <n v="17.899999999999999"/>
    <x v="2"/>
    <d v="2025-06-01T00:00:00"/>
    <x v="2"/>
    <n v="59"/>
    <x v="0"/>
    <n v="0.4"/>
    <x v="0"/>
    <x v="0"/>
  </r>
  <r>
    <x v="843"/>
    <n v="35"/>
    <x v="1"/>
    <x v="1"/>
    <x v="2"/>
    <n v="213.76"/>
    <x v="4"/>
    <n v="1282.56"/>
    <n v="114"/>
    <x v="0"/>
    <x v="1"/>
    <n v="63.6"/>
    <x v="0"/>
    <d v="2022-08-25T00:00:00"/>
    <x v="0"/>
    <n v="37"/>
    <x v="0"/>
    <n v="0.16"/>
    <x v="1"/>
    <x v="0"/>
  </r>
  <r>
    <x v="844"/>
    <n v="38"/>
    <x v="2"/>
    <x v="1"/>
    <x v="1"/>
    <n v="61.94"/>
    <x v="2"/>
    <n v="433.58"/>
    <n v="219"/>
    <x v="0"/>
    <x v="2"/>
    <n v="36.700000000000003"/>
    <x v="1"/>
    <d v="2022-06-01T00:00:00"/>
    <x v="0"/>
    <n v="82"/>
    <x v="1"/>
    <n v="0.4"/>
    <x v="0"/>
    <x v="0"/>
  </r>
  <r>
    <x v="844"/>
    <n v="40"/>
    <x v="2"/>
    <x v="0"/>
    <x v="0"/>
    <n v="153.01"/>
    <x v="1"/>
    <n v="1989.1299999999999"/>
    <n v="97"/>
    <x v="0"/>
    <x v="3"/>
    <n v="0.4"/>
    <x v="2"/>
    <d v="2024-11-18T00:00:00"/>
    <x v="2"/>
    <n v="56"/>
    <x v="0"/>
    <n v="0.32"/>
    <x v="0"/>
    <x v="0"/>
  </r>
  <r>
    <x v="845"/>
    <n v="29"/>
    <x v="1"/>
    <x v="1"/>
    <x v="6"/>
    <n v="208.08"/>
    <x v="3"/>
    <n v="2080.8000000000002"/>
    <n v="167"/>
    <x v="0"/>
    <x v="1"/>
    <n v="72"/>
    <x v="0"/>
    <d v="2025-04-04T00:00:00"/>
    <x v="2"/>
    <n v="7"/>
    <x v="2"/>
    <n v="0.21"/>
    <x v="0"/>
    <x v="0"/>
  </r>
  <r>
    <x v="846"/>
    <n v="37"/>
    <x v="2"/>
    <x v="1"/>
    <x v="5"/>
    <n v="33.130000000000003"/>
    <x v="12"/>
    <n v="530.08000000000004"/>
    <n v="19"/>
    <x v="0"/>
    <x v="1"/>
    <n v="44.7"/>
    <x v="1"/>
    <d v="2023-08-27T00:00:00"/>
    <x v="2"/>
    <n v="96"/>
    <x v="1"/>
    <n v="0.11"/>
    <x v="1"/>
    <x v="0"/>
  </r>
  <r>
    <x v="847"/>
    <n v="68"/>
    <x v="3"/>
    <x v="1"/>
    <x v="1"/>
    <n v="31.24"/>
    <x v="3"/>
    <n v="312.39999999999998"/>
    <n v="117"/>
    <x v="0"/>
    <x v="0"/>
    <n v="22.4"/>
    <x v="1"/>
    <d v="2022-06-08T00:00:00"/>
    <x v="0"/>
    <n v="91"/>
    <x v="1"/>
    <n v="0.25"/>
    <x v="0"/>
    <x v="0"/>
  </r>
  <r>
    <x v="848"/>
    <n v="55"/>
    <x v="5"/>
    <x v="2"/>
    <x v="1"/>
    <n v="46.33"/>
    <x v="1"/>
    <n v="602.29"/>
    <n v="317"/>
    <x v="0"/>
    <x v="4"/>
    <n v="9.8000000000000007"/>
    <x v="2"/>
    <d v="2022-11-29T00:00:00"/>
    <x v="0"/>
    <n v="23"/>
    <x v="2"/>
    <n v="0.68"/>
    <x v="2"/>
    <x v="0"/>
  </r>
  <r>
    <x v="848"/>
    <n v="65"/>
    <x v="0"/>
    <x v="0"/>
    <x v="7"/>
    <n v="96.25"/>
    <x v="0"/>
    <n v="866.25"/>
    <n v="166"/>
    <x v="0"/>
    <x v="4"/>
    <n v="0"/>
    <x v="2"/>
    <d v="2023-02-22T00:00:00"/>
    <x v="2"/>
    <n v="45"/>
    <x v="0"/>
    <n v="0.18"/>
    <x v="1"/>
    <x v="0"/>
  </r>
  <r>
    <x v="849"/>
    <n v="77"/>
    <x v="3"/>
    <x v="0"/>
    <x v="9"/>
    <n v="126.31"/>
    <x v="9"/>
    <n v="1894.65"/>
    <n v="108"/>
    <x v="0"/>
    <x v="4"/>
    <n v="96.2"/>
    <x v="0"/>
    <d v="2021-02-19T00:00:00"/>
    <x v="0"/>
    <n v="85"/>
    <x v="1"/>
    <n v="0.08"/>
    <x v="1"/>
    <x v="0"/>
  </r>
  <r>
    <x v="849"/>
    <n v="28"/>
    <x v="1"/>
    <x v="0"/>
    <x v="7"/>
    <n v="120.2"/>
    <x v="6"/>
    <n v="1322.2"/>
    <n v="183"/>
    <x v="0"/>
    <x v="4"/>
    <n v="18.399999999999999"/>
    <x v="2"/>
    <d v="2023-08-05T00:00:00"/>
    <x v="2"/>
    <n v="73"/>
    <x v="1"/>
    <n v="0.09"/>
    <x v="1"/>
    <x v="0"/>
  </r>
  <r>
    <x v="850"/>
    <n v="43"/>
    <x v="2"/>
    <x v="0"/>
    <x v="1"/>
    <n v="83"/>
    <x v="3"/>
    <n v="830"/>
    <n v="163"/>
    <x v="0"/>
    <x v="4"/>
    <n v="55.4"/>
    <x v="0"/>
    <d v="2022-09-08T00:00:00"/>
    <x v="0"/>
    <n v="37"/>
    <x v="0"/>
    <n v="0.09"/>
    <x v="1"/>
    <x v="0"/>
  </r>
  <r>
    <x v="851"/>
    <n v="77"/>
    <x v="3"/>
    <x v="0"/>
    <x v="6"/>
    <n v="72.959999999999994"/>
    <x v="7"/>
    <n v="583.67999999999995"/>
    <n v="9"/>
    <x v="0"/>
    <x v="4"/>
    <n v="91.4"/>
    <x v="0"/>
    <d v="2025-02-14T00:00:00"/>
    <x v="2"/>
    <n v="10"/>
    <x v="2"/>
    <n v="0.16"/>
    <x v="1"/>
    <x v="0"/>
  </r>
  <r>
    <x v="852"/>
    <n v="78"/>
    <x v="3"/>
    <x v="1"/>
    <x v="5"/>
    <n v="156.63999999999999"/>
    <x v="7"/>
    <n v="1253.1199999999999"/>
    <n v="104"/>
    <x v="0"/>
    <x v="4"/>
    <n v="97.2"/>
    <x v="0"/>
    <d v="2023-01-18T00:00:00"/>
    <x v="2"/>
    <n v="68"/>
    <x v="1"/>
    <n v="0.16"/>
    <x v="1"/>
    <x v="0"/>
  </r>
  <r>
    <x v="853"/>
    <n v="79"/>
    <x v="3"/>
    <x v="1"/>
    <x v="6"/>
    <n v="176.45"/>
    <x v="10"/>
    <n v="882.25"/>
    <n v="120"/>
    <x v="0"/>
    <x v="0"/>
    <n v="75.2"/>
    <x v="0"/>
    <d v="2021-01-10T00:00:00"/>
    <x v="0"/>
    <n v="63"/>
    <x v="0"/>
    <n v="0.13"/>
    <x v="1"/>
    <x v="0"/>
  </r>
  <r>
    <x v="854"/>
    <n v="60"/>
    <x v="0"/>
    <x v="0"/>
    <x v="2"/>
    <n v="58.85"/>
    <x v="6"/>
    <n v="647.35"/>
    <n v="46"/>
    <x v="0"/>
    <x v="3"/>
    <n v="89.4"/>
    <x v="0"/>
    <d v="2022-01-28T00:00:00"/>
    <x v="0"/>
    <n v="29"/>
    <x v="2"/>
    <n v="0.48"/>
    <x v="0"/>
    <x v="0"/>
  </r>
  <r>
    <x v="855"/>
    <n v="53"/>
    <x v="5"/>
    <x v="0"/>
    <x v="2"/>
    <n v="200.66"/>
    <x v="2"/>
    <n v="1404.62"/>
    <n v="65"/>
    <x v="0"/>
    <x v="4"/>
    <n v="68.3"/>
    <x v="0"/>
    <d v="2021-12-02T00:00:00"/>
    <x v="0"/>
    <n v="58"/>
    <x v="0"/>
    <n v="0.26"/>
    <x v="0"/>
    <x v="0"/>
  </r>
  <r>
    <x v="855"/>
    <n v="54"/>
    <x v="5"/>
    <x v="1"/>
    <x v="5"/>
    <n v="190.92"/>
    <x v="5"/>
    <n v="3245.64"/>
    <n v="161"/>
    <x v="0"/>
    <x v="4"/>
    <n v="24.5"/>
    <x v="1"/>
    <d v="2024-11-15T00:00:00"/>
    <x v="2"/>
    <n v="29"/>
    <x v="2"/>
    <n v="0.37"/>
    <x v="0"/>
    <x v="0"/>
  </r>
  <r>
    <x v="856"/>
    <n v="63"/>
    <x v="0"/>
    <x v="0"/>
    <x v="5"/>
    <n v="71.459999999999994"/>
    <x v="6"/>
    <n v="786.06"/>
    <n v="231"/>
    <x v="0"/>
    <x v="2"/>
    <n v="25.6"/>
    <x v="1"/>
    <d v="2023-05-11T00:00:00"/>
    <x v="2"/>
    <n v="35"/>
    <x v="0"/>
    <n v="0.05"/>
    <x v="1"/>
    <x v="0"/>
  </r>
  <r>
    <x v="857"/>
    <n v="43"/>
    <x v="2"/>
    <x v="0"/>
    <x v="2"/>
    <n v="26.13"/>
    <x v="0"/>
    <n v="235.17"/>
    <n v="264"/>
    <x v="0"/>
    <x v="0"/>
    <n v="67.5"/>
    <x v="0"/>
    <d v="2020-11-11T00:00:00"/>
    <x v="1"/>
    <n v="27"/>
    <x v="2"/>
    <n v="0.24"/>
    <x v="0"/>
    <x v="0"/>
  </r>
  <r>
    <x v="858"/>
    <n v="71"/>
    <x v="3"/>
    <x v="0"/>
    <x v="7"/>
    <n v="42.79"/>
    <x v="8"/>
    <n v="513.48"/>
    <n v="16"/>
    <x v="0"/>
    <x v="3"/>
    <n v="92.2"/>
    <x v="0"/>
    <d v="2021-07-17T00:00:00"/>
    <x v="0"/>
    <n v="84"/>
    <x v="1"/>
    <n v="0.39"/>
    <x v="0"/>
    <x v="0"/>
  </r>
  <r>
    <x v="858"/>
    <n v="67"/>
    <x v="3"/>
    <x v="1"/>
    <x v="9"/>
    <n v="145.18"/>
    <x v="17"/>
    <n v="435.54"/>
    <n v="274"/>
    <x v="0"/>
    <x v="1"/>
    <n v="68.7"/>
    <x v="0"/>
    <d v="2025-03-26T00:00:00"/>
    <x v="2"/>
    <n v="41"/>
    <x v="0"/>
    <n v="0.21"/>
    <x v="0"/>
    <x v="0"/>
  </r>
  <r>
    <x v="859"/>
    <n v="50"/>
    <x v="5"/>
    <x v="0"/>
    <x v="9"/>
    <n v="30.06"/>
    <x v="3"/>
    <n v="300.59999999999997"/>
    <n v="296"/>
    <x v="0"/>
    <x v="2"/>
    <n v="13.6"/>
    <x v="2"/>
    <d v="2024-02-29T00:00:00"/>
    <x v="2"/>
    <n v="30"/>
    <x v="2"/>
    <n v="0.25"/>
    <x v="0"/>
    <x v="0"/>
  </r>
  <r>
    <x v="860"/>
    <n v="50"/>
    <x v="5"/>
    <x v="1"/>
    <x v="1"/>
    <n v="228.16"/>
    <x v="6"/>
    <n v="2509.7599999999998"/>
    <n v="222"/>
    <x v="0"/>
    <x v="3"/>
    <n v="92.1"/>
    <x v="0"/>
    <d v="2025-02-25T00:00:00"/>
    <x v="2"/>
    <n v="85"/>
    <x v="1"/>
    <n v="0.22"/>
    <x v="0"/>
    <x v="0"/>
  </r>
  <r>
    <x v="861"/>
    <n v="79"/>
    <x v="3"/>
    <x v="1"/>
    <x v="6"/>
    <n v="63.97"/>
    <x v="2"/>
    <n v="447.78999999999996"/>
    <n v="340"/>
    <x v="0"/>
    <x v="1"/>
    <n v="66.3"/>
    <x v="0"/>
    <d v="2023-11-19T00:00:00"/>
    <x v="2"/>
    <n v="49"/>
    <x v="0"/>
    <n v="0.15"/>
    <x v="1"/>
    <x v="0"/>
  </r>
  <r>
    <x v="862"/>
    <n v="68"/>
    <x v="3"/>
    <x v="1"/>
    <x v="6"/>
    <n v="195.23"/>
    <x v="10"/>
    <n v="976.15"/>
    <n v="87"/>
    <x v="0"/>
    <x v="1"/>
    <n v="98.4"/>
    <x v="0"/>
    <d v="2023-06-26T00:00:00"/>
    <x v="2"/>
    <n v="67"/>
    <x v="1"/>
    <n v="0.35"/>
    <x v="0"/>
    <x v="0"/>
  </r>
  <r>
    <x v="863"/>
    <n v="43"/>
    <x v="2"/>
    <x v="0"/>
    <x v="3"/>
    <n v="122.77"/>
    <x v="7"/>
    <n v="982.16"/>
    <n v="294"/>
    <x v="0"/>
    <x v="1"/>
    <n v="4.4000000000000004"/>
    <x v="2"/>
    <d v="2022-04-29T00:00:00"/>
    <x v="0"/>
    <n v="80"/>
    <x v="1"/>
    <n v="0.1"/>
    <x v="1"/>
    <x v="0"/>
  </r>
  <r>
    <x v="864"/>
    <n v="22"/>
    <x v="4"/>
    <x v="0"/>
    <x v="6"/>
    <n v="72.2"/>
    <x v="2"/>
    <n v="505.40000000000003"/>
    <n v="200"/>
    <x v="0"/>
    <x v="3"/>
    <n v="89"/>
    <x v="0"/>
    <d v="2023-09-11T00:00:00"/>
    <x v="2"/>
    <n v="5"/>
    <x v="2"/>
    <n v="0.23"/>
    <x v="0"/>
    <x v="0"/>
  </r>
  <r>
    <x v="864"/>
    <n v="53"/>
    <x v="5"/>
    <x v="1"/>
    <x v="1"/>
    <n v="99.23"/>
    <x v="4"/>
    <n v="595.38"/>
    <n v="299"/>
    <x v="0"/>
    <x v="4"/>
    <n v="88.8"/>
    <x v="0"/>
    <d v="2023-04-06T00:00:00"/>
    <x v="2"/>
    <n v="59"/>
    <x v="0"/>
    <n v="0.05"/>
    <x v="1"/>
    <x v="0"/>
  </r>
  <r>
    <x v="864"/>
    <n v="57"/>
    <x v="0"/>
    <x v="1"/>
    <x v="3"/>
    <n v="191.65"/>
    <x v="9"/>
    <n v="2874.75"/>
    <n v="25"/>
    <x v="0"/>
    <x v="1"/>
    <n v="95.2"/>
    <x v="0"/>
    <d v="2024-09-09T00:00:00"/>
    <x v="2"/>
    <n v="81"/>
    <x v="1"/>
    <n v="0.25"/>
    <x v="0"/>
    <x v="0"/>
  </r>
  <r>
    <x v="865"/>
    <n v="54"/>
    <x v="5"/>
    <x v="0"/>
    <x v="5"/>
    <n v="81.81"/>
    <x v="4"/>
    <n v="490.86"/>
    <n v="120"/>
    <x v="0"/>
    <x v="0"/>
    <n v="82.3"/>
    <x v="0"/>
    <d v="2025-01-28T00:00:00"/>
    <x v="2"/>
    <n v="66"/>
    <x v="0"/>
    <n v="0.14000000000000001"/>
    <x v="1"/>
    <x v="0"/>
  </r>
  <r>
    <x v="865"/>
    <n v="57"/>
    <x v="0"/>
    <x v="1"/>
    <x v="1"/>
    <n v="52.23"/>
    <x v="6"/>
    <n v="574.53"/>
    <n v="285"/>
    <x v="0"/>
    <x v="0"/>
    <n v="82"/>
    <x v="0"/>
    <d v="2023-11-17T00:00:00"/>
    <x v="2"/>
    <n v="31"/>
    <x v="2"/>
    <n v="0.19"/>
    <x v="1"/>
    <x v="0"/>
  </r>
  <r>
    <x v="865"/>
    <n v="78"/>
    <x v="3"/>
    <x v="0"/>
    <x v="9"/>
    <n v="248.77"/>
    <x v="6"/>
    <n v="2736.4700000000003"/>
    <n v="90"/>
    <x v="0"/>
    <x v="1"/>
    <n v="77.3"/>
    <x v="0"/>
    <d v="2023-06-23T00:00:00"/>
    <x v="2"/>
    <n v="18"/>
    <x v="2"/>
    <n v="0.11"/>
    <x v="1"/>
    <x v="0"/>
  </r>
  <r>
    <x v="866"/>
    <n v="29"/>
    <x v="1"/>
    <x v="1"/>
    <x v="6"/>
    <n v="104.26"/>
    <x v="10"/>
    <n v="521.30000000000007"/>
    <n v="157"/>
    <x v="0"/>
    <x v="3"/>
    <n v="43.9"/>
    <x v="1"/>
    <d v="2022-08-30T00:00:00"/>
    <x v="0"/>
    <n v="34"/>
    <x v="0"/>
    <n v="0.49"/>
    <x v="0"/>
    <x v="0"/>
  </r>
  <r>
    <x v="867"/>
    <n v="56"/>
    <x v="0"/>
    <x v="2"/>
    <x v="0"/>
    <n v="69.459999999999994"/>
    <x v="2"/>
    <n v="486.21999999999997"/>
    <n v="68"/>
    <x v="0"/>
    <x v="1"/>
    <n v="21.5"/>
    <x v="1"/>
    <d v="2023-11-07T00:00:00"/>
    <x v="2"/>
    <n v="42"/>
    <x v="0"/>
    <n v="0.2"/>
    <x v="1"/>
    <x v="0"/>
  </r>
  <r>
    <x v="868"/>
    <n v="23"/>
    <x v="4"/>
    <x v="0"/>
    <x v="4"/>
    <n v="159.87"/>
    <x v="6"/>
    <n v="1758.5700000000002"/>
    <n v="328"/>
    <x v="0"/>
    <x v="2"/>
    <n v="82.1"/>
    <x v="0"/>
    <d v="2024-01-13T00:00:00"/>
    <x v="2"/>
    <n v="84"/>
    <x v="1"/>
    <n v="0.16"/>
    <x v="1"/>
    <x v="0"/>
  </r>
  <r>
    <x v="869"/>
    <n v="72"/>
    <x v="3"/>
    <x v="0"/>
    <x v="9"/>
    <n v="170.4"/>
    <x v="0"/>
    <n v="1533.6000000000001"/>
    <n v="233"/>
    <x v="0"/>
    <x v="0"/>
    <n v="0"/>
    <x v="2"/>
    <d v="2021-08-22T00:00:00"/>
    <x v="0"/>
    <n v="38"/>
    <x v="0"/>
    <n v="0.23"/>
    <x v="0"/>
    <x v="0"/>
  </r>
  <r>
    <x v="870"/>
    <n v="33"/>
    <x v="1"/>
    <x v="0"/>
    <x v="0"/>
    <n v="156.41999999999999"/>
    <x v="0"/>
    <n v="1407.78"/>
    <n v="174"/>
    <x v="0"/>
    <x v="0"/>
    <n v="50.3"/>
    <x v="0"/>
    <d v="2021-08-27T00:00:00"/>
    <x v="0"/>
    <n v="26"/>
    <x v="2"/>
    <n v="0.36"/>
    <x v="0"/>
    <x v="0"/>
  </r>
  <r>
    <x v="871"/>
    <n v="43"/>
    <x v="2"/>
    <x v="1"/>
    <x v="9"/>
    <n v="62.81"/>
    <x v="7"/>
    <n v="502.48"/>
    <n v="237"/>
    <x v="0"/>
    <x v="1"/>
    <n v="73.3"/>
    <x v="0"/>
    <d v="2025-06-15T00:00:00"/>
    <x v="2"/>
    <n v="48"/>
    <x v="0"/>
    <n v="0.14000000000000001"/>
    <x v="1"/>
    <x v="0"/>
  </r>
  <r>
    <x v="872"/>
    <n v="32"/>
    <x v="1"/>
    <x v="0"/>
    <x v="4"/>
    <n v="152.38"/>
    <x v="6"/>
    <n v="1676.1799999999998"/>
    <n v="167"/>
    <x v="0"/>
    <x v="4"/>
    <n v="83"/>
    <x v="0"/>
    <d v="2023-09-30T00:00:00"/>
    <x v="2"/>
    <n v="25"/>
    <x v="2"/>
    <n v="0.42"/>
    <x v="0"/>
    <x v="0"/>
  </r>
  <r>
    <x v="873"/>
    <n v="36"/>
    <x v="2"/>
    <x v="0"/>
    <x v="0"/>
    <n v="34.590000000000003"/>
    <x v="3"/>
    <n v="345.90000000000003"/>
    <n v="4"/>
    <x v="1"/>
    <x v="2"/>
    <n v="39.9"/>
    <x v="1"/>
    <d v="2024-11-24T00:00:00"/>
    <x v="2"/>
    <n v="79"/>
    <x v="1"/>
    <n v="0.37"/>
    <x v="0"/>
    <x v="0"/>
  </r>
  <r>
    <x v="873"/>
    <n v="48"/>
    <x v="5"/>
    <x v="0"/>
    <x v="5"/>
    <n v="65.819999999999993"/>
    <x v="4"/>
    <n v="394.91999999999996"/>
    <n v="167"/>
    <x v="0"/>
    <x v="2"/>
    <n v="51.3"/>
    <x v="0"/>
    <d v="2020-12-22T00:00:00"/>
    <x v="1"/>
    <n v="13"/>
    <x v="2"/>
    <n v="0.4"/>
    <x v="0"/>
    <x v="0"/>
  </r>
  <r>
    <x v="873"/>
    <n v="57"/>
    <x v="0"/>
    <x v="1"/>
    <x v="4"/>
    <n v="82.67"/>
    <x v="3"/>
    <n v="826.7"/>
    <n v="107"/>
    <x v="0"/>
    <x v="4"/>
    <n v="14.2"/>
    <x v="2"/>
    <d v="2023-06-09T00:00:00"/>
    <x v="2"/>
    <n v="15"/>
    <x v="2"/>
    <n v="0.27"/>
    <x v="0"/>
    <x v="0"/>
  </r>
  <r>
    <x v="874"/>
    <n v="51"/>
    <x v="5"/>
    <x v="0"/>
    <x v="4"/>
    <n v="233.86"/>
    <x v="13"/>
    <n v="3274.04"/>
    <n v="192"/>
    <x v="0"/>
    <x v="1"/>
    <n v="39.299999999999997"/>
    <x v="1"/>
    <d v="2024-02-12T00:00:00"/>
    <x v="2"/>
    <n v="97"/>
    <x v="1"/>
    <n v="0.14000000000000001"/>
    <x v="1"/>
    <x v="0"/>
  </r>
  <r>
    <x v="875"/>
    <n v="26"/>
    <x v="1"/>
    <x v="0"/>
    <x v="2"/>
    <n v="140.91999999999999"/>
    <x v="1"/>
    <n v="1831.9599999999998"/>
    <n v="156"/>
    <x v="0"/>
    <x v="0"/>
    <n v="64"/>
    <x v="0"/>
    <d v="2023-06-12T00:00:00"/>
    <x v="2"/>
    <n v="1"/>
    <x v="2"/>
    <n v="0.14000000000000001"/>
    <x v="1"/>
    <x v="0"/>
  </r>
  <r>
    <x v="876"/>
    <n v="32"/>
    <x v="1"/>
    <x v="0"/>
    <x v="6"/>
    <n v="50.82"/>
    <x v="0"/>
    <n v="457.38"/>
    <n v="81"/>
    <x v="0"/>
    <x v="2"/>
    <n v="94"/>
    <x v="0"/>
    <d v="2022-10-22T00:00:00"/>
    <x v="0"/>
    <n v="43"/>
    <x v="0"/>
    <n v="0.5"/>
    <x v="0"/>
    <x v="0"/>
  </r>
  <r>
    <x v="877"/>
    <n v="57"/>
    <x v="0"/>
    <x v="1"/>
    <x v="4"/>
    <n v="163.58000000000001"/>
    <x v="16"/>
    <n v="2944.44"/>
    <n v="169"/>
    <x v="0"/>
    <x v="2"/>
    <n v="21.6"/>
    <x v="1"/>
    <d v="2024-01-26T00:00:00"/>
    <x v="2"/>
    <n v="16"/>
    <x v="2"/>
    <n v="0.18"/>
    <x v="1"/>
    <x v="0"/>
  </r>
  <r>
    <x v="878"/>
    <n v="33"/>
    <x v="1"/>
    <x v="1"/>
    <x v="8"/>
    <n v="56.89"/>
    <x v="0"/>
    <n v="512.01"/>
    <n v="88"/>
    <x v="0"/>
    <x v="3"/>
    <n v="13.2"/>
    <x v="2"/>
    <d v="2020-12-30T00:00:00"/>
    <x v="1"/>
    <n v="50"/>
    <x v="0"/>
    <n v="0.52"/>
    <x v="2"/>
    <x v="0"/>
  </r>
  <r>
    <x v="879"/>
    <n v="75"/>
    <x v="3"/>
    <x v="1"/>
    <x v="9"/>
    <n v="114.17"/>
    <x v="7"/>
    <n v="913.36"/>
    <n v="187"/>
    <x v="0"/>
    <x v="2"/>
    <n v="0"/>
    <x v="2"/>
    <d v="2021-03-07T00:00:00"/>
    <x v="0"/>
    <n v="73"/>
    <x v="1"/>
    <n v="0.28000000000000003"/>
    <x v="0"/>
    <x v="0"/>
  </r>
  <r>
    <x v="879"/>
    <n v="35"/>
    <x v="1"/>
    <x v="2"/>
    <x v="4"/>
    <n v="202.88"/>
    <x v="1"/>
    <n v="2637.44"/>
    <n v="107"/>
    <x v="0"/>
    <x v="1"/>
    <n v="9.8000000000000007"/>
    <x v="2"/>
    <d v="2021-05-16T00:00:00"/>
    <x v="0"/>
    <n v="14"/>
    <x v="2"/>
    <n v="0.36"/>
    <x v="0"/>
    <x v="0"/>
  </r>
  <r>
    <x v="879"/>
    <n v="69"/>
    <x v="3"/>
    <x v="1"/>
    <x v="7"/>
    <n v="175.23"/>
    <x v="2"/>
    <n v="1226.6099999999999"/>
    <n v="11"/>
    <x v="0"/>
    <x v="3"/>
    <n v="31.2"/>
    <x v="1"/>
    <d v="2022-03-01T00:00:00"/>
    <x v="0"/>
    <n v="24"/>
    <x v="2"/>
    <n v="0.49"/>
    <x v="0"/>
    <x v="0"/>
  </r>
  <r>
    <x v="880"/>
    <n v="43"/>
    <x v="2"/>
    <x v="1"/>
    <x v="1"/>
    <n v="105.48"/>
    <x v="9"/>
    <n v="1582.2"/>
    <n v="243"/>
    <x v="0"/>
    <x v="0"/>
    <n v="15.9"/>
    <x v="2"/>
    <d v="2020-08-10T00:00:00"/>
    <x v="1"/>
    <n v="50"/>
    <x v="0"/>
    <n v="0.38"/>
    <x v="0"/>
    <x v="0"/>
  </r>
  <r>
    <x v="881"/>
    <n v="41"/>
    <x v="2"/>
    <x v="0"/>
    <x v="9"/>
    <n v="66.88"/>
    <x v="13"/>
    <n v="936.31999999999994"/>
    <n v="73"/>
    <x v="0"/>
    <x v="1"/>
    <n v="38.799999999999997"/>
    <x v="1"/>
    <d v="2024-08-23T00:00:00"/>
    <x v="2"/>
    <n v="32"/>
    <x v="2"/>
    <n v="0.16"/>
    <x v="1"/>
    <x v="0"/>
  </r>
  <r>
    <x v="881"/>
    <n v="19"/>
    <x v="4"/>
    <x v="1"/>
    <x v="8"/>
    <n v="34.54"/>
    <x v="5"/>
    <n v="587.17999999999995"/>
    <n v="326"/>
    <x v="0"/>
    <x v="4"/>
    <n v="0"/>
    <x v="2"/>
    <d v="2023-02-16T00:00:00"/>
    <x v="2"/>
    <n v="43"/>
    <x v="0"/>
    <n v="0.17"/>
    <x v="1"/>
    <x v="0"/>
  </r>
  <r>
    <x v="881"/>
    <n v="56"/>
    <x v="0"/>
    <x v="1"/>
    <x v="7"/>
    <n v="32.72"/>
    <x v="12"/>
    <n v="523.52"/>
    <n v="256"/>
    <x v="0"/>
    <x v="2"/>
    <n v="72.7"/>
    <x v="0"/>
    <d v="2024-11-12T00:00:00"/>
    <x v="2"/>
    <n v="2"/>
    <x v="2"/>
    <n v="0.09"/>
    <x v="1"/>
    <x v="0"/>
  </r>
  <r>
    <x v="882"/>
    <n v="64"/>
    <x v="0"/>
    <x v="1"/>
    <x v="8"/>
    <m/>
    <x v="10"/>
    <n v="0"/>
    <n v="205"/>
    <x v="0"/>
    <x v="3"/>
    <n v="21.8"/>
    <x v="1"/>
    <d v="2021-10-17T00:00:00"/>
    <x v="0"/>
    <n v="64"/>
    <x v="0"/>
    <n v="0.27"/>
    <x v="0"/>
    <x v="1"/>
  </r>
  <r>
    <x v="883"/>
    <n v="42"/>
    <x v="2"/>
    <x v="1"/>
    <x v="1"/>
    <n v="122.13"/>
    <x v="1"/>
    <n v="1587.69"/>
    <n v="344"/>
    <x v="0"/>
    <x v="4"/>
    <n v="38.9"/>
    <x v="1"/>
    <d v="2021-06-20T00:00:00"/>
    <x v="0"/>
    <n v="79"/>
    <x v="1"/>
    <n v="0.4"/>
    <x v="0"/>
    <x v="0"/>
  </r>
  <r>
    <x v="884"/>
    <n v="41"/>
    <x v="2"/>
    <x v="1"/>
    <x v="7"/>
    <n v="144.66999999999999"/>
    <x v="0"/>
    <n v="1302.03"/>
    <n v="0"/>
    <x v="0"/>
    <x v="4"/>
    <n v="56.9"/>
    <x v="0"/>
    <d v="2022-09-21T00:00:00"/>
    <x v="0"/>
    <n v="52"/>
    <x v="0"/>
    <n v="0.51"/>
    <x v="2"/>
    <x v="1"/>
  </r>
  <r>
    <x v="885"/>
    <n v="26"/>
    <x v="1"/>
    <x v="2"/>
    <x v="1"/>
    <m/>
    <x v="1"/>
    <n v="0"/>
    <n v="309"/>
    <x v="0"/>
    <x v="4"/>
    <n v="70.5"/>
    <x v="0"/>
    <d v="2025-03-17T00:00:00"/>
    <x v="2"/>
    <n v="1"/>
    <x v="2"/>
    <n v="0.38"/>
    <x v="0"/>
    <x v="1"/>
  </r>
  <r>
    <x v="886"/>
    <n v="38"/>
    <x v="2"/>
    <x v="0"/>
    <x v="4"/>
    <n v="82.81"/>
    <x v="3"/>
    <n v="828.1"/>
    <n v="328"/>
    <x v="0"/>
    <x v="0"/>
    <n v="88.5"/>
    <x v="0"/>
    <d v="2021-01-19T00:00:00"/>
    <x v="0"/>
    <n v="36"/>
    <x v="0"/>
    <n v="0.09"/>
    <x v="1"/>
    <x v="0"/>
  </r>
  <r>
    <x v="887"/>
    <n v="72"/>
    <x v="3"/>
    <x v="1"/>
    <x v="8"/>
    <n v="107.18"/>
    <x v="6"/>
    <n v="1178.98"/>
    <n v="132"/>
    <x v="0"/>
    <x v="4"/>
    <n v="94.4"/>
    <x v="0"/>
    <d v="2024-09-24T00:00:00"/>
    <x v="2"/>
    <n v="6"/>
    <x v="2"/>
    <n v="0.45"/>
    <x v="0"/>
    <x v="0"/>
  </r>
  <r>
    <x v="888"/>
    <n v="28"/>
    <x v="1"/>
    <x v="2"/>
    <x v="5"/>
    <n v="154.58000000000001"/>
    <x v="7"/>
    <n v="1236.6400000000001"/>
    <n v="16"/>
    <x v="0"/>
    <x v="0"/>
    <n v="85.6"/>
    <x v="0"/>
    <d v="2022-01-15T00:00:00"/>
    <x v="0"/>
    <n v="35"/>
    <x v="0"/>
    <n v="0.37"/>
    <x v="0"/>
    <x v="0"/>
  </r>
  <r>
    <x v="889"/>
    <n v="36"/>
    <x v="2"/>
    <x v="0"/>
    <x v="8"/>
    <m/>
    <x v="3"/>
    <n v="0"/>
    <n v="178"/>
    <x v="0"/>
    <x v="3"/>
    <n v="85.2"/>
    <x v="0"/>
    <d v="2021-12-14T00:00:00"/>
    <x v="0"/>
    <n v="93"/>
    <x v="1"/>
    <n v="0.64"/>
    <x v="2"/>
    <x v="1"/>
  </r>
  <r>
    <x v="890"/>
    <n v="24"/>
    <x v="4"/>
    <x v="1"/>
    <x v="2"/>
    <n v="131.13"/>
    <x v="1"/>
    <n v="1704.69"/>
    <n v="60"/>
    <x v="0"/>
    <x v="1"/>
    <n v="94.9"/>
    <x v="0"/>
    <d v="2022-05-09T00:00:00"/>
    <x v="0"/>
    <n v="84"/>
    <x v="1"/>
    <n v="0.12"/>
    <x v="1"/>
    <x v="0"/>
  </r>
  <r>
    <x v="890"/>
    <n v="52"/>
    <x v="5"/>
    <x v="2"/>
    <x v="5"/>
    <n v="15.09"/>
    <x v="9"/>
    <n v="226.35"/>
    <n v="297"/>
    <x v="0"/>
    <x v="0"/>
    <n v="90.2"/>
    <x v="0"/>
    <d v="2023-07-20T00:00:00"/>
    <x v="2"/>
    <n v="60"/>
    <x v="0"/>
    <n v="0.42"/>
    <x v="0"/>
    <x v="0"/>
  </r>
  <r>
    <x v="891"/>
    <n v="38"/>
    <x v="2"/>
    <x v="2"/>
    <x v="6"/>
    <n v="238.56"/>
    <x v="0"/>
    <n v="2147.04"/>
    <n v="222"/>
    <x v="0"/>
    <x v="0"/>
    <n v="82.8"/>
    <x v="0"/>
    <d v="2021-08-08T00:00:00"/>
    <x v="0"/>
    <n v="43"/>
    <x v="0"/>
    <n v="0.35"/>
    <x v="0"/>
    <x v="0"/>
  </r>
  <r>
    <x v="891"/>
    <n v="32"/>
    <x v="1"/>
    <x v="0"/>
    <x v="5"/>
    <n v="137.29"/>
    <x v="3"/>
    <n v="1372.8999999999999"/>
    <n v="284"/>
    <x v="0"/>
    <x v="0"/>
    <n v="32.299999999999997"/>
    <x v="1"/>
    <d v="2022-07-26T00:00:00"/>
    <x v="0"/>
    <n v="42"/>
    <x v="0"/>
    <n v="0.33"/>
    <x v="0"/>
    <x v="0"/>
  </r>
  <r>
    <x v="892"/>
    <n v="45"/>
    <x v="2"/>
    <x v="0"/>
    <x v="8"/>
    <n v="58.3"/>
    <x v="6"/>
    <n v="641.29999999999995"/>
    <n v="12"/>
    <x v="0"/>
    <x v="0"/>
    <n v="83.1"/>
    <x v="0"/>
    <d v="2021-02-14T00:00:00"/>
    <x v="0"/>
    <n v="62"/>
    <x v="0"/>
    <n v="0.1"/>
    <x v="1"/>
    <x v="0"/>
  </r>
  <r>
    <x v="893"/>
    <n v="46"/>
    <x v="5"/>
    <x v="1"/>
    <x v="2"/>
    <m/>
    <x v="8"/>
    <n v="0"/>
    <n v="141"/>
    <x v="0"/>
    <x v="2"/>
    <n v="64.7"/>
    <x v="0"/>
    <d v="2020-10-10T00:00:00"/>
    <x v="1"/>
    <n v="23"/>
    <x v="2"/>
    <n v="0.14000000000000001"/>
    <x v="1"/>
    <x v="1"/>
  </r>
  <r>
    <x v="894"/>
    <n v="32"/>
    <x v="1"/>
    <x v="0"/>
    <x v="0"/>
    <n v="112.66"/>
    <x v="3"/>
    <n v="1126.5999999999999"/>
    <n v="319"/>
    <x v="0"/>
    <x v="1"/>
    <n v="7.5"/>
    <x v="2"/>
    <d v="2025-01-16T00:00:00"/>
    <x v="2"/>
    <n v="15"/>
    <x v="2"/>
    <n v="0.26"/>
    <x v="0"/>
    <x v="0"/>
  </r>
  <r>
    <x v="894"/>
    <n v="67"/>
    <x v="3"/>
    <x v="0"/>
    <x v="2"/>
    <n v="103.63"/>
    <x v="7"/>
    <n v="829.04"/>
    <n v="272"/>
    <x v="0"/>
    <x v="2"/>
    <n v="93.6"/>
    <x v="0"/>
    <d v="2022-03-12T00:00:00"/>
    <x v="0"/>
    <n v="20"/>
    <x v="2"/>
    <n v="0.13"/>
    <x v="1"/>
    <x v="0"/>
  </r>
  <r>
    <x v="895"/>
    <n v="23"/>
    <x v="4"/>
    <x v="0"/>
    <x v="7"/>
    <n v="119.62"/>
    <x v="2"/>
    <n v="837.34"/>
    <n v="31"/>
    <x v="0"/>
    <x v="1"/>
    <n v="77"/>
    <x v="0"/>
    <d v="2021-04-29T00:00:00"/>
    <x v="0"/>
    <n v="18"/>
    <x v="2"/>
    <n v="0.34"/>
    <x v="0"/>
    <x v="0"/>
  </r>
  <r>
    <x v="896"/>
    <n v="34"/>
    <x v="1"/>
    <x v="0"/>
    <x v="9"/>
    <n v="44.92"/>
    <x v="13"/>
    <n v="628.88"/>
    <n v="253"/>
    <x v="0"/>
    <x v="4"/>
    <n v="23.1"/>
    <x v="1"/>
    <d v="2024-02-02T00:00:00"/>
    <x v="2"/>
    <n v="13"/>
    <x v="2"/>
    <n v="0.31"/>
    <x v="0"/>
    <x v="0"/>
  </r>
  <r>
    <x v="897"/>
    <n v="46"/>
    <x v="5"/>
    <x v="1"/>
    <x v="1"/>
    <n v="95.91"/>
    <x v="7"/>
    <n v="767.28"/>
    <n v="304"/>
    <x v="0"/>
    <x v="4"/>
    <n v="52.1"/>
    <x v="0"/>
    <d v="2021-01-17T00:00:00"/>
    <x v="0"/>
    <n v="70"/>
    <x v="1"/>
    <n v="0.28000000000000003"/>
    <x v="0"/>
    <x v="0"/>
  </r>
  <r>
    <x v="898"/>
    <n v="65"/>
    <x v="0"/>
    <x v="0"/>
    <x v="8"/>
    <n v="159.07"/>
    <x v="3"/>
    <n v="1590.6999999999998"/>
    <n v="117"/>
    <x v="0"/>
    <x v="4"/>
    <n v="20.9"/>
    <x v="1"/>
    <d v="2024-09-12T00:00:00"/>
    <x v="2"/>
    <n v="54"/>
    <x v="0"/>
    <n v="0.65"/>
    <x v="2"/>
    <x v="0"/>
  </r>
  <r>
    <x v="899"/>
    <n v="52"/>
    <x v="5"/>
    <x v="0"/>
    <x v="7"/>
    <n v="96.76"/>
    <x v="0"/>
    <n v="870.84"/>
    <n v="289"/>
    <x v="0"/>
    <x v="3"/>
    <n v="78.900000000000006"/>
    <x v="0"/>
    <d v="2021-03-16T00:00:00"/>
    <x v="0"/>
    <n v="92"/>
    <x v="1"/>
    <n v="0.18"/>
    <x v="1"/>
    <x v="0"/>
  </r>
  <r>
    <x v="900"/>
    <n v="56"/>
    <x v="0"/>
    <x v="0"/>
    <x v="9"/>
    <n v="17.84"/>
    <x v="6"/>
    <n v="196.24"/>
    <n v="131"/>
    <x v="0"/>
    <x v="4"/>
    <n v="15.9"/>
    <x v="2"/>
    <d v="2020-08-17T00:00:00"/>
    <x v="1"/>
    <n v="82"/>
    <x v="1"/>
    <n v="7.0000000000000007E-2"/>
    <x v="1"/>
    <x v="0"/>
  </r>
  <r>
    <x v="901"/>
    <n v="54"/>
    <x v="5"/>
    <x v="1"/>
    <x v="4"/>
    <n v="107.4"/>
    <x v="12"/>
    <n v="1718.4"/>
    <n v="288"/>
    <x v="0"/>
    <x v="3"/>
    <n v="49.6"/>
    <x v="1"/>
    <d v="2023-01-13T00:00:00"/>
    <x v="2"/>
    <n v="88"/>
    <x v="1"/>
    <n v="0.51"/>
    <x v="2"/>
    <x v="0"/>
  </r>
  <r>
    <x v="902"/>
    <n v="18"/>
    <x v="4"/>
    <x v="0"/>
    <x v="5"/>
    <n v="267.61"/>
    <x v="5"/>
    <n v="4549.37"/>
    <n v="362"/>
    <x v="0"/>
    <x v="3"/>
    <n v="94.2"/>
    <x v="0"/>
    <d v="2021-06-04T00:00:00"/>
    <x v="0"/>
    <n v="35"/>
    <x v="0"/>
    <n v="0.38"/>
    <x v="0"/>
    <x v="0"/>
  </r>
  <r>
    <x v="903"/>
    <n v="35"/>
    <x v="1"/>
    <x v="0"/>
    <x v="5"/>
    <n v="55.77"/>
    <x v="4"/>
    <n v="334.62"/>
    <n v="53"/>
    <x v="0"/>
    <x v="2"/>
    <n v="57"/>
    <x v="0"/>
    <d v="2024-07-08T00:00:00"/>
    <x v="2"/>
    <n v="6"/>
    <x v="2"/>
    <n v="0.47"/>
    <x v="0"/>
    <x v="0"/>
  </r>
  <r>
    <x v="904"/>
    <n v="33"/>
    <x v="1"/>
    <x v="1"/>
    <x v="6"/>
    <n v="110.35"/>
    <x v="7"/>
    <n v="882.8"/>
    <n v="150"/>
    <x v="0"/>
    <x v="1"/>
    <n v="26.6"/>
    <x v="1"/>
    <d v="2024-12-01T00:00:00"/>
    <x v="2"/>
    <n v="20"/>
    <x v="2"/>
    <n v="0.16"/>
    <x v="1"/>
    <x v="0"/>
  </r>
  <r>
    <x v="905"/>
    <n v="27"/>
    <x v="1"/>
    <x v="1"/>
    <x v="6"/>
    <n v="93.67"/>
    <x v="4"/>
    <n v="562.02"/>
    <n v="98"/>
    <x v="0"/>
    <x v="0"/>
    <n v="55.6"/>
    <x v="0"/>
    <d v="2022-09-05T00:00:00"/>
    <x v="0"/>
    <n v="27"/>
    <x v="2"/>
    <n v="0.24"/>
    <x v="0"/>
    <x v="0"/>
  </r>
  <r>
    <x v="906"/>
    <n v="43"/>
    <x v="2"/>
    <x v="1"/>
    <x v="6"/>
    <n v="142.54"/>
    <x v="2"/>
    <n v="997.78"/>
    <n v="12"/>
    <x v="0"/>
    <x v="0"/>
    <n v="84.5"/>
    <x v="0"/>
    <d v="2024-09-17T00:00:00"/>
    <x v="2"/>
    <n v="62"/>
    <x v="0"/>
    <n v="0.55000000000000004"/>
    <x v="2"/>
    <x v="0"/>
  </r>
  <r>
    <x v="907"/>
    <n v="57"/>
    <x v="0"/>
    <x v="0"/>
    <x v="2"/>
    <n v="29.8"/>
    <x v="14"/>
    <n v="119.2"/>
    <n v="221"/>
    <x v="0"/>
    <x v="0"/>
    <n v="67.5"/>
    <x v="0"/>
    <d v="2022-09-12T00:00:00"/>
    <x v="0"/>
    <n v="74"/>
    <x v="1"/>
    <n v="0.32"/>
    <x v="0"/>
    <x v="0"/>
  </r>
  <r>
    <x v="908"/>
    <n v="55"/>
    <x v="5"/>
    <x v="1"/>
    <x v="4"/>
    <n v="52.39"/>
    <x v="3"/>
    <n v="523.9"/>
    <n v="239"/>
    <x v="0"/>
    <x v="3"/>
    <n v="75.900000000000006"/>
    <x v="0"/>
    <d v="2023-06-11T00:00:00"/>
    <x v="2"/>
    <n v="5"/>
    <x v="2"/>
    <n v="0.62"/>
    <x v="2"/>
    <x v="0"/>
  </r>
  <r>
    <x v="909"/>
    <n v="74"/>
    <x v="3"/>
    <x v="2"/>
    <x v="8"/>
    <n v="59.07"/>
    <x v="8"/>
    <n v="708.84"/>
    <n v="298"/>
    <x v="0"/>
    <x v="4"/>
    <n v="2.6"/>
    <x v="2"/>
    <d v="2023-08-11T00:00:00"/>
    <x v="2"/>
    <n v="38"/>
    <x v="0"/>
    <n v="0.09"/>
    <x v="1"/>
    <x v="0"/>
  </r>
  <r>
    <x v="910"/>
    <n v="35"/>
    <x v="1"/>
    <x v="0"/>
    <x v="5"/>
    <n v="72.099999999999994"/>
    <x v="17"/>
    <n v="216.29999999999998"/>
    <n v="65"/>
    <x v="0"/>
    <x v="1"/>
    <n v="22.6"/>
    <x v="1"/>
    <d v="2023-08-29T00:00:00"/>
    <x v="2"/>
    <n v="78"/>
    <x v="1"/>
    <n v="0.19"/>
    <x v="1"/>
    <x v="0"/>
  </r>
  <r>
    <x v="911"/>
    <n v="22"/>
    <x v="4"/>
    <x v="1"/>
    <x v="8"/>
    <n v="139.65"/>
    <x v="3"/>
    <n v="1396.5"/>
    <n v="138"/>
    <x v="0"/>
    <x v="1"/>
    <n v="26.3"/>
    <x v="1"/>
    <d v="2022-03-18T00:00:00"/>
    <x v="0"/>
    <n v="78"/>
    <x v="1"/>
    <n v="0.37"/>
    <x v="0"/>
    <x v="0"/>
  </r>
  <r>
    <x v="912"/>
    <n v="33"/>
    <x v="1"/>
    <x v="2"/>
    <x v="0"/>
    <n v="56.81"/>
    <x v="10"/>
    <n v="284.05"/>
    <n v="332"/>
    <x v="0"/>
    <x v="4"/>
    <n v="17.600000000000001"/>
    <x v="2"/>
    <d v="2022-04-11T00:00:00"/>
    <x v="0"/>
    <n v="50"/>
    <x v="0"/>
    <n v="0.08"/>
    <x v="1"/>
    <x v="0"/>
  </r>
  <r>
    <x v="912"/>
    <n v="19"/>
    <x v="4"/>
    <x v="0"/>
    <x v="9"/>
    <n v="43.28"/>
    <x v="2"/>
    <n v="302.96000000000004"/>
    <n v="237"/>
    <x v="0"/>
    <x v="1"/>
    <n v="88.8"/>
    <x v="0"/>
    <d v="2024-07-22T00:00:00"/>
    <x v="2"/>
    <n v="90"/>
    <x v="1"/>
    <n v="0.2"/>
    <x v="1"/>
    <x v="0"/>
  </r>
  <r>
    <x v="912"/>
    <n v="38"/>
    <x v="2"/>
    <x v="1"/>
    <x v="6"/>
    <n v="54.42"/>
    <x v="0"/>
    <n v="489.78000000000003"/>
    <n v="257"/>
    <x v="0"/>
    <x v="2"/>
    <n v="85.9"/>
    <x v="0"/>
    <d v="2020-09-09T00:00:00"/>
    <x v="1"/>
    <n v="20"/>
    <x v="2"/>
    <n v="0.12"/>
    <x v="1"/>
    <x v="0"/>
  </r>
  <r>
    <x v="913"/>
    <n v="42"/>
    <x v="2"/>
    <x v="1"/>
    <x v="7"/>
    <n v="43.76"/>
    <x v="10"/>
    <n v="218.79999999999998"/>
    <n v="208"/>
    <x v="0"/>
    <x v="3"/>
    <n v="80.8"/>
    <x v="0"/>
    <d v="2024-02-06T00:00:00"/>
    <x v="2"/>
    <n v="55"/>
    <x v="0"/>
    <n v="0.26"/>
    <x v="0"/>
    <x v="0"/>
  </r>
  <r>
    <x v="914"/>
    <n v="32"/>
    <x v="1"/>
    <x v="0"/>
    <x v="1"/>
    <n v="67.569999999999993"/>
    <x v="13"/>
    <n v="945.9799999999999"/>
    <n v="122"/>
    <x v="0"/>
    <x v="1"/>
    <n v="34.299999999999997"/>
    <x v="1"/>
    <d v="2022-12-06T00:00:00"/>
    <x v="0"/>
    <n v="5"/>
    <x v="2"/>
    <n v="0.43"/>
    <x v="0"/>
    <x v="0"/>
  </r>
  <r>
    <x v="914"/>
    <n v="31"/>
    <x v="1"/>
    <x v="1"/>
    <x v="9"/>
    <n v="172.81"/>
    <x v="8"/>
    <n v="2073.7200000000003"/>
    <n v="319"/>
    <x v="0"/>
    <x v="3"/>
    <n v="61.4"/>
    <x v="0"/>
    <d v="2024-12-19T00:00:00"/>
    <x v="2"/>
    <n v="65"/>
    <x v="0"/>
    <n v="0.36"/>
    <x v="0"/>
    <x v="0"/>
  </r>
  <r>
    <x v="915"/>
    <n v="38"/>
    <x v="2"/>
    <x v="0"/>
    <x v="4"/>
    <n v="52.8"/>
    <x v="8"/>
    <n v="633.59999999999991"/>
    <n v="124"/>
    <x v="0"/>
    <x v="2"/>
    <n v="12.4"/>
    <x v="2"/>
    <d v="2024-10-05T00:00:00"/>
    <x v="2"/>
    <n v="59"/>
    <x v="0"/>
    <n v="0.4"/>
    <x v="0"/>
    <x v="0"/>
  </r>
  <r>
    <x v="916"/>
    <n v="59"/>
    <x v="0"/>
    <x v="0"/>
    <x v="2"/>
    <n v="40.69"/>
    <x v="17"/>
    <n v="122.07"/>
    <n v="89"/>
    <x v="0"/>
    <x v="1"/>
    <n v="61.1"/>
    <x v="0"/>
    <d v="2022-09-05T00:00:00"/>
    <x v="0"/>
    <n v="70"/>
    <x v="1"/>
    <n v="0.28999999999999998"/>
    <x v="0"/>
    <x v="0"/>
  </r>
  <r>
    <x v="916"/>
    <n v="51"/>
    <x v="5"/>
    <x v="0"/>
    <x v="7"/>
    <n v="109.06"/>
    <x v="3"/>
    <n v="1090.5999999999999"/>
    <n v="19"/>
    <x v="0"/>
    <x v="2"/>
    <n v="16.3"/>
    <x v="2"/>
    <d v="2022-08-19T00:00:00"/>
    <x v="0"/>
    <n v="7"/>
    <x v="2"/>
    <n v="0.33"/>
    <x v="0"/>
    <x v="0"/>
  </r>
  <r>
    <x v="916"/>
    <n v="24"/>
    <x v="4"/>
    <x v="0"/>
    <x v="5"/>
    <n v="73.72"/>
    <x v="7"/>
    <n v="589.76"/>
    <n v="352"/>
    <x v="0"/>
    <x v="1"/>
    <n v="97.2"/>
    <x v="0"/>
    <d v="2022-11-04T00:00:00"/>
    <x v="0"/>
    <n v="20"/>
    <x v="2"/>
    <n v="0.24"/>
    <x v="0"/>
    <x v="0"/>
  </r>
  <r>
    <x v="917"/>
    <n v="27"/>
    <x v="1"/>
    <x v="1"/>
    <x v="1"/>
    <n v="141.72999999999999"/>
    <x v="4"/>
    <n v="850.37999999999988"/>
    <n v="37"/>
    <x v="0"/>
    <x v="0"/>
    <n v="61.6"/>
    <x v="0"/>
    <d v="2022-12-31T00:00:00"/>
    <x v="0"/>
    <n v="90"/>
    <x v="1"/>
    <n v="0.22"/>
    <x v="0"/>
    <x v="0"/>
  </r>
  <r>
    <x v="918"/>
    <n v="24"/>
    <x v="4"/>
    <x v="1"/>
    <x v="9"/>
    <n v="69.55"/>
    <x v="3"/>
    <n v="695.5"/>
    <n v="124"/>
    <x v="0"/>
    <x v="4"/>
    <n v="28.6"/>
    <x v="1"/>
    <d v="2024-10-01T00:00:00"/>
    <x v="2"/>
    <n v="23"/>
    <x v="2"/>
    <n v="0.3"/>
    <x v="0"/>
    <x v="0"/>
  </r>
  <r>
    <x v="918"/>
    <n v="41"/>
    <x v="2"/>
    <x v="0"/>
    <x v="4"/>
    <m/>
    <x v="8"/>
    <n v="0"/>
    <n v="126"/>
    <x v="0"/>
    <x v="4"/>
    <n v="11"/>
    <x v="2"/>
    <d v="2021-08-26T00:00:00"/>
    <x v="0"/>
    <n v="6"/>
    <x v="2"/>
    <n v="0.44"/>
    <x v="0"/>
    <x v="1"/>
  </r>
  <r>
    <x v="919"/>
    <n v="67"/>
    <x v="3"/>
    <x v="1"/>
    <x v="3"/>
    <n v="94.39"/>
    <x v="6"/>
    <n v="1038.29"/>
    <n v="116"/>
    <x v="0"/>
    <x v="4"/>
    <n v="3.5"/>
    <x v="2"/>
    <d v="2021-03-20T00:00:00"/>
    <x v="0"/>
    <n v="3"/>
    <x v="2"/>
    <n v="0.56999999999999995"/>
    <x v="2"/>
    <x v="0"/>
  </r>
  <r>
    <x v="920"/>
    <n v="20"/>
    <x v="4"/>
    <x v="0"/>
    <x v="3"/>
    <n v="89.53"/>
    <x v="0"/>
    <n v="805.77"/>
    <n v="55"/>
    <x v="1"/>
    <x v="4"/>
    <n v="21.1"/>
    <x v="1"/>
    <d v="2023-09-22T00:00:00"/>
    <x v="2"/>
    <n v="2"/>
    <x v="2"/>
    <n v="0.28999999999999998"/>
    <x v="0"/>
    <x v="0"/>
  </r>
  <r>
    <x v="921"/>
    <n v="19"/>
    <x v="4"/>
    <x v="1"/>
    <x v="8"/>
    <n v="129.84"/>
    <x v="3"/>
    <n v="1298.4000000000001"/>
    <n v="140"/>
    <x v="0"/>
    <x v="0"/>
    <n v="2.9"/>
    <x v="2"/>
    <d v="2022-02-14T00:00:00"/>
    <x v="0"/>
    <n v="69"/>
    <x v="1"/>
    <n v="0.1"/>
    <x v="1"/>
    <x v="0"/>
  </r>
  <r>
    <x v="922"/>
    <n v="74"/>
    <x v="3"/>
    <x v="0"/>
    <x v="6"/>
    <n v="101.62"/>
    <x v="7"/>
    <n v="812.96"/>
    <n v="233"/>
    <x v="1"/>
    <x v="0"/>
    <n v="77.099999999999994"/>
    <x v="0"/>
    <d v="2020-09-15T00:00:00"/>
    <x v="1"/>
    <n v="92"/>
    <x v="1"/>
    <n v="0.17"/>
    <x v="1"/>
    <x v="0"/>
  </r>
  <r>
    <x v="923"/>
    <n v="29"/>
    <x v="1"/>
    <x v="0"/>
    <x v="4"/>
    <n v="148.72"/>
    <x v="1"/>
    <n v="1933.36"/>
    <n v="326"/>
    <x v="0"/>
    <x v="0"/>
    <n v="76.5"/>
    <x v="0"/>
    <d v="2024-10-18T00:00:00"/>
    <x v="2"/>
    <n v="34"/>
    <x v="0"/>
    <n v="0.09"/>
    <x v="1"/>
    <x v="0"/>
  </r>
  <r>
    <x v="924"/>
    <n v="18"/>
    <x v="4"/>
    <x v="1"/>
    <x v="3"/>
    <n v="45.42"/>
    <x v="6"/>
    <n v="499.62"/>
    <n v="61"/>
    <x v="0"/>
    <x v="2"/>
    <n v="22.3"/>
    <x v="1"/>
    <d v="2021-11-08T00:00:00"/>
    <x v="0"/>
    <n v="78"/>
    <x v="1"/>
    <n v="0.27"/>
    <x v="0"/>
    <x v="0"/>
  </r>
  <r>
    <x v="924"/>
    <n v="38"/>
    <x v="2"/>
    <x v="0"/>
    <x v="5"/>
    <n v="54.51"/>
    <x v="21"/>
    <n v="1090.2"/>
    <n v="140"/>
    <x v="0"/>
    <x v="3"/>
    <n v="52.4"/>
    <x v="0"/>
    <d v="2021-06-11T00:00:00"/>
    <x v="0"/>
    <n v="26"/>
    <x v="2"/>
    <n v="0.31"/>
    <x v="0"/>
    <x v="0"/>
  </r>
  <r>
    <x v="925"/>
    <n v="72"/>
    <x v="3"/>
    <x v="1"/>
    <x v="0"/>
    <n v="192.16"/>
    <x v="0"/>
    <n v="1729.44"/>
    <n v="243"/>
    <x v="0"/>
    <x v="0"/>
    <n v="42.6"/>
    <x v="1"/>
    <d v="2020-08-13T00:00:00"/>
    <x v="1"/>
    <n v="20"/>
    <x v="2"/>
    <n v="0.24"/>
    <x v="0"/>
    <x v="0"/>
  </r>
  <r>
    <x v="926"/>
    <n v="61"/>
    <x v="0"/>
    <x v="1"/>
    <x v="5"/>
    <n v="110.68"/>
    <x v="2"/>
    <n v="774.76"/>
    <n v="96"/>
    <x v="0"/>
    <x v="2"/>
    <n v="57.7"/>
    <x v="0"/>
    <d v="2024-08-18T00:00:00"/>
    <x v="2"/>
    <n v="91"/>
    <x v="1"/>
    <n v="0.21"/>
    <x v="0"/>
    <x v="0"/>
  </r>
  <r>
    <x v="927"/>
    <n v="30"/>
    <x v="1"/>
    <x v="1"/>
    <x v="8"/>
    <n v="73.709999999999994"/>
    <x v="9"/>
    <n v="1105.6499999999999"/>
    <n v="22"/>
    <x v="0"/>
    <x v="0"/>
    <n v="98.5"/>
    <x v="0"/>
    <d v="2020-09-08T00:00:00"/>
    <x v="1"/>
    <n v="63"/>
    <x v="0"/>
    <n v="0.09"/>
    <x v="1"/>
    <x v="0"/>
  </r>
  <r>
    <x v="928"/>
    <n v="66"/>
    <x v="3"/>
    <x v="0"/>
    <x v="6"/>
    <n v="46.84"/>
    <x v="6"/>
    <n v="515.24"/>
    <n v="359"/>
    <x v="0"/>
    <x v="4"/>
    <n v="68.8"/>
    <x v="0"/>
    <d v="2021-04-08T00:00:00"/>
    <x v="0"/>
    <n v="50"/>
    <x v="0"/>
    <n v="0.28999999999999998"/>
    <x v="0"/>
    <x v="0"/>
  </r>
  <r>
    <x v="929"/>
    <n v="51"/>
    <x v="5"/>
    <x v="0"/>
    <x v="8"/>
    <n v="169.06"/>
    <x v="4"/>
    <n v="1014.36"/>
    <n v="302"/>
    <x v="0"/>
    <x v="1"/>
    <n v="84.5"/>
    <x v="0"/>
    <d v="2020-08-09T00:00:00"/>
    <x v="1"/>
    <n v="62"/>
    <x v="0"/>
    <n v="0.34"/>
    <x v="0"/>
    <x v="0"/>
  </r>
  <r>
    <x v="929"/>
    <n v="71"/>
    <x v="3"/>
    <x v="2"/>
    <x v="4"/>
    <n v="46.18"/>
    <x v="1"/>
    <n v="600.34"/>
    <n v="301"/>
    <x v="0"/>
    <x v="4"/>
    <n v="45.8"/>
    <x v="1"/>
    <d v="2021-12-13T00:00:00"/>
    <x v="0"/>
    <n v="79"/>
    <x v="1"/>
    <n v="0.44"/>
    <x v="0"/>
    <x v="0"/>
  </r>
  <r>
    <x v="930"/>
    <n v="51"/>
    <x v="5"/>
    <x v="1"/>
    <x v="8"/>
    <n v="44.13"/>
    <x v="2"/>
    <n v="308.91000000000003"/>
    <n v="139"/>
    <x v="0"/>
    <x v="1"/>
    <n v="70.400000000000006"/>
    <x v="0"/>
    <d v="2023-02-07T00:00:00"/>
    <x v="2"/>
    <n v="12"/>
    <x v="2"/>
    <n v="0.09"/>
    <x v="1"/>
    <x v="0"/>
  </r>
  <r>
    <x v="930"/>
    <n v="39"/>
    <x v="2"/>
    <x v="0"/>
    <x v="3"/>
    <n v="107.48"/>
    <x v="0"/>
    <n v="967.32"/>
    <n v="123"/>
    <x v="0"/>
    <x v="3"/>
    <n v="4.2"/>
    <x v="2"/>
    <d v="2021-01-07T00:00:00"/>
    <x v="0"/>
    <n v="67"/>
    <x v="1"/>
    <n v="0.2"/>
    <x v="1"/>
    <x v="0"/>
  </r>
  <r>
    <x v="931"/>
    <n v="25"/>
    <x v="4"/>
    <x v="1"/>
    <x v="9"/>
    <n v="73.180000000000007"/>
    <x v="7"/>
    <n v="585.44000000000005"/>
    <n v="187"/>
    <x v="0"/>
    <x v="3"/>
    <n v="54"/>
    <x v="0"/>
    <d v="2025-03-08T00:00:00"/>
    <x v="2"/>
    <n v="49"/>
    <x v="0"/>
    <n v="0.37"/>
    <x v="0"/>
    <x v="0"/>
  </r>
  <r>
    <x v="931"/>
    <n v="24"/>
    <x v="4"/>
    <x v="2"/>
    <x v="4"/>
    <n v="191.1"/>
    <x v="9"/>
    <n v="2866.5"/>
    <n v="32"/>
    <x v="0"/>
    <x v="3"/>
    <n v="13.3"/>
    <x v="2"/>
    <d v="2022-05-28T00:00:00"/>
    <x v="0"/>
    <n v="14"/>
    <x v="2"/>
    <n v="0.64"/>
    <x v="2"/>
    <x v="0"/>
  </r>
  <r>
    <x v="932"/>
    <n v="71"/>
    <x v="3"/>
    <x v="2"/>
    <x v="3"/>
    <m/>
    <x v="2"/>
    <n v="0"/>
    <n v="156"/>
    <x v="0"/>
    <x v="1"/>
    <n v="1.3"/>
    <x v="2"/>
    <d v="2022-08-02T00:00:00"/>
    <x v="0"/>
    <n v="20"/>
    <x v="2"/>
    <n v="0.32"/>
    <x v="0"/>
    <x v="1"/>
  </r>
  <r>
    <x v="933"/>
    <n v="34"/>
    <x v="1"/>
    <x v="1"/>
    <x v="9"/>
    <n v="181.17"/>
    <x v="1"/>
    <n v="2355.21"/>
    <n v="136"/>
    <x v="0"/>
    <x v="4"/>
    <n v="70.599999999999994"/>
    <x v="0"/>
    <d v="2025-04-24T00:00:00"/>
    <x v="2"/>
    <n v="6"/>
    <x v="2"/>
    <n v="0.22"/>
    <x v="0"/>
    <x v="0"/>
  </r>
  <r>
    <x v="934"/>
    <n v="65"/>
    <x v="0"/>
    <x v="1"/>
    <x v="4"/>
    <n v="36.81"/>
    <x v="8"/>
    <n v="441.72"/>
    <n v="363"/>
    <x v="0"/>
    <x v="4"/>
    <n v="88.6"/>
    <x v="0"/>
    <d v="2024-01-30T00:00:00"/>
    <x v="2"/>
    <n v="64"/>
    <x v="0"/>
    <n v="0.55000000000000004"/>
    <x v="2"/>
    <x v="0"/>
  </r>
  <r>
    <x v="935"/>
    <n v="48"/>
    <x v="5"/>
    <x v="1"/>
    <x v="9"/>
    <n v="28.53"/>
    <x v="8"/>
    <n v="342.36"/>
    <n v="241"/>
    <x v="0"/>
    <x v="3"/>
    <n v="80.3"/>
    <x v="0"/>
    <d v="2021-07-28T00:00:00"/>
    <x v="0"/>
    <n v="69"/>
    <x v="1"/>
    <n v="0.22"/>
    <x v="0"/>
    <x v="0"/>
  </r>
  <r>
    <x v="936"/>
    <n v="37"/>
    <x v="2"/>
    <x v="0"/>
    <x v="0"/>
    <n v="29.23"/>
    <x v="1"/>
    <n v="379.99"/>
    <n v="222"/>
    <x v="0"/>
    <x v="2"/>
    <n v="97.2"/>
    <x v="0"/>
    <d v="2023-05-30T00:00:00"/>
    <x v="2"/>
    <n v="65"/>
    <x v="0"/>
    <n v="0.45"/>
    <x v="0"/>
    <x v="0"/>
  </r>
  <r>
    <x v="937"/>
    <n v="27"/>
    <x v="1"/>
    <x v="0"/>
    <x v="3"/>
    <n v="163.36000000000001"/>
    <x v="16"/>
    <n v="2940.4800000000005"/>
    <n v="314"/>
    <x v="0"/>
    <x v="2"/>
    <n v="0"/>
    <x v="2"/>
    <d v="2021-02-21T00:00:00"/>
    <x v="0"/>
    <n v="94"/>
    <x v="1"/>
    <n v="0.35"/>
    <x v="0"/>
    <x v="0"/>
  </r>
  <r>
    <x v="938"/>
    <n v="59"/>
    <x v="0"/>
    <x v="1"/>
    <x v="7"/>
    <n v="24.59"/>
    <x v="0"/>
    <n v="221.31"/>
    <n v="330"/>
    <x v="0"/>
    <x v="2"/>
    <n v="78.400000000000006"/>
    <x v="0"/>
    <d v="2023-10-11T00:00:00"/>
    <x v="2"/>
    <n v="15"/>
    <x v="2"/>
    <n v="0.31"/>
    <x v="0"/>
    <x v="0"/>
  </r>
  <r>
    <x v="938"/>
    <n v="34"/>
    <x v="1"/>
    <x v="0"/>
    <x v="3"/>
    <n v="53.95"/>
    <x v="0"/>
    <n v="485.55"/>
    <n v="278"/>
    <x v="0"/>
    <x v="2"/>
    <n v="52.9"/>
    <x v="0"/>
    <d v="2021-06-19T00:00:00"/>
    <x v="0"/>
    <n v="41"/>
    <x v="0"/>
    <n v="0.2"/>
    <x v="1"/>
    <x v="0"/>
  </r>
  <r>
    <x v="939"/>
    <n v="31"/>
    <x v="1"/>
    <x v="1"/>
    <x v="2"/>
    <n v="246.62"/>
    <x v="2"/>
    <n v="1726.3400000000001"/>
    <n v="287"/>
    <x v="0"/>
    <x v="1"/>
    <n v="79.599999999999994"/>
    <x v="0"/>
    <d v="2021-01-09T00:00:00"/>
    <x v="0"/>
    <n v="69"/>
    <x v="1"/>
    <n v="0.04"/>
    <x v="1"/>
    <x v="0"/>
  </r>
  <r>
    <x v="939"/>
    <n v="46"/>
    <x v="5"/>
    <x v="1"/>
    <x v="9"/>
    <n v="248.88"/>
    <x v="6"/>
    <n v="2737.68"/>
    <n v="234"/>
    <x v="0"/>
    <x v="1"/>
    <n v="97.4"/>
    <x v="0"/>
    <d v="2022-09-22T00:00:00"/>
    <x v="0"/>
    <n v="40"/>
    <x v="0"/>
    <n v="0.28999999999999998"/>
    <x v="0"/>
    <x v="0"/>
  </r>
  <r>
    <x v="940"/>
    <n v="59"/>
    <x v="0"/>
    <x v="1"/>
    <x v="4"/>
    <n v="103.21"/>
    <x v="3"/>
    <n v="1032.0999999999999"/>
    <n v="4"/>
    <x v="0"/>
    <x v="2"/>
    <n v="7.4"/>
    <x v="2"/>
    <d v="2025-04-04T00:00:00"/>
    <x v="2"/>
    <n v="62"/>
    <x v="0"/>
    <n v="0.6"/>
    <x v="2"/>
    <x v="0"/>
  </r>
  <r>
    <x v="940"/>
    <n v="39"/>
    <x v="2"/>
    <x v="1"/>
    <x v="9"/>
    <n v="44.01"/>
    <x v="0"/>
    <n v="396.09"/>
    <n v="262"/>
    <x v="0"/>
    <x v="2"/>
    <n v="15.4"/>
    <x v="2"/>
    <d v="2023-01-02T00:00:00"/>
    <x v="2"/>
    <n v="96"/>
    <x v="1"/>
    <n v="0.19"/>
    <x v="1"/>
    <x v="0"/>
  </r>
  <r>
    <x v="941"/>
    <n v="62"/>
    <x v="0"/>
    <x v="0"/>
    <x v="8"/>
    <n v="66.95"/>
    <x v="0"/>
    <n v="602.55000000000007"/>
    <n v="8"/>
    <x v="0"/>
    <x v="4"/>
    <n v="4.4000000000000004"/>
    <x v="2"/>
    <d v="2025-06-15T00:00:00"/>
    <x v="2"/>
    <n v="83"/>
    <x v="1"/>
    <n v="0.22"/>
    <x v="0"/>
    <x v="0"/>
  </r>
  <r>
    <x v="942"/>
    <n v="18"/>
    <x v="4"/>
    <x v="1"/>
    <x v="7"/>
    <n v="163.18"/>
    <x v="13"/>
    <n v="2284.52"/>
    <n v="341"/>
    <x v="0"/>
    <x v="3"/>
    <n v="49.9"/>
    <x v="1"/>
    <d v="2024-06-01T00:00:00"/>
    <x v="2"/>
    <n v="14"/>
    <x v="2"/>
    <n v="0.25"/>
    <x v="0"/>
    <x v="0"/>
  </r>
  <r>
    <x v="942"/>
    <n v="56"/>
    <x v="0"/>
    <x v="0"/>
    <x v="2"/>
    <n v="171.84"/>
    <x v="4"/>
    <n v="1031.04"/>
    <n v="213"/>
    <x v="0"/>
    <x v="1"/>
    <n v="49.1"/>
    <x v="1"/>
    <d v="2023-07-07T00:00:00"/>
    <x v="2"/>
    <n v="47"/>
    <x v="0"/>
    <n v="0.2"/>
    <x v="1"/>
    <x v="0"/>
  </r>
  <r>
    <x v="943"/>
    <n v="26"/>
    <x v="1"/>
    <x v="1"/>
    <x v="0"/>
    <n v="66.06"/>
    <x v="1"/>
    <n v="858.78"/>
    <n v="45"/>
    <x v="0"/>
    <x v="3"/>
    <n v="68.2"/>
    <x v="0"/>
    <d v="2022-07-30T00:00:00"/>
    <x v="0"/>
    <n v="81"/>
    <x v="1"/>
    <n v="7.0000000000000007E-2"/>
    <x v="1"/>
    <x v="0"/>
  </r>
  <r>
    <x v="944"/>
    <n v="32"/>
    <x v="1"/>
    <x v="1"/>
    <x v="6"/>
    <n v="129.59"/>
    <x v="0"/>
    <n v="1166.31"/>
    <n v="49"/>
    <x v="0"/>
    <x v="4"/>
    <n v="45.5"/>
    <x v="1"/>
    <d v="2022-10-21T00:00:00"/>
    <x v="0"/>
    <n v="33"/>
    <x v="2"/>
    <n v="0.36"/>
    <x v="0"/>
    <x v="0"/>
  </r>
  <r>
    <x v="944"/>
    <n v="58"/>
    <x v="0"/>
    <x v="1"/>
    <x v="5"/>
    <n v="44.92"/>
    <x v="7"/>
    <n v="359.36"/>
    <n v="298"/>
    <x v="0"/>
    <x v="0"/>
    <n v="16.600000000000001"/>
    <x v="2"/>
    <d v="2021-02-23T00:00:00"/>
    <x v="0"/>
    <n v="31"/>
    <x v="2"/>
    <n v="0.24"/>
    <x v="0"/>
    <x v="0"/>
  </r>
  <r>
    <x v="945"/>
    <n v="46"/>
    <x v="5"/>
    <x v="1"/>
    <x v="5"/>
    <m/>
    <x v="2"/>
    <n v="0"/>
    <n v="131"/>
    <x v="0"/>
    <x v="4"/>
    <n v="72.599999999999994"/>
    <x v="0"/>
    <d v="2020-11-17T00:00:00"/>
    <x v="1"/>
    <n v="30"/>
    <x v="2"/>
    <n v="0.34"/>
    <x v="0"/>
    <x v="1"/>
  </r>
  <r>
    <x v="946"/>
    <n v="63"/>
    <x v="0"/>
    <x v="0"/>
    <x v="8"/>
    <n v="119.51"/>
    <x v="6"/>
    <n v="1314.6100000000001"/>
    <n v="87"/>
    <x v="0"/>
    <x v="4"/>
    <n v="1.9"/>
    <x v="2"/>
    <d v="2021-02-06T00:00:00"/>
    <x v="0"/>
    <n v="30"/>
    <x v="2"/>
    <n v="0.32"/>
    <x v="0"/>
    <x v="0"/>
  </r>
  <r>
    <x v="947"/>
    <n v="66"/>
    <x v="3"/>
    <x v="1"/>
    <x v="2"/>
    <n v="149.04"/>
    <x v="13"/>
    <n v="2086.56"/>
    <n v="35"/>
    <x v="0"/>
    <x v="2"/>
    <n v="76.599999999999994"/>
    <x v="0"/>
    <d v="2021-10-16T00:00:00"/>
    <x v="0"/>
    <n v="22"/>
    <x v="2"/>
    <n v="0.39"/>
    <x v="0"/>
    <x v="0"/>
  </r>
  <r>
    <x v="948"/>
    <n v="71"/>
    <x v="3"/>
    <x v="0"/>
    <x v="2"/>
    <n v="323.35000000000002"/>
    <x v="2"/>
    <n v="2263.4500000000003"/>
    <n v="357"/>
    <x v="0"/>
    <x v="2"/>
    <n v="46.2"/>
    <x v="1"/>
    <d v="2023-08-19T00:00:00"/>
    <x v="2"/>
    <n v="93"/>
    <x v="1"/>
    <n v="0.08"/>
    <x v="1"/>
    <x v="0"/>
  </r>
  <r>
    <x v="948"/>
    <n v="48"/>
    <x v="5"/>
    <x v="0"/>
    <x v="0"/>
    <n v="239.18"/>
    <x v="4"/>
    <n v="1435.08"/>
    <n v="232"/>
    <x v="0"/>
    <x v="3"/>
    <n v="13.4"/>
    <x v="2"/>
    <d v="2022-02-25T00:00:00"/>
    <x v="0"/>
    <n v="13"/>
    <x v="2"/>
    <n v="0.11"/>
    <x v="1"/>
    <x v="0"/>
  </r>
  <r>
    <x v="949"/>
    <n v="18"/>
    <x v="4"/>
    <x v="1"/>
    <x v="5"/>
    <n v="115.74"/>
    <x v="3"/>
    <n v="1157.3999999999999"/>
    <n v="133"/>
    <x v="0"/>
    <x v="3"/>
    <n v="39.299999999999997"/>
    <x v="1"/>
    <d v="2025-01-31T00:00:00"/>
    <x v="2"/>
    <n v="92"/>
    <x v="1"/>
    <n v="0.19"/>
    <x v="1"/>
    <x v="0"/>
  </r>
  <r>
    <x v="950"/>
    <n v="35"/>
    <x v="1"/>
    <x v="0"/>
    <x v="1"/>
    <n v="97.22"/>
    <x v="9"/>
    <n v="1458.3"/>
    <n v="82"/>
    <x v="0"/>
    <x v="4"/>
    <n v="41.4"/>
    <x v="1"/>
    <d v="2020-12-22T00:00:00"/>
    <x v="1"/>
    <n v="36"/>
    <x v="0"/>
    <n v="0.42"/>
    <x v="0"/>
    <x v="0"/>
  </r>
  <r>
    <x v="951"/>
    <n v="74"/>
    <x v="3"/>
    <x v="0"/>
    <x v="3"/>
    <n v="124.26"/>
    <x v="7"/>
    <n v="994.08"/>
    <n v="34"/>
    <x v="0"/>
    <x v="2"/>
    <n v="16.899999999999999"/>
    <x v="2"/>
    <d v="2023-09-24T00:00:00"/>
    <x v="2"/>
    <n v="20"/>
    <x v="2"/>
    <n v="0.16"/>
    <x v="1"/>
    <x v="0"/>
  </r>
  <r>
    <x v="952"/>
    <n v="56"/>
    <x v="0"/>
    <x v="0"/>
    <x v="1"/>
    <n v="180.36"/>
    <x v="7"/>
    <n v="1442.88"/>
    <n v="34"/>
    <x v="1"/>
    <x v="2"/>
    <n v="0"/>
    <x v="2"/>
    <d v="2021-10-01T00:00:00"/>
    <x v="0"/>
    <n v="25"/>
    <x v="2"/>
    <n v="0.18"/>
    <x v="1"/>
    <x v="0"/>
  </r>
  <r>
    <x v="953"/>
    <n v="27"/>
    <x v="1"/>
    <x v="0"/>
    <x v="8"/>
    <n v="59.9"/>
    <x v="0"/>
    <n v="539.1"/>
    <n v="198"/>
    <x v="0"/>
    <x v="1"/>
    <n v="11.2"/>
    <x v="2"/>
    <d v="2022-12-16T00:00:00"/>
    <x v="0"/>
    <n v="87"/>
    <x v="1"/>
    <n v="0.34"/>
    <x v="0"/>
    <x v="0"/>
  </r>
  <r>
    <x v="953"/>
    <n v="25"/>
    <x v="4"/>
    <x v="1"/>
    <x v="8"/>
    <n v="142.97999999999999"/>
    <x v="8"/>
    <n v="1715.7599999999998"/>
    <n v="105"/>
    <x v="0"/>
    <x v="2"/>
    <n v="94.1"/>
    <x v="0"/>
    <d v="2022-12-26T00:00:00"/>
    <x v="0"/>
    <n v="35"/>
    <x v="0"/>
    <n v="0.21"/>
    <x v="0"/>
    <x v="0"/>
  </r>
  <r>
    <x v="954"/>
    <n v="34"/>
    <x v="1"/>
    <x v="1"/>
    <x v="0"/>
    <n v="159.80000000000001"/>
    <x v="0"/>
    <n v="1438.2"/>
    <n v="339"/>
    <x v="0"/>
    <x v="0"/>
    <n v="31.7"/>
    <x v="1"/>
    <d v="2021-03-31T00:00:00"/>
    <x v="0"/>
    <n v="31"/>
    <x v="2"/>
    <n v="0.18"/>
    <x v="1"/>
    <x v="0"/>
  </r>
  <r>
    <x v="955"/>
    <n v="35"/>
    <x v="1"/>
    <x v="1"/>
    <x v="2"/>
    <n v="113.06"/>
    <x v="6"/>
    <n v="1243.6600000000001"/>
    <n v="140"/>
    <x v="0"/>
    <x v="0"/>
    <n v="1.9"/>
    <x v="2"/>
    <d v="2022-04-14T00:00:00"/>
    <x v="0"/>
    <n v="44"/>
    <x v="0"/>
    <n v="0.35"/>
    <x v="0"/>
    <x v="0"/>
  </r>
  <r>
    <x v="956"/>
    <n v="68"/>
    <x v="3"/>
    <x v="1"/>
    <x v="2"/>
    <n v="79.349999999999994"/>
    <x v="6"/>
    <n v="872.84999999999991"/>
    <n v="261"/>
    <x v="0"/>
    <x v="1"/>
    <n v="49.2"/>
    <x v="1"/>
    <d v="2023-01-03T00:00:00"/>
    <x v="2"/>
    <n v="96"/>
    <x v="1"/>
    <n v="0.17"/>
    <x v="1"/>
    <x v="0"/>
  </r>
  <r>
    <x v="956"/>
    <n v="30"/>
    <x v="1"/>
    <x v="1"/>
    <x v="7"/>
    <n v="22.98"/>
    <x v="2"/>
    <n v="160.86000000000001"/>
    <n v="261"/>
    <x v="0"/>
    <x v="4"/>
    <n v="80.099999999999994"/>
    <x v="0"/>
    <d v="2021-05-12T00:00:00"/>
    <x v="0"/>
    <n v="76"/>
    <x v="1"/>
    <n v="0.1"/>
    <x v="1"/>
    <x v="0"/>
  </r>
  <r>
    <x v="957"/>
    <n v="31"/>
    <x v="1"/>
    <x v="1"/>
    <x v="3"/>
    <m/>
    <x v="1"/>
    <n v="0"/>
    <n v="264"/>
    <x v="0"/>
    <x v="4"/>
    <n v="51.7"/>
    <x v="0"/>
    <d v="2025-04-22T00:00:00"/>
    <x v="2"/>
    <n v="22"/>
    <x v="2"/>
    <n v="0.28999999999999998"/>
    <x v="0"/>
    <x v="1"/>
  </r>
  <r>
    <x v="958"/>
    <n v="46"/>
    <x v="5"/>
    <x v="0"/>
    <x v="0"/>
    <n v="39.81"/>
    <x v="1"/>
    <n v="517.53"/>
    <n v="285"/>
    <x v="0"/>
    <x v="2"/>
    <n v="76.8"/>
    <x v="0"/>
    <d v="2022-12-11T00:00:00"/>
    <x v="0"/>
    <n v="58"/>
    <x v="0"/>
    <n v="0.37"/>
    <x v="0"/>
    <x v="0"/>
  </r>
  <r>
    <x v="959"/>
    <n v="63"/>
    <x v="0"/>
    <x v="2"/>
    <x v="8"/>
    <n v="54.27"/>
    <x v="2"/>
    <n v="379.89000000000004"/>
    <n v="207"/>
    <x v="0"/>
    <x v="3"/>
    <n v="7.7"/>
    <x v="2"/>
    <d v="2024-08-07T00:00:00"/>
    <x v="2"/>
    <n v="86"/>
    <x v="1"/>
    <n v="0.39"/>
    <x v="0"/>
    <x v="0"/>
  </r>
  <r>
    <x v="960"/>
    <n v="31"/>
    <x v="1"/>
    <x v="1"/>
    <x v="8"/>
    <n v="107.23"/>
    <x v="4"/>
    <n v="643.38"/>
    <n v="329"/>
    <x v="0"/>
    <x v="4"/>
    <n v="79.3"/>
    <x v="0"/>
    <d v="2022-05-15T00:00:00"/>
    <x v="0"/>
    <n v="2"/>
    <x v="2"/>
    <n v="0.09"/>
    <x v="1"/>
    <x v="0"/>
  </r>
  <r>
    <x v="961"/>
    <n v="26"/>
    <x v="1"/>
    <x v="0"/>
    <x v="3"/>
    <n v="131.13"/>
    <x v="3"/>
    <n v="1311.3"/>
    <n v="148"/>
    <x v="0"/>
    <x v="4"/>
    <n v="77"/>
    <x v="0"/>
    <d v="2023-06-01T00:00:00"/>
    <x v="2"/>
    <n v="39"/>
    <x v="0"/>
    <n v="0.2"/>
    <x v="1"/>
    <x v="0"/>
  </r>
  <r>
    <x v="962"/>
    <n v="68"/>
    <x v="3"/>
    <x v="1"/>
    <x v="5"/>
    <n v="125.62"/>
    <x v="0"/>
    <n v="1130.58"/>
    <n v="272"/>
    <x v="0"/>
    <x v="0"/>
    <n v="45.4"/>
    <x v="1"/>
    <d v="2021-02-10T00:00:00"/>
    <x v="0"/>
    <n v="38"/>
    <x v="0"/>
    <n v="0.1"/>
    <x v="1"/>
    <x v="0"/>
  </r>
  <r>
    <x v="962"/>
    <n v="54"/>
    <x v="5"/>
    <x v="0"/>
    <x v="2"/>
    <n v="31.97"/>
    <x v="2"/>
    <n v="223.79"/>
    <n v="264"/>
    <x v="0"/>
    <x v="1"/>
    <n v="89"/>
    <x v="0"/>
    <d v="2022-12-06T00:00:00"/>
    <x v="0"/>
    <n v="41"/>
    <x v="0"/>
    <n v="0.12"/>
    <x v="1"/>
    <x v="0"/>
  </r>
  <r>
    <x v="963"/>
    <n v="74"/>
    <x v="3"/>
    <x v="1"/>
    <x v="3"/>
    <n v="76.64"/>
    <x v="0"/>
    <n v="689.76"/>
    <n v="233"/>
    <x v="0"/>
    <x v="0"/>
    <n v="45.7"/>
    <x v="1"/>
    <d v="2024-07-20T00:00:00"/>
    <x v="2"/>
    <n v="59"/>
    <x v="0"/>
    <n v="0.15"/>
    <x v="1"/>
    <x v="0"/>
  </r>
  <r>
    <x v="964"/>
    <n v="63"/>
    <x v="0"/>
    <x v="2"/>
    <x v="1"/>
    <n v="338.37"/>
    <x v="1"/>
    <n v="4398.8100000000004"/>
    <n v="253"/>
    <x v="0"/>
    <x v="4"/>
    <n v="0"/>
    <x v="2"/>
    <d v="2022-09-11T00:00:00"/>
    <x v="0"/>
    <n v="13"/>
    <x v="2"/>
    <n v="0.33"/>
    <x v="0"/>
    <x v="0"/>
  </r>
  <r>
    <x v="965"/>
    <n v="50"/>
    <x v="5"/>
    <x v="0"/>
    <x v="7"/>
    <n v="116.54"/>
    <x v="6"/>
    <n v="1281.94"/>
    <n v="288"/>
    <x v="0"/>
    <x v="4"/>
    <n v="79.599999999999994"/>
    <x v="0"/>
    <d v="2020-08-02T00:00:00"/>
    <x v="1"/>
    <n v="37"/>
    <x v="0"/>
    <n v="0.56000000000000005"/>
    <x v="2"/>
    <x v="0"/>
  </r>
  <r>
    <x v="965"/>
    <n v="30"/>
    <x v="1"/>
    <x v="0"/>
    <x v="3"/>
    <n v="124.66"/>
    <x v="0"/>
    <n v="1121.94"/>
    <n v="317"/>
    <x v="0"/>
    <x v="0"/>
    <n v="81.8"/>
    <x v="0"/>
    <d v="2025-04-25T00:00:00"/>
    <x v="2"/>
    <n v="5"/>
    <x v="2"/>
    <n v="0.28000000000000003"/>
    <x v="0"/>
    <x v="0"/>
  </r>
  <r>
    <x v="966"/>
    <n v="55"/>
    <x v="5"/>
    <x v="0"/>
    <x v="0"/>
    <n v="70.760000000000005"/>
    <x v="3"/>
    <n v="707.6"/>
    <n v="137"/>
    <x v="0"/>
    <x v="2"/>
    <n v="84.2"/>
    <x v="0"/>
    <d v="2023-08-01T00:00:00"/>
    <x v="2"/>
    <n v="92"/>
    <x v="1"/>
    <n v="0.14000000000000001"/>
    <x v="1"/>
    <x v="0"/>
  </r>
  <r>
    <x v="966"/>
    <n v="67"/>
    <x v="3"/>
    <x v="0"/>
    <x v="7"/>
    <n v="83.24"/>
    <x v="2"/>
    <n v="582.67999999999995"/>
    <n v="23"/>
    <x v="0"/>
    <x v="0"/>
    <n v="14.2"/>
    <x v="2"/>
    <d v="2021-10-23T00:00:00"/>
    <x v="0"/>
    <n v="11"/>
    <x v="2"/>
    <n v="0.18"/>
    <x v="1"/>
    <x v="0"/>
  </r>
  <r>
    <x v="967"/>
    <n v="63"/>
    <x v="0"/>
    <x v="0"/>
    <x v="9"/>
    <n v="201.33"/>
    <x v="3"/>
    <n v="2013.3000000000002"/>
    <n v="328"/>
    <x v="1"/>
    <x v="1"/>
    <n v="73.7"/>
    <x v="0"/>
    <d v="2024-09-11T00:00:00"/>
    <x v="2"/>
    <n v="80"/>
    <x v="1"/>
    <n v="0.02"/>
    <x v="1"/>
    <x v="0"/>
  </r>
  <r>
    <x v="968"/>
    <n v="53"/>
    <x v="5"/>
    <x v="1"/>
    <x v="2"/>
    <n v="80.25"/>
    <x v="7"/>
    <n v="642"/>
    <n v="259"/>
    <x v="0"/>
    <x v="0"/>
    <n v="47.6"/>
    <x v="1"/>
    <d v="2020-07-05T00:00:00"/>
    <x v="1"/>
    <n v="29"/>
    <x v="2"/>
    <n v="0.3"/>
    <x v="0"/>
    <x v="0"/>
  </r>
  <r>
    <x v="969"/>
    <n v="29"/>
    <x v="1"/>
    <x v="0"/>
    <x v="7"/>
    <n v="106.14"/>
    <x v="8"/>
    <n v="1273.68"/>
    <n v="185"/>
    <x v="0"/>
    <x v="3"/>
    <n v="69"/>
    <x v="0"/>
    <d v="2025-02-10T00:00:00"/>
    <x v="2"/>
    <n v="34"/>
    <x v="0"/>
    <n v="0.2"/>
    <x v="1"/>
    <x v="0"/>
  </r>
  <r>
    <x v="970"/>
    <n v="78"/>
    <x v="3"/>
    <x v="1"/>
    <x v="4"/>
    <n v="37.92"/>
    <x v="12"/>
    <n v="606.72"/>
    <n v="166"/>
    <x v="0"/>
    <x v="4"/>
    <n v="69.400000000000006"/>
    <x v="0"/>
    <d v="2024-12-24T00:00:00"/>
    <x v="2"/>
    <n v="6"/>
    <x v="2"/>
    <n v="0.33"/>
    <x v="0"/>
    <x v="0"/>
  </r>
  <r>
    <x v="970"/>
    <n v="56"/>
    <x v="0"/>
    <x v="1"/>
    <x v="5"/>
    <n v="34.869999999999997"/>
    <x v="13"/>
    <n v="488.17999999999995"/>
    <n v="269"/>
    <x v="0"/>
    <x v="0"/>
    <n v="24.3"/>
    <x v="1"/>
    <d v="2021-02-24T00:00:00"/>
    <x v="0"/>
    <n v="41"/>
    <x v="0"/>
    <n v="0.52"/>
    <x v="2"/>
    <x v="0"/>
  </r>
  <r>
    <x v="971"/>
    <n v="33"/>
    <x v="1"/>
    <x v="1"/>
    <x v="3"/>
    <n v="77.67"/>
    <x v="4"/>
    <n v="466.02"/>
    <n v="126"/>
    <x v="0"/>
    <x v="3"/>
    <n v="41.6"/>
    <x v="1"/>
    <d v="2022-10-16T00:00:00"/>
    <x v="0"/>
    <n v="73"/>
    <x v="1"/>
    <n v="0.28000000000000003"/>
    <x v="0"/>
    <x v="0"/>
  </r>
  <r>
    <x v="972"/>
    <n v="59"/>
    <x v="0"/>
    <x v="0"/>
    <x v="5"/>
    <n v="205.29"/>
    <x v="9"/>
    <n v="3079.35"/>
    <n v="262"/>
    <x v="0"/>
    <x v="1"/>
    <n v="35.9"/>
    <x v="1"/>
    <d v="2020-08-25T00:00:00"/>
    <x v="1"/>
    <n v="13"/>
    <x v="2"/>
    <n v="0.26"/>
    <x v="0"/>
    <x v="0"/>
  </r>
  <r>
    <x v="973"/>
    <n v="45"/>
    <x v="2"/>
    <x v="0"/>
    <x v="7"/>
    <n v="135.72"/>
    <x v="6"/>
    <n v="1492.92"/>
    <n v="214"/>
    <x v="0"/>
    <x v="0"/>
    <n v="65.400000000000006"/>
    <x v="0"/>
    <d v="2023-07-10T00:00:00"/>
    <x v="2"/>
    <n v="86"/>
    <x v="1"/>
    <n v="0.51"/>
    <x v="2"/>
    <x v="0"/>
  </r>
  <r>
    <x v="974"/>
    <n v="22"/>
    <x v="4"/>
    <x v="0"/>
    <x v="4"/>
    <n v="82.79"/>
    <x v="0"/>
    <n v="745.11"/>
    <n v="150"/>
    <x v="0"/>
    <x v="4"/>
    <n v="85.1"/>
    <x v="0"/>
    <d v="2022-03-27T00:00:00"/>
    <x v="0"/>
    <n v="78"/>
    <x v="1"/>
    <n v="0.61"/>
    <x v="2"/>
    <x v="0"/>
  </r>
  <r>
    <x v="974"/>
    <n v="39"/>
    <x v="2"/>
    <x v="1"/>
    <x v="8"/>
    <n v="117.14"/>
    <x v="3"/>
    <n v="1171.4000000000001"/>
    <n v="182"/>
    <x v="0"/>
    <x v="3"/>
    <n v="81.7"/>
    <x v="0"/>
    <d v="2021-06-14T00:00:00"/>
    <x v="0"/>
    <n v="75"/>
    <x v="1"/>
    <n v="0.56000000000000005"/>
    <x v="2"/>
    <x v="0"/>
  </r>
  <r>
    <x v="975"/>
    <n v="69"/>
    <x v="3"/>
    <x v="0"/>
    <x v="4"/>
    <n v="73.61"/>
    <x v="3"/>
    <n v="736.1"/>
    <n v="95"/>
    <x v="0"/>
    <x v="0"/>
    <n v="61.1"/>
    <x v="0"/>
    <d v="2023-03-22T00:00:00"/>
    <x v="2"/>
    <n v="69"/>
    <x v="1"/>
    <n v="0.44"/>
    <x v="0"/>
    <x v="0"/>
  </r>
  <r>
    <x v="976"/>
    <n v="56"/>
    <x v="0"/>
    <x v="0"/>
    <x v="6"/>
    <n v="50.66"/>
    <x v="6"/>
    <n v="557.26"/>
    <n v="273"/>
    <x v="0"/>
    <x v="1"/>
    <n v="21.5"/>
    <x v="1"/>
    <d v="2021-06-19T00:00:00"/>
    <x v="0"/>
    <n v="15"/>
    <x v="2"/>
    <n v="0.56999999999999995"/>
    <x v="2"/>
    <x v="0"/>
  </r>
  <r>
    <x v="977"/>
    <n v="41"/>
    <x v="2"/>
    <x v="2"/>
    <x v="5"/>
    <n v="206.09"/>
    <x v="3"/>
    <n v="2060.9"/>
    <n v="303"/>
    <x v="0"/>
    <x v="4"/>
    <n v="65.400000000000006"/>
    <x v="0"/>
    <d v="2021-06-28T00:00:00"/>
    <x v="0"/>
    <n v="21"/>
    <x v="2"/>
    <n v="0.23"/>
    <x v="0"/>
    <x v="0"/>
  </r>
  <r>
    <x v="978"/>
    <n v="55"/>
    <x v="5"/>
    <x v="1"/>
    <x v="4"/>
    <n v="24.44"/>
    <x v="3"/>
    <n v="244.4"/>
    <n v="274"/>
    <x v="0"/>
    <x v="1"/>
    <n v="96.7"/>
    <x v="0"/>
    <d v="2021-10-17T00:00:00"/>
    <x v="0"/>
    <n v="15"/>
    <x v="2"/>
    <n v="0.13"/>
    <x v="1"/>
    <x v="0"/>
  </r>
  <r>
    <x v="979"/>
    <n v="65"/>
    <x v="0"/>
    <x v="1"/>
    <x v="4"/>
    <n v="70.22"/>
    <x v="6"/>
    <n v="772.42"/>
    <n v="304"/>
    <x v="0"/>
    <x v="0"/>
    <n v="13"/>
    <x v="2"/>
    <d v="2023-04-14T00:00:00"/>
    <x v="2"/>
    <n v="4"/>
    <x v="2"/>
    <n v="0.13"/>
    <x v="1"/>
    <x v="0"/>
  </r>
  <r>
    <x v="980"/>
    <n v="40"/>
    <x v="2"/>
    <x v="1"/>
    <x v="7"/>
    <n v="126.85"/>
    <x v="0"/>
    <n v="1141.6499999999999"/>
    <n v="53"/>
    <x v="0"/>
    <x v="1"/>
    <n v="96.3"/>
    <x v="0"/>
    <d v="2024-08-14T00:00:00"/>
    <x v="2"/>
    <n v="89"/>
    <x v="1"/>
    <n v="0.1"/>
    <x v="1"/>
    <x v="0"/>
  </r>
  <r>
    <x v="981"/>
    <n v="52"/>
    <x v="5"/>
    <x v="0"/>
    <x v="7"/>
    <n v="114.73"/>
    <x v="3"/>
    <n v="1147.3"/>
    <n v="136"/>
    <x v="0"/>
    <x v="4"/>
    <n v="46.8"/>
    <x v="1"/>
    <d v="2024-07-29T00:00:00"/>
    <x v="2"/>
    <n v="7"/>
    <x v="2"/>
    <n v="0.27"/>
    <x v="0"/>
    <x v="0"/>
  </r>
  <r>
    <x v="982"/>
    <n v="51"/>
    <x v="5"/>
    <x v="0"/>
    <x v="4"/>
    <n v="24.89"/>
    <x v="8"/>
    <n v="298.68"/>
    <n v="44"/>
    <x v="0"/>
    <x v="1"/>
    <n v="42.4"/>
    <x v="1"/>
    <d v="2021-09-12T00:00:00"/>
    <x v="0"/>
    <n v="46"/>
    <x v="0"/>
    <n v="0.17"/>
    <x v="1"/>
    <x v="0"/>
  </r>
  <r>
    <x v="983"/>
    <n v="63"/>
    <x v="0"/>
    <x v="0"/>
    <x v="7"/>
    <n v="24.21"/>
    <x v="0"/>
    <n v="217.89000000000001"/>
    <n v="70"/>
    <x v="0"/>
    <x v="2"/>
    <n v="7.8"/>
    <x v="2"/>
    <d v="2023-10-13T00:00:00"/>
    <x v="2"/>
    <n v="69"/>
    <x v="1"/>
    <n v="0.49"/>
    <x v="0"/>
    <x v="0"/>
  </r>
  <r>
    <x v="984"/>
    <n v="46"/>
    <x v="5"/>
    <x v="1"/>
    <x v="6"/>
    <n v="123.62"/>
    <x v="0"/>
    <n v="1112.58"/>
    <n v="166"/>
    <x v="0"/>
    <x v="4"/>
    <n v="62.9"/>
    <x v="0"/>
    <d v="2022-06-06T00:00:00"/>
    <x v="0"/>
    <n v="64"/>
    <x v="0"/>
    <n v="0.27"/>
    <x v="0"/>
    <x v="0"/>
  </r>
  <r>
    <x v="985"/>
    <n v="63"/>
    <x v="0"/>
    <x v="0"/>
    <x v="7"/>
    <n v="58.69"/>
    <x v="8"/>
    <n v="704.28"/>
    <n v="5"/>
    <x v="0"/>
    <x v="0"/>
    <n v="65.599999999999994"/>
    <x v="0"/>
    <d v="2024-03-15T00:00:00"/>
    <x v="2"/>
    <n v="13"/>
    <x v="2"/>
    <n v="0.22"/>
    <x v="0"/>
    <x v="0"/>
  </r>
  <r>
    <x v="985"/>
    <n v="54"/>
    <x v="5"/>
    <x v="0"/>
    <x v="1"/>
    <n v="26.04"/>
    <x v="3"/>
    <n v="260.39999999999998"/>
    <n v="199"/>
    <x v="0"/>
    <x v="1"/>
    <n v="36.200000000000003"/>
    <x v="1"/>
    <d v="2020-12-16T00:00:00"/>
    <x v="1"/>
    <n v="49"/>
    <x v="0"/>
    <n v="0.19"/>
    <x v="1"/>
    <x v="0"/>
  </r>
  <r>
    <x v="986"/>
    <n v="21"/>
    <x v="4"/>
    <x v="1"/>
    <x v="9"/>
    <n v="68.36"/>
    <x v="9"/>
    <n v="1025.4000000000001"/>
    <n v="37"/>
    <x v="0"/>
    <x v="2"/>
    <n v="34.200000000000003"/>
    <x v="1"/>
    <d v="2023-07-31T00:00:00"/>
    <x v="2"/>
    <n v="52"/>
    <x v="0"/>
    <n v="0.31"/>
    <x v="0"/>
    <x v="0"/>
  </r>
  <r>
    <x v="987"/>
    <n v="45"/>
    <x v="2"/>
    <x v="0"/>
    <x v="3"/>
    <n v="236.8"/>
    <x v="13"/>
    <n v="3315.2000000000003"/>
    <n v="294"/>
    <x v="0"/>
    <x v="1"/>
    <n v="88.7"/>
    <x v="0"/>
    <d v="2021-07-08T00:00:00"/>
    <x v="0"/>
    <n v="20"/>
    <x v="2"/>
    <n v="0.26"/>
    <x v="0"/>
    <x v="0"/>
  </r>
  <r>
    <x v="988"/>
    <n v="37"/>
    <x v="2"/>
    <x v="0"/>
    <x v="4"/>
    <n v="141.29"/>
    <x v="0"/>
    <n v="1271.6099999999999"/>
    <n v="172"/>
    <x v="0"/>
    <x v="1"/>
    <n v="89.1"/>
    <x v="0"/>
    <d v="2021-05-04T00:00:00"/>
    <x v="0"/>
    <n v="79"/>
    <x v="1"/>
    <n v="0.13"/>
    <x v="1"/>
    <x v="0"/>
  </r>
  <r>
    <x v="989"/>
    <n v="49"/>
    <x v="5"/>
    <x v="1"/>
    <x v="5"/>
    <n v="131.5"/>
    <x v="7"/>
    <n v="1052"/>
    <n v="22"/>
    <x v="0"/>
    <x v="4"/>
    <n v="80.900000000000006"/>
    <x v="0"/>
    <d v="2020-07-23T00:00:00"/>
    <x v="1"/>
    <n v="38"/>
    <x v="0"/>
    <n v="0.68"/>
    <x v="2"/>
    <x v="0"/>
  </r>
  <r>
    <x v="990"/>
    <n v="30"/>
    <x v="1"/>
    <x v="1"/>
    <x v="8"/>
    <n v="48.5"/>
    <x v="7"/>
    <n v="388"/>
    <n v="230"/>
    <x v="0"/>
    <x v="1"/>
    <n v="23"/>
    <x v="1"/>
    <d v="2022-09-13T00:00:00"/>
    <x v="0"/>
    <n v="11"/>
    <x v="2"/>
    <n v="0.57999999999999996"/>
    <x v="2"/>
    <x v="0"/>
  </r>
  <r>
    <x v="991"/>
    <n v="79"/>
    <x v="3"/>
    <x v="2"/>
    <x v="3"/>
    <n v="32.54"/>
    <x v="1"/>
    <n v="423.02"/>
    <n v="302"/>
    <x v="0"/>
    <x v="1"/>
    <n v="8.1999999999999993"/>
    <x v="2"/>
    <d v="2021-02-28T00:00:00"/>
    <x v="0"/>
    <n v="30"/>
    <x v="2"/>
    <n v="0.31"/>
    <x v="0"/>
    <x v="0"/>
  </r>
  <r>
    <x v="991"/>
    <n v="33"/>
    <x v="1"/>
    <x v="0"/>
    <x v="8"/>
    <n v="216.83"/>
    <x v="7"/>
    <n v="1734.64"/>
    <n v="58"/>
    <x v="0"/>
    <x v="0"/>
    <n v="28.3"/>
    <x v="1"/>
    <d v="2025-01-16T00:00:00"/>
    <x v="2"/>
    <n v="20"/>
    <x v="2"/>
    <n v="0.32"/>
    <x v="0"/>
    <x v="0"/>
  </r>
  <r>
    <x v="992"/>
    <n v="46"/>
    <x v="5"/>
    <x v="1"/>
    <x v="0"/>
    <n v="128.28"/>
    <x v="2"/>
    <n v="897.96"/>
    <n v="305"/>
    <x v="0"/>
    <x v="2"/>
    <n v="1.8"/>
    <x v="2"/>
    <d v="2025-01-13T00:00:00"/>
    <x v="2"/>
    <n v="27"/>
    <x v="2"/>
    <n v="0.1"/>
    <x v="1"/>
    <x v="0"/>
  </r>
  <r>
    <x v="993"/>
    <n v="18"/>
    <x v="4"/>
    <x v="1"/>
    <x v="5"/>
    <n v="68.760000000000005"/>
    <x v="6"/>
    <n v="756.36"/>
    <n v="152"/>
    <x v="0"/>
    <x v="4"/>
    <n v="79"/>
    <x v="0"/>
    <d v="2024-02-17T00:00:00"/>
    <x v="2"/>
    <n v="63"/>
    <x v="0"/>
    <n v="0.2"/>
    <x v="1"/>
    <x v="0"/>
  </r>
  <r>
    <x v="994"/>
    <n v="43"/>
    <x v="2"/>
    <x v="0"/>
    <x v="3"/>
    <n v="67.75"/>
    <x v="0"/>
    <n v="609.75"/>
    <n v="117"/>
    <x v="0"/>
    <x v="1"/>
    <n v="67.900000000000006"/>
    <x v="0"/>
    <d v="2021-02-18T00:00:00"/>
    <x v="0"/>
    <n v="56"/>
    <x v="0"/>
    <n v="0.25"/>
    <x v="0"/>
    <x v="0"/>
  </r>
  <r>
    <x v="995"/>
    <n v="48"/>
    <x v="5"/>
    <x v="1"/>
    <x v="7"/>
    <n v="89.66"/>
    <x v="1"/>
    <n v="1165.58"/>
    <n v="116"/>
    <x v="0"/>
    <x v="0"/>
    <n v="90"/>
    <x v="0"/>
    <d v="2023-12-09T00:00:00"/>
    <x v="2"/>
    <n v="42"/>
    <x v="0"/>
    <n v="0.46"/>
    <x v="0"/>
    <x v="0"/>
  </r>
  <r>
    <x v="996"/>
    <n v="72"/>
    <x v="3"/>
    <x v="1"/>
    <x v="0"/>
    <n v="54.92"/>
    <x v="6"/>
    <n v="604.12"/>
    <n v="329"/>
    <x v="0"/>
    <x v="1"/>
    <n v="10.7"/>
    <x v="2"/>
    <d v="2024-02-23T00:00:00"/>
    <x v="2"/>
    <n v="30"/>
    <x v="2"/>
    <n v="0.24"/>
    <x v="0"/>
    <x v="0"/>
  </r>
  <r>
    <x v="997"/>
    <n v="65"/>
    <x v="0"/>
    <x v="0"/>
    <x v="0"/>
    <m/>
    <x v="7"/>
    <n v="0"/>
    <n v="85"/>
    <x v="0"/>
    <x v="3"/>
    <n v="73.900000000000006"/>
    <x v="0"/>
    <d v="2024-11-15T00:00:00"/>
    <x v="2"/>
    <n v="36"/>
    <x v="0"/>
    <n v="0.17"/>
    <x v="1"/>
    <x v="1"/>
  </r>
  <r>
    <x v="997"/>
    <n v="19"/>
    <x v="4"/>
    <x v="0"/>
    <x v="5"/>
    <n v="160.72"/>
    <x v="4"/>
    <n v="964.31999999999994"/>
    <n v="174"/>
    <x v="0"/>
    <x v="0"/>
    <n v="89.2"/>
    <x v="0"/>
    <d v="2023-04-02T00:00:00"/>
    <x v="2"/>
    <n v="33"/>
    <x v="2"/>
    <n v="0.11"/>
    <x v="1"/>
    <x v="0"/>
  </r>
  <r>
    <x v="998"/>
    <n v="40"/>
    <x v="2"/>
    <x v="1"/>
    <x v="1"/>
    <n v="111.01"/>
    <x v="6"/>
    <n v="1221.1100000000001"/>
    <n v="17"/>
    <x v="0"/>
    <x v="4"/>
    <n v="11.1"/>
    <x v="2"/>
    <d v="2020-11-29T00:00:00"/>
    <x v="1"/>
    <n v="34"/>
    <x v="0"/>
    <n v="0.2"/>
    <x v="1"/>
    <x v="0"/>
  </r>
  <r>
    <x v="998"/>
    <n v="22"/>
    <x v="4"/>
    <x v="1"/>
    <x v="9"/>
    <n v="100.64"/>
    <x v="3"/>
    <n v="1006.4"/>
    <n v="82"/>
    <x v="0"/>
    <x v="3"/>
    <n v="25.8"/>
    <x v="1"/>
    <d v="2025-03-02T00:00:00"/>
    <x v="2"/>
    <n v="56"/>
    <x v="0"/>
    <n v="0.35"/>
    <x v="0"/>
    <x v="0"/>
  </r>
  <r>
    <x v="999"/>
    <n v="61"/>
    <x v="0"/>
    <x v="0"/>
    <x v="8"/>
    <n v="158.58000000000001"/>
    <x v="2"/>
    <n v="1110.0600000000002"/>
    <n v="281"/>
    <x v="0"/>
    <x v="1"/>
    <n v="29.7"/>
    <x v="1"/>
    <d v="2024-10-06T00:00:00"/>
    <x v="2"/>
    <n v="96"/>
    <x v="1"/>
    <n v="0.16"/>
    <x v="1"/>
    <x v="0"/>
  </r>
  <r>
    <x v="999"/>
    <n v="53"/>
    <x v="5"/>
    <x v="0"/>
    <x v="7"/>
    <n v="38.78"/>
    <x v="7"/>
    <n v="310.24"/>
    <n v="344"/>
    <x v="0"/>
    <x v="0"/>
    <n v="89.5"/>
    <x v="0"/>
    <d v="2024-12-13T00:00:00"/>
    <x v="2"/>
    <n v="60"/>
    <x v="0"/>
    <n v="0.14000000000000001"/>
    <x v="1"/>
    <x v="0"/>
  </r>
  <r>
    <x v="1000"/>
    <n v="33"/>
    <x v="1"/>
    <x v="1"/>
    <x v="3"/>
    <n v="34.86"/>
    <x v="0"/>
    <n v="313.74"/>
    <n v="363"/>
    <x v="0"/>
    <x v="2"/>
    <n v="93.8"/>
    <x v="0"/>
    <d v="2025-01-15T00:00:00"/>
    <x v="2"/>
    <n v="78"/>
    <x v="1"/>
    <n v="0.54"/>
    <x v="2"/>
    <x v="0"/>
  </r>
  <r>
    <x v="1001"/>
    <n v="27"/>
    <x v="1"/>
    <x v="0"/>
    <x v="9"/>
    <n v="249.24"/>
    <x v="2"/>
    <n v="1744.68"/>
    <n v="237"/>
    <x v="0"/>
    <x v="0"/>
    <n v="55.7"/>
    <x v="0"/>
    <d v="2020-08-16T00:00:00"/>
    <x v="1"/>
    <n v="57"/>
    <x v="0"/>
    <n v="0.31"/>
    <x v="0"/>
    <x v="0"/>
  </r>
  <r>
    <x v="1002"/>
    <n v="73"/>
    <x v="3"/>
    <x v="0"/>
    <x v="8"/>
    <n v="103.07"/>
    <x v="1"/>
    <n v="1339.9099999999999"/>
    <n v="36"/>
    <x v="0"/>
    <x v="4"/>
    <n v="43.5"/>
    <x v="1"/>
    <d v="2023-07-04T00:00:00"/>
    <x v="2"/>
    <n v="80"/>
    <x v="1"/>
    <n v="0.04"/>
    <x v="1"/>
    <x v="0"/>
  </r>
  <r>
    <x v="1003"/>
    <n v="27"/>
    <x v="1"/>
    <x v="1"/>
    <x v="5"/>
    <n v="144.4"/>
    <x v="12"/>
    <n v="2310.4"/>
    <n v="199"/>
    <x v="0"/>
    <x v="3"/>
    <n v="0"/>
    <x v="2"/>
    <d v="2021-03-04T00:00:00"/>
    <x v="0"/>
    <n v="23"/>
    <x v="2"/>
    <n v="0.42"/>
    <x v="0"/>
    <x v="0"/>
  </r>
  <r>
    <x v="1004"/>
    <n v="56"/>
    <x v="0"/>
    <x v="1"/>
    <x v="2"/>
    <n v="88.75"/>
    <x v="13"/>
    <n v="1242.5"/>
    <n v="109"/>
    <x v="1"/>
    <x v="3"/>
    <n v="27.1"/>
    <x v="1"/>
    <d v="2023-06-14T00:00:00"/>
    <x v="2"/>
    <n v="34"/>
    <x v="0"/>
    <n v="0.41"/>
    <x v="0"/>
    <x v="0"/>
  </r>
  <r>
    <x v="1005"/>
    <n v="39"/>
    <x v="2"/>
    <x v="0"/>
    <x v="4"/>
    <n v="124.72"/>
    <x v="6"/>
    <n v="1371.92"/>
    <n v="358"/>
    <x v="0"/>
    <x v="0"/>
    <n v="34.5"/>
    <x v="1"/>
    <d v="2020-10-25T00:00:00"/>
    <x v="1"/>
    <n v="93"/>
    <x v="1"/>
    <n v="0.24"/>
    <x v="0"/>
    <x v="0"/>
  </r>
  <r>
    <x v="1006"/>
    <n v="58"/>
    <x v="0"/>
    <x v="0"/>
    <x v="4"/>
    <n v="165.66"/>
    <x v="7"/>
    <n v="1325.28"/>
    <n v="49"/>
    <x v="0"/>
    <x v="1"/>
    <n v="31.6"/>
    <x v="1"/>
    <d v="2021-07-23T00:00:00"/>
    <x v="0"/>
    <n v="49"/>
    <x v="0"/>
    <n v="7.0000000000000007E-2"/>
    <x v="1"/>
    <x v="0"/>
  </r>
  <r>
    <x v="1007"/>
    <n v="46"/>
    <x v="5"/>
    <x v="1"/>
    <x v="4"/>
    <n v="72.87"/>
    <x v="1"/>
    <n v="947.31000000000006"/>
    <n v="112"/>
    <x v="0"/>
    <x v="0"/>
    <n v="54.2"/>
    <x v="0"/>
    <d v="2023-12-29T00:00:00"/>
    <x v="2"/>
    <n v="49"/>
    <x v="0"/>
    <n v="0.15"/>
    <x v="1"/>
    <x v="0"/>
  </r>
  <r>
    <x v="1008"/>
    <n v="30"/>
    <x v="1"/>
    <x v="2"/>
    <x v="5"/>
    <n v="359.85"/>
    <x v="0"/>
    <n v="3238.65"/>
    <n v="359"/>
    <x v="0"/>
    <x v="2"/>
    <n v="21.3"/>
    <x v="1"/>
    <d v="2022-07-12T00:00:00"/>
    <x v="0"/>
    <n v="76"/>
    <x v="1"/>
    <n v="0.21"/>
    <x v="0"/>
    <x v="0"/>
  </r>
  <r>
    <x v="1009"/>
    <n v="76"/>
    <x v="3"/>
    <x v="0"/>
    <x v="5"/>
    <n v="71.17"/>
    <x v="7"/>
    <n v="569.36"/>
    <n v="21"/>
    <x v="0"/>
    <x v="3"/>
    <n v="77.8"/>
    <x v="0"/>
    <d v="2024-06-01T00:00:00"/>
    <x v="2"/>
    <n v="8"/>
    <x v="2"/>
    <n v="0.21"/>
    <x v="0"/>
    <x v="0"/>
  </r>
  <r>
    <x v="1010"/>
    <n v="37"/>
    <x v="2"/>
    <x v="0"/>
    <x v="8"/>
    <n v="63.68"/>
    <x v="8"/>
    <n v="764.16"/>
    <n v="144"/>
    <x v="0"/>
    <x v="4"/>
    <n v="11.2"/>
    <x v="2"/>
    <d v="2023-05-03T00:00:00"/>
    <x v="2"/>
    <n v="15"/>
    <x v="2"/>
    <n v="0.08"/>
    <x v="1"/>
    <x v="0"/>
  </r>
  <r>
    <x v="1011"/>
    <n v="23"/>
    <x v="4"/>
    <x v="1"/>
    <x v="6"/>
    <n v="108.8"/>
    <x v="6"/>
    <n v="1196.8"/>
    <n v="157"/>
    <x v="0"/>
    <x v="0"/>
    <n v="62"/>
    <x v="0"/>
    <d v="2025-03-06T00:00:00"/>
    <x v="2"/>
    <n v="78"/>
    <x v="1"/>
    <n v="0.28000000000000003"/>
    <x v="0"/>
    <x v="0"/>
  </r>
  <r>
    <x v="1012"/>
    <n v="72"/>
    <x v="3"/>
    <x v="1"/>
    <x v="9"/>
    <n v="34.89"/>
    <x v="2"/>
    <n v="244.23000000000002"/>
    <n v="351"/>
    <x v="0"/>
    <x v="4"/>
    <n v="96.7"/>
    <x v="0"/>
    <d v="2022-11-18T00:00:00"/>
    <x v="0"/>
    <n v="96"/>
    <x v="1"/>
    <n v="0.11"/>
    <x v="1"/>
    <x v="0"/>
  </r>
  <r>
    <x v="1013"/>
    <n v="64"/>
    <x v="0"/>
    <x v="0"/>
    <x v="3"/>
    <n v="151.08000000000001"/>
    <x v="1"/>
    <n v="1964.0400000000002"/>
    <n v="187"/>
    <x v="0"/>
    <x v="4"/>
    <n v="17.399999999999999"/>
    <x v="2"/>
    <d v="2021-09-05T00:00:00"/>
    <x v="0"/>
    <n v="38"/>
    <x v="0"/>
    <n v="0.17"/>
    <x v="1"/>
    <x v="0"/>
  </r>
  <r>
    <x v="1014"/>
    <n v="25"/>
    <x v="4"/>
    <x v="0"/>
    <x v="8"/>
    <n v="188.69"/>
    <x v="0"/>
    <n v="1698.21"/>
    <n v="353"/>
    <x v="0"/>
    <x v="0"/>
    <n v="36.700000000000003"/>
    <x v="1"/>
    <d v="2024-02-06T00:00:00"/>
    <x v="2"/>
    <n v="26"/>
    <x v="2"/>
    <n v="0.18"/>
    <x v="1"/>
    <x v="0"/>
  </r>
  <r>
    <x v="1015"/>
    <n v="36"/>
    <x v="2"/>
    <x v="1"/>
    <x v="1"/>
    <n v="33.54"/>
    <x v="2"/>
    <n v="234.78"/>
    <n v="67"/>
    <x v="0"/>
    <x v="2"/>
    <n v="87"/>
    <x v="0"/>
    <d v="2023-07-25T00:00:00"/>
    <x v="2"/>
    <n v="87"/>
    <x v="1"/>
    <n v="0.27"/>
    <x v="0"/>
    <x v="0"/>
  </r>
  <r>
    <x v="1016"/>
    <n v="60"/>
    <x v="0"/>
    <x v="1"/>
    <x v="3"/>
    <n v="525.24"/>
    <x v="0"/>
    <n v="4727.16"/>
    <n v="15"/>
    <x v="0"/>
    <x v="3"/>
    <n v="11.3"/>
    <x v="2"/>
    <d v="2023-12-08T00:00:00"/>
    <x v="2"/>
    <n v="2"/>
    <x v="2"/>
    <n v="0.33"/>
    <x v="0"/>
    <x v="0"/>
  </r>
  <r>
    <x v="1016"/>
    <n v="24"/>
    <x v="4"/>
    <x v="1"/>
    <x v="1"/>
    <n v="55.28"/>
    <x v="7"/>
    <n v="442.24"/>
    <n v="158"/>
    <x v="0"/>
    <x v="2"/>
    <n v="28.7"/>
    <x v="1"/>
    <d v="2023-01-08T00:00:00"/>
    <x v="2"/>
    <n v="37"/>
    <x v="0"/>
    <n v="0.13"/>
    <x v="1"/>
    <x v="0"/>
  </r>
  <r>
    <x v="1016"/>
    <n v="49"/>
    <x v="5"/>
    <x v="0"/>
    <x v="7"/>
    <n v="155.03"/>
    <x v="7"/>
    <n v="1240.24"/>
    <n v="219"/>
    <x v="1"/>
    <x v="1"/>
    <n v="4.7"/>
    <x v="2"/>
    <d v="2023-01-22T00:00:00"/>
    <x v="2"/>
    <n v="5"/>
    <x v="2"/>
    <n v="0.43"/>
    <x v="0"/>
    <x v="0"/>
  </r>
  <r>
    <x v="1017"/>
    <n v="54"/>
    <x v="5"/>
    <x v="0"/>
    <x v="8"/>
    <n v="99.23"/>
    <x v="7"/>
    <n v="793.84"/>
    <n v="332"/>
    <x v="0"/>
    <x v="0"/>
    <n v="52.7"/>
    <x v="0"/>
    <d v="2022-10-26T00:00:00"/>
    <x v="0"/>
    <n v="89"/>
    <x v="1"/>
    <n v="0.26"/>
    <x v="0"/>
    <x v="0"/>
  </r>
  <r>
    <x v="1018"/>
    <n v="18"/>
    <x v="4"/>
    <x v="1"/>
    <x v="0"/>
    <n v="82.47"/>
    <x v="8"/>
    <n v="989.64"/>
    <n v="355"/>
    <x v="0"/>
    <x v="2"/>
    <n v="9.8000000000000007"/>
    <x v="2"/>
    <d v="2023-01-11T00:00:00"/>
    <x v="2"/>
    <n v="32"/>
    <x v="2"/>
    <n v="0.14000000000000001"/>
    <x v="1"/>
    <x v="0"/>
  </r>
  <r>
    <x v="1019"/>
    <n v="48"/>
    <x v="5"/>
    <x v="2"/>
    <x v="8"/>
    <n v="81.59"/>
    <x v="8"/>
    <n v="979.08"/>
    <n v="194"/>
    <x v="0"/>
    <x v="4"/>
    <n v="76"/>
    <x v="0"/>
    <d v="2023-11-20T00:00:00"/>
    <x v="2"/>
    <n v="5"/>
    <x v="2"/>
    <n v="0.13"/>
    <x v="1"/>
    <x v="0"/>
  </r>
  <r>
    <x v="1020"/>
    <n v="66"/>
    <x v="3"/>
    <x v="0"/>
    <x v="8"/>
    <n v="118.84"/>
    <x v="7"/>
    <n v="950.72"/>
    <n v="76"/>
    <x v="0"/>
    <x v="0"/>
    <n v="39.200000000000003"/>
    <x v="1"/>
    <d v="2024-08-03T00:00:00"/>
    <x v="2"/>
    <n v="58"/>
    <x v="0"/>
    <n v="0.26"/>
    <x v="0"/>
    <x v="0"/>
  </r>
  <r>
    <x v="1021"/>
    <n v="69"/>
    <x v="3"/>
    <x v="1"/>
    <x v="9"/>
    <n v="63.84"/>
    <x v="3"/>
    <n v="638.40000000000009"/>
    <n v="241"/>
    <x v="0"/>
    <x v="4"/>
    <n v="83.1"/>
    <x v="0"/>
    <d v="2024-11-18T00:00:00"/>
    <x v="2"/>
    <n v="90"/>
    <x v="1"/>
    <n v="0.18"/>
    <x v="1"/>
    <x v="0"/>
  </r>
  <r>
    <x v="1022"/>
    <n v="71"/>
    <x v="3"/>
    <x v="1"/>
    <x v="9"/>
    <n v="71.459999999999994"/>
    <x v="13"/>
    <n v="1000.4399999999999"/>
    <n v="121"/>
    <x v="0"/>
    <x v="3"/>
    <n v="94.8"/>
    <x v="0"/>
    <d v="2023-01-01T00:00:00"/>
    <x v="2"/>
    <n v="29"/>
    <x v="2"/>
    <n v="0.17"/>
    <x v="1"/>
    <x v="0"/>
  </r>
  <r>
    <x v="1022"/>
    <n v="23"/>
    <x v="4"/>
    <x v="1"/>
    <x v="3"/>
    <n v="63.42"/>
    <x v="8"/>
    <n v="761.04"/>
    <n v="131"/>
    <x v="0"/>
    <x v="4"/>
    <n v="28.2"/>
    <x v="1"/>
    <d v="2021-04-06T00:00:00"/>
    <x v="0"/>
    <n v="86"/>
    <x v="1"/>
    <n v="0.06"/>
    <x v="1"/>
    <x v="0"/>
  </r>
  <r>
    <x v="1023"/>
    <n v="43"/>
    <x v="2"/>
    <x v="0"/>
    <x v="0"/>
    <n v="44.69"/>
    <x v="3"/>
    <n v="446.9"/>
    <n v="185"/>
    <x v="0"/>
    <x v="0"/>
    <n v="91.9"/>
    <x v="0"/>
    <d v="2021-08-12T00:00:00"/>
    <x v="0"/>
    <n v="80"/>
    <x v="1"/>
    <n v="0.53"/>
    <x v="2"/>
    <x v="0"/>
  </r>
  <r>
    <x v="1024"/>
    <n v="75"/>
    <x v="3"/>
    <x v="0"/>
    <x v="0"/>
    <n v="154.47999999999999"/>
    <x v="2"/>
    <n v="1081.3599999999999"/>
    <n v="329"/>
    <x v="0"/>
    <x v="4"/>
    <n v="65.7"/>
    <x v="0"/>
    <d v="2024-02-29T00:00:00"/>
    <x v="2"/>
    <n v="58"/>
    <x v="0"/>
    <n v="0.17"/>
    <x v="1"/>
    <x v="0"/>
  </r>
  <r>
    <x v="1025"/>
    <n v="32"/>
    <x v="1"/>
    <x v="1"/>
    <x v="6"/>
    <n v="66.489999999999995"/>
    <x v="5"/>
    <n v="1130.33"/>
    <n v="201"/>
    <x v="0"/>
    <x v="0"/>
    <n v="53.3"/>
    <x v="0"/>
    <d v="2024-04-03T00:00:00"/>
    <x v="2"/>
    <n v="26"/>
    <x v="2"/>
    <n v="0.08"/>
    <x v="1"/>
    <x v="0"/>
  </r>
  <r>
    <x v="1025"/>
    <n v="48"/>
    <x v="5"/>
    <x v="0"/>
    <x v="9"/>
    <n v="140.5"/>
    <x v="0"/>
    <n v="1264.5"/>
    <n v="142"/>
    <x v="0"/>
    <x v="3"/>
    <n v="52.8"/>
    <x v="0"/>
    <d v="2025-04-12T00:00:00"/>
    <x v="2"/>
    <n v="39"/>
    <x v="0"/>
    <n v="0.31"/>
    <x v="0"/>
    <x v="0"/>
  </r>
  <r>
    <x v="1026"/>
    <n v="78"/>
    <x v="3"/>
    <x v="1"/>
    <x v="0"/>
    <n v="74.900000000000006"/>
    <x v="2"/>
    <n v="524.30000000000007"/>
    <n v="158"/>
    <x v="0"/>
    <x v="2"/>
    <n v="2.2999999999999998"/>
    <x v="2"/>
    <d v="2022-05-13T00:00:00"/>
    <x v="0"/>
    <n v="65"/>
    <x v="0"/>
    <n v="0.49"/>
    <x v="0"/>
    <x v="0"/>
  </r>
  <r>
    <x v="1026"/>
    <n v="61"/>
    <x v="0"/>
    <x v="0"/>
    <x v="1"/>
    <n v="178.11"/>
    <x v="7"/>
    <n v="1424.88"/>
    <n v="246"/>
    <x v="0"/>
    <x v="2"/>
    <n v="14.2"/>
    <x v="2"/>
    <d v="2024-02-23T00:00:00"/>
    <x v="2"/>
    <n v="26"/>
    <x v="2"/>
    <n v="0.09"/>
    <x v="1"/>
    <x v="0"/>
  </r>
  <r>
    <x v="1027"/>
    <n v="36"/>
    <x v="2"/>
    <x v="0"/>
    <x v="7"/>
    <n v="82.39"/>
    <x v="4"/>
    <n v="494.34000000000003"/>
    <n v="17"/>
    <x v="0"/>
    <x v="1"/>
    <n v="43.6"/>
    <x v="1"/>
    <d v="2024-07-03T00:00:00"/>
    <x v="2"/>
    <n v="22"/>
    <x v="2"/>
    <n v="0.14000000000000001"/>
    <x v="1"/>
    <x v="0"/>
  </r>
  <r>
    <x v="1028"/>
    <n v="57"/>
    <x v="0"/>
    <x v="0"/>
    <x v="4"/>
    <n v="267.05"/>
    <x v="8"/>
    <n v="3204.6000000000004"/>
    <n v="8"/>
    <x v="0"/>
    <x v="0"/>
    <n v="84.5"/>
    <x v="0"/>
    <d v="2024-05-21T00:00:00"/>
    <x v="2"/>
    <n v="9"/>
    <x v="2"/>
    <n v="0.63"/>
    <x v="2"/>
    <x v="0"/>
  </r>
  <r>
    <x v="1029"/>
    <n v="58"/>
    <x v="0"/>
    <x v="1"/>
    <x v="0"/>
    <n v="55.94"/>
    <x v="10"/>
    <n v="279.7"/>
    <n v="225"/>
    <x v="0"/>
    <x v="2"/>
    <n v="77.3"/>
    <x v="0"/>
    <d v="2020-12-15T00:00:00"/>
    <x v="1"/>
    <n v="19"/>
    <x v="2"/>
    <n v="0.28999999999999998"/>
    <x v="0"/>
    <x v="0"/>
  </r>
  <r>
    <x v="1030"/>
    <n v="57"/>
    <x v="0"/>
    <x v="0"/>
    <x v="5"/>
    <n v="106.36"/>
    <x v="1"/>
    <n v="1382.68"/>
    <n v="318"/>
    <x v="0"/>
    <x v="3"/>
    <n v="79.5"/>
    <x v="0"/>
    <d v="2021-11-22T00:00:00"/>
    <x v="0"/>
    <n v="84"/>
    <x v="1"/>
    <n v="0.55000000000000004"/>
    <x v="2"/>
    <x v="0"/>
  </r>
  <r>
    <x v="1031"/>
    <n v="68"/>
    <x v="3"/>
    <x v="0"/>
    <x v="8"/>
    <n v="73.599999999999994"/>
    <x v="3"/>
    <n v="736"/>
    <n v="159"/>
    <x v="0"/>
    <x v="2"/>
    <n v="82.3"/>
    <x v="0"/>
    <d v="2025-06-26T00:00:00"/>
    <x v="2"/>
    <n v="1"/>
    <x v="2"/>
    <n v="0.47"/>
    <x v="0"/>
    <x v="0"/>
  </r>
  <r>
    <x v="1032"/>
    <n v="52"/>
    <x v="5"/>
    <x v="1"/>
    <x v="3"/>
    <n v="61.3"/>
    <x v="7"/>
    <n v="490.4"/>
    <n v="217"/>
    <x v="0"/>
    <x v="1"/>
    <n v="72.8"/>
    <x v="0"/>
    <d v="2022-11-28T00:00:00"/>
    <x v="0"/>
    <n v="58"/>
    <x v="0"/>
    <n v="0.26"/>
    <x v="0"/>
    <x v="0"/>
  </r>
  <r>
    <x v="1033"/>
    <n v="72"/>
    <x v="3"/>
    <x v="1"/>
    <x v="1"/>
    <n v="143.30000000000001"/>
    <x v="7"/>
    <n v="1146.4000000000001"/>
    <n v="117"/>
    <x v="0"/>
    <x v="3"/>
    <n v="69.099999999999994"/>
    <x v="0"/>
    <d v="2022-05-02T00:00:00"/>
    <x v="0"/>
    <n v="2"/>
    <x v="2"/>
    <n v="0.24"/>
    <x v="0"/>
    <x v="0"/>
  </r>
  <r>
    <x v="1034"/>
    <n v="56"/>
    <x v="0"/>
    <x v="0"/>
    <x v="1"/>
    <n v="27.64"/>
    <x v="13"/>
    <n v="386.96000000000004"/>
    <n v="98"/>
    <x v="0"/>
    <x v="2"/>
    <n v="75.599999999999994"/>
    <x v="0"/>
    <d v="2024-10-07T00:00:00"/>
    <x v="2"/>
    <n v="38"/>
    <x v="0"/>
    <n v="0.21"/>
    <x v="0"/>
    <x v="0"/>
  </r>
  <r>
    <x v="1035"/>
    <n v="32"/>
    <x v="1"/>
    <x v="0"/>
    <x v="5"/>
    <n v="43.79"/>
    <x v="0"/>
    <n v="394.11"/>
    <n v="106"/>
    <x v="0"/>
    <x v="1"/>
    <n v="90.8"/>
    <x v="0"/>
    <d v="2024-03-01T00:00:00"/>
    <x v="2"/>
    <n v="91"/>
    <x v="1"/>
    <n v="0.54"/>
    <x v="2"/>
    <x v="0"/>
  </r>
  <r>
    <x v="1036"/>
    <n v="46"/>
    <x v="5"/>
    <x v="0"/>
    <x v="7"/>
    <n v="242.95"/>
    <x v="8"/>
    <n v="2915.3999999999996"/>
    <n v="125"/>
    <x v="0"/>
    <x v="2"/>
    <n v="37.700000000000003"/>
    <x v="1"/>
    <d v="2022-05-02T00:00:00"/>
    <x v="0"/>
    <n v="89"/>
    <x v="1"/>
    <n v="0.25"/>
    <x v="0"/>
    <x v="0"/>
  </r>
  <r>
    <x v="1037"/>
    <n v="27"/>
    <x v="1"/>
    <x v="0"/>
    <x v="3"/>
    <n v="162.28"/>
    <x v="7"/>
    <n v="1298.24"/>
    <n v="274"/>
    <x v="0"/>
    <x v="0"/>
    <n v="44.7"/>
    <x v="1"/>
    <d v="2024-05-27T00:00:00"/>
    <x v="2"/>
    <n v="70"/>
    <x v="1"/>
    <n v="0.38"/>
    <x v="0"/>
    <x v="0"/>
  </r>
  <r>
    <x v="1038"/>
    <n v="41"/>
    <x v="2"/>
    <x v="1"/>
    <x v="7"/>
    <m/>
    <x v="6"/>
    <n v="0"/>
    <n v="79"/>
    <x v="0"/>
    <x v="2"/>
    <n v="34.200000000000003"/>
    <x v="1"/>
    <d v="2021-02-04T00:00:00"/>
    <x v="0"/>
    <n v="60"/>
    <x v="0"/>
    <n v="0.44"/>
    <x v="0"/>
    <x v="1"/>
  </r>
  <r>
    <x v="1039"/>
    <n v="78"/>
    <x v="3"/>
    <x v="0"/>
    <x v="2"/>
    <n v="211.6"/>
    <x v="0"/>
    <n v="1904.3999999999999"/>
    <n v="67"/>
    <x v="0"/>
    <x v="4"/>
    <n v="9.9"/>
    <x v="2"/>
    <d v="2022-04-03T00:00:00"/>
    <x v="0"/>
    <n v="55"/>
    <x v="0"/>
    <n v="0.47"/>
    <x v="0"/>
    <x v="0"/>
  </r>
  <r>
    <x v="1040"/>
    <n v="51"/>
    <x v="5"/>
    <x v="2"/>
    <x v="3"/>
    <n v="49.05"/>
    <x v="1"/>
    <n v="637.65"/>
    <n v="59"/>
    <x v="0"/>
    <x v="1"/>
    <n v="47.8"/>
    <x v="1"/>
    <d v="2020-12-09T00:00:00"/>
    <x v="1"/>
    <n v="65"/>
    <x v="0"/>
    <n v="0.36"/>
    <x v="0"/>
    <x v="0"/>
  </r>
  <r>
    <x v="1041"/>
    <n v="33"/>
    <x v="1"/>
    <x v="1"/>
    <x v="4"/>
    <n v="151.25"/>
    <x v="13"/>
    <n v="2117.5"/>
    <n v="300"/>
    <x v="0"/>
    <x v="2"/>
    <n v="40.5"/>
    <x v="1"/>
    <d v="2021-06-08T00:00:00"/>
    <x v="0"/>
    <n v="88"/>
    <x v="1"/>
    <n v="0.43"/>
    <x v="0"/>
    <x v="0"/>
  </r>
  <r>
    <x v="1042"/>
    <n v="66"/>
    <x v="3"/>
    <x v="2"/>
    <x v="6"/>
    <n v="139.47"/>
    <x v="2"/>
    <n v="976.29"/>
    <n v="217"/>
    <x v="0"/>
    <x v="3"/>
    <n v="0.7"/>
    <x v="2"/>
    <d v="2021-09-20T00:00:00"/>
    <x v="0"/>
    <n v="52"/>
    <x v="0"/>
    <n v="0.17"/>
    <x v="1"/>
    <x v="0"/>
  </r>
  <r>
    <x v="1043"/>
    <n v="68"/>
    <x v="3"/>
    <x v="0"/>
    <x v="8"/>
    <n v="116.36"/>
    <x v="1"/>
    <n v="1512.68"/>
    <n v="85"/>
    <x v="0"/>
    <x v="3"/>
    <n v="0"/>
    <x v="2"/>
    <d v="2025-05-22T00:00:00"/>
    <x v="2"/>
    <n v="22"/>
    <x v="2"/>
    <n v="0.22"/>
    <x v="0"/>
    <x v="0"/>
  </r>
  <r>
    <x v="1043"/>
    <n v="58"/>
    <x v="0"/>
    <x v="1"/>
    <x v="4"/>
    <n v="36.97"/>
    <x v="3"/>
    <n v="369.7"/>
    <n v="188"/>
    <x v="0"/>
    <x v="4"/>
    <n v="15.4"/>
    <x v="2"/>
    <d v="2022-05-28T00:00:00"/>
    <x v="0"/>
    <n v="39"/>
    <x v="0"/>
    <n v="0.36"/>
    <x v="0"/>
    <x v="0"/>
  </r>
  <r>
    <x v="1044"/>
    <n v="74"/>
    <x v="3"/>
    <x v="1"/>
    <x v="6"/>
    <n v="98.54"/>
    <x v="3"/>
    <n v="985.40000000000009"/>
    <n v="321"/>
    <x v="0"/>
    <x v="0"/>
    <n v="28.5"/>
    <x v="1"/>
    <d v="2023-07-15T00:00:00"/>
    <x v="2"/>
    <n v="23"/>
    <x v="2"/>
    <n v="0.15"/>
    <x v="1"/>
    <x v="0"/>
  </r>
  <r>
    <x v="1045"/>
    <n v="37"/>
    <x v="2"/>
    <x v="1"/>
    <x v="3"/>
    <n v="123.51"/>
    <x v="1"/>
    <n v="1605.63"/>
    <n v="156"/>
    <x v="0"/>
    <x v="1"/>
    <n v="33.799999999999997"/>
    <x v="1"/>
    <d v="2025-04-08T00:00:00"/>
    <x v="2"/>
    <n v="39"/>
    <x v="0"/>
    <n v="0.28000000000000003"/>
    <x v="0"/>
    <x v="0"/>
  </r>
  <r>
    <x v="1045"/>
    <n v="50"/>
    <x v="5"/>
    <x v="1"/>
    <x v="5"/>
    <n v="184.47"/>
    <x v="12"/>
    <n v="2951.52"/>
    <n v="278"/>
    <x v="0"/>
    <x v="0"/>
    <n v="51.9"/>
    <x v="0"/>
    <d v="2021-03-31T00:00:00"/>
    <x v="0"/>
    <n v="54"/>
    <x v="0"/>
    <n v="0.2"/>
    <x v="1"/>
    <x v="0"/>
  </r>
  <r>
    <x v="1046"/>
    <n v="65"/>
    <x v="0"/>
    <x v="0"/>
    <x v="6"/>
    <n v="37.18"/>
    <x v="12"/>
    <n v="594.88"/>
    <n v="121"/>
    <x v="0"/>
    <x v="2"/>
    <n v="34.4"/>
    <x v="1"/>
    <d v="2024-12-22T00:00:00"/>
    <x v="2"/>
    <n v="57"/>
    <x v="0"/>
    <n v="0.28000000000000003"/>
    <x v="0"/>
    <x v="0"/>
  </r>
  <r>
    <x v="1046"/>
    <n v="50"/>
    <x v="5"/>
    <x v="0"/>
    <x v="2"/>
    <n v="104.57"/>
    <x v="0"/>
    <n v="941.12999999999988"/>
    <n v="4"/>
    <x v="0"/>
    <x v="4"/>
    <n v="82"/>
    <x v="0"/>
    <d v="2022-07-31T00:00:00"/>
    <x v="0"/>
    <n v="5"/>
    <x v="2"/>
    <n v="0.24"/>
    <x v="0"/>
    <x v="0"/>
  </r>
  <r>
    <x v="1047"/>
    <n v="68"/>
    <x v="3"/>
    <x v="1"/>
    <x v="5"/>
    <n v="229.36"/>
    <x v="6"/>
    <n v="2522.96"/>
    <n v="295"/>
    <x v="0"/>
    <x v="1"/>
    <n v="3.4"/>
    <x v="2"/>
    <d v="2021-03-03T00:00:00"/>
    <x v="0"/>
    <n v="42"/>
    <x v="0"/>
    <n v="0.35"/>
    <x v="0"/>
    <x v="0"/>
  </r>
  <r>
    <x v="1048"/>
    <n v="71"/>
    <x v="3"/>
    <x v="1"/>
    <x v="8"/>
    <n v="91.39"/>
    <x v="7"/>
    <n v="731.12"/>
    <n v="50"/>
    <x v="0"/>
    <x v="4"/>
    <n v="21.1"/>
    <x v="1"/>
    <d v="2022-07-15T00:00:00"/>
    <x v="0"/>
    <n v="95"/>
    <x v="1"/>
    <n v="0.34"/>
    <x v="0"/>
    <x v="0"/>
  </r>
  <r>
    <x v="1048"/>
    <n v="75"/>
    <x v="3"/>
    <x v="0"/>
    <x v="0"/>
    <n v="140.68"/>
    <x v="13"/>
    <n v="1969.52"/>
    <n v="138"/>
    <x v="0"/>
    <x v="4"/>
    <n v="53.5"/>
    <x v="0"/>
    <d v="2023-09-09T00:00:00"/>
    <x v="2"/>
    <n v="29"/>
    <x v="2"/>
    <n v="0.18"/>
    <x v="1"/>
    <x v="0"/>
  </r>
  <r>
    <x v="1049"/>
    <n v="75"/>
    <x v="3"/>
    <x v="0"/>
    <x v="9"/>
    <n v="137.31"/>
    <x v="5"/>
    <n v="2334.27"/>
    <n v="96"/>
    <x v="0"/>
    <x v="2"/>
    <n v="0.5"/>
    <x v="2"/>
    <d v="2021-01-29T00:00:00"/>
    <x v="0"/>
    <n v="69"/>
    <x v="1"/>
    <n v="0.25"/>
    <x v="0"/>
    <x v="0"/>
  </r>
  <r>
    <x v="1050"/>
    <n v="34"/>
    <x v="1"/>
    <x v="1"/>
    <x v="3"/>
    <n v="281.60000000000002"/>
    <x v="9"/>
    <n v="4224"/>
    <n v="285"/>
    <x v="0"/>
    <x v="2"/>
    <n v="0"/>
    <x v="2"/>
    <d v="2022-06-12T00:00:00"/>
    <x v="0"/>
    <n v="95"/>
    <x v="1"/>
    <n v="0.39"/>
    <x v="0"/>
    <x v="0"/>
  </r>
  <r>
    <x v="1051"/>
    <n v="74"/>
    <x v="3"/>
    <x v="0"/>
    <x v="5"/>
    <n v="67.94"/>
    <x v="1"/>
    <n v="883.22"/>
    <n v="18"/>
    <x v="0"/>
    <x v="0"/>
    <n v="36.299999999999997"/>
    <x v="1"/>
    <d v="2024-06-10T00:00:00"/>
    <x v="2"/>
    <n v="11"/>
    <x v="2"/>
    <n v="0.28999999999999998"/>
    <x v="0"/>
    <x v="0"/>
  </r>
  <r>
    <x v="1052"/>
    <n v="36"/>
    <x v="2"/>
    <x v="0"/>
    <x v="0"/>
    <n v="57.42"/>
    <x v="6"/>
    <n v="631.62"/>
    <n v="24"/>
    <x v="0"/>
    <x v="2"/>
    <n v="79.400000000000006"/>
    <x v="0"/>
    <d v="2023-12-08T00:00:00"/>
    <x v="2"/>
    <n v="95"/>
    <x v="1"/>
    <n v="0.1"/>
    <x v="1"/>
    <x v="0"/>
  </r>
  <r>
    <x v="1053"/>
    <n v="62"/>
    <x v="0"/>
    <x v="2"/>
    <x v="6"/>
    <n v="94.84"/>
    <x v="0"/>
    <n v="853.56000000000006"/>
    <n v="257"/>
    <x v="0"/>
    <x v="1"/>
    <n v="15.5"/>
    <x v="2"/>
    <d v="2021-07-20T00:00:00"/>
    <x v="0"/>
    <n v="23"/>
    <x v="2"/>
    <n v="0.15"/>
    <x v="1"/>
    <x v="0"/>
  </r>
  <r>
    <x v="1054"/>
    <n v="30"/>
    <x v="1"/>
    <x v="0"/>
    <x v="2"/>
    <n v="204.04"/>
    <x v="4"/>
    <n v="1224.24"/>
    <n v="312"/>
    <x v="0"/>
    <x v="3"/>
    <n v="0"/>
    <x v="2"/>
    <d v="2021-02-25T00:00:00"/>
    <x v="0"/>
    <n v="28"/>
    <x v="2"/>
    <n v="0.21"/>
    <x v="0"/>
    <x v="0"/>
  </r>
  <r>
    <x v="1054"/>
    <n v="68"/>
    <x v="3"/>
    <x v="1"/>
    <x v="5"/>
    <n v="138.99"/>
    <x v="9"/>
    <n v="2084.8500000000004"/>
    <n v="114"/>
    <x v="0"/>
    <x v="3"/>
    <n v="0"/>
    <x v="2"/>
    <d v="2023-06-15T00:00:00"/>
    <x v="2"/>
    <n v="29"/>
    <x v="2"/>
    <n v="0.28999999999999998"/>
    <x v="0"/>
    <x v="0"/>
  </r>
  <r>
    <x v="1054"/>
    <n v="50"/>
    <x v="5"/>
    <x v="1"/>
    <x v="9"/>
    <n v="48.14"/>
    <x v="5"/>
    <n v="818.38"/>
    <n v="359"/>
    <x v="0"/>
    <x v="3"/>
    <n v="80.5"/>
    <x v="0"/>
    <d v="2021-07-30T00:00:00"/>
    <x v="0"/>
    <n v="78"/>
    <x v="1"/>
    <n v="0.28000000000000003"/>
    <x v="0"/>
    <x v="0"/>
  </r>
  <r>
    <x v="1055"/>
    <n v="55"/>
    <x v="5"/>
    <x v="0"/>
    <x v="2"/>
    <n v="127.07"/>
    <x v="4"/>
    <n v="762.42"/>
    <n v="128"/>
    <x v="0"/>
    <x v="2"/>
    <n v="90.1"/>
    <x v="0"/>
    <d v="2023-05-11T00:00:00"/>
    <x v="2"/>
    <n v="52"/>
    <x v="0"/>
    <n v="0.35"/>
    <x v="0"/>
    <x v="0"/>
  </r>
  <r>
    <x v="1056"/>
    <n v="25"/>
    <x v="4"/>
    <x v="1"/>
    <x v="6"/>
    <n v="207.04"/>
    <x v="8"/>
    <n v="2484.48"/>
    <n v="149"/>
    <x v="0"/>
    <x v="4"/>
    <n v="11.1"/>
    <x v="2"/>
    <d v="2023-09-24T00:00:00"/>
    <x v="2"/>
    <n v="60"/>
    <x v="0"/>
    <n v="0.35"/>
    <x v="0"/>
    <x v="0"/>
  </r>
  <r>
    <x v="1056"/>
    <n v="46"/>
    <x v="5"/>
    <x v="0"/>
    <x v="6"/>
    <n v="84"/>
    <x v="12"/>
    <n v="1344"/>
    <n v="39"/>
    <x v="0"/>
    <x v="0"/>
    <n v="3.4"/>
    <x v="2"/>
    <d v="2021-08-11T00:00:00"/>
    <x v="0"/>
    <n v="42"/>
    <x v="0"/>
    <n v="0.13"/>
    <x v="1"/>
    <x v="0"/>
  </r>
  <r>
    <x v="1057"/>
    <n v="73"/>
    <x v="3"/>
    <x v="2"/>
    <x v="8"/>
    <n v="76.37"/>
    <x v="0"/>
    <n v="687.33"/>
    <n v="221"/>
    <x v="0"/>
    <x v="2"/>
    <n v="25.9"/>
    <x v="1"/>
    <d v="2022-06-13T00:00:00"/>
    <x v="0"/>
    <n v="3"/>
    <x v="2"/>
    <n v="0.35"/>
    <x v="0"/>
    <x v="0"/>
  </r>
  <r>
    <x v="1057"/>
    <n v="72"/>
    <x v="3"/>
    <x v="1"/>
    <x v="4"/>
    <n v="245.26"/>
    <x v="1"/>
    <n v="3188.38"/>
    <n v="352"/>
    <x v="0"/>
    <x v="1"/>
    <n v="96.4"/>
    <x v="0"/>
    <d v="2024-09-09T00:00:00"/>
    <x v="2"/>
    <n v="4"/>
    <x v="2"/>
    <n v="0.23"/>
    <x v="0"/>
    <x v="0"/>
  </r>
  <r>
    <x v="1058"/>
    <n v="44"/>
    <x v="2"/>
    <x v="1"/>
    <x v="4"/>
    <n v="51.68"/>
    <x v="2"/>
    <n v="361.76"/>
    <n v="206"/>
    <x v="0"/>
    <x v="4"/>
    <n v="69.900000000000006"/>
    <x v="0"/>
    <d v="2021-09-22T00:00:00"/>
    <x v="0"/>
    <n v="76"/>
    <x v="1"/>
    <n v="0.42"/>
    <x v="0"/>
    <x v="0"/>
  </r>
  <r>
    <x v="1058"/>
    <n v="40"/>
    <x v="2"/>
    <x v="1"/>
    <x v="2"/>
    <n v="142"/>
    <x v="6"/>
    <n v="1562"/>
    <n v="215"/>
    <x v="0"/>
    <x v="2"/>
    <n v="96.1"/>
    <x v="0"/>
    <d v="2025-06-19T00:00:00"/>
    <x v="2"/>
    <n v="85"/>
    <x v="1"/>
    <n v="0.22"/>
    <x v="0"/>
    <x v="0"/>
  </r>
  <r>
    <x v="1058"/>
    <n v="78"/>
    <x v="3"/>
    <x v="0"/>
    <x v="0"/>
    <n v="147.5"/>
    <x v="7"/>
    <n v="1180"/>
    <n v="71"/>
    <x v="0"/>
    <x v="0"/>
    <n v="59.9"/>
    <x v="0"/>
    <d v="2024-05-26T00:00:00"/>
    <x v="2"/>
    <n v="64"/>
    <x v="0"/>
    <n v="0.14000000000000001"/>
    <x v="1"/>
    <x v="0"/>
  </r>
  <r>
    <x v="1059"/>
    <n v="40"/>
    <x v="2"/>
    <x v="1"/>
    <x v="6"/>
    <n v="67.13"/>
    <x v="8"/>
    <n v="805.56"/>
    <n v="149"/>
    <x v="0"/>
    <x v="4"/>
    <n v="84.6"/>
    <x v="0"/>
    <d v="2021-05-13T00:00:00"/>
    <x v="0"/>
    <n v="50"/>
    <x v="0"/>
    <n v="0.14000000000000001"/>
    <x v="1"/>
    <x v="0"/>
  </r>
  <r>
    <x v="1059"/>
    <n v="45"/>
    <x v="2"/>
    <x v="1"/>
    <x v="2"/>
    <n v="29.36"/>
    <x v="0"/>
    <n v="264.24"/>
    <n v="142"/>
    <x v="0"/>
    <x v="3"/>
    <n v="87.4"/>
    <x v="0"/>
    <d v="2022-11-08T00:00:00"/>
    <x v="0"/>
    <n v="3"/>
    <x v="2"/>
    <n v="0.64"/>
    <x v="2"/>
    <x v="0"/>
  </r>
  <r>
    <x v="1060"/>
    <n v="47"/>
    <x v="5"/>
    <x v="0"/>
    <x v="6"/>
    <n v="189.35"/>
    <x v="1"/>
    <n v="2461.5499999999997"/>
    <n v="244"/>
    <x v="0"/>
    <x v="3"/>
    <n v="97.4"/>
    <x v="0"/>
    <d v="2024-04-01T00:00:00"/>
    <x v="2"/>
    <n v="78"/>
    <x v="1"/>
    <n v="0.18"/>
    <x v="1"/>
    <x v="0"/>
  </r>
  <r>
    <x v="1061"/>
    <n v="21"/>
    <x v="4"/>
    <x v="1"/>
    <x v="4"/>
    <n v="88.82"/>
    <x v="9"/>
    <n v="1332.3"/>
    <n v="276"/>
    <x v="0"/>
    <x v="0"/>
    <n v="95.3"/>
    <x v="0"/>
    <d v="2023-08-20T00:00:00"/>
    <x v="2"/>
    <n v="82"/>
    <x v="1"/>
    <n v="0.05"/>
    <x v="1"/>
    <x v="0"/>
  </r>
  <r>
    <x v="1061"/>
    <n v="22"/>
    <x v="4"/>
    <x v="0"/>
    <x v="8"/>
    <n v="200.72"/>
    <x v="7"/>
    <n v="1605.76"/>
    <n v="352"/>
    <x v="0"/>
    <x v="1"/>
    <n v="61.9"/>
    <x v="0"/>
    <d v="2024-03-07T00:00:00"/>
    <x v="2"/>
    <n v="75"/>
    <x v="1"/>
    <n v="0.47"/>
    <x v="0"/>
    <x v="0"/>
  </r>
  <r>
    <x v="1061"/>
    <n v="45"/>
    <x v="2"/>
    <x v="1"/>
    <x v="3"/>
    <n v="116.23"/>
    <x v="7"/>
    <n v="929.84"/>
    <n v="99"/>
    <x v="0"/>
    <x v="2"/>
    <n v="67.400000000000006"/>
    <x v="0"/>
    <d v="2021-08-17T00:00:00"/>
    <x v="0"/>
    <n v="8"/>
    <x v="2"/>
    <n v="0.16"/>
    <x v="1"/>
    <x v="0"/>
  </r>
  <r>
    <x v="1062"/>
    <n v="74"/>
    <x v="3"/>
    <x v="0"/>
    <x v="9"/>
    <n v="165.64"/>
    <x v="3"/>
    <n v="1656.3999999999999"/>
    <n v="294"/>
    <x v="0"/>
    <x v="3"/>
    <n v="55.9"/>
    <x v="0"/>
    <d v="2020-08-21T00:00:00"/>
    <x v="1"/>
    <n v="85"/>
    <x v="1"/>
    <n v="0.08"/>
    <x v="1"/>
    <x v="0"/>
  </r>
  <r>
    <x v="1063"/>
    <n v="45"/>
    <x v="2"/>
    <x v="0"/>
    <x v="5"/>
    <n v="40.07"/>
    <x v="5"/>
    <n v="681.19"/>
    <n v="235"/>
    <x v="0"/>
    <x v="3"/>
    <n v="82.2"/>
    <x v="0"/>
    <d v="2023-02-04T00:00:00"/>
    <x v="2"/>
    <n v="67"/>
    <x v="1"/>
    <n v="0.19"/>
    <x v="1"/>
    <x v="0"/>
  </r>
  <r>
    <x v="1064"/>
    <n v="68"/>
    <x v="3"/>
    <x v="0"/>
    <x v="7"/>
    <n v="188.19"/>
    <x v="4"/>
    <n v="1129.1399999999999"/>
    <n v="174"/>
    <x v="0"/>
    <x v="3"/>
    <n v="34"/>
    <x v="1"/>
    <d v="2021-12-21T00:00:00"/>
    <x v="0"/>
    <n v="16"/>
    <x v="2"/>
    <n v="0.66"/>
    <x v="2"/>
    <x v="0"/>
  </r>
  <r>
    <x v="1064"/>
    <n v="29"/>
    <x v="1"/>
    <x v="1"/>
    <x v="7"/>
    <n v="21.6"/>
    <x v="4"/>
    <n v="129.60000000000002"/>
    <n v="109"/>
    <x v="0"/>
    <x v="0"/>
    <n v="70.599999999999994"/>
    <x v="0"/>
    <d v="2022-05-19T00:00:00"/>
    <x v="0"/>
    <n v="26"/>
    <x v="2"/>
    <n v="0.63"/>
    <x v="2"/>
    <x v="0"/>
  </r>
  <r>
    <x v="1065"/>
    <n v="23"/>
    <x v="4"/>
    <x v="0"/>
    <x v="1"/>
    <n v="59.86"/>
    <x v="1"/>
    <n v="778.18"/>
    <n v="347"/>
    <x v="0"/>
    <x v="1"/>
    <n v="53"/>
    <x v="0"/>
    <d v="2021-07-09T00:00:00"/>
    <x v="0"/>
    <n v="11"/>
    <x v="2"/>
    <n v="0.34"/>
    <x v="0"/>
    <x v="0"/>
  </r>
  <r>
    <x v="1066"/>
    <n v="18"/>
    <x v="4"/>
    <x v="1"/>
    <x v="1"/>
    <n v="69.69"/>
    <x v="6"/>
    <n v="766.58999999999992"/>
    <n v="352"/>
    <x v="0"/>
    <x v="3"/>
    <n v="78.3"/>
    <x v="0"/>
    <d v="2024-09-15T00:00:00"/>
    <x v="2"/>
    <n v="40"/>
    <x v="0"/>
    <n v="0.23"/>
    <x v="0"/>
    <x v="0"/>
  </r>
  <r>
    <x v="1067"/>
    <n v="38"/>
    <x v="2"/>
    <x v="1"/>
    <x v="8"/>
    <n v="253.07"/>
    <x v="7"/>
    <n v="2024.56"/>
    <n v="42"/>
    <x v="0"/>
    <x v="2"/>
    <n v="84.2"/>
    <x v="0"/>
    <d v="2025-03-07T00:00:00"/>
    <x v="2"/>
    <n v="46"/>
    <x v="0"/>
    <n v="0.04"/>
    <x v="1"/>
    <x v="0"/>
  </r>
  <r>
    <x v="1068"/>
    <n v="41"/>
    <x v="2"/>
    <x v="1"/>
    <x v="5"/>
    <n v="118.56"/>
    <x v="2"/>
    <n v="829.92000000000007"/>
    <n v="136"/>
    <x v="0"/>
    <x v="2"/>
    <n v="88.1"/>
    <x v="0"/>
    <d v="2025-04-25T00:00:00"/>
    <x v="2"/>
    <n v="44"/>
    <x v="0"/>
    <n v="0.45"/>
    <x v="0"/>
    <x v="0"/>
  </r>
  <r>
    <x v="1069"/>
    <n v="79"/>
    <x v="3"/>
    <x v="1"/>
    <x v="9"/>
    <n v="254.75"/>
    <x v="8"/>
    <n v="3057"/>
    <n v="304"/>
    <x v="0"/>
    <x v="2"/>
    <n v="91.5"/>
    <x v="0"/>
    <d v="2022-10-01T00:00:00"/>
    <x v="0"/>
    <n v="95"/>
    <x v="1"/>
    <n v="0.13"/>
    <x v="1"/>
    <x v="0"/>
  </r>
  <r>
    <x v="1070"/>
    <n v="72"/>
    <x v="3"/>
    <x v="1"/>
    <x v="3"/>
    <n v="215.25"/>
    <x v="12"/>
    <n v="3444"/>
    <n v="93"/>
    <x v="0"/>
    <x v="1"/>
    <n v="62.3"/>
    <x v="0"/>
    <d v="2023-11-05T00:00:00"/>
    <x v="2"/>
    <n v="70"/>
    <x v="1"/>
    <n v="0.13"/>
    <x v="1"/>
    <x v="0"/>
  </r>
  <r>
    <x v="1071"/>
    <n v="28"/>
    <x v="1"/>
    <x v="0"/>
    <x v="5"/>
    <n v="103.09"/>
    <x v="4"/>
    <n v="618.54"/>
    <n v="216"/>
    <x v="0"/>
    <x v="4"/>
    <n v="69"/>
    <x v="0"/>
    <d v="2021-07-31T00:00:00"/>
    <x v="0"/>
    <n v="68"/>
    <x v="1"/>
    <n v="0.21"/>
    <x v="0"/>
    <x v="0"/>
  </r>
  <r>
    <x v="1072"/>
    <n v="75"/>
    <x v="3"/>
    <x v="1"/>
    <x v="1"/>
    <n v="135.61000000000001"/>
    <x v="2"/>
    <n v="949.2700000000001"/>
    <n v="287"/>
    <x v="0"/>
    <x v="3"/>
    <n v="65.8"/>
    <x v="0"/>
    <d v="2023-12-30T00:00:00"/>
    <x v="2"/>
    <n v="36"/>
    <x v="0"/>
    <n v="0.14000000000000001"/>
    <x v="1"/>
    <x v="0"/>
  </r>
  <r>
    <x v="1073"/>
    <n v="45"/>
    <x v="2"/>
    <x v="1"/>
    <x v="9"/>
    <n v="150.19"/>
    <x v="7"/>
    <n v="1201.52"/>
    <n v="24"/>
    <x v="0"/>
    <x v="3"/>
    <n v="41.2"/>
    <x v="1"/>
    <d v="2023-10-31T00:00:00"/>
    <x v="2"/>
    <n v="24"/>
    <x v="2"/>
    <n v="0.19"/>
    <x v="1"/>
    <x v="0"/>
  </r>
  <r>
    <x v="1074"/>
    <n v="72"/>
    <x v="3"/>
    <x v="1"/>
    <x v="4"/>
    <n v="224.8"/>
    <x v="4"/>
    <n v="1348.8000000000002"/>
    <n v="243"/>
    <x v="0"/>
    <x v="1"/>
    <n v="38.6"/>
    <x v="1"/>
    <d v="2020-11-21T00:00:00"/>
    <x v="1"/>
    <n v="96"/>
    <x v="1"/>
    <n v="0.22"/>
    <x v="0"/>
    <x v="0"/>
  </r>
  <r>
    <x v="1074"/>
    <n v="62"/>
    <x v="0"/>
    <x v="0"/>
    <x v="0"/>
    <n v="112.52"/>
    <x v="22"/>
    <n v="0"/>
    <n v="247"/>
    <x v="0"/>
    <x v="0"/>
    <n v="79.599999999999994"/>
    <x v="0"/>
    <d v="2022-10-04T00:00:00"/>
    <x v="0"/>
    <n v="42"/>
    <x v="0"/>
    <n v="0.13"/>
    <x v="1"/>
    <x v="1"/>
  </r>
  <r>
    <x v="1074"/>
    <n v="56"/>
    <x v="0"/>
    <x v="1"/>
    <x v="7"/>
    <n v="134.06"/>
    <x v="2"/>
    <n v="938.42000000000007"/>
    <n v="282"/>
    <x v="0"/>
    <x v="3"/>
    <n v="32.6"/>
    <x v="1"/>
    <d v="2023-04-01T00:00:00"/>
    <x v="2"/>
    <n v="4"/>
    <x v="2"/>
    <n v="0.38"/>
    <x v="0"/>
    <x v="0"/>
  </r>
  <r>
    <x v="1075"/>
    <n v="78"/>
    <x v="3"/>
    <x v="1"/>
    <x v="5"/>
    <n v="26.29"/>
    <x v="1"/>
    <n v="341.77"/>
    <n v="282"/>
    <x v="0"/>
    <x v="0"/>
    <n v="94.7"/>
    <x v="0"/>
    <d v="2022-07-25T00:00:00"/>
    <x v="0"/>
    <n v="12"/>
    <x v="2"/>
    <n v="0.46"/>
    <x v="0"/>
    <x v="0"/>
  </r>
  <r>
    <x v="1076"/>
    <n v="78"/>
    <x v="3"/>
    <x v="2"/>
    <x v="0"/>
    <n v="52.81"/>
    <x v="8"/>
    <n v="633.72"/>
    <n v="46"/>
    <x v="0"/>
    <x v="2"/>
    <n v="21.3"/>
    <x v="1"/>
    <d v="2022-02-28T00:00:00"/>
    <x v="0"/>
    <n v="88"/>
    <x v="1"/>
    <n v="0.39"/>
    <x v="0"/>
    <x v="0"/>
  </r>
  <r>
    <x v="1077"/>
    <n v="68"/>
    <x v="3"/>
    <x v="0"/>
    <x v="8"/>
    <m/>
    <x v="2"/>
    <n v="0"/>
    <n v="99"/>
    <x v="0"/>
    <x v="2"/>
    <n v="28.4"/>
    <x v="1"/>
    <d v="2022-04-26T00:00:00"/>
    <x v="0"/>
    <n v="95"/>
    <x v="1"/>
    <n v="0.61"/>
    <x v="2"/>
    <x v="1"/>
  </r>
  <r>
    <x v="1078"/>
    <n v="59"/>
    <x v="0"/>
    <x v="0"/>
    <x v="2"/>
    <n v="80.41"/>
    <x v="6"/>
    <n v="884.51"/>
    <n v="85"/>
    <x v="0"/>
    <x v="0"/>
    <n v="61.1"/>
    <x v="0"/>
    <d v="2021-03-28T00:00:00"/>
    <x v="0"/>
    <n v="33"/>
    <x v="2"/>
    <n v="0.21"/>
    <x v="0"/>
    <x v="0"/>
  </r>
  <r>
    <x v="1078"/>
    <n v="40"/>
    <x v="2"/>
    <x v="1"/>
    <x v="6"/>
    <n v="58.57"/>
    <x v="7"/>
    <n v="468.56"/>
    <n v="298"/>
    <x v="0"/>
    <x v="3"/>
    <n v="8.1"/>
    <x v="2"/>
    <d v="2021-01-21T00:00:00"/>
    <x v="0"/>
    <n v="69"/>
    <x v="1"/>
    <n v="0.35"/>
    <x v="0"/>
    <x v="0"/>
  </r>
  <r>
    <x v="1079"/>
    <n v="33"/>
    <x v="1"/>
    <x v="1"/>
    <x v="8"/>
    <n v="52.74"/>
    <x v="7"/>
    <n v="421.92"/>
    <n v="84"/>
    <x v="0"/>
    <x v="3"/>
    <n v="44.7"/>
    <x v="1"/>
    <d v="2021-06-17T00:00:00"/>
    <x v="0"/>
    <n v="43"/>
    <x v="0"/>
    <n v="0.7"/>
    <x v="2"/>
    <x v="0"/>
  </r>
  <r>
    <x v="1080"/>
    <n v="65"/>
    <x v="0"/>
    <x v="1"/>
    <x v="1"/>
    <n v="37.72"/>
    <x v="8"/>
    <n v="452.64"/>
    <n v="48"/>
    <x v="0"/>
    <x v="0"/>
    <n v="43.1"/>
    <x v="1"/>
    <d v="2022-10-11T00:00:00"/>
    <x v="0"/>
    <n v="39"/>
    <x v="0"/>
    <n v="7.0000000000000007E-2"/>
    <x v="1"/>
    <x v="0"/>
  </r>
  <r>
    <x v="1081"/>
    <n v="32"/>
    <x v="1"/>
    <x v="1"/>
    <x v="3"/>
    <n v="56.72"/>
    <x v="6"/>
    <n v="623.91999999999996"/>
    <n v="128"/>
    <x v="0"/>
    <x v="2"/>
    <n v="76.900000000000006"/>
    <x v="0"/>
    <d v="2020-12-24T00:00:00"/>
    <x v="1"/>
    <n v="60"/>
    <x v="0"/>
    <n v="0.48"/>
    <x v="0"/>
    <x v="0"/>
  </r>
  <r>
    <x v="1081"/>
    <n v="60"/>
    <x v="0"/>
    <x v="0"/>
    <x v="2"/>
    <n v="146.97"/>
    <x v="4"/>
    <n v="881.81999999999994"/>
    <n v="360"/>
    <x v="0"/>
    <x v="1"/>
    <n v="77.8"/>
    <x v="0"/>
    <d v="2020-11-20T00:00:00"/>
    <x v="1"/>
    <n v="47"/>
    <x v="0"/>
    <n v="0.06"/>
    <x v="1"/>
    <x v="0"/>
  </r>
  <r>
    <x v="1082"/>
    <n v="19"/>
    <x v="4"/>
    <x v="0"/>
    <x v="3"/>
    <m/>
    <x v="13"/>
    <n v="0"/>
    <n v="6"/>
    <x v="0"/>
    <x v="1"/>
    <n v="4.4000000000000004"/>
    <x v="2"/>
    <d v="2022-02-14T00:00:00"/>
    <x v="0"/>
    <n v="51"/>
    <x v="0"/>
    <n v="0.54"/>
    <x v="2"/>
    <x v="1"/>
  </r>
  <r>
    <x v="1083"/>
    <n v="35"/>
    <x v="1"/>
    <x v="1"/>
    <x v="1"/>
    <n v="128.28"/>
    <x v="1"/>
    <n v="1667.64"/>
    <n v="213"/>
    <x v="0"/>
    <x v="4"/>
    <n v="50.5"/>
    <x v="0"/>
    <d v="2021-09-12T00:00:00"/>
    <x v="0"/>
    <n v="66"/>
    <x v="0"/>
    <n v="0.25"/>
    <x v="0"/>
    <x v="0"/>
  </r>
  <r>
    <x v="1084"/>
    <n v="29"/>
    <x v="1"/>
    <x v="0"/>
    <x v="3"/>
    <n v="181.42"/>
    <x v="4"/>
    <n v="1088.52"/>
    <n v="107"/>
    <x v="0"/>
    <x v="2"/>
    <n v="24.7"/>
    <x v="1"/>
    <d v="2025-03-22T00:00:00"/>
    <x v="2"/>
    <n v="27"/>
    <x v="2"/>
    <n v="0.49"/>
    <x v="0"/>
    <x v="0"/>
  </r>
  <r>
    <x v="1084"/>
    <n v="65"/>
    <x v="0"/>
    <x v="1"/>
    <x v="6"/>
    <n v="31.29"/>
    <x v="3"/>
    <n v="312.89999999999998"/>
    <n v="5"/>
    <x v="0"/>
    <x v="3"/>
    <n v="43.7"/>
    <x v="1"/>
    <d v="2022-01-11T00:00:00"/>
    <x v="0"/>
    <n v="87"/>
    <x v="1"/>
    <n v="0.48"/>
    <x v="0"/>
    <x v="0"/>
  </r>
  <r>
    <x v="1085"/>
    <n v="29"/>
    <x v="1"/>
    <x v="0"/>
    <x v="5"/>
    <n v="182.49"/>
    <x v="3"/>
    <n v="1824.9"/>
    <n v="35"/>
    <x v="0"/>
    <x v="0"/>
    <n v="19"/>
    <x v="2"/>
    <d v="2025-06-04T00:00:00"/>
    <x v="2"/>
    <n v="91"/>
    <x v="1"/>
    <n v="0.45"/>
    <x v="0"/>
    <x v="0"/>
  </r>
  <r>
    <x v="1085"/>
    <n v="25"/>
    <x v="4"/>
    <x v="0"/>
    <x v="8"/>
    <m/>
    <x v="2"/>
    <n v="0"/>
    <n v="82"/>
    <x v="0"/>
    <x v="4"/>
    <n v="65"/>
    <x v="0"/>
    <d v="2024-10-24T00:00:00"/>
    <x v="2"/>
    <n v="72"/>
    <x v="1"/>
    <n v="0.25"/>
    <x v="0"/>
    <x v="1"/>
  </r>
  <r>
    <x v="1086"/>
    <n v="46"/>
    <x v="5"/>
    <x v="1"/>
    <x v="0"/>
    <n v="101.67"/>
    <x v="1"/>
    <n v="1321.71"/>
    <n v="131"/>
    <x v="0"/>
    <x v="2"/>
    <n v="74.7"/>
    <x v="0"/>
    <d v="2024-01-18T00:00:00"/>
    <x v="2"/>
    <n v="68"/>
    <x v="1"/>
    <n v="0.28999999999999998"/>
    <x v="0"/>
    <x v="0"/>
  </r>
  <r>
    <x v="1086"/>
    <n v="71"/>
    <x v="3"/>
    <x v="0"/>
    <x v="1"/>
    <n v="45.58"/>
    <x v="13"/>
    <n v="638.12"/>
    <n v="176"/>
    <x v="0"/>
    <x v="2"/>
    <n v="80.8"/>
    <x v="0"/>
    <d v="2025-06-21T00:00:00"/>
    <x v="2"/>
    <n v="7"/>
    <x v="2"/>
    <n v="0.23"/>
    <x v="0"/>
    <x v="0"/>
  </r>
  <r>
    <x v="1086"/>
    <n v="74"/>
    <x v="3"/>
    <x v="0"/>
    <x v="5"/>
    <n v="108.96"/>
    <x v="6"/>
    <n v="1198.56"/>
    <n v="50"/>
    <x v="0"/>
    <x v="1"/>
    <n v="23.5"/>
    <x v="1"/>
    <d v="2023-03-22T00:00:00"/>
    <x v="2"/>
    <n v="42"/>
    <x v="0"/>
    <n v="0.08"/>
    <x v="1"/>
    <x v="0"/>
  </r>
  <r>
    <x v="1087"/>
    <n v="59"/>
    <x v="0"/>
    <x v="2"/>
    <x v="3"/>
    <n v="91.06"/>
    <x v="9"/>
    <n v="1365.9"/>
    <n v="225"/>
    <x v="1"/>
    <x v="1"/>
    <n v="84.1"/>
    <x v="0"/>
    <d v="2020-10-06T00:00:00"/>
    <x v="1"/>
    <n v="58"/>
    <x v="0"/>
    <n v="0.2"/>
    <x v="1"/>
    <x v="0"/>
  </r>
  <r>
    <x v="1087"/>
    <n v="68"/>
    <x v="3"/>
    <x v="0"/>
    <x v="5"/>
    <n v="27.12"/>
    <x v="3"/>
    <n v="271.2"/>
    <n v="127"/>
    <x v="0"/>
    <x v="1"/>
    <n v="0"/>
    <x v="2"/>
    <d v="2023-08-28T00:00:00"/>
    <x v="2"/>
    <n v="26"/>
    <x v="2"/>
    <n v="0.41"/>
    <x v="0"/>
    <x v="0"/>
  </r>
  <r>
    <x v="1088"/>
    <n v="54"/>
    <x v="5"/>
    <x v="0"/>
    <x v="9"/>
    <n v="72.459999999999994"/>
    <x v="6"/>
    <n v="797.06"/>
    <n v="146"/>
    <x v="0"/>
    <x v="4"/>
    <n v="88.2"/>
    <x v="0"/>
    <d v="2022-03-22T00:00:00"/>
    <x v="0"/>
    <n v="61"/>
    <x v="0"/>
    <n v="0.04"/>
    <x v="1"/>
    <x v="0"/>
  </r>
  <r>
    <x v="1088"/>
    <n v="65"/>
    <x v="0"/>
    <x v="0"/>
    <x v="0"/>
    <n v="76.400000000000006"/>
    <x v="8"/>
    <n v="916.80000000000007"/>
    <n v="290"/>
    <x v="0"/>
    <x v="2"/>
    <n v="81.8"/>
    <x v="0"/>
    <d v="2022-08-31T00:00:00"/>
    <x v="0"/>
    <n v="98"/>
    <x v="1"/>
    <n v="0.44"/>
    <x v="0"/>
    <x v="0"/>
  </r>
  <r>
    <x v="1088"/>
    <n v="51"/>
    <x v="5"/>
    <x v="1"/>
    <x v="0"/>
    <n v="53.54"/>
    <x v="3"/>
    <n v="535.4"/>
    <n v="133"/>
    <x v="0"/>
    <x v="4"/>
    <n v="93.6"/>
    <x v="0"/>
    <d v="2022-04-07T00:00:00"/>
    <x v="0"/>
    <n v="49"/>
    <x v="0"/>
    <n v="0.39"/>
    <x v="0"/>
    <x v="0"/>
  </r>
  <r>
    <x v="1089"/>
    <n v="32"/>
    <x v="1"/>
    <x v="2"/>
    <x v="8"/>
    <n v="35.83"/>
    <x v="6"/>
    <n v="394.13"/>
    <n v="26"/>
    <x v="0"/>
    <x v="2"/>
    <n v="19.100000000000001"/>
    <x v="2"/>
    <d v="2022-08-25T00:00:00"/>
    <x v="0"/>
    <n v="32"/>
    <x v="2"/>
    <n v="0.42"/>
    <x v="0"/>
    <x v="0"/>
  </r>
  <r>
    <x v="1090"/>
    <n v="46"/>
    <x v="5"/>
    <x v="1"/>
    <x v="8"/>
    <n v="127.42"/>
    <x v="7"/>
    <n v="1019.36"/>
    <n v="276"/>
    <x v="0"/>
    <x v="2"/>
    <n v="46.7"/>
    <x v="1"/>
    <d v="2020-11-16T00:00:00"/>
    <x v="1"/>
    <n v="35"/>
    <x v="0"/>
    <n v="0.1"/>
    <x v="1"/>
    <x v="0"/>
  </r>
  <r>
    <x v="1091"/>
    <n v="24"/>
    <x v="4"/>
    <x v="0"/>
    <x v="6"/>
    <n v="223.33"/>
    <x v="7"/>
    <n v="1786.64"/>
    <n v="205"/>
    <x v="0"/>
    <x v="1"/>
    <n v="64.3"/>
    <x v="0"/>
    <d v="2024-05-06T00:00:00"/>
    <x v="2"/>
    <n v="1"/>
    <x v="2"/>
    <n v="0.26"/>
    <x v="0"/>
    <x v="0"/>
  </r>
  <r>
    <x v="1091"/>
    <n v="25"/>
    <x v="4"/>
    <x v="0"/>
    <x v="2"/>
    <n v="65.64"/>
    <x v="2"/>
    <n v="459.48"/>
    <n v="328"/>
    <x v="0"/>
    <x v="2"/>
    <n v="36.700000000000003"/>
    <x v="1"/>
    <d v="2022-06-13T00:00:00"/>
    <x v="0"/>
    <n v="28"/>
    <x v="2"/>
    <n v="0.27"/>
    <x v="0"/>
    <x v="0"/>
  </r>
  <r>
    <x v="1092"/>
    <n v="44"/>
    <x v="2"/>
    <x v="2"/>
    <x v="5"/>
    <n v="28.06"/>
    <x v="9"/>
    <n v="420.9"/>
    <n v="150"/>
    <x v="0"/>
    <x v="2"/>
    <n v="20.7"/>
    <x v="1"/>
    <d v="2021-09-30T00:00:00"/>
    <x v="0"/>
    <n v="38"/>
    <x v="0"/>
    <n v="0.14000000000000001"/>
    <x v="1"/>
    <x v="0"/>
  </r>
  <r>
    <x v="1093"/>
    <n v="35"/>
    <x v="1"/>
    <x v="0"/>
    <x v="0"/>
    <n v="78.63"/>
    <x v="1"/>
    <n v="1022.1899999999999"/>
    <n v="103"/>
    <x v="0"/>
    <x v="1"/>
    <n v="50.1"/>
    <x v="0"/>
    <d v="2022-10-24T00:00:00"/>
    <x v="0"/>
    <n v="76"/>
    <x v="1"/>
    <n v="0.09"/>
    <x v="1"/>
    <x v="0"/>
  </r>
  <r>
    <x v="1094"/>
    <n v="43"/>
    <x v="2"/>
    <x v="1"/>
    <x v="6"/>
    <n v="72.260000000000005"/>
    <x v="1"/>
    <n v="939.38000000000011"/>
    <n v="58"/>
    <x v="0"/>
    <x v="2"/>
    <n v="50.1"/>
    <x v="0"/>
    <d v="2021-09-30T00:00:00"/>
    <x v="0"/>
    <n v="96"/>
    <x v="1"/>
    <n v="7.0000000000000007E-2"/>
    <x v="1"/>
    <x v="0"/>
  </r>
  <r>
    <x v="1095"/>
    <n v="75"/>
    <x v="3"/>
    <x v="1"/>
    <x v="3"/>
    <n v="67.260000000000005"/>
    <x v="4"/>
    <n v="403.56000000000006"/>
    <n v="37"/>
    <x v="0"/>
    <x v="4"/>
    <n v="0.7"/>
    <x v="2"/>
    <d v="2020-07-08T00:00:00"/>
    <x v="1"/>
    <n v="54"/>
    <x v="0"/>
    <n v="0.26"/>
    <x v="0"/>
    <x v="0"/>
  </r>
  <r>
    <x v="1095"/>
    <n v="24"/>
    <x v="4"/>
    <x v="2"/>
    <x v="4"/>
    <n v="71.14"/>
    <x v="10"/>
    <n v="355.7"/>
    <n v="62"/>
    <x v="0"/>
    <x v="1"/>
    <n v="44"/>
    <x v="1"/>
    <d v="2020-07-08T00:00:00"/>
    <x v="1"/>
    <n v="72"/>
    <x v="1"/>
    <n v="0.4"/>
    <x v="0"/>
    <x v="0"/>
  </r>
  <r>
    <x v="1096"/>
    <n v="62"/>
    <x v="0"/>
    <x v="2"/>
    <x v="4"/>
    <n v="214.56"/>
    <x v="7"/>
    <n v="1716.48"/>
    <n v="195"/>
    <x v="0"/>
    <x v="2"/>
    <n v="66.400000000000006"/>
    <x v="0"/>
    <d v="2022-04-12T00:00:00"/>
    <x v="0"/>
    <n v="19"/>
    <x v="2"/>
    <n v="0.27"/>
    <x v="0"/>
    <x v="0"/>
  </r>
  <r>
    <x v="1097"/>
    <n v="66"/>
    <x v="3"/>
    <x v="0"/>
    <x v="7"/>
    <n v="54.37"/>
    <x v="3"/>
    <n v="543.69999999999993"/>
    <n v="305"/>
    <x v="0"/>
    <x v="4"/>
    <n v="3.4"/>
    <x v="2"/>
    <d v="2024-09-08T00:00:00"/>
    <x v="2"/>
    <n v="62"/>
    <x v="0"/>
    <n v="0.21"/>
    <x v="0"/>
    <x v="0"/>
  </r>
  <r>
    <x v="1098"/>
    <n v="69"/>
    <x v="3"/>
    <x v="1"/>
    <x v="9"/>
    <n v="126.27"/>
    <x v="7"/>
    <n v="1010.16"/>
    <n v="318"/>
    <x v="0"/>
    <x v="0"/>
    <n v="88.3"/>
    <x v="0"/>
    <d v="2021-08-30T00:00:00"/>
    <x v="0"/>
    <n v="25"/>
    <x v="2"/>
    <n v="0.3"/>
    <x v="0"/>
    <x v="0"/>
  </r>
  <r>
    <x v="1099"/>
    <n v="47"/>
    <x v="5"/>
    <x v="0"/>
    <x v="1"/>
    <n v="151.34"/>
    <x v="6"/>
    <n v="1664.74"/>
    <n v="213"/>
    <x v="0"/>
    <x v="1"/>
    <n v="32.799999999999997"/>
    <x v="1"/>
    <d v="2023-01-03T00:00:00"/>
    <x v="2"/>
    <n v="92"/>
    <x v="1"/>
    <n v="0.57999999999999996"/>
    <x v="2"/>
    <x v="0"/>
  </r>
  <r>
    <x v="1100"/>
    <n v="61"/>
    <x v="0"/>
    <x v="1"/>
    <x v="2"/>
    <n v="232.55"/>
    <x v="1"/>
    <n v="3023.15"/>
    <n v="101"/>
    <x v="0"/>
    <x v="0"/>
    <n v="33.5"/>
    <x v="1"/>
    <d v="2022-05-24T00:00:00"/>
    <x v="0"/>
    <n v="28"/>
    <x v="2"/>
    <n v="0.12"/>
    <x v="1"/>
    <x v="0"/>
  </r>
  <r>
    <x v="1100"/>
    <n v="37"/>
    <x v="2"/>
    <x v="0"/>
    <x v="9"/>
    <n v="48.87"/>
    <x v="8"/>
    <n v="586.43999999999994"/>
    <n v="287"/>
    <x v="0"/>
    <x v="1"/>
    <n v="58"/>
    <x v="0"/>
    <d v="2020-09-30T00:00:00"/>
    <x v="1"/>
    <n v="32"/>
    <x v="2"/>
    <n v="0.59"/>
    <x v="2"/>
    <x v="0"/>
  </r>
  <r>
    <x v="1101"/>
    <n v="32"/>
    <x v="1"/>
    <x v="1"/>
    <x v="0"/>
    <n v="38.090000000000003"/>
    <x v="10"/>
    <n v="190.45000000000002"/>
    <n v="157"/>
    <x v="0"/>
    <x v="4"/>
    <n v="58.3"/>
    <x v="0"/>
    <d v="2024-01-18T00:00:00"/>
    <x v="2"/>
    <n v="92"/>
    <x v="1"/>
    <n v="0.11"/>
    <x v="1"/>
    <x v="0"/>
  </r>
  <r>
    <x v="1102"/>
    <n v="79"/>
    <x v="3"/>
    <x v="0"/>
    <x v="9"/>
    <n v="114.08"/>
    <x v="12"/>
    <n v="1825.28"/>
    <n v="142"/>
    <x v="0"/>
    <x v="0"/>
    <n v="56.1"/>
    <x v="0"/>
    <d v="2023-07-23T00:00:00"/>
    <x v="2"/>
    <n v="70"/>
    <x v="1"/>
    <n v="0.16"/>
    <x v="1"/>
    <x v="0"/>
  </r>
  <r>
    <x v="1102"/>
    <n v="20"/>
    <x v="4"/>
    <x v="0"/>
    <x v="6"/>
    <n v="85.17"/>
    <x v="10"/>
    <n v="425.85"/>
    <n v="15"/>
    <x v="0"/>
    <x v="3"/>
    <n v="90.4"/>
    <x v="0"/>
    <d v="2021-01-20T00:00:00"/>
    <x v="0"/>
    <n v="16"/>
    <x v="2"/>
    <n v="0.17"/>
    <x v="1"/>
    <x v="0"/>
  </r>
  <r>
    <x v="1102"/>
    <n v="67"/>
    <x v="3"/>
    <x v="1"/>
    <x v="4"/>
    <n v="51.25"/>
    <x v="6"/>
    <n v="563.75"/>
    <n v="300"/>
    <x v="0"/>
    <x v="0"/>
    <n v="88"/>
    <x v="0"/>
    <d v="2025-01-21T00:00:00"/>
    <x v="2"/>
    <n v="2"/>
    <x v="2"/>
    <n v="0.67"/>
    <x v="2"/>
    <x v="0"/>
  </r>
  <r>
    <x v="1103"/>
    <n v="27"/>
    <x v="1"/>
    <x v="0"/>
    <x v="2"/>
    <n v="68.25"/>
    <x v="8"/>
    <n v="819"/>
    <n v="9"/>
    <x v="0"/>
    <x v="1"/>
    <n v="98.7"/>
    <x v="0"/>
    <d v="2020-07-09T00:00:00"/>
    <x v="1"/>
    <n v="95"/>
    <x v="1"/>
    <n v="0.25"/>
    <x v="0"/>
    <x v="0"/>
  </r>
  <r>
    <x v="1103"/>
    <n v="50"/>
    <x v="5"/>
    <x v="0"/>
    <x v="3"/>
    <n v="131.15"/>
    <x v="0"/>
    <n v="1180.3500000000001"/>
    <n v="226"/>
    <x v="0"/>
    <x v="2"/>
    <n v="21.6"/>
    <x v="1"/>
    <d v="2021-06-12T00:00:00"/>
    <x v="0"/>
    <n v="31"/>
    <x v="2"/>
    <n v="0.27"/>
    <x v="0"/>
    <x v="0"/>
  </r>
  <r>
    <x v="1104"/>
    <n v="41"/>
    <x v="2"/>
    <x v="1"/>
    <x v="9"/>
    <m/>
    <x v="6"/>
    <n v="0"/>
    <n v="76"/>
    <x v="0"/>
    <x v="1"/>
    <n v="16.899999999999999"/>
    <x v="2"/>
    <d v="2020-12-02T00:00:00"/>
    <x v="1"/>
    <n v="66"/>
    <x v="0"/>
    <n v="0.28999999999999998"/>
    <x v="0"/>
    <x v="1"/>
  </r>
  <r>
    <x v="1105"/>
    <n v="67"/>
    <x v="3"/>
    <x v="0"/>
    <x v="5"/>
    <n v="142.19999999999999"/>
    <x v="3"/>
    <n v="1422"/>
    <n v="282"/>
    <x v="0"/>
    <x v="4"/>
    <n v="67.8"/>
    <x v="0"/>
    <d v="2024-06-15T00:00:00"/>
    <x v="2"/>
    <n v="38"/>
    <x v="0"/>
    <n v="0.35"/>
    <x v="0"/>
    <x v="0"/>
  </r>
  <r>
    <x v="1105"/>
    <n v="30"/>
    <x v="1"/>
    <x v="2"/>
    <x v="2"/>
    <n v="162.74"/>
    <x v="8"/>
    <n v="1952.88"/>
    <n v="97"/>
    <x v="0"/>
    <x v="2"/>
    <n v="31.8"/>
    <x v="1"/>
    <d v="2021-10-25T00:00:00"/>
    <x v="0"/>
    <n v="51"/>
    <x v="0"/>
    <n v="0.23"/>
    <x v="0"/>
    <x v="0"/>
  </r>
  <r>
    <x v="1106"/>
    <n v="34"/>
    <x v="1"/>
    <x v="0"/>
    <x v="9"/>
    <n v="99.45"/>
    <x v="7"/>
    <n v="795.6"/>
    <n v="343"/>
    <x v="0"/>
    <x v="1"/>
    <n v="97.5"/>
    <x v="0"/>
    <d v="2021-05-15T00:00:00"/>
    <x v="0"/>
    <n v="8"/>
    <x v="2"/>
    <n v="0.64"/>
    <x v="2"/>
    <x v="0"/>
  </r>
  <r>
    <x v="1107"/>
    <n v="71"/>
    <x v="3"/>
    <x v="1"/>
    <x v="6"/>
    <n v="90.38"/>
    <x v="0"/>
    <n v="813.42"/>
    <n v="169"/>
    <x v="0"/>
    <x v="4"/>
    <n v="91.3"/>
    <x v="0"/>
    <d v="2023-05-07T00:00:00"/>
    <x v="2"/>
    <n v="50"/>
    <x v="0"/>
    <n v="0.05"/>
    <x v="1"/>
    <x v="0"/>
  </r>
  <r>
    <x v="1108"/>
    <n v="52"/>
    <x v="5"/>
    <x v="1"/>
    <x v="5"/>
    <n v="35.729999999999997"/>
    <x v="6"/>
    <n v="393.03"/>
    <n v="37"/>
    <x v="0"/>
    <x v="1"/>
    <n v="42.6"/>
    <x v="1"/>
    <d v="2020-08-05T00:00:00"/>
    <x v="1"/>
    <n v="33"/>
    <x v="2"/>
    <n v="0.09"/>
    <x v="1"/>
    <x v="0"/>
  </r>
  <r>
    <x v="1108"/>
    <n v="54"/>
    <x v="5"/>
    <x v="0"/>
    <x v="2"/>
    <n v="128.02000000000001"/>
    <x v="0"/>
    <n v="1152.18"/>
    <n v="82"/>
    <x v="0"/>
    <x v="0"/>
    <n v="0"/>
    <x v="2"/>
    <d v="2023-06-16T00:00:00"/>
    <x v="2"/>
    <n v="79"/>
    <x v="1"/>
    <n v="0.02"/>
    <x v="1"/>
    <x v="0"/>
  </r>
  <r>
    <x v="1109"/>
    <n v="25"/>
    <x v="4"/>
    <x v="0"/>
    <x v="6"/>
    <n v="99.97"/>
    <x v="10"/>
    <n v="499.85"/>
    <n v="265"/>
    <x v="0"/>
    <x v="4"/>
    <n v="10.4"/>
    <x v="2"/>
    <d v="2023-07-05T00:00:00"/>
    <x v="2"/>
    <n v="90"/>
    <x v="1"/>
    <n v="0.28000000000000003"/>
    <x v="0"/>
    <x v="0"/>
  </r>
  <r>
    <x v="1110"/>
    <n v="36"/>
    <x v="2"/>
    <x v="1"/>
    <x v="4"/>
    <n v="220.53"/>
    <x v="9"/>
    <n v="3307.95"/>
    <n v="324"/>
    <x v="0"/>
    <x v="2"/>
    <n v="60.5"/>
    <x v="0"/>
    <d v="2022-10-10T00:00:00"/>
    <x v="0"/>
    <n v="37"/>
    <x v="0"/>
    <n v="0.38"/>
    <x v="0"/>
    <x v="0"/>
  </r>
  <r>
    <x v="1111"/>
    <n v="52"/>
    <x v="5"/>
    <x v="1"/>
    <x v="2"/>
    <n v="135.63"/>
    <x v="3"/>
    <n v="1356.3"/>
    <n v="181"/>
    <x v="0"/>
    <x v="4"/>
    <n v="51"/>
    <x v="0"/>
    <d v="2022-08-12T00:00:00"/>
    <x v="0"/>
    <n v="11"/>
    <x v="2"/>
    <n v="0.05"/>
    <x v="1"/>
    <x v="0"/>
  </r>
  <r>
    <x v="1112"/>
    <n v="44"/>
    <x v="2"/>
    <x v="1"/>
    <x v="2"/>
    <n v="89.64"/>
    <x v="7"/>
    <n v="717.12"/>
    <n v="4"/>
    <x v="0"/>
    <x v="3"/>
    <n v="88.1"/>
    <x v="0"/>
    <d v="2022-09-25T00:00:00"/>
    <x v="0"/>
    <n v="99"/>
    <x v="1"/>
    <n v="0.27"/>
    <x v="0"/>
    <x v="0"/>
  </r>
  <r>
    <x v="1112"/>
    <n v="70"/>
    <x v="3"/>
    <x v="1"/>
    <x v="3"/>
    <n v="199.01"/>
    <x v="7"/>
    <n v="1592.08"/>
    <n v="132"/>
    <x v="0"/>
    <x v="1"/>
    <n v="4.3"/>
    <x v="2"/>
    <d v="2025-06-03T00:00:00"/>
    <x v="2"/>
    <n v="10"/>
    <x v="2"/>
    <n v="0.13"/>
    <x v="1"/>
    <x v="0"/>
  </r>
  <r>
    <x v="1113"/>
    <n v="20"/>
    <x v="4"/>
    <x v="0"/>
    <x v="2"/>
    <n v="236.08"/>
    <x v="4"/>
    <n v="1416.48"/>
    <n v="71"/>
    <x v="0"/>
    <x v="0"/>
    <n v="64.8"/>
    <x v="0"/>
    <d v="2024-09-10T00:00:00"/>
    <x v="2"/>
    <n v="99"/>
    <x v="1"/>
    <n v="7.0000000000000007E-2"/>
    <x v="1"/>
    <x v="0"/>
  </r>
  <r>
    <x v="1113"/>
    <n v="43"/>
    <x v="2"/>
    <x v="0"/>
    <x v="3"/>
    <m/>
    <x v="7"/>
    <n v="0"/>
    <n v="29"/>
    <x v="0"/>
    <x v="0"/>
    <n v="31"/>
    <x v="1"/>
    <d v="2022-06-14T00:00:00"/>
    <x v="0"/>
    <n v="21"/>
    <x v="2"/>
    <n v="7.0000000000000007E-2"/>
    <x v="1"/>
    <x v="1"/>
  </r>
  <r>
    <x v="1113"/>
    <n v="50"/>
    <x v="5"/>
    <x v="1"/>
    <x v="6"/>
    <n v="130.16999999999999"/>
    <x v="13"/>
    <n v="1822.3799999999999"/>
    <n v="61"/>
    <x v="0"/>
    <x v="1"/>
    <n v="33.9"/>
    <x v="1"/>
    <d v="2022-07-01T00:00:00"/>
    <x v="0"/>
    <n v="8"/>
    <x v="2"/>
    <n v="0.18"/>
    <x v="1"/>
    <x v="0"/>
  </r>
  <r>
    <x v="1114"/>
    <n v="25"/>
    <x v="4"/>
    <x v="1"/>
    <x v="2"/>
    <n v="30.49"/>
    <x v="13"/>
    <n v="426.85999999999996"/>
    <n v="98"/>
    <x v="0"/>
    <x v="2"/>
    <n v="53.7"/>
    <x v="0"/>
    <d v="2020-10-24T00:00:00"/>
    <x v="1"/>
    <n v="29"/>
    <x v="2"/>
    <n v="0.45"/>
    <x v="0"/>
    <x v="0"/>
  </r>
  <r>
    <x v="1115"/>
    <n v="33"/>
    <x v="1"/>
    <x v="1"/>
    <x v="3"/>
    <n v="235.87"/>
    <x v="0"/>
    <n v="2122.83"/>
    <n v="68"/>
    <x v="0"/>
    <x v="2"/>
    <n v="50.5"/>
    <x v="0"/>
    <d v="2025-03-28T00:00:00"/>
    <x v="2"/>
    <n v="43"/>
    <x v="0"/>
    <n v="0.38"/>
    <x v="0"/>
    <x v="0"/>
  </r>
  <r>
    <x v="1115"/>
    <n v="55"/>
    <x v="5"/>
    <x v="0"/>
    <x v="5"/>
    <n v="328.61"/>
    <x v="2"/>
    <n v="2300.27"/>
    <n v="57"/>
    <x v="0"/>
    <x v="2"/>
    <n v="66.099999999999994"/>
    <x v="0"/>
    <d v="2021-04-10T00:00:00"/>
    <x v="0"/>
    <n v="4"/>
    <x v="2"/>
    <n v="0.1"/>
    <x v="1"/>
    <x v="0"/>
  </r>
  <r>
    <x v="1116"/>
    <n v="56"/>
    <x v="0"/>
    <x v="1"/>
    <x v="1"/>
    <n v="53.17"/>
    <x v="10"/>
    <n v="265.85000000000002"/>
    <n v="237"/>
    <x v="0"/>
    <x v="3"/>
    <n v="65.2"/>
    <x v="0"/>
    <d v="2023-04-07T00:00:00"/>
    <x v="2"/>
    <n v="51"/>
    <x v="0"/>
    <n v="0.09"/>
    <x v="1"/>
    <x v="0"/>
  </r>
  <r>
    <x v="1117"/>
    <n v="53"/>
    <x v="5"/>
    <x v="0"/>
    <x v="4"/>
    <n v="149.75"/>
    <x v="0"/>
    <n v="1347.75"/>
    <n v="234"/>
    <x v="0"/>
    <x v="1"/>
    <n v="64.8"/>
    <x v="0"/>
    <d v="2024-12-26T00:00:00"/>
    <x v="2"/>
    <n v="24"/>
    <x v="2"/>
    <n v="0.26"/>
    <x v="0"/>
    <x v="0"/>
  </r>
  <r>
    <x v="1118"/>
    <n v="67"/>
    <x v="3"/>
    <x v="0"/>
    <x v="1"/>
    <n v="199.79"/>
    <x v="7"/>
    <n v="1598.32"/>
    <n v="27"/>
    <x v="0"/>
    <x v="0"/>
    <n v="54.8"/>
    <x v="0"/>
    <d v="2024-01-18T00:00:00"/>
    <x v="2"/>
    <n v="45"/>
    <x v="0"/>
    <n v="0.08"/>
    <x v="1"/>
    <x v="0"/>
  </r>
  <r>
    <x v="1118"/>
    <n v="19"/>
    <x v="4"/>
    <x v="0"/>
    <x v="7"/>
    <n v="20.7"/>
    <x v="13"/>
    <n v="289.8"/>
    <n v="80"/>
    <x v="0"/>
    <x v="2"/>
    <n v="71.7"/>
    <x v="0"/>
    <d v="2024-08-09T00:00:00"/>
    <x v="2"/>
    <n v="2"/>
    <x v="2"/>
    <n v="0.08"/>
    <x v="1"/>
    <x v="0"/>
  </r>
  <r>
    <x v="1119"/>
    <n v="56"/>
    <x v="0"/>
    <x v="0"/>
    <x v="4"/>
    <n v="245.28"/>
    <x v="0"/>
    <n v="2207.52"/>
    <n v="164"/>
    <x v="0"/>
    <x v="2"/>
    <n v="29.6"/>
    <x v="1"/>
    <d v="2023-02-21T00:00:00"/>
    <x v="2"/>
    <n v="12"/>
    <x v="2"/>
    <n v="0.28999999999999998"/>
    <x v="0"/>
    <x v="0"/>
  </r>
  <r>
    <x v="1120"/>
    <n v="60"/>
    <x v="0"/>
    <x v="0"/>
    <x v="2"/>
    <n v="77.87"/>
    <x v="8"/>
    <n v="934.44"/>
    <n v="282"/>
    <x v="0"/>
    <x v="2"/>
    <n v="6.2"/>
    <x v="2"/>
    <d v="2023-09-07T00:00:00"/>
    <x v="2"/>
    <n v="10"/>
    <x v="2"/>
    <n v="0.75"/>
    <x v="2"/>
    <x v="0"/>
  </r>
  <r>
    <x v="1121"/>
    <n v="63"/>
    <x v="0"/>
    <x v="0"/>
    <x v="5"/>
    <n v="250.01"/>
    <x v="12"/>
    <n v="4000.16"/>
    <n v="13"/>
    <x v="0"/>
    <x v="0"/>
    <n v="65.3"/>
    <x v="0"/>
    <d v="2023-04-29T00:00:00"/>
    <x v="2"/>
    <n v="27"/>
    <x v="2"/>
    <n v="0.28999999999999998"/>
    <x v="0"/>
    <x v="0"/>
  </r>
  <r>
    <x v="1122"/>
    <n v="68"/>
    <x v="3"/>
    <x v="0"/>
    <x v="6"/>
    <n v="57.34"/>
    <x v="12"/>
    <n v="917.44"/>
    <n v="66"/>
    <x v="0"/>
    <x v="1"/>
    <n v="30.2"/>
    <x v="1"/>
    <d v="2021-07-23T00:00:00"/>
    <x v="0"/>
    <n v="87"/>
    <x v="1"/>
    <n v="0.39"/>
    <x v="0"/>
    <x v="0"/>
  </r>
  <r>
    <x v="1123"/>
    <n v="77"/>
    <x v="3"/>
    <x v="1"/>
    <x v="7"/>
    <n v="56.04"/>
    <x v="3"/>
    <n v="560.4"/>
    <n v="197"/>
    <x v="0"/>
    <x v="3"/>
    <n v="25.3"/>
    <x v="1"/>
    <d v="2023-08-13T00:00:00"/>
    <x v="2"/>
    <n v="9"/>
    <x v="2"/>
    <n v="0.36"/>
    <x v="0"/>
    <x v="0"/>
  </r>
  <r>
    <x v="1124"/>
    <n v="61"/>
    <x v="0"/>
    <x v="1"/>
    <x v="3"/>
    <n v="189.33"/>
    <x v="6"/>
    <n v="2082.63"/>
    <n v="350"/>
    <x v="0"/>
    <x v="4"/>
    <n v="14.3"/>
    <x v="2"/>
    <d v="2021-09-06T00:00:00"/>
    <x v="0"/>
    <n v="55"/>
    <x v="0"/>
    <n v="0.41"/>
    <x v="0"/>
    <x v="0"/>
  </r>
  <r>
    <x v="1125"/>
    <n v="49"/>
    <x v="5"/>
    <x v="1"/>
    <x v="2"/>
    <n v="116.77"/>
    <x v="5"/>
    <n v="1985.09"/>
    <n v="71"/>
    <x v="0"/>
    <x v="0"/>
    <n v="47.5"/>
    <x v="1"/>
    <d v="2023-05-28T00:00:00"/>
    <x v="2"/>
    <n v="85"/>
    <x v="1"/>
    <n v="0.1"/>
    <x v="1"/>
    <x v="0"/>
  </r>
  <r>
    <x v="1126"/>
    <n v="51"/>
    <x v="5"/>
    <x v="0"/>
    <x v="4"/>
    <n v="67.58"/>
    <x v="0"/>
    <n v="608.22"/>
    <n v="178"/>
    <x v="0"/>
    <x v="2"/>
    <n v="14.7"/>
    <x v="2"/>
    <d v="2024-10-22T00:00:00"/>
    <x v="2"/>
    <n v="55"/>
    <x v="0"/>
    <n v="0.26"/>
    <x v="0"/>
    <x v="0"/>
  </r>
  <r>
    <x v="1126"/>
    <n v="45"/>
    <x v="2"/>
    <x v="1"/>
    <x v="6"/>
    <n v="66.510000000000005"/>
    <x v="7"/>
    <n v="532.08000000000004"/>
    <n v="10"/>
    <x v="0"/>
    <x v="3"/>
    <n v="50.4"/>
    <x v="0"/>
    <d v="2023-01-30T00:00:00"/>
    <x v="2"/>
    <n v="50"/>
    <x v="0"/>
    <n v="0.18"/>
    <x v="1"/>
    <x v="0"/>
  </r>
  <r>
    <x v="1126"/>
    <n v="73"/>
    <x v="3"/>
    <x v="1"/>
    <x v="5"/>
    <n v="53.25"/>
    <x v="7"/>
    <n v="426"/>
    <n v="119"/>
    <x v="0"/>
    <x v="3"/>
    <n v="57.3"/>
    <x v="0"/>
    <d v="2025-03-22T00:00:00"/>
    <x v="2"/>
    <n v="26"/>
    <x v="2"/>
    <n v="0.52"/>
    <x v="2"/>
    <x v="0"/>
  </r>
  <r>
    <x v="1127"/>
    <n v="66"/>
    <x v="3"/>
    <x v="1"/>
    <x v="9"/>
    <n v="26.36"/>
    <x v="4"/>
    <n v="158.16"/>
    <n v="148"/>
    <x v="0"/>
    <x v="2"/>
    <n v="8.1"/>
    <x v="2"/>
    <d v="2023-07-10T00:00:00"/>
    <x v="2"/>
    <n v="11"/>
    <x v="2"/>
    <n v="0.22"/>
    <x v="0"/>
    <x v="0"/>
  </r>
  <r>
    <x v="1128"/>
    <n v="59"/>
    <x v="0"/>
    <x v="2"/>
    <x v="0"/>
    <n v="69.58"/>
    <x v="7"/>
    <n v="556.64"/>
    <n v="220"/>
    <x v="0"/>
    <x v="4"/>
    <n v="40"/>
    <x v="1"/>
    <d v="2021-01-02T00:00:00"/>
    <x v="0"/>
    <n v="15"/>
    <x v="2"/>
    <n v="0.28999999999999998"/>
    <x v="0"/>
    <x v="0"/>
  </r>
  <r>
    <x v="1129"/>
    <n v="61"/>
    <x v="0"/>
    <x v="0"/>
    <x v="8"/>
    <n v="231.68"/>
    <x v="6"/>
    <n v="2548.48"/>
    <n v="260"/>
    <x v="0"/>
    <x v="2"/>
    <n v="24"/>
    <x v="1"/>
    <d v="2023-06-19T00:00:00"/>
    <x v="2"/>
    <n v="55"/>
    <x v="0"/>
    <n v="0.34"/>
    <x v="0"/>
    <x v="0"/>
  </r>
  <r>
    <x v="1130"/>
    <n v="28"/>
    <x v="1"/>
    <x v="1"/>
    <x v="7"/>
    <n v="206.96"/>
    <x v="8"/>
    <n v="2483.52"/>
    <n v="38"/>
    <x v="0"/>
    <x v="0"/>
    <n v="11.2"/>
    <x v="2"/>
    <d v="2023-05-17T00:00:00"/>
    <x v="2"/>
    <n v="94"/>
    <x v="1"/>
    <n v="0.41"/>
    <x v="0"/>
    <x v="0"/>
  </r>
  <r>
    <x v="1131"/>
    <n v="64"/>
    <x v="0"/>
    <x v="1"/>
    <x v="2"/>
    <n v="87.5"/>
    <x v="6"/>
    <n v="962.5"/>
    <n v="340"/>
    <x v="0"/>
    <x v="1"/>
    <n v="21.6"/>
    <x v="1"/>
    <d v="2023-07-31T00:00:00"/>
    <x v="2"/>
    <n v="78"/>
    <x v="1"/>
    <n v="0.32"/>
    <x v="0"/>
    <x v="0"/>
  </r>
  <r>
    <x v="1132"/>
    <n v="19"/>
    <x v="4"/>
    <x v="0"/>
    <x v="5"/>
    <n v="142.26"/>
    <x v="3"/>
    <n v="1422.6"/>
    <n v="46"/>
    <x v="0"/>
    <x v="1"/>
    <n v="83.2"/>
    <x v="0"/>
    <d v="2023-12-26T00:00:00"/>
    <x v="2"/>
    <n v="87"/>
    <x v="1"/>
    <n v="0.19"/>
    <x v="1"/>
    <x v="0"/>
  </r>
  <r>
    <x v="1133"/>
    <n v="40"/>
    <x v="2"/>
    <x v="1"/>
    <x v="1"/>
    <n v="22.35"/>
    <x v="8"/>
    <n v="268.20000000000005"/>
    <n v="123"/>
    <x v="0"/>
    <x v="0"/>
    <n v="0.9"/>
    <x v="2"/>
    <d v="2021-12-02T00:00:00"/>
    <x v="0"/>
    <n v="11"/>
    <x v="2"/>
    <n v="0.31"/>
    <x v="0"/>
    <x v="0"/>
  </r>
  <r>
    <x v="1134"/>
    <n v="57"/>
    <x v="0"/>
    <x v="1"/>
    <x v="4"/>
    <n v="33.51"/>
    <x v="3"/>
    <n v="335.09999999999997"/>
    <n v="254"/>
    <x v="0"/>
    <x v="3"/>
    <n v="65"/>
    <x v="0"/>
    <d v="2022-07-04T00:00:00"/>
    <x v="0"/>
    <n v="25"/>
    <x v="2"/>
    <n v="0.41"/>
    <x v="0"/>
    <x v="0"/>
  </r>
  <r>
    <x v="1135"/>
    <n v="64"/>
    <x v="0"/>
    <x v="0"/>
    <x v="3"/>
    <n v="156.51"/>
    <x v="2"/>
    <n v="1095.57"/>
    <n v="270"/>
    <x v="0"/>
    <x v="3"/>
    <n v="10.7"/>
    <x v="2"/>
    <d v="2024-09-16T00:00:00"/>
    <x v="2"/>
    <n v="37"/>
    <x v="0"/>
    <n v="0.2"/>
    <x v="1"/>
    <x v="0"/>
  </r>
  <r>
    <x v="1136"/>
    <n v="28"/>
    <x v="1"/>
    <x v="0"/>
    <x v="3"/>
    <n v="35.74"/>
    <x v="7"/>
    <n v="285.92"/>
    <n v="38"/>
    <x v="0"/>
    <x v="3"/>
    <n v="17.399999999999999"/>
    <x v="2"/>
    <d v="2022-05-13T00:00:00"/>
    <x v="0"/>
    <n v="9"/>
    <x v="2"/>
    <n v="0.69"/>
    <x v="2"/>
    <x v="0"/>
  </r>
  <r>
    <x v="1137"/>
    <n v="28"/>
    <x v="1"/>
    <x v="1"/>
    <x v="2"/>
    <m/>
    <x v="0"/>
    <n v="0"/>
    <n v="116"/>
    <x v="0"/>
    <x v="1"/>
    <n v="96.5"/>
    <x v="0"/>
    <d v="2021-04-29T00:00:00"/>
    <x v="0"/>
    <n v="12"/>
    <x v="2"/>
    <n v="0.31"/>
    <x v="0"/>
    <x v="1"/>
  </r>
  <r>
    <x v="1138"/>
    <n v="37"/>
    <x v="2"/>
    <x v="0"/>
    <x v="8"/>
    <n v="187.26"/>
    <x v="7"/>
    <n v="1498.08"/>
    <n v="212"/>
    <x v="0"/>
    <x v="4"/>
    <n v="10.4"/>
    <x v="2"/>
    <d v="2023-08-28T00:00:00"/>
    <x v="2"/>
    <n v="89"/>
    <x v="1"/>
    <n v="0.03"/>
    <x v="1"/>
    <x v="0"/>
  </r>
  <r>
    <x v="1139"/>
    <n v="19"/>
    <x v="4"/>
    <x v="0"/>
    <x v="2"/>
    <m/>
    <x v="0"/>
    <n v="0"/>
    <n v="159"/>
    <x v="0"/>
    <x v="0"/>
    <n v="23.1"/>
    <x v="1"/>
    <d v="2022-03-08T00:00:00"/>
    <x v="0"/>
    <n v="1"/>
    <x v="2"/>
    <n v="0.36"/>
    <x v="0"/>
    <x v="1"/>
  </r>
  <r>
    <x v="1140"/>
    <n v="29"/>
    <x v="1"/>
    <x v="0"/>
    <x v="8"/>
    <n v="202.06"/>
    <x v="7"/>
    <n v="1616.48"/>
    <n v="355"/>
    <x v="0"/>
    <x v="0"/>
    <n v="72.7"/>
    <x v="0"/>
    <d v="2021-05-10T00:00:00"/>
    <x v="0"/>
    <n v="25"/>
    <x v="2"/>
    <n v="0.64"/>
    <x v="2"/>
    <x v="0"/>
  </r>
  <r>
    <x v="1141"/>
    <n v="57"/>
    <x v="0"/>
    <x v="0"/>
    <x v="8"/>
    <n v="155.68"/>
    <x v="1"/>
    <n v="2023.8400000000001"/>
    <n v="199"/>
    <x v="0"/>
    <x v="0"/>
    <n v="56"/>
    <x v="0"/>
    <d v="2020-07-30T00:00:00"/>
    <x v="1"/>
    <n v="39"/>
    <x v="0"/>
    <n v="0.22"/>
    <x v="0"/>
    <x v="0"/>
  </r>
  <r>
    <x v="1142"/>
    <n v="37"/>
    <x v="2"/>
    <x v="0"/>
    <x v="2"/>
    <n v="127.22"/>
    <x v="2"/>
    <n v="890.54"/>
    <n v="29"/>
    <x v="0"/>
    <x v="0"/>
    <n v="6.7"/>
    <x v="2"/>
    <d v="2024-06-03T00:00:00"/>
    <x v="2"/>
    <n v="62"/>
    <x v="0"/>
    <n v="0.32"/>
    <x v="0"/>
    <x v="0"/>
  </r>
  <r>
    <x v="1142"/>
    <n v="49"/>
    <x v="5"/>
    <x v="0"/>
    <x v="1"/>
    <n v="141.56"/>
    <x v="14"/>
    <n v="566.24"/>
    <n v="97"/>
    <x v="0"/>
    <x v="3"/>
    <n v="65.7"/>
    <x v="0"/>
    <d v="2023-04-25T00:00:00"/>
    <x v="2"/>
    <n v="94"/>
    <x v="1"/>
    <n v="0.56999999999999995"/>
    <x v="2"/>
    <x v="0"/>
  </r>
  <r>
    <x v="1143"/>
    <n v="30"/>
    <x v="1"/>
    <x v="1"/>
    <x v="2"/>
    <n v="205.99"/>
    <x v="13"/>
    <n v="2883.86"/>
    <n v="108"/>
    <x v="0"/>
    <x v="4"/>
    <n v="82"/>
    <x v="0"/>
    <d v="2020-09-28T00:00:00"/>
    <x v="1"/>
    <n v="74"/>
    <x v="1"/>
    <n v="0.22"/>
    <x v="0"/>
    <x v="0"/>
  </r>
  <r>
    <x v="1144"/>
    <n v="57"/>
    <x v="0"/>
    <x v="0"/>
    <x v="6"/>
    <n v="253.38"/>
    <x v="13"/>
    <n v="3547.3199999999997"/>
    <n v="72"/>
    <x v="0"/>
    <x v="3"/>
    <n v="57.8"/>
    <x v="0"/>
    <d v="2020-10-12T00:00:00"/>
    <x v="1"/>
    <n v="81"/>
    <x v="1"/>
    <n v="0.24"/>
    <x v="0"/>
    <x v="0"/>
  </r>
  <r>
    <x v="1144"/>
    <n v="35"/>
    <x v="1"/>
    <x v="1"/>
    <x v="8"/>
    <n v="221.27"/>
    <x v="3"/>
    <n v="2212.7000000000003"/>
    <n v="53"/>
    <x v="0"/>
    <x v="3"/>
    <n v="95.8"/>
    <x v="0"/>
    <d v="2020-09-13T00:00:00"/>
    <x v="1"/>
    <n v="46"/>
    <x v="0"/>
    <n v="0.39"/>
    <x v="0"/>
    <x v="0"/>
  </r>
  <r>
    <x v="1145"/>
    <n v="71"/>
    <x v="3"/>
    <x v="1"/>
    <x v="8"/>
    <n v="62.6"/>
    <x v="0"/>
    <n v="563.4"/>
    <n v="298"/>
    <x v="1"/>
    <x v="3"/>
    <n v="77.8"/>
    <x v="0"/>
    <d v="2025-05-23T00:00:00"/>
    <x v="2"/>
    <n v="98"/>
    <x v="1"/>
    <n v="0.04"/>
    <x v="1"/>
    <x v="0"/>
  </r>
  <r>
    <x v="1145"/>
    <n v="61"/>
    <x v="0"/>
    <x v="0"/>
    <x v="3"/>
    <n v="66.569999999999993"/>
    <x v="2"/>
    <n v="465.98999999999995"/>
    <n v="90"/>
    <x v="0"/>
    <x v="3"/>
    <n v="20.399999999999999"/>
    <x v="1"/>
    <d v="2020-08-05T00:00:00"/>
    <x v="1"/>
    <n v="96"/>
    <x v="1"/>
    <n v="0.32"/>
    <x v="0"/>
    <x v="0"/>
  </r>
  <r>
    <x v="1146"/>
    <n v="43"/>
    <x v="2"/>
    <x v="0"/>
    <x v="8"/>
    <n v="63.43"/>
    <x v="1"/>
    <n v="824.59"/>
    <n v="35"/>
    <x v="0"/>
    <x v="0"/>
    <n v="88.3"/>
    <x v="0"/>
    <d v="2021-12-12T00:00:00"/>
    <x v="0"/>
    <n v="24"/>
    <x v="2"/>
    <n v="0.31"/>
    <x v="0"/>
    <x v="0"/>
  </r>
  <r>
    <x v="1147"/>
    <n v="78"/>
    <x v="3"/>
    <x v="1"/>
    <x v="4"/>
    <n v="222.26"/>
    <x v="3"/>
    <n v="2222.6"/>
    <n v="311"/>
    <x v="0"/>
    <x v="2"/>
    <n v="78.2"/>
    <x v="0"/>
    <d v="2024-12-22T00:00:00"/>
    <x v="2"/>
    <n v="94"/>
    <x v="1"/>
    <n v="0.37"/>
    <x v="0"/>
    <x v="0"/>
  </r>
  <r>
    <x v="1148"/>
    <n v="47"/>
    <x v="5"/>
    <x v="0"/>
    <x v="4"/>
    <n v="32.83"/>
    <x v="7"/>
    <n v="262.64"/>
    <n v="142"/>
    <x v="0"/>
    <x v="1"/>
    <n v="60.6"/>
    <x v="0"/>
    <d v="2024-06-14T00:00:00"/>
    <x v="2"/>
    <n v="80"/>
    <x v="1"/>
    <n v="0.37"/>
    <x v="0"/>
    <x v="0"/>
  </r>
  <r>
    <x v="1148"/>
    <n v="72"/>
    <x v="3"/>
    <x v="0"/>
    <x v="6"/>
    <n v="39.19"/>
    <x v="13"/>
    <n v="548.66"/>
    <n v="173"/>
    <x v="0"/>
    <x v="4"/>
    <n v="85.8"/>
    <x v="0"/>
    <d v="2022-09-21T00:00:00"/>
    <x v="0"/>
    <n v="95"/>
    <x v="1"/>
    <n v="0.16"/>
    <x v="1"/>
    <x v="0"/>
  </r>
  <r>
    <x v="1149"/>
    <n v="64"/>
    <x v="0"/>
    <x v="0"/>
    <x v="1"/>
    <n v="37.090000000000003"/>
    <x v="0"/>
    <n v="333.81000000000006"/>
    <n v="220"/>
    <x v="0"/>
    <x v="3"/>
    <n v="41.6"/>
    <x v="1"/>
    <d v="2021-07-20T00:00:00"/>
    <x v="0"/>
    <n v="29"/>
    <x v="2"/>
    <n v="0.08"/>
    <x v="1"/>
    <x v="0"/>
  </r>
  <r>
    <x v="1150"/>
    <n v="20"/>
    <x v="4"/>
    <x v="1"/>
    <x v="0"/>
    <n v="23.8"/>
    <x v="7"/>
    <n v="190.4"/>
    <n v="245"/>
    <x v="0"/>
    <x v="4"/>
    <n v="19.899999999999999"/>
    <x v="2"/>
    <d v="2020-08-19T00:00:00"/>
    <x v="1"/>
    <n v="87"/>
    <x v="1"/>
    <n v="0.18"/>
    <x v="1"/>
    <x v="0"/>
  </r>
  <r>
    <x v="1151"/>
    <n v="24"/>
    <x v="4"/>
    <x v="0"/>
    <x v="0"/>
    <n v="175.33"/>
    <x v="7"/>
    <n v="1402.64"/>
    <n v="10"/>
    <x v="0"/>
    <x v="2"/>
    <n v="78.2"/>
    <x v="0"/>
    <d v="2025-04-24T00:00:00"/>
    <x v="2"/>
    <n v="73"/>
    <x v="1"/>
    <n v="0.41"/>
    <x v="0"/>
    <x v="0"/>
  </r>
  <r>
    <x v="1152"/>
    <n v="45"/>
    <x v="2"/>
    <x v="0"/>
    <x v="6"/>
    <n v="121.33"/>
    <x v="9"/>
    <n v="1819.95"/>
    <n v="316"/>
    <x v="0"/>
    <x v="3"/>
    <n v="25.4"/>
    <x v="1"/>
    <d v="2023-10-22T00:00:00"/>
    <x v="2"/>
    <n v="86"/>
    <x v="1"/>
    <n v="0.17"/>
    <x v="1"/>
    <x v="0"/>
  </r>
  <r>
    <x v="1153"/>
    <n v="20"/>
    <x v="4"/>
    <x v="1"/>
    <x v="3"/>
    <n v="49.9"/>
    <x v="6"/>
    <n v="548.9"/>
    <n v="259"/>
    <x v="0"/>
    <x v="2"/>
    <n v="40"/>
    <x v="1"/>
    <d v="2021-06-09T00:00:00"/>
    <x v="0"/>
    <n v="41"/>
    <x v="0"/>
    <n v="0.49"/>
    <x v="0"/>
    <x v="0"/>
  </r>
  <r>
    <x v="1154"/>
    <n v="65"/>
    <x v="0"/>
    <x v="1"/>
    <x v="3"/>
    <n v="81.19"/>
    <x v="10"/>
    <n v="405.95"/>
    <n v="178"/>
    <x v="0"/>
    <x v="4"/>
    <n v="92.6"/>
    <x v="0"/>
    <d v="2023-12-16T00:00:00"/>
    <x v="2"/>
    <n v="69"/>
    <x v="1"/>
    <n v="0.28999999999999998"/>
    <x v="0"/>
    <x v="0"/>
  </r>
  <r>
    <x v="1154"/>
    <n v="30"/>
    <x v="1"/>
    <x v="0"/>
    <x v="8"/>
    <n v="68.510000000000005"/>
    <x v="0"/>
    <n v="616.59"/>
    <n v="256"/>
    <x v="0"/>
    <x v="2"/>
    <n v="23.2"/>
    <x v="1"/>
    <d v="2020-08-26T00:00:00"/>
    <x v="1"/>
    <n v="29"/>
    <x v="2"/>
    <n v="0.11"/>
    <x v="1"/>
    <x v="0"/>
  </r>
  <r>
    <x v="1154"/>
    <n v="56"/>
    <x v="0"/>
    <x v="1"/>
    <x v="8"/>
    <n v="131.63999999999999"/>
    <x v="1"/>
    <n v="1711.3199999999997"/>
    <n v="18"/>
    <x v="0"/>
    <x v="2"/>
    <n v="59.4"/>
    <x v="0"/>
    <d v="2022-06-09T00:00:00"/>
    <x v="0"/>
    <n v="90"/>
    <x v="1"/>
    <n v="0.28000000000000003"/>
    <x v="0"/>
    <x v="0"/>
  </r>
  <r>
    <x v="1155"/>
    <n v="53"/>
    <x v="5"/>
    <x v="0"/>
    <x v="6"/>
    <n v="25.23"/>
    <x v="0"/>
    <n v="227.07"/>
    <n v="132"/>
    <x v="0"/>
    <x v="3"/>
    <n v="38.299999999999997"/>
    <x v="1"/>
    <d v="2023-01-11T00:00:00"/>
    <x v="2"/>
    <n v="40"/>
    <x v="0"/>
    <n v="0.04"/>
    <x v="1"/>
    <x v="0"/>
  </r>
  <r>
    <x v="1156"/>
    <n v="26"/>
    <x v="1"/>
    <x v="1"/>
    <x v="6"/>
    <n v="67.180000000000007"/>
    <x v="9"/>
    <n v="1007.7"/>
    <n v="142"/>
    <x v="0"/>
    <x v="4"/>
    <n v="80.3"/>
    <x v="0"/>
    <d v="2020-12-28T00:00:00"/>
    <x v="1"/>
    <n v="98"/>
    <x v="1"/>
    <n v="0.3"/>
    <x v="0"/>
    <x v="0"/>
  </r>
  <r>
    <x v="1156"/>
    <n v="62"/>
    <x v="0"/>
    <x v="1"/>
    <x v="3"/>
    <m/>
    <x v="7"/>
    <n v="0"/>
    <n v="8"/>
    <x v="0"/>
    <x v="1"/>
    <n v="0"/>
    <x v="2"/>
    <d v="2022-06-30T00:00:00"/>
    <x v="0"/>
    <n v="8"/>
    <x v="2"/>
    <n v="0.12"/>
    <x v="1"/>
    <x v="1"/>
  </r>
  <r>
    <x v="1157"/>
    <n v="20"/>
    <x v="4"/>
    <x v="0"/>
    <x v="3"/>
    <n v="106.93"/>
    <x v="1"/>
    <n v="1390.0900000000001"/>
    <n v="67"/>
    <x v="0"/>
    <x v="3"/>
    <n v="75.400000000000006"/>
    <x v="0"/>
    <d v="2021-07-15T00:00:00"/>
    <x v="0"/>
    <n v="37"/>
    <x v="0"/>
    <n v="0.16"/>
    <x v="1"/>
    <x v="0"/>
  </r>
  <r>
    <x v="1158"/>
    <n v="75"/>
    <x v="3"/>
    <x v="1"/>
    <x v="4"/>
    <n v="159.46"/>
    <x v="7"/>
    <n v="1275.68"/>
    <n v="181"/>
    <x v="0"/>
    <x v="0"/>
    <n v="82.1"/>
    <x v="0"/>
    <d v="2024-05-28T00:00:00"/>
    <x v="2"/>
    <n v="54"/>
    <x v="0"/>
    <n v="0.36"/>
    <x v="0"/>
    <x v="0"/>
  </r>
  <r>
    <x v="1159"/>
    <n v="41"/>
    <x v="2"/>
    <x v="1"/>
    <x v="7"/>
    <n v="114.3"/>
    <x v="4"/>
    <n v="685.8"/>
    <n v="307"/>
    <x v="0"/>
    <x v="2"/>
    <n v="47.3"/>
    <x v="1"/>
    <d v="2021-12-08T00:00:00"/>
    <x v="0"/>
    <n v="31"/>
    <x v="2"/>
    <n v="0.23"/>
    <x v="0"/>
    <x v="0"/>
  </r>
  <r>
    <x v="1160"/>
    <n v="39"/>
    <x v="2"/>
    <x v="0"/>
    <x v="8"/>
    <n v="73.83"/>
    <x v="0"/>
    <n v="664.47"/>
    <n v="226"/>
    <x v="0"/>
    <x v="0"/>
    <n v="69.099999999999994"/>
    <x v="0"/>
    <d v="2021-01-04T00:00:00"/>
    <x v="0"/>
    <n v="10"/>
    <x v="2"/>
    <n v="0.52"/>
    <x v="2"/>
    <x v="0"/>
  </r>
  <r>
    <x v="1160"/>
    <n v="45"/>
    <x v="2"/>
    <x v="0"/>
    <x v="3"/>
    <n v="61.86"/>
    <x v="0"/>
    <n v="556.74"/>
    <n v="247"/>
    <x v="0"/>
    <x v="0"/>
    <n v="14.4"/>
    <x v="2"/>
    <d v="2022-06-06T00:00:00"/>
    <x v="0"/>
    <n v="42"/>
    <x v="0"/>
    <n v="0.01"/>
    <x v="1"/>
    <x v="0"/>
  </r>
  <r>
    <x v="1161"/>
    <n v="22"/>
    <x v="4"/>
    <x v="1"/>
    <x v="2"/>
    <n v="65.209999999999994"/>
    <x v="3"/>
    <n v="652.09999999999991"/>
    <n v="155"/>
    <x v="0"/>
    <x v="0"/>
    <n v="75.3"/>
    <x v="0"/>
    <d v="2023-09-12T00:00:00"/>
    <x v="2"/>
    <n v="6"/>
    <x v="2"/>
    <n v="0.47"/>
    <x v="0"/>
    <x v="0"/>
  </r>
  <r>
    <x v="1162"/>
    <n v="23"/>
    <x v="4"/>
    <x v="0"/>
    <x v="3"/>
    <n v="77.58"/>
    <x v="8"/>
    <n v="930.96"/>
    <n v="25"/>
    <x v="0"/>
    <x v="3"/>
    <n v="64.8"/>
    <x v="0"/>
    <d v="2021-04-04T00:00:00"/>
    <x v="0"/>
    <n v="63"/>
    <x v="0"/>
    <n v="7.0000000000000007E-2"/>
    <x v="1"/>
    <x v="0"/>
  </r>
  <r>
    <x v="1163"/>
    <n v="28"/>
    <x v="1"/>
    <x v="1"/>
    <x v="1"/>
    <n v="88.5"/>
    <x v="2"/>
    <n v="619.5"/>
    <n v="62"/>
    <x v="0"/>
    <x v="3"/>
    <n v="75.900000000000006"/>
    <x v="0"/>
    <d v="2024-12-01T00:00:00"/>
    <x v="2"/>
    <n v="25"/>
    <x v="2"/>
    <n v="0.51"/>
    <x v="2"/>
    <x v="0"/>
  </r>
  <r>
    <x v="1164"/>
    <n v="44"/>
    <x v="2"/>
    <x v="1"/>
    <x v="8"/>
    <n v="130.01"/>
    <x v="0"/>
    <n v="1170.0899999999999"/>
    <n v="103"/>
    <x v="0"/>
    <x v="4"/>
    <n v="71.900000000000006"/>
    <x v="0"/>
    <d v="2021-05-22T00:00:00"/>
    <x v="0"/>
    <n v="91"/>
    <x v="1"/>
    <n v="0.28999999999999998"/>
    <x v="0"/>
    <x v="0"/>
  </r>
  <r>
    <x v="1165"/>
    <n v="74"/>
    <x v="3"/>
    <x v="1"/>
    <x v="6"/>
    <n v="50.63"/>
    <x v="3"/>
    <n v="506.3"/>
    <n v="209"/>
    <x v="0"/>
    <x v="0"/>
    <n v="40.5"/>
    <x v="1"/>
    <d v="2022-09-01T00:00:00"/>
    <x v="0"/>
    <n v="49"/>
    <x v="0"/>
    <n v="0.36"/>
    <x v="0"/>
    <x v="0"/>
  </r>
  <r>
    <x v="1166"/>
    <n v="72"/>
    <x v="3"/>
    <x v="2"/>
    <x v="8"/>
    <n v="64.45"/>
    <x v="8"/>
    <n v="773.40000000000009"/>
    <n v="46"/>
    <x v="0"/>
    <x v="2"/>
    <n v="78.599999999999994"/>
    <x v="0"/>
    <d v="2023-12-01T00:00:00"/>
    <x v="2"/>
    <n v="39"/>
    <x v="0"/>
    <n v="0.37"/>
    <x v="0"/>
    <x v="0"/>
  </r>
  <r>
    <x v="1166"/>
    <n v="76"/>
    <x v="3"/>
    <x v="0"/>
    <x v="9"/>
    <n v="240.3"/>
    <x v="4"/>
    <n v="1441.8000000000002"/>
    <n v="183"/>
    <x v="0"/>
    <x v="4"/>
    <n v="98.9"/>
    <x v="0"/>
    <d v="2022-04-13T00:00:00"/>
    <x v="0"/>
    <n v="91"/>
    <x v="1"/>
    <n v="0.03"/>
    <x v="1"/>
    <x v="0"/>
  </r>
  <r>
    <x v="1167"/>
    <n v="27"/>
    <x v="1"/>
    <x v="0"/>
    <x v="0"/>
    <n v="16.010000000000002"/>
    <x v="10"/>
    <n v="80.050000000000011"/>
    <n v="20"/>
    <x v="0"/>
    <x v="1"/>
    <n v="8.1999999999999993"/>
    <x v="2"/>
    <d v="2024-04-06T00:00:00"/>
    <x v="2"/>
    <n v="46"/>
    <x v="0"/>
    <n v="0.24"/>
    <x v="0"/>
    <x v="0"/>
  </r>
  <r>
    <x v="1168"/>
    <n v="34"/>
    <x v="1"/>
    <x v="0"/>
    <x v="5"/>
    <m/>
    <x v="8"/>
    <n v="0"/>
    <n v="127"/>
    <x v="0"/>
    <x v="2"/>
    <n v="80.900000000000006"/>
    <x v="0"/>
    <d v="2025-02-15T00:00:00"/>
    <x v="2"/>
    <n v="62"/>
    <x v="0"/>
    <n v="0.37"/>
    <x v="0"/>
    <x v="1"/>
  </r>
  <r>
    <x v="1169"/>
    <n v="52"/>
    <x v="5"/>
    <x v="1"/>
    <x v="0"/>
    <n v="61.31"/>
    <x v="0"/>
    <n v="551.79"/>
    <n v="153"/>
    <x v="0"/>
    <x v="1"/>
    <n v="30"/>
    <x v="1"/>
    <d v="2021-05-28T00:00:00"/>
    <x v="0"/>
    <n v="52"/>
    <x v="0"/>
    <n v="0.12"/>
    <x v="1"/>
    <x v="0"/>
  </r>
  <r>
    <x v="1170"/>
    <n v="78"/>
    <x v="3"/>
    <x v="0"/>
    <x v="8"/>
    <n v="119.43"/>
    <x v="4"/>
    <n v="716.58"/>
    <n v="129"/>
    <x v="0"/>
    <x v="0"/>
    <n v="26.3"/>
    <x v="1"/>
    <d v="2022-06-19T00:00:00"/>
    <x v="0"/>
    <n v="94"/>
    <x v="1"/>
    <n v="0.25"/>
    <x v="0"/>
    <x v="0"/>
  </r>
  <r>
    <x v="1171"/>
    <n v="79"/>
    <x v="3"/>
    <x v="0"/>
    <x v="1"/>
    <n v="33.49"/>
    <x v="6"/>
    <n v="368.39000000000004"/>
    <n v="153"/>
    <x v="0"/>
    <x v="4"/>
    <n v="12.2"/>
    <x v="2"/>
    <d v="2021-09-26T00:00:00"/>
    <x v="0"/>
    <n v="94"/>
    <x v="1"/>
    <n v="0.25"/>
    <x v="0"/>
    <x v="0"/>
  </r>
  <r>
    <x v="1172"/>
    <n v="71"/>
    <x v="3"/>
    <x v="0"/>
    <x v="8"/>
    <n v="52.88"/>
    <x v="4"/>
    <n v="317.28000000000003"/>
    <n v="317"/>
    <x v="0"/>
    <x v="2"/>
    <n v="34"/>
    <x v="1"/>
    <d v="2024-03-07T00:00:00"/>
    <x v="2"/>
    <n v="29"/>
    <x v="2"/>
    <n v="0.16"/>
    <x v="1"/>
    <x v="0"/>
  </r>
  <r>
    <x v="1173"/>
    <n v="76"/>
    <x v="3"/>
    <x v="1"/>
    <x v="9"/>
    <n v="354.59"/>
    <x v="8"/>
    <n v="4255.08"/>
    <n v="283"/>
    <x v="0"/>
    <x v="0"/>
    <n v="70.400000000000006"/>
    <x v="0"/>
    <d v="2023-08-21T00:00:00"/>
    <x v="2"/>
    <n v="60"/>
    <x v="0"/>
    <n v="0.4"/>
    <x v="0"/>
    <x v="0"/>
  </r>
  <r>
    <x v="1174"/>
    <n v="49"/>
    <x v="5"/>
    <x v="2"/>
    <x v="8"/>
    <n v="47.59"/>
    <x v="4"/>
    <n v="285.54000000000002"/>
    <n v="321"/>
    <x v="0"/>
    <x v="2"/>
    <n v="30.7"/>
    <x v="1"/>
    <d v="2022-04-08T00:00:00"/>
    <x v="0"/>
    <n v="67"/>
    <x v="1"/>
    <n v="0.28999999999999998"/>
    <x v="0"/>
    <x v="0"/>
  </r>
  <r>
    <x v="1174"/>
    <n v="68"/>
    <x v="3"/>
    <x v="1"/>
    <x v="0"/>
    <n v="222.59"/>
    <x v="8"/>
    <n v="2671.08"/>
    <n v="191"/>
    <x v="0"/>
    <x v="0"/>
    <n v="16.3"/>
    <x v="2"/>
    <d v="2024-04-14T00:00:00"/>
    <x v="2"/>
    <n v="37"/>
    <x v="0"/>
    <n v="0.2"/>
    <x v="1"/>
    <x v="0"/>
  </r>
  <r>
    <x v="1174"/>
    <n v="48"/>
    <x v="5"/>
    <x v="0"/>
    <x v="5"/>
    <n v="112.11"/>
    <x v="6"/>
    <n v="1233.21"/>
    <n v="109"/>
    <x v="0"/>
    <x v="4"/>
    <n v="52"/>
    <x v="0"/>
    <d v="2023-05-16T00:00:00"/>
    <x v="2"/>
    <n v="42"/>
    <x v="0"/>
    <n v="0.08"/>
    <x v="1"/>
    <x v="0"/>
  </r>
  <r>
    <x v="1175"/>
    <n v="68"/>
    <x v="3"/>
    <x v="0"/>
    <x v="7"/>
    <n v="220.27"/>
    <x v="19"/>
    <n v="220.27"/>
    <n v="310"/>
    <x v="0"/>
    <x v="1"/>
    <n v="19.399999999999999"/>
    <x v="2"/>
    <d v="2023-02-15T00:00:00"/>
    <x v="2"/>
    <n v="13"/>
    <x v="2"/>
    <n v="0.25"/>
    <x v="0"/>
    <x v="0"/>
  </r>
  <r>
    <x v="1176"/>
    <n v="25"/>
    <x v="4"/>
    <x v="0"/>
    <x v="6"/>
    <n v="52.6"/>
    <x v="2"/>
    <n v="368.2"/>
    <n v="244"/>
    <x v="1"/>
    <x v="0"/>
    <n v="3.4"/>
    <x v="2"/>
    <d v="2022-01-29T00:00:00"/>
    <x v="0"/>
    <n v="68"/>
    <x v="1"/>
    <n v="0.23"/>
    <x v="0"/>
    <x v="0"/>
  </r>
  <r>
    <x v="1177"/>
    <n v="32"/>
    <x v="1"/>
    <x v="0"/>
    <x v="7"/>
    <n v="29.71"/>
    <x v="1"/>
    <n v="386.23"/>
    <n v="172"/>
    <x v="0"/>
    <x v="4"/>
    <n v="30.2"/>
    <x v="1"/>
    <d v="2024-06-27T00:00:00"/>
    <x v="2"/>
    <n v="17"/>
    <x v="2"/>
    <n v="0.1"/>
    <x v="1"/>
    <x v="0"/>
  </r>
  <r>
    <x v="1178"/>
    <n v="34"/>
    <x v="1"/>
    <x v="1"/>
    <x v="6"/>
    <m/>
    <x v="0"/>
    <n v="0"/>
    <n v="149"/>
    <x v="0"/>
    <x v="2"/>
    <n v="55.4"/>
    <x v="0"/>
    <d v="2024-07-27T00:00:00"/>
    <x v="2"/>
    <n v="27"/>
    <x v="2"/>
    <n v="0.22"/>
    <x v="0"/>
    <x v="1"/>
  </r>
  <r>
    <x v="1179"/>
    <n v="67"/>
    <x v="3"/>
    <x v="0"/>
    <x v="4"/>
    <n v="66.930000000000007"/>
    <x v="6"/>
    <n v="736.23"/>
    <n v="201"/>
    <x v="0"/>
    <x v="2"/>
    <n v="99"/>
    <x v="0"/>
    <d v="2023-02-04T00:00:00"/>
    <x v="2"/>
    <n v="99"/>
    <x v="1"/>
    <n v="0.28000000000000003"/>
    <x v="0"/>
    <x v="0"/>
  </r>
  <r>
    <x v="1179"/>
    <n v="57"/>
    <x v="0"/>
    <x v="0"/>
    <x v="8"/>
    <n v="131.1"/>
    <x v="0"/>
    <n v="1179.8999999999999"/>
    <n v="249"/>
    <x v="1"/>
    <x v="2"/>
    <n v="88.2"/>
    <x v="0"/>
    <d v="2022-07-10T00:00:00"/>
    <x v="0"/>
    <n v="8"/>
    <x v="2"/>
    <n v="0.34"/>
    <x v="0"/>
    <x v="0"/>
  </r>
  <r>
    <x v="1179"/>
    <n v="55"/>
    <x v="5"/>
    <x v="1"/>
    <x v="6"/>
    <n v="54.75"/>
    <x v="1"/>
    <n v="711.75"/>
    <n v="23"/>
    <x v="0"/>
    <x v="4"/>
    <n v="97.6"/>
    <x v="0"/>
    <d v="2022-06-08T00:00:00"/>
    <x v="0"/>
    <n v="46"/>
    <x v="0"/>
    <n v="0.13"/>
    <x v="1"/>
    <x v="0"/>
  </r>
  <r>
    <x v="1180"/>
    <n v="58"/>
    <x v="0"/>
    <x v="0"/>
    <x v="5"/>
    <n v="83.63"/>
    <x v="0"/>
    <n v="752.67"/>
    <n v="118"/>
    <x v="0"/>
    <x v="4"/>
    <n v="0"/>
    <x v="2"/>
    <d v="2022-09-09T00:00:00"/>
    <x v="0"/>
    <n v="55"/>
    <x v="0"/>
    <n v="0.22"/>
    <x v="0"/>
    <x v="0"/>
  </r>
  <r>
    <x v="1180"/>
    <n v="69"/>
    <x v="3"/>
    <x v="0"/>
    <x v="7"/>
    <n v="209.81"/>
    <x v="4"/>
    <n v="1258.8600000000001"/>
    <n v="243"/>
    <x v="0"/>
    <x v="1"/>
    <n v="71.400000000000006"/>
    <x v="0"/>
    <d v="2021-07-01T00:00:00"/>
    <x v="0"/>
    <n v="63"/>
    <x v="0"/>
    <n v="0.32"/>
    <x v="0"/>
    <x v="0"/>
  </r>
  <r>
    <x v="1181"/>
    <n v="34"/>
    <x v="1"/>
    <x v="1"/>
    <x v="6"/>
    <n v="230.58"/>
    <x v="0"/>
    <n v="2075.2200000000003"/>
    <n v="255"/>
    <x v="0"/>
    <x v="1"/>
    <n v="8.4"/>
    <x v="2"/>
    <d v="2022-07-27T00:00:00"/>
    <x v="0"/>
    <n v="92"/>
    <x v="1"/>
    <n v="0.37"/>
    <x v="0"/>
    <x v="0"/>
  </r>
  <r>
    <x v="1182"/>
    <n v="37"/>
    <x v="2"/>
    <x v="0"/>
    <x v="4"/>
    <n v="94.93"/>
    <x v="0"/>
    <n v="854.37000000000012"/>
    <n v="131"/>
    <x v="0"/>
    <x v="2"/>
    <n v="33"/>
    <x v="1"/>
    <d v="2022-11-30T00:00:00"/>
    <x v="0"/>
    <n v="48"/>
    <x v="0"/>
    <n v="0.14000000000000001"/>
    <x v="1"/>
    <x v="0"/>
  </r>
  <r>
    <x v="1183"/>
    <n v="35"/>
    <x v="1"/>
    <x v="0"/>
    <x v="5"/>
    <n v="32.96"/>
    <x v="8"/>
    <n v="395.52"/>
    <n v="4"/>
    <x v="0"/>
    <x v="0"/>
    <n v="95.3"/>
    <x v="0"/>
    <d v="2022-04-02T00:00:00"/>
    <x v="0"/>
    <n v="94"/>
    <x v="1"/>
    <n v="0.61"/>
    <x v="2"/>
    <x v="0"/>
  </r>
  <r>
    <x v="1184"/>
    <n v="34"/>
    <x v="1"/>
    <x v="0"/>
    <x v="9"/>
    <n v="96.28"/>
    <x v="7"/>
    <n v="770.24"/>
    <n v="241"/>
    <x v="0"/>
    <x v="4"/>
    <n v="32.1"/>
    <x v="1"/>
    <d v="2020-10-16T00:00:00"/>
    <x v="1"/>
    <n v="11"/>
    <x v="2"/>
    <n v="0.74"/>
    <x v="2"/>
    <x v="0"/>
  </r>
  <r>
    <x v="1185"/>
    <n v="64"/>
    <x v="0"/>
    <x v="0"/>
    <x v="3"/>
    <n v="174.36"/>
    <x v="8"/>
    <n v="2092.3200000000002"/>
    <n v="304"/>
    <x v="0"/>
    <x v="0"/>
    <n v="6.2"/>
    <x v="2"/>
    <d v="2024-01-24T00:00:00"/>
    <x v="2"/>
    <n v="2"/>
    <x v="2"/>
    <n v="0.48"/>
    <x v="0"/>
    <x v="0"/>
  </r>
  <r>
    <x v="1185"/>
    <n v="78"/>
    <x v="3"/>
    <x v="0"/>
    <x v="0"/>
    <n v="104.4"/>
    <x v="0"/>
    <n v="939.6"/>
    <n v="327"/>
    <x v="0"/>
    <x v="2"/>
    <n v="50.4"/>
    <x v="0"/>
    <d v="2022-09-26T00:00:00"/>
    <x v="0"/>
    <n v="99"/>
    <x v="1"/>
    <n v="0.12"/>
    <x v="1"/>
    <x v="0"/>
  </r>
  <r>
    <x v="1186"/>
    <n v="21"/>
    <x v="4"/>
    <x v="0"/>
    <x v="5"/>
    <n v="172.02"/>
    <x v="4"/>
    <n v="1032.1200000000001"/>
    <n v="284"/>
    <x v="0"/>
    <x v="0"/>
    <n v="76.8"/>
    <x v="0"/>
    <d v="2024-04-24T00:00:00"/>
    <x v="2"/>
    <n v="42"/>
    <x v="0"/>
    <n v="0.14000000000000001"/>
    <x v="1"/>
    <x v="0"/>
  </r>
  <r>
    <x v="1187"/>
    <n v="70"/>
    <x v="3"/>
    <x v="1"/>
    <x v="1"/>
    <n v="45.66"/>
    <x v="2"/>
    <n v="319.62"/>
    <n v="0"/>
    <x v="0"/>
    <x v="2"/>
    <n v="25.1"/>
    <x v="1"/>
    <d v="2024-09-12T00:00:00"/>
    <x v="2"/>
    <n v="51"/>
    <x v="0"/>
    <n v="0.14000000000000001"/>
    <x v="1"/>
    <x v="1"/>
  </r>
  <r>
    <x v="1188"/>
    <n v="66"/>
    <x v="3"/>
    <x v="2"/>
    <x v="1"/>
    <n v="50.37"/>
    <x v="8"/>
    <n v="604.43999999999994"/>
    <n v="329"/>
    <x v="0"/>
    <x v="0"/>
    <n v="27.4"/>
    <x v="1"/>
    <d v="2024-07-16T00:00:00"/>
    <x v="2"/>
    <n v="97"/>
    <x v="1"/>
    <n v="0.22"/>
    <x v="0"/>
    <x v="0"/>
  </r>
  <r>
    <x v="1189"/>
    <n v="61"/>
    <x v="0"/>
    <x v="1"/>
    <x v="4"/>
    <n v="39.74"/>
    <x v="3"/>
    <n v="397.40000000000003"/>
    <n v="96"/>
    <x v="0"/>
    <x v="4"/>
    <n v="35.6"/>
    <x v="1"/>
    <d v="2025-01-29T00:00:00"/>
    <x v="2"/>
    <n v="55"/>
    <x v="0"/>
    <n v="0.31"/>
    <x v="0"/>
    <x v="0"/>
  </r>
  <r>
    <x v="1190"/>
    <n v="34"/>
    <x v="1"/>
    <x v="1"/>
    <x v="7"/>
    <n v="38.94"/>
    <x v="7"/>
    <n v="311.52"/>
    <n v="225"/>
    <x v="0"/>
    <x v="0"/>
    <n v="12.4"/>
    <x v="2"/>
    <d v="2022-01-27T00:00:00"/>
    <x v="0"/>
    <n v="88"/>
    <x v="1"/>
    <n v="0.42"/>
    <x v="0"/>
    <x v="0"/>
  </r>
  <r>
    <x v="1191"/>
    <n v="30"/>
    <x v="1"/>
    <x v="1"/>
    <x v="4"/>
    <n v="116.36"/>
    <x v="10"/>
    <n v="581.79999999999995"/>
    <n v="264"/>
    <x v="0"/>
    <x v="0"/>
    <n v="33.6"/>
    <x v="1"/>
    <d v="2023-08-02T00:00:00"/>
    <x v="2"/>
    <n v="60"/>
    <x v="0"/>
    <n v="0.24"/>
    <x v="0"/>
    <x v="0"/>
  </r>
  <r>
    <x v="1191"/>
    <n v="35"/>
    <x v="1"/>
    <x v="0"/>
    <x v="6"/>
    <n v="55.59"/>
    <x v="3"/>
    <n v="555.90000000000009"/>
    <n v="213"/>
    <x v="0"/>
    <x v="2"/>
    <n v="27.2"/>
    <x v="1"/>
    <d v="2024-09-10T00:00:00"/>
    <x v="2"/>
    <n v="11"/>
    <x v="2"/>
    <n v="0.03"/>
    <x v="1"/>
    <x v="0"/>
  </r>
  <r>
    <x v="1192"/>
    <n v="53"/>
    <x v="5"/>
    <x v="0"/>
    <x v="0"/>
    <n v="23.39"/>
    <x v="3"/>
    <n v="233.9"/>
    <n v="86"/>
    <x v="0"/>
    <x v="3"/>
    <n v="15"/>
    <x v="2"/>
    <d v="2024-03-27T00:00:00"/>
    <x v="2"/>
    <n v="40"/>
    <x v="0"/>
    <n v="0.11"/>
    <x v="1"/>
    <x v="0"/>
  </r>
  <r>
    <x v="1192"/>
    <n v="42"/>
    <x v="2"/>
    <x v="0"/>
    <x v="7"/>
    <n v="61.27"/>
    <x v="0"/>
    <n v="551.43000000000006"/>
    <n v="40"/>
    <x v="0"/>
    <x v="0"/>
    <n v="70.400000000000006"/>
    <x v="0"/>
    <d v="2020-12-05T00:00:00"/>
    <x v="1"/>
    <n v="74"/>
    <x v="1"/>
    <n v="0.03"/>
    <x v="1"/>
    <x v="0"/>
  </r>
  <r>
    <x v="1193"/>
    <n v="40"/>
    <x v="2"/>
    <x v="1"/>
    <x v="4"/>
    <n v="68.37"/>
    <x v="6"/>
    <n v="752.07"/>
    <n v="66"/>
    <x v="0"/>
    <x v="1"/>
    <n v="66.900000000000006"/>
    <x v="0"/>
    <d v="2024-06-03T00:00:00"/>
    <x v="2"/>
    <n v="84"/>
    <x v="1"/>
    <n v="0.13"/>
    <x v="1"/>
    <x v="0"/>
  </r>
  <r>
    <x v="1194"/>
    <n v="67"/>
    <x v="3"/>
    <x v="1"/>
    <x v="5"/>
    <n v="148.41999999999999"/>
    <x v="9"/>
    <n v="2226.2999999999997"/>
    <n v="140"/>
    <x v="0"/>
    <x v="4"/>
    <n v="59.2"/>
    <x v="0"/>
    <d v="2024-06-20T00:00:00"/>
    <x v="2"/>
    <n v="36"/>
    <x v="0"/>
    <n v="0.21"/>
    <x v="0"/>
    <x v="0"/>
  </r>
  <r>
    <x v="1194"/>
    <n v="44"/>
    <x v="2"/>
    <x v="1"/>
    <x v="6"/>
    <n v="150.13999999999999"/>
    <x v="7"/>
    <n v="1201.1199999999999"/>
    <n v="342"/>
    <x v="0"/>
    <x v="4"/>
    <n v="0"/>
    <x v="2"/>
    <d v="2022-10-30T00:00:00"/>
    <x v="0"/>
    <n v="77"/>
    <x v="1"/>
    <n v="0.38"/>
    <x v="0"/>
    <x v="0"/>
  </r>
  <r>
    <x v="1195"/>
    <n v="74"/>
    <x v="3"/>
    <x v="0"/>
    <x v="0"/>
    <n v="94.58"/>
    <x v="2"/>
    <n v="662.06"/>
    <n v="277"/>
    <x v="0"/>
    <x v="2"/>
    <n v="67.400000000000006"/>
    <x v="0"/>
    <d v="2022-02-25T00:00:00"/>
    <x v="0"/>
    <n v="74"/>
    <x v="1"/>
    <n v="0.51"/>
    <x v="2"/>
    <x v="0"/>
  </r>
  <r>
    <x v="1195"/>
    <n v="32"/>
    <x v="1"/>
    <x v="1"/>
    <x v="2"/>
    <n v="52.21"/>
    <x v="4"/>
    <n v="313.26"/>
    <n v="54"/>
    <x v="0"/>
    <x v="4"/>
    <n v="19.2"/>
    <x v="2"/>
    <d v="2023-11-14T00:00:00"/>
    <x v="2"/>
    <n v="1"/>
    <x v="2"/>
    <n v="0.46"/>
    <x v="0"/>
    <x v="0"/>
  </r>
  <r>
    <x v="1196"/>
    <n v="34"/>
    <x v="1"/>
    <x v="0"/>
    <x v="1"/>
    <n v="67.489999999999995"/>
    <x v="7"/>
    <n v="539.91999999999996"/>
    <n v="78"/>
    <x v="0"/>
    <x v="1"/>
    <n v="72.2"/>
    <x v="0"/>
    <d v="2023-01-20T00:00:00"/>
    <x v="2"/>
    <n v="44"/>
    <x v="0"/>
    <n v="0.19"/>
    <x v="1"/>
    <x v="0"/>
  </r>
  <r>
    <x v="1197"/>
    <n v="60"/>
    <x v="0"/>
    <x v="0"/>
    <x v="5"/>
    <n v="31.15"/>
    <x v="1"/>
    <n v="404.95"/>
    <n v="331"/>
    <x v="0"/>
    <x v="0"/>
    <n v="38.700000000000003"/>
    <x v="1"/>
    <d v="2025-06-15T00:00:00"/>
    <x v="2"/>
    <n v="40"/>
    <x v="0"/>
    <n v="0.39"/>
    <x v="0"/>
    <x v="0"/>
  </r>
  <r>
    <x v="1198"/>
    <n v="68"/>
    <x v="3"/>
    <x v="0"/>
    <x v="7"/>
    <n v="41"/>
    <x v="2"/>
    <n v="287"/>
    <n v="127"/>
    <x v="0"/>
    <x v="3"/>
    <n v="70.099999999999994"/>
    <x v="0"/>
    <d v="2022-04-05T00:00:00"/>
    <x v="0"/>
    <n v="31"/>
    <x v="2"/>
    <n v="0.53"/>
    <x v="2"/>
    <x v="0"/>
  </r>
  <r>
    <x v="1199"/>
    <n v="59"/>
    <x v="0"/>
    <x v="0"/>
    <x v="7"/>
    <m/>
    <x v="14"/>
    <n v="0"/>
    <n v="98"/>
    <x v="0"/>
    <x v="1"/>
    <n v="55"/>
    <x v="0"/>
    <d v="2022-08-01T00:00:00"/>
    <x v="0"/>
    <n v="41"/>
    <x v="0"/>
    <n v="0.44"/>
    <x v="0"/>
    <x v="1"/>
  </r>
  <r>
    <x v="1200"/>
    <n v="79"/>
    <x v="3"/>
    <x v="0"/>
    <x v="6"/>
    <n v="260.85000000000002"/>
    <x v="12"/>
    <n v="4173.6000000000004"/>
    <n v="170"/>
    <x v="0"/>
    <x v="3"/>
    <n v="38"/>
    <x v="1"/>
    <d v="2023-05-23T00:00:00"/>
    <x v="2"/>
    <n v="51"/>
    <x v="0"/>
    <n v="0.32"/>
    <x v="0"/>
    <x v="0"/>
  </r>
  <r>
    <x v="1201"/>
    <n v="41"/>
    <x v="2"/>
    <x v="1"/>
    <x v="7"/>
    <n v="70.25"/>
    <x v="7"/>
    <n v="562"/>
    <n v="255"/>
    <x v="0"/>
    <x v="4"/>
    <n v="22.8"/>
    <x v="1"/>
    <d v="2023-03-11T00:00:00"/>
    <x v="2"/>
    <n v="71"/>
    <x v="1"/>
    <n v="0.4"/>
    <x v="0"/>
    <x v="0"/>
  </r>
  <r>
    <x v="1202"/>
    <n v="43"/>
    <x v="2"/>
    <x v="1"/>
    <x v="2"/>
    <n v="76.900000000000006"/>
    <x v="3"/>
    <n v="769"/>
    <n v="55"/>
    <x v="0"/>
    <x v="3"/>
    <n v="0"/>
    <x v="2"/>
    <d v="2023-02-09T00:00:00"/>
    <x v="2"/>
    <n v="34"/>
    <x v="0"/>
    <n v="0.13"/>
    <x v="1"/>
    <x v="0"/>
  </r>
  <r>
    <x v="1202"/>
    <n v="42"/>
    <x v="2"/>
    <x v="1"/>
    <x v="3"/>
    <n v="50.14"/>
    <x v="6"/>
    <n v="551.54"/>
    <n v="245"/>
    <x v="0"/>
    <x v="0"/>
    <n v="29.2"/>
    <x v="1"/>
    <d v="2024-01-12T00:00:00"/>
    <x v="2"/>
    <n v="89"/>
    <x v="1"/>
    <n v="0.05"/>
    <x v="1"/>
    <x v="0"/>
  </r>
  <r>
    <x v="1203"/>
    <n v="65"/>
    <x v="0"/>
    <x v="1"/>
    <x v="0"/>
    <n v="159.57"/>
    <x v="2"/>
    <n v="1116.99"/>
    <n v="93"/>
    <x v="0"/>
    <x v="0"/>
    <n v="32.200000000000003"/>
    <x v="1"/>
    <d v="2024-05-30T00:00:00"/>
    <x v="2"/>
    <n v="93"/>
    <x v="1"/>
    <n v="0.13"/>
    <x v="1"/>
    <x v="0"/>
  </r>
  <r>
    <x v="1204"/>
    <n v="24"/>
    <x v="4"/>
    <x v="2"/>
    <x v="7"/>
    <n v="80.569999999999993"/>
    <x v="6"/>
    <n v="886.27"/>
    <n v="320"/>
    <x v="0"/>
    <x v="2"/>
    <n v="32.5"/>
    <x v="1"/>
    <d v="2024-10-24T00:00:00"/>
    <x v="2"/>
    <n v="28"/>
    <x v="2"/>
    <n v="0.7"/>
    <x v="2"/>
    <x v="0"/>
  </r>
  <r>
    <x v="1204"/>
    <n v="32"/>
    <x v="1"/>
    <x v="0"/>
    <x v="6"/>
    <n v="179.19"/>
    <x v="1"/>
    <n v="2329.4699999999998"/>
    <n v="119"/>
    <x v="0"/>
    <x v="4"/>
    <n v="39.6"/>
    <x v="1"/>
    <d v="2023-06-17T00:00:00"/>
    <x v="2"/>
    <n v="86"/>
    <x v="1"/>
    <n v="0.2"/>
    <x v="1"/>
    <x v="0"/>
  </r>
  <r>
    <x v="1205"/>
    <n v="20"/>
    <x v="4"/>
    <x v="0"/>
    <x v="0"/>
    <n v="133.81"/>
    <x v="1"/>
    <n v="1739.53"/>
    <n v="114"/>
    <x v="0"/>
    <x v="1"/>
    <n v="55.1"/>
    <x v="0"/>
    <d v="2024-08-22T00:00:00"/>
    <x v="2"/>
    <n v="21"/>
    <x v="2"/>
    <n v="7.0000000000000007E-2"/>
    <x v="1"/>
    <x v="0"/>
  </r>
  <r>
    <x v="1205"/>
    <n v="63"/>
    <x v="0"/>
    <x v="1"/>
    <x v="7"/>
    <n v="90.31"/>
    <x v="1"/>
    <n v="1174.03"/>
    <n v="224"/>
    <x v="0"/>
    <x v="4"/>
    <n v="11.5"/>
    <x v="2"/>
    <d v="2024-08-07T00:00:00"/>
    <x v="2"/>
    <n v="89"/>
    <x v="1"/>
    <n v="0.09"/>
    <x v="1"/>
    <x v="0"/>
  </r>
  <r>
    <x v="1206"/>
    <n v="72"/>
    <x v="3"/>
    <x v="0"/>
    <x v="3"/>
    <n v="336.67"/>
    <x v="7"/>
    <n v="2693.36"/>
    <n v="290"/>
    <x v="0"/>
    <x v="2"/>
    <n v="10.6"/>
    <x v="2"/>
    <d v="2023-08-19T00:00:00"/>
    <x v="2"/>
    <n v="92"/>
    <x v="1"/>
    <n v="0.06"/>
    <x v="1"/>
    <x v="0"/>
  </r>
  <r>
    <x v="1207"/>
    <n v="48"/>
    <x v="5"/>
    <x v="1"/>
    <x v="9"/>
    <n v="96.48"/>
    <x v="12"/>
    <n v="1543.68"/>
    <n v="109"/>
    <x v="0"/>
    <x v="4"/>
    <n v="42.9"/>
    <x v="1"/>
    <d v="2024-07-11T00:00:00"/>
    <x v="2"/>
    <n v="89"/>
    <x v="1"/>
    <n v="0.16"/>
    <x v="1"/>
    <x v="0"/>
  </r>
  <r>
    <x v="1208"/>
    <n v="67"/>
    <x v="3"/>
    <x v="2"/>
    <x v="5"/>
    <n v="99.98"/>
    <x v="8"/>
    <n v="1199.76"/>
    <n v="289"/>
    <x v="0"/>
    <x v="1"/>
    <n v="89.7"/>
    <x v="0"/>
    <d v="2024-06-08T00:00:00"/>
    <x v="2"/>
    <n v="26"/>
    <x v="2"/>
    <n v="0.18"/>
    <x v="1"/>
    <x v="0"/>
  </r>
  <r>
    <x v="1209"/>
    <n v="62"/>
    <x v="0"/>
    <x v="1"/>
    <x v="2"/>
    <n v="109.9"/>
    <x v="6"/>
    <n v="1208.9000000000001"/>
    <n v="320"/>
    <x v="0"/>
    <x v="2"/>
    <n v="37.9"/>
    <x v="1"/>
    <d v="2023-03-21T00:00:00"/>
    <x v="2"/>
    <n v="83"/>
    <x v="1"/>
    <n v="0.19"/>
    <x v="1"/>
    <x v="0"/>
  </r>
  <r>
    <x v="1209"/>
    <n v="62"/>
    <x v="0"/>
    <x v="1"/>
    <x v="5"/>
    <n v="160.15"/>
    <x v="13"/>
    <n v="2242.1"/>
    <n v="322"/>
    <x v="0"/>
    <x v="4"/>
    <n v="0"/>
    <x v="2"/>
    <d v="2024-05-25T00:00:00"/>
    <x v="2"/>
    <n v="64"/>
    <x v="0"/>
    <n v="0.24"/>
    <x v="0"/>
    <x v="0"/>
  </r>
  <r>
    <x v="1209"/>
    <n v="72"/>
    <x v="3"/>
    <x v="0"/>
    <x v="1"/>
    <n v="98.92"/>
    <x v="8"/>
    <n v="1187.04"/>
    <n v="170"/>
    <x v="0"/>
    <x v="4"/>
    <n v="53.7"/>
    <x v="0"/>
    <d v="2022-12-12T00:00:00"/>
    <x v="0"/>
    <n v="55"/>
    <x v="0"/>
    <n v="0.1"/>
    <x v="1"/>
    <x v="0"/>
  </r>
  <r>
    <x v="1210"/>
    <n v="57"/>
    <x v="0"/>
    <x v="0"/>
    <x v="9"/>
    <n v="153.11000000000001"/>
    <x v="7"/>
    <n v="1224.8800000000001"/>
    <n v="50"/>
    <x v="0"/>
    <x v="3"/>
    <n v="0"/>
    <x v="2"/>
    <d v="2021-08-22T00:00:00"/>
    <x v="0"/>
    <n v="50"/>
    <x v="0"/>
    <n v="0.06"/>
    <x v="1"/>
    <x v="0"/>
  </r>
  <r>
    <x v="1211"/>
    <n v="37"/>
    <x v="2"/>
    <x v="1"/>
    <x v="5"/>
    <n v="66"/>
    <x v="2"/>
    <n v="462"/>
    <n v="222"/>
    <x v="0"/>
    <x v="1"/>
    <n v="0"/>
    <x v="2"/>
    <d v="2025-06-01T00:00:00"/>
    <x v="2"/>
    <n v="80"/>
    <x v="1"/>
    <n v="0.14000000000000001"/>
    <x v="1"/>
    <x v="0"/>
  </r>
  <r>
    <x v="1212"/>
    <n v="59"/>
    <x v="0"/>
    <x v="0"/>
    <x v="3"/>
    <n v="149.22"/>
    <x v="3"/>
    <n v="1492.2"/>
    <n v="84"/>
    <x v="0"/>
    <x v="4"/>
    <n v="33.299999999999997"/>
    <x v="1"/>
    <d v="2021-04-06T00:00:00"/>
    <x v="0"/>
    <n v="27"/>
    <x v="2"/>
    <n v="0.13"/>
    <x v="1"/>
    <x v="0"/>
  </r>
  <r>
    <x v="1213"/>
    <n v="30"/>
    <x v="1"/>
    <x v="1"/>
    <x v="6"/>
    <n v="71.98"/>
    <x v="6"/>
    <n v="791.78000000000009"/>
    <n v="295"/>
    <x v="0"/>
    <x v="1"/>
    <n v="41.1"/>
    <x v="1"/>
    <d v="2022-09-09T00:00:00"/>
    <x v="0"/>
    <n v="28"/>
    <x v="2"/>
    <n v="0.32"/>
    <x v="0"/>
    <x v="0"/>
  </r>
  <r>
    <x v="1214"/>
    <n v="46"/>
    <x v="5"/>
    <x v="1"/>
    <x v="6"/>
    <n v="136.62"/>
    <x v="10"/>
    <n v="683.1"/>
    <n v="41"/>
    <x v="0"/>
    <x v="1"/>
    <n v="73.2"/>
    <x v="0"/>
    <d v="2022-08-30T00:00:00"/>
    <x v="0"/>
    <n v="82"/>
    <x v="1"/>
    <n v="0.25"/>
    <x v="0"/>
    <x v="0"/>
  </r>
  <r>
    <x v="1215"/>
    <n v="53"/>
    <x v="5"/>
    <x v="2"/>
    <x v="3"/>
    <n v="56.3"/>
    <x v="3"/>
    <n v="563"/>
    <n v="163"/>
    <x v="0"/>
    <x v="4"/>
    <n v="39.1"/>
    <x v="1"/>
    <d v="2021-03-11T00:00:00"/>
    <x v="0"/>
    <n v="59"/>
    <x v="0"/>
    <n v="0.43"/>
    <x v="0"/>
    <x v="0"/>
  </r>
  <r>
    <x v="1215"/>
    <n v="54"/>
    <x v="5"/>
    <x v="0"/>
    <x v="7"/>
    <n v="47.31"/>
    <x v="0"/>
    <n v="425.79"/>
    <n v="322"/>
    <x v="0"/>
    <x v="4"/>
    <n v="80.5"/>
    <x v="0"/>
    <d v="2025-05-16T00:00:00"/>
    <x v="2"/>
    <n v="68"/>
    <x v="1"/>
    <n v="0.28999999999999998"/>
    <x v="0"/>
    <x v="0"/>
  </r>
  <r>
    <x v="1215"/>
    <n v="78"/>
    <x v="3"/>
    <x v="0"/>
    <x v="8"/>
    <n v="167.2"/>
    <x v="0"/>
    <n v="1504.8"/>
    <n v="259"/>
    <x v="1"/>
    <x v="3"/>
    <n v="33.4"/>
    <x v="1"/>
    <d v="2020-08-14T00:00:00"/>
    <x v="1"/>
    <n v="83"/>
    <x v="1"/>
    <n v="0.36"/>
    <x v="0"/>
    <x v="0"/>
  </r>
  <r>
    <x v="1216"/>
    <n v="48"/>
    <x v="5"/>
    <x v="1"/>
    <x v="6"/>
    <n v="132.26"/>
    <x v="7"/>
    <n v="1058.08"/>
    <n v="198"/>
    <x v="0"/>
    <x v="2"/>
    <n v="67.8"/>
    <x v="0"/>
    <d v="2021-12-16T00:00:00"/>
    <x v="0"/>
    <n v="8"/>
    <x v="2"/>
    <n v="0.26"/>
    <x v="0"/>
    <x v="0"/>
  </r>
  <r>
    <x v="1216"/>
    <n v="23"/>
    <x v="4"/>
    <x v="2"/>
    <x v="6"/>
    <n v="109.28"/>
    <x v="6"/>
    <n v="1202.08"/>
    <n v="57"/>
    <x v="0"/>
    <x v="1"/>
    <n v="90.3"/>
    <x v="0"/>
    <d v="2023-03-27T00:00:00"/>
    <x v="2"/>
    <n v="55"/>
    <x v="0"/>
    <n v="0.31"/>
    <x v="0"/>
    <x v="0"/>
  </r>
  <r>
    <x v="1216"/>
    <n v="21"/>
    <x v="4"/>
    <x v="0"/>
    <x v="0"/>
    <n v="154.33000000000001"/>
    <x v="4"/>
    <n v="925.98"/>
    <n v="20"/>
    <x v="0"/>
    <x v="4"/>
    <n v="42"/>
    <x v="1"/>
    <d v="2025-03-11T00:00:00"/>
    <x v="2"/>
    <n v="85"/>
    <x v="1"/>
    <n v="0.11"/>
    <x v="1"/>
    <x v="0"/>
  </r>
  <r>
    <x v="1217"/>
    <n v="45"/>
    <x v="2"/>
    <x v="1"/>
    <x v="2"/>
    <n v="174.18"/>
    <x v="3"/>
    <n v="1741.8000000000002"/>
    <n v="330"/>
    <x v="0"/>
    <x v="3"/>
    <n v="99.2"/>
    <x v="0"/>
    <d v="2021-10-23T00:00:00"/>
    <x v="0"/>
    <n v="96"/>
    <x v="1"/>
    <n v="0.04"/>
    <x v="1"/>
    <x v="0"/>
  </r>
  <r>
    <x v="1218"/>
    <n v="20"/>
    <x v="4"/>
    <x v="1"/>
    <x v="2"/>
    <n v="204.65"/>
    <x v="0"/>
    <n v="1841.8500000000001"/>
    <n v="44"/>
    <x v="0"/>
    <x v="0"/>
    <n v="47"/>
    <x v="1"/>
    <d v="2022-08-05T00:00:00"/>
    <x v="0"/>
    <n v="40"/>
    <x v="0"/>
    <n v="0.49"/>
    <x v="0"/>
    <x v="0"/>
  </r>
  <r>
    <x v="1219"/>
    <n v="66"/>
    <x v="3"/>
    <x v="0"/>
    <x v="8"/>
    <n v="179.38"/>
    <x v="5"/>
    <n v="3049.46"/>
    <n v="95"/>
    <x v="0"/>
    <x v="0"/>
    <n v="83.5"/>
    <x v="0"/>
    <d v="2022-09-05T00:00:00"/>
    <x v="0"/>
    <n v="5"/>
    <x v="2"/>
    <n v="0.66"/>
    <x v="2"/>
    <x v="0"/>
  </r>
  <r>
    <x v="1219"/>
    <n v="27"/>
    <x v="1"/>
    <x v="1"/>
    <x v="1"/>
    <n v="37.46"/>
    <x v="8"/>
    <n v="449.52"/>
    <n v="77"/>
    <x v="0"/>
    <x v="0"/>
    <n v="38"/>
    <x v="1"/>
    <d v="2024-02-19T00:00:00"/>
    <x v="2"/>
    <n v="68"/>
    <x v="1"/>
    <n v="0.48"/>
    <x v="0"/>
    <x v="0"/>
  </r>
  <r>
    <x v="1220"/>
    <n v="74"/>
    <x v="3"/>
    <x v="1"/>
    <x v="1"/>
    <n v="89.63"/>
    <x v="2"/>
    <n v="627.41"/>
    <n v="159"/>
    <x v="0"/>
    <x v="0"/>
    <n v="87.6"/>
    <x v="0"/>
    <d v="2023-06-14T00:00:00"/>
    <x v="2"/>
    <n v="9"/>
    <x v="2"/>
    <n v="0.36"/>
    <x v="0"/>
    <x v="0"/>
  </r>
  <r>
    <x v="1220"/>
    <n v="27"/>
    <x v="1"/>
    <x v="1"/>
    <x v="0"/>
    <n v="107.64"/>
    <x v="7"/>
    <n v="861.12"/>
    <n v="215"/>
    <x v="0"/>
    <x v="0"/>
    <n v="70.400000000000006"/>
    <x v="0"/>
    <d v="2024-04-06T00:00:00"/>
    <x v="2"/>
    <n v="51"/>
    <x v="0"/>
    <n v="0.14000000000000001"/>
    <x v="1"/>
    <x v="0"/>
  </r>
  <r>
    <x v="1221"/>
    <n v="33"/>
    <x v="1"/>
    <x v="0"/>
    <x v="7"/>
    <n v="118.16"/>
    <x v="8"/>
    <n v="1417.92"/>
    <n v="339"/>
    <x v="0"/>
    <x v="0"/>
    <n v="31"/>
    <x v="1"/>
    <d v="2023-10-07T00:00:00"/>
    <x v="2"/>
    <n v="75"/>
    <x v="1"/>
    <n v="0.04"/>
    <x v="1"/>
    <x v="0"/>
  </r>
  <r>
    <x v="1222"/>
    <n v="20"/>
    <x v="4"/>
    <x v="1"/>
    <x v="2"/>
    <n v="30.97"/>
    <x v="4"/>
    <n v="185.82"/>
    <n v="154"/>
    <x v="0"/>
    <x v="1"/>
    <n v="40.9"/>
    <x v="1"/>
    <d v="2025-05-19T00:00:00"/>
    <x v="2"/>
    <n v="57"/>
    <x v="0"/>
    <n v="7.0000000000000007E-2"/>
    <x v="1"/>
    <x v="0"/>
  </r>
  <r>
    <x v="1223"/>
    <n v="76"/>
    <x v="3"/>
    <x v="0"/>
    <x v="3"/>
    <n v="37.56"/>
    <x v="6"/>
    <n v="413.16"/>
    <n v="72"/>
    <x v="0"/>
    <x v="0"/>
    <n v="71.3"/>
    <x v="0"/>
    <d v="2023-06-10T00:00:00"/>
    <x v="2"/>
    <n v="83"/>
    <x v="1"/>
    <n v="0.32"/>
    <x v="0"/>
    <x v="0"/>
  </r>
  <r>
    <x v="1224"/>
    <n v="54"/>
    <x v="5"/>
    <x v="1"/>
    <x v="8"/>
    <n v="74.77"/>
    <x v="0"/>
    <n v="672.93"/>
    <n v="315"/>
    <x v="0"/>
    <x v="4"/>
    <n v="0"/>
    <x v="2"/>
    <d v="2025-06-19T00:00:00"/>
    <x v="2"/>
    <n v="87"/>
    <x v="1"/>
    <n v="0.41"/>
    <x v="0"/>
    <x v="0"/>
  </r>
  <r>
    <x v="1225"/>
    <n v="44"/>
    <x v="2"/>
    <x v="1"/>
    <x v="5"/>
    <n v="17.05"/>
    <x v="0"/>
    <n v="153.45000000000002"/>
    <n v="144"/>
    <x v="0"/>
    <x v="0"/>
    <n v="0"/>
    <x v="2"/>
    <d v="2020-09-18T00:00:00"/>
    <x v="1"/>
    <n v="32"/>
    <x v="2"/>
    <n v="0.44"/>
    <x v="0"/>
    <x v="0"/>
  </r>
  <r>
    <x v="1225"/>
    <n v="55"/>
    <x v="5"/>
    <x v="0"/>
    <x v="5"/>
    <n v="140.4"/>
    <x v="12"/>
    <n v="2246.4"/>
    <n v="269"/>
    <x v="0"/>
    <x v="4"/>
    <n v="53.3"/>
    <x v="0"/>
    <d v="2022-05-14T00:00:00"/>
    <x v="0"/>
    <n v="50"/>
    <x v="0"/>
    <n v="0.37"/>
    <x v="0"/>
    <x v="0"/>
  </r>
  <r>
    <x v="1226"/>
    <n v="69"/>
    <x v="3"/>
    <x v="0"/>
    <x v="6"/>
    <n v="158.9"/>
    <x v="3"/>
    <n v="1589"/>
    <n v="231"/>
    <x v="0"/>
    <x v="2"/>
    <n v="78"/>
    <x v="0"/>
    <d v="2022-10-06T00:00:00"/>
    <x v="0"/>
    <n v="44"/>
    <x v="0"/>
    <n v="0.35"/>
    <x v="0"/>
    <x v="0"/>
  </r>
  <r>
    <x v="1226"/>
    <n v="24"/>
    <x v="4"/>
    <x v="0"/>
    <x v="9"/>
    <n v="90.88"/>
    <x v="4"/>
    <n v="545.28"/>
    <n v="44"/>
    <x v="0"/>
    <x v="2"/>
    <n v="55.1"/>
    <x v="0"/>
    <d v="2020-09-20T00:00:00"/>
    <x v="1"/>
    <n v="7"/>
    <x v="2"/>
    <n v="0.2"/>
    <x v="1"/>
    <x v="0"/>
  </r>
  <r>
    <x v="1227"/>
    <n v="42"/>
    <x v="2"/>
    <x v="0"/>
    <x v="5"/>
    <n v="87.62"/>
    <x v="7"/>
    <n v="700.96"/>
    <n v="279"/>
    <x v="0"/>
    <x v="4"/>
    <n v="21.8"/>
    <x v="1"/>
    <d v="2023-04-15T00:00:00"/>
    <x v="2"/>
    <n v="58"/>
    <x v="0"/>
    <n v="0.51"/>
    <x v="2"/>
    <x v="0"/>
  </r>
  <r>
    <x v="1228"/>
    <n v="57"/>
    <x v="0"/>
    <x v="2"/>
    <x v="8"/>
    <n v="117.43"/>
    <x v="0"/>
    <n v="1056.8700000000001"/>
    <n v="136"/>
    <x v="0"/>
    <x v="0"/>
    <n v="66.5"/>
    <x v="0"/>
    <d v="2024-10-15T00:00:00"/>
    <x v="2"/>
    <n v="91"/>
    <x v="1"/>
    <n v="0.42"/>
    <x v="0"/>
    <x v="0"/>
  </r>
  <r>
    <x v="1229"/>
    <n v="48"/>
    <x v="5"/>
    <x v="1"/>
    <x v="4"/>
    <n v="199.19"/>
    <x v="2"/>
    <n v="1394.33"/>
    <n v="230"/>
    <x v="0"/>
    <x v="0"/>
    <n v="35.299999999999997"/>
    <x v="1"/>
    <d v="2022-11-28T00:00:00"/>
    <x v="0"/>
    <n v="87"/>
    <x v="1"/>
    <n v="0.31"/>
    <x v="0"/>
    <x v="0"/>
  </r>
  <r>
    <x v="1229"/>
    <n v="50"/>
    <x v="5"/>
    <x v="0"/>
    <x v="6"/>
    <n v="57.95"/>
    <x v="6"/>
    <n v="637.45000000000005"/>
    <n v="143"/>
    <x v="0"/>
    <x v="0"/>
    <n v="16.3"/>
    <x v="2"/>
    <d v="2022-03-30T00:00:00"/>
    <x v="0"/>
    <n v="30"/>
    <x v="2"/>
    <n v="0.18"/>
    <x v="1"/>
    <x v="0"/>
  </r>
  <r>
    <x v="1230"/>
    <n v="55"/>
    <x v="5"/>
    <x v="0"/>
    <x v="6"/>
    <n v="57.09"/>
    <x v="0"/>
    <n v="513.81000000000006"/>
    <n v="317"/>
    <x v="0"/>
    <x v="2"/>
    <n v="76.2"/>
    <x v="0"/>
    <d v="2022-11-15T00:00:00"/>
    <x v="0"/>
    <n v="77"/>
    <x v="1"/>
    <n v="0.38"/>
    <x v="0"/>
    <x v="0"/>
  </r>
  <r>
    <x v="1230"/>
    <n v="41"/>
    <x v="2"/>
    <x v="0"/>
    <x v="2"/>
    <n v="289.83"/>
    <x v="6"/>
    <n v="3188.1299999999997"/>
    <n v="81"/>
    <x v="0"/>
    <x v="3"/>
    <n v="71.599999999999994"/>
    <x v="0"/>
    <d v="2022-12-11T00:00:00"/>
    <x v="0"/>
    <n v="58"/>
    <x v="0"/>
    <n v="0.41"/>
    <x v="0"/>
    <x v="0"/>
  </r>
  <r>
    <x v="1231"/>
    <n v="29"/>
    <x v="1"/>
    <x v="1"/>
    <x v="9"/>
    <n v="144.01"/>
    <x v="6"/>
    <n v="1584.11"/>
    <n v="252"/>
    <x v="0"/>
    <x v="0"/>
    <n v="0"/>
    <x v="2"/>
    <d v="2021-03-06T00:00:00"/>
    <x v="0"/>
    <n v="36"/>
    <x v="0"/>
    <n v="0.12"/>
    <x v="1"/>
    <x v="0"/>
  </r>
  <r>
    <x v="1231"/>
    <n v="70"/>
    <x v="3"/>
    <x v="0"/>
    <x v="7"/>
    <n v="56.42"/>
    <x v="4"/>
    <n v="338.52"/>
    <n v="52"/>
    <x v="0"/>
    <x v="1"/>
    <n v="2.6"/>
    <x v="2"/>
    <d v="2020-12-10T00:00:00"/>
    <x v="1"/>
    <n v="17"/>
    <x v="2"/>
    <n v="0.06"/>
    <x v="1"/>
    <x v="0"/>
  </r>
  <r>
    <x v="1231"/>
    <n v="53"/>
    <x v="5"/>
    <x v="1"/>
    <x v="3"/>
    <n v="68.38"/>
    <x v="0"/>
    <n v="615.41999999999996"/>
    <n v="106"/>
    <x v="0"/>
    <x v="3"/>
    <n v="93.8"/>
    <x v="0"/>
    <d v="2025-03-13T00:00:00"/>
    <x v="2"/>
    <n v="66"/>
    <x v="0"/>
    <n v="0.09"/>
    <x v="1"/>
    <x v="0"/>
  </r>
  <r>
    <x v="1232"/>
    <n v="71"/>
    <x v="3"/>
    <x v="0"/>
    <x v="5"/>
    <n v="61.31"/>
    <x v="6"/>
    <n v="674.41000000000008"/>
    <n v="302"/>
    <x v="0"/>
    <x v="3"/>
    <n v="40.5"/>
    <x v="1"/>
    <d v="2024-04-25T00:00:00"/>
    <x v="2"/>
    <n v="21"/>
    <x v="2"/>
    <n v="0.28000000000000003"/>
    <x v="0"/>
    <x v="0"/>
  </r>
  <r>
    <x v="1233"/>
    <n v="49"/>
    <x v="5"/>
    <x v="1"/>
    <x v="3"/>
    <n v="91.17"/>
    <x v="0"/>
    <n v="820.53"/>
    <n v="68"/>
    <x v="0"/>
    <x v="4"/>
    <n v="14.8"/>
    <x v="2"/>
    <d v="2022-08-15T00:00:00"/>
    <x v="0"/>
    <n v="89"/>
    <x v="1"/>
    <n v="0.24"/>
    <x v="0"/>
    <x v="0"/>
  </r>
  <r>
    <x v="1233"/>
    <n v="54"/>
    <x v="5"/>
    <x v="0"/>
    <x v="9"/>
    <n v="45.92"/>
    <x v="14"/>
    <n v="183.68"/>
    <n v="47"/>
    <x v="0"/>
    <x v="0"/>
    <n v="75.900000000000006"/>
    <x v="0"/>
    <d v="2025-06-08T00:00:00"/>
    <x v="2"/>
    <n v="17"/>
    <x v="2"/>
    <n v="0.47"/>
    <x v="0"/>
    <x v="0"/>
  </r>
  <r>
    <x v="1234"/>
    <n v="25"/>
    <x v="4"/>
    <x v="0"/>
    <x v="6"/>
    <n v="145.34"/>
    <x v="14"/>
    <n v="581.36"/>
    <n v="245"/>
    <x v="0"/>
    <x v="3"/>
    <n v="55.6"/>
    <x v="0"/>
    <d v="2024-05-12T00:00:00"/>
    <x v="2"/>
    <n v="86"/>
    <x v="1"/>
    <n v="0.12"/>
    <x v="1"/>
    <x v="0"/>
  </r>
  <r>
    <x v="1235"/>
    <n v="48"/>
    <x v="5"/>
    <x v="1"/>
    <x v="4"/>
    <n v="72.23"/>
    <x v="3"/>
    <n v="722.30000000000007"/>
    <n v="283"/>
    <x v="0"/>
    <x v="2"/>
    <n v="3.9"/>
    <x v="2"/>
    <d v="2020-09-07T00:00:00"/>
    <x v="1"/>
    <n v="31"/>
    <x v="2"/>
    <n v="0.44"/>
    <x v="0"/>
    <x v="0"/>
  </r>
  <r>
    <x v="1235"/>
    <n v="64"/>
    <x v="0"/>
    <x v="1"/>
    <x v="0"/>
    <n v="50.67"/>
    <x v="8"/>
    <n v="608.04"/>
    <n v="15"/>
    <x v="0"/>
    <x v="0"/>
    <n v="65.599999999999994"/>
    <x v="0"/>
    <d v="2022-06-01T00:00:00"/>
    <x v="0"/>
    <n v="26"/>
    <x v="2"/>
    <n v="0.11"/>
    <x v="1"/>
    <x v="0"/>
  </r>
  <r>
    <x v="1236"/>
    <n v="20"/>
    <x v="4"/>
    <x v="2"/>
    <x v="5"/>
    <n v="36.53"/>
    <x v="13"/>
    <n v="511.42"/>
    <n v="48"/>
    <x v="0"/>
    <x v="4"/>
    <n v="88.2"/>
    <x v="0"/>
    <d v="2024-09-25T00:00:00"/>
    <x v="2"/>
    <n v="31"/>
    <x v="2"/>
    <n v="0.44"/>
    <x v="0"/>
    <x v="0"/>
  </r>
  <r>
    <x v="1237"/>
    <n v="60"/>
    <x v="0"/>
    <x v="0"/>
    <x v="9"/>
    <n v="166.84"/>
    <x v="2"/>
    <n v="1167.8800000000001"/>
    <n v="245"/>
    <x v="0"/>
    <x v="2"/>
    <n v="82.9"/>
    <x v="0"/>
    <d v="2025-05-23T00:00:00"/>
    <x v="2"/>
    <n v="5"/>
    <x v="2"/>
    <n v="0.15"/>
    <x v="1"/>
    <x v="0"/>
  </r>
  <r>
    <x v="1238"/>
    <n v="28"/>
    <x v="1"/>
    <x v="0"/>
    <x v="3"/>
    <n v="246.7"/>
    <x v="6"/>
    <n v="2713.7"/>
    <n v="45"/>
    <x v="0"/>
    <x v="3"/>
    <n v="95.9"/>
    <x v="0"/>
    <d v="2025-06-02T00:00:00"/>
    <x v="2"/>
    <n v="29"/>
    <x v="2"/>
    <n v="7.0000000000000007E-2"/>
    <x v="1"/>
    <x v="0"/>
  </r>
  <r>
    <x v="1239"/>
    <n v="71"/>
    <x v="3"/>
    <x v="0"/>
    <x v="0"/>
    <n v="114.05"/>
    <x v="8"/>
    <n v="1368.6"/>
    <n v="254"/>
    <x v="0"/>
    <x v="0"/>
    <n v="0"/>
    <x v="2"/>
    <d v="2021-03-17T00:00:00"/>
    <x v="0"/>
    <n v="47"/>
    <x v="0"/>
    <n v="0.32"/>
    <x v="0"/>
    <x v="0"/>
  </r>
  <r>
    <x v="1240"/>
    <n v="29"/>
    <x v="1"/>
    <x v="1"/>
    <x v="7"/>
    <n v="275.49"/>
    <x v="0"/>
    <n v="2479.41"/>
    <n v="21"/>
    <x v="0"/>
    <x v="0"/>
    <n v="87.7"/>
    <x v="0"/>
    <d v="2025-02-14T00:00:00"/>
    <x v="2"/>
    <n v="82"/>
    <x v="1"/>
    <n v="0.34"/>
    <x v="0"/>
    <x v="0"/>
  </r>
  <r>
    <x v="1240"/>
    <n v="76"/>
    <x v="3"/>
    <x v="1"/>
    <x v="3"/>
    <n v="222.65"/>
    <x v="3"/>
    <n v="2226.5"/>
    <n v="337"/>
    <x v="0"/>
    <x v="2"/>
    <n v="15.9"/>
    <x v="2"/>
    <d v="2023-01-30T00:00:00"/>
    <x v="2"/>
    <n v="48"/>
    <x v="0"/>
    <n v="0.39"/>
    <x v="0"/>
    <x v="0"/>
  </r>
  <r>
    <x v="1241"/>
    <n v="28"/>
    <x v="1"/>
    <x v="0"/>
    <x v="1"/>
    <m/>
    <x v="4"/>
    <n v="0"/>
    <n v="54"/>
    <x v="1"/>
    <x v="4"/>
    <n v="0"/>
    <x v="2"/>
    <d v="2021-05-13T00:00:00"/>
    <x v="0"/>
    <n v="48"/>
    <x v="0"/>
    <n v="0.22"/>
    <x v="0"/>
    <x v="1"/>
  </r>
  <r>
    <x v="1242"/>
    <n v="58"/>
    <x v="0"/>
    <x v="2"/>
    <x v="5"/>
    <n v="88.37"/>
    <x v="1"/>
    <n v="1148.81"/>
    <n v="289"/>
    <x v="0"/>
    <x v="3"/>
    <n v="48.3"/>
    <x v="1"/>
    <d v="2024-12-24T00:00:00"/>
    <x v="2"/>
    <n v="96"/>
    <x v="1"/>
    <n v="0.25"/>
    <x v="0"/>
    <x v="0"/>
  </r>
  <r>
    <x v="1243"/>
    <n v="64"/>
    <x v="0"/>
    <x v="1"/>
    <x v="0"/>
    <n v="138.15"/>
    <x v="3"/>
    <n v="1381.5"/>
    <n v="163"/>
    <x v="0"/>
    <x v="4"/>
    <n v="69.7"/>
    <x v="0"/>
    <d v="2023-10-11T00:00:00"/>
    <x v="2"/>
    <n v="11"/>
    <x v="2"/>
    <n v="0.6"/>
    <x v="2"/>
    <x v="0"/>
  </r>
  <r>
    <x v="1244"/>
    <n v="54"/>
    <x v="5"/>
    <x v="0"/>
    <x v="9"/>
    <n v="179.04"/>
    <x v="7"/>
    <n v="1432.32"/>
    <n v="188"/>
    <x v="0"/>
    <x v="2"/>
    <n v="22.1"/>
    <x v="1"/>
    <d v="2021-09-12T00:00:00"/>
    <x v="0"/>
    <n v="69"/>
    <x v="1"/>
    <n v="0.43"/>
    <x v="0"/>
    <x v="0"/>
  </r>
  <r>
    <x v="1245"/>
    <n v="19"/>
    <x v="4"/>
    <x v="0"/>
    <x v="3"/>
    <n v="131.28"/>
    <x v="7"/>
    <n v="1050.24"/>
    <n v="303"/>
    <x v="0"/>
    <x v="4"/>
    <n v="48.4"/>
    <x v="1"/>
    <d v="2021-08-05T00:00:00"/>
    <x v="0"/>
    <n v="68"/>
    <x v="1"/>
    <n v="0.44"/>
    <x v="0"/>
    <x v="0"/>
  </r>
  <r>
    <x v="1246"/>
    <n v="69"/>
    <x v="3"/>
    <x v="1"/>
    <x v="0"/>
    <n v="112.24"/>
    <x v="7"/>
    <n v="897.92"/>
    <n v="258"/>
    <x v="0"/>
    <x v="4"/>
    <n v="0"/>
    <x v="2"/>
    <d v="2021-09-13T00:00:00"/>
    <x v="0"/>
    <n v="23"/>
    <x v="2"/>
    <n v="0.28999999999999998"/>
    <x v="0"/>
    <x v="0"/>
  </r>
  <r>
    <x v="1247"/>
    <n v="56"/>
    <x v="0"/>
    <x v="0"/>
    <x v="2"/>
    <n v="23.32"/>
    <x v="7"/>
    <n v="186.56"/>
    <n v="289"/>
    <x v="0"/>
    <x v="4"/>
    <n v="28.4"/>
    <x v="1"/>
    <d v="2024-07-28T00:00:00"/>
    <x v="2"/>
    <n v="95"/>
    <x v="1"/>
    <n v="0.27"/>
    <x v="0"/>
    <x v="0"/>
  </r>
  <r>
    <x v="1248"/>
    <n v="18"/>
    <x v="4"/>
    <x v="0"/>
    <x v="4"/>
    <n v="157.44999999999999"/>
    <x v="18"/>
    <n v="3306.45"/>
    <n v="14"/>
    <x v="0"/>
    <x v="1"/>
    <n v="25"/>
    <x v="1"/>
    <d v="2025-04-18T00:00:00"/>
    <x v="2"/>
    <n v="36"/>
    <x v="0"/>
    <n v="0.11"/>
    <x v="1"/>
    <x v="0"/>
  </r>
  <r>
    <x v="1249"/>
    <n v="79"/>
    <x v="3"/>
    <x v="1"/>
    <x v="8"/>
    <n v="96.42"/>
    <x v="1"/>
    <n v="1253.46"/>
    <n v="345"/>
    <x v="0"/>
    <x v="3"/>
    <n v="2"/>
    <x v="2"/>
    <d v="2023-11-14T00:00:00"/>
    <x v="2"/>
    <n v="97"/>
    <x v="1"/>
    <n v="0.08"/>
    <x v="1"/>
    <x v="0"/>
  </r>
  <r>
    <x v="1250"/>
    <n v="34"/>
    <x v="1"/>
    <x v="0"/>
    <x v="0"/>
    <n v="206.14"/>
    <x v="2"/>
    <n v="1442.98"/>
    <n v="268"/>
    <x v="0"/>
    <x v="0"/>
    <n v="72.900000000000006"/>
    <x v="0"/>
    <d v="2023-12-11T00:00:00"/>
    <x v="2"/>
    <n v="11"/>
    <x v="2"/>
    <n v="0.06"/>
    <x v="1"/>
    <x v="0"/>
  </r>
  <r>
    <x v="1251"/>
    <n v="32"/>
    <x v="1"/>
    <x v="1"/>
    <x v="9"/>
    <n v="204.03"/>
    <x v="7"/>
    <n v="1632.24"/>
    <n v="23"/>
    <x v="0"/>
    <x v="0"/>
    <n v="76.5"/>
    <x v="0"/>
    <d v="2024-10-20T00:00:00"/>
    <x v="2"/>
    <n v="41"/>
    <x v="0"/>
    <n v="0.27"/>
    <x v="0"/>
    <x v="0"/>
  </r>
  <r>
    <x v="1252"/>
    <n v="29"/>
    <x v="1"/>
    <x v="0"/>
    <x v="0"/>
    <n v="93.87"/>
    <x v="3"/>
    <n v="938.7"/>
    <n v="321"/>
    <x v="1"/>
    <x v="0"/>
    <n v="0"/>
    <x v="2"/>
    <d v="2021-11-23T00:00:00"/>
    <x v="0"/>
    <n v="3"/>
    <x v="2"/>
    <n v="0.44"/>
    <x v="0"/>
    <x v="0"/>
  </r>
  <r>
    <x v="1253"/>
    <n v="20"/>
    <x v="4"/>
    <x v="2"/>
    <x v="1"/>
    <n v="148.5"/>
    <x v="2"/>
    <n v="1039.5"/>
    <n v="283"/>
    <x v="0"/>
    <x v="4"/>
    <n v="72.5"/>
    <x v="0"/>
    <d v="2021-08-16T00:00:00"/>
    <x v="0"/>
    <n v="64"/>
    <x v="0"/>
    <n v="0.52"/>
    <x v="2"/>
    <x v="0"/>
  </r>
  <r>
    <x v="1253"/>
    <n v="50"/>
    <x v="5"/>
    <x v="0"/>
    <x v="6"/>
    <n v="148.93"/>
    <x v="3"/>
    <n v="1489.3000000000002"/>
    <n v="70"/>
    <x v="1"/>
    <x v="4"/>
    <n v="75.099999999999994"/>
    <x v="0"/>
    <d v="2025-04-23T00:00:00"/>
    <x v="2"/>
    <n v="62"/>
    <x v="0"/>
    <n v="0.24"/>
    <x v="0"/>
    <x v="0"/>
  </r>
  <r>
    <x v="1254"/>
    <n v="26"/>
    <x v="1"/>
    <x v="1"/>
    <x v="4"/>
    <n v="36.54"/>
    <x v="3"/>
    <n v="365.4"/>
    <n v="326"/>
    <x v="0"/>
    <x v="0"/>
    <n v="44.7"/>
    <x v="1"/>
    <d v="2021-07-23T00:00:00"/>
    <x v="0"/>
    <n v="33"/>
    <x v="2"/>
    <n v="0.15"/>
    <x v="1"/>
    <x v="0"/>
  </r>
  <r>
    <x v="1255"/>
    <n v="43"/>
    <x v="2"/>
    <x v="1"/>
    <x v="1"/>
    <n v="138.69"/>
    <x v="6"/>
    <n v="1525.59"/>
    <n v="240"/>
    <x v="0"/>
    <x v="0"/>
    <n v="28.2"/>
    <x v="1"/>
    <d v="2023-12-05T00:00:00"/>
    <x v="2"/>
    <n v="53"/>
    <x v="0"/>
    <n v="0.34"/>
    <x v="0"/>
    <x v="0"/>
  </r>
  <r>
    <x v="1256"/>
    <n v="60"/>
    <x v="0"/>
    <x v="0"/>
    <x v="1"/>
    <n v="56.68"/>
    <x v="8"/>
    <n v="680.16"/>
    <n v="168"/>
    <x v="0"/>
    <x v="0"/>
    <n v="9.6999999999999993"/>
    <x v="2"/>
    <d v="2024-12-21T00:00:00"/>
    <x v="2"/>
    <n v="76"/>
    <x v="1"/>
    <n v="0.41"/>
    <x v="0"/>
    <x v="0"/>
  </r>
  <r>
    <x v="1257"/>
    <n v="66"/>
    <x v="3"/>
    <x v="0"/>
    <x v="5"/>
    <n v="155.55000000000001"/>
    <x v="9"/>
    <n v="2333.25"/>
    <n v="241"/>
    <x v="0"/>
    <x v="4"/>
    <n v="0"/>
    <x v="2"/>
    <d v="2024-07-06T00:00:00"/>
    <x v="2"/>
    <n v="56"/>
    <x v="0"/>
    <n v="0.53"/>
    <x v="2"/>
    <x v="0"/>
  </r>
  <r>
    <x v="1258"/>
    <n v="53"/>
    <x v="5"/>
    <x v="1"/>
    <x v="1"/>
    <n v="74.45"/>
    <x v="0"/>
    <n v="670.05000000000007"/>
    <n v="196"/>
    <x v="0"/>
    <x v="0"/>
    <n v="55.2"/>
    <x v="0"/>
    <d v="2022-10-13T00:00:00"/>
    <x v="0"/>
    <n v="60"/>
    <x v="0"/>
    <n v="0.46"/>
    <x v="0"/>
    <x v="0"/>
  </r>
  <r>
    <x v="1258"/>
    <n v="75"/>
    <x v="3"/>
    <x v="1"/>
    <x v="1"/>
    <n v="135.05000000000001"/>
    <x v="2"/>
    <n v="945.35000000000014"/>
    <n v="204"/>
    <x v="0"/>
    <x v="2"/>
    <n v="55.4"/>
    <x v="0"/>
    <d v="2023-04-28T00:00:00"/>
    <x v="2"/>
    <n v="77"/>
    <x v="1"/>
    <n v="0.69"/>
    <x v="2"/>
    <x v="0"/>
  </r>
  <r>
    <x v="1259"/>
    <n v="25"/>
    <x v="4"/>
    <x v="2"/>
    <x v="9"/>
    <n v="86.23"/>
    <x v="5"/>
    <n v="1465.91"/>
    <n v="216"/>
    <x v="0"/>
    <x v="3"/>
    <n v="97.2"/>
    <x v="0"/>
    <d v="2022-11-22T00:00:00"/>
    <x v="0"/>
    <n v="20"/>
    <x v="2"/>
    <n v="0.19"/>
    <x v="1"/>
    <x v="0"/>
  </r>
  <r>
    <x v="1259"/>
    <n v="33"/>
    <x v="1"/>
    <x v="0"/>
    <x v="8"/>
    <n v="218.16"/>
    <x v="0"/>
    <n v="1963.44"/>
    <n v="248"/>
    <x v="0"/>
    <x v="3"/>
    <n v="56.7"/>
    <x v="0"/>
    <d v="2024-12-20T00:00:00"/>
    <x v="2"/>
    <n v="85"/>
    <x v="1"/>
    <n v="0.43"/>
    <x v="0"/>
    <x v="0"/>
  </r>
  <r>
    <x v="1260"/>
    <n v="78"/>
    <x v="3"/>
    <x v="0"/>
    <x v="2"/>
    <m/>
    <x v="0"/>
    <n v="0"/>
    <n v="152"/>
    <x v="0"/>
    <x v="3"/>
    <n v="28.6"/>
    <x v="1"/>
    <d v="2021-01-15T00:00:00"/>
    <x v="0"/>
    <n v="76"/>
    <x v="1"/>
    <n v="0.12"/>
    <x v="1"/>
    <x v="1"/>
  </r>
  <r>
    <x v="1261"/>
    <n v="61"/>
    <x v="0"/>
    <x v="2"/>
    <x v="3"/>
    <n v="160.91"/>
    <x v="3"/>
    <n v="1609.1"/>
    <n v="107"/>
    <x v="0"/>
    <x v="2"/>
    <n v="36.6"/>
    <x v="1"/>
    <d v="2024-06-06T00:00:00"/>
    <x v="2"/>
    <n v="76"/>
    <x v="1"/>
    <n v="0.45"/>
    <x v="0"/>
    <x v="0"/>
  </r>
  <r>
    <x v="1262"/>
    <n v="58"/>
    <x v="0"/>
    <x v="0"/>
    <x v="1"/>
    <n v="175.77"/>
    <x v="12"/>
    <n v="2812.32"/>
    <n v="262"/>
    <x v="0"/>
    <x v="4"/>
    <n v="67.8"/>
    <x v="0"/>
    <d v="2020-08-04T00:00:00"/>
    <x v="1"/>
    <n v="96"/>
    <x v="1"/>
    <n v="0.28000000000000003"/>
    <x v="0"/>
    <x v="0"/>
  </r>
  <r>
    <x v="1263"/>
    <n v="26"/>
    <x v="1"/>
    <x v="0"/>
    <x v="5"/>
    <n v="81.86"/>
    <x v="0"/>
    <n v="736.74"/>
    <n v="130"/>
    <x v="0"/>
    <x v="1"/>
    <n v="28.2"/>
    <x v="1"/>
    <d v="2021-11-15T00:00:00"/>
    <x v="0"/>
    <n v="25"/>
    <x v="2"/>
    <n v="0.61"/>
    <x v="2"/>
    <x v="0"/>
  </r>
  <r>
    <x v="1264"/>
    <n v="46"/>
    <x v="5"/>
    <x v="0"/>
    <x v="1"/>
    <n v="148.82"/>
    <x v="0"/>
    <n v="1339.3799999999999"/>
    <n v="236"/>
    <x v="0"/>
    <x v="4"/>
    <n v="85.1"/>
    <x v="0"/>
    <d v="2023-01-25T00:00:00"/>
    <x v="2"/>
    <n v="15"/>
    <x v="2"/>
    <n v="0.22"/>
    <x v="0"/>
    <x v="0"/>
  </r>
  <r>
    <x v="1264"/>
    <n v="32"/>
    <x v="1"/>
    <x v="1"/>
    <x v="0"/>
    <n v="238.99"/>
    <x v="0"/>
    <n v="2150.91"/>
    <n v="295"/>
    <x v="0"/>
    <x v="0"/>
    <n v="34.799999999999997"/>
    <x v="1"/>
    <d v="2021-03-06T00:00:00"/>
    <x v="0"/>
    <n v="81"/>
    <x v="1"/>
    <n v="0.2"/>
    <x v="1"/>
    <x v="0"/>
  </r>
  <r>
    <x v="1265"/>
    <n v="29"/>
    <x v="1"/>
    <x v="0"/>
    <x v="4"/>
    <n v="44.13"/>
    <x v="0"/>
    <n v="397.17"/>
    <n v="80"/>
    <x v="0"/>
    <x v="0"/>
    <n v="85.6"/>
    <x v="0"/>
    <d v="2021-10-27T00:00:00"/>
    <x v="0"/>
    <n v="69"/>
    <x v="1"/>
    <n v="0.31"/>
    <x v="0"/>
    <x v="0"/>
  </r>
  <r>
    <x v="1265"/>
    <n v="66"/>
    <x v="3"/>
    <x v="1"/>
    <x v="9"/>
    <n v="35.56"/>
    <x v="13"/>
    <n v="497.84000000000003"/>
    <n v="19"/>
    <x v="0"/>
    <x v="2"/>
    <n v="53.5"/>
    <x v="0"/>
    <d v="2025-01-17T00:00:00"/>
    <x v="2"/>
    <n v="13"/>
    <x v="2"/>
    <n v="0.28000000000000003"/>
    <x v="0"/>
    <x v="0"/>
  </r>
  <r>
    <x v="1266"/>
    <n v="71"/>
    <x v="3"/>
    <x v="0"/>
    <x v="4"/>
    <m/>
    <x v="6"/>
    <n v="0"/>
    <n v="252"/>
    <x v="0"/>
    <x v="4"/>
    <n v="33.799999999999997"/>
    <x v="1"/>
    <d v="2022-02-19T00:00:00"/>
    <x v="0"/>
    <n v="86"/>
    <x v="1"/>
    <n v="0.1"/>
    <x v="1"/>
    <x v="1"/>
  </r>
  <r>
    <x v="1266"/>
    <n v="41"/>
    <x v="2"/>
    <x v="1"/>
    <x v="9"/>
    <n v="145.16"/>
    <x v="6"/>
    <n v="1596.76"/>
    <n v="86"/>
    <x v="0"/>
    <x v="1"/>
    <n v="54.4"/>
    <x v="0"/>
    <d v="2021-08-14T00:00:00"/>
    <x v="0"/>
    <n v="25"/>
    <x v="2"/>
    <n v="0.37"/>
    <x v="0"/>
    <x v="0"/>
  </r>
  <r>
    <x v="1267"/>
    <n v="65"/>
    <x v="0"/>
    <x v="0"/>
    <x v="8"/>
    <n v="126.97"/>
    <x v="3"/>
    <n v="1269.7"/>
    <n v="299"/>
    <x v="0"/>
    <x v="4"/>
    <n v="20.2"/>
    <x v="1"/>
    <d v="2024-03-28T00:00:00"/>
    <x v="2"/>
    <n v="44"/>
    <x v="0"/>
    <n v="0.46"/>
    <x v="0"/>
    <x v="0"/>
  </r>
  <r>
    <x v="1268"/>
    <n v="36"/>
    <x v="2"/>
    <x v="1"/>
    <x v="5"/>
    <n v="150.84"/>
    <x v="10"/>
    <n v="754.2"/>
    <n v="112"/>
    <x v="0"/>
    <x v="1"/>
    <n v="45.6"/>
    <x v="1"/>
    <d v="2024-08-22T00:00:00"/>
    <x v="2"/>
    <n v="26"/>
    <x v="2"/>
    <n v="0.34"/>
    <x v="0"/>
    <x v="0"/>
  </r>
  <r>
    <x v="1269"/>
    <n v="29"/>
    <x v="1"/>
    <x v="1"/>
    <x v="1"/>
    <n v="22.75"/>
    <x v="0"/>
    <n v="204.75"/>
    <n v="86"/>
    <x v="0"/>
    <x v="3"/>
    <n v="22.3"/>
    <x v="1"/>
    <d v="2021-12-04T00:00:00"/>
    <x v="0"/>
    <n v="88"/>
    <x v="1"/>
    <n v="0.65"/>
    <x v="2"/>
    <x v="0"/>
  </r>
  <r>
    <x v="1270"/>
    <n v="51"/>
    <x v="5"/>
    <x v="0"/>
    <x v="0"/>
    <n v="130.19999999999999"/>
    <x v="12"/>
    <n v="2083.1999999999998"/>
    <n v="263"/>
    <x v="0"/>
    <x v="3"/>
    <n v="78.2"/>
    <x v="0"/>
    <d v="2023-03-08T00:00:00"/>
    <x v="2"/>
    <n v="16"/>
    <x v="2"/>
    <n v="0.28000000000000003"/>
    <x v="0"/>
    <x v="0"/>
  </r>
  <r>
    <x v="1271"/>
    <n v="68"/>
    <x v="3"/>
    <x v="0"/>
    <x v="1"/>
    <n v="86.36"/>
    <x v="1"/>
    <n v="1122.68"/>
    <n v="269"/>
    <x v="0"/>
    <x v="4"/>
    <n v="46.6"/>
    <x v="1"/>
    <d v="2021-06-03T00:00:00"/>
    <x v="0"/>
    <n v="1"/>
    <x v="2"/>
    <n v="0.61"/>
    <x v="2"/>
    <x v="0"/>
  </r>
  <r>
    <x v="1271"/>
    <n v="40"/>
    <x v="2"/>
    <x v="2"/>
    <x v="2"/>
    <n v="173.18"/>
    <x v="2"/>
    <n v="1212.26"/>
    <n v="166"/>
    <x v="0"/>
    <x v="2"/>
    <n v="45.1"/>
    <x v="1"/>
    <d v="2021-03-10T00:00:00"/>
    <x v="0"/>
    <n v="19"/>
    <x v="2"/>
    <n v="0.32"/>
    <x v="0"/>
    <x v="0"/>
  </r>
  <r>
    <x v="1272"/>
    <n v="42"/>
    <x v="2"/>
    <x v="0"/>
    <x v="9"/>
    <n v="62.37"/>
    <x v="8"/>
    <n v="748.43999999999994"/>
    <n v="168"/>
    <x v="0"/>
    <x v="1"/>
    <n v="16.399999999999999"/>
    <x v="2"/>
    <d v="2023-08-13T00:00:00"/>
    <x v="2"/>
    <n v="35"/>
    <x v="0"/>
    <n v="0.11"/>
    <x v="1"/>
    <x v="0"/>
  </r>
  <r>
    <x v="1273"/>
    <n v="71"/>
    <x v="3"/>
    <x v="0"/>
    <x v="5"/>
    <n v="31.8"/>
    <x v="6"/>
    <n v="349.8"/>
    <n v="275"/>
    <x v="0"/>
    <x v="2"/>
    <n v="86.8"/>
    <x v="0"/>
    <d v="2022-10-15T00:00:00"/>
    <x v="0"/>
    <n v="41"/>
    <x v="0"/>
    <n v="0.08"/>
    <x v="1"/>
    <x v="0"/>
  </r>
  <r>
    <x v="1274"/>
    <n v="55"/>
    <x v="5"/>
    <x v="0"/>
    <x v="2"/>
    <n v="55.37"/>
    <x v="3"/>
    <n v="553.69999999999993"/>
    <n v="206"/>
    <x v="0"/>
    <x v="4"/>
    <n v="59.7"/>
    <x v="0"/>
    <d v="2024-04-22T00:00:00"/>
    <x v="2"/>
    <n v="88"/>
    <x v="1"/>
    <n v="0.08"/>
    <x v="1"/>
    <x v="0"/>
  </r>
  <r>
    <x v="1274"/>
    <n v="30"/>
    <x v="1"/>
    <x v="0"/>
    <x v="9"/>
    <n v="35.979999999999997"/>
    <x v="1"/>
    <n v="467.73999999999995"/>
    <n v="249"/>
    <x v="0"/>
    <x v="0"/>
    <n v="80.7"/>
    <x v="0"/>
    <d v="2023-03-10T00:00:00"/>
    <x v="2"/>
    <n v="80"/>
    <x v="1"/>
    <n v="0.51"/>
    <x v="2"/>
    <x v="0"/>
  </r>
  <r>
    <x v="1275"/>
    <n v="22"/>
    <x v="4"/>
    <x v="1"/>
    <x v="5"/>
    <n v="174.57"/>
    <x v="8"/>
    <n v="2094.84"/>
    <n v="235"/>
    <x v="0"/>
    <x v="3"/>
    <n v="76.8"/>
    <x v="0"/>
    <d v="2025-06-16T00:00:00"/>
    <x v="2"/>
    <n v="12"/>
    <x v="2"/>
    <n v="0.62"/>
    <x v="2"/>
    <x v="0"/>
  </r>
  <r>
    <x v="1275"/>
    <n v="59"/>
    <x v="0"/>
    <x v="1"/>
    <x v="2"/>
    <n v="132.31"/>
    <x v="2"/>
    <n v="926.17000000000007"/>
    <n v="112"/>
    <x v="0"/>
    <x v="1"/>
    <n v="32.299999999999997"/>
    <x v="1"/>
    <d v="2021-03-10T00:00:00"/>
    <x v="0"/>
    <n v="24"/>
    <x v="2"/>
    <n v="0.21"/>
    <x v="0"/>
    <x v="0"/>
  </r>
  <r>
    <x v="1276"/>
    <n v="21"/>
    <x v="4"/>
    <x v="1"/>
    <x v="0"/>
    <n v="47.09"/>
    <x v="4"/>
    <n v="282.54000000000002"/>
    <n v="169"/>
    <x v="0"/>
    <x v="2"/>
    <n v="47.9"/>
    <x v="1"/>
    <d v="2025-04-29T00:00:00"/>
    <x v="2"/>
    <n v="19"/>
    <x v="2"/>
    <n v="0.42"/>
    <x v="0"/>
    <x v="0"/>
  </r>
  <r>
    <x v="1277"/>
    <n v="55"/>
    <x v="5"/>
    <x v="0"/>
    <x v="7"/>
    <n v="45.04"/>
    <x v="2"/>
    <n v="315.27999999999997"/>
    <n v="29"/>
    <x v="0"/>
    <x v="3"/>
    <n v="58.5"/>
    <x v="0"/>
    <d v="2021-09-11T00:00:00"/>
    <x v="0"/>
    <n v="10"/>
    <x v="2"/>
    <n v="0.02"/>
    <x v="1"/>
    <x v="0"/>
  </r>
  <r>
    <x v="1278"/>
    <n v="56"/>
    <x v="0"/>
    <x v="0"/>
    <x v="5"/>
    <n v="119.04"/>
    <x v="1"/>
    <n v="1547.52"/>
    <n v="161"/>
    <x v="0"/>
    <x v="0"/>
    <n v="44.7"/>
    <x v="1"/>
    <d v="2024-03-31T00:00:00"/>
    <x v="2"/>
    <n v="44"/>
    <x v="0"/>
    <n v="7.0000000000000007E-2"/>
    <x v="1"/>
    <x v="0"/>
  </r>
  <r>
    <x v="1279"/>
    <n v="51"/>
    <x v="5"/>
    <x v="0"/>
    <x v="3"/>
    <n v="25.37"/>
    <x v="2"/>
    <n v="177.59"/>
    <n v="54"/>
    <x v="0"/>
    <x v="3"/>
    <n v="0"/>
    <x v="2"/>
    <d v="2023-07-11T00:00:00"/>
    <x v="2"/>
    <n v="76"/>
    <x v="1"/>
    <n v="0.7"/>
    <x v="2"/>
    <x v="0"/>
  </r>
  <r>
    <x v="1280"/>
    <n v="55"/>
    <x v="5"/>
    <x v="2"/>
    <x v="0"/>
    <n v="53.37"/>
    <x v="7"/>
    <n v="426.96"/>
    <n v="341"/>
    <x v="0"/>
    <x v="3"/>
    <n v="82.5"/>
    <x v="0"/>
    <d v="2020-12-10T00:00:00"/>
    <x v="1"/>
    <n v="54"/>
    <x v="0"/>
    <n v="0.12"/>
    <x v="1"/>
    <x v="0"/>
  </r>
  <r>
    <x v="1280"/>
    <n v="42"/>
    <x v="2"/>
    <x v="0"/>
    <x v="5"/>
    <n v="76.31"/>
    <x v="0"/>
    <n v="686.79"/>
    <n v="67"/>
    <x v="0"/>
    <x v="1"/>
    <n v="90.1"/>
    <x v="0"/>
    <d v="2022-10-18T00:00:00"/>
    <x v="0"/>
    <n v="94"/>
    <x v="1"/>
    <n v="0.32"/>
    <x v="0"/>
    <x v="0"/>
  </r>
  <r>
    <x v="1281"/>
    <n v="64"/>
    <x v="0"/>
    <x v="1"/>
    <x v="4"/>
    <m/>
    <x v="0"/>
    <n v="0"/>
    <n v="354"/>
    <x v="0"/>
    <x v="1"/>
    <n v="72.900000000000006"/>
    <x v="0"/>
    <d v="2022-01-06T00:00:00"/>
    <x v="0"/>
    <n v="85"/>
    <x v="1"/>
    <n v="0.26"/>
    <x v="0"/>
    <x v="1"/>
  </r>
  <r>
    <x v="1281"/>
    <n v="55"/>
    <x v="5"/>
    <x v="0"/>
    <x v="5"/>
    <n v="95.14"/>
    <x v="3"/>
    <n v="951.4"/>
    <n v="109"/>
    <x v="0"/>
    <x v="1"/>
    <n v="94"/>
    <x v="0"/>
    <d v="2024-04-21T00:00:00"/>
    <x v="2"/>
    <n v="48"/>
    <x v="0"/>
    <n v="0.1"/>
    <x v="1"/>
    <x v="0"/>
  </r>
  <r>
    <x v="1282"/>
    <n v="76"/>
    <x v="3"/>
    <x v="1"/>
    <x v="4"/>
    <n v="105.34"/>
    <x v="0"/>
    <n v="948.06000000000006"/>
    <n v="66"/>
    <x v="0"/>
    <x v="4"/>
    <n v="85"/>
    <x v="0"/>
    <d v="2021-10-03T00:00:00"/>
    <x v="0"/>
    <n v="65"/>
    <x v="0"/>
    <n v="0.14000000000000001"/>
    <x v="1"/>
    <x v="0"/>
  </r>
  <r>
    <x v="1283"/>
    <n v="40"/>
    <x v="2"/>
    <x v="1"/>
    <x v="2"/>
    <n v="101.23"/>
    <x v="13"/>
    <n v="1417.22"/>
    <n v="303"/>
    <x v="0"/>
    <x v="3"/>
    <n v="13.9"/>
    <x v="2"/>
    <d v="2023-08-09T00:00:00"/>
    <x v="2"/>
    <n v="6"/>
    <x v="2"/>
    <n v="0.51"/>
    <x v="2"/>
    <x v="0"/>
  </r>
  <r>
    <x v="1284"/>
    <n v="48"/>
    <x v="5"/>
    <x v="1"/>
    <x v="5"/>
    <n v="55"/>
    <x v="6"/>
    <n v="605"/>
    <n v="309"/>
    <x v="0"/>
    <x v="4"/>
    <n v="7.5"/>
    <x v="2"/>
    <d v="2024-01-20T00:00:00"/>
    <x v="2"/>
    <n v="91"/>
    <x v="1"/>
    <n v="0.44"/>
    <x v="0"/>
    <x v="0"/>
  </r>
  <r>
    <x v="1284"/>
    <n v="76"/>
    <x v="3"/>
    <x v="0"/>
    <x v="4"/>
    <n v="143.13999999999999"/>
    <x v="7"/>
    <n v="1145.1199999999999"/>
    <n v="17"/>
    <x v="0"/>
    <x v="3"/>
    <n v="75.400000000000006"/>
    <x v="0"/>
    <d v="2021-04-09T00:00:00"/>
    <x v="0"/>
    <n v="87"/>
    <x v="1"/>
    <n v="0.04"/>
    <x v="1"/>
    <x v="0"/>
  </r>
  <r>
    <x v="1285"/>
    <n v="47"/>
    <x v="5"/>
    <x v="1"/>
    <x v="6"/>
    <n v="35.21"/>
    <x v="0"/>
    <n v="316.89"/>
    <n v="334"/>
    <x v="0"/>
    <x v="4"/>
    <n v="83.3"/>
    <x v="0"/>
    <d v="2023-11-08T00:00:00"/>
    <x v="2"/>
    <n v="86"/>
    <x v="1"/>
    <n v="0.08"/>
    <x v="1"/>
    <x v="0"/>
  </r>
  <r>
    <x v="1286"/>
    <n v="39"/>
    <x v="2"/>
    <x v="0"/>
    <x v="2"/>
    <n v="81.260000000000005"/>
    <x v="7"/>
    <n v="650.08000000000004"/>
    <n v="271"/>
    <x v="0"/>
    <x v="1"/>
    <n v="42.9"/>
    <x v="1"/>
    <d v="2023-04-13T00:00:00"/>
    <x v="2"/>
    <n v="48"/>
    <x v="0"/>
    <n v="0.38"/>
    <x v="0"/>
    <x v="0"/>
  </r>
  <r>
    <x v="1286"/>
    <n v="30"/>
    <x v="1"/>
    <x v="1"/>
    <x v="1"/>
    <n v="41.23"/>
    <x v="1"/>
    <n v="535.99"/>
    <n v="255"/>
    <x v="0"/>
    <x v="2"/>
    <n v="51.3"/>
    <x v="0"/>
    <d v="2020-11-10T00:00:00"/>
    <x v="1"/>
    <n v="43"/>
    <x v="0"/>
    <n v="0.12"/>
    <x v="1"/>
    <x v="0"/>
  </r>
  <r>
    <x v="1286"/>
    <n v="45"/>
    <x v="2"/>
    <x v="2"/>
    <x v="0"/>
    <n v="49.9"/>
    <x v="0"/>
    <n v="449.09999999999997"/>
    <n v="184"/>
    <x v="0"/>
    <x v="4"/>
    <n v="55.9"/>
    <x v="0"/>
    <d v="2022-07-26T00:00:00"/>
    <x v="0"/>
    <n v="92"/>
    <x v="1"/>
    <n v="0.08"/>
    <x v="1"/>
    <x v="0"/>
  </r>
  <r>
    <x v="1287"/>
    <n v="72"/>
    <x v="3"/>
    <x v="1"/>
    <x v="2"/>
    <n v="168.95"/>
    <x v="3"/>
    <n v="1689.5"/>
    <n v="130"/>
    <x v="0"/>
    <x v="0"/>
    <n v="18"/>
    <x v="2"/>
    <d v="2024-11-12T00:00:00"/>
    <x v="2"/>
    <n v="43"/>
    <x v="0"/>
    <n v="0.21"/>
    <x v="0"/>
    <x v="0"/>
  </r>
  <r>
    <x v="1287"/>
    <n v="23"/>
    <x v="4"/>
    <x v="0"/>
    <x v="9"/>
    <n v="129.18"/>
    <x v="4"/>
    <n v="775.08"/>
    <n v="318"/>
    <x v="0"/>
    <x v="4"/>
    <n v="0"/>
    <x v="2"/>
    <d v="2023-05-07T00:00:00"/>
    <x v="2"/>
    <n v="14"/>
    <x v="2"/>
    <n v="0.35"/>
    <x v="0"/>
    <x v="0"/>
  </r>
  <r>
    <x v="1288"/>
    <n v="19"/>
    <x v="4"/>
    <x v="1"/>
    <x v="1"/>
    <n v="168.78"/>
    <x v="6"/>
    <n v="1856.58"/>
    <n v="222"/>
    <x v="0"/>
    <x v="0"/>
    <n v="94.3"/>
    <x v="0"/>
    <d v="2023-07-10T00:00:00"/>
    <x v="2"/>
    <n v="28"/>
    <x v="2"/>
    <n v="0.47"/>
    <x v="0"/>
    <x v="0"/>
  </r>
  <r>
    <x v="1289"/>
    <n v="65"/>
    <x v="0"/>
    <x v="0"/>
    <x v="9"/>
    <n v="59.47"/>
    <x v="4"/>
    <n v="356.82"/>
    <n v="71"/>
    <x v="0"/>
    <x v="2"/>
    <n v="53"/>
    <x v="0"/>
    <d v="2023-08-26T00:00:00"/>
    <x v="2"/>
    <n v="93"/>
    <x v="1"/>
    <n v="0.15"/>
    <x v="1"/>
    <x v="0"/>
  </r>
  <r>
    <x v="1290"/>
    <n v="76"/>
    <x v="3"/>
    <x v="1"/>
    <x v="9"/>
    <n v="196.87"/>
    <x v="0"/>
    <n v="1771.83"/>
    <n v="160"/>
    <x v="0"/>
    <x v="4"/>
    <n v="48.5"/>
    <x v="1"/>
    <d v="2021-10-29T00:00:00"/>
    <x v="0"/>
    <n v="25"/>
    <x v="2"/>
    <n v="0.31"/>
    <x v="0"/>
    <x v="0"/>
  </r>
  <r>
    <x v="1291"/>
    <n v="31"/>
    <x v="1"/>
    <x v="1"/>
    <x v="0"/>
    <n v="174.17"/>
    <x v="0"/>
    <n v="1567.53"/>
    <n v="107"/>
    <x v="0"/>
    <x v="3"/>
    <n v="60.7"/>
    <x v="0"/>
    <d v="2024-09-20T00:00:00"/>
    <x v="2"/>
    <n v="9"/>
    <x v="2"/>
    <n v="0.1"/>
    <x v="1"/>
    <x v="0"/>
  </r>
  <r>
    <x v="1292"/>
    <n v="38"/>
    <x v="2"/>
    <x v="0"/>
    <x v="4"/>
    <n v="99.52"/>
    <x v="12"/>
    <n v="1592.32"/>
    <n v="287"/>
    <x v="0"/>
    <x v="2"/>
    <n v="68.3"/>
    <x v="0"/>
    <d v="2021-01-11T00:00:00"/>
    <x v="0"/>
    <n v="14"/>
    <x v="2"/>
    <n v="0.43"/>
    <x v="0"/>
    <x v="0"/>
  </r>
  <r>
    <x v="1293"/>
    <n v="63"/>
    <x v="0"/>
    <x v="1"/>
    <x v="1"/>
    <n v="45.97"/>
    <x v="16"/>
    <n v="827.46"/>
    <n v="146"/>
    <x v="0"/>
    <x v="4"/>
    <n v="96"/>
    <x v="0"/>
    <d v="2023-10-10T00:00:00"/>
    <x v="2"/>
    <n v="21"/>
    <x v="2"/>
    <n v="0.25"/>
    <x v="0"/>
    <x v="0"/>
  </r>
  <r>
    <x v="1294"/>
    <n v="51"/>
    <x v="5"/>
    <x v="0"/>
    <x v="5"/>
    <n v="97.72"/>
    <x v="1"/>
    <n v="1270.3599999999999"/>
    <n v="104"/>
    <x v="0"/>
    <x v="1"/>
    <n v="72.8"/>
    <x v="0"/>
    <d v="2024-02-28T00:00:00"/>
    <x v="2"/>
    <n v="90"/>
    <x v="1"/>
    <n v="0.34"/>
    <x v="0"/>
    <x v="0"/>
  </r>
  <r>
    <x v="1295"/>
    <n v="30"/>
    <x v="1"/>
    <x v="0"/>
    <x v="0"/>
    <n v="76.83"/>
    <x v="6"/>
    <n v="845.13"/>
    <n v="314"/>
    <x v="0"/>
    <x v="3"/>
    <n v="67.7"/>
    <x v="0"/>
    <d v="2022-01-08T00:00:00"/>
    <x v="0"/>
    <n v="20"/>
    <x v="2"/>
    <n v="0.25"/>
    <x v="0"/>
    <x v="0"/>
  </r>
  <r>
    <x v="1296"/>
    <n v="50"/>
    <x v="5"/>
    <x v="1"/>
    <x v="2"/>
    <n v="39.82"/>
    <x v="5"/>
    <n v="676.94"/>
    <n v="252"/>
    <x v="0"/>
    <x v="2"/>
    <n v="13.7"/>
    <x v="2"/>
    <d v="2020-07-31T00:00:00"/>
    <x v="1"/>
    <n v="40"/>
    <x v="0"/>
    <n v="0.28999999999999998"/>
    <x v="0"/>
    <x v="0"/>
  </r>
  <r>
    <x v="1297"/>
    <n v="57"/>
    <x v="0"/>
    <x v="1"/>
    <x v="0"/>
    <n v="104.99"/>
    <x v="4"/>
    <n v="629.93999999999994"/>
    <n v="177"/>
    <x v="0"/>
    <x v="0"/>
    <n v="92.4"/>
    <x v="0"/>
    <d v="2021-08-09T00:00:00"/>
    <x v="0"/>
    <n v="97"/>
    <x v="1"/>
    <n v="0.11"/>
    <x v="1"/>
    <x v="0"/>
  </r>
  <r>
    <x v="1298"/>
    <n v="38"/>
    <x v="2"/>
    <x v="1"/>
    <x v="5"/>
    <n v="113.19"/>
    <x v="10"/>
    <n v="565.95000000000005"/>
    <n v="52"/>
    <x v="0"/>
    <x v="1"/>
    <n v="62.8"/>
    <x v="0"/>
    <d v="2021-08-06T00:00:00"/>
    <x v="0"/>
    <n v="57"/>
    <x v="0"/>
    <n v="0.44"/>
    <x v="0"/>
    <x v="0"/>
  </r>
  <r>
    <x v="1299"/>
    <n v="53"/>
    <x v="5"/>
    <x v="1"/>
    <x v="3"/>
    <n v="152.30000000000001"/>
    <x v="13"/>
    <n v="2132.2000000000003"/>
    <n v="317"/>
    <x v="0"/>
    <x v="3"/>
    <n v="10.1"/>
    <x v="2"/>
    <d v="2024-09-20T00:00:00"/>
    <x v="2"/>
    <n v="90"/>
    <x v="1"/>
    <n v="0.13"/>
    <x v="1"/>
    <x v="0"/>
  </r>
  <r>
    <x v="1300"/>
    <n v="30"/>
    <x v="1"/>
    <x v="0"/>
    <x v="8"/>
    <n v="35.76"/>
    <x v="9"/>
    <n v="536.4"/>
    <n v="306"/>
    <x v="0"/>
    <x v="1"/>
    <n v="60.5"/>
    <x v="0"/>
    <d v="2021-08-09T00:00:00"/>
    <x v="0"/>
    <n v="65"/>
    <x v="0"/>
    <n v="0.17"/>
    <x v="1"/>
    <x v="0"/>
  </r>
  <r>
    <x v="1301"/>
    <n v="22"/>
    <x v="4"/>
    <x v="0"/>
    <x v="1"/>
    <n v="82.77"/>
    <x v="8"/>
    <n v="993.24"/>
    <n v="40"/>
    <x v="0"/>
    <x v="3"/>
    <n v="94.2"/>
    <x v="0"/>
    <d v="2023-01-04T00:00:00"/>
    <x v="2"/>
    <n v="37"/>
    <x v="0"/>
    <n v="0.28000000000000003"/>
    <x v="0"/>
    <x v="0"/>
  </r>
  <r>
    <x v="1301"/>
    <n v="53"/>
    <x v="5"/>
    <x v="0"/>
    <x v="2"/>
    <n v="46.56"/>
    <x v="6"/>
    <n v="512.16000000000008"/>
    <n v="245"/>
    <x v="0"/>
    <x v="2"/>
    <n v="55.3"/>
    <x v="0"/>
    <d v="2023-01-06T00:00:00"/>
    <x v="2"/>
    <n v="88"/>
    <x v="1"/>
    <n v="0.18"/>
    <x v="1"/>
    <x v="0"/>
  </r>
  <r>
    <x v="1301"/>
    <n v="37"/>
    <x v="2"/>
    <x v="1"/>
    <x v="9"/>
    <n v="53.23"/>
    <x v="2"/>
    <n v="372.60999999999996"/>
    <n v="348"/>
    <x v="0"/>
    <x v="3"/>
    <n v="10.8"/>
    <x v="2"/>
    <d v="2022-05-15T00:00:00"/>
    <x v="0"/>
    <n v="1"/>
    <x v="2"/>
    <n v="0.13"/>
    <x v="1"/>
    <x v="0"/>
  </r>
  <r>
    <x v="1301"/>
    <n v="75"/>
    <x v="3"/>
    <x v="1"/>
    <x v="3"/>
    <n v="84.86"/>
    <x v="13"/>
    <n v="1188.04"/>
    <n v="13"/>
    <x v="0"/>
    <x v="3"/>
    <n v="65.599999999999994"/>
    <x v="0"/>
    <d v="2023-01-22T00:00:00"/>
    <x v="2"/>
    <n v="54"/>
    <x v="0"/>
    <n v="0.31"/>
    <x v="0"/>
    <x v="0"/>
  </r>
  <r>
    <x v="1301"/>
    <n v="28"/>
    <x v="1"/>
    <x v="1"/>
    <x v="5"/>
    <n v="151.47999999999999"/>
    <x v="14"/>
    <n v="605.91999999999996"/>
    <n v="12"/>
    <x v="0"/>
    <x v="3"/>
    <n v="70.8"/>
    <x v="0"/>
    <d v="2024-04-27T00:00:00"/>
    <x v="2"/>
    <n v="64"/>
    <x v="0"/>
    <n v="0.37"/>
    <x v="0"/>
    <x v="0"/>
  </r>
  <r>
    <x v="1302"/>
    <n v="37"/>
    <x v="2"/>
    <x v="0"/>
    <x v="4"/>
    <n v="99.86"/>
    <x v="1"/>
    <n v="1298.18"/>
    <n v="209"/>
    <x v="0"/>
    <x v="1"/>
    <n v="96.7"/>
    <x v="0"/>
    <d v="2025-06-24T00:00:00"/>
    <x v="2"/>
    <n v="34"/>
    <x v="0"/>
    <n v="0.24"/>
    <x v="0"/>
    <x v="0"/>
  </r>
  <r>
    <x v="1303"/>
    <n v="46"/>
    <x v="5"/>
    <x v="1"/>
    <x v="6"/>
    <n v="52.17"/>
    <x v="3"/>
    <n v="521.70000000000005"/>
    <n v="111"/>
    <x v="0"/>
    <x v="1"/>
    <n v="36.4"/>
    <x v="1"/>
    <d v="2023-06-08T00:00:00"/>
    <x v="2"/>
    <n v="6"/>
    <x v="2"/>
    <n v="0.01"/>
    <x v="1"/>
    <x v="0"/>
  </r>
  <r>
    <x v="1304"/>
    <n v="77"/>
    <x v="3"/>
    <x v="0"/>
    <x v="8"/>
    <n v="73.47"/>
    <x v="1"/>
    <n v="955.11"/>
    <n v="51"/>
    <x v="0"/>
    <x v="1"/>
    <n v="29.8"/>
    <x v="1"/>
    <d v="2025-05-16T00:00:00"/>
    <x v="2"/>
    <n v="35"/>
    <x v="0"/>
    <n v="0.42"/>
    <x v="0"/>
    <x v="0"/>
  </r>
  <r>
    <x v="1304"/>
    <n v="53"/>
    <x v="5"/>
    <x v="0"/>
    <x v="3"/>
    <n v="62.31"/>
    <x v="9"/>
    <n v="934.65000000000009"/>
    <n v="308"/>
    <x v="0"/>
    <x v="1"/>
    <n v="34.9"/>
    <x v="1"/>
    <d v="2025-06-10T00:00:00"/>
    <x v="2"/>
    <n v="4"/>
    <x v="2"/>
    <n v="0.31"/>
    <x v="0"/>
    <x v="0"/>
  </r>
  <r>
    <x v="1305"/>
    <n v="78"/>
    <x v="3"/>
    <x v="1"/>
    <x v="5"/>
    <n v="78.290000000000006"/>
    <x v="10"/>
    <n v="391.45000000000005"/>
    <n v="306"/>
    <x v="0"/>
    <x v="4"/>
    <n v="84.2"/>
    <x v="0"/>
    <d v="2023-12-15T00:00:00"/>
    <x v="2"/>
    <n v="31"/>
    <x v="2"/>
    <n v="0.15"/>
    <x v="1"/>
    <x v="0"/>
  </r>
  <r>
    <x v="1305"/>
    <n v="66"/>
    <x v="3"/>
    <x v="0"/>
    <x v="7"/>
    <n v="120.46"/>
    <x v="10"/>
    <n v="602.29999999999995"/>
    <n v="252"/>
    <x v="0"/>
    <x v="4"/>
    <n v="22.4"/>
    <x v="1"/>
    <d v="2020-07-18T00:00:00"/>
    <x v="1"/>
    <n v="84"/>
    <x v="1"/>
    <n v="0.44"/>
    <x v="0"/>
    <x v="0"/>
  </r>
  <r>
    <x v="1306"/>
    <n v="73"/>
    <x v="3"/>
    <x v="0"/>
    <x v="6"/>
    <m/>
    <x v="8"/>
    <n v="0"/>
    <n v="40"/>
    <x v="1"/>
    <x v="0"/>
    <n v="75.099999999999994"/>
    <x v="0"/>
    <d v="2021-05-17T00:00:00"/>
    <x v="0"/>
    <n v="7"/>
    <x v="2"/>
    <n v="0.35"/>
    <x v="0"/>
    <x v="1"/>
  </r>
  <r>
    <x v="1306"/>
    <n v="59"/>
    <x v="0"/>
    <x v="1"/>
    <x v="8"/>
    <n v="29.76"/>
    <x v="0"/>
    <n v="267.84000000000003"/>
    <n v="319"/>
    <x v="0"/>
    <x v="4"/>
    <n v="78.2"/>
    <x v="0"/>
    <d v="2021-07-08T00:00:00"/>
    <x v="0"/>
    <n v="47"/>
    <x v="0"/>
    <n v="0.18"/>
    <x v="1"/>
    <x v="0"/>
  </r>
  <r>
    <x v="1307"/>
    <n v="46"/>
    <x v="5"/>
    <x v="1"/>
    <x v="4"/>
    <n v="132.37"/>
    <x v="3"/>
    <n v="1323.7"/>
    <n v="93"/>
    <x v="1"/>
    <x v="0"/>
    <n v="17.5"/>
    <x v="2"/>
    <d v="2025-06-08T00:00:00"/>
    <x v="2"/>
    <n v="36"/>
    <x v="0"/>
    <n v="0.24"/>
    <x v="0"/>
    <x v="0"/>
  </r>
  <r>
    <x v="1308"/>
    <n v="19"/>
    <x v="4"/>
    <x v="0"/>
    <x v="6"/>
    <n v="108.02"/>
    <x v="0"/>
    <n v="972.18"/>
    <n v="270"/>
    <x v="0"/>
    <x v="1"/>
    <n v="91.4"/>
    <x v="0"/>
    <d v="2024-02-27T00:00:00"/>
    <x v="2"/>
    <n v="9"/>
    <x v="2"/>
    <n v="0.03"/>
    <x v="1"/>
    <x v="0"/>
  </r>
  <r>
    <x v="1309"/>
    <n v="27"/>
    <x v="1"/>
    <x v="1"/>
    <x v="1"/>
    <n v="124.32"/>
    <x v="4"/>
    <n v="745.92"/>
    <n v="305"/>
    <x v="0"/>
    <x v="4"/>
    <n v="73.400000000000006"/>
    <x v="0"/>
    <d v="2023-04-03T00:00:00"/>
    <x v="2"/>
    <n v="5"/>
    <x v="2"/>
    <n v="0.37"/>
    <x v="0"/>
    <x v="0"/>
  </r>
  <r>
    <x v="1309"/>
    <n v="60"/>
    <x v="0"/>
    <x v="0"/>
    <x v="7"/>
    <n v="44.13"/>
    <x v="7"/>
    <n v="353.04"/>
    <n v="348"/>
    <x v="0"/>
    <x v="3"/>
    <n v="41.5"/>
    <x v="1"/>
    <d v="2021-07-08T00:00:00"/>
    <x v="0"/>
    <n v="93"/>
    <x v="1"/>
    <n v="0.2"/>
    <x v="1"/>
    <x v="0"/>
  </r>
  <r>
    <x v="1310"/>
    <n v="71"/>
    <x v="3"/>
    <x v="0"/>
    <x v="2"/>
    <n v="40.270000000000003"/>
    <x v="0"/>
    <n v="362.43"/>
    <n v="85"/>
    <x v="0"/>
    <x v="4"/>
    <n v="94.1"/>
    <x v="0"/>
    <d v="2024-12-13T00:00:00"/>
    <x v="2"/>
    <n v="13"/>
    <x v="2"/>
    <n v="0.05"/>
    <x v="1"/>
    <x v="0"/>
  </r>
  <r>
    <x v="1310"/>
    <n v="35"/>
    <x v="1"/>
    <x v="1"/>
    <x v="9"/>
    <n v="157.13999999999999"/>
    <x v="3"/>
    <n v="1571.3999999999999"/>
    <n v="355"/>
    <x v="0"/>
    <x v="1"/>
    <n v="90"/>
    <x v="0"/>
    <d v="2021-11-28T00:00:00"/>
    <x v="0"/>
    <n v="24"/>
    <x v="2"/>
    <n v="0.27"/>
    <x v="0"/>
    <x v="0"/>
  </r>
  <r>
    <x v="1311"/>
    <n v="76"/>
    <x v="3"/>
    <x v="0"/>
    <x v="7"/>
    <n v="158.47"/>
    <x v="6"/>
    <n v="1743.17"/>
    <n v="185"/>
    <x v="0"/>
    <x v="4"/>
    <n v="79"/>
    <x v="0"/>
    <d v="2020-07-24T00:00:00"/>
    <x v="1"/>
    <n v="93"/>
    <x v="1"/>
    <n v="0.36"/>
    <x v="0"/>
    <x v="0"/>
  </r>
  <r>
    <x v="1312"/>
    <n v="69"/>
    <x v="3"/>
    <x v="1"/>
    <x v="7"/>
    <n v="19.7"/>
    <x v="4"/>
    <n v="118.19999999999999"/>
    <n v="287"/>
    <x v="0"/>
    <x v="1"/>
    <n v="24.6"/>
    <x v="1"/>
    <d v="2024-12-17T00:00:00"/>
    <x v="2"/>
    <n v="28"/>
    <x v="2"/>
    <n v="0.12"/>
    <x v="1"/>
    <x v="0"/>
  </r>
  <r>
    <x v="1313"/>
    <n v="44"/>
    <x v="2"/>
    <x v="0"/>
    <x v="8"/>
    <n v="99.67"/>
    <x v="8"/>
    <n v="1196.04"/>
    <n v="153"/>
    <x v="0"/>
    <x v="2"/>
    <n v="96.5"/>
    <x v="0"/>
    <d v="2020-07-05T00:00:00"/>
    <x v="1"/>
    <n v="86"/>
    <x v="1"/>
    <n v="0.33"/>
    <x v="0"/>
    <x v="0"/>
  </r>
  <r>
    <x v="1314"/>
    <n v="34"/>
    <x v="1"/>
    <x v="1"/>
    <x v="9"/>
    <n v="61.71"/>
    <x v="0"/>
    <n v="555.39"/>
    <n v="332"/>
    <x v="0"/>
    <x v="2"/>
    <n v="49.6"/>
    <x v="1"/>
    <d v="2023-01-24T00:00:00"/>
    <x v="2"/>
    <n v="53"/>
    <x v="0"/>
    <n v="0.13"/>
    <x v="1"/>
    <x v="0"/>
  </r>
  <r>
    <x v="1314"/>
    <n v="57"/>
    <x v="0"/>
    <x v="1"/>
    <x v="1"/>
    <n v="74.599999999999994"/>
    <x v="6"/>
    <n v="820.59999999999991"/>
    <n v="295"/>
    <x v="0"/>
    <x v="2"/>
    <n v="14.5"/>
    <x v="2"/>
    <d v="2025-06-05T00:00:00"/>
    <x v="2"/>
    <n v="18"/>
    <x v="2"/>
    <n v="0.62"/>
    <x v="2"/>
    <x v="0"/>
  </r>
  <r>
    <x v="1315"/>
    <n v="51"/>
    <x v="5"/>
    <x v="2"/>
    <x v="8"/>
    <m/>
    <x v="3"/>
    <n v="0"/>
    <n v="248"/>
    <x v="0"/>
    <x v="3"/>
    <n v="32.5"/>
    <x v="1"/>
    <d v="2023-08-25T00:00:00"/>
    <x v="2"/>
    <n v="7"/>
    <x v="2"/>
    <n v="0.35"/>
    <x v="0"/>
    <x v="1"/>
  </r>
  <r>
    <x v="1316"/>
    <n v="53"/>
    <x v="5"/>
    <x v="0"/>
    <x v="5"/>
    <n v="140.68"/>
    <x v="7"/>
    <n v="1125.44"/>
    <n v="222"/>
    <x v="0"/>
    <x v="0"/>
    <n v="14.8"/>
    <x v="2"/>
    <d v="2025-03-02T00:00:00"/>
    <x v="2"/>
    <n v="83"/>
    <x v="1"/>
    <n v="0.18"/>
    <x v="1"/>
    <x v="0"/>
  </r>
  <r>
    <x v="1316"/>
    <n v="47"/>
    <x v="5"/>
    <x v="0"/>
    <x v="4"/>
    <n v="90.69"/>
    <x v="3"/>
    <n v="906.9"/>
    <n v="143"/>
    <x v="0"/>
    <x v="4"/>
    <n v="77.900000000000006"/>
    <x v="0"/>
    <d v="2022-03-26T00:00:00"/>
    <x v="0"/>
    <n v="60"/>
    <x v="0"/>
    <n v="0.39"/>
    <x v="0"/>
    <x v="0"/>
  </r>
  <r>
    <x v="1317"/>
    <n v="66"/>
    <x v="3"/>
    <x v="1"/>
    <x v="3"/>
    <n v="124.96"/>
    <x v="6"/>
    <n v="1374.56"/>
    <n v="133"/>
    <x v="0"/>
    <x v="1"/>
    <n v="72.8"/>
    <x v="0"/>
    <d v="2022-07-09T00:00:00"/>
    <x v="0"/>
    <n v="72"/>
    <x v="1"/>
    <n v="0.35"/>
    <x v="0"/>
    <x v="0"/>
  </r>
  <r>
    <x v="1318"/>
    <n v="32"/>
    <x v="1"/>
    <x v="1"/>
    <x v="9"/>
    <n v="177.14"/>
    <x v="7"/>
    <n v="1417.12"/>
    <n v="27"/>
    <x v="1"/>
    <x v="0"/>
    <n v="18.100000000000001"/>
    <x v="2"/>
    <d v="2021-02-07T00:00:00"/>
    <x v="0"/>
    <n v="20"/>
    <x v="2"/>
    <n v="0.2"/>
    <x v="1"/>
    <x v="0"/>
  </r>
  <r>
    <x v="1319"/>
    <n v="71"/>
    <x v="3"/>
    <x v="1"/>
    <x v="3"/>
    <n v="92.67"/>
    <x v="4"/>
    <n v="556.02"/>
    <n v="268"/>
    <x v="0"/>
    <x v="2"/>
    <n v="52.8"/>
    <x v="0"/>
    <d v="2024-07-11T00:00:00"/>
    <x v="2"/>
    <n v="28"/>
    <x v="2"/>
    <n v="0.15"/>
    <x v="1"/>
    <x v="0"/>
  </r>
  <r>
    <x v="1320"/>
    <n v="52"/>
    <x v="5"/>
    <x v="1"/>
    <x v="1"/>
    <n v="193.15"/>
    <x v="8"/>
    <n v="2317.8000000000002"/>
    <n v="8"/>
    <x v="0"/>
    <x v="2"/>
    <n v="23.9"/>
    <x v="1"/>
    <d v="2024-02-25T00:00:00"/>
    <x v="2"/>
    <n v="58"/>
    <x v="0"/>
    <n v="0.53"/>
    <x v="2"/>
    <x v="0"/>
  </r>
  <r>
    <x v="1321"/>
    <n v="38"/>
    <x v="2"/>
    <x v="1"/>
    <x v="8"/>
    <n v="86.45"/>
    <x v="1"/>
    <n v="1123.8500000000001"/>
    <n v="322"/>
    <x v="0"/>
    <x v="4"/>
    <n v="15.1"/>
    <x v="2"/>
    <d v="2021-12-12T00:00:00"/>
    <x v="0"/>
    <n v="45"/>
    <x v="0"/>
    <n v="0.52"/>
    <x v="2"/>
    <x v="0"/>
  </r>
  <r>
    <x v="1322"/>
    <n v="73"/>
    <x v="3"/>
    <x v="0"/>
    <x v="5"/>
    <n v="57.87"/>
    <x v="13"/>
    <n v="810.18"/>
    <n v="239"/>
    <x v="1"/>
    <x v="1"/>
    <n v="44.4"/>
    <x v="1"/>
    <d v="2022-08-17T00:00:00"/>
    <x v="0"/>
    <n v="65"/>
    <x v="0"/>
    <n v="0.09"/>
    <x v="1"/>
    <x v="0"/>
  </r>
  <r>
    <x v="1322"/>
    <n v="78"/>
    <x v="3"/>
    <x v="0"/>
    <x v="5"/>
    <n v="27.34"/>
    <x v="5"/>
    <n v="464.78"/>
    <n v="358"/>
    <x v="0"/>
    <x v="3"/>
    <n v="76.099999999999994"/>
    <x v="0"/>
    <d v="2021-09-22T00:00:00"/>
    <x v="0"/>
    <n v="26"/>
    <x v="2"/>
    <n v="0.18"/>
    <x v="1"/>
    <x v="0"/>
  </r>
  <r>
    <x v="1322"/>
    <n v="41"/>
    <x v="2"/>
    <x v="1"/>
    <x v="6"/>
    <n v="217.6"/>
    <x v="0"/>
    <n v="1958.3999999999999"/>
    <n v="192"/>
    <x v="0"/>
    <x v="3"/>
    <n v="71.099999999999994"/>
    <x v="0"/>
    <d v="2021-09-04T00:00:00"/>
    <x v="0"/>
    <n v="59"/>
    <x v="0"/>
    <n v="0.17"/>
    <x v="1"/>
    <x v="0"/>
  </r>
  <r>
    <x v="1323"/>
    <n v="53"/>
    <x v="5"/>
    <x v="1"/>
    <x v="2"/>
    <n v="125.63"/>
    <x v="8"/>
    <n v="1507.56"/>
    <n v="311"/>
    <x v="0"/>
    <x v="1"/>
    <n v="42.3"/>
    <x v="1"/>
    <d v="2023-06-01T00:00:00"/>
    <x v="2"/>
    <n v="55"/>
    <x v="0"/>
    <n v="0.21"/>
    <x v="0"/>
    <x v="0"/>
  </r>
  <r>
    <x v="1324"/>
    <n v="76"/>
    <x v="3"/>
    <x v="2"/>
    <x v="1"/>
    <n v="126.93"/>
    <x v="2"/>
    <n v="888.51"/>
    <n v="299"/>
    <x v="0"/>
    <x v="4"/>
    <n v="74.5"/>
    <x v="0"/>
    <d v="2022-12-04T00:00:00"/>
    <x v="0"/>
    <n v="22"/>
    <x v="2"/>
    <n v="0.09"/>
    <x v="1"/>
    <x v="0"/>
  </r>
  <r>
    <x v="1325"/>
    <n v="58"/>
    <x v="0"/>
    <x v="2"/>
    <x v="3"/>
    <n v="84.89"/>
    <x v="2"/>
    <n v="594.23"/>
    <n v="12"/>
    <x v="0"/>
    <x v="2"/>
    <n v="24.7"/>
    <x v="1"/>
    <d v="2024-03-04T00:00:00"/>
    <x v="2"/>
    <n v="36"/>
    <x v="0"/>
    <n v="0.32"/>
    <x v="0"/>
    <x v="0"/>
  </r>
  <r>
    <x v="1326"/>
    <n v="41"/>
    <x v="2"/>
    <x v="1"/>
    <x v="5"/>
    <n v="94.8"/>
    <x v="4"/>
    <n v="568.79999999999995"/>
    <n v="209"/>
    <x v="0"/>
    <x v="1"/>
    <n v="14.7"/>
    <x v="2"/>
    <d v="2023-11-29T00:00:00"/>
    <x v="2"/>
    <n v="1"/>
    <x v="2"/>
    <n v="0.48"/>
    <x v="0"/>
    <x v="0"/>
  </r>
  <r>
    <x v="1327"/>
    <n v="38"/>
    <x v="2"/>
    <x v="0"/>
    <x v="4"/>
    <n v="44.8"/>
    <x v="1"/>
    <n v="582.4"/>
    <n v="137"/>
    <x v="0"/>
    <x v="2"/>
    <n v="72.7"/>
    <x v="0"/>
    <d v="2020-08-20T00:00:00"/>
    <x v="1"/>
    <n v="85"/>
    <x v="1"/>
    <n v="0.2"/>
    <x v="1"/>
    <x v="0"/>
  </r>
  <r>
    <x v="1328"/>
    <n v="50"/>
    <x v="5"/>
    <x v="2"/>
    <x v="2"/>
    <n v="57.06"/>
    <x v="8"/>
    <n v="684.72"/>
    <n v="41"/>
    <x v="0"/>
    <x v="4"/>
    <n v="71.8"/>
    <x v="0"/>
    <d v="2024-09-09T00:00:00"/>
    <x v="2"/>
    <n v="6"/>
    <x v="2"/>
    <n v="0.6"/>
    <x v="2"/>
    <x v="0"/>
  </r>
  <r>
    <x v="1328"/>
    <n v="47"/>
    <x v="5"/>
    <x v="0"/>
    <x v="8"/>
    <n v="26.75"/>
    <x v="7"/>
    <n v="214"/>
    <n v="283"/>
    <x v="0"/>
    <x v="3"/>
    <n v="46.5"/>
    <x v="1"/>
    <d v="2025-02-08T00:00:00"/>
    <x v="2"/>
    <n v="94"/>
    <x v="1"/>
    <n v="0.18"/>
    <x v="1"/>
    <x v="0"/>
  </r>
  <r>
    <x v="1329"/>
    <n v="40"/>
    <x v="2"/>
    <x v="1"/>
    <x v="6"/>
    <n v="99.13"/>
    <x v="11"/>
    <n v="1883.4699999999998"/>
    <n v="68"/>
    <x v="0"/>
    <x v="4"/>
    <n v="15.8"/>
    <x v="2"/>
    <d v="2023-05-22T00:00:00"/>
    <x v="2"/>
    <n v="30"/>
    <x v="2"/>
    <n v="0.5"/>
    <x v="0"/>
    <x v="0"/>
  </r>
  <r>
    <x v="1330"/>
    <n v="69"/>
    <x v="3"/>
    <x v="0"/>
    <x v="8"/>
    <n v="174.38"/>
    <x v="12"/>
    <n v="2790.08"/>
    <n v="155"/>
    <x v="0"/>
    <x v="1"/>
    <n v="22"/>
    <x v="1"/>
    <d v="2025-02-01T00:00:00"/>
    <x v="2"/>
    <n v="12"/>
    <x v="2"/>
    <n v="0.28000000000000003"/>
    <x v="0"/>
    <x v="0"/>
  </r>
  <r>
    <x v="1330"/>
    <n v="36"/>
    <x v="2"/>
    <x v="0"/>
    <x v="3"/>
    <n v="117.83"/>
    <x v="0"/>
    <n v="1060.47"/>
    <n v="55"/>
    <x v="0"/>
    <x v="4"/>
    <n v="18"/>
    <x v="2"/>
    <d v="2022-12-14T00:00:00"/>
    <x v="0"/>
    <n v="76"/>
    <x v="1"/>
    <n v="0.4"/>
    <x v="0"/>
    <x v="0"/>
  </r>
  <r>
    <x v="1331"/>
    <n v="46"/>
    <x v="5"/>
    <x v="0"/>
    <x v="3"/>
    <n v="213.51"/>
    <x v="0"/>
    <n v="1921.59"/>
    <n v="286"/>
    <x v="0"/>
    <x v="0"/>
    <n v="85.2"/>
    <x v="0"/>
    <d v="2024-04-20T00:00:00"/>
    <x v="2"/>
    <n v="21"/>
    <x v="2"/>
    <n v="0.45"/>
    <x v="0"/>
    <x v="0"/>
  </r>
  <r>
    <x v="1332"/>
    <n v="52"/>
    <x v="5"/>
    <x v="1"/>
    <x v="2"/>
    <n v="77.22"/>
    <x v="0"/>
    <n v="694.98"/>
    <n v="203"/>
    <x v="0"/>
    <x v="4"/>
    <n v="17.5"/>
    <x v="2"/>
    <d v="2023-08-31T00:00:00"/>
    <x v="2"/>
    <n v="15"/>
    <x v="2"/>
    <n v="0.21"/>
    <x v="0"/>
    <x v="0"/>
  </r>
  <r>
    <x v="1333"/>
    <n v="72"/>
    <x v="3"/>
    <x v="0"/>
    <x v="4"/>
    <n v="29.5"/>
    <x v="0"/>
    <n v="265.5"/>
    <n v="337"/>
    <x v="0"/>
    <x v="1"/>
    <n v="58.5"/>
    <x v="0"/>
    <d v="2025-02-11T00:00:00"/>
    <x v="2"/>
    <n v="89"/>
    <x v="1"/>
    <n v="0.28999999999999998"/>
    <x v="0"/>
    <x v="0"/>
  </r>
  <r>
    <x v="1333"/>
    <n v="28"/>
    <x v="1"/>
    <x v="1"/>
    <x v="9"/>
    <n v="70.98"/>
    <x v="3"/>
    <n v="709.80000000000007"/>
    <n v="101"/>
    <x v="0"/>
    <x v="0"/>
    <n v="79"/>
    <x v="0"/>
    <d v="2024-03-04T00:00:00"/>
    <x v="2"/>
    <n v="24"/>
    <x v="2"/>
    <n v="0.36"/>
    <x v="0"/>
    <x v="0"/>
  </r>
  <r>
    <x v="1333"/>
    <n v="43"/>
    <x v="2"/>
    <x v="2"/>
    <x v="4"/>
    <n v="172.16"/>
    <x v="6"/>
    <n v="1893.76"/>
    <n v="260"/>
    <x v="0"/>
    <x v="2"/>
    <n v="16.8"/>
    <x v="2"/>
    <d v="2021-03-15T00:00:00"/>
    <x v="0"/>
    <n v="45"/>
    <x v="0"/>
    <n v="7.0000000000000007E-2"/>
    <x v="1"/>
    <x v="0"/>
  </r>
  <r>
    <x v="1333"/>
    <n v="39"/>
    <x v="2"/>
    <x v="0"/>
    <x v="8"/>
    <n v="35.44"/>
    <x v="0"/>
    <n v="318.95999999999998"/>
    <n v="236"/>
    <x v="0"/>
    <x v="0"/>
    <n v="66.400000000000006"/>
    <x v="0"/>
    <d v="2023-06-03T00:00:00"/>
    <x v="2"/>
    <n v="22"/>
    <x v="2"/>
    <n v="0.2"/>
    <x v="1"/>
    <x v="0"/>
  </r>
  <r>
    <x v="1334"/>
    <n v="59"/>
    <x v="0"/>
    <x v="0"/>
    <x v="3"/>
    <n v="40.61"/>
    <x v="3"/>
    <n v="406.1"/>
    <n v="123"/>
    <x v="0"/>
    <x v="2"/>
    <n v="55.1"/>
    <x v="0"/>
    <d v="2024-05-17T00:00:00"/>
    <x v="2"/>
    <n v="9"/>
    <x v="2"/>
    <n v="0.15"/>
    <x v="1"/>
    <x v="0"/>
  </r>
  <r>
    <x v="1335"/>
    <n v="73"/>
    <x v="3"/>
    <x v="1"/>
    <x v="8"/>
    <n v="35.36"/>
    <x v="1"/>
    <n v="459.68"/>
    <n v="136"/>
    <x v="0"/>
    <x v="0"/>
    <n v="55.4"/>
    <x v="0"/>
    <d v="2023-11-18T00:00:00"/>
    <x v="2"/>
    <n v="87"/>
    <x v="1"/>
    <n v="0.27"/>
    <x v="0"/>
    <x v="0"/>
  </r>
  <r>
    <x v="1335"/>
    <n v="50"/>
    <x v="5"/>
    <x v="0"/>
    <x v="2"/>
    <n v="61.27"/>
    <x v="1"/>
    <n v="796.51"/>
    <n v="323"/>
    <x v="0"/>
    <x v="2"/>
    <n v="1.2"/>
    <x v="2"/>
    <d v="2023-03-20T00:00:00"/>
    <x v="2"/>
    <n v="26"/>
    <x v="2"/>
    <n v="0.31"/>
    <x v="0"/>
    <x v="0"/>
  </r>
  <r>
    <x v="1336"/>
    <n v="23"/>
    <x v="4"/>
    <x v="1"/>
    <x v="5"/>
    <n v="58.16"/>
    <x v="3"/>
    <n v="581.59999999999991"/>
    <n v="44"/>
    <x v="0"/>
    <x v="3"/>
    <n v="49.5"/>
    <x v="1"/>
    <d v="2022-08-03T00:00:00"/>
    <x v="0"/>
    <n v="5"/>
    <x v="2"/>
    <n v="0.1"/>
    <x v="1"/>
    <x v="0"/>
  </r>
  <r>
    <x v="1337"/>
    <n v="20"/>
    <x v="4"/>
    <x v="1"/>
    <x v="4"/>
    <n v="60.57"/>
    <x v="2"/>
    <n v="423.99"/>
    <n v="35"/>
    <x v="0"/>
    <x v="3"/>
    <n v="92"/>
    <x v="0"/>
    <d v="2023-01-28T00:00:00"/>
    <x v="2"/>
    <n v="75"/>
    <x v="1"/>
    <n v="0.06"/>
    <x v="1"/>
    <x v="0"/>
  </r>
  <r>
    <x v="1337"/>
    <n v="31"/>
    <x v="1"/>
    <x v="2"/>
    <x v="2"/>
    <n v="180.89"/>
    <x v="9"/>
    <n v="2713.35"/>
    <n v="67"/>
    <x v="0"/>
    <x v="2"/>
    <n v="0"/>
    <x v="2"/>
    <d v="2024-05-06T00:00:00"/>
    <x v="2"/>
    <n v="12"/>
    <x v="2"/>
    <n v="0.28000000000000003"/>
    <x v="0"/>
    <x v="0"/>
  </r>
  <r>
    <x v="1338"/>
    <n v="75"/>
    <x v="3"/>
    <x v="0"/>
    <x v="4"/>
    <n v="122.54"/>
    <x v="5"/>
    <n v="2083.1800000000003"/>
    <n v="66"/>
    <x v="0"/>
    <x v="0"/>
    <n v="3.5"/>
    <x v="2"/>
    <d v="2020-08-14T00:00:00"/>
    <x v="1"/>
    <n v="22"/>
    <x v="2"/>
    <n v="0.53"/>
    <x v="2"/>
    <x v="0"/>
  </r>
  <r>
    <x v="1339"/>
    <n v="65"/>
    <x v="0"/>
    <x v="2"/>
    <x v="1"/>
    <n v="85.97"/>
    <x v="0"/>
    <n v="773.73"/>
    <n v="19"/>
    <x v="0"/>
    <x v="0"/>
    <n v="25.2"/>
    <x v="1"/>
    <d v="2023-11-05T00:00:00"/>
    <x v="2"/>
    <n v="37"/>
    <x v="0"/>
    <n v="0.45"/>
    <x v="0"/>
    <x v="0"/>
  </r>
  <r>
    <x v="1339"/>
    <n v="71"/>
    <x v="3"/>
    <x v="0"/>
    <x v="4"/>
    <n v="78.040000000000006"/>
    <x v="3"/>
    <n v="780.40000000000009"/>
    <n v="223"/>
    <x v="0"/>
    <x v="1"/>
    <n v="58.7"/>
    <x v="0"/>
    <d v="2023-08-19T00:00:00"/>
    <x v="2"/>
    <n v="22"/>
    <x v="2"/>
    <n v="0.28999999999999998"/>
    <x v="0"/>
    <x v="0"/>
  </r>
  <r>
    <x v="1340"/>
    <n v="74"/>
    <x v="3"/>
    <x v="0"/>
    <x v="6"/>
    <n v="123.93"/>
    <x v="6"/>
    <n v="1363.23"/>
    <n v="239"/>
    <x v="0"/>
    <x v="0"/>
    <n v="7"/>
    <x v="2"/>
    <d v="2021-01-31T00:00:00"/>
    <x v="0"/>
    <n v="36"/>
    <x v="0"/>
    <n v="0.26"/>
    <x v="0"/>
    <x v="0"/>
  </r>
  <r>
    <x v="1341"/>
    <n v="54"/>
    <x v="5"/>
    <x v="1"/>
    <x v="2"/>
    <n v="117.32"/>
    <x v="7"/>
    <n v="938.56"/>
    <n v="340"/>
    <x v="0"/>
    <x v="0"/>
    <n v="29.5"/>
    <x v="1"/>
    <d v="2020-07-30T00:00:00"/>
    <x v="1"/>
    <n v="80"/>
    <x v="1"/>
    <n v="0.11"/>
    <x v="1"/>
    <x v="0"/>
  </r>
  <r>
    <x v="1342"/>
    <n v="49"/>
    <x v="5"/>
    <x v="0"/>
    <x v="0"/>
    <n v="47.73"/>
    <x v="9"/>
    <n v="715.94999999999993"/>
    <n v="79"/>
    <x v="0"/>
    <x v="2"/>
    <n v="19.8"/>
    <x v="2"/>
    <d v="2022-04-03T00:00:00"/>
    <x v="0"/>
    <n v="43"/>
    <x v="0"/>
    <n v="0.4"/>
    <x v="0"/>
    <x v="0"/>
  </r>
  <r>
    <x v="1342"/>
    <n v="51"/>
    <x v="5"/>
    <x v="1"/>
    <x v="0"/>
    <n v="223.09"/>
    <x v="10"/>
    <n v="1115.45"/>
    <n v="337"/>
    <x v="0"/>
    <x v="3"/>
    <n v="25.6"/>
    <x v="1"/>
    <d v="2024-06-29T00:00:00"/>
    <x v="2"/>
    <n v="74"/>
    <x v="1"/>
    <n v="0.06"/>
    <x v="1"/>
    <x v="0"/>
  </r>
  <r>
    <x v="1342"/>
    <n v="76"/>
    <x v="3"/>
    <x v="0"/>
    <x v="7"/>
    <n v="112.89"/>
    <x v="7"/>
    <n v="903.12"/>
    <n v="132"/>
    <x v="0"/>
    <x v="1"/>
    <n v="0"/>
    <x v="2"/>
    <d v="2021-07-29T00:00:00"/>
    <x v="0"/>
    <n v="47"/>
    <x v="0"/>
    <n v="0.15"/>
    <x v="1"/>
    <x v="0"/>
  </r>
  <r>
    <x v="1343"/>
    <n v="62"/>
    <x v="0"/>
    <x v="1"/>
    <x v="7"/>
    <n v="50.87"/>
    <x v="4"/>
    <n v="305.21999999999997"/>
    <n v="152"/>
    <x v="0"/>
    <x v="4"/>
    <n v="6.9"/>
    <x v="2"/>
    <d v="2020-11-08T00:00:00"/>
    <x v="1"/>
    <n v="33"/>
    <x v="2"/>
    <n v="0.15"/>
    <x v="1"/>
    <x v="0"/>
  </r>
  <r>
    <x v="1344"/>
    <n v="59"/>
    <x v="0"/>
    <x v="0"/>
    <x v="0"/>
    <n v="124.7"/>
    <x v="10"/>
    <n v="623.5"/>
    <n v="210"/>
    <x v="0"/>
    <x v="2"/>
    <n v="87.7"/>
    <x v="0"/>
    <d v="2022-09-01T00:00:00"/>
    <x v="0"/>
    <n v="40"/>
    <x v="0"/>
    <n v="0.2"/>
    <x v="1"/>
    <x v="0"/>
  </r>
  <r>
    <x v="1344"/>
    <n v="37"/>
    <x v="2"/>
    <x v="0"/>
    <x v="6"/>
    <n v="31.59"/>
    <x v="13"/>
    <n v="442.26"/>
    <n v="175"/>
    <x v="0"/>
    <x v="2"/>
    <n v="25.7"/>
    <x v="1"/>
    <d v="2023-07-20T00:00:00"/>
    <x v="2"/>
    <n v="43"/>
    <x v="0"/>
    <n v="0.21"/>
    <x v="0"/>
    <x v="0"/>
  </r>
  <r>
    <x v="1345"/>
    <n v="18"/>
    <x v="4"/>
    <x v="1"/>
    <x v="7"/>
    <n v="58.62"/>
    <x v="0"/>
    <n v="527.57999999999993"/>
    <n v="343"/>
    <x v="0"/>
    <x v="3"/>
    <n v="2.4"/>
    <x v="2"/>
    <d v="2024-09-29T00:00:00"/>
    <x v="2"/>
    <n v="98"/>
    <x v="1"/>
    <n v="7.0000000000000007E-2"/>
    <x v="1"/>
    <x v="0"/>
  </r>
  <r>
    <x v="1346"/>
    <n v="70"/>
    <x v="3"/>
    <x v="1"/>
    <x v="6"/>
    <n v="158.72"/>
    <x v="1"/>
    <n v="2063.36"/>
    <n v="62"/>
    <x v="0"/>
    <x v="3"/>
    <n v="98.7"/>
    <x v="0"/>
    <d v="2022-09-06T00:00:00"/>
    <x v="0"/>
    <n v="25"/>
    <x v="2"/>
    <n v="0.12"/>
    <x v="1"/>
    <x v="0"/>
  </r>
  <r>
    <x v="1347"/>
    <n v="38"/>
    <x v="2"/>
    <x v="0"/>
    <x v="1"/>
    <n v="125.57"/>
    <x v="8"/>
    <n v="1506.84"/>
    <n v="125"/>
    <x v="0"/>
    <x v="0"/>
    <n v="13.6"/>
    <x v="2"/>
    <d v="2023-05-09T00:00:00"/>
    <x v="2"/>
    <n v="13"/>
    <x v="2"/>
    <n v="0.01"/>
    <x v="1"/>
    <x v="0"/>
  </r>
  <r>
    <x v="1348"/>
    <n v="37"/>
    <x v="2"/>
    <x v="0"/>
    <x v="4"/>
    <n v="65.72"/>
    <x v="1"/>
    <n v="854.36"/>
    <n v="96"/>
    <x v="0"/>
    <x v="2"/>
    <n v="32.9"/>
    <x v="1"/>
    <d v="2021-01-13T00:00:00"/>
    <x v="0"/>
    <n v="13"/>
    <x v="2"/>
    <n v="0.12"/>
    <x v="1"/>
    <x v="0"/>
  </r>
  <r>
    <x v="1348"/>
    <n v="74"/>
    <x v="3"/>
    <x v="0"/>
    <x v="0"/>
    <n v="91.79"/>
    <x v="6"/>
    <n v="1009.69"/>
    <n v="141"/>
    <x v="0"/>
    <x v="0"/>
    <n v="85.7"/>
    <x v="0"/>
    <d v="2023-10-25T00:00:00"/>
    <x v="2"/>
    <n v="52"/>
    <x v="0"/>
    <n v="0.27"/>
    <x v="0"/>
    <x v="0"/>
  </r>
  <r>
    <x v="1348"/>
    <n v="54"/>
    <x v="5"/>
    <x v="1"/>
    <x v="0"/>
    <n v="39.950000000000003"/>
    <x v="0"/>
    <n v="359.55"/>
    <n v="155"/>
    <x v="0"/>
    <x v="1"/>
    <n v="28.9"/>
    <x v="1"/>
    <d v="2024-11-08T00:00:00"/>
    <x v="2"/>
    <n v="55"/>
    <x v="0"/>
    <n v="0.45"/>
    <x v="0"/>
    <x v="0"/>
  </r>
  <r>
    <x v="1349"/>
    <n v="64"/>
    <x v="0"/>
    <x v="1"/>
    <x v="5"/>
    <n v="111.08"/>
    <x v="10"/>
    <n v="555.4"/>
    <n v="129"/>
    <x v="0"/>
    <x v="1"/>
    <n v="46.4"/>
    <x v="1"/>
    <d v="2023-11-04T00:00:00"/>
    <x v="2"/>
    <n v="4"/>
    <x v="2"/>
    <n v="0.41"/>
    <x v="0"/>
    <x v="0"/>
  </r>
  <r>
    <x v="1349"/>
    <n v="23"/>
    <x v="4"/>
    <x v="1"/>
    <x v="4"/>
    <n v="69.959999999999994"/>
    <x v="0"/>
    <n v="629.64"/>
    <n v="316"/>
    <x v="0"/>
    <x v="3"/>
    <n v="80.7"/>
    <x v="0"/>
    <d v="2023-08-19T00:00:00"/>
    <x v="2"/>
    <n v="62"/>
    <x v="0"/>
    <n v="0.2"/>
    <x v="1"/>
    <x v="0"/>
  </r>
  <r>
    <x v="1350"/>
    <n v="44"/>
    <x v="2"/>
    <x v="0"/>
    <x v="9"/>
    <n v="57.57"/>
    <x v="6"/>
    <n v="633.27"/>
    <n v="29"/>
    <x v="1"/>
    <x v="4"/>
    <n v="77.599999999999994"/>
    <x v="0"/>
    <d v="2022-05-27T00:00:00"/>
    <x v="0"/>
    <n v="45"/>
    <x v="0"/>
    <n v="0.08"/>
    <x v="1"/>
    <x v="0"/>
  </r>
  <r>
    <x v="1351"/>
    <n v="18"/>
    <x v="4"/>
    <x v="1"/>
    <x v="0"/>
    <n v="33.17"/>
    <x v="2"/>
    <n v="232.19"/>
    <n v="148"/>
    <x v="0"/>
    <x v="2"/>
    <n v="84.7"/>
    <x v="0"/>
    <d v="2022-03-29T00:00:00"/>
    <x v="0"/>
    <n v="35"/>
    <x v="0"/>
    <n v="0.26"/>
    <x v="0"/>
    <x v="0"/>
  </r>
  <r>
    <x v="1352"/>
    <n v="46"/>
    <x v="5"/>
    <x v="2"/>
    <x v="2"/>
    <n v="105.33"/>
    <x v="2"/>
    <n v="737.31"/>
    <n v="90"/>
    <x v="0"/>
    <x v="0"/>
    <n v="65.3"/>
    <x v="0"/>
    <d v="2021-06-28T00:00:00"/>
    <x v="0"/>
    <n v="46"/>
    <x v="0"/>
    <n v="0.15"/>
    <x v="1"/>
    <x v="0"/>
  </r>
  <r>
    <x v="1353"/>
    <n v="54"/>
    <x v="5"/>
    <x v="0"/>
    <x v="0"/>
    <n v="39.18"/>
    <x v="7"/>
    <n v="313.44"/>
    <n v="216"/>
    <x v="0"/>
    <x v="2"/>
    <n v="65.599999999999994"/>
    <x v="0"/>
    <d v="2021-12-09T00:00:00"/>
    <x v="0"/>
    <n v="25"/>
    <x v="2"/>
    <n v="0.26"/>
    <x v="0"/>
    <x v="0"/>
  </r>
  <r>
    <x v="1354"/>
    <n v="19"/>
    <x v="4"/>
    <x v="1"/>
    <x v="8"/>
    <n v="125.37"/>
    <x v="6"/>
    <n v="1379.0700000000002"/>
    <n v="8"/>
    <x v="0"/>
    <x v="4"/>
    <n v="34.5"/>
    <x v="1"/>
    <d v="2021-02-09T00:00:00"/>
    <x v="0"/>
    <n v="88"/>
    <x v="1"/>
    <n v="0.31"/>
    <x v="0"/>
    <x v="0"/>
  </r>
  <r>
    <x v="1354"/>
    <n v="23"/>
    <x v="4"/>
    <x v="2"/>
    <x v="9"/>
    <n v="110.33"/>
    <x v="5"/>
    <n v="1875.61"/>
    <n v="40"/>
    <x v="0"/>
    <x v="0"/>
    <n v="43.7"/>
    <x v="1"/>
    <d v="2021-05-17T00:00:00"/>
    <x v="0"/>
    <n v="41"/>
    <x v="0"/>
    <n v="0.15"/>
    <x v="1"/>
    <x v="0"/>
  </r>
  <r>
    <x v="1355"/>
    <n v="27"/>
    <x v="1"/>
    <x v="0"/>
    <x v="5"/>
    <n v="14.31"/>
    <x v="7"/>
    <n v="114.48"/>
    <n v="100"/>
    <x v="0"/>
    <x v="3"/>
    <n v="20.399999999999999"/>
    <x v="1"/>
    <d v="2023-04-02T00:00:00"/>
    <x v="2"/>
    <n v="52"/>
    <x v="0"/>
    <n v="0.35"/>
    <x v="0"/>
    <x v="0"/>
  </r>
  <r>
    <x v="1356"/>
    <n v="60"/>
    <x v="0"/>
    <x v="1"/>
    <x v="7"/>
    <n v="119.98"/>
    <x v="8"/>
    <n v="1439.76"/>
    <n v="294"/>
    <x v="0"/>
    <x v="0"/>
    <n v="41.1"/>
    <x v="1"/>
    <d v="2023-04-15T00:00:00"/>
    <x v="2"/>
    <n v="14"/>
    <x v="2"/>
    <n v="0.26"/>
    <x v="0"/>
    <x v="0"/>
  </r>
  <r>
    <x v="1357"/>
    <n v="51"/>
    <x v="5"/>
    <x v="1"/>
    <x v="5"/>
    <n v="110.98"/>
    <x v="0"/>
    <n v="998.82"/>
    <n v="249"/>
    <x v="0"/>
    <x v="0"/>
    <n v="4.9000000000000004"/>
    <x v="2"/>
    <d v="2023-12-21T00:00:00"/>
    <x v="2"/>
    <n v="92"/>
    <x v="1"/>
    <n v="0.21"/>
    <x v="0"/>
    <x v="0"/>
  </r>
  <r>
    <x v="1357"/>
    <n v="34"/>
    <x v="1"/>
    <x v="0"/>
    <x v="2"/>
    <n v="38.47"/>
    <x v="17"/>
    <n v="115.41"/>
    <n v="259"/>
    <x v="0"/>
    <x v="1"/>
    <n v="10"/>
    <x v="2"/>
    <d v="2024-03-01T00:00:00"/>
    <x v="2"/>
    <n v="67"/>
    <x v="1"/>
    <n v="0.15"/>
    <x v="1"/>
    <x v="0"/>
  </r>
  <r>
    <x v="1358"/>
    <n v="60"/>
    <x v="0"/>
    <x v="0"/>
    <x v="4"/>
    <n v="49.23"/>
    <x v="0"/>
    <n v="443.07"/>
    <n v="157"/>
    <x v="0"/>
    <x v="4"/>
    <n v="32.200000000000003"/>
    <x v="1"/>
    <d v="2023-03-16T00:00:00"/>
    <x v="2"/>
    <n v="64"/>
    <x v="0"/>
    <n v="0.17"/>
    <x v="1"/>
    <x v="0"/>
  </r>
  <r>
    <x v="1359"/>
    <n v="63"/>
    <x v="0"/>
    <x v="2"/>
    <x v="0"/>
    <n v="47.49"/>
    <x v="13"/>
    <n v="664.86"/>
    <n v="279"/>
    <x v="0"/>
    <x v="4"/>
    <n v="70.5"/>
    <x v="0"/>
    <d v="2024-07-23T00:00:00"/>
    <x v="2"/>
    <n v="23"/>
    <x v="2"/>
    <n v="0.37"/>
    <x v="0"/>
    <x v="0"/>
  </r>
  <r>
    <x v="1360"/>
    <n v="26"/>
    <x v="1"/>
    <x v="2"/>
    <x v="0"/>
    <n v="114.9"/>
    <x v="8"/>
    <n v="1378.8000000000002"/>
    <n v="94"/>
    <x v="0"/>
    <x v="1"/>
    <n v="80.099999999999994"/>
    <x v="0"/>
    <d v="2023-04-28T00:00:00"/>
    <x v="2"/>
    <n v="36"/>
    <x v="0"/>
    <n v="0.08"/>
    <x v="1"/>
    <x v="0"/>
  </r>
  <r>
    <x v="1361"/>
    <n v="73"/>
    <x v="3"/>
    <x v="2"/>
    <x v="2"/>
    <n v="82.4"/>
    <x v="8"/>
    <n v="988.80000000000007"/>
    <n v="335"/>
    <x v="0"/>
    <x v="0"/>
    <n v="67.400000000000006"/>
    <x v="0"/>
    <d v="2020-08-15T00:00:00"/>
    <x v="1"/>
    <n v="4"/>
    <x v="2"/>
    <n v="0.26"/>
    <x v="0"/>
    <x v="0"/>
  </r>
  <r>
    <x v="1362"/>
    <n v="60"/>
    <x v="0"/>
    <x v="2"/>
    <x v="8"/>
    <n v="56.07"/>
    <x v="0"/>
    <n v="504.63"/>
    <n v="158"/>
    <x v="0"/>
    <x v="2"/>
    <n v="42.9"/>
    <x v="1"/>
    <d v="2024-06-20T00:00:00"/>
    <x v="2"/>
    <n v="14"/>
    <x v="2"/>
    <n v="0.49"/>
    <x v="0"/>
    <x v="0"/>
  </r>
  <r>
    <x v="1363"/>
    <n v="34"/>
    <x v="1"/>
    <x v="2"/>
    <x v="5"/>
    <n v="54.1"/>
    <x v="6"/>
    <n v="595.1"/>
    <n v="364"/>
    <x v="0"/>
    <x v="2"/>
    <n v="67.7"/>
    <x v="0"/>
    <d v="2020-07-24T00:00:00"/>
    <x v="1"/>
    <n v="44"/>
    <x v="0"/>
    <n v="0.15"/>
    <x v="1"/>
    <x v="0"/>
  </r>
  <r>
    <x v="1363"/>
    <n v="25"/>
    <x v="4"/>
    <x v="0"/>
    <x v="5"/>
    <n v="38.81"/>
    <x v="2"/>
    <n v="271.67"/>
    <n v="350"/>
    <x v="0"/>
    <x v="2"/>
    <n v="0"/>
    <x v="2"/>
    <d v="2023-08-16T00:00:00"/>
    <x v="2"/>
    <n v="15"/>
    <x v="2"/>
    <n v="0.11"/>
    <x v="1"/>
    <x v="0"/>
  </r>
  <r>
    <x v="1364"/>
    <n v="79"/>
    <x v="3"/>
    <x v="1"/>
    <x v="7"/>
    <n v="175.55"/>
    <x v="2"/>
    <n v="1228.8500000000001"/>
    <n v="57"/>
    <x v="0"/>
    <x v="1"/>
    <n v="13.3"/>
    <x v="2"/>
    <d v="2022-08-15T00:00:00"/>
    <x v="0"/>
    <n v="12"/>
    <x v="2"/>
    <n v="0.05"/>
    <x v="1"/>
    <x v="0"/>
  </r>
  <r>
    <x v="1365"/>
    <n v="49"/>
    <x v="5"/>
    <x v="1"/>
    <x v="8"/>
    <n v="31.94"/>
    <x v="6"/>
    <n v="351.34000000000003"/>
    <n v="99"/>
    <x v="0"/>
    <x v="2"/>
    <n v="35"/>
    <x v="1"/>
    <d v="2024-11-20T00:00:00"/>
    <x v="2"/>
    <n v="26"/>
    <x v="2"/>
    <n v="0.21"/>
    <x v="0"/>
    <x v="0"/>
  </r>
  <r>
    <x v="1366"/>
    <n v="75"/>
    <x v="3"/>
    <x v="2"/>
    <x v="8"/>
    <n v="130.63999999999999"/>
    <x v="7"/>
    <n v="1045.1199999999999"/>
    <n v="217"/>
    <x v="0"/>
    <x v="1"/>
    <n v="0"/>
    <x v="2"/>
    <d v="2023-05-02T00:00:00"/>
    <x v="2"/>
    <n v="35"/>
    <x v="0"/>
    <n v="0.31"/>
    <x v="0"/>
    <x v="0"/>
  </r>
  <r>
    <x v="1367"/>
    <n v="30"/>
    <x v="1"/>
    <x v="0"/>
    <x v="0"/>
    <n v="22.69"/>
    <x v="7"/>
    <n v="181.52"/>
    <n v="306"/>
    <x v="0"/>
    <x v="1"/>
    <n v="86.6"/>
    <x v="0"/>
    <d v="2023-01-20T00:00:00"/>
    <x v="2"/>
    <n v="10"/>
    <x v="2"/>
    <n v="0.33"/>
    <x v="0"/>
    <x v="0"/>
  </r>
  <r>
    <x v="1368"/>
    <n v="65"/>
    <x v="0"/>
    <x v="0"/>
    <x v="4"/>
    <n v="72.989999999999995"/>
    <x v="3"/>
    <n v="729.9"/>
    <n v="294"/>
    <x v="0"/>
    <x v="4"/>
    <n v="16.899999999999999"/>
    <x v="2"/>
    <d v="2025-04-29T00:00:00"/>
    <x v="2"/>
    <n v="80"/>
    <x v="1"/>
    <n v="0.28999999999999998"/>
    <x v="0"/>
    <x v="0"/>
  </r>
  <r>
    <x v="1369"/>
    <n v="74"/>
    <x v="3"/>
    <x v="0"/>
    <x v="7"/>
    <n v="213.81"/>
    <x v="0"/>
    <n v="1924.29"/>
    <n v="35"/>
    <x v="0"/>
    <x v="2"/>
    <n v="43.5"/>
    <x v="1"/>
    <d v="2021-08-02T00:00:00"/>
    <x v="0"/>
    <n v="79"/>
    <x v="1"/>
    <n v="0.15"/>
    <x v="1"/>
    <x v="0"/>
  </r>
  <r>
    <x v="1370"/>
    <n v="75"/>
    <x v="3"/>
    <x v="0"/>
    <x v="4"/>
    <n v="49.15"/>
    <x v="3"/>
    <n v="491.5"/>
    <n v="221"/>
    <x v="0"/>
    <x v="1"/>
    <n v="0"/>
    <x v="2"/>
    <d v="2023-02-06T00:00:00"/>
    <x v="2"/>
    <n v="48"/>
    <x v="0"/>
    <n v="0.4"/>
    <x v="0"/>
    <x v="0"/>
  </r>
  <r>
    <x v="1371"/>
    <n v="48"/>
    <x v="5"/>
    <x v="0"/>
    <x v="9"/>
    <n v="95.84"/>
    <x v="3"/>
    <n v="958.40000000000009"/>
    <n v="172"/>
    <x v="0"/>
    <x v="1"/>
    <n v="72.599999999999994"/>
    <x v="0"/>
    <d v="2021-07-25T00:00:00"/>
    <x v="0"/>
    <n v="16"/>
    <x v="2"/>
    <n v="0.23"/>
    <x v="0"/>
    <x v="0"/>
  </r>
  <r>
    <x v="1372"/>
    <n v="22"/>
    <x v="4"/>
    <x v="0"/>
    <x v="5"/>
    <m/>
    <x v="3"/>
    <n v="0"/>
    <n v="61"/>
    <x v="0"/>
    <x v="2"/>
    <n v="1.5"/>
    <x v="2"/>
    <d v="2025-02-10T00:00:00"/>
    <x v="2"/>
    <n v="95"/>
    <x v="1"/>
    <n v="0.71"/>
    <x v="2"/>
    <x v="1"/>
  </r>
  <r>
    <x v="1373"/>
    <n v="43"/>
    <x v="2"/>
    <x v="0"/>
    <x v="0"/>
    <n v="72.959999999999994"/>
    <x v="4"/>
    <n v="437.76"/>
    <n v="82"/>
    <x v="0"/>
    <x v="4"/>
    <n v="14.4"/>
    <x v="2"/>
    <d v="2023-04-13T00:00:00"/>
    <x v="2"/>
    <n v="5"/>
    <x v="2"/>
    <n v="0.24"/>
    <x v="0"/>
    <x v="0"/>
  </r>
  <r>
    <x v="1374"/>
    <n v="33"/>
    <x v="1"/>
    <x v="1"/>
    <x v="4"/>
    <n v="104.87"/>
    <x v="6"/>
    <n v="1153.5700000000002"/>
    <n v="65"/>
    <x v="0"/>
    <x v="3"/>
    <n v="44.7"/>
    <x v="1"/>
    <d v="2021-12-10T00:00:00"/>
    <x v="0"/>
    <n v="38"/>
    <x v="0"/>
    <n v="0.17"/>
    <x v="1"/>
    <x v="0"/>
  </r>
  <r>
    <x v="1375"/>
    <n v="33"/>
    <x v="1"/>
    <x v="2"/>
    <x v="4"/>
    <n v="116.95"/>
    <x v="0"/>
    <n v="1052.55"/>
    <n v="38"/>
    <x v="0"/>
    <x v="4"/>
    <n v="41.7"/>
    <x v="1"/>
    <d v="2022-10-03T00:00:00"/>
    <x v="0"/>
    <n v="4"/>
    <x v="2"/>
    <n v="0.38"/>
    <x v="0"/>
    <x v="0"/>
  </r>
  <r>
    <x v="1376"/>
    <n v="50"/>
    <x v="5"/>
    <x v="0"/>
    <x v="0"/>
    <n v="24.74"/>
    <x v="0"/>
    <n v="222.66"/>
    <n v="31"/>
    <x v="0"/>
    <x v="0"/>
    <n v="20.3"/>
    <x v="1"/>
    <d v="2022-12-27T00:00:00"/>
    <x v="0"/>
    <n v="49"/>
    <x v="0"/>
    <n v="0.23"/>
    <x v="0"/>
    <x v="0"/>
  </r>
  <r>
    <x v="1377"/>
    <n v="32"/>
    <x v="1"/>
    <x v="0"/>
    <x v="6"/>
    <n v="87.72"/>
    <x v="10"/>
    <n v="438.6"/>
    <n v="110"/>
    <x v="0"/>
    <x v="2"/>
    <n v="18.5"/>
    <x v="2"/>
    <d v="2025-02-28T00:00:00"/>
    <x v="2"/>
    <n v="24"/>
    <x v="2"/>
    <n v="0.06"/>
    <x v="1"/>
    <x v="0"/>
  </r>
  <r>
    <x v="1378"/>
    <n v="43"/>
    <x v="2"/>
    <x v="0"/>
    <x v="7"/>
    <n v="36.020000000000003"/>
    <x v="3"/>
    <n v="360.20000000000005"/>
    <n v="260"/>
    <x v="0"/>
    <x v="3"/>
    <n v="0.4"/>
    <x v="2"/>
    <d v="2024-10-07T00:00:00"/>
    <x v="2"/>
    <n v="98"/>
    <x v="1"/>
    <n v="0.09"/>
    <x v="1"/>
    <x v="0"/>
  </r>
  <r>
    <x v="1379"/>
    <n v="20"/>
    <x v="4"/>
    <x v="2"/>
    <x v="8"/>
    <n v="119.13"/>
    <x v="8"/>
    <n v="1429.56"/>
    <n v="167"/>
    <x v="0"/>
    <x v="3"/>
    <n v="34.299999999999997"/>
    <x v="1"/>
    <d v="2023-10-11T00:00:00"/>
    <x v="2"/>
    <n v="95"/>
    <x v="1"/>
    <n v="0.44"/>
    <x v="0"/>
    <x v="0"/>
  </r>
  <r>
    <x v="1379"/>
    <n v="53"/>
    <x v="5"/>
    <x v="1"/>
    <x v="6"/>
    <n v="108.66"/>
    <x v="1"/>
    <n v="1412.58"/>
    <n v="55"/>
    <x v="0"/>
    <x v="3"/>
    <n v="4.4000000000000004"/>
    <x v="2"/>
    <d v="2023-09-24T00:00:00"/>
    <x v="2"/>
    <n v="24"/>
    <x v="2"/>
    <n v="0.27"/>
    <x v="0"/>
    <x v="0"/>
  </r>
  <r>
    <x v="1380"/>
    <n v="65"/>
    <x v="0"/>
    <x v="1"/>
    <x v="3"/>
    <n v="42.99"/>
    <x v="7"/>
    <n v="343.92"/>
    <n v="361"/>
    <x v="0"/>
    <x v="2"/>
    <n v="56.2"/>
    <x v="0"/>
    <d v="2020-12-02T00:00:00"/>
    <x v="1"/>
    <n v="32"/>
    <x v="2"/>
    <n v="0.52"/>
    <x v="2"/>
    <x v="0"/>
  </r>
  <r>
    <x v="1381"/>
    <n v="26"/>
    <x v="1"/>
    <x v="0"/>
    <x v="2"/>
    <n v="44.12"/>
    <x v="8"/>
    <n v="529.43999999999994"/>
    <n v="118"/>
    <x v="0"/>
    <x v="4"/>
    <n v="91.6"/>
    <x v="0"/>
    <d v="2025-04-13T00:00:00"/>
    <x v="2"/>
    <n v="3"/>
    <x v="2"/>
    <n v="0.39"/>
    <x v="0"/>
    <x v="0"/>
  </r>
  <r>
    <x v="1382"/>
    <n v="51"/>
    <x v="5"/>
    <x v="0"/>
    <x v="9"/>
    <m/>
    <x v="6"/>
    <n v="0"/>
    <n v="291"/>
    <x v="0"/>
    <x v="4"/>
    <n v="57.5"/>
    <x v="0"/>
    <d v="2025-02-04T00:00:00"/>
    <x v="2"/>
    <n v="3"/>
    <x v="2"/>
    <n v="0.28999999999999998"/>
    <x v="0"/>
    <x v="1"/>
  </r>
  <r>
    <x v="1383"/>
    <n v="62"/>
    <x v="0"/>
    <x v="1"/>
    <x v="0"/>
    <n v="97.3"/>
    <x v="3"/>
    <n v="973"/>
    <n v="342"/>
    <x v="0"/>
    <x v="4"/>
    <n v="55.5"/>
    <x v="0"/>
    <d v="2023-04-15T00:00:00"/>
    <x v="2"/>
    <n v="57"/>
    <x v="0"/>
    <n v="0.25"/>
    <x v="0"/>
    <x v="0"/>
  </r>
  <r>
    <x v="1384"/>
    <n v="24"/>
    <x v="4"/>
    <x v="0"/>
    <x v="3"/>
    <n v="22.86"/>
    <x v="6"/>
    <n v="251.45999999999998"/>
    <n v="77"/>
    <x v="0"/>
    <x v="4"/>
    <n v="44.7"/>
    <x v="1"/>
    <d v="2022-09-04T00:00:00"/>
    <x v="0"/>
    <n v="6"/>
    <x v="2"/>
    <n v="0.2"/>
    <x v="1"/>
    <x v="0"/>
  </r>
  <r>
    <x v="1385"/>
    <n v="76"/>
    <x v="3"/>
    <x v="2"/>
    <x v="6"/>
    <n v="180.84"/>
    <x v="6"/>
    <n v="1989.24"/>
    <n v="197"/>
    <x v="0"/>
    <x v="2"/>
    <n v="40.1"/>
    <x v="1"/>
    <d v="2023-01-24T00:00:00"/>
    <x v="2"/>
    <n v="25"/>
    <x v="2"/>
    <n v="0.26"/>
    <x v="0"/>
    <x v="0"/>
  </r>
  <r>
    <x v="1385"/>
    <n v="27"/>
    <x v="1"/>
    <x v="1"/>
    <x v="9"/>
    <n v="58.06"/>
    <x v="2"/>
    <n v="406.42"/>
    <n v="185"/>
    <x v="0"/>
    <x v="1"/>
    <n v="83.7"/>
    <x v="0"/>
    <d v="2024-06-03T00:00:00"/>
    <x v="2"/>
    <n v="25"/>
    <x v="2"/>
    <n v="0.2"/>
    <x v="1"/>
    <x v="0"/>
  </r>
  <r>
    <x v="1386"/>
    <n v="75"/>
    <x v="3"/>
    <x v="1"/>
    <x v="5"/>
    <n v="101.52"/>
    <x v="0"/>
    <n v="913.68"/>
    <n v="294"/>
    <x v="0"/>
    <x v="1"/>
    <n v="28.5"/>
    <x v="1"/>
    <d v="2024-06-27T00:00:00"/>
    <x v="2"/>
    <n v="25"/>
    <x v="2"/>
    <n v="0.26"/>
    <x v="0"/>
    <x v="0"/>
  </r>
  <r>
    <x v="1386"/>
    <n v="71"/>
    <x v="3"/>
    <x v="1"/>
    <x v="9"/>
    <n v="43.72"/>
    <x v="9"/>
    <n v="655.8"/>
    <n v="254"/>
    <x v="0"/>
    <x v="4"/>
    <n v="5.8"/>
    <x v="2"/>
    <d v="2024-02-20T00:00:00"/>
    <x v="2"/>
    <n v="78"/>
    <x v="1"/>
    <n v="0.36"/>
    <x v="0"/>
    <x v="0"/>
  </r>
  <r>
    <x v="1387"/>
    <n v="67"/>
    <x v="3"/>
    <x v="1"/>
    <x v="3"/>
    <n v="20.399999999999999"/>
    <x v="7"/>
    <n v="163.19999999999999"/>
    <n v="263"/>
    <x v="0"/>
    <x v="4"/>
    <n v="27.8"/>
    <x v="1"/>
    <d v="2022-04-28T00:00:00"/>
    <x v="0"/>
    <n v="79"/>
    <x v="1"/>
    <n v="0.56999999999999995"/>
    <x v="2"/>
    <x v="0"/>
  </r>
  <r>
    <x v="1388"/>
    <n v="51"/>
    <x v="5"/>
    <x v="1"/>
    <x v="6"/>
    <n v="120.5"/>
    <x v="7"/>
    <n v="964"/>
    <n v="328"/>
    <x v="0"/>
    <x v="2"/>
    <n v="24.7"/>
    <x v="1"/>
    <d v="2025-04-24T00:00:00"/>
    <x v="2"/>
    <n v="24"/>
    <x v="2"/>
    <n v="0.28999999999999998"/>
    <x v="0"/>
    <x v="0"/>
  </r>
  <r>
    <x v="1388"/>
    <n v="60"/>
    <x v="0"/>
    <x v="0"/>
    <x v="1"/>
    <n v="160.6"/>
    <x v="1"/>
    <n v="2087.7999999999997"/>
    <n v="167"/>
    <x v="0"/>
    <x v="0"/>
    <n v="15.2"/>
    <x v="2"/>
    <d v="2023-04-02T00:00:00"/>
    <x v="2"/>
    <n v="14"/>
    <x v="2"/>
    <n v="0.31"/>
    <x v="0"/>
    <x v="0"/>
  </r>
  <r>
    <x v="1389"/>
    <n v="69"/>
    <x v="3"/>
    <x v="1"/>
    <x v="8"/>
    <m/>
    <x v="3"/>
    <n v="0"/>
    <n v="49"/>
    <x v="0"/>
    <x v="3"/>
    <n v="42.8"/>
    <x v="1"/>
    <d v="2021-01-23T00:00:00"/>
    <x v="0"/>
    <n v="65"/>
    <x v="0"/>
    <n v="0.51"/>
    <x v="2"/>
    <x v="1"/>
  </r>
  <r>
    <x v="1390"/>
    <n v="34"/>
    <x v="1"/>
    <x v="0"/>
    <x v="8"/>
    <n v="33.53"/>
    <x v="10"/>
    <n v="167.65"/>
    <n v="170"/>
    <x v="0"/>
    <x v="1"/>
    <n v="34"/>
    <x v="1"/>
    <d v="2021-10-16T00:00:00"/>
    <x v="0"/>
    <n v="1"/>
    <x v="2"/>
    <n v="0.11"/>
    <x v="1"/>
    <x v="0"/>
  </r>
  <r>
    <x v="1390"/>
    <n v="63"/>
    <x v="0"/>
    <x v="0"/>
    <x v="7"/>
    <n v="61.54"/>
    <x v="10"/>
    <n v="307.7"/>
    <n v="346"/>
    <x v="0"/>
    <x v="3"/>
    <n v="12.3"/>
    <x v="2"/>
    <d v="2020-07-06T00:00:00"/>
    <x v="1"/>
    <n v="19"/>
    <x v="2"/>
    <n v="0.67"/>
    <x v="2"/>
    <x v="0"/>
  </r>
  <r>
    <x v="1390"/>
    <n v="69"/>
    <x v="3"/>
    <x v="1"/>
    <x v="0"/>
    <n v="39.9"/>
    <x v="3"/>
    <n v="399"/>
    <n v="184"/>
    <x v="0"/>
    <x v="2"/>
    <n v="45.7"/>
    <x v="1"/>
    <d v="2024-04-26T00:00:00"/>
    <x v="2"/>
    <n v="71"/>
    <x v="1"/>
    <n v="0.23"/>
    <x v="0"/>
    <x v="0"/>
  </r>
  <r>
    <x v="1391"/>
    <n v="22"/>
    <x v="4"/>
    <x v="1"/>
    <x v="1"/>
    <n v="73.38"/>
    <x v="8"/>
    <n v="880.56"/>
    <n v="202"/>
    <x v="0"/>
    <x v="4"/>
    <n v="42.2"/>
    <x v="1"/>
    <d v="2024-01-05T00:00:00"/>
    <x v="2"/>
    <n v="83"/>
    <x v="1"/>
    <n v="0.35"/>
    <x v="0"/>
    <x v="0"/>
  </r>
  <r>
    <x v="1392"/>
    <n v="57"/>
    <x v="0"/>
    <x v="0"/>
    <x v="4"/>
    <n v="124.67"/>
    <x v="11"/>
    <n v="2368.73"/>
    <n v="350"/>
    <x v="0"/>
    <x v="0"/>
    <n v="2.2999999999999998"/>
    <x v="2"/>
    <d v="2025-04-26T00:00:00"/>
    <x v="2"/>
    <n v="80"/>
    <x v="1"/>
    <n v="0.49"/>
    <x v="0"/>
    <x v="0"/>
  </r>
  <r>
    <x v="1392"/>
    <n v="74"/>
    <x v="3"/>
    <x v="1"/>
    <x v="8"/>
    <n v="107.65"/>
    <x v="1"/>
    <n v="1399.45"/>
    <n v="170"/>
    <x v="0"/>
    <x v="4"/>
    <n v="78.599999999999994"/>
    <x v="0"/>
    <d v="2024-04-08T00:00:00"/>
    <x v="2"/>
    <n v="89"/>
    <x v="1"/>
    <n v="0.55000000000000004"/>
    <x v="2"/>
    <x v="0"/>
  </r>
  <r>
    <x v="1392"/>
    <n v="45"/>
    <x v="2"/>
    <x v="1"/>
    <x v="2"/>
    <n v="63.92"/>
    <x v="12"/>
    <n v="1022.72"/>
    <n v="292"/>
    <x v="0"/>
    <x v="1"/>
    <n v="0"/>
    <x v="2"/>
    <d v="2023-12-24T00:00:00"/>
    <x v="2"/>
    <n v="27"/>
    <x v="2"/>
    <n v="0.31"/>
    <x v="0"/>
    <x v="0"/>
  </r>
  <r>
    <x v="1393"/>
    <n v="71"/>
    <x v="3"/>
    <x v="1"/>
    <x v="6"/>
    <n v="102.62"/>
    <x v="0"/>
    <n v="923.58"/>
    <n v="260"/>
    <x v="0"/>
    <x v="2"/>
    <n v="84.8"/>
    <x v="0"/>
    <d v="2024-10-14T00:00:00"/>
    <x v="2"/>
    <n v="60"/>
    <x v="0"/>
    <n v="0.45"/>
    <x v="0"/>
    <x v="0"/>
  </r>
  <r>
    <x v="1394"/>
    <n v="46"/>
    <x v="5"/>
    <x v="1"/>
    <x v="1"/>
    <n v="156.09"/>
    <x v="7"/>
    <n v="1248.72"/>
    <n v="60"/>
    <x v="0"/>
    <x v="4"/>
    <n v="6"/>
    <x v="2"/>
    <d v="2022-09-21T00:00:00"/>
    <x v="0"/>
    <n v="82"/>
    <x v="1"/>
    <n v="0.52"/>
    <x v="2"/>
    <x v="0"/>
  </r>
  <r>
    <x v="1395"/>
    <n v="30"/>
    <x v="1"/>
    <x v="2"/>
    <x v="4"/>
    <n v="228.3"/>
    <x v="8"/>
    <n v="2739.6000000000004"/>
    <n v="251"/>
    <x v="0"/>
    <x v="2"/>
    <n v="45.7"/>
    <x v="1"/>
    <d v="2023-09-19T00:00:00"/>
    <x v="2"/>
    <n v="98"/>
    <x v="1"/>
    <n v="0.41"/>
    <x v="0"/>
    <x v="0"/>
  </r>
  <r>
    <x v="1395"/>
    <n v="35"/>
    <x v="1"/>
    <x v="1"/>
    <x v="9"/>
    <n v="135.44999999999999"/>
    <x v="2"/>
    <n v="948.14999999999986"/>
    <n v="301"/>
    <x v="0"/>
    <x v="1"/>
    <n v="94.2"/>
    <x v="0"/>
    <d v="2024-05-03T00:00:00"/>
    <x v="2"/>
    <n v="93"/>
    <x v="1"/>
    <n v="0.24"/>
    <x v="0"/>
    <x v="0"/>
  </r>
  <r>
    <x v="1396"/>
    <n v="72"/>
    <x v="3"/>
    <x v="1"/>
    <x v="7"/>
    <n v="17.39"/>
    <x v="6"/>
    <n v="191.29000000000002"/>
    <n v="295"/>
    <x v="0"/>
    <x v="4"/>
    <n v="99.4"/>
    <x v="0"/>
    <d v="2024-12-23T00:00:00"/>
    <x v="2"/>
    <n v="89"/>
    <x v="1"/>
    <n v="0.28999999999999998"/>
    <x v="0"/>
    <x v="0"/>
  </r>
  <r>
    <x v="1396"/>
    <n v="24"/>
    <x v="4"/>
    <x v="0"/>
    <x v="3"/>
    <n v="22.53"/>
    <x v="6"/>
    <n v="247.83"/>
    <n v="57"/>
    <x v="0"/>
    <x v="0"/>
    <n v="88.2"/>
    <x v="0"/>
    <d v="2025-03-06T00:00:00"/>
    <x v="2"/>
    <n v="54"/>
    <x v="0"/>
    <n v="0.04"/>
    <x v="1"/>
    <x v="0"/>
  </r>
  <r>
    <x v="1397"/>
    <n v="43"/>
    <x v="2"/>
    <x v="1"/>
    <x v="1"/>
    <n v="78.41"/>
    <x v="1"/>
    <n v="1019.3299999999999"/>
    <n v="309"/>
    <x v="0"/>
    <x v="2"/>
    <n v="29.5"/>
    <x v="1"/>
    <d v="2023-05-01T00:00:00"/>
    <x v="2"/>
    <n v="66"/>
    <x v="0"/>
    <n v="0.1"/>
    <x v="1"/>
    <x v="0"/>
  </r>
  <r>
    <x v="1397"/>
    <n v="40"/>
    <x v="2"/>
    <x v="0"/>
    <x v="0"/>
    <n v="58.25"/>
    <x v="8"/>
    <n v="699"/>
    <n v="77"/>
    <x v="0"/>
    <x v="0"/>
    <n v="32.4"/>
    <x v="1"/>
    <d v="2023-01-05T00:00:00"/>
    <x v="2"/>
    <n v="12"/>
    <x v="2"/>
    <n v="0.1"/>
    <x v="1"/>
    <x v="0"/>
  </r>
  <r>
    <x v="1398"/>
    <n v="52"/>
    <x v="5"/>
    <x v="1"/>
    <x v="9"/>
    <n v="48.95"/>
    <x v="10"/>
    <n v="244.75"/>
    <n v="45"/>
    <x v="0"/>
    <x v="4"/>
    <n v="21.7"/>
    <x v="1"/>
    <d v="2020-07-17T00:00:00"/>
    <x v="1"/>
    <n v="72"/>
    <x v="1"/>
    <n v="0.19"/>
    <x v="1"/>
    <x v="0"/>
  </r>
  <r>
    <x v="1398"/>
    <n v="18"/>
    <x v="4"/>
    <x v="1"/>
    <x v="0"/>
    <n v="190.06"/>
    <x v="4"/>
    <n v="1140.3600000000001"/>
    <n v="226"/>
    <x v="0"/>
    <x v="4"/>
    <n v="22.8"/>
    <x v="1"/>
    <d v="2021-02-22T00:00:00"/>
    <x v="0"/>
    <n v="83"/>
    <x v="1"/>
    <n v="0.38"/>
    <x v="0"/>
    <x v="0"/>
  </r>
  <r>
    <x v="1399"/>
    <n v="79"/>
    <x v="3"/>
    <x v="0"/>
    <x v="1"/>
    <n v="109.35"/>
    <x v="9"/>
    <n v="1640.25"/>
    <n v="197"/>
    <x v="0"/>
    <x v="2"/>
    <n v="21.4"/>
    <x v="1"/>
    <d v="2023-08-26T00:00:00"/>
    <x v="2"/>
    <n v="8"/>
    <x v="2"/>
    <n v="0.34"/>
    <x v="0"/>
    <x v="0"/>
  </r>
  <r>
    <x v="1400"/>
    <n v="79"/>
    <x v="3"/>
    <x v="0"/>
    <x v="7"/>
    <n v="44.1"/>
    <x v="6"/>
    <n v="485.1"/>
    <n v="39"/>
    <x v="0"/>
    <x v="2"/>
    <n v="70"/>
    <x v="0"/>
    <d v="2023-06-22T00:00:00"/>
    <x v="2"/>
    <n v="63"/>
    <x v="0"/>
    <n v="0.31"/>
    <x v="0"/>
    <x v="0"/>
  </r>
  <r>
    <x v="1400"/>
    <n v="48"/>
    <x v="5"/>
    <x v="1"/>
    <x v="7"/>
    <n v="264.04000000000002"/>
    <x v="3"/>
    <n v="2640.4"/>
    <n v="210"/>
    <x v="0"/>
    <x v="4"/>
    <n v="0.4"/>
    <x v="2"/>
    <d v="2023-06-04T00:00:00"/>
    <x v="2"/>
    <n v="7"/>
    <x v="2"/>
    <n v="0.15"/>
    <x v="1"/>
    <x v="0"/>
  </r>
  <r>
    <x v="1401"/>
    <n v="36"/>
    <x v="2"/>
    <x v="1"/>
    <x v="4"/>
    <n v="79.75"/>
    <x v="14"/>
    <n v="319"/>
    <n v="339"/>
    <x v="0"/>
    <x v="2"/>
    <n v="46.6"/>
    <x v="1"/>
    <d v="2023-08-22T00:00:00"/>
    <x v="2"/>
    <n v="75"/>
    <x v="1"/>
    <n v="0.18"/>
    <x v="1"/>
    <x v="0"/>
  </r>
  <r>
    <x v="1402"/>
    <n v="24"/>
    <x v="4"/>
    <x v="2"/>
    <x v="4"/>
    <n v="27.6"/>
    <x v="12"/>
    <n v="441.6"/>
    <n v="29"/>
    <x v="0"/>
    <x v="3"/>
    <n v="43.8"/>
    <x v="1"/>
    <d v="2024-03-27T00:00:00"/>
    <x v="2"/>
    <n v="77"/>
    <x v="1"/>
    <n v="0.19"/>
    <x v="1"/>
    <x v="0"/>
  </r>
  <r>
    <x v="1403"/>
    <n v="76"/>
    <x v="3"/>
    <x v="0"/>
    <x v="9"/>
    <n v="36.58"/>
    <x v="7"/>
    <n v="292.64"/>
    <n v="322"/>
    <x v="0"/>
    <x v="4"/>
    <n v="75"/>
    <x v="0"/>
    <d v="2022-04-06T00:00:00"/>
    <x v="0"/>
    <n v="90"/>
    <x v="1"/>
    <n v="0.01"/>
    <x v="1"/>
    <x v="0"/>
  </r>
  <r>
    <x v="1404"/>
    <n v="25"/>
    <x v="4"/>
    <x v="0"/>
    <x v="6"/>
    <n v="138.03"/>
    <x v="1"/>
    <n v="1794.39"/>
    <n v="100"/>
    <x v="0"/>
    <x v="2"/>
    <n v="59.2"/>
    <x v="0"/>
    <d v="2025-02-17T00:00:00"/>
    <x v="2"/>
    <n v="47"/>
    <x v="0"/>
    <n v="0.3"/>
    <x v="0"/>
    <x v="0"/>
  </r>
  <r>
    <x v="1405"/>
    <n v="55"/>
    <x v="5"/>
    <x v="1"/>
    <x v="3"/>
    <n v="105.59"/>
    <x v="3"/>
    <n v="1055.9000000000001"/>
    <n v="112"/>
    <x v="0"/>
    <x v="1"/>
    <n v="51.6"/>
    <x v="0"/>
    <d v="2025-06-09T00:00:00"/>
    <x v="2"/>
    <n v="17"/>
    <x v="2"/>
    <n v="0.54"/>
    <x v="2"/>
    <x v="0"/>
  </r>
  <r>
    <x v="1406"/>
    <n v="57"/>
    <x v="0"/>
    <x v="0"/>
    <x v="8"/>
    <n v="39.69"/>
    <x v="3"/>
    <n v="396.9"/>
    <n v="81"/>
    <x v="0"/>
    <x v="4"/>
    <n v="2.7"/>
    <x v="2"/>
    <d v="2021-09-30T00:00:00"/>
    <x v="0"/>
    <n v="95"/>
    <x v="1"/>
    <n v="0.2"/>
    <x v="1"/>
    <x v="0"/>
  </r>
  <r>
    <x v="1407"/>
    <n v="35"/>
    <x v="1"/>
    <x v="0"/>
    <x v="2"/>
    <n v="240.35"/>
    <x v="6"/>
    <n v="2643.85"/>
    <n v="155"/>
    <x v="0"/>
    <x v="2"/>
    <n v="8"/>
    <x v="2"/>
    <d v="2021-01-28T00:00:00"/>
    <x v="0"/>
    <n v="94"/>
    <x v="1"/>
    <n v="0.24"/>
    <x v="0"/>
    <x v="0"/>
  </r>
  <r>
    <x v="1408"/>
    <n v="37"/>
    <x v="2"/>
    <x v="1"/>
    <x v="2"/>
    <n v="72.260000000000005"/>
    <x v="3"/>
    <n v="722.6"/>
    <n v="167"/>
    <x v="0"/>
    <x v="1"/>
    <n v="45.6"/>
    <x v="1"/>
    <d v="2020-08-17T00:00:00"/>
    <x v="1"/>
    <n v="67"/>
    <x v="1"/>
    <n v="0.34"/>
    <x v="0"/>
    <x v="0"/>
  </r>
  <r>
    <x v="1409"/>
    <n v="51"/>
    <x v="5"/>
    <x v="0"/>
    <x v="0"/>
    <n v="81.89"/>
    <x v="0"/>
    <n v="737.01"/>
    <n v="32"/>
    <x v="0"/>
    <x v="4"/>
    <n v="3"/>
    <x v="2"/>
    <d v="2021-03-08T00:00:00"/>
    <x v="0"/>
    <n v="70"/>
    <x v="1"/>
    <n v="0.31"/>
    <x v="0"/>
    <x v="0"/>
  </r>
  <r>
    <x v="1409"/>
    <n v="20"/>
    <x v="4"/>
    <x v="0"/>
    <x v="5"/>
    <n v="85.09"/>
    <x v="8"/>
    <n v="1021.08"/>
    <n v="257"/>
    <x v="0"/>
    <x v="3"/>
    <n v="94.8"/>
    <x v="0"/>
    <d v="2023-09-18T00:00:00"/>
    <x v="2"/>
    <n v="92"/>
    <x v="1"/>
    <n v="0.28000000000000003"/>
    <x v="0"/>
    <x v="0"/>
  </r>
  <r>
    <x v="1410"/>
    <n v="43"/>
    <x v="2"/>
    <x v="0"/>
    <x v="5"/>
    <m/>
    <x v="7"/>
    <n v="0"/>
    <n v="162"/>
    <x v="0"/>
    <x v="1"/>
    <n v="18.399999999999999"/>
    <x v="2"/>
    <d v="2025-04-27T00:00:00"/>
    <x v="2"/>
    <n v="27"/>
    <x v="2"/>
    <n v="0.41"/>
    <x v="0"/>
    <x v="1"/>
  </r>
  <r>
    <x v="1411"/>
    <n v="64"/>
    <x v="0"/>
    <x v="0"/>
    <x v="2"/>
    <n v="122.23"/>
    <x v="7"/>
    <n v="977.84"/>
    <n v="84"/>
    <x v="0"/>
    <x v="0"/>
    <n v="2.5"/>
    <x v="2"/>
    <d v="2021-11-08T00:00:00"/>
    <x v="0"/>
    <n v="95"/>
    <x v="1"/>
    <n v="0.06"/>
    <x v="1"/>
    <x v="0"/>
  </r>
  <r>
    <x v="1412"/>
    <n v="26"/>
    <x v="1"/>
    <x v="1"/>
    <x v="7"/>
    <n v="58.39"/>
    <x v="12"/>
    <n v="934.24"/>
    <n v="314"/>
    <x v="0"/>
    <x v="1"/>
    <n v="0"/>
    <x v="2"/>
    <d v="2021-10-11T00:00:00"/>
    <x v="0"/>
    <n v="27"/>
    <x v="2"/>
    <n v="0.5"/>
    <x v="0"/>
    <x v="0"/>
  </r>
  <r>
    <x v="1413"/>
    <n v="37"/>
    <x v="2"/>
    <x v="0"/>
    <x v="1"/>
    <n v="79.61"/>
    <x v="10"/>
    <n v="398.05"/>
    <n v="122"/>
    <x v="0"/>
    <x v="2"/>
    <n v="89.9"/>
    <x v="0"/>
    <d v="2023-01-19T00:00:00"/>
    <x v="2"/>
    <n v="15"/>
    <x v="2"/>
    <n v="0.05"/>
    <x v="1"/>
    <x v="0"/>
  </r>
  <r>
    <x v="1413"/>
    <n v="35"/>
    <x v="1"/>
    <x v="0"/>
    <x v="1"/>
    <n v="289.64999999999998"/>
    <x v="2"/>
    <n v="2027.5499999999997"/>
    <n v="346"/>
    <x v="0"/>
    <x v="0"/>
    <n v="90.8"/>
    <x v="0"/>
    <d v="2020-12-27T00:00:00"/>
    <x v="1"/>
    <n v="67"/>
    <x v="1"/>
    <n v="0.14000000000000001"/>
    <x v="1"/>
    <x v="0"/>
  </r>
  <r>
    <x v="1414"/>
    <n v="24"/>
    <x v="4"/>
    <x v="1"/>
    <x v="3"/>
    <n v="165.08"/>
    <x v="7"/>
    <n v="1320.64"/>
    <n v="75"/>
    <x v="0"/>
    <x v="1"/>
    <n v="87.9"/>
    <x v="0"/>
    <d v="2022-03-22T00:00:00"/>
    <x v="0"/>
    <n v="8"/>
    <x v="2"/>
    <n v="0.14000000000000001"/>
    <x v="1"/>
    <x v="0"/>
  </r>
  <r>
    <x v="1415"/>
    <n v="60"/>
    <x v="0"/>
    <x v="0"/>
    <x v="2"/>
    <n v="86.45"/>
    <x v="7"/>
    <n v="691.6"/>
    <n v="236"/>
    <x v="0"/>
    <x v="3"/>
    <n v="1.4"/>
    <x v="2"/>
    <d v="2024-01-17T00:00:00"/>
    <x v="2"/>
    <n v="88"/>
    <x v="1"/>
    <n v="0.24"/>
    <x v="0"/>
    <x v="0"/>
  </r>
  <r>
    <x v="1416"/>
    <n v="75"/>
    <x v="3"/>
    <x v="0"/>
    <x v="3"/>
    <n v="105.97"/>
    <x v="8"/>
    <n v="1271.6399999999999"/>
    <n v="104"/>
    <x v="0"/>
    <x v="0"/>
    <n v="87.5"/>
    <x v="0"/>
    <d v="2022-02-04T00:00:00"/>
    <x v="0"/>
    <n v="42"/>
    <x v="0"/>
    <n v="0.24"/>
    <x v="0"/>
    <x v="0"/>
  </r>
  <r>
    <x v="1417"/>
    <n v="63"/>
    <x v="0"/>
    <x v="0"/>
    <x v="1"/>
    <n v="280.64"/>
    <x v="8"/>
    <n v="3367.68"/>
    <n v="108"/>
    <x v="0"/>
    <x v="4"/>
    <n v="63.9"/>
    <x v="0"/>
    <d v="2025-01-15T00:00:00"/>
    <x v="2"/>
    <n v="53"/>
    <x v="0"/>
    <n v="0.56999999999999995"/>
    <x v="2"/>
    <x v="0"/>
  </r>
  <r>
    <x v="1418"/>
    <n v="37"/>
    <x v="2"/>
    <x v="1"/>
    <x v="2"/>
    <n v="261.12"/>
    <x v="6"/>
    <n v="2872.32"/>
    <n v="152"/>
    <x v="0"/>
    <x v="3"/>
    <n v="56.7"/>
    <x v="0"/>
    <d v="2024-04-24T00:00:00"/>
    <x v="2"/>
    <n v="45"/>
    <x v="0"/>
    <n v="0.21"/>
    <x v="0"/>
    <x v="0"/>
  </r>
  <r>
    <x v="1418"/>
    <n v="33"/>
    <x v="1"/>
    <x v="0"/>
    <x v="4"/>
    <n v="318.86"/>
    <x v="7"/>
    <n v="2550.88"/>
    <n v="354"/>
    <x v="0"/>
    <x v="4"/>
    <n v="35.5"/>
    <x v="1"/>
    <d v="2023-03-22T00:00:00"/>
    <x v="2"/>
    <n v="3"/>
    <x v="2"/>
    <n v="0.14000000000000001"/>
    <x v="1"/>
    <x v="0"/>
  </r>
  <r>
    <x v="1419"/>
    <n v="21"/>
    <x v="4"/>
    <x v="0"/>
    <x v="1"/>
    <n v="141.44999999999999"/>
    <x v="7"/>
    <n v="1131.5999999999999"/>
    <n v="284"/>
    <x v="0"/>
    <x v="3"/>
    <n v="23.1"/>
    <x v="1"/>
    <d v="2024-11-16T00:00:00"/>
    <x v="2"/>
    <n v="73"/>
    <x v="1"/>
    <n v="0.66"/>
    <x v="2"/>
    <x v="0"/>
  </r>
  <r>
    <x v="1420"/>
    <n v="63"/>
    <x v="0"/>
    <x v="1"/>
    <x v="6"/>
    <n v="79.09"/>
    <x v="14"/>
    <n v="316.36"/>
    <n v="355"/>
    <x v="0"/>
    <x v="3"/>
    <n v="77.599999999999994"/>
    <x v="0"/>
    <d v="2022-06-25T00:00:00"/>
    <x v="0"/>
    <n v="5"/>
    <x v="2"/>
    <n v="0.21"/>
    <x v="0"/>
    <x v="0"/>
  </r>
  <r>
    <x v="1420"/>
    <n v="50"/>
    <x v="5"/>
    <x v="0"/>
    <x v="8"/>
    <n v="65.540000000000006"/>
    <x v="1"/>
    <n v="852.0200000000001"/>
    <n v="101"/>
    <x v="0"/>
    <x v="4"/>
    <n v="57.8"/>
    <x v="0"/>
    <d v="2025-01-22T00:00:00"/>
    <x v="2"/>
    <n v="73"/>
    <x v="1"/>
    <n v="0.46"/>
    <x v="0"/>
    <x v="0"/>
  </r>
  <r>
    <x v="1421"/>
    <n v="71"/>
    <x v="3"/>
    <x v="0"/>
    <x v="9"/>
    <n v="40.94"/>
    <x v="6"/>
    <n v="450.34"/>
    <n v="186"/>
    <x v="0"/>
    <x v="4"/>
    <n v="84.5"/>
    <x v="0"/>
    <d v="2022-03-13T00:00:00"/>
    <x v="0"/>
    <n v="45"/>
    <x v="0"/>
    <n v="0.5"/>
    <x v="0"/>
    <x v="0"/>
  </r>
  <r>
    <x v="1422"/>
    <n v="65"/>
    <x v="0"/>
    <x v="0"/>
    <x v="2"/>
    <n v="52.61"/>
    <x v="6"/>
    <n v="578.71"/>
    <n v="210"/>
    <x v="0"/>
    <x v="2"/>
    <n v="11.6"/>
    <x v="2"/>
    <d v="2023-07-09T00:00:00"/>
    <x v="2"/>
    <n v="19"/>
    <x v="2"/>
    <n v="0.21"/>
    <x v="0"/>
    <x v="0"/>
  </r>
  <r>
    <x v="1423"/>
    <n v="75"/>
    <x v="3"/>
    <x v="1"/>
    <x v="9"/>
    <n v="201.92"/>
    <x v="0"/>
    <n v="1817.28"/>
    <n v="69"/>
    <x v="0"/>
    <x v="3"/>
    <n v="58.3"/>
    <x v="0"/>
    <d v="2022-09-07T00:00:00"/>
    <x v="0"/>
    <n v="60"/>
    <x v="0"/>
    <n v="0.17"/>
    <x v="1"/>
    <x v="0"/>
  </r>
  <r>
    <x v="1424"/>
    <n v="38"/>
    <x v="2"/>
    <x v="0"/>
    <x v="2"/>
    <n v="150.91"/>
    <x v="3"/>
    <n v="1509.1"/>
    <n v="329"/>
    <x v="0"/>
    <x v="0"/>
    <n v="86.8"/>
    <x v="0"/>
    <d v="2020-10-07T00:00:00"/>
    <x v="1"/>
    <n v="45"/>
    <x v="0"/>
    <n v="0.43"/>
    <x v="0"/>
    <x v="0"/>
  </r>
  <r>
    <x v="1424"/>
    <n v="63"/>
    <x v="0"/>
    <x v="0"/>
    <x v="2"/>
    <n v="29.49"/>
    <x v="6"/>
    <n v="324.39"/>
    <n v="343"/>
    <x v="0"/>
    <x v="1"/>
    <n v="83.8"/>
    <x v="0"/>
    <d v="2025-05-23T00:00:00"/>
    <x v="2"/>
    <n v="87"/>
    <x v="1"/>
    <n v="0.35"/>
    <x v="0"/>
    <x v="0"/>
  </r>
  <r>
    <x v="1425"/>
    <n v="61"/>
    <x v="0"/>
    <x v="2"/>
    <x v="9"/>
    <n v="137.66"/>
    <x v="1"/>
    <n v="1789.58"/>
    <n v="191"/>
    <x v="0"/>
    <x v="4"/>
    <n v="28.3"/>
    <x v="1"/>
    <d v="2025-01-24T00:00:00"/>
    <x v="2"/>
    <n v="84"/>
    <x v="1"/>
    <n v="0.37"/>
    <x v="0"/>
    <x v="0"/>
  </r>
  <r>
    <x v="1426"/>
    <n v="75"/>
    <x v="3"/>
    <x v="1"/>
    <x v="0"/>
    <n v="119.98"/>
    <x v="13"/>
    <n v="1679.72"/>
    <n v="302"/>
    <x v="0"/>
    <x v="3"/>
    <n v="52.4"/>
    <x v="0"/>
    <d v="2023-04-09T00:00:00"/>
    <x v="2"/>
    <n v="6"/>
    <x v="2"/>
    <n v="0.62"/>
    <x v="2"/>
    <x v="0"/>
  </r>
  <r>
    <x v="1427"/>
    <n v="48"/>
    <x v="5"/>
    <x v="0"/>
    <x v="1"/>
    <n v="80.930000000000007"/>
    <x v="1"/>
    <n v="1052.0900000000001"/>
    <n v="166"/>
    <x v="0"/>
    <x v="1"/>
    <n v="24.6"/>
    <x v="1"/>
    <d v="2021-03-10T00:00:00"/>
    <x v="0"/>
    <n v="52"/>
    <x v="0"/>
    <n v="0.3"/>
    <x v="0"/>
    <x v="0"/>
  </r>
  <r>
    <x v="1428"/>
    <n v="40"/>
    <x v="2"/>
    <x v="0"/>
    <x v="1"/>
    <n v="85.17"/>
    <x v="1"/>
    <n v="1107.21"/>
    <n v="212"/>
    <x v="0"/>
    <x v="3"/>
    <n v="17.100000000000001"/>
    <x v="2"/>
    <d v="2024-12-04T00:00:00"/>
    <x v="2"/>
    <n v="2"/>
    <x v="2"/>
    <n v="0.59"/>
    <x v="2"/>
    <x v="0"/>
  </r>
  <r>
    <x v="1429"/>
    <n v="66"/>
    <x v="3"/>
    <x v="1"/>
    <x v="3"/>
    <n v="101.04"/>
    <x v="1"/>
    <n v="1313.52"/>
    <n v="94"/>
    <x v="0"/>
    <x v="1"/>
    <n v="94.3"/>
    <x v="0"/>
    <d v="2022-06-07T00:00:00"/>
    <x v="0"/>
    <n v="15"/>
    <x v="2"/>
    <n v="0.44"/>
    <x v="0"/>
    <x v="0"/>
  </r>
  <r>
    <x v="1430"/>
    <n v="20"/>
    <x v="4"/>
    <x v="1"/>
    <x v="0"/>
    <n v="278.62"/>
    <x v="7"/>
    <n v="2228.96"/>
    <n v="34"/>
    <x v="0"/>
    <x v="3"/>
    <n v="70.099999999999994"/>
    <x v="0"/>
    <d v="2023-12-13T00:00:00"/>
    <x v="2"/>
    <n v="70"/>
    <x v="1"/>
    <n v="0.31"/>
    <x v="0"/>
    <x v="0"/>
  </r>
  <r>
    <x v="1431"/>
    <n v="47"/>
    <x v="5"/>
    <x v="0"/>
    <x v="1"/>
    <n v="173.74"/>
    <x v="2"/>
    <n v="1216.18"/>
    <n v="308"/>
    <x v="0"/>
    <x v="3"/>
    <n v="53.5"/>
    <x v="0"/>
    <d v="2021-04-23T00:00:00"/>
    <x v="0"/>
    <n v="2"/>
    <x v="2"/>
    <n v="0.35"/>
    <x v="0"/>
    <x v="0"/>
  </r>
  <r>
    <x v="1432"/>
    <n v="79"/>
    <x v="3"/>
    <x v="0"/>
    <x v="8"/>
    <n v="31.33"/>
    <x v="6"/>
    <n v="344.63"/>
    <n v="231"/>
    <x v="0"/>
    <x v="0"/>
    <n v="4.9000000000000004"/>
    <x v="2"/>
    <d v="2023-07-22T00:00:00"/>
    <x v="2"/>
    <n v="39"/>
    <x v="0"/>
    <n v="0.1"/>
    <x v="1"/>
    <x v="0"/>
  </r>
  <r>
    <x v="1433"/>
    <n v="28"/>
    <x v="1"/>
    <x v="1"/>
    <x v="6"/>
    <n v="64.489999999999995"/>
    <x v="3"/>
    <n v="644.9"/>
    <n v="268"/>
    <x v="0"/>
    <x v="2"/>
    <n v="89.7"/>
    <x v="0"/>
    <d v="2021-05-10T00:00:00"/>
    <x v="0"/>
    <n v="50"/>
    <x v="0"/>
    <n v="0.23"/>
    <x v="0"/>
    <x v="0"/>
  </r>
  <r>
    <x v="1434"/>
    <n v="59"/>
    <x v="0"/>
    <x v="0"/>
    <x v="4"/>
    <m/>
    <x v="1"/>
    <n v="0"/>
    <n v="88"/>
    <x v="0"/>
    <x v="2"/>
    <n v="90.7"/>
    <x v="0"/>
    <d v="2025-03-17T00:00:00"/>
    <x v="2"/>
    <n v="53"/>
    <x v="0"/>
    <n v="0.38"/>
    <x v="0"/>
    <x v="1"/>
  </r>
  <r>
    <x v="1434"/>
    <n v="34"/>
    <x v="1"/>
    <x v="1"/>
    <x v="7"/>
    <n v="230.13"/>
    <x v="2"/>
    <n v="1610.9099999999999"/>
    <n v="208"/>
    <x v="0"/>
    <x v="0"/>
    <n v="64.3"/>
    <x v="0"/>
    <d v="2023-04-30T00:00:00"/>
    <x v="2"/>
    <n v="38"/>
    <x v="0"/>
    <n v="0.28000000000000003"/>
    <x v="0"/>
    <x v="0"/>
  </r>
  <r>
    <x v="1435"/>
    <n v="65"/>
    <x v="0"/>
    <x v="0"/>
    <x v="3"/>
    <n v="44.17"/>
    <x v="8"/>
    <n v="530.04"/>
    <n v="349"/>
    <x v="0"/>
    <x v="4"/>
    <n v="12.5"/>
    <x v="2"/>
    <d v="2020-11-14T00:00:00"/>
    <x v="1"/>
    <n v="96"/>
    <x v="1"/>
    <n v="0.3"/>
    <x v="0"/>
    <x v="0"/>
  </r>
  <r>
    <x v="1435"/>
    <n v="45"/>
    <x v="2"/>
    <x v="1"/>
    <x v="4"/>
    <n v="138.49"/>
    <x v="12"/>
    <n v="2215.84"/>
    <n v="304"/>
    <x v="0"/>
    <x v="4"/>
    <n v="41.1"/>
    <x v="1"/>
    <d v="2022-10-30T00:00:00"/>
    <x v="0"/>
    <n v="78"/>
    <x v="1"/>
    <n v="0.67"/>
    <x v="2"/>
    <x v="0"/>
  </r>
  <r>
    <x v="1435"/>
    <n v="22"/>
    <x v="4"/>
    <x v="1"/>
    <x v="6"/>
    <m/>
    <x v="9"/>
    <n v="0"/>
    <n v="196"/>
    <x v="0"/>
    <x v="1"/>
    <n v="59"/>
    <x v="0"/>
    <d v="2024-11-19T00:00:00"/>
    <x v="2"/>
    <n v="33"/>
    <x v="2"/>
    <n v="0.27"/>
    <x v="0"/>
    <x v="1"/>
  </r>
  <r>
    <x v="1435"/>
    <n v="28"/>
    <x v="1"/>
    <x v="0"/>
    <x v="8"/>
    <n v="89.78"/>
    <x v="12"/>
    <n v="1436.48"/>
    <n v="243"/>
    <x v="0"/>
    <x v="2"/>
    <n v="58.4"/>
    <x v="0"/>
    <d v="2022-12-03T00:00:00"/>
    <x v="0"/>
    <n v="58"/>
    <x v="0"/>
    <n v="0.2"/>
    <x v="1"/>
    <x v="0"/>
  </r>
  <r>
    <x v="1436"/>
    <n v="51"/>
    <x v="5"/>
    <x v="0"/>
    <x v="1"/>
    <n v="69.37"/>
    <x v="17"/>
    <n v="208.11"/>
    <n v="145"/>
    <x v="0"/>
    <x v="2"/>
    <n v="59"/>
    <x v="0"/>
    <d v="2020-11-10T00:00:00"/>
    <x v="1"/>
    <n v="67"/>
    <x v="1"/>
    <n v="0.23"/>
    <x v="0"/>
    <x v="0"/>
  </r>
  <r>
    <x v="1437"/>
    <n v="22"/>
    <x v="4"/>
    <x v="0"/>
    <x v="1"/>
    <n v="70.41"/>
    <x v="1"/>
    <n v="915.32999999999993"/>
    <n v="22"/>
    <x v="0"/>
    <x v="0"/>
    <n v="74.5"/>
    <x v="0"/>
    <d v="2021-11-19T00:00:00"/>
    <x v="0"/>
    <n v="26"/>
    <x v="2"/>
    <n v="0.64"/>
    <x v="2"/>
    <x v="0"/>
  </r>
  <r>
    <x v="1438"/>
    <n v="28"/>
    <x v="1"/>
    <x v="2"/>
    <x v="9"/>
    <n v="204.71"/>
    <x v="3"/>
    <n v="2047.1000000000001"/>
    <n v="277"/>
    <x v="0"/>
    <x v="2"/>
    <n v="6.2"/>
    <x v="2"/>
    <d v="2024-07-09T00:00:00"/>
    <x v="2"/>
    <n v="98"/>
    <x v="1"/>
    <n v="0.4"/>
    <x v="0"/>
    <x v="0"/>
  </r>
  <r>
    <x v="1439"/>
    <n v="56"/>
    <x v="0"/>
    <x v="0"/>
    <x v="4"/>
    <n v="58.03"/>
    <x v="6"/>
    <n v="638.33000000000004"/>
    <n v="60"/>
    <x v="0"/>
    <x v="4"/>
    <n v="57.2"/>
    <x v="0"/>
    <d v="2022-10-30T00:00:00"/>
    <x v="0"/>
    <n v="41"/>
    <x v="0"/>
    <n v="0.2"/>
    <x v="1"/>
    <x v="0"/>
  </r>
  <r>
    <x v="1440"/>
    <n v="73"/>
    <x v="3"/>
    <x v="1"/>
    <x v="6"/>
    <n v="102.71"/>
    <x v="3"/>
    <n v="1027.0999999999999"/>
    <n v="192"/>
    <x v="0"/>
    <x v="3"/>
    <n v="16.8"/>
    <x v="2"/>
    <d v="2023-10-28T00:00:00"/>
    <x v="2"/>
    <n v="93"/>
    <x v="1"/>
    <n v="0.2"/>
    <x v="1"/>
    <x v="0"/>
  </r>
  <r>
    <x v="1441"/>
    <n v="65"/>
    <x v="0"/>
    <x v="1"/>
    <x v="3"/>
    <n v="72.709999999999994"/>
    <x v="0"/>
    <n v="654.39"/>
    <n v="117"/>
    <x v="0"/>
    <x v="4"/>
    <n v="65.099999999999994"/>
    <x v="0"/>
    <d v="2025-06-05T00:00:00"/>
    <x v="2"/>
    <n v="75"/>
    <x v="1"/>
    <n v="0.12"/>
    <x v="1"/>
    <x v="0"/>
  </r>
  <r>
    <x v="1442"/>
    <n v="65"/>
    <x v="0"/>
    <x v="1"/>
    <x v="2"/>
    <n v="157.27000000000001"/>
    <x v="14"/>
    <n v="629.08000000000004"/>
    <n v="49"/>
    <x v="0"/>
    <x v="4"/>
    <n v="10.6"/>
    <x v="2"/>
    <d v="2022-11-12T00:00:00"/>
    <x v="0"/>
    <n v="81"/>
    <x v="1"/>
    <n v="0.23"/>
    <x v="0"/>
    <x v="0"/>
  </r>
  <r>
    <x v="1443"/>
    <n v="33"/>
    <x v="1"/>
    <x v="0"/>
    <x v="7"/>
    <n v="199.04"/>
    <x v="3"/>
    <n v="1990.3999999999999"/>
    <n v="19"/>
    <x v="0"/>
    <x v="4"/>
    <n v="28"/>
    <x v="1"/>
    <d v="2021-05-07T00:00:00"/>
    <x v="0"/>
    <n v="96"/>
    <x v="1"/>
    <n v="0.32"/>
    <x v="0"/>
    <x v="0"/>
  </r>
  <r>
    <x v="1444"/>
    <n v="42"/>
    <x v="2"/>
    <x v="1"/>
    <x v="8"/>
    <n v="141.58000000000001"/>
    <x v="4"/>
    <n v="849.48"/>
    <n v="195"/>
    <x v="0"/>
    <x v="3"/>
    <n v="0"/>
    <x v="2"/>
    <d v="2025-06-20T00:00:00"/>
    <x v="2"/>
    <n v="66"/>
    <x v="0"/>
    <n v="0.21"/>
    <x v="0"/>
    <x v="0"/>
  </r>
  <r>
    <x v="1445"/>
    <n v="60"/>
    <x v="0"/>
    <x v="1"/>
    <x v="1"/>
    <n v="59.59"/>
    <x v="8"/>
    <n v="715.08"/>
    <n v="347"/>
    <x v="0"/>
    <x v="2"/>
    <n v="91.9"/>
    <x v="0"/>
    <d v="2023-08-22T00:00:00"/>
    <x v="2"/>
    <n v="94"/>
    <x v="1"/>
    <n v="0.28999999999999998"/>
    <x v="0"/>
    <x v="0"/>
  </r>
  <r>
    <x v="1445"/>
    <n v="28"/>
    <x v="1"/>
    <x v="2"/>
    <x v="2"/>
    <m/>
    <x v="2"/>
    <n v="0"/>
    <n v="231"/>
    <x v="0"/>
    <x v="3"/>
    <n v="96.8"/>
    <x v="0"/>
    <d v="2022-12-15T00:00:00"/>
    <x v="0"/>
    <n v="20"/>
    <x v="2"/>
    <n v="0.16"/>
    <x v="1"/>
    <x v="1"/>
  </r>
  <r>
    <x v="1446"/>
    <n v="59"/>
    <x v="0"/>
    <x v="1"/>
    <x v="4"/>
    <n v="112.61"/>
    <x v="3"/>
    <n v="1126.0999999999999"/>
    <n v="103"/>
    <x v="0"/>
    <x v="3"/>
    <n v="85.3"/>
    <x v="0"/>
    <d v="2021-08-27T00:00:00"/>
    <x v="0"/>
    <n v="5"/>
    <x v="2"/>
    <n v="0.62"/>
    <x v="2"/>
    <x v="0"/>
  </r>
  <r>
    <x v="1447"/>
    <n v="21"/>
    <x v="4"/>
    <x v="1"/>
    <x v="4"/>
    <n v="30.55"/>
    <x v="7"/>
    <n v="244.4"/>
    <n v="144"/>
    <x v="0"/>
    <x v="0"/>
    <n v="50.4"/>
    <x v="0"/>
    <d v="2021-07-06T00:00:00"/>
    <x v="0"/>
    <n v="53"/>
    <x v="0"/>
    <n v="0.19"/>
    <x v="1"/>
    <x v="0"/>
  </r>
  <r>
    <x v="1448"/>
    <n v="65"/>
    <x v="0"/>
    <x v="1"/>
    <x v="4"/>
    <n v="123.89"/>
    <x v="13"/>
    <n v="1734.46"/>
    <n v="41"/>
    <x v="0"/>
    <x v="4"/>
    <n v="0"/>
    <x v="2"/>
    <d v="2021-07-22T00:00:00"/>
    <x v="0"/>
    <n v="68"/>
    <x v="1"/>
    <n v="0.51"/>
    <x v="2"/>
    <x v="0"/>
  </r>
  <r>
    <x v="1449"/>
    <n v="32"/>
    <x v="1"/>
    <x v="1"/>
    <x v="2"/>
    <n v="79.09"/>
    <x v="7"/>
    <n v="632.72"/>
    <n v="331"/>
    <x v="0"/>
    <x v="3"/>
    <n v="64.599999999999994"/>
    <x v="0"/>
    <d v="2022-04-11T00:00:00"/>
    <x v="0"/>
    <n v="44"/>
    <x v="0"/>
    <n v="0.37"/>
    <x v="0"/>
    <x v="0"/>
  </r>
  <r>
    <x v="1450"/>
    <n v="38"/>
    <x v="2"/>
    <x v="1"/>
    <x v="2"/>
    <n v="36.6"/>
    <x v="1"/>
    <n v="475.8"/>
    <n v="68"/>
    <x v="0"/>
    <x v="1"/>
    <n v="0"/>
    <x v="2"/>
    <d v="2020-11-28T00:00:00"/>
    <x v="1"/>
    <n v="86"/>
    <x v="1"/>
    <n v="0.17"/>
    <x v="1"/>
    <x v="0"/>
  </r>
  <r>
    <x v="1451"/>
    <n v="54"/>
    <x v="5"/>
    <x v="0"/>
    <x v="4"/>
    <n v="110.69"/>
    <x v="3"/>
    <n v="1106.9000000000001"/>
    <n v="85"/>
    <x v="0"/>
    <x v="2"/>
    <n v="44.7"/>
    <x v="1"/>
    <d v="2025-04-29T00:00:00"/>
    <x v="2"/>
    <n v="45"/>
    <x v="0"/>
    <n v="0.21"/>
    <x v="0"/>
    <x v="0"/>
  </r>
  <r>
    <x v="1452"/>
    <n v="21"/>
    <x v="4"/>
    <x v="0"/>
    <x v="4"/>
    <n v="127.47"/>
    <x v="2"/>
    <n v="892.29"/>
    <n v="208"/>
    <x v="0"/>
    <x v="2"/>
    <n v="34.5"/>
    <x v="1"/>
    <d v="2023-02-23T00:00:00"/>
    <x v="2"/>
    <n v="51"/>
    <x v="0"/>
    <n v="0.38"/>
    <x v="0"/>
    <x v="0"/>
  </r>
  <r>
    <x v="1452"/>
    <n v="19"/>
    <x v="4"/>
    <x v="2"/>
    <x v="0"/>
    <n v="316.83999999999997"/>
    <x v="0"/>
    <n v="2851.56"/>
    <n v="88"/>
    <x v="0"/>
    <x v="0"/>
    <n v="50"/>
    <x v="1"/>
    <d v="2020-11-14T00:00:00"/>
    <x v="1"/>
    <n v="28"/>
    <x v="2"/>
    <n v="0.14000000000000001"/>
    <x v="1"/>
    <x v="0"/>
  </r>
  <r>
    <x v="1453"/>
    <n v="65"/>
    <x v="0"/>
    <x v="1"/>
    <x v="1"/>
    <n v="154.97999999999999"/>
    <x v="0"/>
    <n v="1394.82"/>
    <n v="109"/>
    <x v="0"/>
    <x v="2"/>
    <n v="19.2"/>
    <x v="2"/>
    <d v="2023-03-03T00:00:00"/>
    <x v="2"/>
    <n v="6"/>
    <x v="2"/>
    <n v="0.36"/>
    <x v="0"/>
    <x v="0"/>
  </r>
  <r>
    <x v="1454"/>
    <n v="25"/>
    <x v="4"/>
    <x v="1"/>
    <x v="7"/>
    <n v="225.7"/>
    <x v="6"/>
    <n v="2482.6999999999998"/>
    <n v="302"/>
    <x v="0"/>
    <x v="0"/>
    <n v="66.2"/>
    <x v="0"/>
    <d v="2023-04-10T00:00:00"/>
    <x v="2"/>
    <n v="63"/>
    <x v="0"/>
    <n v="0.25"/>
    <x v="0"/>
    <x v="0"/>
  </r>
  <r>
    <x v="1455"/>
    <n v="59"/>
    <x v="0"/>
    <x v="1"/>
    <x v="1"/>
    <n v="112.82"/>
    <x v="0"/>
    <n v="1015.3799999999999"/>
    <n v="151"/>
    <x v="0"/>
    <x v="2"/>
    <n v="0"/>
    <x v="2"/>
    <d v="2024-07-01T00:00:00"/>
    <x v="2"/>
    <n v="52"/>
    <x v="0"/>
    <n v="0.47"/>
    <x v="0"/>
    <x v="0"/>
  </r>
  <r>
    <x v="1456"/>
    <n v="33"/>
    <x v="1"/>
    <x v="0"/>
    <x v="9"/>
    <n v="60.2"/>
    <x v="4"/>
    <n v="361.20000000000005"/>
    <n v="318"/>
    <x v="0"/>
    <x v="2"/>
    <n v="69"/>
    <x v="0"/>
    <d v="2023-09-04T00:00:00"/>
    <x v="2"/>
    <n v="83"/>
    <x v="1"/>
    <n v="0.19"/>
    <x v="1"/>
    <x v="0"/>
  </r>
  <r>
    <x v="1457"/>
    <n v="67"/>
    <x v="3"/>
    <x v="0"/>
    <x v="4"/>
    <n v="95.82"/>
    <x v="2"/>
    <n v="670.74"/>
    <n v="234"/>
    <x v="0"/>
    <x v="3"/>
    <n v="41.3"/>
    <x v="1"/>
    <d v="2023-07-26T00:00:00"/>
    <x v="2"/>
    <n v="72"/>
    <x v="1"/>
    <n v="0.18"/>
    <x v="1"/>
    <x v="0"/>
  </r>
  <r>
    <x v="1457"/>
    <n v="62"/>
    <x v="0"/>
    <x v="1"/>
    <x v="9"/>
    <n v="98.6"/>
    <x v="7"/>
    <n v="788.8"/>
    <n v="191"/>
    <x v="0"/>
    <x v="3"/>
    <n v="67.5"/>
    <x v="0"/>
    <d v="2023-09-18T00:00:00"/>
    <x v="2"/>
    <n v="60"/>
    <x v="0"/>
    <n v="0.23"/>
    <x v="0"/>
    <x v="0"/>
  </r>
  <r>
    <x v="1458"/>
    <n v="32"/>
    <x v="1"/>
    <x v="1"/>
    <x v="3"/>
    <m/>
    <x v="2"/>
    <n v="0"/>
    <n v="235"/>
    <x v="0"/>
    <x v="2"/>
    <n v="40.6"/>
    <x v="1"/>
    <d v="2023-09-07T00:00:00"/>
    <x v="2"/>
    <n v="51"/>
    <x v="0"/>
    <n v="0.22"/>
    <x v="0"/>
    <x v="1"/>
  </r>
  <r>
    <x v="1459"/>
    <n v="47"/>
    <x v="5"/>
    <x v="2"/>
    <x v="6"/>
    <n v="67.91"/>
    <x v="0"/>
    <n v="611.18999999999994"/>
    <n v="321"/>
    <x v="0"/>
    <x v="4"/>
    <n v="59.2"/>
    <x v="0"/>
    <d v="2024-12-31T00:00:00"/>
    <x v="2"/>
    <n v="76"/>
    <x v="1"/>
    <n v="0.14000000000000001"/>
    <x v="1"/>
    <x v="0"/>
  </r>
  <r>
    <x v="1460"/>
    <n v="57"/>
    <x v="0"/>
    <x v="1"/>
    <x v="0"/>
    <n v="107.48"/>
    <x v="9"/>
    <n v="1612.2"/>
    <n v="337"/>
    <x v="0"/>
    <x v="2"/>
    <n v="93.7"/>
    <x v="0"/>
    <d v="2020-12-25T00:00:00"/>
    <x v="1"/>
    <n v="47"/>
    <x v="0"/>
    <n v="0.17"/>
    <x v="1"/>
    <x v="0"/>
  </r>
  <r>
    <x v="1461"/>
    <n v="46"/>
    <x v="5"/>
    <x v="2"/>
    <x v="5"/>
    <n v="49.41"/>
    <x v="6"/>
    <n v="543.51"/>
    <n v="31"/>
    <x v="0"/>
    <x v="0"/>
    <n v="44"/>
    <x v="1"/>
    <d v="2022-02-15T00:00:00"/>
    <x v="0"/>
    <n v="2"/>
    <x v="2"/>
    <n v="0.19"/>
    <x v="1"/>
    <x v="0"/>
  </r>
  <r>
    <x v="1461"/>
    <n v="25"/>
    <x v="4"/>
    <x v="2"/>
    <x v="2"/>
    <n v="156.34"/>
    <x v="6"/>
    <n v="1719.74"/>
    <n v="149"/>
    <x v="0"/>
    <x v="3"/>
    <n v="72.900000000000006"/>
    <x v="0"/>
    <d v="2021-02-21T00:00:00"/>
    <x v="0"/>
    <n v="52"/>
    <x v="0"/>
    <n v="0.35"/>
    <x v="0"/>
    <x v="0"/>
  </r>
  <r>
    <x v="1462"/>
    <n v="75"/>
    <x v="3"/>
    <x v="0"/>
    <x v="7"/>
    <n v="88.19"/>
    <x v="4"/>
    <n v="529.14"/>
    <n v="36"/>
    <x v="1"/>
    <x v="0"/>
    <n v="28.1"/>
    <x v="1"/>
    <d v="2020-12-26T00:00:00"/>
    <x v="1"/>
    <n v="29"/>
    <x v="2"/>
    <n v="0.19"/>
    <x v="1"/>
    <x v="0"/>
  </r>
  <r>
    <x v="1463"/>
    <n v="54"/>
    <x v="5"/>
    <x v="0"/>
    <x v="4"/>
    <n v="92.56"/>
    <x v="8"/>
    <n v="1110.72"/>
    <n v="263"/>
    <x v="0"/>
    <x v="0"/>
    <n v="55.4"/>
    <x v="0"/>
    <d v="2023-11-30T00:00:00"/>
    <x v="2"/>
    <n v="55"/>
    <x v="0"/>
    <n v="0.43"/>
    <x v="0"/>
    <x v="0"/>
  </r>
  <r>
    <x v="1464"/>
    <n v="54"/>
    <x v="5"/>
    <x v="0"/>
    <x v="5"/>
    <n v="99.15"/>
    <x v="6"/>
    <n v="1090.6500000000001"/>
    <n v="185"/>
    <x v="1"/>
    <x v="1"/>
    <n v="31.4"/>
    <x v="1"/>
    <d v="2025-04-21T00:00:00"/>
    <x v="2"/>
    <n v="76"/>
    <x v="1"/>
    <n v="0.26"/>
    <x v="0"/>
    <x v="0"/>
  </r>
  <r>
    <x v="1465"/>
    <n v="59"/>
    <x v="0"/>
    <x v="2"/>
    <x v="4"/>
    <n v="94.06"/>
    <x v="7"/>
    <n v="752.48"/>
    <n v="140"/>
    <x v="0"/>
    <x v="2"/>
    <n v="90.8"/>
    <x v="0"/>
    <d v="2023-02-22T00:00:00"/>
    <x v="2"/>
    <n v="9"/>
    <x v="2"/>
    <n v="0.12"/>
    <x v="1"/>
    <x v="0"/>
  </r>
  <r>
    <x v="1465"/>
    <n v="57"/>
    <x v="0"/>
    <x v="1"/>
    <x v="2"/>
    <n v="135.5"/>
    <x v="3"/>
    <n v="1355"/>
    <n v="77"/>
    <x v="0"/>
    <x v="0"/>
    <n v="57"/>
    <x v="0"/>
    <d v="2023-05-16T00:00:00"/>
    <x v="2"/>
    <n v="18"/>
    <x v="2"/>
    <n v="0.39"/>
    <x v="0"/>
    <x v="0"/>
  </r>
  <r>
    <x v="1466"/>
    <n v="41"/>
    <x v="2"/>
    <x v="0"/>
    <x v="6"/>
    <n v="108.22"/>
    <x v="19"/>
    <n v="108.22"/>
    <n v="54"/>
    <x v="0"/>
    <x v="1"/>
    <n v="68.900000000000006"/>
    <x v="0"/>
    <d v="2022-09-28T00:00:00"/>
    <x v="0"/>
    <n v="84"/>
    <x v="1"/>
    <n v="0.25"/>
    <x v="0"/>
    <x v="0"/>
  </r>
  <r>
    <x v="1467"/>
    <n v="53"/>
    <x v="5"/>
    <x v="2"/>
    <x v="6"/>
    <m/>
    <x v="6"/>
    <n v="0"/>
    <n v="312"/>
    <x v="0"/>
    <x v="2"/>
    <n v="83"/>
    <x v="0"/>
    <d v="2021-11-20T00:00:00"/>
    <x v="0"/>
    <n v="87"/>
    <x v="1"/>
    <n v="0.17"/>
    <x v="1"/>
    <x v="1"/>
  </r>
  <r>
    <x v="1467"/>
    <n v="65"/>
    <x v="0"/>
    <x v="2"/>
    <x v="6"/>
    <n v="78.75"/>
    <x v="8"/>
    <n v="945"/>
    <n v="138"/>
    <x v="0"/>
    <x v="4"/>
    <n v="15.8"/>
    <x v="2"/>
    <d v="2022-10-16T00:00:00"/>
    <x v="0"/>
    <n v="14"/>
    <x v="2"/>
    <n v="0.06"/>
    <x v="1"/>
    <x v="0"/>
  </r>
  <r>
    <x v="1468"/>
    <n v="63"/>
    <x v="0"/>
    <x v="1"/>
    <x v="1"/>
    <n v="71.180000000000007"/>
    <x v="0"/>
    <n v="640.62000000000012"/>
    <n v="43"/>
    <x v="0"/>
    <x v="1"/>
    <n v="86.2"/>
    <x v="0"/>
    <d v="2023-03-23T00:00:00"/>
    <x v="2"/>
    <n v="1"/>
    <x v="2"/>
    <n v="0.28999999999999998"/>
    <x v="0"/>
    <x v="0"/>
  </r>
  <r>
    <x v="1468"/>
    <n v="38"/>
    <x v="2"/>
    <x v="1"/>
    <x v="2"/>
    <n v="218.68"/>
    <x v="6"/>
    <n v="2405.48"/>
    <n v="71"/>
    <x v="0"/>
    <x v="1"/>
    <n v="87.4"/>
    <x v="0"/>
    <d v="2024-08-11T00:00:00"/>
    <x v="2"/>
    <n v="72"/>
    <x v="1"/>
    <n v="0.32"/>
    <x v="0"/>
    <x v="0"/>
  </r>
  <r>
    <x v="1469"/>
    <n v="28"/>
    <x v="1"/>
    <x v="1"/>
    <x v="3"/>
    <n v="54.31"/>
    <x v="7"/>
    <n v="434.48"/>
    <n v="31"/>
    <x v="0"/>
    <x v="4"/>
    <n v="77.3"/>
    <x v="0"/>
    <d v="2023-11-21T00:00:00"/>
    <x v="2"/>
    <n v="96"/>
    <x v="1"/>
    <n v="0.35"/>
    <x v="0"/>
    <x v="0"/>
  </r>
  <r>
    <x v="1470"/>
    <n v="77"/>
    <x v="3"/>
    <x v="1"/>
    <x v="1"/>
    <m/>
    <x v="12"/>
    <n v="0"/>
    <n v="148"/>
    <x v="0"/>
    <x v="3"/>
    <n v="46.1"/>
    <x v="1"/>
    <d v="2022-05-20T00:00:00"/>
    <x v="0"/>
    <n v="65"/>
    <x v="0"/>
    <n v="0.33"/>
    <x v="0"/>
    <x v="1"/>
  </r>
  <r>
    <x v="1471"/>
    <n v="41"/>
    <x v="2"/>
    <x v="0"/>
    <x v="9"/>
    <n v="121.89"/>
    <x v="2"/>
    <n v="853.23"/>
    <n v="136"/>
    <x v="0"/>
    <x v="2"/>
    <n v="47.8"/>
    <x v="1"/>
    <d v="2022-10-10T00:00:00"/>
    <x v="0"/>
    <n v="19"/>
    <x v="2"/>
    <n v="0.19"/>
    <x v="1"/>
    <x v="0"/>
  </r>
  <r>
    <x v="1472"/>
    <n v="66"/>
    <x v="3"/>
    <x v="0"/>
    <x v="3"/>
    <n v="188.68"/>
    <x v="0"/>
    <n v="1698.1200000000001"/>
    <n v="123"/>
    <x v="0"/>
    <x v="4"/>
    <n v="6.2"/>
    <x v="2"/>
    <d v="2022-10-19T00:00:00"/>
    <x v="0"/>
    <n v="95"/>
    <x v="1"/>
    <n v="7.0000000000000007E-2"/>
    <x v="1"/>
    <x v="0"/>
  </r>
  <r>
    <x v="1473"/>
    <n v="27"/>
    <x v="1"/>
    <x v="0"/>
    <x v="7"/>
    <n v="65.900000000000006"/>
    <x v="7"/>
    <n v="527.20000000000005"/>
    <n v="364"/>
    <x v="0"/>
    <x v="4"/>
    <n v="71.2"/>
    <x v="0"/>
    <d v="2023-02-07T00:00:00"/>
    <x v="2"/>
    <n v="94"/>
    <x v="1"/>
    <n v="0.33"/>
    <x v="0"/>
    <x v="0"/>
  </r>
  <r>
    <x v="1474"/>
    <n v="60"/>
    <x v="0"/>
    <x v="1"/>
    <x v="8"/>
    <n v="113.76"/>
    <x v="7"/>
    <n v="910.08"/>
    <n v="254"/>
    <x v="0"/>
    <x v="0"/>
    <n v="55.1"/>
    <x v="0"/>
    <d v="2022-11-12T00:00:00"/>
    <x v="0"/>
    <n v="42"/>
    <x v="0"/>
    <n v="0.21"/>
    <x v="0"/>
    <x v="0"/>
  </r>
  <r>
    <x v="1475"/>
    <n v="43"/>
    <x v="2"/>
    <x v="1"/>
    <x v="1"/>
    <n v="136.88999999999999"/>
    <x v="13"/>
    <n v="1916.4599999999998"/>
    <n v="14"/>
    <x v="0"/>
    <x v="4"/>
    <n v="96.3"/>
    <x v="0"/>
    <d v="2023-05-05T00:00:00"/>
    <x v="2"/>
    <n v="93"/>
    <x v="1"/>
    <n v="7.0000000000000007E-2"/>
    <x v="1"/>
    <x v="0"/>
  </r>
  <r>
    <x v="1475"/>
    <n v="58"/>
    <x v="0"/>
    <x v="0"/>
    <x v="0"/>
    <n v="314.26"/>
    <x v="3"/>
    <n v="3142.6"/>
    <n v="66"/>
    <x v="0"/>
    <x v="2"/>
    <n v="79"/>
    <x v="0"/>
    <d v="2020-12-03T00:00:00"/>
    <x v="1"/>
    <n v="96"/>
    <x v="1"/>
    <n v="0.14000000000000001"/>
    <x v="1"/>
    <x v="0"/>
  </r>
  <r>
    <x v="1476"/>
    <n v="58"/>
    <x v="0"/>
    <x v="0"/>
    <x v="1"/>
    <n v="134.35"/>
    <x v="7"/>
    <n v="1074.8"/>
    <n v="219"/>
    <x v="0"/>
    <x v="0"/>
    <n v="0"/>
    <x v="2"/>
    <d v="2025-04-22T00:00:00"/>
    <x v="2"/>
    <n v="56"/>
    <x v="0"/>
    <n v="0.08"/>
    <x v="1"/>
    <x v="0"/>
  </r>
  <r>
    <x v="1476"/>
    <n v="57"/>
    <x v="0"/>
    <x v="1"/>
    <x v="0"/>
    <n v="56.19"/>
    <x v="0"/>
    <n v="505.71"/>
    <n v="143"/>
    <x v="0"/>
    <x v="4"/>
    <n v="34.9"/>
    <x v="1"/>
    <d v="2024-11-12T00:00:00"/>
    <x v="2"/>
    <n v="42"/>
    <x v="0"/>
    <n v="0.12"/>
    <x v="1"/>
    <x v="0"/>
  </r>
  <r>
    <x v="1477"/>
    <n v="39"/>
    <x v="2"/>
    <x v="2"/>
    <x v="2"/>
    <n v="121.71"/>
    <x v="3"/>
    <n v="1217.0999999999999"/>
    <n v="344"/>
    <x v="0"/>
    <x v="2"/>
    <n v="75.8"/>
    <x v="0"/>
    <d v="2022-04-06T00:00:00"/>
    <x v="0"/>
    <n v="15"/>
    <x v="2"/>
    <n v="0.36"/>
    <x v="0"/>
    <x v="0"/>
  </r>
  <r>
    <x v="1477"/>
    <n v="72"/>
    <x v="3"/>
    <x v="0"/>
    <x v="3"/>
    <n v="60.33"/>
    <x v="8"/>
    <n v="723.96"/>
    <n v="193"/>
    <x v="0"/>
    <x v="0"/>
    <n v="98.7"/>
    <x v="0"/>
    <d v="2023-03-14T00:00:00"/>
    <x v="2"/>
    <n v="28"/>
    <x v="2"/>
    <n v="0.06"/>
    <x v="1"/>
    <x v="0"/>
  </r>
  <r>
    <x v="1477"/>
    <n v="64"/>
    <x v="0"/>
    <x v="1"/>
    <x v="6"/>
    <n v="260.83999999999997"/>
    <x v="0"/>
    <n v="2347.56"/>
    <n v="358"/>
    <x v="0"/>
    <x v="4"/>
    <n v="43.6"/>
    <x v="1"/>
    <d v="2022-05-06T00:00:00"/>
    <x v="0"/>
    <n v="30"/>
    <x v="2"/>
    <n v="0.24"/>
    <x v="0"/>
    <x v="0"/>
  </r>
  <r>
    <x v="1478"/>
    <n v="60"/>
    <x v="0"/>
    <x v="0"/>
    <x v="7"/>
    <n v="51.71"/>
    <x v="12"/>
    <n v="827.36"/>
    <n v="166"/>
    <x v="0"/>
    <x v="2"/>
    <n v="44.1"/>
    <x v="1"/>
    <d v="2024-12-21T00:00:00"/>
    <x v="2"/>
    <n v="69"/>
    <x v="1"/>
    <n v="0.42"/>
    <x v="0"/>
    <x v="0"/>
  </r>
  <r>
    <x v="1479"/>
    <n v="20"/>
    <x v="4"/>
    <x v="0"/>
    <x v="1"/>
    <n v="27.04"/>
    <x v="3"/>
    <n v="270.39999999999998"/>
    <n v="323"/>
    <x v="0"/>
    <x v="1"/>
    <n v="41.7"/>
    <x v="1"/>
    <d v="2020-08-29T00:00:00"/>
    <x v="1"/>
    <n v="50"/>
    <x v="0"/>
    <n v="0.04"/>
    <x v="1"/>
    <x v="0"/>
  </r>
  <r>
    <x v="1480"/>
    <n v="63"/>
    <x v="0"/>
    <x v="0"/>
    <x v="7"/>
    <n v="36.83"/>
    <x v="3"/>
    <n v="368.29999999999995"/>
    <n v="361"/>
    <x v="0"/>
    <x v="2"/>
    <n v="32.200000000000003"/>
    <x v="1"/>
    <d v="2024-08-07T00:00:00"/>
    <x v="2"/>
    <n v="23"/>
    <x v="2"/>
    <n v="0.18"/>
    <x v="1"/>
    <x v="0"/>
  </r>
  <r>
    <x v="1480"/>
    <n v="49"/>
    <x v="5"/>
    <x v="0"/>
    <x v="9"/>
    <n v="92.34"/>
    <x v="3"/>
    <n v="923.40000000000009"/>
    <n v="196"/>
    <x v="0"/>
    <x v="3"/>
    <n v="56.7"/>
    <x v="0"/>
    <d v="2021-02-20T00:00:00"/>
    <x v="0"/>
    <n v="95"/>
    <x v="1"/>
    <n v="0.17"/>
    <x v="1"/>
    <x v="0"/>
  </r>
  <r>
    <x v="1481"/>
    <n v="42"/>
    <x v="2"/>
    <x v="2"/>
    <x v="1"/>
    <n v="108.31"/>
    <x v="8"/>
    <n v="1299.72"/>
    <n v="78"/>
    <x v="0"/>
    <x v="1"/>
    <n v="16.3"/>
    <x v="2"/>
    <d v="2022-02-10T00:00:00"/>
    <x v="0"/>
    <n v="51"/>
    <x v="0"/>
    <n v="0.48"/>
    <x v="0"/>
    <x v="0"/>
  </r>
  <r>
    <x v="1482"/>
    <n v="47"/>
    <x v="5"/>
    <x v="1"/>
    <x v="9"/>
    <n v="53.46"/>
    <x v="3"/>
    <n v="534.6"/>
    <n v="71"/>
    <x v="0"/>
    <x v="0"/>
    <n v="56.5"/>
    <x v="0"/>
    <d v="2021-05-14T00:00:00"/>
    <x v="0"/>
    <n v="88"/>
    <x v="1"/>
    <n v="0.1"/>
    <x v="1"/>
    <x v="0"/>
  </r>
  <r>
    <x v="1483"/>
    <n v="36"/>
    <x v="2"/>
    <x v="0"/>
    <x v="8"/>
    <n v="198.89"/>
    <x v="3"/>
    <n v="1988.8999999999999"/>
    <n v="70"/>
    <x v="0"/>
    <x v="0"/>
    <n v="83"/>
    <x v="0"/>
    <d v="2021-11-10T00:00:00"/>
    <x v="0"/>
    <n v="95"/>
    <x v="1"/>
    <n v="0.3"/>
    <x v="0"/>
    <x v="0"/>
  </r>
  <r>
    <x v="1484"/>
    <n v="31"/>
    <x v="1"/>
    <x v="1"/>
    <x v="6"/>
    <n v="107.33"/>
    <x v="2"/>
    <n v="751.31"/>
    <n v="20"/>
    <x v="0"/>
    <x v="0"/>
    <n v="57.9"/>
    <x v="0"/>
    <d v="2020-10-17T00:00:00"/>
    <x v="1"/>
    <n v="23"/>
    <x v="2"/>
    <n v="0.3"/>
    <x v="0"/>
    <x v="0"/>
  </r>
  <r>
    <x v="1485"/>
    <n v="38"/>
    <x v="2"/>
    <x v="1"/>
    <x v="7"/>
    <n v="78.540000000000006"/>
    <x v="10"/>
    <n v="392.70000000000005"/>
    <n v="38"/>
    <x v="0"/>
    <x v="3"/>
    <n v="13.4"/>
    <x v="2"/>
    <d v="2022-11-29T00:00:00"/>
    <x v="0"/>
    <n v="34"/>
    <x v="0"/>
    <n v="0.46"/>
    <x v="0"/>
    <x v="0"/>
  </r>
  <r>
    <x v="1486"/>
    <n v="76"/>
    <x v="3"/>
    <x v="0"/>
    <x v="7"/>
    <n v="55"/>
    <x v="7"/>
    <n v="440"/>
    <n v="202"/>
    <x v="0"/>
    <x v="4"/>
    <n v="0"/>
    <x v="2"/>
    <d v="2025-01-29T00:00:00"/>
    <x v="2"/>
    <n v="66"/>
    <x v="0"/>
    <n v="0.16"/>
    <x v="1"/>
    <x v="0"/>
  </r>
  <r>
    <x v="1486"/>
    <n v="27"/>
    <x v="1"/>
    <x v="1"/>
    <x v="2"/>
    <n v="106.27"/>
    <x v="6"/>
    <n v="1168.97"/>
    <n v="221"/>
    <x v="0"/>
    <x v="3"/>
    <n v="86.8"/>
    <x v="0"/>
    <d v="2022-11-29T00:00:00"/>
    <x v="0"/>
    <n v="78"/>
    <x v="1"/>
    <n v="0.49"/>
    <x v="0"/>
    <x v="0"/>
  </r>
  <r>
    <x v="1487"/>
    <n v="27"/>
    <x v="1"/>
    <x v="0"/>
    <x v="2"/>
    <n v="244.06"/>
    <x v="0"/>
    <n v="2196.54"/>
    <n v="11"/>
    <x v="0"/>
    <x v="0"/>
    <n v="1.9"/>
    <x v="2"/>
    <d v="2021-05-06T00:00:00"/>
    <x v="0"/>
    <n v="93"/>
    <x v="1"/>
    <n v="0.46"/>
    <x v="0"/>
    <x v="0"/>
  </r>
  <r>
    <x v="1488"/>
    <n v="27"/>
    <x v="1"/>
    <x v="1"/>
    <x v="7"/>
    <m/>
    <x v="13"/>
    <n v="0"/>
    <n v="198"/>
    <x v="0"/>
    <x v="4"/>
    <n v="83.8"/>
    <x v="0"/>
    <d v="2022-06-11T00:00:00"/>
    <x v="0"/>
    <n v="57"/>
    <x v="0"/>
    <n v="0.44"/>
    <x v="0"/>
    <x v="1"/>
  </r>
  <r>
    <x v="1489"/>
    <n v="53"/>
    <x v="5"/>
    <x v="2"/>
    <x v="5"/>
    <n v="90.63"/>
    <x v="6"/>
    <n v="996.93"/>
    <n v="214"/>
    <x v="0"/>
    <x v="4"/>
    <n v="59.7"/>
    <x v="0"/>
    <d v="2022-03-06T00:00:00"/>
    <x v="0"/>
    <n v="74"/>
    <x v="1"/>
    <n v="0.12"/>
    <x v="1"/>
    <x v="0"/>
  </r>
  <r>
    <x v="1489"/>
    <n v="55"/>
    <x v="5"/>
    <x v="0"/>
    <x v="9"/>
    <n v="169.27"/>
    <x v="16"/>
    <n v="3046.86"/>
    <n v="98"/>
    <x v="0"/>
    <x v="0"/>
    <n v="76.8"/>
    <x v="0"/>
    <d v="2020-12-20T00:00:00"/>
    <x v="1"/>
    <n v="91"/>
    <x v="1"/>
    <n v="0.28000000000000003"/>
    <x v="0"/>
    <x v="0"/>
  </r>
  <r>
    <x v="1490"/>
    <n v="50"/>
    <x v="5"/>
    <x v="1"/>
    <x v="2"/>
    <n v="108.46"/>
    <x v="6"/>
    <n v="1193.06"/>
    <n v="128"/>
    <x v="0"/>
    <x v="2"/>
    <n v="87"/>
    <x v="0"/>
    <d v="2023-05-05T00:00:00"/>
    <x v="2"/>
    <n v="39"/>
    <x v="0"/>
    <n v="0.18"/>
    <x v="1"/>
    <x v="0"/>
  </r>
  <r>
    <x v="1491"/>
    <n v="45"/>
    <x v="2"/>
    <x v="1"/>
    <x v="9"/>
    <n v="83.5"/>
    <x v="7"/>
    <n v="668"/>
    <n v="245"/>
    <x v="0"/>
    <x v="1"/>
    <n v="50.9"/>
    <x v="0"/>
    <d v="2023-05-24T00:00:00"/>
    <x v="2"/>
    <n v="35"/>
    <x v="0"/>
    <n v="0.41"/>
    <x v="0"/>
    <x v="0"/>
  </r>
  <r>
    <x v="1492"/>
    <n v="75"/>
    <x v="3"/>
    <x v="1"/>
    <x v="4"/>
    <n v="140.02000000000001"/>
    <x v="3"/>
    <n v="1400.2"/>
    <n v="179"/>
    <x v="0"/>
    <x v="1"/>
    <n v="46.1"/>
    <x v="1"/>
    <d v="2021-04-14T00:00:00"/>
    <x v="0"/>
    <n v="51"/>
    <x v="0"/>
    <n v="0.27"/>
    <x v="0"/>
    <x v="0"/>
  </r>
  <r>
    <x v="1493"/>
    <n v="47"/>
    <x v="5"/>
    <x v="1"/>
    <x v="2"/>
    <n v="89.49"/>
    <x v="3"/>
    <n v="894.9"/>
    <n v="22"/>
    <x v="0"/>
    <x v="2"/>
    <n v="14.1"/>
    <x v="2"/>
    <d v="2025-03-15T00:00:00"/>
    <x v="2"/>
    <n v="95"/>
    <x v="1"/>
    <n v="0.25"/>
    <x v="0"/>
    <x v="0"/>
  </r>
  <r>
    <x v="1493"/>
    <n v="27"/>
    <x v="1"/>
    <x v="0"/>
    <x v="7"/>
    <n v="99.02"/>
    <x v="7"/>
    <n v="792.16"/>
    <n v="230"/>
    <x v="0"/>
    <x v="1"/>
    <n v="26.4"/>
    <x v="1"/>
    <d v="2024-04-07T00:00:00"/>
    <x v="2"/>
    <n v="48"/>
    <x v="0"/>
    <n v="0.17"/>
    <x v="1"/>
    <x v="0"/>
  </r>
  <r>
    <x v="1494"/>
    <n v="51"/>
    <x v="5"/>
    <x v="2"/>
    <x v="4"/>
    <n v="119.31"/>
    <x v="4"/>
    <n v="715.86"/>
    <n v="43"/>
    <x v="0"/>
    <x v="0"/>
    <n v="47.3"/>
    <x v="1"/>
    <d v="2021-08-17T00:00:00"/>
    <x v="0"/>
    <n v="61"/>
    <x v="0"/>
    <n v="0.32"/>
    <x v="0"/>
    <x v="0"/>
  </r>
  <r>
    <x v="1495"/>
    <n v="54"/>
    <x v="5"/>
    <x v="1"/>
    <x v="3"/>
    <n v="49.87"/>
    <x v="7"/>
    <n v="398.96"/>
    <n v="112"/>
    <x v="0"/>
    <x v="3"/>
    <n v="81.8"/>
    <x v="0"/>
    <d v="2022-12-25T00:00:00"/>
    <x v="0"/>
    <n v="35"/>
    <x v="0"/>
    <n v="0.08"/>
    <x v="1"/>
    <x v="0"/>
  </r>
  <r>
    <x v="1496"/>
    <n v="45"/>
    <x v="2"/>
    <x v="0"/>
    <x v="5"/>
    <n v="125.98"/>
    <x v="4"/>
    <n v="755.88"/>
    <n v="334"/>
    <x v="0"/>
    <x v="1"/>
    <n v="14.4"/>
    <x v="2"/>
    <d v="2022-07-16T00:00:00"/>
    <x v="0"/>
    <n v="26"/>
    <x v="2"/>
    <n v="0.28999999999999998"/>
    <x v="0"/>
    <x v="0"/>
  </r>
  <r>
    <x v="1497"/>
    <n v="46"/>
    <x v="5"/>
    <x v="0"/>
    <x v="0"/>
    <n v="16.98"/>
    <x v="9"/>
    <n v="254.70000000000002"/>
    <n v="126"/>
    <x v="0"/>
    <x v="4"/>
    <n v="98.6"/>
    <x v="0"/>
    <d v="2025-02-24T00:00:00"/>
    <x v="2"/>
    <n v="58"/>
    <x v="0"/>
    <n v="0.24"/>
    <x v="0"/>
    <x v="0"/>
  </r>
  <r>
    <x v="1498"/>
    <n v="48"/>
    <x v="5"/>
    <x v="1"/>
    <x v="9"/>
    <n v="175.72"/>
    <x v="7"/>
    <n v="1405.76"/>
    <n v="196"/>
    <x v="0"/>
    <x v="2"/>
    <n v="83.3"/>
    <x v="0"/>
    <d v="2022-03-30T00:00:00"/>
    <x v="0"/>
    <n v="21"/>
    <x v="2"/>
    <n v="0.28000000000000003"/>
    <x v="0"/>
    <x v="0"/>
  </r>
  <r>
    <x v="1499"/>
    <n v="18"/>
    <x v="4"/>
    <x v="1"/>
    <x v="1"/>
    <n v="78.73"/>
    <x v="13"/>
    <n v="1102.22"/>
    <n v="45"/>
    <x v="0"/>
    <x v="3"/>
    <n v="84.5"/>
    <x v="0"/>
    <d v="2021-10-18T00:00:00"/>
    <x v="0"/>
    <n v="56"/>
    <x v="0"/>
    <n v="0.18"/>
    <x v="1"/>
    <x v="0"/>
  </r>
  <r>
    <x v="1500"/>
    <n v="55"/>
    <x v="5"/>
    <x v="0"/>
    <x v="9"/>
    <n v="154.08000000000001"/>
    <x v="1"/>
    <n v="2003.0400000000002"/>
    <n v="53"/>
    <x v="0"/>
    <x v="3"/>
    <n v="0"/>
    <x v="2"/>
    <d v="2021-05-22T00:00:00"/>
    <x v="0"/>
    <n v="42"/>
    <x v="0"/>
    <n v="0.25"/>
    <x v="0"/>
    <x v="0"/>
  </r>
  <r>
    <x v="1501"/>
    <n v="79"/>
    <x v="3"/>
    <x v="0"/>
    <x v="3"/>
    <n v="103.06"/>
    <x v="0"/>
    <n v="927.54"/>
    <n v="20"/>
    <x v="0"/>
    <x v="4"/>
    <n v="64.7"/>
    <x v="0"/>
    <d v="2022-05-01T00:00:00"/>
    <x v="0"/>
    <n v="8"/>
    <x v="2"/>
    <n v="0.32"/>
    <x v="0"/>
    <x v="0"/>
  </r>
  <r>
    <x v="1502"/>
    <n v="29"/>
    <x v="1"/>
    <x v="0"/>
    <x v="6"/>
    <n v="157.03"/>
    <x v="1"/>
    <n v="2041.39"/>
    <n v="11"/>
    <x v="0"/>
    <x v="0"/>
    <n v="9.5"/>
    <x v="2"/>
    <d v="2023-08-01T00:00:00"/>
    <x v="2"/>
    <n v="10"/>
    <x v="2"/>
    <n v="0.38"/>
    <x v="0"/>
    <x v="0"/>
  </r>
  <r>
    <x v="1502"/>
    <n v="62"/>
    <x v="0"/>
    <x v="1"/>
    <x v="4"/>
    <n v="49.32"/>
    <x v="3"/>
    <n v="493.2"/>
    <n v="32"/>
    <x v="0"/>
    <x v="2"/>
    <n v="18.5"/>
    <x v="2"/>
    <d v="2024-06-08T00:00:00"/>
    <x v="2"/>
    <n v="11"/>
    <x v="2"/>
    <n v="0.14000000000000001"/>
    <x v="1"/>
    <x v="0"/>
  </r>
  <r>
    <x v="1503"/>
    <n v="63"/>
    <x v="0"/>
    <x v="1"/>
    <x v="5"/>
    <n v="42.17"/>
    <x v="12"/>
    <n v="674.72"/>
    <n v="54"/>
    <x v="0"/>
    <x v="0"/>
    <n v="12.5"/>
    <x v="2"/>
    <d v="2024-09-04T00:00:00"/>
    <x v="2"/>
    <n v="90"/>
    <x v="1"/>
    <n v="7.0000000000000007E-2"/>
    <x v="1"/>
    <x v="0"/>
  </r>
  <r>
    <x v="1504"/>
    <n v="72"/>
    <x v="3"/>
    <x v="1"/>
    <x v="9"/>
    <n v="106.23"/>
    <x v="1"/>
    <n v="1380.99"/>
    <n v="93"/>
    <x v="0"/>
    <x v="3"/>
    <n v="54.5"/>
    <x v="0"/>
    <d v="2023-10-10T00:00:00"/>
    <x v="2"/>
    <n v="14"/>
    <x v="2"/>
    <n v="0.25"/>
    <x v="0"/>
    <x v="0"/>
  </r>
  <r>
    <x v="1505"/>
    <n v="25"/>
    <x v="4"/>
    <x v="1"/>
    <x v="0"/>
    <n v="158.62"/>
    <x v="8"/>
    <n v="1903.44"/>
    <n v="343"/>
    <x v="0"/>
    <x v="3"/>
    <n v="1.2"/>
    <x v="2"/>
    <d v="2025-02-21T00:00:00"/>
    <x v="2"/>
    <n v="71"/>
    <x v="1"/>
    <n v="0.16"/>
    <x v="1"/>
    <x v="0"/>
  </r>
  <r>
    <x v="1505"/>
    <n v="23"/>
    <x v="4"/>
    <x v="0"/>
    <x v="3"/>
    <n v="328.63"/>
    <x v="1"/>
    <n v="4272.1899999999996"/>
    <n v="189"/>
    <x v="0"/>
    <x v="1"/>
    <n v="29.5"/>
    <x v="1"/>
    <d v="2021-06-09T00:00:00"/>
    <x v="0"/>
    <n v="55"/>
    <x v="0"/>
    <n v="0.19"/>
    <x v="1"/>
    <x v="0"/>
  </r>
  <r>
    <x v="1506"/>
    <n v="49"/>
    <x v="5"/>
    <x v="0"/>
    <x v="4"/>
    <n v="46.42"/>
    <x v="7"/>
    <n v="371.36"/>
    <n v="12"/>
    <x v="0"/>
    <x v="1"/>
    <n v="80"/>
    <x v="0"/>
    <d v="2021-07-04T00:00:00"/>
    <x v="0"/>
    <n v="25"/>
    <x v="2"/>
    <n v="0.28000000000000003"/>
    <x v="0"/>
    <x v="0"/>
  </r>
  <r>
    <x v="1506"/>
    <n v="44"/>
    <x v="2"/>
    <x v="1"/>
    <x v="5"/>
    <n v="49.24"/>
    <x v="1"/>
    <n v="640.12"/>
    <n v="339"/>
    <x v="0"/>
    <x v="3"/>
    <n v="2"/>
    <x v="2"/>
    <d v="2024-03-03T00:00:00"/>
    <x v="2"/>
    <n v="58"/>
    <x v="0"/>
    <n v="0.11"/>
    <x v="1"/>
    <x v="0"/>
  </r>
  <r>
    <x v="1507"/>
    <n v="45"/>
    <x v="2"/>
    <x v="1"/>
    <x v="0"/>
    <n v="76.650000000000006"/>
    <x v="0"/>
    <n v="689.85"/>
    <n v="198"/>
    <x v="0"/>
    <x v="4"/>
    <n v="88.8"/>
    <x v="0"/>
    <d v="2024-04-26T00:00:00"/>
    <x v="2"/>
    <n v="81"/>
    <x v="1"/>
    <n v="0.27"/>
    <x v="0"/>
    <x v="0"/>
  </r>
  <r>
    <x v="1507"/>
    <n v="56"/>
    <x v="0"/>
    <x v="1"/>
    <x v="0"/>
    <n v="69.06"/>
    <x v="10"/>
    <n v="345.3"/>
    <n v="161"/>
    <x v="0"/>
    <x v="3"/>
    <n v="17.5"/>
    <x v="2"/>
    <d v="2022-08-28T00:00:00"/>
    <x v="0"/>
    <n v="43"/>
    <x v="0"/>
    <n v="0.19"/>
    <x v="1"/>
    <x v="0"/>
  </r>
  <r>
    <x v="1507"/>
    <n v="30"/>
    <x v="1"/>
    <x v="0"/>
    <x v="7"/>
    <n v="124.85"/>
    <x v="8"/>
    <n v="1498.1999999999998"/>
    <n v="133"/>
    <x v="0"/>
    <x v="1"/>
    <n v="57.3"/>
    <x v="0"/>
    <d v="2024-08-10T00:00:00"/>
    <x v="2"/>
    <n v="11"/>
    <x v="2"/>
    <n v="0.46"/>
    <x v="0"/>
    <x v="0"/>
  </r>
  <r>
    <x v="1508"/>
    <n v="45"/>
    <x v="2"/>
    <x v="1"/>
    <x v="2"/>
    <n v="32.94"/>
    <x v="12"/>
    <n v="527.04"/>
    <n v="76"/>
    <x v="0"/>
    <x v="1"/>
    <n v="77.7"/>
    <x v="0"/>
    <d v="2023-01-29T00:00:00"/>
    <x v="2"/>
    <n v="33"/>
    <x v="2"/>
    <n v="0.35"/>
    <x v="0"/>
    <x v="0"/>
  </r>
  <r>
    <x v="1509"/>
    <n v="28"/>
    <x v="1"/>
    <x v="2"/>
    <x v="5"/>
    <n v="228.13"/>
    <x v="0"/>
    <n v="2053.17"/>
    <n v="223"/>
    <x v="0"/>
    <x v="2"/>
    <n v="23.4"/>
    <x v="1"/>
    <d v="2025-03-19T00:00:00"/>
    <x v="2"/>
    <n v="14"/>
    <x v="2"/>
    <n v="0.08"/>
    <x v="1"/>
    <x v="0"/>
  </r>
  <r>
    <x v="1510"/>
    <n v="79"/>
    <x v="3"/>
    <x v="0"/>
    <x v="2"/>
    <n v="311.27"/>
    <x v="20"/>
    <n v="7159.2099999999991"/>
    <n v="331"/>
    <x v="0"/>
    <x v="3"/>
    <n v="85.1"/>
    <x v="0"/>
    <d v="2020-10-22T00:00:00"/>
    <x v="1"/>
    <n v="9"/>
    <x v="2"/>
    <n v="0.41"/>
    <x v="0"/>
    <x v="0"/>
  </r>
  <r>
    <x v="1511"/>
    <n v="47"/>
    <x v="5"/>
    <x v="0"/>
    <x v="0"/>
    <n v="131.55000000000001"/>
    <x v="8"/>
    <n v="1578.6000000000001"/>
    <n v="247"/>
    <x v="0"/>
    <x v="3"/>
    <n v="61.2"/>
    <x v="0"/>
    <d v="2021-05-21T00:00:00"/>
    <x v="0"/>
    <n v="10"/>
    <x v="2"/>
    <n v="0.11"/>
    <x v="1"/>
    <x v="0"/>
  </r>
  <r>
    <x v="1512"/>
    <n v="39"/>
    <x v="2"/>
    <x v="0"/>
    <x v="0"/>
    <n v="39.58"/>
    <x v="3"/>
    <n v="395.79999999999995"/>
    <n v="190"/>
    <x v="0"/>
    <x v="1"/>
    <n v="82.1"/>
    <x v="0"/>
    <d v="2023-05-05T00:00:00"/>
    <x v="2"/>
    <n v="71"/>
    <x v="1"/>
    <n v="0.2"/>
    <x v="1"/>
    <x v="0"/>
  </r>
  <r>
    <x v="1513"/>
    <n v="77"/>
    <x v="3"/>
    <x v="1"/>
    <x v="0"/>
    <n v="260.25"/>
    <x v="14"/>
    <n v="1041"/>
    <n v="103"/>
    <x v="0"/>
    <x v="4"/>
    <n v="80.900000000000006"/>
    <x v="0"/>
    <d v="2023-01-09T00:00:00"/>
    <x v="2"/>
    <n v="12"/>
    <x v="2"/>
    <n v="0.18"/>
    <x v="1"/>
    <x v="0"/>
  </r>
  <r>
    <x v="1514"/>
    <n v="21"/>
    <x v="4"/>
    <x v="1"/>
    <x v="5"/>
    <n v="49.71"/>
    <x v="6"/>
    <n v="546.81000000000006"/>
    <n v="316"/>
    <x v="0"/>
    <x v="2"/>
    <n v="78"/>
    <x v="0"/>
    <d v="2024-04-26T00:00:00"/>
    <x v="2"/>
    <n v="58"/>
    <x v="0"/>
    <n v="0.77"/>
    <x v="2"/>
    <x v="0"/>
  </r>
  <r>
    <x v="1515"/>
    <n v="74"/>
    <x v="3"/>
    <x v="0"/>
    <x v="7"/>
    <n v="27.72"/>
    <x v="10"/>
    <n v="138.6"/>
    <n v="352"/>
    <x v="0"/>
    <x v="4"/>
    <n v="84.3"/>
    <x v="0"/>
    <d v="2023-02-15T00:00:00"/>
    <x v="2"/>
    <n v="6"/>
    <x v="2"/>
    <n v="0.27"/>
    <x v="0"/>
    <x v="0"/>
  </r>
  <r>
    <x v="1516"/>
    <n v="44"/>
    <x v="2"/>
    <x v="0"/>
    <x v="2"/>
    <n v="124.35"/>
    <x v="3"/>
    <n v="1243.5"/>
    <n v="325"/>
    <x v="0"/>
    <x v="0"/>
    <n v="86"/>
    <x v="0"/>
    <d v="2024-09-18T00:00:00"/>
    <x v="2"/>
    <n v="13"/>
    <x v="2"/>
    <n v="0.74"/>
    <x v="2"/>
    <x v="0"/>
  </r>
  <r>
    <x v="1517"/>
    <n v="31"/>
    <x v="1"/>
    <x v="1"/>
    <x v="2"/>
    <n v="121.41"/>
    <x v="8"/>
    <n v="1456.92"/>
    <n v="198"/>
    <x v="0"/>
    <x v="1"/>
    <n v="87.1"/>
    <x v="0"/>
    <d v="2022-09-26T00:00:00"/>
    <x v="0"/>
    <n v="9"/>
    <x v="2"/>
    <n v="0.06"/>
    <x v="1"/>
    <x v="0"/>
  </r>
  <r>
    <x v="1518"/>
    <n v="58"/>
    <x v="0"/>
    <x v="1"/>
    <x v="0"/>
    <n v="63.29"/>
    <x v="7"/>
    <n v="506.32"/>
    <n v="4"/>
    <x v="0"/>
    <x v="3"/>
    <n v="18.3"/>
    <x v="2"/>
    <d v="2021-11-18T00:00:00"/>
    <x v="0"/>
    <n v="84"/>
    <x v="1"/>
    <n v="0.75"/>
    <x v="2"/>
    <x v="0"/>
  </r>
  <r>
    <x v="1519"/>
    <n v="19"/>
    <x v="4"/>
    <x v="1"/>
    <x v="2"/>
    <n v="252.8"/>
    <x v="4"/>
    <n v="1516.8000000000002"/>
    <n v="101"/>
    <x v="0"/>
    <x v="3"/>
    <n v="5.0999999999999996"/>
    <x v="2"/>
    <d v="2021-12-27T00:00:00"/>
    <x v="0"/>
    <n v="39"/>
    <x v="0"/>
    <n v="0.45"/>
    <x v="0"/>
    <x v="0"/>
  </r>
  <r>
    <x v="1520"/>
    <n v="41"/>
    <x v="2"/>
    <x v="0"/>
    <x v="3"/>
    <n v="146.58000000000001"/>
    <x v="0"/>
    <n v="1319.22"/>
    <n v="190"/>
    <x v="0"/>
    <x v="1"/>
    <n v="3"/>
    <x v="2"/>
    <d v="2023-10-18T00:00:00"/>
    <x v="2"/>
    <n v="33"/>
    <x v="2"/>
    <n v="0.26"/>
    <x v="0"/>
    <x v="0"/>
  </r>
  <r>
    <x v="1521"/>
    <n v="68"/>
    <x v="3"/>
    <x v="0"/>
    <x v="1"/>
    <n v="61.6"/>
    <x v="8"/>
    <n v="739.2"/>
    <n v="10"/>
    <x v="0"/>
    <x v="3"/>
    <n v="1.5"/>
    <x v="2"/>
    <d v="2024-07-25T00:00:00"/>
    <x v="2"/>
    <n v="4"/>
    <x v="2"/>
    <n v="0.15"/>
    <x v="1"/>
    <x v="0"/>
  </r>
  <r>
    <x v="1522"/>
    <n v="27"/>
    <x v="1"/>
    <x v="0"/>
    <x v="4"/>
    <n v="121.17"/>
    <x v="6"/>
    <n v="1332.8700000000001"/>
    <n v="9"/>
    <x v="0"/>
    <x v="3"/>
    <n v="24.8"/>
    <x v="1"/>
    <d v="2024-11-03T00:00:00"/>
    <x v="2"/>
    <n v="11"/>
    <x v="2"/>
    <n v="0.15"/>
    <x v="1"/>
    <x v="0"/>
  </r>
  <r>
    <x v="1523"/>
    <n v="43"/>
    <x v="2"/>
    <x v="0"/>
    <x v="3"/>
    <n v="88.93"/>
    <x v="0"/>
    <n v="800.37000000000012"/>
    <n v="184"/>
    <x v="0"/>
    <x v="4"/>
    <n v="49.2"/>
    <x v="1"/>
    <d v="2024-11-29T00:00:00"/>
    <x v="2"/>
    <n v="97"/>
    <x v="1"/>
    <n v="0.28000000000000003"/>
    <x v="0"/>
    <x v="0"/>
  </r>
  <r>
    <x v="1524"/>
    <n v="77"/>
    <x v="3"/>
    <x v="1"/>
    <x v="2"/>
    <n v="18.03"/>
    <x v="1"/>
    <n v="234.39000000000001"/>
    <n v="190"/>
    <x v="0"/>
    <x v="3"/>
    <n v="15.5"/>
    <x v="2"/>
    <d v="2023-01-07T00:00:00"/>
    <x v="2"/>
    <n v="8"/>
    <x v="2"/>
    <n v="0.6"/>
    <x v="2"/>
    <x v="0"/>
  </r>
  <r>
    <x v="1525"/>
    <n v="43"/>
    <x v="2"/>
    <x v="1"/>
    <x v="4"/>
    <n v="99.21"/>
    <x v="8"/>
    <n v="1190.52"/>
    <n v="264"/>
    <x v="0"/>
    <x v="1"/>
    <n v="43.4"/>
    <x v="1"/>
    <d v="2020-08-13T00:00:00"/>
    <x v="1"/>
    <n v="48"/>
    <x v="0"/>
    <n v="0.76"/>
    <x v="2"/>
    <x v="0"/>
  </r>
  <r>
    <x v="1526"/>
    <n v="73"/>
    <x v="3"/>
    <x v="1"/>
    <x v="8"/>
    <n v="202.15"/>
    <x v="0"/>
    <n v="1819.3500000000001"/>
    <n v="79"/>
    <x v="0"/>
    <x v="2"/>
    <n v="94.1"/>
    <x v="0"/>
    <d v="2023-05-16T00:00:00"/>
    <x v="2"/>
    <n v="21"/>
    <x v="2"/>
    <n v="0.22"/>
    <x v="0"/>
    <x v="0"/>
  </r>
  <r>
    <x v="1527"/>
    <n v="49"/>
    <x v="5"/>
    <x v="2"/>
    <x v="4"/>
    <n v="82.41"/>
    <x v="6"/>
    <n v="906.51"/>
    <n v="349"/>
    <x v="0"/>
    <x v="4"/>
    <n v="41.9"/>
    <x v="1"/>
    <d v="2025-03-15T00:00:00"/>
    <x v="2"/>
    <n v="34"/>
    <x v="0"/>
    <n v="0.15"/>
    <x v="1"/>
    <x v="0"/>
  </r>
  <r>
    <x v="1528"/>
    <n v="34"/>
    <x v="1"/>
    <x v="0"/>
    <x v="5"/>
    <n v="22.87"/>
    <x v="2"/>
    <n v="160.09"/>
    <n v="315"/>
    <x v="0"/>
    <x v="1"/>
    <n v="5.4"/>
    <x v="2"/>
    <d v="2022-10-30T00:00:00"/>
    <x v="0"/>
    <n v="6"/>
    <x v="2"/>
    <n v="0.19"/>
    <x v="1"/>
    <x v="0"/>
  </r>
  <r>
    <x v="1528"/>
    <n v="57"/>
    <x v="0"/>
    <x v="2"/>
    <x v="1"/>
    <n v="14.79"/>
    <x v="10"/>
    <n v="73.949999999999989"/>
    <n v="82"/>
    <x v="0"/>
    <x v="3"/>
    <n v="14.3"/>
    <x v="2"/>
    <d v="2023-07-31T00:00:00"/>
    <x v="2"/>
    <n v="53"/>
    <x v="0"/>
    <n v="0.14000000000000001"/>
    <x v="1"/>
    <x v="0"/>
  </r>
  <r>
    <x v="1529"/>
    <n v="31"/>
    <x v="1"/>
    <x v="0"/>
    <x v="3"/>
    <n v="172.89"/>
    <x v="7"/>
    <n v="1383.12"/>
    <n v="140"/>
    <x v="0"/>
    <x v="3"/>
    <n v="69.7"/>
    <x v="0"/>
    <d v="2024-05-06T00:00:00"/>
    <x v="2"/>
    <n v="28"/>
    <x v="2"/>
    <n v="0.28000000000000003"/>
    <x v="0"/>
    <x v="0"/>
  </r>
  <r>
    <x v="1529"/>
    <n v="46"/>
    <x v="5"/>
    <x v="0"/>
    <x v="0"/>
    <n v="139.13999999999999"/>
    <x v="9"/>
    <n v="2087.1"/>
    <n v="66"/>
    <x v="0"/>
    <x v="4"/>
    <n v="42.4"/>
    <x v="1"/>
    <d v="2021-09-27T00:00:00"/>
    <x v="0"/>
    <n v="59"/>
    <x v="0"/>
    <n v="7.0000000000000007E-2"/>
    <x v="1"/>
    <x v="0"/>
  </r>
  <r>
    <x v="1529"/>
    <n v="70"/>
    <x v="3"/>
    <x v="0"/>
    <x v="1"/>
    <n v="76.08"/>
    <x v="0"/>
    <n v="684.72"/>
    <n v="61"/>
    <x v="0"/>
    <x v="2"/>
    <n v="63.1"/>
    <x v="0"/>
    <d v="2021-11-08T00:00:00"/>
    <x v="0"/>
    <n v="44"/>
    <x v="0"/>
    <n v="0.49"/>
    <x v="0"/>
    <x v="0"/>
  </r>
  <r>
    <x v="1530"/>
    <n v="51"/>
    <x v="5"/>
    <x v="0"/>
    <x v="5"/>
    <n v="122.47"/>
    <x v="2"/>
    <n v="857.29"/>
    <n v="180"/>
    <x v="0"/>
    <x v="0"/>
    <n v="15.4"/>
    <x v="2"/>
    <d v="2025-04-19T00:00:00"/>
    <x v="2"/>
    <n v="66"/>
    <x v="0"/>
    <n v="0.21"/>
    <x v="0"/>
    <x v="0"/>
  </r>
  <r>
    <x v="1531"/>
    <n v="59"/>
    <x v="0"/>
    <x v="0"/>
    <x v="2"/>
    <n v="70.28"/>
    <x v="10"/>
    <n v="351.4"/>
    <n v="70"/>
    <x v="0"/>
    <x v="3"/>
    <n v="33.200000000000003"/>
    <x v="1"/>
    <d v="2022-03-01T00:00:00"/>
    <x v="0"/>
    <n v="64"/>
    <x v="0"/>
    <n v="0.35"/>
    <x v="0"/>
    <x v="0"/>
  </r>
  <r>
    <x v="1532"/>
    <n v="22"/>
    <x v="4"/>
    <x v="1"/>
    <x v="3"/>
    <n v="203.87"/>
    <x v="10"/>
    <n v="1019.35"/>
    <n v="309"/>
    <x v="0"/>
    <x v="0"/>
    <n v="91.9"/>
    <x v="0"/>
    <d v="2023-05-05T00:00:00"/>
    <x v="2"/>
    <n v="80"/>
    <x v="1"/>
    <n v="0.21"/>
    <x v="0"/>
    <x v="0"/>
  </r>
  <r>
    <x v="1533"/>
    <n v="71"/>
    <x v="3"/>
    <x v="1"/>
    <x v="2"/>
    <n v="133.35"/>
    <x v="9"/>
    <n v="2000.25"/>
    <n v="115"/>
    <x v="0"/>
    <x v="1"/>
    <n v="78.900000000000006"/>
    <x v="0"/>
    <d v="2022-04-07T00:00:00"/>
    <x v="0"/>
    <n v="10"/>
    <x v="2"/>
    <n v="0.14000000000000001"/>
    <x v="1"/>
    <x v="0"/>
  </r>
  <r>
    <x v="1534"/>
    <n v="76"/>
    <x v="3"/>
    <x v="1"/>
    <x v="2"/>
    <n v="52.2"/>
    <x v="6"/>
    <n v="574.20000000000005"/>
    <n v="108"/>
    <x v="0"/>
    <x v="3"/>
    <n v="19.3"/>
    <x v="2"/>
    <d v="2024-05-28T00:00:00"/>
    <x v="2"/>
    <n v="86"/>
    <x v="1"/>
    <n v="0.31"/>
    <x v="0"/>
    <x v="0"/>
  </r>
  <r>
    <x v="1534"/>
    <n v="31"/>
    <x v="1"/>
    <x v="1"/>
    <x v="7"/>
    <n v="200.53"/>
    <x v="7"/>
    <n v="1604.24"/>
    <n v="38"/>
    <x v="0"/>
    <x v="3"/>
    <n v="16.7"/>
    <x v="2"/>
    <d v="2021-03-05T00:00:00"/>
    <x v="0"/>
    <n v="75"/>
    <x v="1"/>
    <n v="0.31"/>
    <x v="0"/>
    <x v="0"/>
  </r>
  <r>
    <x v="1535"/>
    <n v="60"/>
    <x v="0"/>
    <x v="1"/>
    <x v="0"/>
    <n v="41.74"/>
    <x v="6"/>
    <n v="459.14000000000004"/>
    <n v="213"/>
    <x v="0"/>
    <x v="4"/>
    <n v="0"/>
    <x v="2"/>
    <d v="2022-08-28T00:00:00"/>
    <x v="0"/>
    <n v="20"/>
    <x v="2"/>
    <n v="0.34"/>
    <x v="0"/>
    <x v="0"/>
  </r>
  <r>
    <x v="1536"/>
    <n v="45"/>
    <x v="2"/>
    <x v="0"/>
    <x v="9"/>
    <n v="103.26"/>
    <x v="3"/>
    <n v="1032.6000000000001"/>
    <n v="315"/>
    <x v="0"/>
    <x v="3"/>
    <n v="63.6"/>
    <x v="0"/>
    <d v="2023-12-06T00:00:00"/>
    <x v="2"/>
    <n v="20"/>
    <x v="2"/>
    <n v="0.4"/>
    <x v="0"/>
    <x v="0"/>
  </r>
  <r>
    <x v="1536"/>
    <n v="50"/>
    <x v="5"/>
    <x v="0"/>
    <x v="0"/>
    <n v="67.88"/>
    <x v="9"/>
    <n v="1018.1999999999999"/>
    <n v="339"/>
    <x v="0"/>
    <x v="1"/>
    <n v="11.4"/>
    <x v="2"/>
    <d v="2025-05-22T00:00:00"/>
    <x v="2"/>
    <n v="50"/>
    <x v="0"/>
    <n v="0.44"/>
    <x v="0"/>
    <x v="0"/>
  </r>
  <r>
    <x v="1536"/>
    <n v="48"/>
    <x v="5"/>
    <x v="0"/>
    <x v="5"/>
    <n v="205.75"/>
    <x v="1"/>
    <n v="2674.75"/>
    <n v="194"/>
    <x v="0"/>
    <x v="1"/>
    <n v="83.7"/>
    <x v="0"/>
    <d v="2025-04-30T00:00:00"/>
    <x v="2"/>
    <n v="18"/>
    <x v="2"/>
    <n v="0.28999999999999998"/>
    <x v="0"/>
    <x v="0"/>
  </r>
  <r>
    <x v="1537"/>
    <n v="19"/>
    <x v="4"/>
    <x v="1"/>
    <x v="9"/>
    <n v="77"/>
    <x v="3"/>
    <n v="770"/>
    <n v="196"/>
    <x v="0"/>
    <x v="0"/>
    <n v="80.8"/>
    <x v="0"/>
    <d v="2023-04-24T00:00:00"/>
    <x v="2"/>
    <n v="36"/>
    <x v="0"/>
    <n v="0.25"/>
    <x v="0"/>
    <x v="0"/>
  </r>
  <r>
    <x v="1537"/>
    <n v="79"/>
    <x v="3"/>
    <x v="1"/>
    <x v="4"/>
    <n v="147.16"/>
    <x v="1"/>
    <n v="1913.08"/>
    <n v="284"/>
    <x v="0"/>
    <x v="1"/>
    <n v="11"/>
    <x v="2"/>
    <d v="2024-06-07T00:00:00"/>
    <x v="2"/>
    <n v="94"/>
    <x v="1"/>
    <n v="0.17"/>
    <x v="1"/>
    <x v="0"/>
  </r>
  <r>
    <x v="1538"/>
    <n v="27"/>
    <x v="1"/>
    <x v="1"/>
    <x v="6"/>
    <m/>
    <x v="3"/>
    <n v="0"/>
    <n v="42"/>
    <x v="0"/>
    <x v="1"/>
    <n v="89"/>
    <x v="0"/>
    <d v="2025-03-21T00:00:00"/>
    <x v="2"/>
    <n v="2"/>
    <x v="2"/>
    <n v="0.3"/>
    <x v="0"/>
    <x v="1"/>
  </r>
  <r>
    <x v="1539"/>
    <n v="48"/>
    <x v="5"/>
    <x v="1"/>
    <x v="5"/>
    <n v="32.35"/>
    <x v="10"/>
    <n v="161.75"/>
    <n v="324"/>
    <x v="0"/>
    <x v="1"/>
    <n v="60.5"/>
    <x v="0"/>
    <d v="2024-12-11T00:00:00"/>
    <x v="2"/>
    <n v="48"/>
    <x v="0"/>
    <n v="0.1"/>
    <x v="1"/>
    <x v="0"/>
  </r>
  <r>
    <x v="1540"/>
    <n v="24"/>
    <x v="4"/>
    <x v="0"/>
    <x v="4"/>
    <n v="29.51"/>
    <x v="8"/>
    <n v="354.12"/>
    <n v="337"/>
    <x v="0"/>
    <x v="2"/>
    <n v="16.2"/>
    <x v="2"/>
    <d v="2025-04-22T00:00:00"/>
    <x v="2"/>
    <n v="44"/>
    <x v="0"/>
    <n v="0.25"/>
    <x v="0"/>
    <x v="0"/>
  </r>
  <r>
    <x v="1540"/>
    <n v="65"/>
    <x v="0"/>
    <x v="1"/>
    <x v="6"/>
    <n v="196"/>
    <x v="8"/>
    <n v="2352"/>
    <n v="310"/>
    <x v="0"/>
    <x v="0"/>
    <n v="47.7"/>
    <x v="1"/>
    <d v="2020-12-31T00:00:00"/>
    <x v="1"/>
    <n v="68"/>
    <x v="1"/>
    <n v="0.31"/>
    <x v="0"/>
    <x v="0"/>
  </r>
  <r>
    <x v="1541"/>
    <n v="23"/>
    <x v="4"/>
    <x v="2"/>
    <x v="2"/>
    <n v="21.28"/>
    <x v="7"/>
    <n v="170.24"/>
    <n v="5"/>
    <x v="0"/>
    <x v="2"/>
    <n v="92.1"/>
    <x v="0"/>
    <d v="2025-04-12T00:00:00"/>
    <x v="2"/>
    <n v="41"/>
    <x v="0"/>
    <n v="0.32"/>
    <x v="0"/>
    <x v="0"/>
  </r>
  <r>
    <x v="1541"/>
    <n v="32"/>
    <x v="1"/>
    <x v="0"/>
    <x v="3"/>
    <n v="70.69"/>
    <x v="0"/>
    <n v="636.21"/>
    <n v="61"/>
    <x v="0"/>
    <x v="2"/>
    <n v="96.5"/>
    <x v="0"/>
    <d v="2024-10-14T00:00:00"/>
    <x v="2"/>
    <n v="61"/>
    <x v="0"/>
    <n v="0.38"/>
    <x v="0"/>
    <x v="0"/>
  </r>
  <r>
    <x v="1542"/>
    <n v="24"/>
    <x v="4"/>
    <x v="0"/>
    <x v="9"/>
    <n v="100.82"/>
    <x v="1"/>
    <n v="1310.6599999999999"/>
    <n v="87"/>
    <x v="0"/>
    <x v="2"/>
    <n v="85.2"/>
    <x v="0"/>
    <d v="2023-08-10T00:00:00"/>
    <x v="2"/>
    <n v="50"/>
    <x v="0"/>
    <n v="0.19"/>
    <x v="1"/>
    <x v="0"/>
  </r>
  <r>
    <x v="1542"/>
    <n v="38"/>
    <x v="2"/>
    <x v="2"/>
    <x v="4"/>
    <n v="48.18"/>
    <x v="3"/>
    <n v="481.8"/>
    <n v="73"/>
    <x v="0"/>
    <x v="3"/>
    <n v="7.7"/>
    <x v="2"/>
    <d v="2024-06-17T00:00:00"/>
    <x v="2"/>
    <n v="59"/>
    <x v="0"/>
    <n v="0.53"/>
    <x v="2"/>
    <x v="0"/>
  </r>
  <r>
    <x v="1543"/>
    <n v="65"/>
    <x v="0"/>
    <x v="1"/>
    <x v="8"/>
    <n v="74.87"/>
    <x v="9"/>
    <n v="1123.0500000000002"/>
    <n v="192"/>
    <x v="0"/>
    <x v="3"/>
    <n v="86.5"/>
    <x v="0"/>
    <d v="2022-03-09T00:00:00"/>
    <x v="0"/>
    <n v="71"/>
    <x v="1"/>
    <n v="0.15"/>
    <x v="1"/>
    <x v="0"/>
  </r>
  <r>
    <x v="1544"/>
    <n v="59"/>
    <x v="0"/>
    <x v="1"/>
    <x v="9"/>
    <n v="89.32"/>
    <x v="0"/>
    <n v="803.87999999999988"/>
    <n v="190"/>
    <x v="1"/>
    <x v="0"/>
    <n v="42.8"/>
    <x v="1"/>
    <d v="2020-09-18T00:00:00"/>
    <x v="1"/>
    <n v="58"/>
    <x v="0"/>
    <n v="0.33"/>
    <x v="0"/>
    <x v="0"/>
  </r>
  <r>
    <x v="1545"/>
    <n v="31"/>
    <x v="1"/>
    <x v="2"/>
    <x v="5"/>
    <n v="60.36"/>
    <x v="10"/>
    <n v="301.8"/>
    <n v="331"/>
    <x v="0"/>
    <x v="0"/>
    <n v="88.2"/>
    <x v="0"/>
    <d v="2021-07-11T00:00:00"/>
    <x v="0"/>
    <n v="17"/>
    <x v="2"/>
    <n v="0.63"/>
    <x v="2"/>
    <x v="0"/>
  </r>
  <r>
    <x v="1546"/>
    <n v="66"/>
    <x v="3"/>
    <x v="0"/>
    <x v="3"/>
    <n v="45.94"/>
    <x v="3"/>
    <n v="459.4"/>
    <n v="167"/>
    <x v="0"/>
    <x v="4"/>
    <n v="21.8"/>
    <x v="1"/>
    <d v="2021-01-25T00:00:00"/>
    <x v="0"/>
    <n v="24"/>
    <x v="2"/>
    <n v="0.27"/>
    <x v="0"/>
    <x v="0"/>
  </r>
  <r>
    <x v="1546"/>
    <n v="76"/>
    <x v="3"/>
    <x v="1"/>
    <x v="8"/>
    <n v="102.36"/>
    <x v="0"/>
    <n v="921.24"/>
    <n v="55"/>
    <x v="0"/>
    <x v="0"/>
    <n v="80.8"/>
    <x v="0"/>
    <d v="2024-10-12T00:00:00"/>
    <x v="2"/>
    <n v="46"/>
    <x v="0"/>
    <n v="0.27"/>
    <x v="0"/>
    <x v="0"/>
  </r>
  <r>
    <x v="1546"/>
    <n v="61"/>
    <x v="0"/>
    <x v="0"/>
    <x v="6"/>
    <n v="81.39"/>
    <x v="2"/>
    <n v="569.73"/>
    <n v="344"/>
    <x v="0"/>
    <x v="4"/>
    <n v="16.899999999999999"/>
    <x v="2"/>
    <d v="2021-05-24T00:00:00"/>
    <x v="0"/>
    <n v="14"/>
    <x v="2"/>
    <n v="0.31"/>
    <x v="0"/>
    <x v="0"/>
  </r>
  <r>
    <x v="1547"/>
    <n v="26"/>
    <x v="1"/>
    <x v="0"/>
    <x v="2"/>
    <n v="171.2"/>
    <x v="3"/>
    <n v="1712"/>
    <n v="42"/>
    <x v="0"/>
    <x v="3"/>
    <n v="49.8"/>
    <x v="1"/>
    <d v="2023-10-24T00:00:00"/>
    <x v="2"/>
    <n v="90"/>
    <x v="1"/>
    <n v="0.17"/>
    <x v="1"/>
    <x v="0"/>
  </r>
  <r>
    <x v="1547"/>
    <n v="78"/>
    <x v="3"/>
    <x v="1"/>
    <x v="6"/>
    <n v="162.34"/>
    <x v="3"/>
    <n v="1623.4"/>
    <n v="166"/>
    <x v="0"/>
    <x v="1"/>
    <n v="82.5"/>
    <x v="0"/>
    <d v="2021-06-16T00:00:00"/>
    <x v="0"/>
    <n v="58"/>
    <x v="0"/>
    <n v="0.33"/>
    <x v="0"/>
    <x v="0"/>
  </r>
  <r>
    <x v="1548"/>
    <n v="39"/>
    <x v="2"/>
    <x v="0"/>
    <x v="3"/>
    <n v="161.30000000000001"/>
    <x v="2"/>
    <n v="1129.1000000000001"/>
    <n v="312"/>
    <x v="0"/>
    <x v="4"/>
    <n v="15.8"/>
    <x v="2"/>
    <d v="2020-08-04T00:00:00"/>
    <x v="1"/>
    <n v="83"/>
    <x v="1"/>
    <n v="7.0000000000000007E-2"/>
    <x v="1"/>
    <x v="0"/>
  </r>
  <r>
    <x v="1549"/>
    <n v="34"/>
    <x v="1"/>
    <x v="1"/>
    <x v="5"/>
    <m/>
    <x v="0"/>
    <n v="0"/>
    <n v="36"/>
    <x v="0"/>
    <x v="0"/>
    <n v="90.7"/>
    <x v="0"/>
    <d v="2022-04-29T00:00:00"/>
    <x v="0"/>
    <n v="25"/>
    <x v="2"/>
    <n v="0.41"/>
    <x v="0"/>
    <x v="1"/>
  </r>
  <r>
    <x v="1550"/>
    <n v="41"/>
    <x v="2"/>
    <x v="0"/>
    <x v="0"/>
    <n v="65.45"/>
    <x v="13"/>
    <n v="916.30000000000007"/>
    <n v="205"/>
    <x v="0"/>
    <x v="2"/>
    <n v="67.400000000000006"/>
    <x v="0"/>
    <d v="2023-08-15T00:00:00"/>
    <x v="2"/>
    <n v="47"/>
    <x v="0"/>
    <n v="0.43"/>
    <x v="0"/>
    <x v="0"/>
  </r>
  <r>
    <x v="1551"/>
    <n v="35"/>
    <x v="1"/>
    <x v="1"/>
    <x v="1"/>
    <n v="171.11"/>
    <x v="4"/>
    <n v="1026.6600000000001"/>
    <n v="90"/>
    <x v="0"/>
    <x v="4"/>
    <n v="1.6"/>
    <x v="2"/>
    <d v="2023-07-07T00:00:00"/>
    <x v="2"/>
    <n v="57"/>
    <x v="0"/>
    <n v="0.13"/>
    <x v="1"/>
    <x v="0"/>
  </r>
  <r>
    <x v="1552"/>
    <n v="28"/>
    <x v="1"/>
    <x v="1"/>
    <x v="5"/>
    <n v="99.81"/>
    <x v="8"/>
    <n v="1197.72"/>
    <n v="277"/>
    <x v="0"/>
    <x v="2"/>
    <n v="88.9"/>
    <x v="0"/>
    <d v="2021-12-11T00:00:00"/>
    <x v="0"/>
    <n v="91"/>
    <x v="1"/>
    <n v="0.11"/>
    <x v="1"/>
    <x v="0"/>
  </r>
  <r>
    <x v="1553"/>
    <n v="64"/>
    <x v="0"/>
    <x v="0"/>
    <x v="5"/>
    <n v="121.85"/>
    <x v="8"/>
    <n v="1462.1999999999998"/>
    <n v="14"/>
    <x v="0"/>
    <x v="3"/>
    <n v="84"/>
    <x v="0"/>
    <d v="2020-08-16T00:00:00"/>
    <x v="1"/>
    <n v="23"/>
    <x v="2"/>
    <n v="0.66"/>
    <x v="2"/>
    <x v="0"/>
  </r>
  <r>
    <x v="1554"/>
    <n v="69"/>
    <x v="3"/>
    <x v="0"/>
    <x v="0"/>
    <n v="17.920000000000002"/>
    <x v="0"/>
    <n v="161.28000000000003"/>
    <n v="205"/>
    <x v="0"/>
    <x v="2"/>
    <n v="12.1"/>
    <x v="2"/>
    <d v="2022-03-29T00:00:00"/>
    <x v="0"/>
    <n v="36"/>
    <x v="0"/>
    <n v="0.25"/>
    <x v="0"/>
    <x v="0"/>
  </r>
  <r>
    <x v="1555"/>
    <n v="33"/>
    <x v="1"/>
    <x v="0"/>
    <x v="6"/>
    <n v="124.56"/>
    <x v="3"/>
    <n v="1245.5999999999999"/>
    <n v="42"/>
    <x v="0"/>
    <x v="0"/>
    <n v="65.900000000000006"/>
    <x v="0"/>
    <d v="2024-09-16T00:00:00"/>
    <x v="2"/>
    <n v="91"/>
    <x v="1"/>
    <n v="0.38"/>
    <x v="0"/>
    <x v="0"/>
  </r>
  <r>
    <x v="1556"/>
    <n v="18"/>
    <x v="4"/>
    <x v="0"/>
    <x v="6"/>
    <n v="83.66"/>
    <x v="7"/>
    <n v="669.28"/>
    <n v="57"/>
    <x v="0"/>
    <x v="1"/>
    <n v="80.3"/>
    <x v="0"/>
    <d v="2021-08-14T00:00:00"/>
    <x v="0"/>
    <n v="87"/>
    <x v="1"/>
    <n v="0.16"/>
    <x v="1"/>
    <x v="0"/>
  </r>
  <r>
    <x v="1556"/>
    <n v="71"/>
    <x v="3"/>
    <x v="1"/>
    <x v="3"/>
    <n v="35.17"/>
    <x v="4"/>
    <n v="211.02"/>
    <n v="247"/>
    <x v="0"/>
    <x v="4"/>
    <n v="10.7"/>
    <x v="2"/>
    <d v="2021-08-30T00:00:00"/>
    <x v="0"/>
    <n v="10"/>
    <x v="2"/>
    <n v="0.41"/>
    <x v="0"/>
    <x v="0"/>
  </r>
  <r>
    <x v="1557"/>
    <n v="30"/>
    <x v="1"/>
    <x v="1"/>
    <x v="4"/>
    <n v="110.32"/>
    <x v="4"/>
    <n v="661.92"/>
    <n v="341"/>
    <x v="0"/>
    <x v="1"/>
    <n v="79.7"/>
    <x v="0"/>
    <d v="2022-01-18T00:00:00"/>
    <x v="0"/>
    <n v="18"/>
    <x v="2"/>
    <n v="0.16"/>
    <x v="1"/>
    <x v="0"/>
  </r>
  <r>
    <x v="1557"/>
    <n v="40"/>
    <x v="2"/>
    <x v="0"/>
    <x v="4"/>
    <n v="36"/>
    <x v="6"/>
    <n v="396"/>
    <n v="216"/>
    <x v="0"/>
    <x v="1"/>
    <n v="11.6"/>
    <x v="2"/>
    <d v="2022-01-27T00:00:00"/>
    <x v="0"/>
    <n v="5"/>
    <x v="2"/>
    <n v="0.03"/>
    <x v="1"/>
    <x v="0"/>
  </r>
  <r>
    <x v="1558"/>
    <n v="24"/>
    <x v="4"/>
    <x v="0"/>
    <x v="7"/>
    <n v="52.51"/>
    <x v="7"/>
    <n v="420.08"/>
    <n v="155"/>
    <x v="0"/>
    <x v="3"/>
    <n v="85"/>
    <x v="0"/>
    <d v="2023-01-31T00:00:00"/>
    <x v="2"/>
    <n v="9"/>
    <x v="2"/>
    <n v="0.17"/>
    <x v="1"/>
    <x v="0"/>
  </r>
  <r>
    <x v="1559"/>
    <n v="34"/>
    <x v="1"/>
    <x v="0"/>
    <x v="4"/>
    <n v="67.599999999999994"/>
    <x v="8"/>
    <n v="811.19999999999993"/>
    <n v="98"/>
    <x v="0"/>
    <x v="2"/>
    <n v="67.400000000000006"/>
    <x v="0"/>
    <d v="2021-02-23T00:00:00"/>
    <x v="0"/>
    <n v="77"/>
    <x v="1"/>
    <n v="0.21"/>
    <x v="0"/>
    <x v="0"/>
  </r>
  <r>
    <x v="1559"/>
    <n v="66"/>
    <x v="3"/>
    <x v="1"/>
    <x v="2"/>
    <n v="113.74"/>
    <x v="17"/>
    <n v="341.21999999999997"/>
    <n v="153"/>
    <x v="0"/>
    <x v="3"/>
    <n v="35.9"/>
    <x v="1"/>
    <d v="2021-07-12T00:00:00"/>
    <x v="0"/>
    <n v="71"/>
    <x v="1"/>
    <n v="0.16"/>
    <x v="1"/>
    <x v="0"/>
  </r>
  <r>
    <x v="1559"/>
    <n v="48"/>
    <x v="5"/>
    <x v="1"/>
    <x v="1"/>
    <n v="65.010000000000005"/>
    <x v="7"/>
    <n v="520.08000000000004"/>
    <n v="194"/>
    <x v="0"/>
    <x v="3"/>
    <n v="39.6"/>
    <x v="1"/>
    <d v="2023-10-12T00:00:00"/>
    <x v="2"/>
    <n v="71"/>
    <x v="1"/>
    <n v="7.0000000000000007E-2"/>
    <x v="1"/>
    <x v="0"/>
  </r>
  <r>
    <x v="1560"/>
    <n v="61"/>
    <x v="0"/>
    <x v="1"/>
    <x v="1"/>
    <n v="59.46"/>
    <x v="6"/>
    <n v="654.06000000000006"/>
    <n v="71"/>
    <x v="0"/>
    <x v="0"/>
    <n v="77.5"/>
    <x v="0"/>
    <d v="2021-08-26T00:00:00"/>
    <x v="0"/>
    <n v="27"/>
    <x v="2"/>
    <n v="0.22"/>
    <x v="0"/>
    <x v="0"/>
  </r>
  <r>
    <x v="1561"/>
    <n v="38"/>
    <x v="2"/>
    <x v="1"/>
    <x v="6"/>
    <n v="91.77"/>
    <x v="13"/>
    <n v="1284.78"/>
    <n v="169"/>
    <x v="0"/>
    <x v="2"/>
    <n v="54.8"/>
    <x v="0"/>
    <d v="2020-08-18T00:00:00"/>
    <x v="1"/>
    <n v="13"/>
    <x v="2"/>
    <n v="0.34"/>
    <x v="0"/>
    <x v="0"/>
  </r>
  <r>
    <x v="1561"/>
    <n v="56"/>
    <x v="0"/>
    <x v="0"/>
    <x v="4"/>
    <n v="81.739999999999995"/>
    <x v="2"/>
    <n v="572.17999999999995"/>
    <n v="319"/>
    <x v="0"/>
    <x v="2"/>
    <n v="65.900000000000006"/>
    <x v="0"/>
    <d v="2024-11-03T00:00:00"/>
    <x v="2"/>
    <n v="6"/>
    <x v="2"/>
    <n v="0.48"/>
    <x v="0"/>
    <x v="0"/>
  </r>
  <r>
    <x v="1562"/>
    <n v="35"/>
    <x v="1"/>
    <x v="1"/>
    <x v="7"/>
    <n v="101.65"/>
    <x v="4"/>
    <n v="609.90000000000009"/>
    <n v="158"/>
    <x v="0"/>
    <x v="3"/>
    <n v="75.3"/>
    <x v="0"/>
    <d v="2022-06-26T00:00:00"/>
    <x v="0"/>
    <n v="72"/>
    <x v="1"/>
    <n v="0.28000000000000003"/>
    <x v="0"/>
    <x v="0"/>
  </r>
  <r>
    <x v="1563"/>
    <n v="79"/>
    <x v="3"/>
    <x v="0"/>
    <x v="7"/>
    <n v="71.650000000000006"/>
    <x v="3"/>
    <n v="716.5"/>
    <n v="73"/>
    <x v="0"/>
    <x v="2"/>
    <n v="22.2"/>
    <x v="1"/>
    <d v="2024-08-14T00:00:00"/>
    <x v="2"/>
    <n v="84"/>
    <x v="1"/>
    <n v="0.01"/>
    <x v="1"/>
    <x v="0"/>
  </r>
  <r>
    <x v="1564"/>
    <n v="55"/>
    <x v="5"/>
    <x v="1"/>
    <x v="2"/>
    <n v="53.22"/>
    <x v="3"/>
    <n v="532.20000000000005"/>
    <n v="240"/>
    <x v="0"/>
    <x v="3"/>
    <n v="19.399999999999999"/>
    <x v="2"/>
    <d v="2024-12-06T00:00:00"/>
    <x v="2"/>
    <n v="27"/>
    <x v="2"/>
    <n v="0.28999999999999998"/>
    <x v="0"/>
    <x v="0"/>
  </r>
  <r>
    <x v="1564"/>
    <n v="32"/>
    <x v="1"/>
    <x v="1"/>
    <x v="8"/>
    <n v="109.08"/>
    <x v="7"/>
    <n v="872.64"/>
    <n v="152"/>
    <x v="0"/>
    <x v="1"/>
    <n v="39.299999999999997"/>
    <x v="1"/>
    <d v="2020-10-09T00:00:00"/>
    <x v="1"/>
    <n v="99"/>
    <x v="1"/>
    <n v="0.7"/>
    <x v="2"/>
    <x v="0"/>
  </r>
  <r>
    <x v="1565"/>
    <n v="30"/>
    <x v="1"/>
    <x v="1"/>
    <x v="9"/>
    <n v="149.44"/>
    <x v="6"/>
    <n v="1643.84"/>
    <n v="37"/>
    <x v="0"/>
    <x v="3"/>
    <n v="93.1"/>
    <x v="0"/>
    <d v="2021-10-27T00:00:00"/>
    <x v="0"/>
    <n v="18"/>
    <x v="2"/>
    <n v="0.14000000000000001"/>
    <x v="1"/>
    <x v="0"/>
  </r>
  <r>
    <x v="1565"/>
    <n v="63"/>
    <x v="0"/>
    <x v="0"/>
    <x v="0"/>
    <n v="50.56"/>
    <x v="2"/>
    <n v="353.92"/>
    <n v="94"/>
    <x v="0"/>
    <x v="4"/>
    <n v="27.6"/>
    <x v="1"/>
    <d v="2022-09-05T00:00:00"/>
    <x v="0"/>
    <n v="94"/>
    <x v="1"/>
    <n v="0.19"/>
    <x v="1"/>
    <x v="0"/>
  </r>
  <r>
    <x v="1566"/>
    <n v="49"/>
    <x v="5"/>
    <x v="0"/>
    <x v="0"/>
    <n v="108.38"/>
    <x v="0"/>
    <n v="975.42"/>
    <n v="145"/>
    <x v="0"/>
    <x v="4"/>
    <n v="60"/>
    <x v="0"/>
    <d v="2022-10-10T00:00:00"/>
    <x v="0"/>
    <n v="19"/>
    <x v="2"/>
    <n v="0.23"/>
    <x v="0"/>
    <x v="0"/>
  </r>
  <r>
    <x v="1567"/>
    <n v="68"/>
    <x v="3"/>
    <x v="1"/>
    <x v="3"/>
    <n v="61.75"/>
    <x v="0"/>
    <n v="555.75"/>
    <n v="283"/>
    <x v="0"/>
    <x v="0"/>
    <n v="83.4"/>
    <x v="0"/>
    <d v="2023-11-25T00:00:00"/>
    <x v="2"/>
    <n v="46"/>
    <x v="0"/>
    <n v="0.22"/>
    <x v="0"/>
    <x v="0"/>
  </r>
  <r>
    <x v="1567"/>
    <n v="67"/>
    <x v="3"/>
    <x v="1"/>
    <x v="7"/>
    <n v="55.28"/>
    <x v="0"/>
    <n v="497.52"/>
    <n v="150"/>
    <x v="0"/>
    <x v="1"/>
    <n v="98.6"/>
    <x v="0"/>
    <d v="2024-12-12T00:00:00"/>
    <x v="2"/>
    <n v="49"/>
    <x v="0"/>
    <n v="0.23"/>
    <x v="0"/>
    <x v="0"/>
  </r>
  <r>
    <x v="1568"/>
    <n v="72"/>
    <x v="3"/>
    <x v="1"/>
    <x v="2"/>
    <n v="160.55000000000001"/>
    <x v="6"/>
    <n v="1766.0500000000002"/>
    <n v="178"/>
    <x v="0"/>
    <x v="4"/>
    <n v="90.9"/>
    <x v="0"/>
    <d v="2023-01-09T00:00:00"/>
    <x v="2"/>
    <n v="33"/>
    <x v="2"/>
    <n v="0.28999999999999998"/>
    <x v="0"/>
    <x v="0"/>
  </r>
  <r>
    <x v="1568"/>
    <n v="41"/>
    <x v="2"/>
    <x v="1"/>
    <x v="2"/>
    <n v="78.22"/>
    <x v="4"/>
    <n v="469.32"/>
    <n v="232"/>
    <x v="0"/>
    <x v="3"/>
    <n v="23.4"/>
    <x v="1"/>
    <d v="2025-06-12T00:00:00"/>
    <x v="2"/>
    <n v="94"/>
    <x v="1"/>
    <n v="0.2"/>
    <x v="1"/>
    <x v="0"/>
  </r>
  <r>
    <x v="1569"/>
    <n v="66"/>
    <x v="3"/>
    <x v="0"/>
    <x v="7"/>
    <n v="156.61000000000001"/>
    <x v="1"/>
    <n v="2035.9300000000003"/>
    <n v="145"/>
    <x v="0"/>
    <x v="4"/>
    <n v="0"/>
    <x v="2"/>
    <d v="2023-06-20T00:00:00"/>
    <x v="2"/>
    <n v="67"/>
    <x v="1"/>
    <n v="0.61"/>
    <x v="2"/>
    <x v="0"/>
  </r>
  <r>
    <x v="1570"/>
    <n v="32"/>
    <x v="1"/>
    <x v="0"/>
    <x v="4"/>
    <n v="101.23"/>
    <x v="8"/>
    <n v="1214.76"/>
    <n v="3"/>
    <x v="0"/>
    <x v="0"/>
    <n v="71"/>
    <x v="0"/>
    <d v="2020-12-07T00:00:00"/>
    <x v="1"/>
    <n v="42"/>
    <x v="0"/>
    <n v="0.41"/>
    <x v="0"/>
    <x v="0"/>
  </r>
  <r>
    <x v="1571"/>
    <n v="30"/>
    <x v="1"/>
    <x v="0"/>
    <x v="2"/>
    <n v="262.54000000000002"/>
    <x v="13"/>
    <n v="3675.5600000000004"/>
    <n v="119"/>
    <x v="0"/>
    <x v="4"/>
    <n v="48.1"/>
    <x v="1"/>
    <d v="2023-11-19T00:00:00"/>
    <x v="2"/>
    <n v="20"/>
    <x v="2"/>
    <n v="0.41"/>
    <x v="0"/>
    <x v="0"/>
  </r>
  <r>
    <x v="1572"/>
    <n v="41"/>
    <x v="2"/>
    <x v="0"/>
    <x v="0"/>
    <n v="129.33000000000001"/>
    <x v="1"/>
    <n v="1681.2900000000002"/>
    <n v="26"/>
    <x v="0"/>
    <x v="2"/>
    <n v="11.9"/>
    <x v="2"/>
    <d v="2022-02-09T00:00:00"/>
    <x v="0"/>
    <n v="25"/>
    <x v="2"/>
    <n v="0.22"/>
    <x v="0"/>
    <x v="0"/>
  </r>
  <r>
    <x v="1573"/>
    <n v="64"/>
    <x v="0"/>
    <x v="1"/>
    <x v="2"/>
    <n v="182.83"/>
    <x v="10"/>
    <n v="914.15000000000009"/>
    <n v="302"/>
    <x v="0"/>
    <x v="0"/>
    <n v="22.3"/>
    <x v="1"/>
    <d v="2022-01-29T00:00:00"/>
    <x v="0"/>
    <n v="62"/>
    <x v="0"/>
    <n v="0.47"/>
    <x v="0"/>
    <x v="0"/>
  </r>
  <r>
    <x v="1574"/>
    <n v="21"/>
    <x v="4"/>
    <x v="1"/>
    <x v="5"/>
    <n v="54.94"/>
    <x v="3"/>
    <n v="549.4"/>
    <n v="271"/>
    <x v="0"/>
    <x v="1"/>
    <n v="4.9000000000000004"/>
    <x v="2"/>
    <d v="2021-06-03T00:00:00"/>
    <x v="0"/>
    <n v="43"/>
    <x v="0"/>
    <n v="0.11"/>
    <x v="1"/>
    <x v="0"/>
  </r>
  <r>
    <x v="1574"/>
    <n v="56"/>
    <x v="0"/>
    <x v="1"/>
    <x v="2"/>
    <n v="23.28"/>
    <x v="10"/>
    <n v="116.4"/>
    <n v="97"/>
    <x v="0"/>
    <x v="1"/>
    <n v="93.2"/>
    <x v="0"/>
    <d v="2024-04-27T00:00:00"/>
    <x v="2"/>
    <n v="53"/>
    <x v="0"/>
    <n v="0.53"/>
    <x v="2"/>
    <x v="0"/>
  </r>
  <r>
    <x v="1575"/>
    <n v="49"/>
    <x v="5"/>
    <x v="0"/>
    <x v="1"/>
    <n v="104.22"/>
    <x v="6"/>
    <n v="1146.42"/>
    <n v="97"/>
    <x v="0"/>
    <x v="1"/>
    <n v="48.9"/>
    <x v="1"/>
    <d v="2022-06-10T00:00:00"/>
    <x v="0"/>
    <n v="32"/>
    <x v="2"/>
    <n v="0.26"/>
    <x v="0"/>
    <x v="0"/>
  </r>
  <r>
    <x v="1576"/>
    <n v="69"/>
    <x v="3"/>
    <x v="1"/>
    <x v="4"/>
    <n v="256.88"/>
    <x v="13"/>
    <n v="3596.3199999999997"/>
    <n v="29"/>
    <x v="0"/>
    <x v="1"/>
    <n v="4.5999999999999996"/>
    <x v="2"/>
    <d v="2020-12-11T00:00:00"/>
    <x v="1"/>
    <n v="76"/>
    <x v="1"/>
    <n v="0.45"/>
    <x v="0"/>
    <x v="0"/>
  </r>
  <r>
    <x v="1576"/>
    <n v="68"/>
    <x v="3"/>
    <x v="0"/>
    <x v="2"/>
    <n v="217.32"/>
    <x v="8"/>
    <n v="2607.84"/>
    <n v="210"/>
    <x v="0"/>
    <x v="3"/>
    <n v="38.700000000000003"/>
    <x v="1"/>
    <d v="2024-02-17T00:00:00"/>
    <x v="2"/>
    <n v="26"/>
    <x v="2"/>
    <n v="0.1"/>
    <x v="1"/>
    <x v="0"/>
  </r>
  <r>
    <x v="1576"/>
    <n v="31"/>
    <x v="1"/>
    <x v="2"/>
    <x v="6"/>
    <n v="31.33"/>
    <x v="8"/>
    <n v="375.96"/>
    <n v="21"/>
    <x v="0"/>
    <x v="0"/>
    <n v="67.5"/>
    <x v="0"/>
    <d v="2024-06-11T00:00:00"/>
    <x v="2"/>
    <n v="41"/>
    <x v="0"/>
    <n v="0.24"/>
    <x v="0"/>
    <x v="0"/>
  </r>
  <r>
    <x v="1576"/>
    <n v="27"/>
    <x v="1"/>
    <x v="1"/>
    <x v="8"/>
    <n v="72.64"/>
    <x v="7"/>
    <n v="581.12"/>
    <n v="320"/>
    <x v="0"/>
    <x v="2"/>
    <n v="4.5"/>
    <x v="2"/>
    <d v="2024-09-15T00:00:00"/>
    <x v="2"/>
    <n v="21"/>
    <x v="2"/>
    <n v="0.3"/>
    <x v="0"/>
    <x v="0"/>
  </r>
  <r>
    <x v="1576"/>
    <n v="49"/>
    <x v="5"/>
    <x v="1"/>
    <x v="1"/>
    <n v="21.79"/>
    <x v="7"/>
    <n v="174.32"/>
    <n v="258"/>
    <x v="0"/>
    <x v="3"/>
    <n v="75.7"/>
    <x v="0"/>
    <d v="2020-08-21T00:00:00"/>
    <x v="1"/>
    <n v="51"/>
    <x v="0"/>
    <n v="0.52"/>
    <x v="2"/>
    <x v="0"/>
  </r>
  <r>
    <x v="1577"/>
    <n v="67"/>
    <x v="3"/>
    <x v="1"/>
    <x v="2"/>
    <n v="291.08"/>
    <x v="3"/>
    <n v="2910.7999999999997"/>
    <n v="279"/>
    <x v="0"/>
    <x v="0"/>
    <n v="71"/>
    <x v="0"/>
    <d v="2025-01-13T00:00:00"/>
    <x v="2"/>
    <n v="11"/>
    <x v="2"/>
    <n v="0.59"/>
    <x v="2"/>
    <x v="0"/>
  </r>
  <r>
    <x v="1577"/>
    <n v="46"/>
    <x v="5"/>
    <x v="0"/>
    <x v="2"/>
    <n v="227.45"/>
    <x v="6"/>
    <n v="2501.9499999999998"/>
    <n v="17"/>
    <x v="0"/>
    <x v="1"/>
    <n v="81.7"/>
    <x v="0"/>
    <d v="2024-02-27T00:00:00"/>
    <x v="2"/>
    <n v="40"/>
    <x v="0"/>
    <n v="0.33"/>
    <x v="0"/>
    <x v="0"/>
  </r>
  <r>
    <x v="1578"/>
    <n v="33"/>
    <x v="1"/>
    <x v="0"/>
    <x v="8"/>
    <n v="194.72"/>
    <x v="8"/>
    <n v="2336.64"/>
    <n v="269"/>
    <x v="1"/>
    <x v="3"/>
    <n v="99.5"/>
    <x v="0"/>
    <d v="2024-12-07T00:00:00"/>
    <x v="2"/>
    <n v="94"/>
    <x v="1"/>
    <n v="0.51"/>
    <x v="2"/>
    <x v="0"/>
  </r>
  <r>
    <x v="1579"/>
    <n v="21"/>
    <x v="4"/>
    <x v="0"/>
    <x v="6"/>
    <n v="87.02"/>
    <x v="6"/>
    <n v="957.21999999999991"/>
    <n v="143"/>
    <x v="0"/>
    <x v="4"/>
    <n v="17.2"/>
    <x v="2"/>
    <d v="2021-10-11T00:00:00"/>
    <x v="0"/>
    <n v="82"/>
    <x v="1"/>
    <n v="0.26"/>
    <x v="0"/>
    <x v="0"/>
  </r>
  <r>
    <x v="1580"/>
    <n v="74"/>
    <x v="3"/>
    <x v="0"/>
    <x v="1"/>
    <n v="188.51"/>
    <x v="6"/>
    <n v="2073.6099999999997"/>
    <n v="330"/>
    <x v="0"/>
    <x v="3"/>
    <n v="69.400000000000006"/>
    <x v="0"/>
    <d v="2023-04-24T00:00:00"/>
    <x v="2"/>
    <n v="37"/>
    <x v="0"/>
    <n v="0.03"/>
    <x v="1"/>
    <x v="0"/>
  </r>
  <r>
    <x v="1581"/>
    <n v="61"/>
    <x v="0"/>
    <x v="1"/>
    <x v="5"/>
    <n v="71.14"/>
    <x v="3"/>
    <n v="711.4"/>
    <n v="314"/>
    <x v="0"/>
    <x v="3"/>
    <n v="82.2"/>
    <x v="0"/>
    <d v="2024-09-24T00:00:00"/>
    <x v="2"/>
    <n v="36"/>
    <x v="0"/>
    <n v="0.14000000000000001"/>
    <x v="1"/>
    <x v="0"/>
  </r>
  <r>
    <x v="1582"/>
    <n v="75"/>
    <x v="3"/>
    <x v="1"/>
    <x v="8"/>
    <n v="141.61000000000001"/>
    <x v="3"/>
    <n v="1416.1000000000001"/>
    <n v="69"/>
    <x v="0"/>
    <x v="1"/>
    <n v="83.3"/>
    <x v="0"/>
    <d v="2021-08-20T00:00:00"/>
    <x v="0"/>
    <n v="53"/>
    <x v="0"/>
    <n v="0.5"/>
    <x v="0"/>
    <x v="0"/>
  </r>
  <r>
    <x v="1583"/>
    <n v="29"/>
    <x v="1"/>
    <x v="1"/>
    <x v="9"/>
    <n v="87.09"/>
    <x v="0"/>
    <n v="783.81000000000006"/>
    <n v="115"/>
    <x v="0"/>
    <x v="0"/>
    <n v="99"/>
    <x v="0"/>
    <d v="2021-06-05T00:00:00"/>
    <x v="0"/>
    <n v="93"/>
    <x v="1"/>
    <n v="7.0000000000000007E-2"/>
    <x v="1"/>
    <x v="0"/>
  </r>
  <r>
    <x v="1584"/>
    <n v="30"/>
    <x v="1"/>
    <x v="0"/>
    <x v="6"/>
    <n v="31.07"/>
    <x v="7"/>
    <n v="248.56"/>
    <n v="62"/>
    <x v="0"/>
    <x v="4"/>
    <n v="79.3"/>
    <x v="0"/>
    <d v="2024-05-22T00:00:00"/>
    <x v="2"/>
    <n v="92"/>
    <x v="1"/>
    <n v="0.25"/>
    <x v="0"/>
    <x v="0"/>
  </r>
  <r>
    <x v="1584"/>
    <n v="22"/>
    <x v="4"/>
    <x v="1"/>
    <x v="0"/>
    <n v="235.81"/>
    <x v="10"/>
    <n v="1179.05"/>
    <n v="24"/>
    <x v="0"/>
    <x v="0"/>
    <n v="26.8"/>
    <x v="1"/>
    <d v="2024-12-26T00:00:00"/>
    <x v="2"/>
    <n v="33"/>
    <x v="2"/>
    <n v="0.15"/>
    <x v="1"/>
    <x v="0"/>
  </r>
  <r>
    <x v="1585"/>
    <n v="28"/>
    <x v="1"/>
    <x v="0"/>
    <x v="9"/>
    <n v="263.64999999999998"/>
    <x v="1"/>
    <n v="3427.45"/>
    <n v="24"/>
    <x v="0"/>
    <x v="0"/>
    <n v="27.9"/>
    <x v="1"/>
    <d v="2024-09-03T00:00:00"/>
    <x v="2"/>
    <n v="52"/>
    <x v="0"/>
    <n v="0.38"/>
    <x v="0"/>
    <x v="0"/>
  </r>
  <r>
    <x v="1586"/>
    <n v="33"/>
    <x v="1"/>
    <x v="0"/>
    <x v="9"/>
    <n v="230.17"/>
    <x v="3"/>
    <n v="2301.6999999999998"/>
    <n v="258"/>
    <x v="0"/>
    <x v="3"/>
    <n v="31.9"/>
    <x v="1"/>
    <d v="2025-02-08T00:00:00"/>
    <x v="2"/>
    <n v="63"/>
    <x v="0"/>
    <n v="0.18"/>
    <x v="1"/>
    <x v="0"/>
  </r>
  <r>
    <x v="1587"/>
    <n v="77"/>
    <x v="3"/>
    <x v="1"/>
    <x v="0"/>
    <n v="142.9"/>
    <x v="1"/>
    <n v="1857.7"/>
    <n v="194"/>
    <x v="0"/>
    <x v="2"/>
    <n v="14.7"/>
    <x v="2"/>
    <d v="2022-05-07T00:00:00"/>
    <x v="0"/>
    <n v="62"/>
    <x v="0"/>
    <n v="0.55000000000000004"/>
    <x v="2"/>
    <x v="0"/>
  </r>
  <r>
    <x v="1588"/>
    <n v="74"/>
    <x v="3"/>
    <x v="1"/>
    <x v="2"/>
    <n v="85.46"/>
    <x v="0"/>
    <n v="769.14"/>
    <n v="8"/>
    <x v="0"/>
    <x v="2"/>
    <n v="89.3"/>
    <x v="0"/>
    <d v="2023-12-27T00:00:00"/>
    <x v="2"/>
    <n v="35"/>
    <x v="0"/>
    <n v="0.47"/>
    <x v="0"/>
    <x v="0"/>
  </r>
  <r>
    <x v="1588"/>
    <n v="56"/>
    <x v="0"/>
    <x v="0"/>
    <x v="5"/>
    <n v="171.44"/>
    <x v="1"/>
    <n v="2228.7199999999998"/>
    <n v="225"/>
    <x v="1"/>
    <x v="2"/>
    <n v="80.7"/>
    <x v="0"/>
    <d v="2025-06-05T00:00:00"/>
    <x v="2"/>
    <n v="47"/>
    <x v="0"/>
    <n v="0.23"/>
    <x v="0"/>
    <x v="0"/>
  </r>
  <r>
    <x v="1589"/>
    <n v="20"/>
    <x v="4"/>
    <x v="0"/>
    <x v="3"/>
    <n v="122.02"/>
    <x v="6"/>
    <n v="1342.22"/>
    <n v="334"/>
    <x v="0"/>
    <x v="2"/>
    <n v="81.5"/>
    <x v="0"/>
    <d v="2023-09-09T00:00:00"/>
    <x v="2"/>
    <n v="60"/>
    <x v="0"/>
    <n v="0.38"/>
    <x v="0"/>
    <x v="0"/>
  </r>
  <r>
    <x v="1590"/>
    <n v="29"/>
    <x v="1"/>
    <x v="0"/>
    <x v="6"/>
    <m/>
    <x v="1"/>
    <n v="0"/>
    <n v="176"/>
    <x v="0"/>
    <x v="2"/>
    <n v="0"/>
    <x v="2"/>
    <d v="2024-02-01T00:00:00"/>
    <x v="2"/>
    <n v="71"/>
    <x v="1"/>
    <n v="0.48"/>
    <x v="0"/>
    <x v="1"/>
  </r>
  <r>
    <x v="1590"/>
    <n v="67"/>
    <x v="3"/>
    <x v="0"/>
    <x v="4"/>
    <n v="52.04"/>
    <x v="8"/>
    <n v="624.48"/>
    <n v="14"/>
    <x v="0"/>
    <x v="2"/>
    <n v="96"/>
    <x v="0"/>
    <d v="2021-07-31T00:00:00"/>
    <x v="0"/>
    <n v="68"/>
    <x v="1"/>
    <n v="0.27"/>
    <x v="0"/>
    <x v="0"/>
  </r>
  <r>
    <x v="1590"/>
    <n v="59"/>
    <x v="0"/>
    <x v="0"/>
    <x v="9"/>
    <n v="68.650000000000006"/>
    <x v="10"/>
    <n v="343.25"/>
    <n v="66"/>
    <x v="0"/>
    <x v="2"/>
    <n v="98.1"/>
    <x v="0"/>
    <d v="2024-09-05T00:00:00"/>
    <x v="2"/>
    <n v="18"/>
    <x v="2"/>
    <n v="0.28999999999999998"/>
    <x v="0"/>
    <x v="0"/>
  </r>
  <r>
    <x v="1591"/>
    <n v="44"/>
    <x v="2"/>
    <x v="0"/>
    <x v="5"/>
    <n v="132.59"/>
    <x v="7"/>
    <n v="1060.72"/>
    <n v="117"/>
    <x v="1"/>
    <x v="0"/>
    <n v="97.5"/>
    <x v="0"/>
    <d v="2023-07-08T00:00:00"/>
    <x v="2"/>
    <n v="29"/>
    <x v="2"/>
    <n v="0.28000000000000003"/>
    <x v="0"/>
    <x v="0"/>
  </r>
  <r>
    <x v="1591"/>
    <n v="77"/>
    <x v="3"/>
    <x v="0"/>
    <x v="5"/>
    <n v="147.69999999999999"/>
    <x v="8"/>
    <n v="1772.3999999999999"/>
    <n v="359"/>
    <x v="0"/>
    <x v="1"/>
    <n v="57.2"/>
    <x v="0"/>
    <d v="2023-05-04T00:00:00"/>
    <x v="2"/>
    <n v="80"/>
    <x v="1"/>
    <n v="0.5"/>
    <x v="0"/>
    <x v="0"/>
  </r>
  <r>
    <x v="1592"/>
    <n v="25"/>
    <x v="4"/>
    <x v="0"/>
    <x v="4"/>
    <n v="96.92"/>
    <x v="8"/>
    <n v="1163.04"/>
    <n v="68"/>
    <x v="0"/>
    <x v="4"/>
    <n v="54.3"/>
    <x v="0"/>
    <d v="2023-07-10T00:00:00"/>
    <x v="2"/>
    <n v="93"/>
    <x v="1"/>
    <n v="0.25"/>
    <x v="0"/>
    <x v="0"/>
  </r>
  <r>
    <x v="1592"/>
    <n v="20"/>
    <x v="4"/>
    <x v="1"/>
    <x v="0"/>
    <n v="60.72"/>
    <x v="4"/>
    <n v="364.32"/>
    <n v="306"/>
    <x v="0"/>
    <x v="2"/>
    <n v="26.8"/>
    <x v="1"/>
    <d v="2024-02-25T00:00:00"/>
    <x v="2"/>
    <n v="84"/>
    <x v="1"/>
    <n v="0.39"/>
    <x v="0"/>
    <x v="0"/>
  </r>
  <r>
    <x v="1592"/>
    <n v="57"/>
    <x v="0"/>
    <x v="1"/>
    <x v="6"/>
    <n v="125.67"/>
    <x v="7"/>
    <n v="1005.36"/>
    <n v="180"/>
    <x v="0"/>
    <x v="0"/>
    <n v="21.1"/>
    <x v="1"/>
    <d v="2021-01-31T00:00:00"/>
    <x v="0"/>
    <n v="20"/>
    <x v="2"/>
    <n v="0.13"/>
    <x v="1"/>
    <x v="0"/>
  </r>
  <r>
    <x v="1592"/>
    <n v="67"/>
    <x v="3"/>
    <x v="1"/>
    <x v="7"/>
    <n v="67.959999999999994"/>
    <x v="6"/>
    <n v="747.56"/>
    <n v="104"/>
    <x v="0"/>
    <x v="1"/>
    <n v="21.2"/>
    <x v="1"/>
    <d v="2021-06-01T00:00:00"/>
    <x v="0"/>
    <n v="57"/>
    <x v="0"/>
    <n v="0.42"/>
    <x v="0"/>
    <x v="0"/>
  </r>
  <r>
    <x v="1593"/>
    <n v="56"/>
    <x v="0"/>
    <x v="1"/>
    <x v="0"/>
    <n v="108.69"/>
    <x v="7"/>
    <n v="869.52"/>
    <n v="101"/>
    <x v="0"/>
    <x v="1"/>
    <n v="18.899999999999999"/>
    <x v="2"/>
    <d v="2024-03-13T00:00:00"/>
    <x v="2"/>
    <n v="42"/>
    <x v="0"/>
    <n v="0.03"/>
    <x v="1"/>
    <x v="0"/>
  </r>
  <r>
    <x v="1594"/>
    <n v="54"/>
    <x v="5"/>
    <x v="0"/>
    <x v="4"/>
    <n v="61.5"/>
    <x v="9"/>
    <n v="922.5"/>
    <n v="248"/>
    <x v="0"/>
    <x v="4"/>
    <n v="1.9"/>
    <x v="2"/>
    <d v="2022-01-07T00:00:00"/>
    <x v="0"/>
    <n v="23"/>
    <x v="2"/>
    <n v="0.1"/>
    <x v="1"/>
    <x v="0"/>
  </r>
  <r>
    <x v="1595"/>
    <n v="56"/>
    <x v="0"/>
    <x v="0"/>
    <x v="1"/>
    <n v="184.01"/>
    <x v="0"/>
    <n v="1656.09"/>
    <n v="297"/>
    <x v="0"/>
    <x v="3"/>
    <n v="40"/>
    <x v="1"/>
    <d v="2025-01-24T00:00:00"/>
    <x v="2"/>
    <n v="8"/>
    <x v="2"/>
    <n v="0.18"/>
    <x v="1"/>
    <x v="0"/>
  </r>
  <r>
    <x v="1596"/>
    <n v="79"/>
    <x v="3"/>
    <x v="1"/>
    <x v="9"/>
    <n v="68.959999999999994"/>
    <x v="0"/>
    <n v="620.64"/>
    <n v="298"/>
    <x v="0"/>
    <x v="2"/>
    <n v="44.5"/>
    <x v="1"/>
    <d v="2024-07-17T00:00:00"/>
    <x v="2"/>
    <n v="8"/>
    <x v="2"/>
    <n v="7.0000000000000007E-2"/>
    <x v="1"/>
    <x v="0"/>
  </r>
  <r>
    <x v="1597"/>
    <n v="65"/>
    <x v="0"/>
    <x v="1"/>
    <x v="0"/>
    <n v="61.71"/>
    <x v="8"/>
    <n v="740.52"/>
    <n v="42"/>
    <x v="0"/>
    <x v="2"/>
    <n v="0"/>
    <x v="2"/>
    <d v="2023-09-21T00:00:00"/>
    <x v="2"/>
    <n v="8"/>
    <x v="2"/>
    <n v="0.45"/>
    <x v="0"/>
    <x v="0"/>
  </r>
  <r>
    <x v="1598"/>
    <n v="53"/>
    <x v="5"/>
    <x v="0"/>
    <x v="7"/>
    <n v="398.16"/>
    <x v="3"/>
    <n v="3981.6000000000004"/>
    <n v="222"/>
    <x v="0"/>
    <x v="2"/>
    <n v="82.2"/>
    <x v="0"/>
    <d v="2024-02-10T00:00:00"/>
    <x v="2"/>
    <n v="22"/>
    <x v="2"/>
    <n v="0.32"/>
    <x v="0"/>
    <x v="0"/>
  </r>
  <r>
    <x v="1598"/>
    <n v="18"/>
    <x v="4"/>
    <x v="1"/>
    <x v="2"/>
    <m/>
    <x v="6"/>
    <n v="0"/>
    <n v="286"/>
    <x v="0"/>
    <x v="0"/>
    <n v="4"/>
    <x v="2"/>
    <d v="2025-06-09T00:00:00"/>
    <x v="2"/>
    <n v="71"/>
    <x v="1"/>
    <n v="0.4"/>
    <x v="0"/>
    <x v="1"/>
  </r>
  <r>
    <x v="1599"/>
    <n v="37"/>
    <x v="2"/>
    <x v="1"/>
    <x v="6"/>
    <n v="70.14"/>
    <x v="7"/>
    <n v="561.12"/>
    <n v="233"/>
    <x v="0"/>
    <x v="4"/>
    <n v="85.9"/>
    <x v="0"/>
    <d v="2022-07-26T00:00:00"/>
    <x v="0"/>
    <n v="54"/>
    <x v="0"/>
    <n v="0.11"/>
    <x v="1"/>
    <x v="0"/>
  </r>
  <r>
    <x v="1600"/>
    <n v="20"/>
    <x v="4"/>
    <x v="0"/>
    <x v="0"/>
    <n v="81.56"/>
    <x v="0"/>
    <n v="734.04"/>
    <n v="33"/>
    <x v="0"/>
    <x v="4"/>
    <n v="16.8"/>
    <x v="2"/>
    <d v="2022-04-09T00:00:00"/>
    <x v="0"/>
    <n v="67"/>
    <x v="1"/>
    <n v="0.28000000000000003"/>
    <x v="0"/>
    <x v="0"/>
  </r>
  <r>
    <x v="1601"/>
    <n v="36"/>
    <x v="2"/>
    <x v="2"/>
    <x v="6"/>
    <n v="106.36"/>
    <x v="3"/>
    <n v="1063.5999999999999"/>
    <n v="20"/>
    <x v="0"/>
    <x v="3"/>
    <n v="71.5"/>
    <x v="0"/>
    <d v="2024-10-14T00:00:00"/>
    <x v="2"/>
    <n v="33"/>
    <x v="2"/>
    <n v="0.14000000000000001"/>
    <x v="1"/>
    <x v="0"/>
  </r>
  <r>
    <x v="1601"/>
    <n v="74"/>
    <x v="3"/>
    <x v="1"/>
    <x v="5"/>
    <n v="53.57"/>
    <x v="0"/>
    <n v="482.13"/>
    <n v="9"/>
    <x v="0"/>
    <x v="0"/>
    <n v="97"/>
    <x v="0"/>
    <d v="2025-05-20T00:00:00"/>
    <x v="2"/>
    <n v="89"/>
    <x v="1"/>
    <n v="0.64"/>
    <x v="2"/>
    <x v="0"/>
  </r>
  <r>
    <x v="1602"/>
    <n v="22"/>
    <x v="4"/>
    <x v="0"/>
    <x v="5"/>
    <n v="95.34"/>
    <x v="7"/>
    <n v="762.72"/>
    <n v="188"/>
    <x v="0"/>
    <x v="2"/>
    <n v="49.9"/>
    <x v="1"/>
    <d v="2023-02-27T00:00:00"/>
    <x v="2"/>
    <n v="39"/>
    <x v="0"/>
    <n v="0.28999999999999998"/>
    <x v="0"/>
    <x v="0"/>
  </r>
  <r>
    <x v="1603"/>
    <n v="23"/>
    <x v="4"/>
    <x v="0"/>
    <x v="8"/>
    <n v="78.09"/>
    <x v="9"/>
    <n v="1171.3500000000001"/>
    <n v="152"/>
    <x v="0"/>
    <x v="4"/>
    <n v="10.8"/>
    <x v="2"/>
    <d v="2020-11-22T00:00:00"/>
    <x v="1"/>
    <n v="75"/>
    <x v="1"/>
    <n v="0.38"/>
    <x v="0"/>
    <x v="0"/>
  </r>
  <r>
    <x v="1604"/>
    <n v="77"/>
    <x v="3"/>
    <x v="0"/>
    <x v="3"/>
    <n v="186.1"/>
    <x v="1"/>
    <n v="2419.2999999999997"/>
    <n v="117"/>
    <x v="0"/>
    <x v="4"/>
    <n v="50.3"/>
    <x v="0"/>
    <d v="2023-11-10T00:00:00"/>
    <x v="2"/>
    <n v="1"/>
    <x v="2"/>
    <n v="0.18"/>
    <x v="1"/>
    <x v="0"/>
  </r>
  <r>
    <x v="1605"/>
    <n v="43"/>
    <x v="2"/>
    <x v="0"/>
    <x v="0"/>
    <n v="69.94"/>
    <x v="2"/>
    <n v="489.58"/>
    <n v="128"/>
    <x v="1"/>
    <x v="0"/>
    <n v="48.5"/>
    <x v="1"/>
    <d v="2024-10-16T00:00:00"/>
    <x v="2"/>
    <n v="40"/>
    <x v="0"/>
    <n v="0.36"/>
    <x v="0"/>
    <x v="0"/>
  </r>
  <r>
    <x v="1606"/>
    <n v="59"/>
    <x v="0"/>
    <x v="1"/>
    <x v="6"/>
    <n v="81.61"/>
    <x v="4"/>
    <n v="489.65999999999997"/>
    <n v="161"/>
    <x v="0"/>
    <x v="0"/>
    <n v="24"/>
    <x v="1"/>
    <d v="2023-11-13T00:00:00"/>
    <x v="2"/>
    <n v="35"/>
    <x v="0"/>
    <n v="0.38"/>
    <x v="0"/>
    <x v="0"/>
  </r>
  <r>
    <x v="1607"/>
    <n v="73"/>
    <x v="3"/>
    <x v="0"/>
    <x v="3"/>
    <n v="128.41999999999999"/>
    <x v="2"/>
    <n v="898.93999999999994"/>
    <n v="285"/>
    <x v="0"/>
    <x v="1"/>
    <n v="41.9"/>
    <x v="1"/>
    <d v="2024-12-21T00:00:00"/>
    <x v="2"/>
    <n v="11"/>
    <x v="2"/>
    <n v="0.25"/>
    <x v="0"/>
    <x v="0"/>
  </r>
  <r>
    <x v="1608"/>
    <n v="23"/>
    <x v="4"/>
    <x v="0"/>
    <x v="8"/>
    <n v="54.64"/>
    <x v="13"/>
    <n v="764.96"/>
    <n v="289"/>
    <x v="0"/>
    <x v="0"/>
    <n v="33.5"/>
    <x v="1"/>
    <d v="2022-06-25T00:00:00"/>
    <x v="0"/>
    <n v="72"/>
    <x v="1"/>
    <n v="0.54"/>
    <x v="2"/>
    <x v="0"/>
  </r>
  <r>
    <x v="1608"/>
    <n v="52"/>
    <x v="5"/>
    <x v="0"/>
    <x v="0"/>
    <n v="195.84"/>
    <x v="6"/>
    <n v="2154.2400000000002"/>
    <n v="167"/>
    <x v="0"/>
    <x v="0"/>
    <n v="0"/>
    <x v="2"/>
    <d v="2023-02-20T00:00:00"/>
    <x v="2"/>
    <n v="22"/>
    <x v="2"/>
    <n v="0.16"/>
    <x v="1"/>
    <x v="0"/>
  </r>
  <r>
    <x v="1609"/>
    <n v="23"/>
    <x v="4"/>
    <x v="1"/>
    <x v="7"/>
    <n v="52.46"/>
    <x v="0"/>
    <n v="472.14"/>
    <n v="131"/>
    <x v="0"/>
    <x v="1"/>
    <n v="56.1"/>
    <x v="0"/>
    <d v="2020-11-19T00:00:00"/>
    <x v="1"/>
    <n v="28"/>
    <x v="2"/>
    <n v="0.16"/>
    <x v="1"/>
    <x v="0"/>
  </r>
  <r>
    <x v="1610"/>
    <n v="36"/>
    <x v="2"/>
    <x v="0"/>
    <x v="7"/>
    <n v="41.67"/>
    <x v="0"/>
    <n v="375.03000000000003"/>
    <n v="42"/>
    <x v="0"/>
    <x v="4"/>
    <n v="48.4"/>
    <x v="1"/>
    <d v="2020-10-01T00:00:00"/>
    <x v="1"/>
    <n v="81"/>
    <x v="1"/>
    <n v="0.24"/>
    <x v="0"/>
    <x v="0"/>
  </r>
  <r>
    <x v="1611"/>
    <n v="62"/>
    <x v="0"/>
    <x v="2"/>
    <x v="9"/>
    <n v="39.89"/>
    <x v="2"/>
    <n v="279.23"/>
    <n v="285"/>
    <x v="0"/>
    <x v="3"/>
    <n v="59.1"/>
    <x v="0"/>
    <d v="2022-05-01T00:00:00"/>
    <x v="0"/>
    <n v="89"/>
    <x v="1"/>
    <n v="0.15"/>
    <x v="1"/>
    <x v="0"/>
  </r>
  <r>
    <x v="1612"/>
    <n v="48"/>
    <x v="5"/>
    <x v="1"/>
    <x v="0"/>
    <n v="107.19"/>
    <x v="13"/>
    <n v="1500.6599999999999"/>
    <n v="44"/>
    <x v="0"/>
    <x v="4"/>
    <n v="5"/>
    <x v="2"/>
    <d v="2023-10-07T00:00:00"/>
    <x v="2"/>
    <n v="93"/>
    <x v="1"/>
    <n v="0.17"/>
    <x v="1"/>
    <x v="0"/>
  </r>
  <r>
    <x v="1612"/>
    <n v="62"/>
    <x v="0"/>
    <x v="0"/>
    <x v="4"/>
    <n v="97.22"/>
    <x v="7"/>
    <n v="777.76"/>
    <n v="144"/>
    <x v="0"/>
    <x v="4"/>
    <n v="43.4"/>
    <x v="1"/>
    <d v="2021-11-21T00:00:00"/>
    <x v="0"/>
    <n v="18"/>
    <x v="2"/>
    <n v="0.01"/>
    <x v="1"/>
    <x v="0"/>
  </r>
  <r>
    <x v="1613"/>
    <n v="78"/>
    <x v="3"/>
    <x v="0"/>
    <x v="7"/>
    <m/>
    <x v="9"/>
    <n v="0"/>
    <n v="316"/>
    <x v="0"/>
    <x v="1"/>
    <n v="40.6"/>
    <x v="1"/>
    <d v="2023-02-14T00:00:00"/>
    <x v="2"/>
    <n v="64"/>
    <x v="0"/>
    <n v="0.13"/>
    <x v="1"/>
    <x v="1"/>
  </r>
  <r>
    <x v="1614"/>
    <n v="77"/>
    <x v="3"/>
    <x v="0"/>
    <x v="0"/>
    <n v="86.8"/>
    <x v="6"/>
    <n v="954.8"/>
    <n v="26"/>
    <x v="0"/>
    <x v="3"/>
    <n v="60"/>
    <x v="0"/>
    <d v="2022-10-16T00:00:00"/>
    <x v="0"/>
    <n v="12"/>
    <x v="2"/>
    <n v="0.36"/>
    <x v="0"/>
    <x v="0"/>
  </r>
  <r>
    <x v="1615"/>
    <n v="61"/>
    <x v="0"/>
    <x v="0"/>
    <x v="1"/>
    <n v="85.82"/>
    <x v="8"/>
    <n v="1029.8399999999999"/>
    <n v="118"/>
    <x v="0"/>
    <x v="2"/>
    <n v="90.8"/>
    <x v="0"/>
    <d v="2024-02-01T00:00:00"/>
    <x v="2"/>
    <n v="25"/>
    <x v="2"/>
    <n v="0.22"/>
    <x v="0"/>
    <x v="0"/>
  </r>
  <r>
    <x v="1616"/>
    <n v="48"/>
    <x v="5"/>
    <x v="1"/>
    <x v="4"/>
    <n v="62.27"/>
    <x v="8"/>
    <n v="747.24"/>
    <n v="63"/>
    <x v="0"/>
    <x v="2"/>
    <n v="18.8"/>
    <x v="2"/>
    <d v="2021-01-25T00:00:00"/>
    <x v="0"/>
    <n v="32"/>
    <x v="2"/>
    <n v="0.71"/>
    <x v="2"/>
    <x v="0"/>
  </r>
  <r>
    <x v="1616"/>
    <n v="79"/>
    <x v="3"/>
    <x v="1"/>
    <x v="8"/>
    <n v="42.59"/>
    <x v="8"/>
    <n v="511.08000000000004"/>
    <n v="202"/>
    <x v="0"/>
    <x v="1"/>
    <n v="83.8"/>
    <x v="0"/>
    <d v="2024-02-29T00:00:00"/>
    <x v="2"/>
    <n v="23"/>
    <x v="2"/>
    <n v="0.45"/>
    <x v="0"/>
    <x v="0"/>
  </r>
  <r>
    <x v="1617"/>
    <n v="18"/>
    <x v="4"/>
    <x v="1"/>
    <x v="1"/>
    <n v="129.09"/>
    <x v="8"/>
    <n v="1549.08"/>
    <n v="229"/>
    <x v="0"/>
    <x v="4"/>
    <n v="55.8"/>
    <x v="0"/>
    <d v="2025-04-01T00:00:00"/>
    <x v="2"/>
    <n v="77"/>
    <x v="1"/>
    <n v="0.13"/>
    <x v="1"/>
    <x v="0"/>
  </r>
  <r>
    <x v="1618"/>
    <n v="23"/>
    <x v="4"/>
    <x v="0"/>
    <x v="1"/>
    <n v="78.099999999999994"/>
    <x v="0"/>
    <n v="702.9"/>
    <n v="99"/>
    <x v="0"/>
    <x v="4"/>
    <n v="0"/>
    <x v="2"/>
    <d v="2022-01-23T00:00:00"/>
    <x v="0"/>
    <n v="35"/>
    <x v="0"/>
    <n v="0.27"/>
    <x v="0"/>
    <x v="0"/>
  </r>
  <r>
    <x v="1619"/>
    <n v="68"/>
    <x v="3"/>
    <x v="1"/>
    <x v="1"/>
    <n v="72.349999999999994"/>
    <x v="10"/>
    <n v="361.75"/>
    <n v="210"/>
    <x v="0"/>
    <x v="0"/>
    <n v="67.5"/>
    <x v="0"/>
    <d v="2022-08-05T00:00:00"/>
    <x v="0"/>
    <n v="19"/>
    <x v="2"/>
    <n v="0.47"/>
    <x v="0"/>
    <x v="0"/>
  </r>
  <r>
    <x v="1620"/>
    <n v="44"/>
    <x v="2"/>
    <x v="0"/>
    <x v="7"/>
    <n v="20.64"/>
    <x v="8"/>
    <n v="247.68"/>
    <n v="41"/>
    <x v="0"/>
    <x v="0"/>
    <n v="97.2"/>
    <x v="0"/>
    <d v="2020-08-16T00:00:00"/>
    <x v="1"/>
    <n v="3"/>
    <x v="2"/>
    <n v="0.48"/>
    <x v="0"/>
    <x v="0"/>
  </r>
  <r>
    <x v="1621"/>
    <n v="21"/>
    <x v="4"/>
    <x v="1"/>
    <x v="0"/>
    <n v="35.700000000000003"/>
    <x v="10"/>
    <n v="178.5"/>
    <n v="362"/>
    <x v="0"/>
    <x v="1"/>
    <n v="30.9"/>
    <x v="1"/>
    <d v="2020-12-28T00:00:00"/>
    <x v="1"/>
    <n v="64"/>
    <x v="0"/>
    <n v="0.18"/>
    <x v="1"/>
    <x v="0"/>
  </r>
  <r>
    <x v="1622"/>
    <n v="22"/>
    <x v="4"/>
    <x v="1"/>
    <x v="2"/>
    <m/>
    <x v="3"/>
    <n v="0"/>
    <n v="69"/>
    <x v="0"/>
    <x v="3"/>
    <n v="47.6"/>
    <x v="1"/>
    <d v="2021-11-07T00:00:00"/>
    <x v="0"/>
    <n v="12"/>
    <x v="2"/>
    <n v="0.2"/>
    <x v="1"/>
    <x v="1"/>
  </r>
  <r>
    <x v="1623"/>
    <n v="24"/>
    <x v="4"/>
    <x v="2"/>
    <x v="9"/>
    <n v="173.01"/>
    <x v="0"/>
    <n v="1557.09"/>
    <n v="198"/>
    <x v="0"/>
    <x v="1"/>
    <n v="58.3"/>
    <x v="0"/>
    <d v="2021-06-14T00:00:00"/>
    <x v="0"/>
    <n v="50"/>
    <x v="0"/>
    <n v="0.35"/>
    <x v="0"/>
    <x v="0"/>
  </r>
  <r>
    <x v="1624"/>
    <n v="31"/>
    <x v="1"/>
    <x v="1"/>
    <x v="2"/>
    <n v="105.3"/>
    <x v="10"/>
    <n v="526.5"/>
    <n v="202"/>
    <x v="0"/>
    <x v="1"/>
    <n v="1.2"/>
    <x v="2"/>
    <d v="2025-05-29T00:00:00"/>
    <x v="2"/>
    <n v="69"/>
    <x v="1"/>
    <n v="0.2"/>
    <x v="1"/>
    <x v="0"/>
  </r>
  <r>
    <x v="1625"/>
    <n v="40"/>
    <x v="2"/>
    <x v="1"/>
    <x v="5"/>
    <n v="32.99"/>
    <x v="4"/>
    <n v="197.94"/>
    <n v="263"/>
    <x v="0"/>
    <x v="4"/>
    <n v="87.2"/>
    <x v="0"/>
    <d v="2023-01-13T00:00:00"/>
    <x v="2"/>
    <n v="82"/>
    <x v="1"/>
    <n v="7.0000000000000007E-2"/>
    <x v="1"/>
    <x v="0"/>
  </r>
  <r>
    <x v="1626"/>
    <n v="61"/>
    <x v="0"/>
    <x v="0"/>
    <x v="2"/>
    <n v="77.930000000000007"/>
    <x v="6"/>
    <n v="857.23"/>
    <n v="126"/>
    <x v="0"/>
    <x v="4"/>
    <n v="96.6"/>
    <x v="0"/>
    <d v="2020-10-20T00:00:00"/>
    <x v="1"/>
    <n v="5"/>
    <x v="2"/>
    <n v="0.25"/>
    <x v="0"/>
    <x v="0"/>
  </r>
  <r>
    <x v="1627"/>
    <n v="60"/>
    <x v="0"/>
    <x v="0"/>
    <x v="8"/>
    <n v="53.73"/>
    <x v="0"/>
    <n v="483.57"/>
    <n v="308"/>
    <x v="0"/>
    <x v="0"/>
    <n v="74.900000000000006"/>
    <x v="0"/>
    <d v="2021-11-13T00:00:00"/>
    <x v="0"/>
    <n v="38"/>
    <x v="0"/>
    <n v="0.45"/>
    <x v="0"/>
    <x v="0"/>
  </r>
  <r>
    <x v="1628"/>
    <n v="78"/>
    <x v="3"/>
    <x v="1"/>
    <x v="2"/>
    <m/>
    <x v="2"/>
    <n v="0"/>
    <n v="119"/>
    <x v="0"/>
    <x v="0"/>
    <n v="19.3"/>
    <x v="2"/>
    <d v="2021-03-15T00:00:00"/>
    <x v="0"/>
    <n v="4"/>
    <x v="2"/>
    <n v="0.09"/>
    <x v="1"/>
    <x v="1"/>
  </r>
  <r>
    <x v="1629"/>
    <n v="29"/>
    <x v="1"/>
    <x v="1"/>
    <x v="3"/>
    <n v="111.49"/>
    <x v="3"/>
    <n v="1114.8999999999999"/>
    <n v="52"/>
    <x v="0"/>
    <x v="2"/>
    <n v="98.6"/>
    <x v="0"/>
    <d v="2024-06-18T00:00:00"/>
    <x v="2"/>
    <n v="94"/>
    <x v="1"/>
    <n v="7.0000000000000007E-2"/>
    <x v="1"/>
    <x v="0"/>
  </r>
  <r>
    <x v="1630"/>
    <n v="68"/>
    <x v="3"/>
    <x v="2"/>
    <x v="7"/>
    <n v="106.85"/>
    <x v="4"/>
    <n v="641.09999999999991"/>
    <n v="137"/>
    <x v="0"/>
    <x v="1"/>
    <n v="0.4"/>
    <x v="2"/>
    <d v="2021-06-29T00:00:00"/>
    <x v="0"/>
    <n v="5"/>
    <x v="2"/>
    <n v="0.16"/>
    <x v="1"/>
    <x v="0"/>
  </r>
  <r>
    <x v="1631"/>
    <n v="59"/>
    <x v="0"/>
    <x v="0"/>
    <x v="3"/>
    <n v="176.36"/>
    <x v="0"/>
    <n v="1587.2400000000002"/>
    <n v="95"/>
    <x v="0"/>
    <x v="3"/>
    <n v="18.600000000000001"/>
    <x v="2"/>
    <d v="2025-04-18T00:00:00"/>
    <x v="2"/>
    <n v="89"/>
    <x v="1"/>
    <n v="0.04"/>
    <x v="1"/>
    <x v="0"/>
  </r>
  <r>
    <x v="1631"/>
    <n v="33"/>
    <x v="1"/>
    <x v="0"/>
    <x v="6"/>
    <n v="555.46"/>
    <x v="12"/>
    <n v="8887.36"/>
    <n v="308"/>
    <x v="0"/>
    <x v="3"/>
    <n v="95.7"/>
    <x v="0"/>
    <d v="2020-07-06T00:00:00"/>
    <x v="1"/>
    <n v="55"/>
    <x v="0"/>
    <n v="0.46"/>
    <x v="0"/>
    <x v="0"/>
  </r>
  <r>
    <x v="1632"/>
    <n v="59"/>
    <x v="0"/>
    <x v="0"/>
    <x v="8"/>
    <n v="105.48"/>
    <x v="7"/>
    <n v="843.84"/>
    <n v="314"/>
    <x v="0"/>
    <x v="2"/>
    <n v="21.6"/>
    <x v="1"/>
    <d v="2022-10-25T00:00:00"/>
    <x v="0"/>
    <n v="65"/>
    <x v="0"/>
    <n v="0.42"/>
    <x v="0"/>
    <x v="0"/>
  </r>
  <r>
    <x v="1633"/>
    <n v="75"/>
    <x v="3"/>
    <x v="0"/>
    <x v="2"/>
    <n v="358.68"/>
    <x v="0"/>
    <n v="3228.12"/>
    <n v="255"/>
    <x v="0"/>
    <x v="4"/>
    <n v="32"/>
    <x v="1"/>
    <d v="2022-11-21T00:00:00"/>
    <x v="0"/>
    <n v="94"/>
    <x v="1"/>
    <n v="0.38"/>
    <x v="0"/>
    <x v="0"/>
  </r>
  <r>
    <x v="1634"/>
    <n v="31"/>
    <x v="1"/>
    <x v="2"/>
    <x v="4"/>
    <n v="92.52"/>
    <x v="8"/>
    <n v="1110.24"/>
    <n v="81"/>
    <x v="0"/>
    <x v="4"/>
    <n v="0"/>
    <x v="2"/>
    <d v="2024-10-09T00:00:00"/>
    <x v="2"/>
    <n v="22"/>
    <x v="2"/>
    <n v="0.33"/>
    <x v="0"/>
    <x v="0"/>
  </r>
  <r>
    <x v="1635"/>
    <n v="23"/>
    <x v="4"/>
    <x v="1"/>
    <x v="3"/>
    <n v="75.88"/>
    <x v="0"/>
    <n v="682.92"/>
    <n v="281"/>
    <x v="0"/>
    <x v="0"/>
    <n v="34.799999999999997"/>
    <x v="1"/>
    <d v="2024-11-10T00:00:00"/>
    <x v="2"/>
    <n v="37"/>
    <x v="0"/>
    <n v="0.6"/>
    <x v="2"/>
    <x v="0"/>
  </r>
  <r>
    <x v="1636"/>
    <n v="69"/>
    <x v="3"/>
    <x v="1"/>
    <x v="4"/>
    <n v="192.34"/>
    <x v="13"/>
    <n v="2692.76"/>
    <n v="235"/>
    <x v="0"/>
    <x v="3"/>
    <n v="26"/>
    <x v="1"/>
    <d v="2023-07-14T00:00:00"/>
    <x v="2"/>
    <n v="92"/>
    <x v="1"/>
    <n v="0.37"/>
    <x v="0"/>
    <x v="0"/>
  </r>
  <r>
    <x v="1636"/>
    <n v="24"/>
    <x v="4"/>
    <x v="0"/>
    <x v="4"/>
    <n v="87.71"/>
    <x v="12"/>
    <n v="1403.36"/>
    <n v="270"/>
    <x v="0"/>
    <x v="2"/>
    <n v="78"/>
    <x v="0"/>
    <d v="2022-10-08T00:00:00"/>
    <x v="0"/>
    <n v="60"/>
    <x v="0"/>
    <n v="0.16"/>
    <x v="1"/>
    <x v="0"/>
  </r>
  <r>
    <x v="1637"/>
    <n v="42"/>
    <x v="2"/>
    <x v="2"/>
    <x v="2"/>
    <n v="41.29"/>
    <x v="8"/>
    <n v="495.48"/>
    <n v="235"/>
    <x v="0"/>
    <x v="0"/>
    <n v="66.900000000000006"/>
    <x v="0"/>
    <d v="2023-10-21T00:00:00"/>
    <x v="2"/>
    <n v="94"/>
    <x v="1"/>
    <n v="0.22"/>
    <x v="0"/>
    <x v="0"/>
  </r>
  <r>
    <x v="1638"/>
    <n v="56"/>
    <x v="0"/>
    <x v="1"/>
    <x v="6"/>
    <n v="119.41"/>
    <x v="3"/>
    <n v="1194.0999999999999"/>
    <n v="31"/>
    <x v="0"/>
    <x v="1"/>
    <n v="39.9"/>
    <x v="1"/>
    <d v="2023-11-23T00:00:00"/>
    <x v="2"/>
    <n v="30"/>
    <x v="2"/>
    <n v="7.0000000000000007E-2"/>
    <x v="1"/>
    <x v="0"/>
  </r>
  <r>
    <x v="1638"/>
    <n v="38"/>
    <x v="2"/>
    <x v="0"/>
    <x v="0"/>
    <n v="167.27"/>
    <x v="9"/>
    <n v="2509.0500000000002"/>
    <n v="289"/>
    <x v="0"/>
    <x v="2"/>
    <n v="45"/>
    <x v="1"/>
    <d v="2022-12-10T00:00:00"/>
    <x v="0"/>
    <n v="26"/>
    <x v="2"/>
    <n v="0.19"/>
    <x v="1"/>
    <x v="0"/>
  </r>
  <r>
    <x v="1639"/>
    <n v="36"/>
    <x v="2"/>
    <x v="0"/>
    <x v="4"/>
    <n v="50.6"/>
    <x v="6"/>
    <n v="556.6"/>
    <n v="311"/>
    <x v="0"/>
    <x v="2"/>
    <n v="79.2"/>
    <x v="0"/>
    <d v="2022-09-26T00:00:00"/>
    <x v="0"/>
    <n v="32"/>
    <x v="2"/>
    <n v="0.36"/>
    <x v="0"/>
    <x v="0"/>
  </r>
  <r>
    <x v="1640"/>
    <n v="59"/>
    <x v="0"/>
    <x v="0"/>
    <x v="4"/>
    <n v="184.22"/>
    <x v="10"/>
    <n v="921.1"/>
    <n v="257"/>
    <x v="0"/>
    <x v="4"/>
    <n v="79.2"/>
    <x v="0"/>
    <d v="2025-03-03T00:00:00"/>
    <x v="2"/>
    <n v="4"/>
    <x v="2"/>
    <n v="0.31"/>
    <x v="0"/>
    <x v="0"/>
  </r>
  <r>
    <x v="1641"/>
    <n v="51"/>
    <x v="5"/>
    <x v="1"/>
    <x v="6"/>
    <n v="68.459999999999994"/>
    <x v="1"/>
    <n v="889.9799999999999"/>
    <n v="294"/>
    <x v="0"/>
    <x v="1"/>
    <n v="53.8"/>
    <x v="0"/>
    <d v="2022-07-09T00:00:00"/>
    <x v="0"/>
    <n v="83"/>
    <x v="1"/>
    <n v="0.23"/>
    <x v="0"/>
    <x v="0"/>
  </r>
  <r>
    <x v="1642"/>
    <n v="54"/>
    <x v="5"/>
    <x v="0"/>
    <x v="4"/>
    <m/>
    <x v="3"/>
    <n v="0"/>
    <n v="1"/>
    <x v="0"/>
    <x v="0"/>
    <n v="10"/>
    <x v="2"/>
    <d v="2024-12-03T00:00:00"/>
    <x v="2"/>
    <n v="63"/>
    <x v="0"/>
    <n v="0.35"/>
    <x v="0"/>
    <x v="1"/>
  </r>
  <r>
    <x v="1643"/>
    <n v="43"/>
    <x v="2"/>
    <x v="0"/>
    <x v="1"/>
    <n v="85.38"/>
    <x v="0"/>
    <n v="768.42"/>
    <n v="340"/>
    <x v="0"/>
    <x v="1"/>
    <n v="4.3"/>
    <x v="2"/>
    <d v="2023-05-21T00:00:00"/>
    <x v="2"/>
    <n v="74"/>
    <x v="1"/>
    <n v="0.08"/>
    <x v="1"/>
    <x v="0"/>
  </r>
  <r>
    <x v="1643"/>
    <n v="62"/>
    <x v="0"/>
    <x v="0"/>
    <x v="9"/>
    <n v="28.68"/>
    <x v="12"/>
    <n v="458.88"/>
    <n v="323"/>
    <x v="0"/>
    <x v="3"/>
    <n v="62.3"/>
    <x v="0"/>
    <d v="2020-08-11T00:00:00"/>
    <x v="1"/>
    <n v="95"/>
    <x v="1"/>
    <n v="0.13"/>
    <x v="1"/>
    <x v="0"/>
  </r>
  <r>
    <x v="1644"/>
    <n v="59"/>
    <x v="0"/>
    <x v="1"/>
    <x v="2"/>
    <n v="131.4"/>
    <x v="6"/>
    <n v="1445.4"/>
    <n v="264"/>
    <x v="0"/>
    <x v="1"/>
    <n v="5.4"/>
    <x v="2"/>
    <d v="2025-03-28T00:00:00"/>
    <x v="2"/>
    <n v="59"/>
    <x v="0"/>
    <n v="0.06"/>
    <x v="1"/>
    <x v="0"/>
  </r>
  <r>
    <x v="1644"/>
    <n v="61"/>
    <x v="0"/>
    <x v="1"/>
    <x v="9"/>
    <n v="191.86"/>
    <x v="16"/>
    <n v="3453.4800000000005"/>
    <n v="92"/>
    <x v="0"/>
    <x v="3"/>
    <n v="18.600000000000001"/>
    <x v="2"/>
    <d v="2025-05-11T00:00:00"/>
    <x v="2"/>
    <n v="27"/>
    <x v="2"/>
    <n v="0.54"/>
    <x v="2"/>
    <x v="0"/>
  </r>
  <r>
    <x v="1644"/>
    <n v="58"/>
    <x v="0"/>
    <x v="0"/>
    <x v="7"/>
    <n v="72.34"/>
    <x v="5"/>
    <n v="1229.78"/>
    <n v="175"/>
    <x v="0"/>
    <x v="1"/>
    <n v="61"/>
    <x v="0"/>
    <d v="2021-04-19T00:00:00"/>
    <x v="0"/>
    <n v="53"/>
    <x v="0"/>
    <n v="0.12"/>
    <x v="1"/>
    <x v="0"/>
  </r>
  <r>
    <x v="1644"/>
    <n v="58"/>
    <x v="0"/>
    <x v="2"/>
    <x v="7"/>
    <n v="156.72"/>
    <x v="3"/>
    <n v="1567.2"/>
    <n v="179"/>
    <x v="0"/>
    <x v="0"/>
    <n v="22.7"/>
    <x v="1"/>
    <d v="2023-07-31T00:00:00"/>
    <x v="2"/>
    <n v="67"/>
    <x v="1"/>
    <n v="0.16"/>
    <x v="1"/>
    <x v="0"/>
  </r>
  <r>
    <x v="1645"/>
    <n v="35"/>
    <x v="1"/>
    <x v="0"/>
    <x v="6"/>
    <n v="85.85"/>
    <x v="13"/>
    <n v="1201.8999999999999"/>
    <n v="156"/>
    <x v="0"/>
    <x v="4"/>
    <n v="75.900000000000006"/>
    <x v="0"/>
    <d v="2024-07-08T00:00:00"/>
    <x v="2"/>
    <n v="78"/>
    <x v="1"/>
    <n v="0.47"/>
    <x v="0"/>
    <x v="0"/>
  </r>
  <r>
    <x v="1646"/>
    <n v="57"/>
    <x v="0"/>
    <x v="1"/>
    <x v="2"/>
    <m/>
    <x v="1"/>
    <n v="0"/>
    <n v="221"/>
    <x v="0"/>
    <x v="4"/>
    <n v="27.1"/>
    <x v="1"/>
    <d v="2024-12-17T00:00:00"/>
    <x v="2"/>
    <n v="33"/>
    <x v="2"/>
    <n v="0.2"/>
    <x v="1"/>
    <x v="1"/>
  </r>
  <r>
    <x v="1647"/>
    <n v="71"/>
    <x v="3"/>
    <x v="0"/>
    <x v="9"/>
    <n v="97.58"/>
    <x v="8"/>
    <n v="1170.96"/>
    <n v="216"/>
    <x v="0"/>
    <x v="3"/>
    <n v="53.7"/>
    <x v="0"/>
    <d v="2023-05-21T00:00:00"/>
    <x v="2"/>
    <n v="51"/>
    <x v="0"/>
    <n v="0.11"/>
    <x v="1"/>
    <x v="0"/>
  </r>
  <r>
    <x v="1648"/>
    <n v="19"/>
    <x v="4"/>
    <x v="0"/>
    <x v="6"/>
    <n v="143.6"/>
    <x v="2"/>
    <n v="1005.1999999999999"/>
    <n v="175"/>
    <x v="0"/>
    <x v="3"/>
    <n v="54.5"/>
    <x v="0"/>
    <d v="2020-12-31T00:00:00"/>
    <x v="1"/>
    <n v="51"/>
    <x v="0"/>
    <n v="0.2"/>
    <x v="1"/>
    <x v="0"/>
  </r>
  <r>
    <x v="1649"/>
    <n v="33"/>
    <x v="1"/>
    <x v="1"/>
    <x v="4"/>
    <n v="27.52"/>
    <x v="1"/>
    <n v="357.76"/>
    <n v="184"/>
    <x v="0"/>
    <x v="3"/>
    <n v="52.1"/>
    <x v="0"/>
    <d v="2020-12-23T00:00:00"/>
    <x v="1"/>
    <n v="95"/>
    <x v="1"/>
    <n v="0.3"/>
    <x v="0"/>
    <x v="0"/>
  </r>
  <r>
    <x v="1650"/>
    <n v="76"/>
    <x v="3"/>
    <x v="0"/>
    <x v="6"/>
    <n v="173.56"/>
    <x v="0"/>
    <n v="1562.04"/>
    <n v="1"/>
    <x v="0"/>
    <x v="4"/>
    <n v="4.4000000000000004"/>
    <x v="2"/>
    <d v="2025-04-14T00:00:00"/>
    <x v="2"/>
    <n v="10"/>
    <x v="2"/>
    <n v="0.33"/>
    <x v="0"/>
    <x v="0"/>
  </r>
  <r>
    <x v="1650"/>
    <n v="31"/>
    <x v="1"/>
    <x v="2"/>
    <x v="0"/>
    <n v="219.22"/>
    <x v="14"/>
    <n v="876.88"/>
    <n v="165"/>
    <x v="0"/>
    <x v="0"/>
    <n v="3.4"/>
    <x v="2"/>
    <d v="2021-02-04T00:00:00"/>
    <x v="0"/>
    <n v="27"/>
    <x v="2"/>
    <n v="0.33"/>
    <x v="0"/>
    <x v="0"/>
  </r>
  <r>
    <x v="1651"/>
    <n v="69"/>
    <x v="3"/>
    <x v="1"/>
    <x v="3"/>
    <n v="55.74"/>
    <x v="13"/>
    <n v="780.36"/>
    <n v="251"/>
    <x v="0"/>
    <x v="2"/>
    <n v="93.1"/>
    <x v="0"/>
    <d v="2024-05-08T00:00:00"/>
    <x v="2"/>
    <n v="53"/>
    <x v="0"/>
    <n v="0.17"/>
    <x v="1"/>
    <x v="0"/>
  </r>
  <r>
    <x v="1651"/>
    <n v="30"/>
    <x v="1"/>
    <x v="0"/>
    <x v="0"/>
    <n v="80.3"/>
    <x v="0"/>
    <n v="722.69999999999993"/>
    <n v="271"/>
    <x v="0"/>
    <x v="4"/>
    <n v="44"/>
    <x v="1"/>
    <d v="2020-09-14T00:00:00"/>
    <x v="1"/>
    <n v="65"/>
    <x v="0"/>
    <n v="0.21"/>
    <x v="0"/>
    <x v="0"/>
  </r>
  <r>
    <x v="1652"/>
    <n v="72"/>
    <x v="3"/>
    <x v="0"/>
    <x v="7"/>
    <n v="24.58"/>
    <x v="1"/>
    <n v="319.53999999999996"/>
    <n v="244"/>
    <x v="0"/>
    <x v="3"/>
    <n v="46.5"/>
    <x v="1"/>
    <d v="2023-10-22T00:00:00"/>
    <x v="2"/>
    <n v="80"/>
    <x v="1"/>
    <n v="0.28999999999999998"/>
    <x v="0"/>
    <x v="0"/>
  </r>
  <r>
    <x v="1653"/>
    <n v="69"/>
    <x v="3"/>
    <x v="1"/>
    <x v="8"/>
    <n v="70.099999999999994"/>
    <x v="7"/>
    <n v="560.79999999999995"/>
    <n v="101"/>
    <x v="0"/>
    <x v="2"/>
    <n v="53.5"/>
    <x v="0"/>
    <d v="2023-03-29T00:00:00"/>
    <x v="2"/>
    <n v="9"/>
    <x v="2"/>
    <n v="0.23"/>
    <x v="0"/>
    <x v="0"/>
  </r>
  <r>
    <x v="1654"/>
    <n v="52"/>
    <x v="5"/>
    <x v="2"/>
    <x v="8"/>
    <n v="358.69"/>
    <x v="7"/>
    <n v="2869.52"/>
    <n v="94"/>
    <x v="0"/>
    <x v="2"/>
    <n v="76.7"/>
    <x v="0"/>
    <d v="2021-10-25T00:00:00"/>
    <x v="0"/>
    <n v="50"/>
    <x v="0"/>
    <n v="0.18"/>
    <x v="1"/>
    <x v="0"/>
  </r>
  <r>
    <x v="1655"/>
    <n v="56"/>
    <x v="0"/>
    <x v="1"/>
    <x v="4"/>
    <m/>
    <x v="0"/>
    <n v="0"/>
    <n v="218"/>
    <x v="0"/>
    <x v="2"/>
    <n v="66.8"/>
    <x v="0"/>
    <d v="2025-03-19T00:00:00"/>
    <x v="2"/>
    <n v="78"/>
    <x v="1"/>
    <n v="0.28000000000000003"/>
    <x v="0"/>
    <x v="1"/>
  </r>
  <r>
    <x v="1656"/>
    <n v="78"/>
    <x v="3"/>
    <x v="0"/>
    <x v="3"/>
    <m/>
    <x v="2"/>
    <n v="0"/>
    <n v="225"/>
    <x v="0"/>
    <x v="3"/>
    <n v="34.1"/>
    <x v="1"/>
    <d v="2023-12-16T00:00:00"/>
    <x v="2"/>
    <n v="84"/>
    <x v="1"/>
    <n v="0.57999999999999996"/>
    <x v="2"/>
    <x v="1"/>
  </r>
  <r>
    <x v="1657"/>
    <n v="75"/>
    <x v="3"/>
    <x v="1"/>
    <x v="0"/>
    <n v="42.89"/>
    <x v="4"/>
    <n v="257.34000000000003"/>
    <n v="213"/>
    <x v="0"/>
    <x v="2"/>
    <n v="40.9"/>
    <x v="1"/>
    <d v="2023-10-30T00:00:00"/>
    <x v="2"/>
    <n v="67"/>
    <x v="1"/>
    <n v="0.12"/>
    <x v="1"/>
    <x v="0"/>
  </r>
  <r>
    <x v="1658"/>
    <n v="34"/>
    <x v="1"/>
    <x v="0"/>
    <x v="0"/>
    <n v="112.56"/>
    <x v="1"/>
    <n v="1463.28"/>
    <n v="236"/>
    <x v="0"/>
    <x v="2"/>
    <n v="58.3"/>
    <x v="0"/>
    <d v="2021-10-02T00:00:00"/>
    <x v="0"/>
    <n v="93"/>
    <x v="1"/>
    <n v="0.28000000000000003"/>
    <x v="0"/>
    <x v="0"/>
  </r>
  <r>
    <x v="1659"/>
    <n v="66"/>
    <x v="3"/>
    <x v="1"/>
    <x v="8"/>
    <n v="41.9"/>
    <x v="6"/>
    <n v="460.9"/>
    <n v="255"/>
    <x v="0"/>
    <x v="1"/>
    <n v="91.7"/>
    <x v="0"/>
    <d v="2025-04-29T00:00:00"/>
    <x v="2"/>
    <n v="30"/>
    <x v="2"/>
    <n v="0.49"/>
    <x v="0"/>
    <x v="0"/>
  </r>
  <r>
    <x v="1660"/>
    <n v="57"/>
    <x v="0"/>
    <x v="2"/>
    <x v="5"/>
    <n v="83.03"/>
    <x v="3"/>
    <n v="830.3"/>
    <n v="357"/>
    <x v="0"/>
    <x v="3"/>
    <n v="39.299999999999997"/>
    <x v="1"/>
    <d v="2024-01-22T00:00:00"/>
    <x v="2"/>
    <n v="46"/>
    <x v="0"/>
    <n v="0.15"/>
    <x v="1"/>
    <x v="0"/>
  </r>
  <r>
    <x v="1660"/>
    <n v="42"/>
    <x v="2"/>
    <x v="1"/>
    <x v="1"/>
    <n v="29.31"/>
    <x v="6"/>
    <n v="322.40999999999997"/>
    <n v="327"/>
    <x v="0"/>
    <x v="0"/>
    <n v="17.100000000000001"/>
    <x v="2"/>
    <d v="2024-05-10T00:00:00"/>
    <x v="2"/>
    <n v="40"/>
    <x v="0"/>
    <n v="0.13"/>
    <x v="1"/>
    <x v="0"/>
  </r>
  <r>
    <x v="1661"/>
    <n v="51"/>
    <x v="5"/>
    <x v="1"/>
    <x v="3"/>
    <n v="66.27"/>
    <x v="2"/>
    <n v="463.89"/>
    <n v="169"/>
    <x v="0"/>
    <x v="2"/>
    <n v="10.4"/>
    <x v="2"/>
    <d v="2025-01-05T00:00:00"/>
    <x v="2"/>
    <n v="76"/>
    <x v="1"/>
    <n v="0.34"/>
    <x v="0"/>
    <x v="0"/>
  </r>
  <r>
    <x v="1662"/>
    <n v="26"/>
    <x v="1"/>
    <x v="1"/>
    <x v="9"/>
    <n v="42.04"/>
    <x v="10"/>
    <n v="210.2"/>
    <n v="235"/>
    <x v="0"/>
    <x v="4"/>
    <n v="94.7"/>
    <x v="0"/>
    <d v="2024-06-24T00:00:00"/>
    <x v="2"/>
    <n v="5"/>
    <x v="2"/>
    <n v="0.19"/>
    <x v="1"/>
    <x v="0"/>
  </r>
  <r>
    <x v="1663"/>
    <n v="70"/>
    <x v="3"/>
    <x v="0"/>
    <x v="1"/>
    <n v="161.47"/>
    <x v="0"/>
    <n v="1453.23"/>
    <n v="153"/>
    <x v="0"/>
    <x v="4"/>
    <n v="53.3"/>
    <x v="0"/>
    <d v="2021-12-23T00:00:00"/>
    <x v="0"/>
    <n v="21"/>
    <x v="2"/>
    <n v="0.38"/>
    <x v="0"/>
    <x v="0"/>
  </r>
  <r>
    <x v="1664"/>
    <n v="71"/>
    <x v="3"/>
    <x v="2"/>
    <x v="1"/>
    <n v="115.66"/>
    <x v="0"/>
    <n v="1040.94"/>
    <n v="14"/>
    <x v="1"/>
    <x v="1"/>
    <n v="0"/>
    <x v="2"/>
    <d v="2021-09-25T00:00:00"/>
    <x v="0"/>
    <n v="94"/>
    <x v="1"/>
    <n v="0.4"/>
    <x v="0"/>
    <x v="0"/>
  </r>
  <r>
    <x v="1665"/>
    <n v="32"/>
    <x v="1"/>
    <x v="0"/>
    <x v="1"/>
    <n v="143.22999999999999"/>
    <x v="16"/>
    <n v="2578.14"/>
    <n v="118"/>
    <x v="0"/>
    <x v="0"/>
    <n v="3.9"/>
    <x v="2"/>
    <d v="2023-10-20T00:00:00"/>
    <x v="2"/>
    <n v="3"/>
    <x v="2"/>
    <n v="0.28000000000000003"/>
    <x v="0"/>
    <x v="0"/>
  </r>
  <r>
    <x v="1665"/>
    <n v="54"/>
    <x v="5"/>
    <x v="1"/>
    <x v="2"/>
    <n v="177.19"/>
    <x v="3"/>
    <n v="1771.9"/>
    <n v="85"/>
    <x v="0"/>
    <x v="0"/>
    <n v="35.9"/>
    <x v="1"/>
    <d v="2020-08-05T00:00:00"/>
    <x v="1"/>
    <n v="45"/>
    <x v="0"/>
    <n v="0.48"/>
    <x v="0"/>
    <x v="0"/>
  </r>
  <r>
    <x v="1666"/>
    <n v="43"/>
    <x v="2"/>
    <x v="1"/>
    <x v="8"/>
    <n v="261.39999999999998"/>
    <x v="16"/>
    <n v="4705.2"/>
    <n v="193"/>
    <x v="0"/>
    <x v="2"/>
    <n v="22.6"/>
    <x v="1"/>
    <d v="2021-01-11T00:00:00"/>
    <x v="0"/>
    <n v="70"/>
    <x v="1"/>
    <n v="0.34"/>
    <x v="0"/>
    <x v="0"/>
  </r>
  <r>
    <x v="1667"/>
    <n v="39"/>
    <x v="2"/>
    <x v="0"/>
    <x v="7"/>
    <n v="95.57"/>
    <x v="13"/>
    <n v="1337.98"/>
    <n v="20"/>
    <x v="0"/>
    <x v="0"/>
    <n v="66.400000000000006"/>
    <x v="0"/>
    <d v="2021-11-17T00:00:00"/>
    <x v="0"/>
    <n v="52"/>
    <x v="0"/>
    <n v="0.18"/>
    <x v="1"/>
    <x v="0"/>
  </r>
  <r>
    <x v="1668"/>
    <n v="38"/>
    <x v="2"/>
    <x v="0"/>
    <x v="1"/>
    <n v="135.31"/>
    <x v="10"/>
    <n v="676.55"/>
    <n v="126"/>
    <x v="0"/>
    <x v="4"/>
    <n v="23.7"/>
    <x v="1"/>
    <d v="2022-03-25T00:00:00"/>
    <x v="0"/>
    <n v="34"/>
    <x v="0"/>
    <n v="0.4"/>
    <x v="0"/>
    <x v="0"/>
  </r>
  <r>
    <x v="1669"/>
    <n v="28"/>
    <x v="1"/>
    <x v="2"/>
    <x v="8"/>
    <n v="198.93"/>
    <x v="6"/>
    <n v="2188.23"/>
    <n v="221"/>
    <x v="0"/>
    <x v="2"/>
    <n v="98.4"/>
    <x v="0"/>
    <d v="2023-12-12T00:00:00"/>
    <x v="2"/>
    <n v="24"/>
    <x v="2"/>
    <n v="0.09"/>
    <x v="1"/>
    <x v="0"/>
  </r>
  <r>
    <x v="1670"/>
    <n v="66"/>
    <x v="3"/>
    <x v="0"/>
    <x v="1"/>
    <n v="37.93"/>
    <x v="13"/>
    <n v="531.02"/>
    <n v="128"/>
    <x v="0"/>
    <x v="2"/>
    <n v="91.2"/>
    <x v="0"/>
    <d v="2024-12-16T00:00:00"/>
    <x v="2"/>
    <n v="38"/>
    <x v="0"/>
    <n v="0.4"/>
    <x v="0"/>
    <x v="0"/>
  </r>
  <r>
    <x v="1671"/>
    <n v="52"/>
    <x v="5"/>
    <x v="0"/>
    <x v="1"/>
    <n v="42.91"/>
    <x v="4"/>
    <n v="257.45999999999998"/>
    <n v="187"/>
    <x v="0"/>
    <x v="4"/>
    <n v="0.7"/>
    <x v="2"/>
    <d v="2021-03-25T00:00:00"/>
    <x v="0"/>
    <n v="74"/>
    <x v="1"/>
    <n v="0.34"/>
    <x v="0"/>
    <x v="0"/>
  </r>
  <r>
    <x v="1672"/>
    <n v="68"/>
    <x v="3"/>
    <x v="1"/>
    <x v="1"/>
    <n v="149.74"/>
    <x v="0"/>
    <n v="1347.66"/>
    <n v="235"/>
    <x v="0"/>
    <x v="4"/>
    <n v="47.8"/>
    <x v="1"/>
    <d v="2021-01-28T00:00:00"/>
    <x v="0"/>
    <n v="8"/>
    <x v="2"/>
    <n v="0.24"/>
    <x v="0"/>
    <x v="0"/>
  </r>
  <r>
    <x v="1673"/>
    <n v="36"/>
    <x v="2"/>
    <x v="2"/>
    <x v="8"/>
    <n v="100.44"/>
    <x v="0"/>
    <n v="903.96"/>
    <n v="102"/>
    <x v="0"/>
    <x v="0"/>
    <n v="2.1"/>
    <x v="2"/>
    <d v="2023-11-13T00:00:00"/>
    <x v="2"/>
    <n v="13"/>
    <x v="2"/>
    <n v="0.06"/>
    <x v="1"/>
    <x v="0"/>
  </r>
  <r>
    <x v="1674"/>
    <n v="24"/>
    <x v="4"/>
    <x v="1"/>
    <x v="0"/>
    <n v="55.31"/>
    <x v="3"/>
    <n v="553.1"/>
    <n v="34"/>
    <x v="0"/>
    <x v="1"/>
    <n v="64.2"/>
    <x v="0"/>
    <d v="2022-11-01T00:00:00"/>
    <x v="0"/>
    <n v="7"/>
    <x v="2"/>
    <n v="0.12"/>
    <x v="1"/>
    <x v="0"/>
  </r>
  <r>
    <x v="1675"/>
    <n v="41"/>
    <x v="2"/>
    <x v="1"/>
    <x v="7"/>
    <n v="59.88"/>
    <x v="0"/>
    <n v="538.92000000000007"/>
    <n v="354"/>
    <x v="0"/>
    <x v="1"/>
    <n v="86.7"/>
    <x v="0"/>
    <d v="2021-12-15T00:00:00"/>
    <x v="0"/>
    <n v="85"/>
    <x v="1"/>
    <n v="0.47"/>
    <x v="0"/>
    <x v="0"/>
  </r>
  <r>
    <x v="1676"/>
    <n v="19"/>
    <x v="4"/>
    <x v="0"/>
    <x v="4"/>
    <n v="138.06"/>
    <x v="9"/>
    <n v="2070.9"/>
    <n v="313"/>
    <x v="0"/>
    <x v="0"/>
    <n v="9.4"/>
    <x v="2"/>
    <d v="2021-04-16T00:00:00"/>
    <x v="0"/>
    <n v="48"/>
    <x v="0"/>
    <n v="0.2"/>
    <x v="1"/>
    <x v="0"/>
  </r>
  <r>
    <x v="1677"/>
    <n v="23"/>
    <x v="4"/>
    <x v="0"/>
    <x v="5"/>
    <n v="82.35"/>
    <x v="0"/>
    <n v="741.15"/>
    <n v="249"/>
    <x v="0"/>
    <x v="3"/>
    <n v="31.8"/>
    <x v="1"/>
    <d v="2021-08-16T00:00:00"/>
    <x v="0"/>
    <n v="28"/>
    <x v="2"/>
    <n v="0.14000000000000001"/>
    <x v="1"/>
    <x v="0"/>
  </r>
  <r>
    <x v="1678"/>
    <n v="44"/>
    <x v="2"/>
    <x v="1"/>
    <x v="1"/>
    <n v="67.430000000000007"/>
    <x v="3"/>
    <n v="674.30000000000007"/>
    <n v="233"/>
    <x v="0"/>
    <x v="0"/>
    <n v="62.3"/>
    <x v="0"/>
    <d v="2022-08-19T00:00:00"/>
    <x v="0"/>
    <n v="79"/>
    <x v="1"/>
    <n v="0.46"/>
    <x v="0"/>
    <x v="0"/>
  </r>
  <r>
    <x v="1679"/>
    <n v="46"/>
    <x v="5"/>
    <x v="0"/>
    <x v="3"/>
    <n v="140.16"/>
    <x v="0"/>
    <n v="1261.44"/>
    <n v="134"/>
    <x v="0"/>
    <x v="0"/>
    <n v="12.5"/>
    <x v="2"/>
    <d v="2022-10-28T00:00:00"/>
    <x v="0"/>
    <n v="41"/>
    <x v="0"/>
    <n v="0.11"/>
    <x v="1"/>
    <x v="0"/>
  </r>
  <r>
    <x v="1680"/>
    <n v="72"/>
    <x v="3"/>
    <x v="0"/>
    <x v="3"/>
    <n v="51.57"/>
    <x v="1"/>
    <n v="670.41"/>
    <n v="123"/>
    <x v="0"/>
    <x v="4"/>
    <n v="46.2"/>
    <x v="1"/>
    <d v="2020-10-05T00:00:00"/>
    <x v="1"/>
    <n v="73"/>
    <x v="1"/>
    <n v="0.25"/>
    <x v="0"/>
    <x v="0"/>
  </r>
  <r>
    <x v="1681"/>
    <n v="26"/>
    <x v="1"/>
    <x v="1"/>
    <x v="0"/>
    <n v="104.63"/>
    <x v="0"/>
    <n v="941.67"/>
    <n v="168"/>
    <x v="0"/>
    <x v="0"/>
    <n v="7.4"/>
    <x v="2"/>
    <d v="2024-11-15T00:00:00"/>
    <x v="2"/>
    <n v="53"/>
    <x v="0"/>
    <n v="0.32"/>
    <x v="0"/>
    <x v="0"/>
  </r>
  <r>
    <x v="1682"/>
    <n v="22"/>
    <x v="4"/>
    <x v="0"/>
    <x v="2"/>
    <n v="163.18"/>
    <x v="2"/>
    <n v="1142.26"/>
    <n v="349"/>
    <x v="0"/>
    <x v="4"/>
    <n v="15.6"/>
    <x v="2"/>
    <d v="2023-06-27T00:00:00"/>
    <x v="2"/>
    <n v="40"/>
    <x v="0"/>
    <n v="0.3"/>
    <x v="0"/>
    <x v="0"/>
  </r>
  <r>
    <x v="1683"/>
    <n v="70"/>
    <x v="3"/>
    <x v="1"/>
    <x v="6"/>
    <n v="81.83"/>
    <x v="14"/>
    <n v="327.32"/>
    <n v="267"/>
    <x v="0"/>
    <x v="4"/>
    <n v="88.1"/>
    <x v="0"/>
    <d v="2022-11-09T00:00:00"/>
    <x v="0"/>
    <n v="27"/>
    <x v="2"/>
    <n v="0.61"/>
    <x v="2"/>
    <x v="0"/>
  </r>
  <r>
    <x v="1684"/>
    <n v="57"/>
    <x v="0"/>
    <x v="1"/>
    <x v="4"/>
    <n v="39.229999999999997"/>
    <x v="6"/>
    <n v="431.53"/>
    <n v="250"/>
    <x v="0"/>
    <x v="3"/>
    <n v="86.8"/>
    <x v="0"/>
    <d v="2022-05-24T00:00:00"/>
    <x v="0"/>
    <n v="17"/>
    <x v="2"/>
    <n v="0.46"/>
    <x v="0"/>
    <x v="0"/>
  </r>
  <r>
    <x v="1685"/>
    <n v="28"/>
    <x v="1"/>
    <x v="2"/>
    <x v="0"/>
    <n v="82.36"/>
    <x v="0"/>
    <n v="741.24"/>
    <n v="303"/>
    <x v="0"/>
    <x v="4"/>
    <n v="34"/>
    <x v="1"/>
    <d v="2024-11-18T00:00:00"/>
    <x v="2"/>
    <n v="65"/>
    <x v="0"/>
    <n v="0.19"/>
    <x v="1"/>
    <x v="0"/>
  </r>
  <r>
    <x v="1686"/>
    <n v="25"/>
    <x v="4"/>
    <x v="0"/>
    <x v="9"/>
    <n v="107.34"/>
    <x v="4"/>
    <n v="644.04"/>
    <n v="144"/>
    <x v="0"/>
    <x v="2"/>
    <n v="81.3"/>
    <x v="0"/>
    <d v="2024-06-19T00:00:00"/>
    <x v="2"/>
    <n v="89"/>
    <x v="1"/>
    <n v="0.04"/>
    <x v="1"/>
    <x v="0"/>
  </r>
  <r>
    <x v="1687"/>
    <n v="36"/>
    <x v="2"/>
    <x v="2"/>
    <x v="7"/>
    <n v="181.19"/>
    <x v="4"/>
    <n v="1087.1399999999999"/>
    <n v="128"/>
    <x v="0"/>
    <x v="3"/>
    <n v="65.099999999999994"/>
    <x v="0"/>
    <d v="2022-08-02T00:00:00"/>
    <x v="0"/>
    <n v="65"/>
    <x v="0"/>
    <n v="0.39"/>
    <x v="0"/>
    <x v="0"/>
  </r>
  <r>
    <x v="1688"/>
    <n v="45"/>
    <x v="2"/>
    <x v="0"/>
    <x v="2"/>
    <n v="56.84"/>
    <x v="3"/>
    <n v="568.40000000000009"/>
    <n v="252"/>
    <x v="0"/>
    <x v="1"/>
    <n v="39.5"/>
    <x v="1"/>
    <d v="2023-05-01T00:00:00"/>
    <x v="2"/>
    <n v="49"/>
    <x v="0"/>
    <n v="0.46"/>
    <x v="0"/>
    <x v="0"/>
  </r>
  <r>
    <x v="1689"/>
    <n v="38"/>
    <x v="2"/>
    <x v="0"/>
    <x v="3"/>
    <n v="181.76"/>
    <x v="8"/>
    <n v="2181.12"/>
    <n v="147"/>
    <x v="0"/>
    <x v="4"/>
    <n v="7.1"/>
    <x v="2"/>
    <d v="2023-05-24T00:00:00"/>
    <x v="2"/>
    <n v="22"/>
    <x v="2"/>
    <n v="0.19"/>
    <x v="1"/>
    <x v="0"/>
  </r>
  <r>
    <x v="1690"/>
    <n v="78"/>
    <x v="3"/>
    <x v="0"/>
    <x v="3"/>
    <n v="405.53"/>
    <x v="5"/>
    <n v="6894.0099999999993"/>
    <n v="354"/>
    <x v="0"/>
    <x v="0"/>
    <n v="50.5"/>
    <x v="0"/>
    <d v="2021-11-10T00:00:00"/>
    <x v="0"/>
    <n v="97"/>
    <x v="1"/>
    <n v="0.19"/>
    <x v="1"/>
    <x v="0"/>
  </r>
  <r>
    <x v="1691"/>
    <n v="37"/>
    <x v="2"/>
    <x v="2"/>
    <x v="4"/>
    <n v="327.27999999999997"/>
    <x v="3"/>
    <n v="3272.7999999999997"/>
    <n v="347"/>
    <x v="0"/>
    <x v="4"/>
    <n v="44.5"/>
    <x v="1"/>
    <d v="2021-06-16T00:00:00"/>
    <x v="0"/>
    <n v="71"/>
    <x v="1"/>
    <n v="0.3"/>
    <x v="0"/>
    <x v="0"/>
  </r>
  <r>
    <x v="1691"/>
    <n v="47"/>
    <x v="5"/>
    <x v="0"/>
    <x v="8"/>
    <n v="344.41"/>
    <x v="2"/>
    <n v="2410.8700000000003"/>
    <n v="170"/>
    <x v="0"/>
    <x v="3"/>
    <n v="59.6"/>
    <x v="0"/>
    <d v="2020-10-16T00:00:00"/>
    <x v="1"/>
    <n v="41"/>
    <x v="0"/>
    <n v="0.14000000000000001"/>
    <x v="1"/>
    <x v="0"/>
  </r>
  <r>
    <x v="1692"/>
    <n v="60"/>
    <x v="0"/>
    <x v="0"/>
    <x v="3"/>
    <n v="126.03"/>
    <x v="13"/>
    <n v="1764.42"/>
    <n v="190"/>
    <x v="0"/>
    <x v="2"/>
    <n v="89.3"/>
    <x v="0"/>
    <d v="2025-03-25T00:00:00"/>
    <x v="2"/>
    <n v="21"/>
    <x v="2"/>
    <n v="0.34"/>
    <x v="0"/>
    <x v="0"/>
  </r>
  <r>
    <x v="1693"/>
    <n v="59"/>
    <x v="0"/>
    <x v="0"/>
    <x v="2"/>
    <n v="61.74"/>
    <x v="3"/>
    <n v="617.4"/>
    <n v="213"/>
    <x v="0"/>
    <x v="0"/>
    <n v="46.5"/>
    <x v="1"/>
    <d v="2024-03-13T00:00:00"/>
    <x v="2"/>
    <n v="93"/>
    <x v="1"/>
    <n v="0.25"/>
    <x v="0"/>
    <x v="0"/>
  </r>
  <r>
    <x v="1694"/>
    <n v="67"/>
    <x v="3"/>
    <x v="0"/>
    <x v="9"/>
    <n v="58.3"/>
    <x v="6"/>
    <n v="641.29999999999995"/>
    <n v="24"/>
    <x v="0"/>
    <x v="4"/>
    <n v="81.900000000000006"/>
    <x v="0"/>
    <d v="2020-07-01T00:00:00"/>
    <x v="1"/>
    <n v="34"/>
    <x v="0"/>
    <n v="0.14000000000000001"/>
    <x v="1"/>
    <x v="0"/>
  </r>
  <r>
    <x v="1695"/>
    <n v="78"/>
    <x v="3"/>
    <x v="0"/>
    <x v="4"/>
    <n v="52.65"/>
    <x v="0"/>
    <n v="473.84999999999997"/>
    <n v="57"/>
    <x v="0"/>
    <x v="1"/>
    <n v="68.8"/>
    <x v="0"/>
    <d v="2020-12-12T00:00:00"/>
    <x v="1"/>
    <n v="21"/>
    <x v="2"/>
    <n v="0.28000000000000003"/>
    <x v="0"/>
    <x v="0"/>
  </r>
  <r>
    <x v="1696"/>
    <n v="45"/>
    <x v="2"/>
    <x v="1"/>
    <x v="6"/>
    <n v="38.17"/>
    <x v="4"/>
    <n v="229.02"/>
    <n v="281"/>
    <x v="0"/>
    <x v="0"/>
    <n v="28.3"/>
    <x v="1"/>
    <d v="2025-01-25T00:00:00"/>
    <x v="2"/>
    <n v="61"/>
    <x v="0"/>
    <n v="0.1"/>
    <x v="1"/>
    <x v="0"/>
  </r>
  <r>
    <x v="1697"/>
    <n v="18"/>
    <x v="4"/>
    <x v="1"/>
    <x v="1"/>
    <n v="113.89"/>
    <x v="8"/>
    <n v="1366.68"/>
    <n v="121"/>
    <x v="0"/>
    <x v="4"/>
    <n v="36.4"/>
    <x v="1"/>
    <d v="2020-11-03T00:00:00"/>
    <x v="1"/>
    <n v="42"/>
    <x v="0"/>
    <n v="0.08"/>
    <x v="1"/>
    <x v="0"/>
  </r>
  <r>
    <x v="1698"/>
    <n v="25"/>
    <x v="4"/>
    <x v="0"/>
    <x v="7"/>
    <n v="55.28"/>
    <x v="3"/>
    <n v="552.79999999999995"/>
    <n v="359"/>
    <x v="0"/>
    <x v="4"/>
    <n v="89.6"/>
    <x v="0"/>
    <d v="2021-12-17T00:00:00"/>
    <x v="0"/>
    <n v="21"/>
    <x v="2"/>
    <n v="0.32"/>
    <x v="0"/>
    <x v="0"/>
  </r>
  <r>
    <x v="1699"/>
    <n v="50"/>
    <x v="5"/>
    <x v="1"/>
    <x v="0"/>
    <n v="138.38999999999999"/>
    <x v="3"/>
    <n v="1383.8999999999999"/>
    <n v="53"/>
    <x v="0"/>
    <x v="0"/>
    <n v="43.6"/>
    <x v="1"/>
    <d v="2022-07-28T00:00:00"/>
    <x v="0"/>
    <n v="10"/>
    <x v="2"/>
    <n v="0.27"/>
    <x v="0"/>
    <x v="0"/>
  </r>
  <r>
    <x v="1699"/>
    <n v="78"/>
    <x v="3"/>
    <x v="1"/>
    <x v="0"/>
    <n v="124.07"/>
    <x v="7"/>
    <n v="992.56"/>
    <n v="6"/>
    <x v="0"/>
    <x v="3"/>
    <n v="9.1"/>
    <x v="2"/>
    <d v="2024-12-11T00:00:00"/>
    <x v="2"/>
    <n v="79"/>
    <x v="1"/>
    <n v="0.26"/>
    <x v="0"/>
    <x v="0"/>
  </r>
  <r>
    <x v="1699"/>
    <n v="59"/>
    <x v="0"/>
    <x v="2"/>
    <x v="0"/>
    <n v="33.369999999999997"/>
    <x v="6"/>
    <n v="367.07"/>
    <n v="266"/>
    <x v="0"/>
    <x v="0"/>
    <n v="98.3"/>
    <x v="0"/>
    <d v="2024-05-01T00:00:00"/>
    <x v="2"/>
    <n v="39"/>
    <x v="0"/>
    <n v="0.45"/>
    <x v="0"/>
    <x v="0"/>
  </r>
  <r>
    <x v="1700"/>
    <n v="66"/>
    <x v="3"/>
    <x v="0"/>
    <x v="4"/>
    <n v="147.07"/>
    <x v="3"/>
    <n v="1470.6999999999998"/>
    <n v="347"/>
    <x v="0"/>
    <x v="1"/>
    <n v="4.0999999999999996"/>
    <x v="2"/>
    <d v="2022-12-27T00:00:00"/>
    <x v="0"/>
    <n v="23"/>
    <x v="2"/>
    <n v="0.24"/>
    <x v="0"/>
    <x v="0"/>
  </r>
  <r>
    <x v="1701"/>
    <n v="75"/>
    <x v="3"/>
    <x v="1"/>
    <x v="7"/>
    <n v="167.14"/>
    <x v="13"/>
    <n v="2339.96"/>
    <n v="223"/>
    <x v="0"/>
    <x v="2"/>
    <n v="65.3"/>
    <x v="0"/>
    <d v="2020-07-29T00:00:00"/>
    <x v="1"/>
    <n v="82"/>
    <x v="1"/>
    <n v="0.41"/>
    <x v="0"/>
    <x v="0"/>
  </r>
  <r>
    <x v="1702"/>
    <n v="38"/>
    <x v="2"/>
    <x v="0"/>
    <x v="8"/>
    <n v="99.06"/>
    <x v="1"/>
    <n v="1287.78"/>
    <n v="34"/>
    <x v="0"/>
    <x v="3"/>
    <n v="77.400000000000006"/>
    <x v="0"/>
    <d v="2023-10-12T00:00:00"/>
    <x v="2"/>
    <n v="56"/>
    <x v="0"/>
    <n v="0.19"/>
    <x v="1"/>
    <x v="0"/>
  </r>
  <r>
    <x v="1703"/>
    <n v="52"/>
    <x v="5"/>
    <x v="1"/>
    <x v="1"/>
    <n v="130.44"/>
    <x v="8"/>
    <n v="1565.28"/>
    <n v="203"/>
    <x v="0"/>
    <x v="4"/>
    <n v="26.1"/>
    <x v="1"/>
    <d v="2022-03-05T00:00:00"/>
    <x v="0"/>
    <n v="43"/>
    <x v="0"/>
    <n v="0.57999999999999996"/>
    <x v="2"/>
    <x v="0"/>
  </r>
  <r>
    <x v="1704"/>
    <n v="78"/>
    <x v="3"/>
    <x v="0"/>
    <x v="1"/>
    <n v="44.42"/>
    <x v="2"/>
    <n v="310.94"/>
    <n v="191"/>
    <x v="0"/>
    <x v="1"/>
    <n v="60.6"/>
    <x v="0"/>
    <d v="2024-06-01T00:00:00"/>
    <x v="2"/>
    <n v="63"/>
    <x v="0"/>
    <n v="0.14000000000000001"/>
    <x v="1"/>
    <x v="0"/>
  </r>
  <r>
    <x v="1705"/>
    <n v="23"/>
    <x v="4"/>
    <x v="0"/>
    <x v="5"/>
    <n v="198.19"/>
    <x v="13"/>
    <n v="2774.66"/>
    <n v="341"/>
    <x v="0"/>
    <x v="3"/>
    <n v="97.8"/>
    <x v="0"/>
    <d v="2022-02-03T00:00:00"/>
    <x v="0"/>
    <n v="41"/>
    <x v="0"/>
    <n v="0.17"/>
    <x v="1"/>
    <x v="0"/>
  </r>
  <r>
    <x v="1706"/>
    <n v="63"/>
    <x v="0"/>
    <x v="0"/>
    <x v="2"/>
    <n v="166.76"/>
    <x v="1"/>
    <n v="2167.88"/>
    <n v="230"/>
    <x v="0"/>
    <x v="0"/>
    <n v="51.6"/>
    <x v="0"/>
    <d v="2022-06-04T00:00:00"/>
    <x v="0"/>
    <n v="15"/>
    <x v="2"/>
    <n v="0.35"/>
    <x v="0"/>
    <x v="0"/>
  </r>
  <r>
    <x v="1706"/>
    <n v="19"/>
    <x v="4"/>
    <x v="0"/>
    <x v="1"/>
    <n v="86"/>
    <x v="11"/>
    <n v="1634"/>
    <n v="269"/>
    <x v="0"/>
    <x v="4"/>
    <n v="60.5"/>
    <x v="0"/>
    <d v="2025-04-16T00:00:00"/>
    <x v="2"/>
    <n v="4"/>
    <x v="2"/>
    <n v="0.14000000000000001"/>
    <x v="1"/>
    <x v="0"/>
  </r>
  <r>
    <x v="1707"/>
    <n v="55"/>
    <x v="5"/>
    <x v="0"/>
    <x v="2"/>
    <n v="94.53"/>
    <x v="1"/>
    <n v="1228.8900000000001"/>
    <n v="223"/>
    <x v="0"/>
    <x v="2"/>
    <n v="90.5"/>
    <x v="0"/>
    <d v="2024-04-12T00:00:00"/>
    <x v="2"/>
    <n v="6"/>
    <x v="2"/>
    <n v="0.19"/>
    <x v="1"/>
    <x v="0"/>
  </r>
  <r>
    <x v="1708"/>
    <n v="48"/>
    <x v="5"/>
    <x v="0"/>
    <x v="1"/>
    <n v="185.46"/>
    <x v="6"/>
    <n v="2040.0600000000002"/>
    <n v="167"/>
    <x v="0"/>
    <x v="2"/>
    <n v="39.6"/>
    <x v="1"/>
    <d v="2022-02-12T00:00:00"/>
    <x v="0"/>
    <n v="4"/>
    <x v="2"/>
    <n v="0.48"/>
    <x v="0"/>
    <x v="0"/>
  </r>
  <r>
    <x v="1709"/>
    <n v="67"/>
    <x v="3"/>
    <x v="0"/>
    <x v="7"/>
    <n v="28.74"/>
    <x v="7"/>
    <n v="229.92"/>
    <n v="323"/>
    <x v="0"/>
    <x v="3"/>
    <n v="98.5"/>
    <x v="0"/>
    <d v="2022-09-28T00:00:00"/>
    <x v="0"/>
    <n v="34"/>
    <x v="0"/>
    <n v="0.53"/>
    <x v="2"/>
    <x v="0"/>
  </r>
  <r>
    <x v="1710"/>
    <n v="72"/>
    <x v="3"/>
    <x v="1"/>
    <x v="3"/>
    <n v="79.680000000000007"/>
    <x v="6"/>
    <n v="876.48"/>
    <n v="31"/>
    <x v="0"/>
    <x v="3"/>
    <n v="8.4"/>
    <x v="2"/>
    <d v="2021-06-21T00:00:00"/>
    <x v="0"/>
    <n v="56"/>
    <x v="0"/>
    <n v="0.2"/>
    <x v="1"/>
    <x v="0"/>
  </r>
  <r>
    <x v="1710"/>
    <n v="30"/>
    <x v="1"/>
    <x v="1"/>
    <x v="9"/>
    <n v="94.14"/>
    <x v="12"/>
    <n v="1506.24"/>
    <n v="215"/>
    <x v="0"/>
    <x v="2"/>
    <n v="46.5"/>
    <x v="1"/>
    <d v="2024-01-23T00:00:00"/>
    <x v="2"/>
    <n v="19"/>
    <x v="2"/>
    <n v="0.44"/>
    <x v="0"/>
    <x v="0"/>
  </r>
  <r>
    <x v="1710"/>
    <n v="49"/>
    <x v="5"/>
    <x v="1"/>
    <x v="7"/>
    <n v="66.41"/>
    <x v="4"/>
    <n v="398.46"/>
    <n v="329"/>
    <x v="0"/>
    <x v="3"/>
    <n v="92.4"/>
    <x v="0"/>
    <d v="2021-02-20T00:00:00"/>
    <x v="0"/>
    <n v="25"/>
    <x v="2"/>
    <n v="0.1"/>
    <x v="1"/>
    <x v="0"/>
  </r>
  <r>
    <x v="1710"/>
    <n v="36"/>
    <x v="2"/>
    <x v="0"/>
    <x v="4"/>
    <n v="68.7"/>
    <x v="2"/>
    <n v="480.90000000000003"/>
    <n v="43"/>
    <x v="0"/>
    <x v="2"/>
    <n v="94.9"/>
    <x v="0"/>
    <d v="2023-07-07T00:00:00"/>
    <x v="2"/>
    <n v="49"/>
    <x v="0"/>
    <n v="0.22"/>
    <x v="0"/>
    <x v="0"/>
  </r>
  <r>
    <x v="1711"/>
    <n v="42"/>
    <x v="2"/>
    <x v="2"/>
    <x v="1"/>
    <n v="169.63"/>
    <x v="2"/>
    <n v="1187.4099999999999"/>
    <n v="178"/>
    <x v="0"/>
    <x v="0"/>
    <n v="89.5"/>
    <x v="0"/>
    <d v="2025-04-29T00:00:00"/>
    <x v="2"/>
    <n v="48"/>
    <x v="0"/>
    <n v="0.16"/>
    <x v="1"/>
    <x v="0"/>
  </r>
  <r>
    <x v="1711"/>
    <n v="28"/>
    <x v="1"/>
    <x v="0"/>
    <x v="3"/>
    <n v="41.38"/>
    <x v="0"/>
    <n v="372.42"/>
    <n v="116"/>
    <x v="0"/>
    <x v="3"/>
    <n v="18"/>
    <x v="2"/>
    <d v="2024-11-09T00:00:00"/>
    <x v="2"/>
    <n v="10"/>
    <x v="2"/>
    <n v="0.75"/>
    <x v="2"/>
    <x v="0"/>
  </r>
  <r>
    <x v="1712"/>
    <n v="26"/>
    <x v="1"/>
    <x v="0"/>
    <x v="8"/>
    <n v="40.020000000000003"/>
    <x v="3"/>
    <n v="400.20000000000005"/>
    <n v="154"/>
    <x v="0"/>
    <x v="4"/>
    <n v="24.5"/>
    <x v="1"/>
    <d v="2020-10-26T00:00:00"/>
    <x v="1"/>
    <n v="5"/>
    <x v="2"/>
    <n v="0.2"/>
    <x v="1"/>
    <x v="0"/>
  </r>
  <r>
    <x v="1713"/>
    <n v="68"/>
    <x v="3"/>
    <x v="1"/>
    <x v="1"/>
    <n v="37.409999999999997"/>
    <x v="6"/>
    <n v="411.51"/>
    <n v="212"/>
    <x v="0"/>
    <x v="4"/>
    <n v="46.9"/>
    <x v="1"/>
    <d v="2021-10-19T00:00:00"/>
    <x v="0"/>
    <n v="59"/>
    <x v="0"/>
    <n v="0.32"/>
    <x v="0"/>
    <x v="0"/>
  </r>
  <r>
    <x v="1713"/>
    <n v="55"/>
    <x v="5"/>
    <x v="1"/>
    <x v="3"/>
    <n v="74.92"/>
    <x v="7"/>
    <n v="599.36"/>
    <n v="244"/>
    <x v="0"/>
    <x v="2"/>
    <n v="78.900000000000006"/>
    <x v="0"/>
    <d v="2020-10-18T00:00:00"/>
    <x v="1"/>
    <n v="72"/>
    <x v="1"/>
    <n v="0.4"/>
    <x v="0"/>
    <x v="0"/>
  </r>
  <r>
    <x v="1714"/>
    <n v="32"/>
    <x v="1"/>
    <x v="1"/>
    <x v="9"/>
    <n v="28.54"/>
    <x v="3"/>
    <n v="285.39999999999998"/>
    <n v="21"/>
    <x v="0"/>
    <x v="0"/>
    <n v="52.3"/>
    <x v="0"/>
    <d v="2021-07-27T00:00:00"/>
    <x v="0"/>
    <n v="46"/>
    <x v="0"/>
    <n v="0.17"/>
    <x v="1"/>
    <x v="0"/>
  </r>
  <r>
    <x v="1714"/>
    <n v="25"/>
    <x v="4"/>
    <x v="0"/>
    <x v="1"/>
    <n v="152.4"/>
    <x v="0"/>
    <n v="1371.6000000000001"/>
    <n v="18"/>
    <x v="0"/>
    <x v="2"/>
    <n v="15"/>
    <x v="2"/>
    <d v="2024-06-04T00:00:00"/>
    <x v="2"/>
    <n v="29"/>
    <x v="2"/>
    <n v="0.14000000000000001"/>
    <x v="1"/>
    <x v="0"/>
  </r>
  <r>
    <x v="1715"/>
    <n v="60"/>
    <x v="0"/>
    <x v="0"/>
    <x v="6"/>
    <n v="143.55000000000001"/>
    <x v="6"/>
    <n v="1579.0500000000002"/>
    <n v="283"/>
    <x v="0"/>
    <x v="1"/>
    <n v="73.599999999999994"/>
    <x v="0"/>
    <d v="2021-08-13T00:00:00"/>
    <x v="0"/>
    <n v="84"/>
    <x v="1"/>
    <n v="0.1"/>
    <x v="1"/>
    <x v="0"/>
  </r>
  <r>
    <x v="1716"/>
    <n v="66"/>
    <x v="3"/>
    <x v="0"/>
    <x v="9"/>
    <n v="87.98"/>
    <x v="8"/>
    <n v="1055.76"/>
    <n v="12"/>
    <x v="0"/>
    <x v="2"/>
    <n v="55.6"/>
    <x v="0"/>
    <d v="2021-05-07T00:00:00"/>
    <x v="0"/>
    <n v="79"/>
    <x v="1"/>
    <n v="0.16"/>
    <x v="1"/>
    <x v="0"/>
  </r>
  <r>
    <x v="1717"/>
    <n v="25"/>
    <x v="4"/>
    <x v="0"/>
    <x v="0"/>
    <n v="191.46"/>
    <x v="13"/>
    <n v="2680.44"/>
    <n v="269"/>
    <x v="0"/>
    <x v="2"/>
    <n v="27.3"/>
    <x v="1"/>
    <d v="2020-12-17T00:00:00"/>
    <x v="1"/>
    <n v="71"/>
    <x v="1"/>
    <n v="0.13"/>
    <x v="1"/>
    <x v="0"/>
  </r>
  <r>
    <x v="1718"/>
    <n v="68"/>
    <x v="3"/>
    <x v="1"/>
    <x v="4"/>
    <m/>
    <x v="6"/>
    <n v="0"/>
    <n v="105"/>
    <x v="0"/>
    <x v="2"/>
    <n v="75.5"/>
    <x v="0"/>
    <d v="2022-12-01T00:00:00"/>
    <x v="0"/>
    <n v="1"/>
    <x v="2"/>
    <n v="0.02"/>
    <x v="1"/>
    <x v="1"/>
  </r>
  <r>
    <x v="1719"/>
    <n v="59"/>
    <x v="0"/>
    <x v="1"/>
    <x v="2"/>
    <n v="80.98"/>
    <x v="13"/>
    <n v="1133.72"/>
    <n v="363"/>
    <x v="0"/>
    <x v="4"/>
    <n v="24.6"/>
    <x v="1"/>
    <d v="2023-11-28T00:00:00"/>
    <x v="2"/>
    <n v="50"/>
    <x v="0"/>
    <n v="0.77"/>
    <x v="2"/>
    <x v="0"/>
  </r>
  <r>
    <x v="1720"/>
    <n v="53"/>
    <x v="5"/>
    <x v="1"/>
    <x v="4"/>
    <n v="170.91"/>
    <x v="3"/>
    <n v="1709.1"/>
    <n v="123"/>
    <x v="0"/>
    <x v="3"/>
    <n v="10.4"/>
    <x v="2"/>
    <d v="2022-03-02T00:00:00"/>
    <x v="0"/>
    <n v="82"/>
    <x v="1"/>
    <n v="0.09"/>
    <x v="1"/>
    <x v="0"/>
  </r>
  <r>
    <x v="1721"/>
    <n v="76"/>
    <x v="3"/>
    <x v="1"/>
    <x v="5"/>
    <n v="213.72"/>
    <x v="5"/>
    <n v="3633.24"/>
    <n v="311"/>
    <x v="0"/>
    <x v="4"/>
    <n v="43.8"/>
    <x v="1"/>
    <d v="2020-08-23T00:00:00"/>
    <x v="1"/>
    <n v="64"/>
    <x v="0"/>
    <n v="0.3"/>
    <x v="0"/>
    <x v="0"/>
  </r>
  <r>
    <x v="1722"/>
    <n v="34"/>
    <x v="1"/>
    <x v="1"/>
    <x v="1"/>
    <n v="251.11"/>
    <x v="4"/>
    <n v="1506.66"/>
    <n v="332"/>
    <x v="0"/>
    <x v="1"/>
    <n v="84.2"/>
    <x v="0"/>
    <d v="2020-10-03T00:00:00"/>
    <x v="1"/>
    <n v="78"/>
    <x v="1"/>
    <n v="0.25"/>
    <x v="0"/>
    <x v="0"/>
  </r>
  <r>
    <x v="1722"/>
    <n v="75"/>
    <x v="3"/>
    <x v="0"/>
    <x v="8"/>
    <n v="90"/>
    <x v="12"/>
    <n v="1440"/>
    <n v="309"/>
    <x v="0"/>
    <x v="1"/>
    <n v="2.7"/>
    <x v="2"/>
    <d v="2023-09-17T00:00:00"/>
    <x v="2"/>
    <n v="75"/>
    <x v="1"/>
    <n v="0.28000000000000003"/>
    <x v="0"/>
    <x v="0"/>
  </r>
  <r>
    <x v="1722"/>
    <n v="21"/>
    <x v="4"/>
    <x v="1"/>
    <x v="9"/>
    <n v="124.67"/>
    <x v="3"/>
    <n v="1246.7"/>
    <n v="147"/>
    <x v="0"/>
    <x v="0"/>
    <n v="30"/>
    <x v="1"/>
    <d v="2025-03-09T00:00:00"/>
    <x v="2"/>
    <n v="31"/>
    <x v="2"/>
    <n v="0.34"/>
    <x v="0"/>
    <x v="0"/>
  </r>
  <r>
    <x v="1722"/>
    <n v="66"/>
    <x v="3"/>
    <x v="1"/>
    <x v="3"/>
    <n v="57"/>
    <x v="17"/>
    <n v="171"/>
    <n v="4"/>
    <x v="0"/>
    <x v="2"/>
    <n v="83.3"/>
    <x v="0"/>
    <d v="2022-11-25T00:00:00"/>
    <x v="0"/>
    <n v="18"/>
    <x v="2"/>
    <n v="0.66"/>
    <x v="2"/>
    <x v="0"/>
  </r>
  <r>
    <x v="1723"/>
    <n v="48"/>
    <x v="5"/>
    <x v="0"/>
    <x v="9"/>
    <n v="63.62"/>
    <x v="8"/>
    <n v="763.43999999999994"/>
    <n v="114"/>
    <x v="0"/>
    <x v="0"/>
    <n v="44.6"/>
    <x v="1"/>
    <d v="2024-07-14T00:00:00"/>
    <x v="2"/>
    <n v="68"/>
    <x v="1"/>
    <n v="0.43"/>
    <x v="0"/>
    <x v="0"/>
  </r>
  <r>
    <x v="1724"/>
    <n v="23"/>
    <x v="4"/>
    <x v="1"/>
    <x v="0"/>
    <n v="222.47"/>
    <x v="2"/>
    <n v="1557.29"/>
    <n v="191"/>
    <x v="0"/>
    <x v="1"/>
    <n v="20.100000000000001"/>
    <x v="1"/>
    <d v="2023-03-23T00:00:00"/>
    <x v="2"/>
    <n v="91"/>
    <x v="1"/>
    <n v="0.03"/>
    <x v="1"/>
    <x v="0"/>
  </r>
  <r>
    <x v="1725"/>
    <n v="75"/>
    <x v="3"/>
    <x v="0"/>
    <x v="0"/>
    <n v="225.68"/>
    <x v="8"/>
    <n v="2708.16"/>
    <n v="74"/>
    <x v="0"/>
    <x v="0"/>
    <n v="41.6"/>
    <x v="1"/>
    <d v="2024-11-17T00:00:00"/>
    <x v="2"/>
    <n v="22"/>
    <x v="2"/>
    <n v="0.1"/>
    <x v="1"/>
    <x v="0"/>
  </r>
  <r>
    <x v="1726"/>
    <n v="72"/>
    <x v="3"/>
    <x v="2"/>
    <x v="7"/>
    <n v="15.17"/>
    <x v="7"/>
    <n v="121.36"/>
    <n v="229"/>
    <x v="0"/>
    <x v="4"/>
    <n v="13.6"/>
    <x v="2"/>
    <d v="2024-06-16T00:00:00"/>
    <x v="2"/>
    <n v="21"/>
    <x v="2"/>
    <n v="0.3"/>
    <x v="0"/>
    <x v="0"/>
  </r>
  <r>
    <x v="1727"/>
    <n v="53"/>
    <x v="5"/>
    <x v="1"/>
    <x v="0"/>
    <n v="261.83"/>
    <x v="9"/>
    <n v="3927.45"/>
    <n v="291"/>
    <x v="0"/>
    <x v="1"/>
    <n v="17.8"/>
    <x v="2"/>
    <d v="2022-09-12T00:00:00"/>
    <x v="0"/>
    <n v="94"/>
    <x v="1"/>
    <n v="0.22"/>
    <x v="0"/>
    <x v="0"/>
  </r>
  <r>
    <x v="1727"/>
    <n v="69"/>
    <x v="3"/>
    <x v="0"/>
    <x v="4"/>
    <n v="59.01"/>
    <x v="3"/>
    <n v="590.1"/>
    <n v="272"/>
    <x v="0"/>
    <x v="1"/>
    <n v="29.2"/>
    <x v="1"/>
    <d v="2024-10-14T00:00:00"/>
    <x v="2"/>
    <n v="33"/>
    <x v="2"/>
    <n v="0.15"/>
    <x v="1"/>
    <x v="0"/>
  </r>
  <r>
    <x v="1728"/>
    <n v="38"/>
    <x v="2"/>
    <x v="1"/>
    <x v="8"/>
    <n v="99.42"/>
    <x v="17"/>
    <n v="298.26"/>
    <n v="20"/>
    <x v="0"/>
    <x v="1"/>
    <n v="25.6"/>
    <x v="1"/>
    <d v="2022-03-22T00:00:00"/>
    <x v="0"/>
    <n v="20"/>
    <x v="2"/>
    <n v="0.3"/>
    <x v="0"/>
    <x v="0"/>
  </r>
  <r>
    <x v="1729"/>
    <n v="28"/>
    <x v="1"/>
    <x v="0"/>
    <x v="0"/>
    <n v="53.6"/>
    <x v="17"/>
    <n v="160.80000000000001"/>
    <n v="108"/>
    <x v="0"/>
    <x v="2"/>
    <n v="8.5"/>
    <x v="2"/>
    <d v="2024-07-19T00:00:00"/>
    <x v="2"/>
    <n v="4"/>
    <x v="2"/>
    <n v="0.12"/>
    <x v="1"/>
    <x v="0"/>
  </r>
  <r>
    <x v="1730"/>
    <n v="22"/>
    <x v="4"/>
    <x v="2"/>
    <x v="5"/>
    <n v="28.95"/>
    <x v="6"/>
    <n v="318.45"/>
    <n v="255"/>
    <x v="0"/>
    <x v="1"/>
    <n v="28.9"/>
    <x v="1"/>
    <d v="2025-05-12T00:00:00"/>
    <x v="2"/>
    <n v="9"/>
    <x v="2"/>
    <n v="0.11"/>
    <x v="1"/>
    <x v="0"/>
  </r>
  <r>
    <x v="1731"/>
    <n v="73"/>
    <x v="3"/>
    <x v="0"/>
    <x v="2"/>
    <n v="67.84"/>
    <x v="13"/>
    <n v="949.76"/>
    <n v="316"/>
    <x v="0"/>
    <x v="0"/>
    <n v="18.7"/>
    <x v="2"/>
    <d v="2021-09-04T00:00:00"/>
    <x v="0"/>
    <n v="85"/>
    <x v="1"/>
    <n v="0.12"/>
    <x v="1"/>
    <x v="0"/>
  </r>
  <r>
    <x v="1732"/>
    <n v="25"/>
    <x v="4"/>
    <x v="1"/>
    <x v="6"/>
    <n v="80.75"/>
    <x v="0"/>
    <n v="726.75"/>
    <n v="133"/>
    <x v="0"/>
    <x v="3"/>
    <n v="50.8"/>
    <x v="0"/>
    <d v="2021-01-06T00:00:00"/>
    <x v="0"/>
    <n v="73"/>
    <x v="1"/>
    <n v="0.17"/>
    <x v="1"/>
    <x v="0"/>
  </r>
  <r>
    <x v="1733"/>
    <n v="49"/>
    <x v="5"/>
    <x v="1"/>
    <x v="6"/>
    <n v="30.32"/>
    <x v="13"/>
    <n v="424.48"/>
    <n v="118"/>
    <x v="0"/>
    <x v="3"/>
    <n v="0"/>
    <x v="2"/>
    <d v="2020-09-14T00:00:00"/>
    <x v="1"/>
    <n v="9"/>
    <x v="2"/>
    <n v="0.02"/>
    <x v="1"/>
    <x v="0"/>
  </r>
  <r>
    <x v="1734"/>
    <n v="23"/>
    <x v="4"/>
    <x v="0"/>
    <x v="8"/>
    <n v="89.05"/>
    <x v="12"/>
    <n v="1424.8"/>
    <n v="103"/>
    <x v="0"/>
    <x v="3"/>
    <n v="97.1"/>
    <x v="0"/>
    <d v="2025-05-25T00:00:00"/>
    <x v="2"/>
    <n v="51"/>
    <x v="0"/>
    <n v="0.52"/>
    <x v="2"/>
    <x v="0"/>
  </r>
  <r>
    <x v="1735"/>
    <n v="61"/>
    <x v="0"/>
    <x v="0"/>
    <x v="1"/>
    <n v="108.66"/>
    <x v="8"/>
    <n v="1303.92"/>
    <n v="76"/>
    <x v="0"/>
    <x v="4"/>
    <n v="73.8"/>
    <x v="0"/>
    <d v="2020-09-29T00:00:00"/>
    <x v="1"/>
    <n v="97"/>
    <x v="1"/>
    <n v="0.45"/>
    <x v="0"/>
    <x v="0"/>
  </r>
  <r>
    <x v="1736"/>
    <n v="66"/>
    <x v="3"/>
    <x v="1"/>
    <x v="9"/>
    <n v="32.68"/>
    <x v="2"/>
    <n v="228.76"/>
    <n v="264"/>
    <x v="0"/>
    <x v="2"/>
    <n v="41.7"/>
    <x v="1"/>
    <d v="2024-09-03T00:00:00"/>
    <x v="2"/>
    <n v="21"/>
    <x v="2"/>
    <n v="7.0000000000000007E-2"/>
    <x v="1"/>
    <x v="0"/>
  </r>
  <r>
    <x v="1737"/>
    <n v="24"/>
    <x v="4"/>
    <x v="1"/>
    <x v="8"/>
    <n v="318.19"/>
    <x v="10"/>
    <n v="1590.95"/>
    <n v="191"/>
    <x v="0"/>
    <x v="3"/>
    <n v="72.900000000000006"/>
    <x v="0"/>
    <d v="2021-06-17T00:00:00"/>
    <x v="0"/>
    <n v="94"/>
    <x v="1"/>
    <n v="0.31"/>
    <x v="0"/>
    <x v="0"/>
  </r>
  <r>
    <x v="1738"/>
    <n v="44"/>
    <x v="2"/>
    <x v="1"/>
    <x v="1"/>
    <m/>
    <x v="4"/>
    <n v="0"/>
    <n v="339"/>
    <x v="0"/>
    <x v="2"/>
    <n v="53.2"/>
    <x v="0"/>
    <d v="2022-06-19T00:00:00"/>
    <x v="0"/>
    <n v="56"/>
    <x v="0"/>
    <n v="0.33"/>
    <x v="0"/>
    <x v="1"/>
  </r>
  <r>
    <x v="1739"/>
    <n v="51"/>
    <x v="5"/>
    <x v="0"/>
    <x v="7"/>
    <n v="87.55"/>
    <x v="8"/>
    <n v="1050.5999999999999"/>
    <n v="343"/>
    <x v="0"/>
    <x v="2"/>
    <n v="77.400000000000006"/>
    <x v="0"/>
    <d v="2020-10-06T00:00:00"/>
    <x v="1"/>
    <n v="48"/>
    <x v="0"/>
    <n v="0.35"/>
    <x v="0"/>
    <x v="0"/>
  </r>
  <r>
    <x v="1739"/>
    <n v="35"/>
    <x v="1"/>
    <x v="0"/>
    <x v="9"/>
    <n v="324.18"/>
    <x v="6"/>
    <n v="3565.98"/>
    <n v="12"/>
    <x v="0"/>
    <x v="1"/>
    <n v="39.299999999999997"/>
    <x v="1"/>
    <d v="2025-04-09T00:00:00"/>
    <x v="2"/>
    <n v="61"/>
    <x v="0"/>
    <n v="0.53"/>
    <x v="2"/>
    <x v="0"/>
  </r>
  <r>
    <x v="1740"/>
    <n v="37"/>
    <x v="2"/>
    <x v="1"/>
    <x v="8"/>
    <n v="106.99"/>
    <x v="4"/>
    <n v="641.93999999999994"/>
    <n v="87"/>
    <x v="0"/>
    <x v="2"/>
    <n v="23.4"/>
    <x v="1"/>
    <d v="2020-07-06T00:00:00"/>
    <x v="1"/>
    <n v="9"/>
    <x v="2"/>
    <n v="7.0000000000000007E-2"/>
    <x v="1"/>
    <x v="0"/>
  </r>
  <r>
    <x v="1740"/>
    <n v="22"/>
    <x v="4"/>
    <x v="1"/>
    <x v="4"/>
    <n v="207.69"/>
    <x v="2"/>
    <n v="1453.83"/>
    <n v="47"/>
    <x v="0"/>
    <x v="2"/>
    <n v="49"/>
    <x v="1"/>
    <d v="2024-09-28T00:00:00"/>
    <x v="2"/>
    <n v="22"/>
    <x v="2"/>
    <n v="0.34"/>
    <x v="0"/>
    <x v="0"/>
  </r>
  <r>
    <x v="1741"/>
    <n v="36"/>
    <x v="2"/>
    <x v="1"/>
    <x v="0"/>
    <n v="71.540000000000006"/>
    <x v="4"/>
    <n v="429.24"/>
    <n v="333"/>
    <x v="0"/>
    <x v="3"/>
    <n v="0.4"/>
    <x v="2"/>
    <d v="2023-01-03T00:00:00"/>
    <x v="2"/>
    <n v="91"/>
    <x v="1"/>
    <n v="0.09"/>
    <x v="1"/>
    <x v="0"/>
  </r>
  <r>
    <x v="1742"/>
    <n v="65"/>
    <x v="0"/>
    <x v="0"/>
    <x v="8"/>
    <m/>
    <x v="7"/>
    <n v="0"/>
    <n v="47"/>
    <x v="0"/>
    <x v="1"/>
    <n v="18.100000000000001"/>
    <x v="2"/>
    <d v="2023-01-25T00:00:00"/>
    <x v="2"/>
    <n v="80"/>
    <x v="1"/>
    <n v="0.34"/>
    <x v="0"/>
    <x v="1"/>
  </r>
  <r>
    <x v="1742"/>
    <n v="76"/>
    <x v="3"/>
    <x v="0"/>
    <x v="3"/>
    <n v="116.84"/>
    <x v="2"/>
    <n v="817.88"/>
    <n v="99"/>
    <x v="0"/>
    <x v="2"/>
    <n v="10.9"/>
    <x v="2"/>
    <d v="2023-09-23T00:00:00"/>
    <x v="2"/>
    <n v="25"/>
    <x v="2"/>
    <n v="0.24"/>
    <x v="0"/>
    <x v="0"/>
  </r>
  <r>
    <x v="1743"/>
    <n v="30"/>
    <x v="1"/>
    <x v="0"/>
    <x v="3"/>
    <n v="30.38"/>
    <x v="8"/>
    <n v="364.56"/>
    <n v="287"/>
    <x v="0"/>
    <x v="3"/>
    <n v="0"/>
    <x v="2"/>
    <d v="2020-07-20T00:00:00"/>
    <x v="1"/>
    <n v="77"/>
    <x v="1"/>
    <n v="0.2"/>
    <x v="1"/>
    <x v="0"/>
  </r>
  <r>
    <x v="1744"/>
    <n v="78"/>
    <x v="3"/>
    <x v="1"/>
    <x v="3"/>
    <n v="155.13"/>
    <x v="7"/>
    <n v="1241.04"/>
    <n v="271"/>
    <x v="0"/>
    <x v="1"/>
    <n v="53.3"/>
    <x v="0"/>
    <d v="2022-12-23T00:00:00"/>
    <x v="0"/>
    <n v="91"/>
    <x v="1"/>
    <n v="0.01"/>
    <x v="1"/>
    <x v="0"/>
  </r>
  <r>
    <x v="1745"/>
    <n v="30"/>
    <x v="1"/>
    <x v="0"/>
    <x v="4"/>
    <n v="63.32"/>
    <x v="9"/>
    <n v="949.8"/>
    <n v="335"/>
    <x v="0"/>
    <x v="1"/>
    <n v="53.5"/>
    <x v="0"/>
    <d v="2023-08-14T00:00:00"/>
    <x v="2"/>
    <n v="33"/>
    <x v="2"/>
    <n v="0.11"/>
    <x v="1"/>
    <x v="0"/>
  </r>
  <r>
    <x v="1746"/>
    <n v="68"/>
    <x v="3"/>
    <x v="0"/>
    <x v="1"/>
    <n v="106.14"/>
    <x v="6"/>
    <n v="1167.54"/>
    <n v="211"/>
    <x v="0"/>
    <x v="0"/>
    <n v="41.5"/>
    <x v="1"/>
    <d v="2025-03-11T00:00:00"/>
    <x v="2"/>
    <n v="86"/>
    <x v="1"/>
    <n v="0.44"/>
    <x v="0"/>
    <x v="0"/>
  </r>
  <r>
    <x v="1746"/>
    <n v="62"/>
    <x v="0"/>
    <x v="0"/>
    <x v="6"/>
    <n v="85.48"/>
    <x v="2"/>
    <n v="598.36"/>
    <n v="160"/>
    <x v="0"/>
    <x v="4"/>
    <n v="69.5"/>
    <x v="0"/>
    <d v="2020-10-26T00:00:00"/>
    <x v="1"/>
    <n v="95"/>
    <x v="1"/>
    <n v="0.18"/>
    <x v="1"/>
    <x v="0"/>
  </r>
  <r>
    <x v="1746"/>
    <n v="77"/>
    <x v="3"/>
    <x v="0"/>
    <x v="8"/>
    <n v="74.62"/>
    <x v="0"/>
    <n v="671.58"/>
    <n v="297"/>
    <x v="0"/>
    <x v="2"/>
    <n v="90.6"/>
    <x v="0"/>
    <d v="2022-03-06T00:00:00"/>
    <x v="0"/>
    <n v="44"/>
    <x v="0"/>
    <n v="0.53"/>
    <x v="2"/>
    <x v="0"/>
  </r>
  <r>
    <x v="1747"/>
    <n v="36"/>
    <x v="2"/>
    <x v="1"/>
    <x v="4"/>
    <n v="70.849999999999994"/>
    <x v="0"/>
    <n v="637.65"/>
    <n v="250"/>
    <x v="0"/>
    <x v="0"/>
    <n v="14"/>
    <x v="2"/>
    <d v="2020-11-24T00:00:00"/>
    <x v="1"/>
    <n v="60"/>
    <x v="0"/>
    <n v="0.17"/>
    <x v="1"/>
    <x v="0"/>
  </r>
  <r>
    <x v="1748"/>
    <n v="19"/>
    <x v="4"/>
    <x v="0"/>
    <x v="7"/>
    <n v="125.11"/>
    <x v="6"/>
    <n v="1376.21"/>
    <n v="339"/>
    <x v="0"/>
    <x v="0"/>
    <n v="14.2"/>
    <x v="2"/>
    <d v="2022-03-02T00:00:00"/>
    <x v="0"/>
    <n v="66"/>
    <x v="0"/>
    <n v="0.36"/>
    <x v="0"/>
    <x v="0"/>
  </r>
  <r>
    <x v="1749"/>
    <n v="77"/>
    <x v="3"/>
    <x v="1"/>
    <x v="9"/>
    <n v="279.23"/>
    <x v="3"/>
    <n v="2792.3"/>
    <n v="226"/>
    <x v="0"/>
    <x v="4"/>
    <n v="56.9"/>
    <x v="0"/>
    <d v="2020-07-16T00:00:00"/>
    <x v="1"/>
    <n v="71"/>
    <x v="1"/>
    <n v="0.34"/>
    <x v="0"/>
    <x v="0"/>
  </r>
  <r>
    <x v="1750"/>
    <n v="56"/>
    <x v="0"/>
    <x v="1"/>
    <x v="5"/>
    <n v="134.16"/>
    <x v="1"/>
    <n v="1744.08"/>
    <n v="23"/>
    <x v="0"/>
    <x v="3"/>
    <n v="23"/>
    <x v="1"/>
    <d v="2021-10-18T00:00:00"/>
    <x v="0"/>
    <n v="49"/>
    <x v="0"/>
    <n v="0.41"/>
    <x v="0"/>
    <x v="0"/>
  </r>
  <r>
    <x v="1751"/>
    <n v="42"/>
    <x v="2"/>
    <x v="0"/>
    <x v="2"/>
    <n v="74.489999999999995"/>
    <x v="7"/>
    <n v="595.91999999999996"/>
    <n v="339"/>
    <x v="0"/>
    <x v="1"/>
    <n v="72.099999999999994"/>
    <x v="0"/>
    <d v="2020-08-29T00:00:00"/>
    <x v="1"/>
    <n v="62"/>
    <x v="0"/>
    <n v="0.22"/>
    <x v="0"/>
    <x v="0"/>
  </r>
  <r>
    <x v="1751"/>
    <n v="65"/>
    <x v="0"/>
    <x v="1"/>
    <x v="8"/>
    <n v="389.32"/>
    <x v="12"/>
    <n v="6229.12"/>
    <n v="75"/>
    <x v="0"/>
    <x v="3"/>
    <n v="72.099999999999994"/>
    <x v="0"/>
    <d v="2023-11-16T00:00:00"/>
    <x v="2"/>
    <n v="29"/>
    <x v="2"/>
    <n v="0.71"/>
    <x v="2"/>
    <x v="0"/>
  </r>
  <r>
    <x v="1751"/>
    <n v="78"/>
    <x v="3"/>
    <x v="0"/>
    <x v="6"/>
    <n v="144.9"/>
    <x v="3"/>
    <n v="1449"/>
    <n v="344"/>
    <x v="0"/>
    <x v="3"/>
    <n v="30.2"/>
    <x v="1"/>
    <d v="2024-04-05T00:00:00"/>
    <x v="2"/>
    <n v="41"/>
    <x v="0"/>
    <n v="0.56999999999999995"/>
    <x v="2"/>
    <x v="0"/>
  </r>
  <r>
    <x v="1752"/>
    <n v="26"/>
    <x v="1"/>
    <x v="1"/>
    <x v="0"/>
    <n v="268.45999999999998"/>
    <x v="13"/>
    <n v="3758.4399999999996"/>
    <n v="22"/>
    <x v="0"/>
    <x v="3"/>
    <n v="44.3"/>
    <x v="1"/>
    <d v="2025-03-13T00:00:00"/>
    <x v="2"/>
    <n v="49"/>
    <x v="0"/>
    <n v="0.42"/>
    <x v="0"/>
    <x v="0"/>
  </r>
  <r>
    <x v="1753"/>
    <n v="24"/>
    <x v="4"/>
    <x v="0"/>
    <x v="6"/>
    <n v="23.38"/>
    <x v="16"/>
    <n v="420.84"/>
    <n v="238"/>
    <x v="0"/>
    <x v="2"/>
    <n v="84"/>
    <x v="0"/>
    <d v="2023-01-22T00:00:00"/>
    <x v="2"/>
    <n v="44"/>
    <x v="0"/>
    <n v="0.17"/>
    <x v="1"/>
    <x v="0"/>
  </r>
  <r>
    <x v="1754"/>
    <n v="43"/>
    <x v="2"/>
    <x v="0"/>
    <x v="6"/>
    <n v="73.91"/>
    <x v="8"/>
    <n v="886.92"/>
    <n v="155"/>
    <x v="0"/>
    <x v="4"/>
    <n v="82.3"/>
    <x v="0"/>
    <d v="2022-03-17T00:00:00"/>
    <x v="0"/>
    <n v="90"/>
    <x v="1"/>
    <n v="0.11"/>
    <x v="1"/>
    <x v="0"/>
  </r>
  <r>
    <x v="1754"/>
    <n v="64"/>
    <x v="0"/>
    <x v="0"/>
    <x v="7"/>
    <n v="64.2"/>
    <x v="0"/>
    <n v="577.80000000000007"/>
    <n v="32"/>
    <x v="0"/>
    <x v="3"/>
    <n v="62.4"/>
    <x v="0"/>
    <d v="2023-03-17T00:00:00"/>
    <x v="2"/>
    <n v="91"/>
    <x v="1"/>
    <n v="0.37"/>
    <x v="0"/>
    <x v="0"/>
  </r>
  <r>
    <x v="1755"/>
    <n v="40"/>
    <x v="2"/>
    <x v="0"/>
    <x v="3"/>
    <n v="58.42"/>
    <x v="0"/>
    <n v="525.78"/>
    <n v="8"/>
    <x v="0"/>
    <x v="4"/>
    <n v="93.5"/>
    <x v="0"/>
    <d v="2021-11-26T00:00:00"/>
    <x v="0"/>
    <n v="38"/>
    <x v="0"/>
    <n v="0.45"/>
    <x v="0"/>
    <x v="0"/>
  </r>
  <r>
    <x v="1756"/>
    <n v="71"/>
    <x v="3"/>
    <x v="2"/>
    <x v="9"/>
    <n v="94.36"/>
    <x v="6"/>
    <n v="1037.96"/>
    <n v="360"/>
    <x v="0"/>
    <x v="1"/>
    <n v="17"/>
    <x v="2"/>
    <d v="2024-01-14T00:00:00"/>
    <x v="2"/>
    <n v="42"/>
    <x v="0"/>
    <n v="0.13"/>
    <x v="1"/>
    <x v="0"/>
  </r>
  <r>
    <x v="1757"/>
    <n v="62"/>
    <x v="0"/>
    <x v="2"/>
    <x v="1"/>
    <n v="75.91"/>
    <x v="6"/>
    <n v="835.01"/>
    <n v="63"/>
    <x v="0"/>
    <x v="1"/>
    <n v="62.7"/>
    <x v="0"/>
    <d v="2020-09-01T00:00:00"/>
    <x v="1"/>
    <n v="31"/>
    <x v="2"/>
    <n v="0.19"/>
    <x v="1"/>
    <x v="0"/>
  </r>
  <r>
    <x v="1757"/>
    <n v="31"/>
    <x v="1"/>
    <x v="0"/>
    <x v="7"/>
    <n v="77.73"/>
    <x v="3"/>
    <n v="777.30000000000007"/>
    <n v="48"/>
    <x v="0"/>
    <x v="3"/>
    <n v="0"/>
    <x v="2"/>
    <d v="2022-05-01T00:00:00"/>
    <x v="0"/>
    <n v="49"/>
    <x v="0"/>
    <n v="0.04"/>
    <x v="1"/>
    <x v="0"/>
  </r>
  <r>
    <x v="1758"/>
    <n v="42"/>
    <x v="2"/>
    <x v="0"/>
    <x v="2"/>
    <n v="151.97999999999999"/>
    <x v="2"/>
    <n v="1063.8599999999999"/>
    <n v="126"/>
    <x v="0"/>
    <x v="0"/>
    <n v="60.7"/>
    <x v="0"/>
    <d v="2025-01-12T00:00:00"/>
    <x v="2"/>
    <n v="95"/>
    <x v="1"/>
    <n v="0.4"/>
    <x v="0"/>
    <x v="0"/>
  </r>
  <r>
    <x v="1759"/>
    <n v="60"/>
    <x v="0"/>
    <x v="1"/>
    <x v="1"/>
    <n v="72.69"/>
    <x v="3"/>
    <n v="726.9"/>
    <n v="141"/>
    <x v="0"/>
    <x v="4"/>
    <n v="68.900000000000006"/>
    <x v="0"/>
    <d v="2021-09-24T00:00:00"/>
    <x v="0"/>
    <n v="13"/>
    <x v="2"/>
    <n v="0.54"/>
    <x v="2"/>
    <x v="0"/>
  </r>
  <r>
    <x v="1760"/>
    <n v="60"/>
    <x v="0"/>
    <x v="0"/>
    <x v="0"/>
    <n v="97"/>
    <x v="7"/>
    <n v="776"/>
    <n v="165"/>
    <x v="0"/>
    <x v="0"/>
    <n v="89.2"/>
    <x v="0"/>
    <d v="2025-01-11T00:00:00"/>
    <x v="2"/>
    <n v="53"/>
    <x v="0"/>
    <n v="0.34"/>
    <x v="0"/>
    <x v="0"/>
  </r>
  <r>
    <x v="1760"/>
    <n v="29"/>
    <x v="1"/>
    <x v="0"/>
    <x v="9"/>
    <n v="75.56"/>
    <x v="8"/>
    <n v="906.72"/>
    <n v="343"/>
    <x v="0"/>
    <x v="2"/>
    <n v="40.4"/>
    <x v="1"/>
    <d v="2022-03-07T00:00:00"/>
    <x v="0"/>
    <n v="74"/>
    <x v="1"/>
    <n v="0.4"/>
    <x v="0"/>
    <x v="0"/>
  </r>
  <r>
    <x v="1761"/>
    <n v="43"/>
    <x v="2"/>
    <x v="1"/>
    <x v="3"/>
    <n v="17.100000000000001"/>
    <x v="1"/>
    <n v="222.3"/>
    <n v="170"/>
    <x v="0"/>
    <x v="1"/>
    <n v="79.400000000000006"/>
    <x v="0"/>
    <d v="2021-03-24T00:00:00"/>
    <x v="0"/>
    <n v="43"/>
    <x v="0"/>
    <n v="0.35"/>
    <x v="0"/>
    <x v="0"/>
  </r>
  <r>
    <x v="1762"/>
    <n v="53"/>
    <x v="5"/>
    <x v="0"/>
    <x v="4"/>
    <n v="33.07"/>
    <x v="17"/>
    <n v="99.210000000000008"/>
    <n v="299"/>
    <x v="0"/>
    <x v="3"/>
    <n v="75.3"/>
    <x v="0"/>
    <d v="2021-01-09T00:00:00"/>
    <x v="0"/>
    <n v="7"/>
    <x v="2"/>
    <n v="7.0000000000000007E-2"/>
    <x v="1"/>
    <x v="0"/>
  </r>
  <r>
    <x v="1762"/>
    <n v="25"/>
    <x v="4"/>
    <x v="1"/>
    <x v="3"/>
    <n v="85.07"/>
    <x v="0"/>
    <n v="765.62999999999988"/>
    <n v="320"/>
    <x v="0"/>
    <x v="4"/>
    <n v="3.4"/>
    <x v="2"/>
    <d v="2024-09-02T00:00:00"/>
    <x v="2"/>
    <n v="20"/>
    <x v="2"/>
    <n v="0.33"/>
    <x v="0"/>
    <x v="0"/>
  </r>
  <r>
    <x v="1762"/>
    <n v="39"/>
    <x v="2"/>
    <x v="1"/>
    <x v="7"/>
    <n v="38.93"/>
    <x v="4"/>
    <n v="233.57999999999998"/>
    <n v="62"/>
    <x v="0"/>
    <x v="3"/>
    <n v="0"/>
    <x v="2"/>
    <d v="2022-09-18T00:00:00"/>
    <x v="0"/>
    <n v="6"/>
    <x v="2"/>
    <n v="0.19"/>
    <x v="1"/>
    <x v="0"/>
  </r>
  <r>
    <x v="1763"/>
    <n v="79"/>
    <x v="3"/>
    <x v="0"/>
    <x v="8"/>
    <n v="123.36"/>
    <x v="4"/>
    <n v="740.16"/>
    <n v="364"/>
    <x v="0"/>
    <x v="1"/>
    <n v="90.5"/>
    <x v="0"/>
    <d v="2022-09-02T00:00:00"/>
    <x v="0"/>
    <n v="33"/>
    <x v="2"/>
    <n v="0.67"/>
    <x v="2"/>
    <x v="0"/>
  </r>
  <r>
    <x v="1764"/>
    <n v="36"/>
    <x v="2"/>
    <x v="1"/>
    <x v="2"/>
    <n v="105.97"/>
    <x v="13"/>
    <n v="1483.58"/>
    <n v="0"/>
    <x v="0"/>
    <x v="2"/>
    <n v="50.1"/>
    <x v="0"/>
    <d v="2023-10-29T00:00:00"/>
    <x v="2"/>
    <n v="47"/>
    <x v="0"/>
    <n v="0.1"/>
    <x v="1"/>
    <x v="1"/>
  </r>
  <r>
    <x v="1765"/>
    <n v="19"/>
    <x v="4"/>
    <x v="0"/>
    <x v="3"/>
    <n v="17.95"/>
    <x v="0"/>
    <n v="161.54999999999998"/>
    <n v="356"/>
    <x v="0"/>
    <x v="4"/>
    <n v="0"/>
    <x v="2"/>
    <d v="2023-11-23T00:00:00"/>
    <x v="2"/>
    <n v="95"/>
    <x v="1"/>
    <n v="0.38"/>
    <x v="0"/>
    <x v="0"/>
  </r>
  <r>
    <x v="1766"/>
    <n v="64"/>
    <x v="0"/>
    <x v="1"/>
    <x v="6"/>
    <n v="51.61"/>
    <x v="6"/>
    <n v="567.71"/>
    <n v="98"/>
    <x v="0"/>
    <x v="1"/>
    <n v="67.900000000000006"/>
    <x v="0"/>
    <d v="2025-06-19T00:00:00"/>
    <x v="2"/>
    <n v="21"/>
    <x v="2"/>
    <n v="0.59"/>
    <x v="2"/>
    <x v="0"/>
  </r>
  <r>
    <x v="1767"/>
    <n v="75"/>
    <x v="3"/>
    <x v="0"/>
    <x v="6"/>
    <n v="92.21"/>
    <x v="7"/>
    <n v="737.68"/>
    <n v="12"/>
    <x v="0"/>
    <x v="0"/>
    <n v="18.899999999999999"/>
    <x v="2"/>
    <d v="2024-06-19T00:00:00"/>
    <x v="2"/>
    <n v="17"/>
    <x v="2"/>
    <n v="0.16"/>
    <x v="1"/>
    <x v="0"/>
  </r>
  <r>
    <x v="1768"/>
    <n v="49"/>
    <x v="5"/>
    <x v="1"/>
    <x v="1"/>
    <n v="181.35"/>
    <x v="2"/>
    <n v="1269.45"/>
    <n v="82"/>
    <x v="0"/>
    <x v="0"/>
    <n v="44.4"/>
    <x v="1"/>
    <d v="2021-03-18T00:00:00"/>
    <x v="0"/>
    <n v="18"/>
    <x v="2"/>
    <n v="0.27"/>
    <x v="0"/>
    <x v="0"/>
  </r>
  <r>
    <x v="1769"/>
    <n v="58"/>
    <x v="0"/>
    <x v="1"/>
    <x v="5"/>
    <n v="149.08000000000001"/>
    <x v="1"/>
    <n v="1938.0400000000002"/>
    <n v="172"/>
    <x v="0"/>
    <x v="2"/>
    <n v="24"/>
    <x v="1"/>
    <d v="2021-12-14T00:00:00"/>
    <x v="0"/>
    <n v="65"/>
    <x v="0"/>
    <n v="0.62"/>
    <x v="2"/>
    <x v="0"/>
  </r>
  <r>
    <x v="1770"/>
    <n v="76"/>
    <x v="3"/>
    <x v="2"/>
    <x v="7"/>
    <n v="48.53"/>
    <x v="0"/>
    <n v="436.77"/>
    <n v="29"/>
    <x v="0"/>
    <x v="3"/>
    <n v="31.2"/>
    <x v="1"/>
    <d v="2021-07-20T00:00:00"/>
    <x v="0"/>
    <n v="19"/>
    <x v="2"/>
    <n v="0.08"/>
    <x v="1"/>
    <x v="0"/>
  </r>
  <r>
    <x v="1770"/>
    <n v="31"/>
    <x v="1"/>
    <x v="1"/>
    <x v="3"/>
    <n v="63.07"/>
    <x v="3"/>
    <n v="630.70000000000005"/>
    <n v="348"/>
    <x v="0"/>
    <x v="0"/>
    <n v="16"/>
    <x v="2"/>
    <d v="2021-06-15T00:00:00"/>
    <x v="0"/>
    <n v="29"/>
    <x v="2"/>
    <n v="0.18"/>
    <x v="1"/>
    <x v="0"/>
  </r>
  <r>
    <x v="1771"/>
    <n v="74"/>
    <x v="3"/>
    <x v="1"/>
    <x v="3"/>
    <n v="200.85"/>
    <x v="10"/>
    <n v="1004.25"/>
    <n v="329"/>
    <x v="0"/>
    <x v="4"/>
    <n v="29.2"/>
    <x v="1"/>
    <d v="2020-12-20T00:00:00"/>
    <x v="1"/>
    <n v="77"/>
    <x v="1"/>
    <n v="0.38"/>
    <x v="0"/>
    <x v="0"/>
  </r>
  <r>
    <x v="1772"/>
    <n v="43"/>
    <x v="2"/>
    <x v="2"/>
    <x v="8"/>
    <n v="87.82"/>
    <x v="0"/>
    <n v="790.37999999999988"/>
    <n v="226"/>
    <x v="0"/>
    <x v="4"/>
    <n v="53"/>
    <x v="0"/>
    <d v="2024-06-08T00:00:00"/>
    <x v="2"/>
    <n v="54"/>
    <x v="0"/>
    <n v="0.05"/>
    <x v="1"/>
    <x v="0"/>
  </r>
  <r>
    <x v="1773"/>
    <n v="60"/>
    <x v="0"/>
    <x v="1"/>
    <x v="2"/>
    <n v="199.58"/>
    <x v="0"/>
    <n v="1796.22"/>
    <n v="244"/>
    <x v="0"/>
    <x v="2"/>
    <n v="80.7"/>
    <x v="0"/>
    <d v="2023-12-07T00:00:00"/>
    <x v="2"/>
    <n v="25"/>
    <x v="2"/>
    <n v="0.09"/>
    <x v="1"/>
    <x v="0"/>
  </r>
  <r>
    <x v="1774"/>
    <n v="33"/>
    <x v="1"/>
    <x v="1"/>
    <x v="0"/>
    <n v="84.46"/>
    <x v="4"/>
    <n v="506.76"/>
    <n v="310"/>
    <x v="0"/>
    <x v="0"/>
    <n v="81"/>
    <x v="0"/>
    <d v="2021-07-27T00:00:00"/>
    <x v="0"/>
    <n v="94"/>
    <x v="1"/>
    <n v="0.2"/>
    <x v="1"/>
    <x v="0"/>
  </r>
  <r>
    <x v="1775"/>
    <n v="32"/>
    <x v="1"/>
    <x v="0"/>
    <x v="6"/>
    <n v="343.2"/>
    <x v="2"/>
    <n v="2402.4"/>
    <n v="63"/>
    <x v="0"/>
    <x v="3"/>
    <n v="0"/>
    <x v="2"/>
    <d v="2023-05-27T00:00:00"/>
    <x v="2"/>
    <n v="98"/>
    <x v="1"/>
    <n v="0.23"/>
    <x v="0"/>
    <x v="0"/>
  </r>
  <r>
    <x v="1776"/>
    <n v="78"/>
    <x v="3"/>
    <x v="2"/>
    <x v="6"/>
    <n v="73.72"/>
    <x v="9"/>
    <n v="1105.8"/>
    <n v="1"/>
    <x v="0"/>
    <x v="4"/>
    <n v="34.200000000000003"/>
    <x v="1"/>
    <d v="2021-07-18T00:00:00"/>
    <x v="0"/>
    <n v="27"/>
    <x v="2"/>
    <n v="0.28999999999999998"/>
    <x v="0"/>
    <x v="0"/>
  </r>
  <r>
    <x v="1776"/>
    <n v="74"/>
    <x v="3"/>
    <x v="1"/>
    <x v="2"/>
    <n v="65.14"/>
    <x v="10"/>
    <n v="325.7"/>
    <n v="165"/>
    <x v="0"/>
    <x v="2"/>
    <n v="50.6"/>
    <x v="0"/>
    <d v="2023-05-29T00:00:00"/>
    <x v="2"/>
    <n v="45"/>
    <x v="0"/>
    <n v="0.34"/>
    <x v="0"/>
    <x v="0"/>
  </r>
  <r>
    <x v="1777"/>
    <n v="70"/>
    <x v="3"/>
    <x v="0"/>
    <x v="6"/>
    <n v="94.1"/>
    <x v="2"/>
    <n v="658.69999999999993"/>
    <n v="262"/>
    <x v="0"/>
    <x v="4"/>
    <n v="15.4"/>
    <x v="2"/>
    <d v="2022-09-02T00:00:00"/>
    <x v="0"/>
    <n v="90"/>
    <x v="1"/>
    <n v="0.16"/>
    <x v="1"/>
    <x v="0"/>
  </r>
  <r>
    <x v="1777"/>
    <n v="63"/>
    <x v="0"/>
    <x v="0"/>
    <x v="5"/>
    <m/>
    <x v="0"/>
    <n v="0"/>
    <n v="91"/>
    <x v="0"/>
    <x v="0"/>
    <n v="51.6"/>
    <x v="0"/>
    <d v="2024-02-20T00:00:00"/>
    <x v="2"/>
    <n v="56"/>
    <x v="0"/>
    <n v="0.32"/>
    <x v="0"/>
    <x v="1"/>
  </r>
  <r>
    <x v="1778"/>
    <n v="75"/>
    <x v="3"/>
    <x v="1"/>
    <x v="9"/>
    <n v="68.13"/>
    <x v="0"/>
    <n v="613.16999999999996"/>
    <n v="283"/>
    <x v="0"/>
    <x v="2"/>
    <n v="20.3"/>
    <x v="1"/>
    <d v="2020-09-13T00:00:00"/>
    <x v="1"/>
    <n v="78"/>
    <x v="1"/>
    <n v="0.12"/>
    <x v="1"/>
    <x v="0"/>
  </r>
  <r>
    <x v="1779"/>
    <n v="32"/>
    <x v="1"/>
    <x v="0"/>
    <x v="7"/>
    <n v="174.26"/>
    <x v="8"/>
    <n v="2091.12"/>
    <n v="353"/>
    <x v="0"/>
    <x v="1"/>
    <n v="97.6"/>
    <x v="0"/>
    <d v="2024-12-13T00:00:00"/>
    <x v="2"/>
    <n v="57"/>
    <x v="0"/>
    <n v="0.22"/>
    <x v="0"/>
    <x v="0"/>
  </r>
  <r>
    <x v="1780"/>
    <n v="46"/>
    <x v="5"/>
    <x v="0"/>
    <x v="4"/>
    <n v="123.11"/>
    <x v="9"/>
    <n v="1846.65"/>
    <n v="159"/>
    <x v="0"/>
    <x v="2"/>
    <n v="0"/>
    <x v="2"/>
    <d v="2021-01-02T00:00:00"/>
    <x v="0"/>
    <n v="80"/>
    <x v="1"/>
    <n v="0.48"/>
    <x v="0"/>
    <x v="0"/>
  </r>
  <r>
    <x v="1781"/>
    <n v="62"/>
    <x v="0"/>
    <x v="2"/>
    <x v="5"/>
    <n v="72.91"/>
    <x v="13"/>
    <n v="1020.74"/>
    <n v="266"/>
    <x v="0"/>
    <x v="2"/>
    <n v="36.9"/>
    <x v="1"/>
    <d v="2024-01-06T00:00:00"/>
    <x v="2"/>
    <n v="64"/>
    <x v="0"/>
    <n v="0.06"/>
    <x v="1"/>
    <x v="0"/>
  </r>
  <r>
    <x v="1782"/>
    <n v="44"/>
    <x v="2"/>
    <x v="1"/>
    <x v="7"/>
    <n v="192.68"/>
    <x v="3"/>
    <n v="1926.8000000000002"/>
    <n v="141"/>
    <x v="0"/>
    <x v="4"/>
    <n v="75.7"/>
    <x v="0"/>
    <d v="2022-09-19T00:00:00"/>
    <x v="0"/>
    <n v="1"/>
    <x v="2"/>
    <n v="0.51"/>
    <x v="2"/>
    <x v="0"/>
  </r>
  <r>
    <x v="1783"/>
    <n v="42"/>
    <x v="2"/>
    <x v="1"/>
    <x v="8"/>
    <n v="174.22"/>
    <x v="3"/>
    <n v="1742.2"/>
    <n v="48"/>
    <x v="0"/>
    <x v="4"/>
    <n v="66.5"/>
    <x v="0"/>
    <d v="2022-08-01T00:00:00"/>
    <x v="0"/>
    <n v="80"/>
    <x v="1"/>
    <n v="0.42"/>
    <x v="0"/>
    <x v="0"/>
  </r>
  <r>
    <x v="1783"/>
    <n v="55"/>
    <x v="5"/>
    <x v="0"/>
    <x v="0"/>
    <n v="48.3"/>
    <x v="6"/>
    <n v="531.29999999999995"/>
    <n v="292"/>
    <x v="0"/>
    <x v="0"/>
    <n v="34.799999999999997"/>
    <x v="1"/>
    <d v="2024-03-17T00:00:00"/>
    <x v="2"/>
    <n v="61"/>
    <x v="0"/>
    <n v="0.18"/>
    <x v="1"/>
    <x v="0"/>
  </r>
  <r>
    <x v="1784"/>
    <n v="45"/>
    <x v="2"/>
    <x v="1"/>
    <x v="1"/>
    <n v="65.89"/>
    <x v="13"/>
    <n v="922.46"/>
    <n v="362"/>
    <x v="0"/>
    <x v="0"/>
    <n v="61.1"/>
    <x v="0"/>
    <d v="2020-12-10T00:00:00"/>
    <x v="1"/>
    <n v="16"/>
    <x v="2"/>
    <n v="0.18"/>
    <x v="1"/>
    <x v="0"/>
  </r>
  <r>
    <x v="1785"/>
    <n v="21"/>
    <x v="4"/>
    <x v="2"/>
    <x v="4"/>
    <n v="113.44"/>
    <x v="0"/>
    <n v="1020.96"/>
    <n v="1"/>
    <x v="0"/>
    <x v="4"/>
    <n v="44.3"/>
    <x v="1"/>
    <d v="2020-08-25T00:00:00"/>
    <x v="1"/>
    <n v="18"/>
    <x v="2"/>
    <n v="0.17"/>
    <x v="1"/>
    <x v="0"/>
  </r>
  <r>
    <x v="1785"/>
    <n v="73"/>
    <x v="3"/>
    <x v="1"/>
    <x v="6"/>
    <n v="145.11000000000001"/>
    <x v="0"/>
    <n v="1305.9900000000002"/>
    <n v="357"/>
    <x v="0"/>
    <x v="3"/>
    <n v="87.2"/>
    <x v="0"/>
    <d v="2021-09-04T00:00:00"/>
    <x v="0"/>
    <n v="54"/>
    <x v="0"/>
    <n v="0.54"/>
    <x v="2"/>
    <x v="0"/>
  </r>
  <r>
    <x v="1786"/>
    <n v="66"/>
    <x v="3"/>
    <x v="1"/>
    <x v="1"/>
    <n v="20.239999999999998"/>
    <x v="6"/>
    <n v="222.64"/>
    <n v="323"/>
    <x v="0"/>
    <x v="4"/>
    <n v="16.7"/>
    <x v="2"/>
    <d v="2025-06-04T00:00:00"/>
    <x v="2"/>
    <n v="47"/>
    <x v="0"/>
    <n v="0.43"/>
    <x v="0"/>
    <x v="0"/>
  </r>
  <r>
    <x v="1787"/>
    <n v="51"/>
    <x v="5"/>
    <x v="0"/>
    <x v="6"/>
    <n v="119.76"/>
    <x v="13"/>
    <n v="1676.64"/>
    <n v="4"/>
    <x v="0"/>
    <x v="1"/>
    <n v="61"/>
    <x v="0"/>
    <d v="2020-08-23T00:00:00"/>
    <x v="1"/>
    <n v="58"/>
    <x v="0"/>
    <n v="0.45"/>
    <x v="0"/>
    <x v="0"/>
  </r>
  <r>
    <x v="1787"/>
    <n v="20"/>
    <x v="4"/>
    <x v="1"/>
    <x v="6"/>
    <n v="106.48"/>
    <x v="3"/>
    <n v="1064.8"/>
    <n v="143"/>
    <x v="0"/>
    <x v="1"/>
    <n v="37.9"/>
    <x v="1"/>
    <d v="2023-04-27T00:00:00"/>
    <x v="2"/>
    <n v="54"/>
    <x v="0"/>
    <n v="0.26"/>
    <x v="0"/>
    <x v="0"/>
  </r>
  <r>
    <x v="1788"/>
    <n v="20"/>
    <x v="4"/>
    <x v="1"/>
    <x v="9"/>
    <n v="257.82"/>
    <x v="1"/>
    <n v="3351.66"/>
    <n v="362"/>
    <x v="0"/>
    <x v="1"/>
    <n v="23.7"/>
    <x v="1"/>
    <d v="2022-11-08T00:00:00"/>
    <x v="0"/>
    <n v="65"/>
    <x v="0"/>
    <n v="0.63"/>
    <x v="2"/>
    <x v="0"/>
  </r>
  <r>
    <x v="1788"/>
    <n v="79"/>
    <x v="3"/>
    <x v="0"/>
    <x v="4"/>
    <n v="134.43"/>
    <x v="2"/>
    <n v="941.01"/>
    <n v="286"/>
    <x v="0"/>
    <x v="4"/>
    <n v="89.7"/>
    <x v="0"/>
    <d v="2020-12-22T00:00:00"/>
    <x v="1"/>
    <n v="22"/>
    <x v="2"/>
    <n v="0.53"/>
    <x v="2"/>
    <x v="0"/>
  </r>
  <r>
    <x v="1788"/>
    <n v="68"/>
    <x v="3"/>
    <x v="0"/>
    <x v="9"/>
    <n v="99.7"/>
    <x v="0"/>
    <n v="897.30000000000007"/>
    <n v="363"/>
    <x v="0"/>
    <x v="4"/>
    <n v="23.6"/>
    <x v="1"/>
    <d v="2025-06-01T00:00:00"/>
    <x v="2"/>
    <n v="64"/>
    <x v="0"/>
    <n v="0.1"/>
    <x v="1"/>
    <x v="0"/>
  </r>
  <r>
    <x v="1789"/>
    <n v="38"/>
    <x v="2"/>
    <x v="0"/>
    <x v="5"/>
    <n v="236.51"/>
    <x v="2"/>
    <n v="1655.57"/>
    <n v="165"/>
    <x v="0"/>
    <x v="4"/>
    <n v="59.7"/>
    <x v="0"/>
    <d v="2024-09-29T00:00:00"/>
    <x v="2"/>
    <n v="60"/>
    <x v="0"/>
    <n v="0.34"/>
    <x v="0"/>
    <x v="0"/>
  </r>
  <r>
    <x v="1790"/>
    <n v="28"/>
    <x v="1"/>
    <x v="1"/>
    <x v="7"/>
    <n v="296.58"/>
    <x v="2"/>
    <n v="2076.06"/>
    <n v="175"/>
    <x v="0"/>
    <x v="3"/>
    <n v="73.2"/>
    <x v="0"/>
    <d v="2023-01-25T00:00:00"/>
    <x v="2"/>
    <n v="42"/>
    <x v="0"/>
    <n v="0.23"/>
    <x v="0"/>
    <x v="0"/>
  </r>
  <r>
    <x v="1791"/>
    <n v="62"/>
    <x v="0"/>
    <x v="1"/>
    <x v="2"/>
    <n v="91.76"/>
    <x v="17"/>
    <n v="275.28000000000003"/>
    <n v="68"/>
    <x v="0"/>
    <x v="1"/>
    <n v="19"/>
    <x v="2"/>
    <d v="2023-02-17T00:00:00"/>
    <x v="2"/>
    <n v="41"/>
    <x v="0"/>
    <n v="0.2"/>
    <x v="1"/>
    <x v="0"/>
  </r>
  <r>
    <x v="1791"/>
    <n v="18"/>
    <x v="4"/>
    <x v="1"/>
    <x v="8"/>
    <n v="122.35"/>
    <x v="0"/>
    <n v="1101.1499999999999"/>
    <n v="204"/>
    <x v="0"/>
    <x v="2"/>
    <n v="88.2"/>
    <x v="0"/>
    <d v="2024-07-10T00:00:00"/>
    <x v="2"/>
    <n v="58"/>
    <x v="0"/>
    <n v="0.33"/>
    <x v="0"/>
    <x v="0"/>
  </r>
  <r>
    <x v="1792"/>
    <n v="65"/>
    <x v="0"/>
    <x v="2"/>
    <x v="2"/>
    <n v="96.54"/>
    <x v="1"/>
    <n v="1255.02"/>
    <n v="337"/>
    <x v="0"/>
    <x v="3"/>
    <n v="7.3"/>
    <x v="2"/>
    <d v="2024-02-02T00:00:00"/>
    <x v="2"/>
    <n v="50"/>
    <x v="0"/>
    <n v="7.0000000000000007E-2"/>
    <x v="1"/>
    <x v="0"/>
  </r>
  <r>
    <x v="1792"/>
    <n v="68"/>
    <x v="3"/>
    <x v="1"/>
    <x v="5"/>
    <n v="196.86"/>
    <x v="3"/>
    <n v="1968.6000000000001"/>
    <n v="225"/>
    <x v="0"/>
    <x v="1"/>
    <n v="57"/>
    <x v="0"/>
    <d v="2022-07-22T00:00:00"/>
    <x v="0"/>
    <n v="7"/>
    <x v="2"/>
    <n v="0.06"/>
    <x v="1"/>
    <x v="0"/>
  </r>
  <r>
    <x v="1793"/>
    <n v="20"/>
    <x v="4"/>
    <x v="0"/>
    <x v="7"/>
    <n v="148.87"/>
    <x v="7"/>
    <n v="1190.96"/>
    <n v="129"/>
    <x v="0"/>
    <x v="2"/>
    <n v="45"/>
    <x v="1"/>
    <d v="2023-03-23T00:00:00"/>
    <x v="2"/>
    <n v="71"/>
    <x v="1"/>
    <n v="0.44"/>
    <x v="0"/>
    <x v="0"/>
  </r>
  <r>
    <x v="1794"/>
    <n v="38"/>
    <x v="2"/>
    <x v="1"/>
    <x v="2"/>
    <n v="151.49"/>
    <x v="3"/>
    <n v="1514.9"/>
    <n v="232"/>
    <x v="0"/>
    <x v="0"/>
    <n v="23.7"/>
    <x v="1"/>
    <d v="2020-10-15T00:00:00"/>
    <x v="1"/>
    <n v="96"/>
    <x v="1"/>
    <n v="0.09"/>
    <x v="1"/>
    <x v="0"/>
  </r>
  <r>
    <x v="1795"/>
    <n v="26"/>
    <x v="1"/>
    <x v="0"/>
    <x v="2"/>
    <n v="186.02"/>
    <x v="8"/>
    <n v="2232.2400000000002"/>
    <n v="254"/>
    <x v="0"/>
    <x v="0"/>
    <n v="38.5"/>
    <x v="1"/>
    <d v="2023-05-31T00:00:00"/>
    <x v="2"/>
    <n v="75"/>
    <x v="1"/>
    <n v="0.46"/>
    <x v="0"/>
    <x v="0"/>
  </r>
  <r>
    <x v="1795"/>
    <n v="29"/>
    <x v="1"/>
    <x v="2"/>
    <x v="6"/>
    <n v="96.48"/>
    <x v="6"/>
    <n v="1061.28"/>
    <n v="342"/>
    <x v="0"/>
    <x v="4"/>
    <n v="22.8"/>
    <x v="1"/>
    <d v="2021-09-06T00:00:00"/>
    <x v="0"/>
    <n v="35"/>
    <x v="0"/>
    <n v="0.27"/>
    <x v="0"/>
    <x v="0"/>
  </r>
  <r>
    <x v="1796"/>
    <n v="63"/>
    <x v="0"/>
    <x v="0"/>
    <x v="1"/>
    <n v="34.659999999999997"/>
    <x v="4"/>
    <n v="207.95999999999998"/>
    <n v="331"/>
    <x v="0"/>
    <x v="1"/>
    <n v="0"/>
    <x v="2"/>
    <d v="2024-08-24T00:00:00"/>
    <x v="2"/>
    <n v="38"/>
    <x v="0"/>
    <n v="0.19"/>
    <x v="1"/>
    <x v="0"/>
  </r>
  <r>
    <x v="1797"/>
    <n v="52"/>
    <x v="5"/>
    <x v="1"/>
    <x v="4"/>
    <n v="102"/>
    <x v="13"/>
    <n v="1428"/>
    <n v="53"/>
    <x v="0"/>
    <x v="1"/>
    <n v="0"/>
    <x v="2"/>
    <d v="2024-11-16T00:00:00"/>
    <x v="2"/>
    <n v="59"/>
    <x v="0"/>
    <n v="0.27"/>
    <x v="0"/>
    <x v="0"/>
  </r>
  <r>
    <x v="1797"/>
    <n v="75"/>
    <x v="3"/>
    <x v="1"/>
    <x v="9"/>
    <n v="41.14"/>
    <x v="2"/>
    <n v="287.98"/>
    <n v="126"/>
    <x v="0"/>
    <x v="3"/>
    <n v="75.099999999999994"/>
    <x v="0"/>
    <d v="2024-05-13T00:00:00"/>
    <x v="2"/>
    <n v="90"/>
    <x v="1"/>
    <n v="0.26"/>
    <x v="0"/>
    <x v="0"/>
  </r>
  <r>
    <x v="1798"/>
    <n v="59"/>
    <x v="0"/>
    <x v="0"/>
    <x v="0"/>
    <n v="64.760000000000005"/>
    <x v="1"/>
    <n v="841.88000000000011"/>
    <n v="361"/>
    <x v="0"/>
    <x v="4"/>
    <n v="50.8"/>
    <x v="0"/>
    <d v="2025-05-02T00:00:00"/>
    <x v="2"/>
    <n v="93"/>
    <x v="1"/>
    <n v="0.26"/>
    <x v="0"/>
    <x v="0"/>
  </r>
  <r>
    <x v="1799"/>
    <n v="21"/>
    <x v="4"/>
    <x v="1"/>
    <x v="0"/>
    <n v="127.53"/>
    <x v="8"/>
    <n v="1530.3600000000001"/>
    <n v="364"/>
    <x v="0"/>
    <x v="4"/>
    <n v="91.7"/>
    <x v="0"/>
    <d v="2025-01-29T00:00:00"/>
    <x v="2"/>
    <n v="60"/>
    <x v="0"/>
    <n v="0.24"/>
    <x v="0"/>
    <x v="0"/>
  </r>
  <r>
    <x v="1799"/>
    <n v="35"/>
    <x v="1"/>
    <x v="1"/>
    <x v="9"/>
    <n v="28.44"/>
    <x v="1"/>
    <n v="369.72"/>
    <n v="265"/>
    <x v="0"/>
    <x v="2"/>
    <n v="70.7"/>
    <x v="0"/>
    <d v="2021-04-10T00:00:00"/>
    <x v="0"/>
    <n v="92"/>
    <x v="1"/>
    <n v="0.15"/>
    <x v="1"/>
    <x v="0"/>
  </r>
  <r>
    <x v="1799"/>
    <n v="35"/>
    <x v="1"/>
    <x v="0"/>
    <x v="0"/>
    <m/>
    <x v="3"/>
    <n v="0"/>
    <n v="37"/>
    <x v="0"/>
    <x v="1"/>
    <n v="38"/>
    <x v="1"/>
    <d v="2023-05-30T00:00:00"/>
    <x v="2"/>
    <n v="5"/>
    <x v="2"/>
    <n v="0.37"/>
    <x v="0"/>
    <x v="1"/>
  </r>
  <r>
    <x v="1800"/>
    <n v="22"/>
    <x v="4"/>
    <x v="0"/>
    <x v="2"/>
    <n v="81.97"/>
    <x v="7"/>
    <n v="655.76"/>
    <n v="190"/>
    <x v="0"/>
    <x v="0"/>
    <n v="85.9"/>
    <x v="0"/>
    <d v="2022-11-22T00:00:00"/>
    <x v="0"/>
    <n v="30"/>
    <x v="2"/>
    <n v="0.25"/>
    <x v="0"/>
    <x v="0"/>
  </r>
  <r>
    <x v="1801"/>
    <n v="71"/>
    <x v="3"/>
    <x v="1"/>
    <x v="9"/>
    <n v="45.93"/>
    <x v="10"/>
    <n v="229.65"/>
    <n v="330"/>
    <x v="0"/>
    <x v="4"/>
    <n v="89.5"/>
    <x v="0"/>
    <d v="2023-12-07T00:00:00"/>
    <x v="2"/>
    <n v="91"/>
    <x v="1"/>
    <n v="0.4"/>
    <x v="0"/>
    <x v="0"/>
  </r>
  <r>
    <x v="1801"/>
    <n v="30"/>
    <x v="1"/>
    <x v="1"/>
    <x v="8"/>
    <n v="142.19"/>
    <x v="3"/>
    <n v="1421.9"/>
    <n v="285"/>
    <x v="0"/>
    <x v="4"/>
    <n v="11.6"/>
    <x v="2"/>
    <d v="2021-06-02T00:00:00"/>
    <x v="0"/>
    <n v="17"/>
    <x v="2"/>
    <n v="0.64"/>
    <x v="2"/>
    <x v="0"/>
  </r>
  <r>
    <x v="1801"/>
    <n v="50"/>
    <x v="5"/>
    <x v="1"/>
    <x v="5"/>
    <n v="69.36"/>
    <x v="1"/>
    <n v="901.68"/>
    <n v="32"/>
    <x v="0"/>
    <x v="1"/>
    <n v="11.3"/>
    <x v="2"/>
    <d v="2023-02-28T00:00:00"/>
    <x v="2"/>
    <n v="66"/>
    <x v="0"/>
    <n v="0.26"/>
    <x v="0"/>
    <x v="0"/>
  </r>
  <r>
    <x v="1802"/>
    <n v="63"/>
    <x v="0"/>
    <x v="1"/>
    <x v="5"/>
    <n v="82.84"/>
    <x v="0"/>
    <n v="745.56000000000006"/>
    <n v="92"/>
    <x v="0"/>
    <x v="2"/>
    <n v="50.6"/>
    <x v="0"/>
    <d v="2022-03-13T00:00:00"/>
    <x v="0"/>
    <n v="28"/>
    <x v="2"/>
    <n v="0.75"/>
    <x v="2"/>
    <x v="0"/>
  </r>
  <r>
    <x v="1802"/>
    <n v="71"/>
    <x v="3"/>
    <x v="1"/>
    <x v="5"/>
    <n v="72.92"/>
    <x v="1"/>
    <n v="947.96"/>
    <n v="354"/>
    <x v="0"/>
    <x v="0"/>
    <n v="0"/>
    <x v="2"/>
    <d v="2024-01-03T00:00:00"/>
    <x v="2"/>
    <n v="87"/>
    <x v="1"/>
    <n v="0.15"/>
    <x v="1"/>
    <x v="0"/>
  </r>
  <r>
    <x v="1803"/>
    <n v="56"/>
    <x v="0"/>
    <x v="1"/>
    <x v="0"/>
    <n v="151.37"/>
    <x v="7"/>
    <n v="1210.96"/>
    <n v="146"/>
    <x v="0"/>
    <x v="4"/>
    <n v="0"/>
    <x v="2"/>
    <d v="2025-03-04T00:00:00"/>
    <x v="2"/>
    <n v="20"/>
    <x v="2"/>
    <n v="0.34"/>
    <x v="0"/>
    <x v="0"/>
  </r>
  <r>
    <x v="1803"/>
    <n v="73"/>
    <x v="3"/>
    <x v="1"/>
    <x v="8"/>
    <n v="155.84"/>
    <x v="0"/>
    <n v="1402.56"/>
    <n v="278"/>
    <x v="0"/>
    <x v="4"/>
    <n v="15.3"/>
    <x v="2"/>
    <d v="2021-07-01T00:00:00"/>
    <x v="0"/>
    <n v="47"/>
    <x v="0"/>
    <n v="0.22"/>
    <x v="0"/>
    <x v="0"/>
  </r>
  <r>
    <x v="1804"/>
    <n v="63"/>
    <x v="0"/>
    <x v="2"/>
    <x v="8"/>
    <n v="98.49"/>
    <x v="10"/>
    <n v="492.45"/>
    <n v="103"/>
    <x v="0"/>
    <x v="2"/>
    <n v="63.1"/>
    <x v="0"/>
    <d v="2021-06-24T00:00:00"/>
    <x v="0"/>
    <n v="91"/>
    <x v="1"/>
    <n v="0.35"/>
    <x v="0"/>
    <x v="0"/>
  </r>
  <r>
    <x v="1805"/>
    <n v="41"/>
    <x v="2"/>
    <x v="0"/>
    <x v="7"/>
    <n v="20.63"/>
    <x v="4"/>
    <n v="123.78"/>
    <n v="17"/>
    <x v="0"/>
    <x v="2"/>
    <n v="0.1"/>
    <x v="2"/>
    <d v="2024-01-20T00:00:00"/>
    <x v="2"/>
    <n v="34"/>
    <x v="0"/>
    <n v="0.09"/>
    <x v="1"/>
    <x v="0"/>
  </r>
  <r>
    <x v="1806"/>
    <n v="33"/>
    <x v="1"/>
    <x v="1"/>
    <x v="4"/>
    <n v="86.88"/>
    <x v="17"/>
    <n v="260.64"/>
    <n v="257"/>
    <x v="0"/>
    <x v="3"/>
    <n v="56.3"/>
    <x v="0"/>
    <d v="2024-05-31T00:00:00"/>
    <x v="2"/>
    <n v="81"/>
    <x v="1"/>
    <n v="0.1"/>
    <x v="1"/>
    <x v="0"/>
  </r>
  <r>
    <x v="1807"/>
    <n v="78"/>
    <x v="3"/>
    <x v="0"/>
    <x v="0"/>
    <n v="98.54"/>
    <x v="7"/>
    <n v="788.32"/>
    <n v="135"/>
    <x v="0"/>
    <x v="0"/>
    <n v="17.100000000000001"/>
    <x v="2"/>
    <d v="2022-03-22T00:00:00"/>
    <x v="0"/>
    <n v="53"/>
    <x v="0"/>
    <n v="0.08"/>
    <x v="1"/>
    <x v="0"/>
  </r>
  <r>
    <x v="1808"/>
    <n v="38"/>
    <x v="2"/>
    <x v="0"/>
    <x v="5"/>
    <n v="100.44"/>
    <x v="3"/>
    <n v="1004.4"/>
    <n v="221"/>
    <x v="0"/>
    <x v="4"/>
    <n v="77.2"/>
    <x v="0"/>
    <d v="2024-07-03T00:00:00"/>
    <x v="2"/>
    <n v="71"/>
    <x v="1"/>
    <n v="0.28999999999999998"/>
    <x v="0"/>
    <x v="0"/>
  </r>
  <r>
    <x v="1808"/>
    <n v="64"/>
    <x v="0"/>
    <x v="1"/>
    <x v="3"/>
    <n v="110.11"/>
    <x v="0"/>
    <n v="990.99"/>
    <n v="129"/>
    <x v="0"/>
    <x v="4"/>
    <n v="28"/>
    <x v="1"/>
    <d v="2022-11-20T00:00:00"/>
    <x v="0"/>
    <n v="80"/>
    <x v="1"/>
    <n v="0.2"/>
    <x v="1"/>
    <x v="0"/>
  </r>
  <r>
    <x v="1809"/>
    <n v="76"/>
    <x v="3"/>
    <x v="1"/>
    <x v="1"/>
    <n v="52.79"/>
    <x v="8"/>
    <n v="633.48"/>
    <n v="203"/>
    <x v="0"/>
    <x v="4"/>
    <n v="68.599999999999994"/>
    <x v="0"/>
    <d v="2020-08-27T00:00:00"/>
    <x v="1"/>
    <n v="48"/>
    <x v="0"/>
    <n v="0.75"/>
    <x v="2"/>
    <x v="0"/>
  </r>
  <r>
    <x v="1810"/>
    <n v="62"/>
    <x v="0"/>
    <x v="0"/>
    <x v="6"/>
    <n v="160.29"/>
    <x v="6"/>
    <n v="1763.1899999999998"/>
    <n v="209"/>
    <x v="0"/>
    <x v="2"/>
    <n v="98"/>
    <x v="0"/>
    <d v="2021-10-23T00:00:00"/>
    <x v="0"/>
    <n v="30"/>
    <x v="2"/>
    <n v="0.18"/>
    <x v="1"/>
    <x v="0"/>
  </r>
  <r>
    <x v="1811"/>
    <n v="44"/>
    <x v="2"/>
    <x v="1"/>
    <x v="3"/>
    <n v="120.95"/>
    <x v="7"/>
    <n v="967.6"/>
    <n v="277"/>
    <x v="0"/>
    <x v="4"/>
    <n v="0"/>
    <x v="2"/>
    <d v="2025-05-08T00:00:00"/>
    <x v="2"/>
    <n v="74"/>
    <x v="1"/>
    <n v="0.26"/>
    <x v="0"/>
    <x v="0"/>
  </r>
  <r>
    <x v="1812"/>
    <n v="48"/>
    <x v="5"/>
    <x v="0"/>
    <x v="3"/>
    <m/>
    <x v="1"/>
    <n v="0"/>
    <n v="27"/>
    <x v="0"/>
    <x v="0"/>
    <n v="98.5"/>
    <x v="0"/>
    <d v="2022-06-04T00:00:00"/>
    <x v="0"/>
    <n v="5"/>
    <x v="2"/>
    <n v="0.42"/>
    <x v="0"/>
    <x v="1"/>
  </r>
  <r>
    <x v="1813"/>
    <n v="74"/>
    <x v="3"/>
    <x v="0"/>
    <x v="5"/>
    <n v="252.78"/>
    <x v="6"/>
    <n v="2780.58"/>
    <n v="223"/>
    <x v="0"/>
    <x v="2"/>
    <n v="18.399999999999999"/>
    <x v="2"/>
    <d v="2021-06-10T00:00:00"/>
    <x v="0"/>
    <n v="88"/>
    <x v="1"/>
    <n v="0.21"/>
    <x v="0"/>
    <x v="0"/>
  </r>
  <r>
    <x v="1814"/>
    <n v="62"/>
    <x v="0"/>
    <x v="0"/>
    <x v="9"/>
    <n v="141.38999999999999"/>
    <x v="8"/>
    <n v="1696.6799999999998"/>
    <n v="166"/>
    <x v="0"/>
    <x v="0"/>
    <n v="28"/>
    <x v="1"/>
    <d v="2024-01-29T00:00:00"/>
    <x v="2"/>
    <n v="77"/>
    <x v="1"/>
    <n v="0.31"/>
    <x v="0"/>
    <x v="0"/>
  </r>
  <r>
    <x v="1815"/>
    <n v="57"/>
    <x v="0"/>
    <x v="1"/>
    <x v="7"/>
    <n v="25.05"/>
    <x v="1"/>
    <n v="325.65000000000003"/>
    <n v="79"/>
    <x v="0"/>
    <x v="2"/>
    <n v="86"/>
    <x v="0"/>
    <d v="2021-05-30T00:00:00"/>
    <x v="0"/>
    <n v="57"/>
    <x v="0"/>
    <n v="0.15"/>
    <x v="1"/>
    <x v="0"/>
  </r>
  <r>
    <x v="1816"/>
    <n v="46"/>
    <x v="5"/>
    <x v="0"/>
    <x v="5"/>
    <m/>
    <x v="0"/>
    <n v="0"/>
    <n v="35"/>
    <x v="0"/>
    <x v="3"/>
    <n v="40"/>
    <x v="1"/>
    <d v="2022-09-21T00:00:00"/>
    <x v="0"/>
    <n v="11"/>
    <x v="2"/>
    <n v="0.47"/>
    <x v="0"/>
    <x v="1"/>
  </r>
  <r>
    <x v="1817"/>
    <n v="32"/>
    <x v="1"/>
    <x v="0"/>
    <x v="8"/>
    <n v="79.930000000000007"/>
    <x v="6"/>
    <n v="879.23"/>
    <n v="121"/>
    <x v="0"/>
    <x v="4"/>
    <n v="58.2"/>
    <x v="0"/>
    <d v="2022-08-14T00:00:00"/>
    <x v="0"/>
    <n v="11"/>
    <x v="2"/>
    <n v="0.16"/>
    <x v="1"/>
    <x v="0"/>
  </r>
  <r>
    <x v="1817"/>
    <n v="55"/>
    <x v="5"/>
    <x v="1"/>
    <x v="7"/>
    <n v="116.73"/>
    <x v="0"/>
    <n v="1050.57"/>
    <n v="310"/>
    <x v="0"/>
    <x v="3"/>
    <n v="31.9"/>
    <x v="1"/>
    <d v="2022-06-30T00:00:00"/>
    <x v="0"/>
    <n v="96"/>
    <x v="1"/>
    <n v="0.3"/>
    <x v="0"/>
    <x v="0"/>
  </r>
  <r>
    <x v="1818"/>
    <n v="37"/>
    <x v="2"/>
    <x v="1"/>
    <x v="4"/>
    <n v="94.52"/>
    <x v="10"/>
    <n v="472.59999999999997"/>
    <n v="301"/>
    <x v="0"/>
    <x v="1"/>
    <n v="48.1"/>
    <x v="1"/>
    <d v="2021-11-17T00:00:00"/>
    <x v="0"/>
    <n v="12"/>
    <x v="2"/>
    <n v="0.21"/>
    <x v="0"/>
    <x v="0"/>
  </r>
  <r>
    <x v="1818"/>
    <n v="36"/>
    <x v="2"/>
    <x v="0"/>
    <x v="5"/>
    <n v="63.44"/>
    <x v="6"/>
    <n v="697.83999999999992"/>
    <n v="156"/>
    <x v="0"/>
    <x v="1"/>
    <n v="58.3"/>
    <x v="0"/>
    <d v="2023-01-10T00:00:00"/>
    <x v="2"/>
    <n v="4"/>
    <x v="2"/>
    <n v="0.28000000000000003"/>
    <x v="0"/>
    <x v="0"/>
  </r>
  <r>
    <x v="1819"/>
    <n v="59"/>
    <x v="0"/>
    <x v="1"/>
    <x v="1"/>
    <n v="147.25"/>
    <x v="3"/>
    <n v="1472.5"/>
    <n v="315"/>
    <x v="0"/>
    <x v="1"/>
    <n v="40.1"/>
    <x v="1"/>
    <d v="2021-09-21T00:00:00"/>
    <x v="0"/>
    <n v="19"/>
    <x v="2"/>
    <n v="0.41"/>
    <x v="0"/>
    <x v="0"/>
  </r>
  <r>
    <x v="1820"/>
    <n v="70"/>
    <x v="3"/>
    <x v="1"/>
    <x v="3"/>
    <n v="199.42"/>
    <x v="13"/>
    <n v="2791.8799999999997"/>
    <n v="195"/>
    <x v="0"/>
    <x v="1"/>
    <n v="56.7"/>
    <x v="0"/>
    <d v="2023-06-27T00:00:00"/>
    <x v="2"/>
    <n v="98"/>
    <x v="1"/>
    <n v="0.21"/>
    <x v="0"/>
    <x v="0"/>
  </r>
  <r>
    <x v="1821"/>
    <n v="65"/>
    <x v="0"/>
    <x v="1"/>
    <x v="8"/>
    <n v="111.09"/>
    <x v="5"/>
    <n v="1888.53"/>
    <n v="239"/>
    <x v="0"/>
    <x v="1"/>
    <n v="93.6"/>
    <x v="0"/>
    <d v="2025-06-06T00:00:00"/>
    <x v="2"/>
    <n v="84"/>
    <x v="1"/>
    <n v="0.3"/>
    <x v="0"/>
    <x v="0"/>
  </r>
  <r>
    <x v="1821"/>
    <n v="78"/>
    <x v="3"/>
    <x v="0"/>
    <x v="3"/>
    <n v="163.99"/>
    <x v="7"/>
    <n v="1311.92"/>
    <n v="200"/>
    <x v="0"/>
    <x v="0"/>
    <n v="15.9"/>
    <x v="2"/>
    <d v="2021-04-08T00:00:00"/>
    <x v="0"/>
    <n v="31"/>
    <x v="2"/>
    <n v="0.47"/>
    <x v="0"/>
    <x v="0"/>
  </r>
  <r>
    <x v="1822"/>
    <n v="56"/>
    <x v="0"/>
    <x v="1"/>
    <x v="1"/>
    <n v="68.87"/>
    <x v="11"/>
    <n v="1308.5300000000002"/>
    <n v="215"/>
    <x v="0"/>
    <x v="3"/>
    <n v="95.3"/>
    <x v="0"/>
    <d v="2021-02-18T00:00:00"/>
    <x v="0"/>
    <n v="19"/>
    <x v="2"/>
    <n v="0.2"/>
    <x v="1"/>
    <x v="0"/>
  </r>
  <r>
    <x v="1823"/>
    <n v="60"/>
    <x v="0"/>
    <x v="1"/>
    <x v="5"/>
    <n v="97.01"/>
    <x v="3"/>
    <n v="970.1"/>
    <n v="24"/>
    <x v="0"/>
    <x v="1"/>
    <n v="65.3"/>
    <x v="0"/>
    <d v="2022-02-08T00:00:00"/>
    <x v="0"/>
    <n v="63"/>
    <x v="0"/>
    <n v="0.2"/>
    <x v="1"/>
    <x v="0"/>
  </r>
  <r>
    <x v="1824"/>
    <n v="21"/>
    <x v="4"/>
    <x v="2"/>
    <x v="3"/>
    <n v="63.36"/>
    <x v="7"/>
    <n v="506.88"/>
    <n v="347"/>
    <x v="0"/>
    <x v="2"/>
    <n v="20.5"/>
    <x v="1"/>
    <d v="2021-09-13T00:00:00"/>
    <x v="0"/>
    <n v="94"/>
    <x v="1"/>
    <n v="0.14000000000000001"/>
    <x v="1"/>
    <x v="0"/>
  </r>
  <r>
    <x v="1825"/>
    <n v="35"/>
    <x v="1"/>
    <x v="0"/>
    <x v="8"/>
    <n v="457.22"/>
    <x v="11"/>
    <n v="8687.18"/>
    <n v="53"/>
    <x v="0"/>
    <x v="1"/>
    <n v="93.2"/>
    <x v="0"/>
    <d v="2024-08-16T00:00:00"/>
    <x v="2"/>
    <n v="8"/>
    <x v="2"/>
    <n v="0.36"/>
    <x v="0"/>
    <x v="0"/>
  </r>
  <r>
    <x v="1825"/>
    <n v="44"/>
    <x v="2"/>
    <x v="0"/>
    <x v="7"/>
    <n v="46.59"/>
    <x v="3"/>
    <n v="465.90000000000003"/>
    <n v="88"/>
    <x v="0"/>
    <x v="2"/>
    <n v="28.9"/>
    <x v="1"/>
    <d v="2022-04-08T00:00:00"/>
    <x v="0"/>
    <n v="12"/>
    <x v="2"/>
    <n v="0.09"/>
    <x v="1"/>
    <x v="0"/>
  </r>
  <r>
    <x v="1826"/>
    <n v="40"/>
    <x v="2"/>
    <x v="0"/>
    <x v="1"/>
    <n v="144.16999999999999"/>
    <x v="2"/>
    <n v="1009.1899999999999"/>
    <n v="158"/>
    <x v="0"/>
    <x v="0"/>
    <n v="11.6"/>
    <x v="2"/>
    <d v="2020-10-07T00:00:00"/>
    <x v="1"/>
    <n v="27"/>
    <x v="2"/>
    <n v="0.33"/>
    <x v="0"/>
    <x v="0"/>
  </r>
  <r>
    <x v="1827"/>
    <n v="27"/>
    <x v="1"/>
    <x v="2"/>
    <x v="3"/>
    <n v="79.84"/>
    <x v="4"/>
    <n v="479.04"/>
    <n v="189"/>
    <x v="0"/>
    <x v="2"/>
    <n v="82.7"/>
    <x v="0"/>
    <d v="2025-01-18T00:00:00"/>
    <x v="2"/>
    <n v="76"/>
    <x v="1"/>
    <n v="0.1"/>
    <x v="1"/>
    <x v="0"/>
  </r>
  <r>
    <x v="1827"/>
    <n v="39"/>
    <x v="2"/>
    <x v="0"/>
    <x v="9"/>
    <n v="39.75"/>
    <x v="12"/>
    <n v="636"/>
    <n v="74"/>
    <x v="0"/>
    <x v="0"/>
    <n v="58.6"/>
    <x v="0"/>
    <d v="2023-07-01T00:00:00"/>
    <x v="2"/>
    <n v="64"/>
    <x v="0"/>
    <n v="0.49"/>
    <x v="0"/>
    <x v="0"/>
  </r>
  <r>
    <x v="1828"/>
    <n v="46"/>
    <x v="5"/>
    <x v="0"/>
    <x v="5"/>
    <n v="39.03"/>
    <x v="3"/>
    <n v="390.3"/>
    <n v="339"/>
    <x v="0"/>
    <x v="4"/>
    <n v="69.400000000000006"/>
    <x v="0"/>
    <d v="2023-05-12T00:00:00"/>
    <x v="2"/>
    <n v="38"/>
    <x v="0"/>
    <n v="0.24"/>
    <x v="0"/>
    <x v="0"/>
  </r>
  <r>
    <x v="1829"/>
    <n v="79"/>
    <x v="3"/>
    <x v="0"/>
    <x v="4"/>
    <n v="78.099999999999994"/>
    <x v="12"/>
    <n v="1249.5999999999999"/>
    <n v="42"/>
    <x v="0"/>
    <x v="3"/>
    <n v="73.599999999999994"/>
    <x v="0"/>
    <d v="2024-09-10T00:00:00"/>
    <x v="2"/>
    <n v="11"/>
    <x v="2"/>
    <n v="0.17"/>
    <x v="1"/>
    <x v="0"/>
  </r>
  <r>
    <x v="1830"/>
    <n v="24"/>
    <x v="4"/>
    <x v="0"/>
    <x v="0"/>
    <n v="139.97"/>
    <x v="4"/>
    <n v="839.81999999999994"/>
    <n v="93"/>
    <x v="0"/>
    <x v="4"/>
    <n v="17.100000000000001"/>
    <x v="2"/>
    <d v="2022-03-04T00:00:00"/>
    <x v="0"/>
    <n v="53"/>
    <x v="0"/>
    <n v="0.51"/>
    <x v="2"/>
    <x v="0"/>
  </r>
  <r>
    <x v="1831"/>
    <n v="73"/>
    <x v="3"/>
    <x v="0"/>
    <x v="5"/>
    <n v="70.959999999999994"/>
    <x v="0"/>
    <n v="638.64"/>
    <n v="14"/>
    <x v="0"/>
    <x v="3"/>
    <n v="83"/>
    <x v="0"/>
    <d v="2022-07-28T00:00:00"/>
    <x v="0"/>
    <n v="55"/>
    <x v="0"/>
    <n v="0.16"/>
    <x v="1"/>
    <x v="0"/>
  </r>
  <r>
    <x v="1832"/>
    <n v="34"/>
    <x v="1"/>
    <x v="2"/>
    <x v="4"/>
    <n v="134.26"/>
    <x v="7"/>
    <n v="1074.08"/>
    <n v="119"/>
    <x v="0"/>
    <x v="0"/>
    <n v="70.5"/>
    <x v="0"/>
    <d v="2022-07-24T00:00:00"/>
    <x v="0"/>
    <n v="69"/>
    <x v="1"/>
    <n v="0.03"/>
    <x v="1"/>
    <x v="0"/>
  </r>
  <r>
    <x v="1833"/>
    <n v="71"/>
    <x v="3"/>
    <x v="1"/>
    <x v="9"/>
    <n v="79.22"/>
    <x v="13"/>
    <n v="1109.08"/>
    <n v="0"/>
    <x v="0"/>
    <x v="0"/>
    <n v="51.1"/>
    <x v="0"/>
    <d v="2025-02-02T00:00:00"/>
    <x v="2"/>
    <n v="52"/>
    <x v="0"/>
    <n v="0.27"/>
    <x v="0"/>
    <x v="1"/>
  </r>
  <r>
    <x v="1834"/>
    <n v="66"/>
    <x v="3"/>
    <x v="0"/>
    <x v="6"/>
    <n v="127.9"/>
    <x v="6"/>
    <n v="1406.9"/>
    <n v="74"/>
    <x v="0"/>
    <x v="4"/>
    <n v="63.8"/>
    <x v="0"/>
    <d v="2021-12-14T00:00:00"/>
    <x v="0"/>
    <n v="34"/>
    <x v="0"/>
    <n v="0.13"/>
    <x v="1"/>
    <x v="0"/>
  </r>
  <r>
    <x v="1835"/>
    <n v="62"/>
    <x v="0"/>
    <x v="1"/>
    <x v="3"/>
    <n v="76.06"/>
    <x v="6"/>
    <n v="836.66000000000008"/>
    <n v="213"/>
    <x v="0"/>
    <x v="1"/>
    <n v="81"/>
    <x v="0"/>
    <d v="2020-09-20T00:00:00"/>
    <x v="1"/>
    <n v="71"/>
    <x v="1"/>
    <n v="0.56999999999999995"/>
    <x v="2"/>
    <x v="0"/>
  </r>
  <r>
    <x v="1836"/>
    <n v="35"/>
    <x v="1"/>
    <x v="2"/>
    <x v="1"/>
    <n v="122.73"/>
    <x v="2"/>
    <n v="859.11"/>
    <n v="213"/>
    <x v="0"/>
    <x v="2"/>
    <n v="36.9"/>
    <x v="1"/>
    <d v="2023-05-10T00:00:00"/>
    <x v="2"/>
    <n v="15"/>
    <x v="2"/>
    <n v="0.32"/>
    <x v="0"/>
    <x v="0"/>
  </r>
  <r>
    <x v="1837"/>
    <n v="38"/>
    <x v="2"/>
    <x v="1"/>
    <x v="0"/>
    <n v="89.04"/>
    <x v="12"/>
    <n v="1424.64"/>
    <n v="202"/>
    <x v="0"/>
    <x v="0"/>
    <n v="5"/>
    <x v="2"/>
    <d v="2022-12-20T00:00:00"/>
    <x v="0"/>
    <n v="81"/>
    <x v="1"/>
    <n v="0.38"/>
    <x v="0"/>
    <x v="0"/>
  </r>
  <r>
    <x v="1838"/>
    <n v="67"/>
    <x v="3"/>
    <x v="1"/>
    <x v="6"/>
    <n v="105.09"/>
    <x v="8"/>
    <n v="1261.08"/>
    <n v="1"/>
    <x v="0"/>
    <x v="2"/>
    <n v="30.3"/>
    <x v="1"/>
    <d v="2023-08-06T00:00:00"/>
    <x v="2"/>
    <n v="78"/>
    <x v="1"/>
    <n v="0.15"/>
    <x v="1"/>
    <x v="0"/>
  </r>
  <r>
    <x v="1839"/>
    <n v="69"/>
    <x v="3"/>
    <x v="0"/>
    <x v="7"/>
    <n v="85.36"/>
    <x v="8"/>
    <n v="1024.32"/>
    <n v="156"/>
    <x v="0"/>
    <x v="1"/>
    <n v="58.9"/>
    <x v="0"/>
    <d v="2020-08-01T00:00:00"/>
    <x v="1"/>
    <n v="96"/>
    <x v="1"/>
    <n v="0.15"/>
    <x v="1"/>
    <x v="0"/>
  </r>
  <r>
    <x v="1840"/>
    <n v="47"/>
    <x v="5"/>
    <x v="1"/>
    <x v="7"/>
    <n v="174.27"/>
    <x v="6"/>
    <n v="1916.97"/>
    <n v="14"/>
    <x v="0"/>
    <x v="0"/>
    <n v="81.099999999999994"/>
    <x v="0"/>
    <d v="2023-01-14T00:00:00"/>
    <x v="2"/>
    <n v="2"/>
    <x v="2"/>
    <n v="0.54"/>
    <x v="2"/>
    <x v="0"/>
  </r>
  <r>
    <x v="1841"/>
    <n v="51"/>
    <x v="5"/>
    <x v="0"/>
    <x v="5"/>
    <n v="28.21"/>
    <x v="4"/>
    <n v="169.26"/>
    <n v="324"/>
    <x v="0"/>
    <x v="0"/>
    <n v="9.4"/>
    <x v="2"/>
    <d v="2021-06-29T00:00:00"/>
    <x v="0"/>
    <n v="71"/>
    <x v="1"/>
    <n v="0.16"/>
    <x v="1"/>
    <x v="0"/>
  </r>
  <r>
    <x v="1842"/>
    <n v="36"/>
    <x v="2"/>
    <x v="0"/>
    <x v="1"/>
    <n v="64.27"/>
    <x v="0"/>
    <n v="578.42999999999995"/>
    <n v="218"/>
    <x v="0"/>
    <x v="0"/>
    <n v="43.2"/>
    <x v="1"/>
    <d v="2023-04-26T00:00:00"/>
    <x v="2"/>
    <n v="74"/>
    <x v="1"/>
    <n v="0.22"/>
    <x v="0"/>
    <x v="0"/>
  </r>
  <r>
    <x v="1842"/>
    <n v="43"/>
    <x v="2"/>
    <x v="1"/>
    <x v="5"/>
    <n v="165.01"/>
    <x v="10"/>
    <n v="825.05"/>
    <n v="212"/>
    <x v="0"/>
    <x v="3"/>
    <n v="0"/>
    <x v="2"/>
    <d v="2024-09-03T00:00:00"/>
    <x v="2"/>
    <n v="52"/>
    <x v="0"/>
    <n v="0.51"/>
    <x v="2"/>
    <x v="0"/>
  </r>
  <r>
    <x v="1843"/>
    <n v="39"/>
    <x v="2"/>
    <x v="1"/>
    <x v="6"/>
    <n v="59.66"/>
    <x v="1"/>
    <n v="775.57999999999993"/>
    <n v="156"/>
    <x v="0"/>
    <x v="1"/>
    <n v="5.9"/>
    <x v="2"/>
    <d v="2023-07-15T00:00:00"/>
    <x v="2"/>
    <n v="58"/>
    <x v="0"/>
    <n v="0.3"/>
    <x v="0"/>
    <x v="0"/>
  </r>
  <r>
    <x v="1844"/>
    <n v="49"/>
    <x v="5"/>
    <x v="1"/>
    <x v="3"/>
    <n v="56.08"/>
    <x v="3"/>
    <n v="560.79999999999995"/>
    <n v="40"/>
    <x v="0"/>
    <x v="1"/>
    <n v="60.7"/>
    <x v="0"/>
    <d v="2024-11-16T00:00:00"/>
    <x v="2"/>
    <n v="97"/>
    <x v="1"/>
    <n v="0.3"/>
    <x v="0"/>
    <x v="0"/>
  </r>
  <r>
    <x v="1845"/>
    <n v="71"/>
    <x v="3"/>
    <x v="1"/>
    <x v="7"/>
    <n v="219.52"/>
    <x v="2"/>
    <n v="1536.64"/>
    <n v="295"/>
    <x v="0"/>
    <x v="3"/>
    <n v="27.9"/>
    <x v="1"/>
    <d v="2021-12-07T00:00:00"/>
    <x v="0"/>
    <n v="97"/>
    <x v="1"/>
    <n v="0.13"/>
    <x v="1"/>
    <x v="0"/>
  </r>
  <r>
    <x v="1845"/>
    <n v="27"/>
    <x v="1"/>
    <x v="1"/>
    <x v="7"/>
    <n v="136.1"/>
    <x v="6"/>
    <n v="1497.1"/>
    <n v="35"/>
    <x v="0"/>
    <x v="4"/>
    <n v="98.3"/>
    <x v="0"/>
    <d v="2023-10-11T00:00:00"/>
    <x v="2"/>
    <n v="2"/>
    <x v="2"/>
    <n v="0.35"/>
    <x v="0"/>
    <x v="0"/>
  </r>
  <r>
    <x v="1846"/>
    <n v="32"/>
    <x v="1"/>
    <x v="1"/>
    <x v="9"/>
    <n v="142.87"/>
    <x v="0"/>
    <n v="1285.83"/>
    <n v="337"/>
    <x v="0"/>
    <x v="0"/>
    <n v="23.8"/>
    <x v="1"/>
    <d v="2023-06-13T00:00:00"/>
    <x v="2"/>
    <n v="82"/>
    <x v="1"/>
    <n v="0.15"/>
    <x v="1"/>
    <x v="0"/>
  </r>
  <r>
    <x v="1847"/>
    <n v="56"/>
    <x v="0"/>
    <x v="1"/>
    <x v="8"/>
    <n v="110.81"/>
    <x v="17"/>
    <n v="332.43"/>
    <n v="7"/>
    <x v="0"/>
    <x v="0"/>
    <n v="55.5"/>
    <x v="0"/>
    <d v="2025-04-11T00:00:00"/>
    <x v="2"/>
    <n v="85"/>
    <x v="1"/>
    <n v="0.35"/>
    <x v="0"/>
    <x v="0"/>
  </r>
  <r>
    <x v="1848"/>
    <n v="49"/>
    <x v="5"/>
    <x v="0"/>
    <x v="3"/>
    <n v="89.67"/>
    <x v="3"/>
    <n v="896.7"/>
    <n v="226"/>
    <x v="0"/>
    <x v="0"/>
    <n v="22.4"/>
    <x v="1"/>
    <d v="2024-02-23T00:00:00"/>
    <x v="2"/>
    <n v="61"/>
    <x v="0"/>
    <n v="0.12"/>
    <x v="1"/>
    <x v="0"/>
  </r>
  <r>
    <x v="1849"/>
    <n v="78"/>
    <x v="3"/>
    <x v="1"/>
    <x v="7"/>
    <m/>
    <x v="9"/>
    <n v="0"/>
    <n v="244"/>
    <x v="0"/>
    <x v="0"/>
    <n v="76.599999999999994"/>
    <x v="0"/>
    <d v="2023-12-22T00:00:00"/>
    <x v="2"/>
    <n v="82"/>
    <x v="1"/>
    <n v="0.64"/>
    <x v="2"/>
    <x v="1"/>
  </r>
  <r>
    <x v="1850"/>
    <n v="60"/>
    <x v="0"/>
    <x v="1"/>
    <x v="7"/>
    <n v="167.1"/>
    <x v="3"/>
    <n v="1671"/>
    <n v="236"/>
    <x v="0"/>
    <x v="2"/>
    <n v="9"/>
    <x v="2"/>
    <d v="2021-09-14T00:00:00"/>
    <x v="0"/>
    <n v="93"/>
    <x v="1"/>
    <n v="0.05"/>
    <x v="1"/>
    <x v="0"/>
  </r>
  <r>
    <x v="1851"/>
    <n v="33"/>
    <x v="1"/>
    <x v="0"/>
    <x v="0"/>
    <n v="81.680000000000007"/>
    <x v="8"/>
    <n v="980.16000000000008"/>
    <n v="113"/>
    <x v="0"/>
    <x v="3"/>
    <n v="77.599999999999994"/>
    <x v="0"/>
    <d v="2025-04-27T00:00:00"/>
    <x v="2"/>
    <n v="13"/>
    <x v="2"/>
    <n v="0.24"/>
    <x v="0"/>
    <x v="0"/>
  </r>
  <r>
    <x v="1852"/>
    <n v="71"/>
    <x v="3"/>
    <x v="0"/>
    <x v="9"/>
    <n v="159.44"/>
    <x v="2"/>
    <n v="1116.08"/>
    <n v="330"/>
    <x v="0"/>
    <x v="3"/>
    <n v="57.2"/>
    <x v="0"/>
    <d v="2021-09-10T00:00:00"/>
    <x v="0"/>
    <n v="79"/>
    <x v="1"/>
    <n v="0.27"/>
    <x v="0"/>
    <x v="0"/>
  </r>
  <r>
    <x v="1853"/>
    <n v="31"/>
    <x v="1"/>
    <x v="1"/>
    <x v="6"/>
    <n v="25.54"/>
    <x v="6"/>
    <n v="280.94"/>
    <n v="141"/>
    <x v="0"/>
    <x v="3"/>
    <n v="75.400000000000006"/>
    <x v="0"/>
    <d v="2022-12-21T00:00:00"/>
    <x v="0"/>
    <n v="57"/>
    <x v="0"/>
    <n v="0.08"/>
    <x v="1"/>
    <x v="0"/>
  </r>
  <r>
    <x v="1854"/>
    <n v="77"/>
    <x v="3"/>
    <x v="0"/>
    <x v="9"/>
    <n v="43.28"/>
    <x v="3"/>
    <n v="432.8"/>
    <n v="65"/>
    <x v="0"/>
    <x v="0"/>
    <n v="24.6"/>
    <x v="1"/>
    <d v="2023-03-23T00:00:00"/>
    <x v="2"/>
    <n v="94"/>
    <x v="1"/>
    <n v="0.38"/>
    <x v="0"/>
    <x v="0"/>
  </r>
  <r>
    <x v="1855"/>
    <n v="46"/>
    <x v="5"/>
    <x v="1"/>
    <x v="7"/>
    <n v="92.04"/>
    <x v="17"/>
    <n v="276.12"/>
    <n v="202"/>
    <x v="0"/>
    <x v="3"/>
    <n v="52.9"/>
    <x v="0"/>
    <d v="2022-12-13T00:00:00"/>
    <x v="0"/>
    <n v="69"/>
    <x v="1"/>
    <n v="0.18"/>
    <x v="1"/>
    <x v="0"/>
  </r>
  <r>
    <x v="1856"/>
    <n v="49"/>
    <x v="5"/>
    <x v="0"/>
    <x v="8"/>
    <n v="112.29"/>
    <x v="0"/>
    <n v="1010.61"/>
    <n v="61"/>
    <x v="0"/>
    <x v="0"/>
    <n v="18.100000000000001"/>
    <x v="2"/>
    <d v="2023-11-13T00:00:00"/>
    <x v="2"/>
    <n v="38"/>
    <x v="0"/>
    <n v="0.14000000000000001"/>
    <x v="1"/>
    <x v="0"/>
  </r>
  <r>
    <x v="1857"/>
    <n v="69"/>
    <x v="3"/>
    <x v="1"/>
    <x v="1"/>
    <n v="41.3"/>
    <x v="3"/>
    <n v="413"/>
    <n v="112"/>
    <x v="0"/>
    <x v="1"/>
    <n v="20.6"/>
    <x v="1"/>
    <d v="2020-08-29T00:00:00"/>
    <x v="1"/>
    <n v="97"/>
    <x v="1"/>
    <n v="0.28000000000000003"/>
    <x v="0"/>
    <x v="0"/>
  </r>
  <r>
    <x v="1858"/>
    <n v="40"/>
    <x v="2"/>
    <x v="0"/>
    <x v="1"/>
    <n v="118.31"/>
    <x v="4"/>
    <n v="709.86"/>
    <n v="322"/>
    <x v="0"/>
    <x v="2"/>
    <n v="78.7"/>
    <x v="0"/>
    <d v="2023-02-07T00:00:00"/>
    <x v="2"/>
    <n v="88"/>
    <x v="1"/>
    <n v="0.39"/>
    <x v="0"/>
    <x v="0"/>
  </r>
  <r>
    <x v="1859"/>
    <n v="46"/>
    <x v="5"/>
    <x v="0"/>
    <x v="4"/>
    <n v="48.01"/>
    <x v="14"/>
    <n v="192.04"/>
    <n v="204"/>
    <x v="0"/>
    <x v="3"/>
    <n v="42"/>
    <x v="1"/>
    <d v="2021-12-14T00:00:00"/>
    <x v="0"/>
    <n v="71"/>
    <x v="1"/>
    <n v="0.4"/>
    <x v="0"/>
    <x v="0"/>
  </r>
  <r>
    <x v="1859"/>
    <n v="72"/>
    <x v="3"/>
    <x v="0"/>
    <x v="6"/>
    <n v="41.22"/>
    <x v="0"/>
    <n v="370.98"/>
    <n v="104"/>
    <x v="0"/>
    <x v="0"/>
    <n v="72.599999999999994"/>
    <x v="0"/>
    <d v="2024-12-01T00:00:00"/>
    <x v="2"/>
    <n v="26"/>
    <x v="2"/>
    <n v="0.48"/>
    <x v="0"/>
    <x v="0"/>
  </r>
  <r>
    <x v="1860"/>
    <n v="56"/>
    <x v="0"/>
    <x v="0"/>
    <x v="9"/>
    <n v="131.74"/>
    <x v="13"/>
    <n v="1844.3600000000001"/>
    <n v="329"/>
    <x v="0"/>
    <x v="4"/>
    <n v="0"/>
    <x v="2"/>
    <d v="2023-11-30T00:00:00"/>
    <x v="2"/>
    <n v="28"/>
    <x v="2"/>
    <n v="0.1"/>
    <x v="1"/>
    <x v="0"/>
  </r>
  <r>
    <x v="1861"/>
    <n v="25"/>
    <x v="4"/>
    <x v="0"/>
    <x v="1"/>
    <n v="169.66"/>
    <x v="7"/>
    <n v="1357.28"/>
    <n v="200"/>
    <x v="0"/>
    <x v="2"/>
    <n v="0"/>
    <x v="2"/>
    <d v="2021-03-21T00:00:00"/>
    <x v="0"/>
    <n v="11"/>
    <x v="2"/>
    <n v="0.67"/>
    <x v="2"/>
    <x v="0"/>
  </r>
  <r>
    <x v="1862"/>
    <n v="42"/>
    <x v="2"/>
    <x v="0"/>
    <x v="8"/>
    <n v="30.66"/>
    <x v="0"/>
    <n v="275.94"/>
    <n v="63"/>
    <x v="0"/>
    <x v="2"/>
    <n v="10"/>
    <x v="2"/>
    <d v="2021-08-26T00:00:00"/>
    <x v="0"/>
    <n v="55"/>
    <x v="0"/>
    <n v="0.13"/>
    <x v="1"/>
    <x v="0"/>
  </r>
  <r>
    <x v="1863"/>
    <n v="20"/>
    <x v="4"/>
    <x v="0"/>
    <x v="4"/>
    <n v="63.31"/>
    <x v="6"/>
    <n v="696.41000000000008"/>
    <n v="110"/>
    <x v="0"/>
    <x v="0"/>
    <n v="94.7"/>
    <x v="0"/>
    <d v="2024-05-17T00:00:00"/>
    <x v="2"/>
    <n v="95"/>
    <x v="1"/>
    <n v="0.41"/>
    <x v="0"/>
    <x v="0"/>
  </r>
  <r>
    <x v="1864"/>
    <n v="22"/>
    <x v="4"/>
    <x v="1"/>
    <x v="5"/>
    <n v="31.65"/>
    <x v="10"/>
    <n v="158.25"/>
    <n v="283"/>
    <x v="0"/>
    <x v="4"/>
    <n v="89.5"/>
    <x v="0"/>
    <d v="2025-04-11T00:00:00"/>
    <x v="2"/>
    <n v="47"/>
    <x v="0"/>
    <n v="7.0000000000000007E-2"/>
    <x v="1"/>
    <x v="0"/>
  </r>
  <r>
    <x v="1865"/>
    <n v="53"/>
    <x v="5"/>
    <x v="0"/>
    <x v="3"/>
    <n v="151.21"/>
    <x v="0"/>
    <n v="1360.89"/>
    <n v="114"/>
    <x v="0"/>
    <x v="2"/>
    <n v="29.6"/>
    <x v="1"/>
    <d v="2021-04-17T00:00:00"/>
    <x v="0"/>
    <n v="30"/>
    <x v="2"/>
    <n v="7.0000000000000007E-2"/>
    <x v="1"/>
    <x v="0"/>
  </r>
  <r>
    <x v="1866"/>
    <n v="66"/>
    <x v="3"/>
    <x v="1"/>
    <x v="5"/>
    <n v="106.73"/>
    <x v="1"/>
    <n v="1387.49"/>
    <n v="127"/>
    <x v="0"/>
    <x v="4"/>
    <n v="61.9"/>
    <x v="0"/>
    <d v="2024-07-07T00:00:00"/>
    <x v="2"/>
    <n v="10"/>
    <x v="2"/>
    <n v="0.31"/>
    <x v="0"/>
    <x v="0"/>
  </r>
  <r>
    <x v="1867"/>
    <n v="51"/>
    <x v="5"/>
    <x v="0"/>
    <x v="5"/>
    <n v="151.72"/>
    <x v="13"/>
    <n v="2124.08"/>
    <n v="187"/>
    <x v="0"/>
    <x v="2"/>
    <n v="13.9"/>
    <x v="2"/>
    <d v="2022-05-24T00:00:00"/>
    <x v="0"/>
    <n v="34"/>
    <x v="0"/>
    <n v="0.34"/>
    <x v="0"/>
    <x v="0"/>
  </r>
  <r>
    <x v="1867"/>
    <n v="31"/>
    <x v="1"/>
    <x v="1"/>
    <x v="1"/>
    <n v="56.06"/>
    <x v="13"/>
    <n v="784.84"/>
    <n v="151"/>
    <x v="0"/>
    <x v="2"/>
    <n v="82.9"/>
    <x v="0"/>
    <d v="2021-09-18T00:00:00"/>
    <x v="0"/>
    <n v="93"/>
    <x v="1"/>
    <n v="0.05"/>
    <x v="1"/>
    <x v="0"/>
  </r>
  <r>
    <x v="1868"/>
    <n v="35"/>
    <x v="1"/>
    <x v="1"/>
    <x v="1"/>
    <n v="53.31"/>
    <x v="1"/>
    <n v="693.03"/>
    <n v="288"/>
    <x v="0"/>
    <x v="2"/>
    <n v="14.8"/>
    <x v="2"/>
    <d v="2023-07-25T00:00:00"/>
    <x v="2"/>
    <n v="90"/>
    <x v="1"/>
    <n v="0.28000000000000003"/>
    <x v="0"/>
    <x v="0"/>
  </r>
  <r>
    <x v="1869"/>
    <n v="74"/>
    <x v="3"/>
    <x v="2"/>
    <x v="8"/>
    <n v="72.900000000000006"/>
    <x v="7"/>
    <n v="583.20000000000005"/>
    <n v="246"/>
    <x v="0"/>
    <x v="4"/>
    <n v="94.4"/>
    <x v="0"/>
    <d v="2025-04-13T00:00:00"/>
    <x v="2"/>
    <n v="55"/>
    <x v="0"/>
    <n v="0.1"/>
    <x v="1"/>
    <x v="0"/>
  </r>
  <r>
    <x v="1870"/>
    <n v="23"/>
    <x v="4"/>
    <x v="1"/>
    <x v="4"/>
    <n v="114.44"/>
    <x v="3"/>
    <n v="1144.4000000000001"/>
    <n v="201"/>
    <x v="0"/>
    <x v="4"/>
    <n v="0"/>
    <x v="2"/>
    <d v="2020-10-21T00:00:00"/>
    <x v="1"/>
    <n v="78"/>
    <x v="1"/>
    <n v="0.17"/>
    <x v="1"/>
    <x v="0"/>
  </r>
  <r>
    <x v="1871"/>
    <n v="57"/>
    <x v="0"/>
    <x v="1"/>
    <x v="2"/>
    <n v="204.46"/>
    <x v="10"/>
    <n v="1022.3000000000001"/>
    <n v="107"/>
    <x v="0"/>
    <x v="0"/>
    <n v="23.3"/>
    <x v="1"/>
    <d v="2020-08-28T00:00:00"/>
    <x v="1"/>
    <n v="27"/>
    <x v="2"/>
    <n v="0.56000000000000005"/>
    <x v="2"/>
    <x v="0"/>
  </r>
  <r>
    <x v="1872"/>
    <n v="46"/>
    <x v="5"/>
    <x v="2"/>
    <x v="1"/>
    <n v="148.06"/>
    <x v="7"/>
    <n v="1184.48"/>
    <n v="198"/>
    <x v="0"/>
    <x v="0"/>
    <n v="99.4"/>
    <x v="0"/>
    <d v="2022-03-30T00:00:00"/>
    <x v="0"/>
    <n v="52"/>
    <x v="0"/>
    <n v="0.17"/>
    <x v="1"/>
    <x v="0"/>
  </r>
  <r>
    <x v="1873"/>
    <n v="38"/>
    <x v="2"/>
    <x v="2"/>
    <x v="3"/>
    <n v="59.36"/>
    <x v="0"/>
    <n v="534.24"/>
    <n v="99"/>
    <x v="0"/>
    <x v="1"/>
    <n v="21.5"/>
    <x v="1"/>
    <d v="2023-04-01T00:00:00"/>
    <x v="2"/>
    <n v="50"/>
    <x v="0"/>
    <n v="0.32"/>
    <x v="0"/>
    <x v="0"/>
  </r>
  <r>
    <x v="1873"/>
    <n v="53"/>
    <x v="5"/>
    <x v="1"/>
    <x v="7"/>
    <n v="107.88"/>
    <x v="8"/>
    <n v="1294.56"/>
    <n v="2"/>
    <x v="0"/>
    <x v="0"/>
    <n v="16.3"/>
    <x v="2"/>
    <d v="2023-03-03T00:00:00"/>
    <x v="2"/>
    <n v="3"/>
    <x v="2"/>
    <n v="0.37"/>
    <x v="0"/>
    <x v="0"/>
  </r>
  <r>
    <x v="1874"/>
    <n v="75"/>
    <x v="3"/>
    <x v="1"/>
    <x v="7"/>
    <n v="140.56"/>
    <x v="8"/>
    <n v="1686.72"/>
    <n v="329"/>
    <x v="0"/>
    <x v="3"/>
    <n v="7.7"/>
    <x v="2"/>
    <d v="2021-08-22T00:00:00"/>
    <x v="0"/>
    <n v="93"/>
    <x v="1"/>
    <n v="0.19"/>
    <x v="1"/>
    <x v="0"/>
  </r>
  <r>
    <x v="1875"/>
    <n v="78"/>
    <x v="3"/>
    <x v="0"/>
    <x v="9"/>
    <n v="138.07"/>
    <x v="4"/>
    <n v="828.42"/>
    <n v="47"/>
    <x v="0"/>
    <x v="0"/>
    <n v="35.299999999999997"/>
    <x v="1"/>
    <d v="2021-11-29T00:00:00"/>
    <x v="0"/>
    <n v="41"/>
    <x v="0"/>
    <n v="0.26"/>
    <x v="0"/>
    <x v="0"/>
  </r>
  <r>
    <x v="1876"/>
    <n v="77"/>
    <x v="3"/>
    <x v="1"/>
    <x v="8"/>
    <n v="171.25"/>
    <x v="0"/>
    <n v="1541.25"/>
    <n v="20"/>
    <x v="0"/>
    <x v="0"/>
    <n v="15.1"/>
    <x v="2"/>
    <d v="2021-02-09T00:00:00"/>
    <x v="0"/>
    <n v="29"/>
    <x v="2"/>
    <n v="0.24"/>
    <x v="0"/>
    <x v="0"/>
  </r>
  <r>
    <x v="1876"/>
    <n v="54"/>
    <x v="5"/>
    <x v="0"/>
    <x v="0"/>
    <n v="27.66"/>
    <x v="6"/>
    <n v="304.26"/>
    <n v="202"/>
    <x v="0"/>
    <x v="1"/>
    <n v="10"/>
    <x v="2"/>
    <d v="2023-07-09T00:00:00"/>
    <x v="2"/>
    <n v="83"/>
    <x v="1"/>
    <n v="0.51"/>
    <x v="2"/>
    <x v="0"/>
  </r>
  <r>
    <x v="1876"/>
    <n v="47"/>
    <x v="5"/>
    <x v="0"/>
    <x v="3"/>
    <m/>
    <x v="6"/>
    <n v="0"/>
    <n v="260"/>
    <x v="0"/>
    <x v="4"/>
    <n v="0"/>
    <x v="2"/>
    <d v="2024-10-29T00:00:00"/>
    <x v="2"/>
    <n v="4"/>
    <x v="2"/>
    <n v="0.15"/>
    <x v="1"/>
    <x v="1"/>
  </r>
  <r>
    <x v="1877"/>
    <n v="46"/>
    <x v="5"/>
    <x v="1"/>
    <x v="9"/>
    <n v="36.67"/>
    <x v="7"/>
    <n v="293.36"/>
    <n v="235"/>
    <x v="0"/>
    <x v="0"/>
    <n v="8.1999999999999993"/>
    <x v="2"/>
    <d v="2025-06-17T00:00:00"/>
    <x v="2"/>
    <n v="90"/>
    <x v="1"/>
    <n v="0.3"/>
    <x v="0"/>
    <x v="0"/>
  </r>
  <r>
    <x v="1878"/>
    <n v="26"/>
    <x v="1"/>
    <x v="0"/>
    <x v="7"/>
    <n v="185.57"/>
    <x v="2"/>
    <n v="1298.99"/>
    <n v="246"/>
    <x v="0"/>
    <x v="2"/>
    <n v="41.3"/>
    <x v="1"/>
    <d v="2021-07-01T00:00:00"/>
    <x v="0"/>
    <n v="26"/>
    <x v="2"/>
    <n v="0.14000000000000001"/>
    <x v="1"/>
    <x v="0"/>
  </r>
  <r>
    <x v="1879"/>
    <n v="54"/>
    <x v="5"/>
    <x v="1"/>
    <x v="4"/>
    <n v="109.57"/>
    <x v="3"/>
    <n v="1095.6999999999998"/>
    <n v="310"/>
    <x v="0"/>
    <x v="0"/>
    <n v="52.5"/>
    <x v="0"/>
    <d v="2022-09-16T00:00:00"/>
    <x v="0"/>
    <n v="79"/>
    <x v="1"/>
    <n v="0.01"/>
    <x v="1"/>
    <x v="0"/>
  </r>
  <r>
    <x v="1879"/>
    <n v="29"/>
    <x v="1"/>
    <x v="0"/>
    <x v="5"/>
    <n v="154.1"/>
    <x v="3"/>
    <n v="1541"/>
    <n v="260"/>
    <x v="0"/>
    <x v="1"/>
    <n v="60.6"/>
    <x v="0"/>
    <d v="2023-03-22T00:00:00"/>
    <x v="2"/>
    <n v="29"/>
    <x v="2"/>
    <n v="0.48"/>
    <x v="0"/>
    <x v="0"/>
  </r>
  <r>
    <x v="1880"/>
    <n v="72"/>
    <x v="3"/>
    <x v="0"/>
    <x v="8"/>
    <n v="68.5"/>
    <x v="3"/>
    <n v="685"/>
    <n v="252"/>
    <x v="0"/>
    <x v="2"/>
    <n v="77.900000000000006"/>
    <x v="0"/>
    <d v="2022-11-20T00:00:00"/>
    <x v="0"/>
    <n v="45"/>
    <x v="0"/>
    <n v="0.28999999999999998"/>
    <x v="0"/>
    <x v="0"/>
  </r>
  <r>
    <x v="1881"/>
    <n v="35"/>
    <x v="1"/>
    <x v="0"/>
    <x v="4"/>
    <n v="67.23"/>
    <x v="13"/>
    <n v="941.22"/>
    <n v="316"/>
    <x v="0"/>
    <x v="3"/>
    <n v="29.7"/>
    <x v="1"/>
    <d v="2021-08-16T00:00:00"/>
    <x v="0"/>
    <n v="8"/>
    <x v="2"/>
    <n v="0.13"/>
    <x v="1"/>
    <x v="0"/>
  </r>
  <r>
    <x v="1882"/>
    <n v="69"/>
    <x v="3"/>
    <x v="0"/>
    <x v="4"/>
    <n v="194.74"/>
    <x v="3"/>
    <n v="1947.4"/>
    <n v="228"/>
    <x v="0"/>
    <x v="1"/>
    <n v="78.5"/>
    <x v="0"/>
    <d v="2021-02-02T00:00:00"/>
    <x v="0"/>
    <n v="27"/>
    <x v="2"/>
    <n v="0.35"/>
    <x v="0"/>
    <x v="0"/>
  </r>
  <r>
    <x v="1883"/>
    <n v="57"/>
    <x v="0"/>
    <x v="0"/>
    <x v="1"/>
    <n v="27.79"/>
    <x v="7"/>
    <n v="222.32"/>
    <n v="132"/>
    <x v="0"/>
    <x v="0"/>
    <n v="29.1"/>
    <x v="1"/>
    <d v="2021-03-04T00:00:00"/>
    <x v="0"/>
    <n v="71"/>
    <x v="1"/>
    <n v="0.09"/>
    <x v="1"/>
    <x v="0"/>
  </r>
  <r>
    <x v="1884"/>
    <n v="37"/>
    <x v="2"/>
    <x v="1"/>
    <x v="2"/>
    <n v="102.21"/>
    <x v="1"/>
    <n v="1328.73"/>
    <n v="21"/>
    <x v="0"/>
    <x v="3"/>
    <n v="20"/>
    <x v="2"/>
    <d v="2021-09-16T00:00:00"/>
    <x v="0"/>
    <n v="88"/>
    <x v="1"/>
    <n v="0.19"/>
    <x v="1"/>
    <x v="0"/>
  </r>
  <r>
    <x v="1885"/>
    <n v="40"/>
    <x v="2"/>
    <x v="0"/>
    <x v="5"/>
    <n v="27.47"/>
    <x v="1"/>
    <n v="357.11"/>
    <n v="225"/>
    <x v="0"/>
    <x v="1"/>
    <n v="89.2"/>
    <x v="0"/>
    <d v="2023-06-26T00:00:00"/>
    <x v="2"/>
    <n v="45"/>
    <x v="0"/>
    <n v="0.41"/>
    <x v="0"/>
    <x v="0"/>
  </r>
  <r>
    <x v="1885"/>
    <n v="19"/>
    <x v="4"/>
    <x v="1"/>
    <x v="7"/>
    <n v="77.94"/>
    <x v="8"/>
    <n v="935.28"/>
    <n v="160"/>
    <x v="0"/>
    <x v="3"/>
    <n v="1.4"/>
    <x v="2"/>
    <d v="2024-09-10T00:00:00"/>
    <x v="2"/>
    <n v="29"/>
    <x v="2"/>
    <n v="0.32"/>
    <x v="0"/>
    <x v="0"/>
  </r>
  <r>
    <x v="1886"/>
    <n v="25"/>
    <x v="4"/>
    <x v="1"/>
    <x v="2"/>
    <n v="72.930000000000007"/>
    <x v="2"/>
    <n v="510.51000000000005"/>
    <n v="185"/>
    <x v="0"/>
    <x v="1"/>
    <n v="0.3"/>
    <x v="2"/>
    <d v="2023-05-15T00:00:00"/>
    <x v="2"/>
    <n v="52"/>
    <x v="0"/>
    <n v="0.21"/>
    <x v="0"/>
    <x v="0"/>
  </r>
  <r>
    <x v="1886"/>
    <n v="55"/>
    <x v="5"/>
    <x v="0"/>
    <x v="9"/>
    <n v="57.67"/>
    <x v="0"/>
    <n v="519.03"/>
    <n v="203"/>
    <x v="0"/>
    <x v="2"/>
    <n v="6.2"/>
    <x v="2"/>
    <d v="2023-06-25T00:00:00"/>
    <x v="2"/>
    <n v="80"/>
    <x v="1"/>
    <n v="0.15"/>
    <x v="1"/>
    <x v="0"/>
  </r>
  <r>
    <x v="1887"/>
    <n v="35"/>
    <x v="1"/>
    <x v="1"/>
    <x v="3"/>
    <n v="51.15"/>
    <x v="6"/>
    <n v="562.65"/>
    <n v="265"/>
    <x v="0"/>
    <x v="0"/>
    <n v="97.5"/>
    <x v="0"/>
    <d v="2024-06-09T00:00:00"/>
    <x v="2"/>
    <n v="53"/>
    <x v="0"/>
    <n v="0.57999999999999996"/>
    <x v="2"/>
    <x v="0"/>
  </r>
  <r>
    <x v="1888"/>
    <n v="21"/>
    <x v="4"/>
    <x v="0"/>
    <x v="0"/>
    <n v="239.44"/>
    <x v="3"/>
    <n v="2394.4"/>
    <n v="46"/>
    <x v="0"/>
    <x v="1"/>
    <n v="96.5"/>
    <x v="0"/>
    <d v="2022-11-24T00:00:00"/>
    <x v="0"/>
    <n v="69"/>
    <x v="1"/>
    <n v="0.45"/>
    <x v="0"/>
    <x v="0"/>
  </r>
  <r>
    <x v="1889"/>
    <n v="25"/>
    <x v="4"/>
    <x v="2"/>
    <x v="8"/>
    <n v="55.19"/>
    <x v="6"/>
    <n v="607.08999999999992"/>
    <n v="21"/>
    <x v="0"/>
    <x v="1"/>
    <n v="66.2"/>
    <x v="0"/>
    <d v="2025-03-19T00:00:00"/>
    <x v="2"/>
    <n v="89"/>
    <x v="1"/>
    <n v="0.56000000000000005"/>
    <x v="2"/>
    <x v="0"/>
  </r>
  <r>
    <x v="1890"/>
    <n v="23"/>
    <x v="4"/>
    <x v="2"/>
    <x v="6"/>
    <n v="98.46"/>
    <x v="0"/>
    <n v="886.14"/>
    <n v="231"/>
    <x v="0"/>
    <x v="3"/>
    <n v="39.5"/>
    <x v="1"/>
    <d v="2022-12-07T00:00:00"/>
    <x v="0"/>
    <n v="48"/>
    <x v="0"/>
    <n v="0.46"/>
    <x v="0"/>
    <x v="0"/>
  </r>
  <r>
    <x v="1891"/>
    <n v="24"/>
    <x v="4"/>
    <x v="1"/>
    <x v="5"/>
    <n v="185.26"/>
    <x v="3"/>
    <n v="1852.6"/>
    <n v="332"/>
    <x v="0"/>
    <x v="1"/>
    <n v="56.1"/>
    <x v="0"/>
    <d v="2022-10-15T00:00:00"/>
    <x v="0"/>
    <n v="45"/>
    <x v="0"/>
    <n v="0.08"/>
    <x v="1"/>
    <x v="0"/>
  </r>
  <r>
    <x v="1892"/>
    <n v="75"/>
    <x v="3"/>
    <x v="0"/>
    <x v="1"/>
    <n v="185.01"/>
    <x v="1"/>
    <n v="2405.13"/>
    <n v="230"/>
    <x v="0"/>
    <x v="1"/>
    <n v="43.4"/>
    <x v="1"/>
    <d v="2023-01-01T00:00:00"/>
    <x v="2"/>
    <n v="60"/>
    <x v="0"/>
    <n v="0.05"/>
    <x v="1"/>
    <x v="0"/>
  </r>
  <r>
    <x v="1892"/>
    <n v="79"/>
    <x v="3"/>
    <x v="1"/>
    <x v="4"/>
    <n v="23.59"/>
    <x v="12"/>
    <n v="377.44"/>
    <n v="24"/>
    <x v="0"/>
    <x v="0"/>
    <n v="95.7"/>
    <x v="0"/>
    <d v="2024-07-17T00:00:00"/>
    <x v="2"/>
    <n v="77"/>
    <x v="1"/>
    <n v="0.1"/>
    <x v="1"/>
    <x v="0"/>
  </r>
  <r>
    <x v="1893"/>
    <n v="66"/>
    <x v="3"/>
    <x v="0"/>
    <x v="9"/>
    <n v="137.88999999999999"/>
    <x v="4"/>
    <n v="827.33999999999992"/>
    <n v="354"/>
    <x v="0"/>
    <x v="0"/>
    <n v="16.2"/>
    <x v="2"/>
    <d v="2024-11-15T00:00:00"/>
    <x v="2"/>
    <n v="47"/>
    <x v="0"/>
    <n v="0.43"/>
    <x v="0"/>
    <x v="0"/>
  </r>
  <r>
    <x v="1894"/>
    <n v="32"/>
    <x v="1"/>
    <x v="1"/>
    <x v="0"/>
    <n v="118.56"/>
    <x v="0"/>
    <n v="1067.04"/>
    <n v="232"/>
    <x v="0"/>
    <x v="3"/>
    <n v="61.3"/>
    <x v="0"/>
    <d v="2023-12-04T00:00:00"/>
    <x v="2"/>
    <n v="40"/>
    <x v="0"/>
    <n v="0.17"/>
    <x v="1"/>
    <x v="0"/>
  </r>
  <r>
    <x v="1895"/>
    <n v="78"/>
    <x v="3"/>
    <x v="0"/>
    <x v="5"/>
    <n v="189.96"/>
    <x v="7"/>
    <n v="1519.68"/>
    <n v="281"/>
    <x v="0"/>
    <x v="0"/>
    <n v="13.3"/>
    <x v="2"/>
    <d v="2024-02-04T00:00:00"/>
    <x v="2"/>
    <n v="37"/>
    <x v="0"/>
    <n v="0.24"/>
    <x v="0"/>
    <x v="0"/>
  </r>
  <r>
    <x v="1896"/>
    <n v="31"/>
    <x v="1"/>
    <x v="1"/>
    <x v="6"/>
    <n v="62.17"/>
    <x v="1"/>
    <n v="808.21"/>
    <n v="357"/>
    <x v="0"/>
    <x v="3"/>
    <n v="80"/>
    <x v="0"/>
    <d v="2021-10-30T00:00:00"/>
    <x v="0"/>
    <n v="80"/>
    <x v="1"/>
    <n v="0"/>
    <x v="1"/>
    <x v="0"/>
  </r>
  <r>
    <x v="1897"/>
    <n v="54"/>
    <x v="5"/>
    <x v="1"/>
    <x v="3"/>
    <m/>
    <x v="4"/>
    <n v="0"/>
    <n v="138"/>
    <x v="0"/>
    <x v="3"/>
    <n v="87.2"/>
    <x v="0"/>
    <d v="2024-10-22T00:00:00"/>
    <x v="2"/>
    <n v="66"/>
    <x v="0"/>
    <n v="0.44"/>
    <x v="0"/>
    <x v="1"/>
  </r>
  <r>
    <x v="1898"/>
    <n v="36"/>
    <x v="2"/>
    <x v="1"/>
    <x v="3"/>
    <n v="45.11"/>
    <x v="14"/>
    <n v="180.44"/>
    <n v="299"/>
    <x v="0"/>
    <x v="2"/>
    <n v="97"/>
    <x v="0"/>
    <d v="2021-06-25T00:00:00"/>
    <x v="0"/>
    <n v="22"/>
    <x v="2"/>
    <n v="0.4"/>
    <x v="0"/>
    <x v="0"/>
  </r>
  <r>
    <x v="1899"/>
    <n v="39"/>
    <x v="2"/>
    <x v="1"/>
    <x v="0"/>
    <n v="340.7"/>
    <x v="8"/>
    <n v="4088.3999999999996"/>
    <n v="343"/>
    <x v="0"/>
    <x v="0"/>
    <n v="70.2"/>
    <x v="0"/>
    <d v="2021-03-16T00:00:00"/>
    <x v="0"/>
    <n v="75"/>
    <x v="1"/>
    <n v="0.56000000000000005"/>
    <x v="2"/>
    <x v="0"/>
  </r>
  <r>
    <x v="1900"/>
    <n v="21"/>
    <x v="4"/>
    <x v="1"/>
    <x v="3"/>
    <n v="51.76"/>
    <x v="6"/>
    <n v="569.36"/>
    <n v="143"/>
    <x v="0"/>
    <x v="2"/>
    <n v="78.099999999999994"/>
    <x v="0"/>
    <d v="2023-03-22T00:00:00"/>
    <x v="2"/>
    <n v="94"/>
    <x v="1"/>
    <n v="0.56999999999999995"/>
    <x v="2"/>
    <x v="0"/>
  </r>
  <r>
    <x v="1900"/>
    <n v="68"/>
    <x v="3"/>
    <x v="0"/>
    <x v="7"/>
    <n v="30.44"/>
    <x v="6"/>
    <n v="334.84000000000003"/>
    <n v="35"/>
    <x v="0"/>
    <x v="4"/>
    <n v="15.7"/>
    <x v="2"/>
    <d v="2025-06-25T00:00:00"/>
    <x v="2"/>
    <n v="78"/>
    <x v="1"/>
    <n v="0.36"/>
    <x v="0"/>
    <x v="0"/>
  </r>
  <r>
    <x v="1901"/>
    <n v="79"/>
    <x v="3"/>
    <x v="0"/>
    <x v="9"/>
    <n v="12.87"/>
    <x v="7"/>
    <n v="102.96"/>
    <n v="213"/>
    <x v="0"/>
    <x v="1"/>
    <n v="95.9"/>
    <x v="0"/>
    <d v="2020-12-25T00:00:00"/>
    <x v="1"/>
    <n v="67"/>
    <x v="1"/>
    <n v="0.53"/>
    <x v="2"/>
    <x v="0"/>
  </r>
  <r>
    <x v="1902"/>
    <n v="18"/>
    <x v="4"/>
    <x v="1"/>
    <x v="9"/>
    <n v="37.75"/>
    <x v="8"/>
    <n v="453"/>
    <n v="304"/>
    <x v="0"/>
    <x v="4"/>
    <n v="77"/>
    <x v="0"/>
    <d v="2020-06-29T00:00:00"/>
    <x v="1"/>
    <n v="62"/>
    <x v="0"/>
    <n v="0.21"/>
    <x v="0"/>
    <x v="0"/>
  </r>
  <r>
    <x v="1903"/>
    <n v="57"/>
    <x v="0"/>
    <x v="1"/>
    <x v="3"/>
    <n v="94.84"/>
    <x v="12"/>
    <n v="1517.44"/>
    <n v="202"/>
    <x v="0"/>
    <x v="3"/>
    <n v="0"/>
    <x v="2"/>
    <d v="2022-05-05T00:00:00"/>
    <x v="0"/>
    <n v="88"/>
    <x v="1"/>
    <n v="0.06"/>
    <x v="1"/>
    <x v="0"/>
  </r>
  <r>
    <x v="1903"/>
    <n v="76"/>
    <x v="3"/>
    <x v="1"/>
    <x v="0"/>
    <n v="269.60000000000002"/>
    <x v="3"/>
    <n v="2696"/>
    <n v="145"/>
    <x v="0"/>
    <x v="1"/>
    <n v="0"/>
    <x v="2"/>
    <d v="2023-01-07T00:00:00"/>
    <x v="2"/>
    <n v="10"/>
    <x v="2"/>
    <n v="0.45"/>
    <x v="0"/>
    <x v="0"/>
  </r>
  <r>
    <x v="1904"/>
    <n v="46"/>
    <x v="5"/>
    <x v="0"/>
    <x v="3"/>
    <n v="315.61"/>
    <x v="0"/>
    <n v="2840.4900000000002"/>
    <n v="333"/>
    <x v="0"/>
    <x v="1"/>
    <n v="81.400000000000006"/>
    <x v="0"/>
    <d v="2023-05-26T00:00:00"/>
    <x v="2"/>
    <n v="8"/>
    <x v="2"/>
    <n v="0.47"/>
    <x v="0"/>
    <x v="0"/>
  </r>
  <r>
    <x v="1905"/>
    <n v="40"/>
    <x v="2"/>
    <x v="2"/>
    <x v="6"/>
    <m/>
    <x v="13"/>
    <n v="0"/>
    <n v="98"/>
    <x v="0"/>
    <x v="2"/>
    <n v="73.3"/>
    <x v="0"/>
    <d v="2020-08-24T00:00:00"/>
    <x v="1"/>
    <n v="97"/>
    <x v="1"/>
    <n v="0.35"/>
    <x v="0"/>
    <x v="1"/>
  </r>
  <r>
    <x v="1905"/>
    <n v="28"/>
    <x v="1"/>
    <x v="0"/>
    <x v="2"/>
    <n v="215.98"/>
    <x v="8"/>
    <n v="2591.7599999999998"/>
    <n v="320"/>
    <x v="0"/>
    <x v="1"/>
    <n v="62.7"/>
    <x v="0"/>
    <d v="2022-06-12T00:00:00"/>
    <x v="0"/>
    <n v="77"/>
    <x v="1"/>
    <n v="0.32"/>
    <x v="0"/>
    <x v="0"/>
  </r>
  <r>
    <x v="1906"/>
    <n v="33"/>
    <x v="1"/>
    <x v="2"/>
    <x v="6"/>
    <n v="145.38"/>
    <x v="0"/>
    <n v="1308.42"/>
    <n v="41"/>
    <x v="0"/>
    <x v="0"/>
    <n v="60.1"/>
    <x v="0"/>
    <d v="2025-05-10T00:00:00"/>
    <x v="2"/>
    <n v="77"/>
    <x v="1"/>
    <n v="0.26"/>
    <x v="0"/>
    <x v="0"/>
  </r>
  <r>
    <x v="1906"/>
    <n v="22"/>
    <x v="4"/>
    <x v="0"/>
    <x v="7"/>
    <n v="59.18"/>
    <x v="6"/>
    <n v="650.98"/>
    <n v="183"/>
    <x v="0"/>
    <x v="0"/>
    <n v="13.4"/>
    <x v="2"/>
    <d v="2022-01-11T00:00:00"/>
    <x v="0"/>
    <n v="39"/>
    <x v="0"/>
    <n v="0.22"/>
    <x v="0"/>
    <x v="0"/>
  </r>
  <r>
    <x v="1907"/>
    <n v="78"/>
    <x v="3"/>
    <x v="0"/>
    <x v="5"/>
    <n v="121.75"/>
    <x v="8"/>
    <n v="1461"/>
    <n v="145"/>
    <x v="0"/>
    <x v="4"/>
    <n v="32.299999999999997"/>
    <x v="1"/>
    <d v="2021-01-07T00:00:00"/>
    <x v="0"/>
    <n v="94"/>
    <x v="1"/>
    <n v="0.4"/>
    <x v="0"/>
    <x v="0"/>
  </r>
  <r>
    <x v="1907"/>
    <n v="54"/>
    <x v="5"/>
    <x v="2"/>
    <x v="3"/>
    <n v="134.47999999999999"/>
    <x v="6"/>
    <n v="1479.28"/>
    <n v="173"/>
    <x v="0"/>
    <x v="4"/>
    <n v="19.399999999999999"/>
    <x v="2"/>
    <d v="2022-09-12T00:00:00"/>
    <x v="0"/>
    <n v="71"/>
    <x v="1"/>
    <n v="0.04"/>
    <x v="1"/>
    <x v="0"/>
  </r>
  <r>
    <x v="1907"/>
    <n v="18"/>
    <x v="4"/>
    <x v="2"/>
    <x v="7"/>
    <n v="45.03"/>
    <x v="6"/>
    <n v="495.33000000000004"/>
    <n v="323"/>
    <x v="0"/>
    <x v="1"/>
    <n v="54.8"/>
    <x v="0"/>
    <d v="2021-05-07T00:00:00"/>
    <x v="0"/>
    <n v="88"/>
    <x v="1"/>
    <n v="0.55000000000000004"/>
    <x v="2"/>
    <x v="0"/>
  </r>
  <r>
    <x v="1908"/>
    <n v="52"/>
    <x v="5"/>
    <x v="1"/>
    <x v="4"/>
    <n v="62.58"/>
    <x v="2"/>
    <n v="438.06"/>
    <n v="228"/>
    <x v="0"/>
    <x v="1"/>
    <n v="68.5"/>
    <x v="0"/>
    <d v="2024-07-14T00:00:00"/>
    <x v="2"/>
    <n v="45"/>
    <x v="0"/>
    <n v="0.23"/>
    <x v="0"/>
    <x v="0"/>
  </r>
  <r>
    <x v="1908"/>
    <n v="56"/>
    <x v="0"/>
    <x v="1"/>
    <x v="4"/>
    <n v="17.32"/>
    <x v="4"/>
    <n v="103.92"/>
    <n v="39"/>
    <x v="0"/>
    <x v="4"/>
    <n v="42.4"/>
    <x v="1"/>
    <d v="2022-06-13T00:00:00"/>
    <x v="0"/>
    <n v="70"/>
    <x v="1"/>
    <n v="7.0000000000000007E-2"/>
    <x v="1"/>
    <x v="0"/>
  </r>
  <r>
    <x v="1909"/>
    <n v="50"/>
    <x v="5"/>
    <x v="1"/>
    <x v="0"/>
    <n v="52.49"/>
    <x v="6"/>
    <n v="577.39"/>
    <n v="102"/>
    <x v="0"/>
    <x v="0"/>
    <n v="61.1"/>
    <x v="0"/>
    <d v="2023-03-12T00:00:00"/>
    <x v="2"/>
    <n v="40"/>
    <x v="0"/>
    <n v="0.17"/>
    <x v="1"/>
    <x v="0"/>
  </r>
  <r>
    <x v="1910"/>
    <n v="44"/>
    <x v="2"/>
    <x v="0"/>
    <x v="2"/>
    <n v="208.46"/>
    <x v="0"/>
    <n v="1876.14"/>
    <n v="84"/>
    <x v="0"/>
    <x v="1"/>
    <n v="55.7"/>
    <x v="0"/>
    <d v="2025-06-17T00:00:00"/>
    <x v="2"/>
    <n v="42"/>
    <x v="0"/>
    <n v="0.5"/>
    <x v="0"/>
    <x v="0"/>
  </r>
  <r>
    <x v="1911"/>
    <n v="51"/>
    <x v="5"/>
    <x v="1"/>
    <x v="4"/>
    <m/>
    <x v="1"/>
    <n v="0"/>
    <n v="103"/>
    <x v="0"/>
    <x v="1"/>
    <n v="81.400000000000006"/>
    <x v="0"/>
    <d v="2020-08-08T00:00:00"/>
    <x v="1"/>
    <n v="26"/>
    <x v="2"/>
    <n v="0.25"/>
    <x v="0"/>
    <x v="1"/>
  </r>
  <r>
    <x v="1912"/>
    <n v="47"/>
    <x v="5"/>
    <x v="0"/>
    <x v="6"/>
    <n v="38.5"/>
    <x v="9"/>
    <n v="577.5"/>
    <n v="206"/>
    <x v="0"/>
    <x v="4"/>
    <n v="41.8"/>
    <x v="1"/>
    <d v="2023-02-16T00:00:00"/>
    <x v="2"/>
    <n v="79"/>
    <x v="1"/>
    <n v="0.46"/>
    <x v="0"/>
    <x v="0"/>
  </r>
  <r>
    <x v="1913"/>
    <n v="70"/>
    <x v="3"/>
    <x v="1"/>
    <x v="8"/>
    <n v="69.3"/>
    <x v="2"/>
    <n v="485.09999999999997"/>
    <n v="278"/>
    <x v="0"/>
    <x v="0"/>
    <n v="36.5"/>
    <x v="1"/>
    <d v="2021-03-22T00:00:00"/>
    <x v="0"/>
    <n v="59"/>
    <x v="0"/>
    <n v="0.15"/>
    <x v="1"/>
    <x v="0"/>
  </r>
  <r>
    <x v="1913"/>
    <n v="71"/>
    <x v="3"/>
    <x v="2"/>
    <x v="6"/>
    <n v="54.84"/>
    <x v="0"/>
    <n v="493.56000000000006"/>
    <n v="267"/>
    <x v="0"/>
    <x v="3"/>
    <n v="39.9"/>
    <x v="1"/>
    <d v="2025-03-08T00:00:00"/>
    <x v="2"/>
    <n v="35"/>
    <x v="0"/>
    <n v="0.26"/>
    <x v="0"/>
    <x v="0"/>
  </r>
  <r>
    <x v="1914"/>
    <n v="25"/>
    <x v="4"/>
    <x v="0"/>
    <x v="8"/>
    <n v="156.21"/>
    <x v="5"/>
    <n v="2655.57"/>
    <n v="274"/>
    <x v="0"/>
    <x v="0"/>
    <n v="7.3"/>
    <x v="2"/>
    <d v="2025-02-05T00:00:00"/>
    <x v="2"/>
    <n v="36"/>
    <x v="0"/>
    <n v="0.05"/>
    <x v="1"/>
    <x v="0"/>
  </r>
  <r>
    <x v="1915"/>
    <n v="48"/>
    <x v="5"/>
    <x v="0"/>
    <x v="3"/>
    <n v="202.27"/>
    <x v="0"/>
    <n v="1820.43"/>
    <n v="27"/>
    <x v="0"/>
    <x v="3"/>
    <n v="95.5"/>
    <x v="0"/>
    <d v="2021-04-19T00:00:00"/>
    <x v="0"/>
    <n v="4"/>
    <x v="2"/>
    <n v="0.18"/>
    <x v="1"/>
    <x v="0"/>
  </r>
  <r>
    <x v="1916"/>
    <n v="55"/>
    <x v="5"/>
    <x v="1"/>
    <x v="4"/>
    <n v="57"/>
    <x v="2"/>
    <n v="399"/>
    <n v="73"/>
    <x v="0"/>
    <x v="0"/>
    <n v="59.6"/>
    <x v="0"/>
    <d v="2022-05-24T00:00:00"/>
    <x v="0"/>
    <n v="48"/>
    <x v="0"/>
    <n v="0.22"/>
    <x v="0"/>
    <x v="0"/>
  </r>
  <r>
    <x v="1917"/>
    <n v="48"/>
    <x v="5"/>
    <x v="1"/>
    <x v="9"/>
    <n v="73.56"/>
    <x v="0"/>
    <n v="662.04"/>
    <n v="195"/>
    <x v="1"/>
    <x v="2"/>
    <n v="52.1"/>
    <x v="0"/>
    <d v="2024-08-10T00:00:00"/>
    <x v="2"/>
    <n v="22"/>
    <x v="2"/>
    <n v="0.15"/>
    <x v="1"/>
    <x v="0"/>
  </r>
  <r>
    <x v="1918"/>
    <n v="40"/>
    <x v="2"/>
    <x v="1"/>
    <x v="3"/>
    <n v="64.069999999999993"/>
    <x v="2"/>
    <n v="448.48999999999995"/>
    <n v="335"/>
    <x v="0"/>
    <x v="4"/>
    <n v="47.2"/>
    <x v="1"/>
    <d v="2024-10-16T00:00:00"/>
    <x v="2"/>
    <n v="77"/>
    <x v="1"/>
    <n v="0"/>
    <x v="1"/>
    <x v="0"/>
  </r>
  <r>
    <x v="1919"/>
    <n v="50"/>
    <x v="5"/>
    <x v="0"/>
    <x v="9"/>
    <n v="66.7"/>
    <x v="2"/>
    <n v="466.90000000000003"/>
    <n v="121"/>
    <x v="0"/>
    <x v="4"/>
    <n v="44.6"/>
    <x v="1"/>
    <d v="2025-03-03T00:00:00"/>
    <x v="2"/>
    <n v="84"/>
    <x v="1"/>
    <n v="0.51"/>
    <x v="2"/>
    <x v="0"/>
  </r>
  <r>
    <x v="1919"/>
    <n v="64"/>
    <x v="0"/>
    <x v="0"/>
    <x v="7"/>
    <n v="114.98"/>
    <x v="5"/>
    <n v="1954.66"/>
    <n v="331"/>
    <x v="1"/>
    <x v="4"/>
    <n v="75.099999999999994"/>
    <x v="0"/>
    <d v="2024-12-04T00:00:00"/>
    <x v="2"/>
    <n v="48"/>
    <x v="0"/>
    <n v="0.28000000000000003"/>
    <x v="0"/>
    <x v="0"/>
  </r>
  <r>
    <x v="1919"/>
    <n v="73"/>
    <x v="3"/>
    <x v="0"/>
    <x v="9"/>
    <n v="71.599999999999994"/>
    <x v="14"/>
    <n v="286.39999999999998"/>
    <n v="171"/>
    <x v="0"/>
    <x v="0"/>
    <n v="31.2"/>
    <x v="1"/>
    <d v="2025-02-17T00:00:00"/>
    <x v="2"/>
    <n v="4"/>
    <x v="2"/>
    <n v="0.18"/>
    <x v="1"/>
    <x v="0"/>
  </r>
  <r>
    <x v="1919"/>
    <n v="60"/>
    <x v="0"/>
    <x v="2"/>
    <x v="2"/>
    <n v="163.79"/>
    <x v="0"/>
    <n v="1474.11"/>
    <n v="349"/>
    <x v="0"/>
    <x v="0"/>
    <n v="4.5"/>
    <x v="2"/>
    <d v="2022-03-16T00:00:00"/>
    <x v="0"/>
    <n v="41"/>
    <x v="0"/>
    <n v="0.23"/>
    <x v="0"/>
    <x v="0"/>
  </r>
  <r>
    <x v="1920"/>
    <n v="24"/>
    <x v="4"/>
    <x v="0"/>
    <x v="0"/>
    <m/>
    <x v="10"/>
    <n v="0"/>
    <n v="35"/>
    <x v="0"/>
    <x v="1"/>
    <n v="20.6"/>
    <x v="1"/>
    <d v="2023-04-12T00:00:00"/>
    <x v="2"/>
    <n v="39"/>
    <x v="0"/>
    <n v="0.5"/>
    <x v="0"/>
    <x v="1"/>
  </r>
  <r>
    <x v="1921"/>
    <n v="28"/>
    <x v="1"/>
    <x v="0"/>
    <x v="3"/>
    <n v="38.64"/>
    <x v="0"/>
    <n v="347.76"/>
    <n v="315"/>
    <x v="0"/>
    <x v="2"/>
    <n v="68.400000000000006"/>
    <x v="0"/>
    <d v="2021-08-05T00:00:00"/>
    <x v="0"/>
    <n v="72"/>
    <x v="1"/>
    <n v="0.34"/>
    <x v="0"/>
    <x v="0"/>
  </r>
  <r>
    <x v="1921"/>
    <n v="57"/>
    <x v="0"/>
    <x v="1"/>
    <x v="4"/>
    <n v="32.729999999999997"/>
    <x v="9"/>
    <n v="490.94999999999993"/>
    <n v="44"/>
    <x v="0"/>
    <x v="3"/>
    <n v="31.4"/>
    <x v="1"/>
    <d v="2024-10-27T00:00:00"/>
    <x v="2"/>
    <n v="47"/>
    <x v="0"/>
    <n v="0.22"/>
    <x v="0"/>
    <x v="0"/>
  </r>
  <r>
    <x v="1922"/>
    <n v="25"/>
    <x v="4"/>
    <x v="0"/>
    <x v="9"/>
    <n v="40.82"/>
    <x v="7"/>
    <n v="326.56"/>
    <n v="322"/>
    <x v="0"/>
    <x v="2"/>
    <n v="15.1"/>
    <x v="2"/>
    <d v="2022-04-11T00:00:00"/>
    <x v="0"/>
    <n v="3"/>
    <x v="2"/>
    <n v="0.24"/>
    <x v="0"/>
    <x v="0"/>
  </r>
  <r>
    <x v="1923"/>
    <n v="18"/>
    <x v="4"/>
    <x v="0"/>
    <x v="6"/>
    <n v="242.27"/>
    <x v="7"/>
    <n v="1938.16"/>
    <n v="162"/>
    <x v="0"/>
    <x v="3"/>
    <n v="0"/>
    <x v="2"/>
    <d v="2020-12-09T00:00:00"/>
    <x v="1"/>
    <n v="53"/>
    <x v="0"/>
    <n v="0.28000000000000003"/>
    <x v="0"/>
    <x v="0"/>
  </r>
  <r>
    <x v="1924"/>
    <n v="51"/>
    <x v="5"/>
    <x v="1"/>
    <x v="4"/>
    <n v="87.83"/>
    <x v="0"/>
    <n v="790.47"/>
    <n v="144"/>
    <x v="0"/>
    <x v="3"/>
    <n v="5.6"/>
    <x v="2"/>
    <d v="2021-11-18T00:00:00"/>
    <x v="0"/>
    <n v="47"/>
    <x v="0"/>
    <n v="0.52"/>
    <x v="2"/>
    <x v="0"/>
  </r>
  <r>
    <x v="1925"/>
    <n v="31"/>
    <x v="1"/>
    <x v="0"/>
    <x v="7"/>
    <n v="102.91"/>
    <x v="7"/>
    <n v="823.28"/>
    <n v="214"/>
    <x v="0"/>
    <x v="2"/>
    <n v="46.2"/>
    <x v="1"/>
    <d v="2020-12-30T00:00:00"/>
    <x v="1"/>
    <n v="87"/>
    <x v="1"/>
    <n v="0.42"/>
    <x v="0"/>
    <x v="0"/>
  </r>
  <r>
    <x v="1925"/>
    <n v="66"/>
    <x v="3"/>
    <x v="1"/>
    <x v="5"/>
    <n v="93.6"/>
    <x v="3"/>
    <n v="936"/>
    <n v="306"/>
    <x v="0"/>
    <x v="0"/>
    <n v="63"/>
    <x v="0"/>
    <d v="2022-02-24T00:00:00"/>
    <x v="0"/>
    <n v="78"/>
    <x v="1"/>
    <n v="0.09"/>
    <x v="1"/>
    <x v="0"/>
  </r>
  <r>
    <x v="1926"/>
    <n v="62"/>
    <x v="0"/>
    <x v="1"/>
    <x v="5"/>
    <n v="75.34"/>
    <x v="14"/>
    <n v="301.36"/>
    <n v="46"/>
    <x v="0"/>
    <x v="1"/>
    <n v="56.5"/>
    <x v="0"/>
    <d v="2024-05-18T00:00:00"/>
    <x v="2"/>
    <n v="30"/>
    <x v="2"/>
    <n v="0.44"/>
    <x v="0"/>
    <x v="0"/>
  </r>
  <r>
    <x v="1927"/>
    <n v="21"/>
    <x v="4"/>
    <x v="1"/>
    <x v="4"/>
    <n v="304.66000000000003"/>
    <x v="7"/>
    <n v="2437.2800000000002"/>
    <n v="305"/>
    <x v="0"/>
    <x v="4"/>
    <n v="44.8"/>
    <x v="1"/>
    <d v="2021-10-20T00:00:00"/>
    <x v="0"/>
    <n v="5"/>
    <x v="2"/>
    <n v="0.27"/>
    <x v="0"/>
    <x v="0"/>
  </r>
  <r>
    <x v="1928"/>
    <n v="34"/>
    <x v="1"/>
    <x v="0"/>
    <x v="7"/>
    <n v="21.75"/>
    <x v="6"/>
    <n v="239.25"/>
    <n v="128"/>
    <x v="0"/>
    <x v="2"/>
    <n v="36"/>
    <x v="1"/>
    <d v="2021-01-14T00:00:00"/>
    <x v="0"/>
    <n v="97"/>
    <x v="1"/>
    <n v="0.32"/>
    <x v="0"/>
    <x v="0"/>
  </r>
  <r>
    <x v="1929"/>
    <n v="72"/>
    <x v="3"/>
    <x v="1"/>
    <x v="6"/>
    <n v="35.01"/>
    <x v="7"/>
    <n v="280.08"/>
    <n v="345"/>
    <x v="0"/>
    <x v="3"/>
    <n v="26.8"/>
    <x v="1"/>
    <d v="2021-03-16T00:00:00"/>
    <x v="0"/>
    <n v="45"/>
    <x v="0"/>
    <n v="0.17"/>
    <x v="1"/>
    <x v="0"/>
  </r>
  <r>
    <x v="1930"/>
    <n v="64"/>
    <x v="0"/>
    <x v="1"/>
    <x v="8"/>
    <n v="48.67"/>
    <x v="0"/>
    <n v="438.03000000000003"/>
    <n v="221"/>
    <x v="0"/>
    <x v="3"/>
    <n v="77.5"/>
    <x v="0"/>
    <d v="2022-04-26T00:00:00"/>
    <x v="0"/>
    <n v="34"/>
    <x v="0"/>
    <n v="7.0000000000000007E-2"/>
    <x v="1"/>
    <x v="0"/>
  </r>
  <r>
    <x v="1931"/>
    <n v="58"/>
    <x v="0"/>
    <x v="0"/>
    <x v="4"/>
    <n v="30.4"/>
    <x v="13"/>
    <n v="425.59999999999997"/>
    <n v="12"/>
    <x v="0"/>
    <x v="3"/>
    <n v="96.1"/>
    <x v="0"/>
    <d v="2022-10-05T00:00:00"/>
    <x v="0"/>
    <n v="54"/>
    <x v="0"/>
    <n v="0.43"/>
    <x v="0"/>
    <x v="0"/>
  </r>
  <r>
    <x v="1932"/>
    <n v="63"/>
    <x v="0"/>
    <x v="1"/>
    <x v="5"/>
    <n v="27.49"/>
    <x v="3"/>
    <n v="274.89999999999998"/>
    <n v="103"/>
    <x v="0"/>
    <x v="1"/>
    <n v="96.7"/>
    <x v="0"/>
    <d v="2024-12-06T00:00:00"/>
    <x v="2"/>
    <n v="95"/>
    <x v="1"/>
    <n v="0.32"/>
    <x v="0"/>
    <x v="0"/>
  </r>
  <r>
    <x v="1932"/>
    <n v="33"/>
    <x v="1"/>
    <x v="1"/>
    <x v="3"/>
    <n v="264.66000000000003"/>
    <x v="7"/>
    <n v="2117.2800000000002"/>
    <n v="124"/>
    <x v="0"/>
    <x v="2"/>
    <n v="22.7"/>
    <x v="1"/>
    <d v="2021-12-06T00:00:00"/>
    <x v="0"/>
    <n v="40"/>
    <x v="0"/>
    <n v="0.31"/>
    <x v="0"/>
    <x v="0"/>
  </r>
  <r>
    <x v="1933"/>
    <n v="57"/>
    <x v="0"/>
    <x v="1"/>
    <x v="2"/>
    <n v="87.13"/>
    <x v="7"/>
    <n v="697.04"/>
    <n v="355"/>
    <x v="0"/>
    <x v="1"/>
    <n v="42.5"/>
    <x v="1"/>
    <d v="2023-11-27T00:00:00"/>
    <x v="2"/>
    <n v="53"/>
    <x v="0"/>
    <n v="0.33"/>
    <x v="0"/>
    <x v="0"/>
  </r>
  <r>
    <x v="1933"/>
    <n v="19"/>
    <x v="4"/>
    <x v="1"/>
    <x v="4"/>
    <n v="230.77"/>
    <x v="10"/>
    <n v="1153.8500000000001"/>
    <n v="210"/>
    <x v="0"/>
    <x v="0"/>
    <n v="51.4"/>
    <x v="0"/>
    <d v="2022-01-21T00:00:00"/>
    <x v="0"/>
    <n v="8"/>
    <x v="2"/>
    <n v="0.11"/>
    <x v="1"/>
    <x v="0"/>
  </r>
  <r>
    <x v="1933"/>
    <n v="26"/>
    <x v="1"/>
    <x v="1"/>
    <x v="9"/>
    <n v="122.06"/>
    <x v="8"/>
    <n v="1464.72"/>
    <n v="152"/>
    <x v="0"/>
    <x v="3"/>
    <n v="97.6"/>
    <x v="0"/>
    <d v="2023-01-28T00:00:00"/>
    <x v="2"/>
    <n v="91"/>
    <x v="1"/>
    <n v="0.33"/>
    <x v="0"/>
    <x v="0"/>
  </r>
  <r>
    <x v="1934"/>
    <n v="28"/>
    <x v="1"/>
    <x v="2"/>
    <x v="3"/>
    <n v="83.1"/>
    <x v="5"/>
    <n v="1412.6999999999998"/>
    <n v="151"/>
    <x v="0"/>
    <x v="0"/>
    <n v="24.1"/>
    <x v="1"/>
    <d v="2023-10-12T00:00:00"/>
    <x v="2"/>
    <n v="18"/>
    <x v="2"/>
    <n v="0.26"/>
    <x v="0"/>
    <x v="0"/>
  </r>
  <r>
    <x v="1935"/>
    <n v="71"/>
    <x v="3"/>
    <x v="1"/>
    <x v="8"/>
    <n v="79.930000000000007"/>
    <x v="1"/>
    <n v="1039.0900000000001"/>
    <n v="197"/>
    <x v="0"/>
    <x v="2"/>
    <n v="0"/>
    <x v="2"/>
    <d v="2022-06-03T00:00:00"/>
    <x v="0"/>
    <n v="27"/>
    <x v="2"/>
    <n v="0.05"/>
    <x v="1"/>
    <x v="0"/>
  </r>
  <r>
    <x v="1936"/>
    <n v="64"/>
    <x v="0"/>
    <x v="1"/>
    <x v="2"/>
    <n v="121.96"/>
    <x v="10"/>
    <n v="609.79999999999995"/>
    <n v="129"/>
    <x v="0"/>
    <x v="3"/>
    <n v="0"/>
    <x v="2"/>
    <d v="2023-04-17T00:00:00"/>
    <x v="2"/>
    <n v="76"/>
    <x v="1"/>
    <n v="0.14000000000000001"/>
    <x v="1"/>
    <x v="0"/>
  </r>
  <r>
    <x v="1937"/>
    <n v="71"/>
    <x v="3"/>
    <x v="1"/>
    <x v="5"/>
    <n v="14.04"/>
    <x v="6"/>
    <n v="154.44"/>
    <n v="47"/>
    <x v="0"/>
    <x v="2"/>
    <n v="4.0999999999999996"/>
    <x v="2"/>
    <d v="2025-05-26T00:00:00"/>
    <x v="2"/>
    <n v="91"/>
    <x v="1"/>
    <n v="0.37"/>
    <x v="0"/>
    <x v="0"/>
  </r>
  <r>
    <x v="1938"/>
    <n v="66"/>
    <x v="3"/>
    <x v="0"/>
    <x v="4"/>
    <n v="143.69"/>
    <x v="10"/>
    <n v="718.45"/>
    <n v="120"/>
    <x v="0"/>
    <x v="4"/>
    <n v="30.1"/>
    <x v="1"/>
    <d v="2024-04-10T00:00:00"/>
    <x v="2"/>
    <n v="4"/>
    <x v="2"/>
    <n v="0.3"/>
    <x v="0"/>
    <x v="0"/>
  </r>
  <r>
    <x v="1938"/>
    <n v="27"/>
    <x v="1"/>
    <x v="0"/>
    <x v="0"/>
    <n v="113"/>
    <x v="1"/>
    <n v="1469"/>
    <n v="177"/>
    <x v="0"/>
    <x v="0"/>
    <n v="89.2"/>
    <x v="0"/>
    <d v="2025-03-22T00:00:00"/>
    <x v="2"/>
    <n v="51"/>
    <x v="0"/>
    <n v="0.12"/>
    <x v="1"/>
    <x v="0"/>
  </r>
  <r>
    <x v="1939"/>
    <n v="53"/>
    <x v="5"/>
    <x v="2"/>
    <x v="3"/>
    <n v="191.72"/>
    <x v="0"/>
    <n v="1725.48"/>
    <n v="228"/>
    <x v="0"/>
    <x v="0"/>
    <n v="0"/>
    <x v="2"/>
    <d v="2023-08-16T00:00:00"/>
    <x v="2"/>
    <n v="62"/>
    <x v="0"/>
    <n v="0.32"/>
    <x v="0"/>
    <x v="0"/>
  </r>
  <r>
    <x v="1940"/>
    <n v="67"/>
    <x v="3"/>
    <x v="0"/>
    <x v="9"/>
    <n v="126.58"/>
    <x v="8"/>
    <n v="1518.96"/>
    <n v="358"/>
    <x v="0"/>
    <x v="2"/>
    <n v="41.1"/>
    <x v="1"/>
    <d v="2024-02-12T00:00:00"/>
    <x v="2"/>
    <n v="24"/>
    <x v="2"/>
    <n v="0.51"/>
    <x v="2"/>
    <x v="0"/>
  </r>
  <r>
    <x v="1941"/>
    <n v="74"/>
    <x v="3"/>
    <x v="2"/>
    <x v="9"/>
    <n v="73.709999999999994"/>
    <x v="8"/>
    <n v="884.52"/>
    <n v="94"/>
    <x v="0"/>
    <x v="3"/>
    <n v="0.8"/>
    <x v="2"/>
    <d v="2024-09-09T00:00:00"/>
    <x v="2"/>
    <n v="21"/>
    <x v="2"/>
    <n v="0.19"/>
    <x v="1"/>
    <x v="0"/>
  </r>
  <r>
    <x v="1942"/>
    <n v="70"/>
    <x v="3"/>
    <x v="1"/>
    <x v="1"/>
    <n v="102.38"/>
    <x v="6"/>
    <n v="1126.1799999999998"/>
    <n v="43"/>
    <x v="0"/>
    <x v="3"/>
    <n v="60.1"/>
    <x v="0"/>
    <d v="2023-04-30T00:00:00"/>
    <x v="2"/>
    <n v="60"/>
    <x v="0"/>
    <n v="0.17"/>
    <x v="1"/>
    <x v="0"/>
  </r>
  <r>
    <x v="1943"/>
    <n v="42"/>
    <x v="2"/>
    <x v="0"/>
    <x v="1"/>
    <n v="114.7"/>
    <x v="5"/>
    <n v="1949.9"/>
    <n v="168"/>
    <x v="0"/>
    <x v="3"/>
    <n v="88.3"/>
    <x v="0"/>
    <d v="2024-08-14T00:00:00"/>
    <x v="2"/>
    <n v="97"/>
    <x v="1"/>
    <n v="0.2"/>
    <x v="1"/>
    <x v="0"/>
  </r>
  <r>
    <x v="1943"/>
    <n v="43"/>
    <x v="2"/>
    <x v="0"/>
    <x v="8"/>
    <n v="38.69"/>
    <x v="17"/>
    <n v="116.07"/>
    <n v="292"/>
    <x v="0"/>
    <x v="3"/>
    <n v="6"/>
    <x v="2"/>
    <d v="2022-01-12T00:00:00"/>
    <x v="0"/>
    <n v="15"/>
    <x v="2"/>
    <n v="0.13"/>
    <x v="1"/>
    <x v="0"/>
  </r>
  <r>
    <x v="1944"/>
    <n v="57"/>
    <x v="0"/>
    <x v="1"/>
    <x v="0"/>
    <n v="85.47"/>
    <x v="14"/>
    <n v="341.88"/>
    <n v="178"/>
    <x v="0"/>
    <x v="0"/>
    <n v="8.1"/>
    <x v="2"/>
    <d v="2024-04-02T00:00:00"/>
    <x v="2"/>
    <n v="95"/>
    <x v="1"/>
    <n v="0.16"/>
    <x v="1"/>
    <x v="0"/>
  </r>
  <r>
    <x v="1945"/>
    <n v="61"/>
    <x v="0"/>
    <x v="1"/>
    <x v="5"/>
    <n v="114.69"/>
    <x v="6"/>
    <n v="1261.5899999999999"/>
    <n v="122"/>
    <x v="0"/>
    <x v="0"/>
    <n v="93.4"/>
    <x v="0"/>
    <d v="2023-11-16T00:00:00"/>
    <x v="2"/>
    <n v="58"/>
    <x v="0"/>
    <n v="0.36"/>
    <x v="0"/>
    <x v="0"/>
  </r>
  <r>
    <x v="1946"/>
    <n v="42"/>
    <x v="2"/>
    <x v="1"/>
    <x v="7"/>
    <n v="152.33000000000001"/>
    <x v="7"/>
    <n v="1218.6400000000001"/>
    <n v="241"/>
    <x v="0"/>
    <x v="0"/>
    <n v="68"/>
    <x v="0"/>
    <d v="2022-02-21T00:00:00"/>
    <x v="0"/>
    <n v="16"/>
    <x v="2"/>
    <n v="0.28999999999999998"/>
    <x v="0"/>
    <x v="0"/>
  </r>
  <r>
    <x v="1947"/>
    <n v="50"/>
    <x v="5"/>
    <x v="0"/>
    <x v="2"/>
    <n v="45.18"/>
    <x v="8"/>
    <n v="542.16"/>
    <n v="273"/>
    <x v="0"/>
    <x v="0"/>
    <n v="34.299999999999997"/>
    <x v="1"/>
    <d v="2024-11-22T00:00:00"/>
    <x v="2"/>
    <n v="20"/>
    <x v="2"/>
    <n v="0.18"/>
    <x v="1"/>
    <x v="0"/>
  </r>
  <r>
    <x v="1948"/>
    <n v="71"/>
    <x v="3"/>
    <x v="0"/>
    <x v="9"/>
    <n v="22.79"/>
    <x v="4"/>
    <n v="136.74"/>
    <n v="214"/>
    <x v="0"/>
    <x v="0"/>
    <n v="57.4"/>
    <x v="0"/>
    <d v="2023-08-05T00:00:00"/>
    <x v="2"/>
    <n v="10"/>
    <x v="2"/>
    <n v="0.28000000000000003"/>
    <x v="0"/>
    <x v="0"/>
  </r>
  <r>
    <x v="1949"/>
    <n v="48"/>
    <x v="5"/>
    <x v="0"/>
    <x v="5"/>
    <n v="51.84"/>
    <x v="6"/>
    <n v="570.24"/>
    <n v="212"/>
    <x v="0"/>
    <x v="2"/>
    <n v="98"/>
    <x v="0"/>
    <d v="2023-12-25T00:00:00"/>
    <x v="2"/>
    <n v="18"/>
    <x v="2"/>
    <n v="0.18"/>
    <x v="1"/>
    <x v="0"/>
  </r>
  <r>
    <x v="1950"/>
    <n v="44"/>
    <x v="2"/>
    <x v="1"/>
    <x v="9"/>
    <n v="82.31"/>
    <x v="1"/>
    <n v="1070.03"/>
    <n v="102"/>
    <x v="0"/>
    <x v="1"/>
    <n v="92.1"/>
    <x v="0"/>
    <d v="2023-02-24T00:00:00"/>
    <x v="2"/>
    <n v="35"/>
    <x v="0"/>
    <n v="0.35"/>
    <x v="0"/>
    <x v="0"/>
  </r>
  <r>
    <x v="1951"/>
    <n v="74"/>
    <x v="3"/>
    <x v="2"/>
    <x v="4"/>
    <n v="16.170000000000002"/>
    <x v="0"/>
    <n v="145.53000000000003"/>
    <n v="229"/>
    <x v="1"/>
    <x v="3"/>
    <n v="92.9"/>
    <x v="0"/>
    <d v="2023-02-14T00:00:00"/>
    <x v="2"/>
    <n v="94"/>
    <x v="1"/>
    <n v="0.43"/>
    <x v="0"/>
    <x v="0"/>
  </r>
  <r>
    <x v="1951"/>
    <n v="19"/>
    <x v="4"/>
    <x v="1"/>
    <x v="1"/>
    <n v="94.46"/>
    <x v="8"/>
    <n v="1133.52"/>
    <n v="87"/>
    <x v="0"/>
    <x v="3"/>
    <n v="72.3"/>
    <x v="0"/>
    <d v="2024-09-12T00:00:00"/>
    <x v="2"/>
    <n v="66"/>
    <x v="0"/>
    <n v="0.16"/>
    <x v="1"/>
    <x v="0"/>
  </r>
  <r>
    <x v="1952"/>
    <n v="53"/>
    <x v="5"/>
    <x v="1"/>
    <x v="2"/>
    <n v="190.56"/>
    <x v="2"/>
    <n v="1333.92"/>
    <n v="66"/>
    <x v="0"/>
    <x v="2"/>
    <n v="54.9"/>
    <x v="0"/>
    <d v="2021-05-30T00:00:00"/>
    <x v="0"/>
    <n v="35"/>
    <x v="0"/>
    <n v="0.33"/>
    <x v="0"/>
    <x v="0"/>
  </r>
  <r>
    <x v="1953"/>
    <n v="72"/>
    <x v="3"/>
    <x v="1"/>
    <x v="8"/>
    <n v="59.16"/>
    <x v="7"/>
    <n v="473.28"/>
    <n v="303"/>
    <x v="0"/>
    <x v="4"/>
    <n v="63.9"/>
    <x v="0"/>
    <d v="2025-04-18T00:00:00"/>
    <x v="2"/>
    <n v="52"/>
    <x v="0"/>
    <n v="0.11"/>
    <x v="1"/>
    <x v="0"/>
  </r>
  <r>
    <x v="1954"/>
    <n v="26"/>
    <x v="1"/>
    <x v="0"/>
    <x v="6"/>
    <n v="183.88"/>
    <x v="2"/>
    <n v="1287.1599999999999"/>
    <n v="221"/>
    <x v="0"/>
    <x v="3"/>
    <n v="69.7"/>
    <x v="0"/>
    <d v="2023-10-03T00:00:00"/>
    <x v="2"/>
    <n v="31"/>
    <x v="2"/>
    <n v="0.48"/>
    <x v="0"/>
    <x v="0"/>
  </r>
  <r>
    <x v="1955"/>
    <n v="26"/>
    <x v="1"/>
    <x v="0"/>
    <x v="4"/>
    <n v="198.48"/>
    <x v="2"/>
    <n v="1389.36"/>
    <n v="43"/>
    <x v="0"/>
    <x v="3"/>
    <n v="11.3"/>
    <x v="2"/>
    <d v="2025-04-03T00:00:00"/>
    <x v="2"/>
    <n v="29"/>
    <x v="2"/>
    <n v="0.21"/>
    <x v="0"/>
    <x v="0"/>
  </r>
  <r>
    <x v="1956"/>
    <n v="47"/>
    <x v="5"/>
    <x v="1"/>
    <x v="3"/>
    <n v="166.29"/>
    <x v="0"/>
    <n v="1496.61"/>
    <n v="123"/>
    <x v="0"/>
    <x v="0"/>
    <n v="17.7"/>
    <x v="2"/>
    <d v="2022-02-04T00:00:00"/>
    <x v="0"/>
    <n v="52"/>
    <x v="0"/>
    <n v="0.34"/>
    <x v="0"/>
    <x v="0"/>
  </r>
  <r>
    <x v="1957"/>
    <n v="47"/>
    <x v="5"/>
    <x v="0"/>
    <x v="8"/>
    <n v="69.08"/>
    <x v="14"/>
    <n v="276.32"/>
    <n v="241"/>
    <x v="0"/>
    <x v="0"/>
    <n v="41.4"/>
    <x v="1"/>
    <d v="2022-08-17T00:00:00"/>
    <x v="0"/>
    <n v="32"/>
    <x v="2"/>
    <n v="0.23"/>
    <x v="0"/>
    <x v="0"/>
  </r>
  <r>
    <x v="1957"/>
    <n v="40"/>
    <x v="2"/>
    <x v="0"/>
    <x v="8"/>
    <n v="117.01"/>
    <x v="3"/>
    <n v="1170.1000000000001"/>
    <n v="111"/>
    <x v="0"/>
    <x v="3"/>
    <n v="95.4"/>
    <x v="0"/>
    <d v="2023-04-25T00:00:00"/>
    <x v="2"/>
    <n v="11"/>
    <x v="2"/>
    <n v="0.28000000000000003"/>
    <x v="0"/>
    <x v="0"/>
  </r>
  <r>
    <x v="1958"/>
    <n v="71"/>
    <x v="3"/>
    <x v="2"/>
    <x v="8"/>
    <n v="62.09"/>
    <x v="3"/>
    <n v="620.90000000000009"/>
    <n v="61"/>
    <x v="0"/>
    <x v="3"/>
    <n v="0"/>
    <x v="2"/>
    <d v="2024-12-24T00:00:00"/>
    <x v="2"/>
    <n v="13"/>
    <x v="2"/>
    <n v="0.23"/>
    <x v="0"/>
    <x v="0"/>
  </r>
  <r>
    <x v="1959"/>
    <n v="58"/>
    <x v="0"/>
    <x v="1"/>
    <x v="0"/>
    <n v="90.67"/>
    <x v="8"/>
    <n v="1088.04"/>
    <n v="307"/>
    <x v="0"/>
    <x v="2"/>
    <n v="2.4"/>
    <x v="2"/>
    <d v="2022-05-26T00:00:00"/>
    <x v="0"/>
    <n v="75"/>
    <x v="1"/>
    <n v="0.48"/>
    <x v="0"/>
    <x v="0"/>
  </r>
  <r>
    <x v="1959"/>
    <n v="37"/>
    <x v="2"/>
    <x v="0"/>
    <x v="6"/>
    <n v="202.34"/>
    <x v="6"/>
    <n v="2225.7400000000002"/>
    <n v="214"/>
    <x v="0"/>
    <x v="0"/>
    <n v="74.599999999999994"/>
    <x v="0"/>
    <d v="2024-06-15T00:00:00"/>
    <x v="2"/>
    <n v="10"/>
    <x v="2"/>
    <n v="0.11"/>
    <x v="1"/>
    <x v="0"/>
  </r>
  <r>
    <x v="1960"/>
    <n v="33"/>
    <x v="1"/>
    <x v="0"/>
    <x v="0"/>
    <n v="85.65"/>
    <x v="1"/>
    <n v="1113.45"/>
    <n v="43"/>
    <x v="0"/>
    <x v="1"/>
    <n v="21.8"/>
    <x v="1"/>
    <d v="2024-10-25T00:00:00"/>
    <x v="2"/>
    <n v="2"/>
    <x v="2"/>
    <n v="0.21"/>
    <x v="0"/>
    <x v="0"/>
  </r>
  <r>
    <x v="1961"/>
    <n v="52"/>
    <x v="5"/>
    <x v="0"/>
    <x v="3"/>
    <n v="145.80000000000001"/>
    <x v="0"/>
    <n v="1312.2"/>
    <n v="304"/>
    <x v="0"/>
    <x v="3"/>
    <n v="48.4"/>
    <x v="1"/>
    <d v="2022-12-01T00:00:00"/>
    <x v="0"/>
    <n v="72"/>
    <x v="1"/>
    <n v="0.54"/>
    <x v="2"/>
    <x v="0"/>
  </r>
  <r>
    <x v="1961"/>
    <n v="23"/>
    <x v="4"/>
    <x v="1"/>
    <x v="1"/>
    <n v="47.81"/>
    <x v="3"/>
    <n v="478.1"/>
    <n v="296"/>
    <x v="0"/>
    <x v="4"/>
    <n v="0"/>
    <x v="2"/>
    <d v="2024-10-21T00:00:00"/>
    <x v="2"/>
    <n v="66"/>
    <x v="0"/>
    <n v="0.22"/>
    <x v="0"/>
    <x v="0"/>
  </r>
  <r>
    <x v="1962"/>
    <n v="65"/>
    <x v="0"/>
    <x v="1"/>
    <x v="3"/>
    <n v="114.23"/>
    <x v="3"/>
    <n v="1142.3"/>
    <n v="2"/>
    <x v="0"/>
    <x v="0"/>
    <n v="21.5"/>
    <x v="1"/>
    <d v="2021-01-01T00:00:00"/>
    <x v="0"/>
    <n v="60"/>
    <x v="0"/>
    <n v="0.27"/>
    <x v="0"/>
    <x v="0"/>
  </r>
  <r>
    <x v="1963"/>
    <n v="53"/>
    <x v="5"/>
    <x v="0"/>
    <x v="6"/>
    <n v="72.33"/>
    <x v="7"/>
    <n v="578.64"/>
    <n v="137"/>
    <x v="0"/>
    <x v="3"/>
    <n v="83.6"/>
    <x v="0"/>
    <d v="2022-11-07T00:00:00"/>
    <x v="0"/>
    <n v="87"/>
    <x v="1"/>
    <n v="0.14000000000000001"/>
    <x v="1"/>
    <x v="0"/>
  </r>
  <r>
    <x v="1963"/>
    <n v="36"/>
    <x v="2"/>
    <x v="1"/>
    <x v="3"/>
    <n v="66.709999999999994"/>
    <x v="13"/>
    <n v="933.93999999999994"/>
    <n v="49"/>
    <x v="0"/>
    <x v="3"/>
    <n v="82.3"/>
    <x v="0"/>
    <d v="2024-05-31T00:00:00"/>
    <x v="2"/>
    <n v="73"/>
    <x v="1"/>
    <n v="0.25"/>
    <x v="0"/>
    <x v="0"/>
  </r>
  <r>
    <x v="1964"/>
    <n v="39"/>
    <x v="2"/>
    <x v="1"/>
    <x v="5"/>
    <n v="62.57"/>
    <x v="9"/>
    <n v="938.55"/>
    <n v="133"/>
    <x v="0"/>
    <x v="4"/>
    <n v="75.099999999999994"/>
    <x v="0"/>
    <d v="2023-01-17T00:00:00"/>
    <x v="2"/>
    <n v="7"/>
    <x v="2"/>
    <n v="0.32"/>
    <x v="0"/>
    <x v="0"/>
  </r>
  <r>
    <x v="1965"/>
    <n v="33"/>
    <x v="1"/>
    <x v="0"/>
    <x v="6"/>
    <n v="58.31"/>
    <x v="2"/>
    <n v="408.17"/>
    <n v="222"/>
    <x v="0"/>
    <x v="0"/>
    <n v="34.299999999999997"/>
    <x v="1"/>
    <d v="2023-03-08T00:00:00"/>
    <x v="2"/>
    <n v="37"/>
    <x v="0"/>
    <n v="0.12"/>
    <x v="1"/>
    <x v="0"/>
  </r>
  <r>
    <x v="1965"/>
    <n v="78"/>
    <x v="3"/>
    <x v="1"/>
    <x v="2"/>
    <n v="60.74"/>
    <x v="8"/>
    <n v="728.88"/>
    <n v="327"/>
    <x v="0"/>
    <x v="0"/>
    <n v="42.8"/>
    <x v="1"/>
    <d v="2023-12-03T00:00:00"/>
    <x v="2"/>
    <n v="98"/>
    <x v="1"/>
    <n v="0.21"/>
    <x v="0"/>
    <x v="0"/>
  </r>
  <r>
    <x v="1966"/>
    <n v="41"/>
    <x v="2"/>
    <x v="0"/>
    <x v="9"/>
    <n v="78.8"/>
    <x v="12"/>
    <n v="1260.8"/>
    <n v="301"/>
    <x v="0"/>
    <x v="4"/>
    <n v="33.200000000000003"/>
    <x v="1"/>
    <d v="2024-08-08T00:00:00"/>
    <x v="2"/>
    <n v="93"/>
    <x v="1"/>
    <n v="0.39"/>
    <x v="0"/>
    <x v="0"/>
  </r>
  <r>
    <x v="1967"/>
    <n v="29"/>
    <x v="1"/>
    <x v="1"/>
    <x v="4"/>
    <n v="100.88"/>
    <x v="2"/>
    <n v="706.16"/>
    <n v="255"/>
    <x v="1"/>
    <x v="4"/>
    <n v="25.8"/>
    <x v="1"/>
    <d v="2021-01-18T00:00:00"/>
    <x v="0"/>
    <n v="77"/>
    <x v="1"/>
    <n v="0.48"/>
    <x v="0"/>
    <x v="0"/>
  </r>
  <r>
    <x v="1968"/>
    <n v="60"/>
    <x v="0"/>
    <x v="0"/>
    <x v="0"/>
    <n v="134.44"/>
    <x v="2"/>
    <n v="941.07999999999993"/>
    <n v="154"/>
    <x v="0"/>
    <x v="3"/>
    <n v="12.6"/>
    <x v="2"/>
    <d v="2023-03-04T00:00:00"/>
    <x v="2"/>
    <n v="44"/>
    <x v="0"/>
    <n v="0.31"/>
    <x v="0"/>
    <x v="0"/>
  </r>
  <r>
    <x v="1969"/>
    <n v="32"/>
    <x v="1"/>
    <x v="2"/>
    <x v="4"/>
    <n v="81.55"/>
    <x v="5"/>
    <n v="1386.35"/>
    <n v="12"/>
    <x v="0"/>
    <x v="3"/>
    <n v="36.4"/>
    <x v="1"/>
    <d v="2024-05-22T00:00:00"/>
    <x v="2"/>
    <n v="76"/>
    <x v="1"/>
    <n v="0.24"/>
    <x v="0"/>
    <x v="0"/>
  </r>
  <r>
    <x v="1970"/>
    <n v="65"/>
    <x v="0"/>
    <x v="0"/>
    <x v="7"/>
    <n v="87.56"/>
    <x v="0"/>
    <n v="788.04"/>
    <n v="33"/>
    <x v="0"/>
    <x v="0"/>
    <n v="1.6"/>
    <x v="2"/>
    <d v="2022-07-25T00:00:00"/>
    <x v="0"/>
    <n v="2"/>
    <x v="2"/>
    <n v="0.13"/>
    <x v="1"/>
    <x v="0"/>
  </r>
  <r>
    <x v="1971"/>
    <n v="59"/>
    <x v="0"/>
    <x v="0"/>
    <x v="0"/>
    <n v="112.57"/>
    <x v="6"/>
    <n v="1238.27"/>
    <n v="120"/>
    <x v="0"/>
    <x v="1"/>
    <n v="99.5"/>
    <x v="0"/>
    <d v="2020-10-03T00:00:00"/>
    <x v="1"/>
    <n v="25"/>
    <x v="2"/>
    <n v="0.51"/>
    <x v="2"/>
    <x v="0"/>
  </r>
  <r>
    <x v="1971"/>
    <n v="79"/>
    <x v="3"/>
    <x v="1"/>
    <x v="5"/>
    <n v="126.36"/>
    <x v="3"/>
    <n v="1263.5999999999999"/>
    <n v="82"/>
    <x v="0"/>
    <x v="0"/>
    <n v="5.5"/>
    <x v="2"/>
    <d v="2024-07-13T00:00:00"/>
    <x v="2"/>
    <n v="71"/>
    <x v="1"/>
    <n v="0.11"/>
    <x v="1"/>
    <x v="0"/>
  </r>
  <r>
    <x v="1972"/>
    <n v="67"/>
    <x v="3"/>
    <x v="0"/>
    <x v="7"/>
    <n v="30.04"/>
    <x v="0"/>
    <n v="270.36"/>
    <n v="197"/>
    <x v="0"/>
    <x v="4"/>
    <n v="61.8"/>
    <x v="0"/>
    <d v="2025-01-26T00:00:00"/>
    <x v="2"/>
    <n v="67"/>
    <x v="1"/>
    <n v="0.26"/>
    <x v="0"/>
    <x v="0"/>
  </r>
  <r>
    <x v="1973"/>
    <n v="53"/>
    <x v="5"/>
    <x v="0"/>
    <x v="3"/>
    <n v="132.86000000000001"/>
    <x v="2"/>
    <n v="930.0200000000001"/>
    <n v="149"/>
    <x v="0"/>
    <x v="2"/>
    <n v="16.8"/>
    <x v="2"/>
    <d v="2023-11-11T00:00:00"/>
    <x v="2"/>
    <n v="8"/>
    <x v="2"/>
    <n v="0.08"/>
    <x v="1"/>
    <x v="0"/>
  </r>
  <r>
    <x v="1974"/>
    <n v="26"/>
    <x v="1"/>
    <x v="0"/>
    <x v="2"/>
    <n v="35.97"/>
    <x v="1"/>
    <n v="467.61"/>
    <n v="147"/>
    <x v="0"/>
    <x v="0"/>
    <n v="20.2"/>
    <x v="1"/>
    <d v="2021-12-07T00:00:00"/>
    <x v="0"/>
    <n v="40"/>
    <x v="0"/>
    <n v="0.05"/>
    <x v="1"/>
    <x v="0"/>
  </r>
  <r>
    <x v="1975"/>
    <n v="18"/>
    <x v="4"/>
    <x v="2"/>
    <x v="4"/>
    <n v="93.34"/>
    <x v="1"/>
    <n v="1213.42"/>
    <n v="187"/>
    <x v="0"/>
    <x v="1"/>
    <n v="90"/>
    <x v="0"/>
    <d v="2022-10-08T00:00:00"/>
    <x v="0"/>
    <n v="38"/>
    <x v="0"/>
    <n v="0.39"/>
    <x v="0"/>
    <x v="0"/>
  </r>
  <r>
    <x v="1976"/>
    <n v="74"/>
    <x v="3"/>
    <x v="0"/>
    <x v="7"/>
    <n v="15.72"/>
    <x v="8"/>
    <n v="188.64000000000001"/>
    <n v="274"/>
    <x v="0"/>
    <x v="3"/>
    <n v="72"/>
    <x v="0"/>
    <d v="2021-12-17T00:00:00"/>
    <x v="0"/>
    <n v="60"/>
    <x v="0"/>
    <n v="0.46"/>
    <x v="0"/>
    <x v="0"/>
  </r>
  <r>
    <x v="1976"/>
    <n v="59"/>
    <x v="0"/>
    <x v="1"/>
    <x v="3"/>
    <m/>
    <x v="1"/>
    <n v="0"/>
    <n v="111"/>
    <x v="0"/>
    <x v="3"/>
    <n v="15.2"/>
    <x v="2"/>
    <d v="2024-05-07T00:00:00"/>
    <x v="2"/>
    <n v="86"/>
    <x v="1"/>
    <n v="0.46"/>
    <x v="0"/>
    <x v="1"/>
  </r>
  <r>
    <x v="1977"/>
    <n v="54"/>
    <x v="5"/>
    <x v="1"/>
    <x v="1"/>
    <n v="64.78"/>
    <x v="8"/>
    <n v="777.36"/>
    <n v="241"/>
    <x v="0"/>
    <x v="0"/>
    <n v="0.2"/>
    <x v="2"/>
    <d v="2024-01-02T00:00:00"/>
    <x v="2"/>
    <n v="14"/>
    <x v="2"/>
    <n v="0.63"/>
    <x v="2"/>
    <x v="0"/>
  </r>
  <r>
    <x v="1978"/>
    <n v="34"/>
    <x v="1"/>
    <x v="0"/>
    <x v="6"/>
    <n v="197.61"/>
    <x v="3"/>
    <n v="1976.1000000000001"/>
    <n v="329"/>
    <x v="0"/>
    <x v="1"/>
    <n v="40.4"/>
    <x v="1"/>
    <d v="2025-06-04T00:00:00"/>
    <x v="2"/>
    <n v="97"/>
    <x v="1"/>
    <n v="0.5"/>
    <x v="0"/>
    <x v="0"/>
  </r>
  <r>
    <x v="1979"/>
    <n v="39"/>
    <x v="2"/>
    <x v="1"/>
    <x v="7"/>
    <n v="159.34"/>
    <x v="6"/>
    <n v="1752.74"/>
    <n v="163"/>
    <x v="0"/>
    <x v="4"/>
    <n v="15.2"/>
    <x v="2"/>
    <d v="2023-08-11T00:00:00"/>
    <x v="2"/>
    <n v="86"/>
    <x v="1"/>
    <n v="0.14000000000000001"/>
    <x v="1"/>
    <x v="0"/>
  </r>
  <r>
    <x v="1980"/>
    <n v="31"/>
    <x v="1"/>
    <x v="0"/>
    <x v="3"/>
    <n v="31.52"/>
    <x v="2"/>
    <n v="220.64"/>
    <n v="16"/>
    <x v="0"/>
    <x v="2"/>
    <n v="94.4"/>
    <x v="0"/>
    <d v="2021-05-23T00:00:00"/>
    <x v="0"/>
    <n v="72"/>
    <x v="1"/>
    <n v="0.22"/>
    <x v="0"/>
    <x v="0"/>
  </r>
  <r>
    <x v="1980"/>
    <n v="42"/>
    <x v="2"/>
    <x v="1"/>
    <x v="3"/>
    <n v="94.28"/>
    <x v="0"/>
    <n v="848.52"/>
    <n v="42"/>
    <x v="0"/>
    <x v="3"/>
    <n v="17.100000000000001"/>
    <x v="2"/>
    <d v="2022-04-03T00:00:00"/>
    <x v="0"/>
    <n v="45"/>
    <x v="0"/>
    <n v="0.11"/>
    <x v="1"/>
    <x v="0"/>
  </r>
  <r>
    <x v="1981"/>
    <n v="42"/>
    <x v="2"/>
    <x v="0"/>
    <x v="8"/>
    <n v="61.94"/>
    <x v="7"/>
    <n v="495.52"/>
    <n v="17"/>
    <x v="0"/>
    <x v="2"/>
    <n v="99"/>
    <x v="0"/>
    <d v="2021-09-18T00:00:00"/>
    <x v="0"/>
    <n v="49"/>
    <x v="0"/>
    <n v="0.41"/>
    <x v="0"/>
    <x v="0"/>
  </r>
  <r>
    <x v="1981"/>
    <n v="31"/>
    <x v="1"/>
    <x v="1"/>
    <x v="8"/>
    <n v="85.03"/>
    <x v="13"/>
    <n v="1190.42"/>
    <n v="254"/>
    <x v="0"/>
    <x v="1"/>
    <n v="24"/>
    <x v="1"/>
    <d v="2023-09-23T00:00:00"/>
    <x v="2"/>
    <n v="76"/>
    <x v="1"/>
    <n v="0.38"/>
    <x v="0"/>
    <x v="0"/>
  </r>
  <r>
    <x v="1981"/>
    <n v="40"/>
    <x v="2"/>
    <x v="0"/>
    <x v="1"/>
    <n v="72.930000000000007"/>
    <x v="1"/>
    <n v="948.09000000000015"/>
    <n v="329"/>
    <x v="0"/>
    <x v="3"/>
    <n v="55.8"/>
    <x v="0"/>
    <d v="2021-02-06T00:00:00"/>
    <x v="0"/>
    <n v="58"/>
    <x v="0"/>
    <n v="0.39"/>
    <x v="0"/>
    <x v="0"/>
  </r>
  <r>
    <x v="1982"/>
    <n v="29"/>
    <x v="1"/>
    <x v="2"/>
    <x v="5"/>
    <n v="50.87"/>
    <x v="6"/>
    <n v="559.56999999999994"/>
    <n v="72"/>
    <x v="0"/>
    <x v="4"/>
    <n v="37.4"/>
    <x v="1"/>
    <d v="2024-06-28T00:00:00"/>
    <x v="2"/>
    <n v="41"/>
    <x v="0"/>
    <n v="0.38"/>
    <x v="0"/>
    <x v="0"/>
  </r>
  <r>
    <x v="1983"/>
    <n v="43"/>
    <x v="2"/>
    <x v="1"/>
    <x v="7"/>
    <n v="220.98"/>
    <x v="5"/>
    <n v="3756.66"/>
    <n v="296"/>
    <x v="0"/>
    <x v="3"/>
    <n v="0"/>
    <x v="2"/>
    <d v="2023-06-21T00:00:00"/>
    <x v="2"/>
    <n v="37"/>
    <x v="0"/>
    <n v="0.25"/>
    <x v="0"/>
    <x v="0"/>
  </r>
  <r>
    <x v="1984"/>
    <n v="69"/>
    <x v="3"/>
    <x v="1"/>
    <x v="3"/>
    <n v="90.21"/>
    <x v="12"/>
    <n v="1443.36"/>
    <n v="346"/>
    <x v="0"/>
    <x v="4"/>
    <n v="0"/>
    <x v="2"/>
    <d v="2025-01-30T00:00:00"/>
    <x v="2"/>
    <n v="17"/>
    <x v="2"/>
    <n v="0.04"/>
    <x v="1"/>
    <x v="0"/>
  </r>
  <r>
    <x v="1985"/>
    <n v="30"/>
    <x v="1"/>
    <x v="0"/>
    <x v="0"/>
    <n v="27.81"/>
    <x v="6"/>
    <n v="305.90999999999997"/>
    <n v="356"/>
    <x v="0"/>
    <x v="3"/>
    <n v="96.6"/>
    <x v="0"/>
    <d v="2022-10-13T00:00:00"/>
    <x v="0"/>
    <n v="39"/>
    <x v="0"/>
    <n v="0.45"/>
    <x v="0"/>
    <x v="0"/>
  </r>
  <r>
    <x v="1986"/>
    <n v="26"/>
    <x v="1"/>
    <x v="0"/>
    <x v="8"/>
    <n v="140.96"/>
    <x v="0"/>
    <n v="1268.6400000000001"/>
    <n v="270"/>
    <x v="0"/>
    <x v="2"/>
    <n v="1.1000000000000001"/>
    <x v="2"/>
    <d v="2023-06-01T00:00:00"/>
    <x v="2"/>
    <n v="46"/>
    <x v="0"/>
    <n v="0.31"/>
    <x v="0"/>
    <x v="0"/>
  </r>
  <r>
    <x v="1986"/>
    <n v="45"/>
    <x v="2"/>
    <x v="1"/>
    <x v="2"/>
    <n v="44.03"/>
    <x v="10"/>
    <n v="220.15"/>
    <n v="138"/>
    <x v="0"/>
    <x v="0"/>
    <n v="82.6"/>
    <x v="0"/>
    <d v="2021-05-11T00:00:00"/>
    <x v="0"/>
    <n v="68"/>
    <x v="1"/>
    <n v="0.35"/>
    <x v="0"/>
    <x v="0"/>
  </r>
  <r>
    <x v="1986"/>
    <n v="48"/>
    <x v="5"/>
    <x v="0"/>
    <x v="3"/>
    <n v="70.599999999999994"/>
    <x v="17"/>
    <n v="211.79999999999998"/>
    <n v="12"/>
    <x v="0"/>
    <x v="3"/>
    <n v="89.3"/>
    <x v="0"/>
    <d v="2020-07-10T00:00:00"/>
    <x v="1"/>
    <n v="3"/>
    <x v="2"/>
    <n v="0.49"/>
    <x v="0"/>
    <x v="0"/>
  </r>
  <r>
    <x v="1987"/>
    <n v="75"/>
    <x v="3"/>
    <x v="0"/>
    <x v="4"/>
    <n v="81.900000000000006"/>
    <x v="0"/>
    <n v="737.1"/>
    <n v="320"/>
    <x v="0"/>
    <x v="3"/>
    <n v="33.799999999999997"/>
    <x v="1"/>
    <d v="2024-03-23T00:00:00"/>
    <x v="2"/>
    <n v="83"/>
    <x v="1"/>
    <n v="0.36"/>
    <x v="0"/>
    <x v="0"/>
  </r>
  <r>
    <x v="1987"/>
    <n v="28"/>
    <x v="1"/>
    <x v="0"/>
    <x v="1"/>
    <n v="116.38"/>
    <x v="3"/>
    <n v="1163.8"/>
    <n v="316"/>
    <x v="0"/>
    <x v="0"/>
    <n v="96.2"/>
    <x v="0"/>
    <d v="2023-06-22T00:00:00"/>
    <x v="2"/>
    <n v="27"/>
    <x v="2"/>
    <n v="0.23"/>
    <x v="0"/>
    <x v="0"/>
  </r>
  <r>
    <x v="1988"/>
    <n v="43"/>
    <x v="2"/>
    <x v="0"/>
    <x v="8"/>
    <n v="40.380000000000003"/>
    <x v="7"/>
    <n v="323.04000000000002"/>
    <n v="159"/>
    <x v="0"/>
    <x v="2"/>
    <n v="40.5"/>
    <x v="1"/>
    <d v="2024-04-18T00:00:00"/>
    <x v="2"/>
    <n v="68"/>
    <x v="1"/>
    <n v="0.13"/>
    <x v="1"/>
    <x v="0"/>
  </r>
  <r>
    <x v="1988"/>
    <n v="63"/>
    <x v="0"/>
    <x v="0"/>
    <x v="4"/>
    <m/>
    <x v="3"/>
    <n v="0"/>
    <n v="163"/>
    <x v="0"/>
    <x v="1"/>
    <n v="10"/>
    <x v="2"/>
    <d v="2021-10-21T00:00:00"/>
    <x v="0"/>
    <n v="49"/>
    <x v="0"/>
    <n v="0.19"/>
    <x v="1"/>
    <x v="1"/>
  </r>
  <r>
    <x v="1988"/>
    <n v="68"/>
    <x v="3"/>
    <x v="2"/>
    <x v="0"/>
    <n v="142.21"/>
    <x v="6"/>
    <n v="1564.3100000000002"/>
    <n v="260"/>
    <x v="0"/>
    <x v="4"/>
    <n v="9.5"/>
    <x v="2"/>
    <d v="2024-05-24T00:00:00"/>
    <x v="2"/>
    <n v="6"/>
    <x v="2"/>
    <n v="0.33"/>
    <x v="0"/>
    <x v="0"/>
  </r>
  <r>
    <x v="1989"/>
    <n v="36"/>
    <x v="2"/>
    <x v="0"/>
    <x v="1"/>
    <n v="126.38"/>
    <x v="2"/>
    <n v="884.66"/>
    <n v="174"/>
    <x v="0"/>
    <x v="1"/>
    <n v="80.400000000000006"/>
    <x v="0"/>
    <d v="2023-06-04T00:00:00"/>
    <x v="2"/>
    <n v="17"/>
    <x v="2"/>
    <n v="0.08"/>
    <x v="1"/>
    <x v="0"/>
  </r>
  <r>
    <x v="1990"/>
    <n v="24"/>
    <x v="4"/>
    <x v="1"/>
    <x v="0"/>
    <m/>
    <x v="7"/>
    <n v="0"/>
    <n v="299"/>
    <x v="0"/>
    <x v="0"/>
    <n v="77.7"/>
    <x v="0"/>
    <d v="2022-05-18T00:00:00"/>
    <x v="0"/>
    <n v="1"/>
    <x v="2"/>
    <n v="0.48"/>
    <x v="0"/>
    <x v="1"/>
  </r>
  <r>
    <x v="1991"/>
    <n v="58"/>
    <x v="0"/>
    <x v="0"/>
    <x v="3"/>
    <n v="223.02"/>
    <x v="8"/>
    <n v="2676.2400000000002"/>
    <n v="119"/>
    <x v="0"/>
    <x v="2"/>
    <n v="35.4"/>
    <x v="1"/>
    <d v="2024-03-29T00:00:00"/>
    <x v="2"/>
    <n v="18"/>
    <x v="2"/>
    <n v="0.23"/>
    <x v="0"/>
    <x v="0"/>
  </r>
  <r>
    <x v="1991"/>
    <n v="25"/>
    <x v="4"/>
    <x v="2"/>
    <x v="9"/>
    <n v="72.59"/>
    <x v="0"/>
    <n v="653.31000000000006"/>
    <n v="190"/>
    <x v="0"/>
    <x v="3"/>
    <n v="77.599999999999994"/>
    <x v="0"/>
    <d v="2024-06-24T00:00:00"/>
    <x v="2"/>
    <n v="69"/>
    <x v="1"/>
    <n v="0.41"/>
    <x v="0"/>
    <x v="0"/>
  </r>
  <r>
    <x v="1992"/>
    <n v="23"/>
    <x v="4"/>
    <x v="1"/>
    <x v="5"/>
    <n v="97.02"/>
    <x v="8"/>
    <n v="1164.24"/>
    <n v="340"/>
    <x v="0"/>
    <x v="4"/>
    <n v="62.5"/>
    <x v="0"/>
    <d v="2023-11-14T00:00:00"/>
    <x v="2"/>
    <n v="59"/>
    <x v="0"/>
    <n v="0.23"/>
    <x v="0"/>
    <x v="0"/>
  </r>
  <r>
    <x v="1993"/>
    <n v="19"/>
    <x v="4"/>
    <x v="2"/>
    <x v="0"/>
    <n v="57.08"/>
    <x v="2"/>
    <n v="399.56"/>
    <n v="322"/>
    <x v="0"/>
    <x v="1"/>
    <n v="98"/>
    <x v="0"/>
    <d v="2021-01-11T00:00:00"/>
    <x v="0"/>
    <n v="96"/>
    <x v="1"/>
    <n v="0.39"/>
    <x v="0"/>
    <x v="0"/>
  </r>
  <r>
    <x v="1994"/>
    <n v="50"/>
    <x v="5"/>
    <x v="0"/>
    <x v="8"/>
    <n v="87.75"/>
    <x v="10"/>
    <n v="438.75"/>
    <n v="108"/>
    <x v="0"/>
    <x v="4"/>
    <n v="89.1"/>
    <x v="0"/>
    <d v="2023-07-31T00:00:00"/>
    <x v="2"/>
    <n v="26"/>
    <x v="2"/>
    <n v="0.19"/>
    <x v="1"/>
    <x v="0"/>
  </r>
  <r>
    <x v="1995"/>
    <n v="28"/>
    <x v="1"/>
    <x v="1"/>
    <x v="1"/>
    <n v="69.14"/>
    <x v="7"/>
    <n v="553.12"/>
    <n v="116"/>
    <x v="0"/>
    <x v="2"/>
    <n v="63.3"/>
    <x v="0"/>
    <d v="2025-02-20T00:00:00"/>
    <x v="2"/>
    <n v="47"/>
    <x v="0"/>
    <n v="0.32"/>
    <x v="0"/>
    <x v="0"/>
  </r>
  <r>
    <x v="1996"/>
    <n v="42"/>
    <x v="2"/>
    <x v="0"/>
    <x v="7"/>
    <n v="30.6"/>
    <x v="0"/>
    <n v="275.40000000000003"/>
    <n v="185"/>
    <x v="0"/>
    <x v="0"/>
    <n v="47.6"/>
    <x v="1"/>
    <d v="2024-06-06T00:00:00"/>
    <x v="2"/>
    <n v="8"/>
    <x v="2"/>
    <n v="0.41"/>
    <x v="0"/>
    <x v="0"/>
  </r>
  <r>
    <x v="1997"/>
    <n v="32"/>
    <x v="1"/>
    <x v="1"/>
    <x v="1"/>
    <n v="175.35"/>
    <x v="8"/>
    <n v="2104.1999999999998"/>
    <n v="129"/>
    <x v="1"/>
    <x v="1"/>
    <n v="88.6"/>
    <x v="0"/>
    <d v="2022-03-13T00:00:00"/>
    <x v="0"/>
    <n v="54"/>
    <x v="0"/>
    <n v="0.36"/>
    <x v="0"/>
    <x v="0"/>
  </r>
  <r>
    <x v="1998"/>
    <n v="76"/>
    <x v="3"/>
    <x v="1"/>
    <x v="5"/>
    <m/>
    <x v="7"/>
    <n v="0"/>
    <n v="294"/>
    <x v="0"/>
    <x v="0"/>
    <n v="97.6"/>
    <x v="0"/>
    <d v="2021-03-01T00:00:00"/>
    <x v="0"/>
    <n v="84"/>
    <x v="1"/>
    <n v="0.01"/>
    <x v="1"/>
    <x v="1"/>
  </r>
  <r>
    <x v="1998"/>
    <n v="47"/>
    <x v="5"/>
    <x v="1"/>
    <x v="0"/>
    <n v="99.91"/>
    <x v="2"/>
    <n v="699.37"/>
    <n v="64"/>
    <x v="0"/>
    <x v="2"/>
    <n v="38.700000000000003"/>
    <x v="1"/>
    <d v="2023-10-23T00:00:00"/>
    <x v="2"/>
    <n v="9"/>
    <x v="2"/>
    <n v="0.46"/>
    <x v="0"/>
    <x v="0"/>
  </r>
  <r>
    <x v="1998"/>
    <n v="26"/>
    <x v="1"/>
    <x v="1"/>
    <x v="3"/>
    <n v="57.62"/>
    <x v="8"/>
    <n v="691.43999999999994"/>
    <n v="30"/>
    <x v="1"/>
    <x v="0"/>
    <n v="38.200000000000003"/>
    <x v="1"/>
    <d v="2021-11-03T00:00:00"/>
    <x v="0"/>
    <n v="7"/>
    <x v="2"/>
    <n v="0.08"/>
    <x v="1"/>
    <x v="0"/>
  </r>
  <r>
    <x v="1999"/>
    <n v="70"/>
    <x v="3"/>
    <x v="0"/>
    <x v="5"/>
    <n v="109.35"/>
    <x v="8"/>
    <n v="1312.1999999999998"/>
    <n v="157"/>
    <x v="1"/>
    <x v="1"/>
    <n v="0"/>
    <x v="2"/>
    <d v="2024-11-02T00:00:00"/>
    <x v="2"/>
    <n v="49"/>
    <x v="0"/>
    <n v="0.08"/>
    <x v="1"/>
    <x v="0"/>
  </r>
  <r>
    <x v="1999"/>
    <n v="45"/>
    <x v="2"/>
    <x v="0"/>
    <x v="3"/>
    <n v="276.57"/>
    <x v="7"/>
    <n v="2212.56"/>
    <n v="109"/>
    <x v="0"/>
    <x v="0"/>
    <n v="15.5"/>
    <x v="2"/>
    <d v="2024-11-04T00:00:00"/>
    <x v="2"/>
    <n v="6"/>
    <x v="2"/>
    <n v="0.08"/>
    <x v="1"/>
    <x v="0"/>
  </r>
  <r>
    <x v="2000"/>
    <n v="57"/>
    <x v="0"/>
    <x v="0"/>
    <x v="6"/>
    <n v="129.72"/>
    <x v="13"/>
    <n v="1816.08"/>
    <n v="180"/>
    <x v="0"/>
    <x v="4"/>
    <n v="32.9"/>
    <x v="1"/>
    <d v="2020-08-09T00:00:00"/>
    <x v="1"/>
    <n v="43"/>
    <x v="0"/>
    <n v="0.34"/>
    <x v="0"/>
    <x v="0"/>
  </r>
  <r>
    <x v="2001"/>
    <n v="70"/>
    <x v="3"/>
    <x v="1"/>
    <x v="6"/>
    <n v="41.71"/>
    <x v="9"/>
    <n v="625.65"/>
    <n v="88"/>
    <x v="0"/>
    <x v="3"/>
    <n v="71.599999999999994"/>
    <x v="0"/>
    <d v="2025-05-10T00:00:00"/>
    <x v="2"/>
    <n v="62"/>
    <x v="0"/>
    <n v="0.49"/>
    <x v="0"/>
    <x v="0"/>
  </r>
  <r>
    <x v="2002"/>
    <n v="31"/>
    <x v="1"/>
    <x v="1"/>
    <x v="4"/>
    <n v="75.040000000000006"/>
    <x v="3"/>
    <n v="750.40000000000009"/>
    <n v="106"/>
    <x v="0"/>
    <x v="0"/>
    <n v="0"/>
    <x v="2"/>
    <d v="2022-10-24T00:00:00"/>
    <x v="0"/>
    <n v="64"/>
    <x v="0"/>
    <n v="0.34"/>
    <x v="0"/>
    <x v="0"/>
  </r>
  <r>
    <x v="2002"/>
    <n v="34"/>
    <x v="1"/>
    <x v="0"/>
    <x v="5"/>
    <n v="104.98"/>
    <x v="6"/>
    <n v="1154.78"/>
    <n v="119"/>
    <x v="0"/>
    <x v="1"/>
    <n v="94.5"/>
    <x v="0"/>
    <d v="2021-01-30T00:00:00"/>
    <x v="0"/>
    <n v="49"/>
    <x v="0"/>
    <n v="0.52"/>
    <x v="2"/>
    <x v="0"/>
  </r>
  <r>
    <x v="2003"/>
    <n v="21"/>
    <x v="4"/>
    <x v="0"/>
    <x v="3"/>
    <n v="119.84"/>
    <x v="6"/>
    <n v="1318.24"/>
    <n v="83"/>
    <x v="0"/>
    <x v="4"/>
    <n v="26.1"/>
    <x v="1"/>
    <d v="2024-01-27T00:00:00"/>
    <x v="2"/>
    <n v="40"/>
    <x v="0"/>
    <n v="0.43"/>
    <x v="0"/>
    <x v="0"/>
  </r>
  <r>
    <x v="2004"/>
    <n v="69"/>
    <x v="3"/>
    <x v="2"/>
    <x v="4"/>
    <n v="63.01"/>
    <x v="0"/>
    <n v="567.09"/>
    <n v="163"/>
    <x v="0"/>
    <x v="0"/>
    <n v="60.7"/>
    <x v="0"/>
    <d v="2023-05-29T00:00:00"/>
    <x v="2"/>
    <n v="34"/>
    <x v="0"/>
    <n v="0.37"/>
    <x v="0"/>
    <x v="0"/>
  </r>
  <r>
    <x v="2005"/>
    <n v="71"/>
    <x v="3"/>
    <x v="0"/>
    <x v="3"/>
    <n v="66.569999999999993"/>
    <x v="6"/>
    <n v="732.27"/>
    <n v="128"/>
    <x v="0"/>
    <x v="4"/>
    <n v="86.8"/>
    <x v="0"/>
    <d v="2024-12-23T00:00:00"/>
    <x v="2"/>
    <n v="59"/>
    <x v="0"/>
    <n v="0.2"/>
    <x v="1"/>
    <x v="0"/>
  </r>
  <r>
    <x v="2005"/>
    <n v="54"/>
    <x v="5"/>
    <x v="0"/>
    <x v="7"/>
    <n v="111.44"/>
    <x v="3"/>
    <n v="1114.4000000000001"/>
    <n v="207"/>
    <x v="0"/>
    <x v="1"/>
    <n v="0"/>
    <x v="2"/>
    <d v="2022-03-29T00:00:00"/>
    <x v="0"/>
    <n v="98"/>
    <x v="1"/>
    <n v="0.5"/>
    <x v="0"/>
    <x v="0"/>
  </r>
  <r>
    <x v="2006"/>
    <n v="23"/>
    <x v="4"/>
    <x v="2"/>
    <x v="3"/>
    <n v="61.8"/>
    <x v="3"/>
    <n v="618"/>
    <n v="141"/>
    <x v="0"/>
    <x v="4"/>
    <n v="35.9"/>
    <x v="1"/>
    <d v="2020-10-18T00:00:00"/>
    <x v="1"/>
    <n v="40"/>
    <x v="0"/>
    <n v="0.28000000000000003"/>
    <x v="0"/>
    <x v="0"/>
  </r>
  <r>
    <x v="2007"/>
    <n v="61"/>
    <x v="0"/>
    <x v="0"/>
    <x v="8"/>
    <n v="168.89"/>
    <x v="7"/>
    <n v="1351.12"/>
    <n v="210"/>
    <x v="0"/>
    <x v="0"/>
    <n v="2.5"/>
    <x v="2"/>
    <d v="2024-04-25T00:00:00"/>
    <x v="2"/>
    <n v="77"/>
    <x v="1"/>
    <n v="0.26"/>
    <x v="0"/>
    <x v="0"/>
  </r>
  <r>
    <x v="2007"/>
    <n v="47"/>
    <x v="5"/>
    <x v="1"/>
    <x v="1"/>
    <m/>
    <x v="2"/>
    <n v="0"/>
    <n v="65"/>
    <x v="0"/>
    <x v="3"/>
    <n v="58.1"/>
    <x v="0"/>
    <d v="2022-06-20T00:00:00"/>
    <x v="0"/>
    <n v="47"/>
    <x v="0"/>
    <n v="0.03"/>
    <x v="1"/>
    <x v="1"/>
  </r>
  <r>
    <x v="2008"/>
    <n v="63"/>
    <x v="0"/>
    <x v="2"/>
    <x v="7"/>
    <n v="205.48"/>
    <x v="17"/>
    <n v="616.43999999999994"/>
    <n v="280"/>
    <x v="0"/>
    <x v="2"/>
    <n v="1.1000000000000001"/>
    <x v="2"/>
    <d v="2024-05-23T00:00:00"/>
    <x v="2"/>
    <n v="53"/>
    <x v="0"/>
    <n v="0.7"/>
    <x v="2"/>
    <x v="0"/>
  </r>
  <r>
    <x v="2009"/>
    <n v="29"/>
    <x v="1"/>
    <x v="0"/>
    <x v="1"/>
    <n v="100.44"/>
    <x v="18"/>
    <n v="2109.2399999999998"/>
    <n v="64"/>
    <x v="0"/>
    <x v="4"/>
    <n v="50.9"/>
    <x v="0"/>
    <d v="2021-04-09T00:00:00"/>
    <x v="0"/>
    <n v="3"/>
    <x v="2"/>
    <n v="0.16"/>
    <x v="1"/>
    <x v="0"/>
  </r>
  <r>
    <x v="2010"/>
    <n v="53"/>
    <x v="5"/>
    <x v="0"/>
    <x v="4"/>
    <n v="57.26"/>
    <x v="19"/>
    <n v="57.26"/>
    <n v="299"/>
    <x v="0"/>
    <x v="1"/>
    <n v="25.5"/>
    <x v="1"/>
    <d v="2024-05-25T00:00:00"/>
    <x v="2"/>
    <n v="4"/>
    <x v="2"/>
    <n v="0.08"/>
    <x v="1"/>
    <x v="0"/>
  </r>
  <r>
    <x v="2011"/>
    <n v="77"/>
    <x v="3"/>
    <x v="1"/>
    <x v="7"/>
    <n v="33.659999999999997"/>
    <x v="4"/>
    <n v="201.95999999999998"/>
    <n v="64"/>
    <x v="0"/>
    <x v="1"/>
    <n v="96.7"/>
    <x v="0"/>
    <d v="2024-10-29T00:00:00"/>
    <x v="2"/>
    <n v="6"/>
    <x v="2"/>
    <n v="0.11"/>
    <x v="1"/>
    <x v="0"/>
  </r>
  <r>
    <x v="2012"/>
    <n v="71"/>
    <x v="3"/>
    <x v="0"/>
    <x v="2"/>
    <n v="206.68"/>
    <x v="6"/>
    <n v="2273.48"/>
    <n v="226"/>
    <x v="0"/>
    <x v="4"/>
    <n v="95.3"/>
    <x v="0"/>
    <d v="2021-08-30T00:00:00"/>
    <x v="0"/>
    <n v="50"/>
    <x v="0"/>
    <n v="0.44"/>
    <x v="0"/>
    <x v="0"/>
  </r>
  <r>
    <x v="2013"/>
    <n v="79"/>
    <x v="3"/>
    <x v="0"/>
    <x v="6"/>
    <n v="103.9"/>
    <x v="4"/>
    <n v="623.40000000000009"/>
    <n v="26"/>
    <x v="0"/>
    <x v="3"/>
    <n v="55.1"/>
    <x v="0"/>
    <d v="2023-06-19T00:00:00"/>
    <x v="2"/>
    <n v="31"/>
    <x v="2"/>
    <n v="0.12"/>
    <x v="1"/>
    <x v="0"/>
  </r>
  <r>
    <x v="2013"/>
    <n v="49"/>
    <x v="5"/>
    <x v="0"/>
    <x v="5"/>
    <n v="64.92"/>
    <x v="8"/>
    <n v="779.04"/>
    <n v="283"/>
    <x v="0"/>
    <x v="1"/>
    <n v="74"/>
    <x v="0"/>
    <d v="2023-05-23T00:00:00"/>
    <x v="2"/>
    <n v="34"/>
    <x v="0"/>
    <n v="0.16"/>
    <x v="1"/>
    <x v="0"/>
  </r>
  <r>
    <x v="2013"/>
    <n v="50"/>
    <x v="5"/>
    <x v="1"/>
    <x v="1"/>
    <n v="69.760000000000005"/>
    <x v="7"/>
    <n v="558.08000000000004"/>
    <n v="24"/>
    <x v="0"/>
    <x v="0"/>
    <n v="41.8"/>
    <x v="1"/>
    <d v="2024-11-01T00:00:00"/>
    <x v="2"/>
    <n v="76"/>
    <x v="1"/>
    <n v="0.55000000000000004"/>
    <x v="2"/>
    <x v="0"/>
  </r>
  <r>
    <x v="2013"/>
    <n v="79"/>
    <x v="3"/>
    <x v="0"/>
    <x v="6"/>
    <n v="80.45"/>
    <x v="7"/>
    <n v="643.6"/>
    <n v="115"/>
    <x v="1"/>
    <x v="1"/>
    <n v="57.5"/>
    <x v="0"/>
    <d v="2021-07-24T00:00:00"/>
    <x v="0"/>
    <n v="51"/>
    <x v="0"/>
    <n v="0.3"/>
    <x v="0"/>
    <x v="0"/>
  </r>
  <r>
    <x v="2014"/>
    <n v="77"/>
    <x v="3"/>
    <x v="1"/>
    <x v="8"/>
    <n v="194.8"/>
    <x v="0"/>
    <n v="1753.2"/>
    <n v="316"/>
    <x v="0"/>
    <x v="3"/>
    <n v="35.5"/>
    <x v="1"/>
    <d v="2020-08-02T00:00:00"/>
    <x v="1"/>
    <n v="12"/>
    <x v="2"/>
    <n v="0.04"/>
    <x v="1"/>
    <x v="0"/>
  </r>
  <r>
    <x v="2015"/>
    <n v="75"/>
    <x v="3"/>
    <x v="0"/>
    <x v="6"/>
    <n v="40.299999999999997"/>
    <x v="6"/>
    <n v="443.29999999999995"/>
    <n v="166"/>
    <x v="0"/>
    <x v="0"/>
    <n v="0"/>
    <x v="2"/>
    <d v="2025-04-19T00:00:00"/>
    <x v="2"/>
    <n v="66"/>
    <x v="0"/>
    <n v="0.35"/>
    <x v="0"/>
    <x v="0"/>
  </r>
  <r>
    <x v="2016"/>
    <n v="28"/>
    <x v="1"/>
    <x v="0"/>
    <x v="8"/>
    <n v="86.29"/>
    <x v="13"/>
    <n v="1208.0600000000002"/>
    <n v="160"/>
    <x v="1"/>
    <x v="4"/>
    <n v="14.9"/>
    <x v="2"/>
    <d v="2021-05-21T00:00:00"/>
    <x v="0"/>
    <n v="41"/>
    <x v="0"/>
    <n v="0.56999999999999995"/>
    <x v="2"/>
    <x v="0"/>
  </r>
  <r>
    <x v="2017"/>
    <n v="18"/>
    <x v="4"/>
    <x v="0"/>
    <x v="3"/>
    <n v="249.74"/>
    <x v="7"/>
    <n v="1997.92"/>
    <n v="54"/>
    <x v="0"/>
    <x v="4"/>
    <n v="81.900000000000006"/>
    <x v="0"/>
    <d v="2021-03-16T00:00:00"/>
    <x v="0"/>
    <n v="32"/>
    <x v="2"/>
    <n v="0.78"/>
    <x v="2"/>
    <x v="0"/>
  </r>
  <r>
    <x v="2018"/>
    <n v="56"/>
    <x v="0"/>
    <x v="1"/>
    <x v="3"/>
    <n v="86.52"/>
    <x v="6"/>
    <n v="951.71999999999991"/>
    <n v="23"/>
    <x v="0"/>
    <x v="2"/>
    <n v="16.5"/>
    <x v="2"/>
    <d v="2022-07-29T00:00:00"/>
    <x v="0"/>
    <n v="27"/>
    <x v="2"/>
    <n v="7.0000000000000007E-2"/>
    <x v="1"/>
    <x v="0"/>
  </r>
  <r>
    <x v="2019"/>
    <n v="57"/>
    <x v="0"/>
    <x v="1"/>
    <x v="3"/>
    <n v="106.69"/>
    <x v="1"/>
    <n v="1386.97"/>
    <n v="102"/>
    <x v="0"/>
    <x v="3"/>
    <n v="51.5"/>
    <x v="0"/>
    <d v="2022-03-30T00:00:00"/>
    <x v="0"/>
    <n v="73"/>
    <x v="1"/>
    <n v="0.55000000000000004"/>
    <x v="2"/>
    <x v="0"/>
  </r>
  <r>
    <x v="2019"/>
    <n v="58"/>
    <x v="0"/>
    <x v="0"/>
    <x v="9"/>
    <n v="33.54"/>
    <x v="8"/>
    <n v="402.48"/>
    <n v="39"/>
    <x v="0"/>
    <x v="4"/>
    <n v="73.5"/>
    <x v="0"/>
    <d v="2024-11-11T00:00:00"/>
    <x v="2"/>
    <n v="48"/>
    <x v="0"/>
    <n v="0.44"/>
    <x v="0"/>
    <x v="0"/>
  </r>
  <r>
    <x v="2020"/>
    <n v="43"/>
    <x v="2"/>
    <x v="1"/>
    <x v="0"/>
    <m/>
    <x v="2"/>
    <n v="0"/>
    <n v="361"/>
    <x v="0"/>
    <x v="0"/>
    <n v="58.3"/>
    <x v="0"/>
    <d v="2023-04-29T00:00:00"/>
    <x v="2"/>
    <n v="30"/>
    <x v="2"/>
    <n v="0.38"/>
    <x v="0"/>
    <x v="1"/>
  </r>
  <r>
    <x v="2021"/>
    <n v="76"/>
    <x v="3"/>
    <x v="1"/>
    <x v="2"/>
    <n v="64.03"/>
    <x v="13"/>
    <n v="896.42000000000007"/>
    <n v="241"/>
    <x v="0"/>
    <x v="0"/>
    <n v="0"/>
    <x v="2"/>
    <d v="2024-02-19T00:00:00"/>
    <x v="2"/>
    <n v="50"/>
    <x v="0"/>
    <n v="0.12"/>
    <x v="1"/>
    <x v="0"/>
  </r>
  <r>
    <x v="2022"/>
    <n v="67"/>
    <x v="3"/>
    <x v="2"/>
    <x v="4"/>
    <n v="164.44"/>
    <x v="6"/>
    <n v="1808.84"/>
    <n v="228"/>
    <x v="0"/>
    <x v="1"/>
    <n v="45.3"/>
    <x v="1"/>
    <d v="2024-12-05T00:00:00"/>
    <x v="2"/>
    <n v="9"/>
    <x v="2"/>
    <n v="0.26"/>
    <x v="0"/>
    <x v="0"/>
  </r>
  <r>
    <x v="2022"/>
    <n v="49"/>
    <x v="5"/>
    <x v="1"/>
    <x v="7"/>
    <n v="187.1"/>
    <x v="7"/>
    <n v="1496.8"/>
    <n v="129"/>
    <x v="0"/>
    <x v="3"/>
    <n v="31.4"/>
    <x v="1"/>
    <d v="2025-02-04T00:00:00"/>
    <x v="2"/>
    <n v="59"/>
    <x v="0"/>
    <n v="0.11"/>
    <x v="1"/>
    <x v="0"/>
  </r>
  <r>
    <x v="2023"/>
    <n v="49"/>
    <x v="5"/>
    <x v="1"/>
    <x v="4"/>
    <n v="38.29"/>
    <x v="8"/>
    <n v="459.48"/>
    <n v="320"/>
    <x v="0"/>
    <x v="3"/>
    <n v="8.5"/>
    <x v="2"/>
    <d v="2023-03-15T00:00:00"/>
    <x v="2"/>
    <n v="88"/>
    <x v="1"/>
    <n v="0.15"/>
    <x v="1"/>
    <x v="0"/>
  </r>
  <r>
    <x v="2024"/>
    <n v="44"/>
    <x v="2"/>
    <x v="0"/>
    <x v="1"/>
    <n v="153.54"/>
    <x v="7"/>
    <n v="1228.32"/>
    <n v="107"/>
    <x v="0"/>
    <x v="2"/>
    <n v="64"/>
    <x v="0"/>
    <d v="2025-01-26T00:00:00"/>
    <x v="2"/>
    <n v="91"/>
    <x v="1"/>
    <n v="0.35"/>
    <x v="0"/>
    <x v="0"/>
  </r>
  <r>
    <x v="2024"/>
    <n v="57"/>
    <x v="0"/>
    <x v="1"/>
    <x v="1"/>
    <n v="212.27"/>
    <x v="13"/>
    <n v="2971.78"/>
    <n v="313"/>
    <x v="0"/>
    <x v="1"/>
    <n v="16.399999999999999"/>
    <x v="2"/>
    <d v="2021-07-23T00:00:00"/>
    <x v="0"/>
    <n v="45"/>
    <x v="0"/>
    <n v="0.6"/>
    <x v="2"/>
    <x v="0"/>
  </r>
  <r>
    <x v="2024"/>
    <n v="59"/>
    <x v="0"/>
    <x v="0"/>
    <x v="9"/>
    <n v="45.95"/>
    <x v="3"/>
    <n v="459.5"/>
    <n v="175"/>
    <x v="0"/>
    <x v="4"/>
    <n v="10.8"/>
    <x v="2"/>
    <d v="2022-02-15T00:00:00"/>
    <x v="0"/>
    <n v="21"/>
    <x v="2"/>
    <n v="0.15"/>
    <x v="1"/>
    <x v="0"/>
  </r>
  <r>
    <x v="2024"/>
    <n v="73"/>
    <x v="3"/>
    <x v="0"/>
    <x v="4"/>
    <n v="55.18"/>
    <x v="17"/>
    <n v="165.54"/>
    <n v="157"/>
    <x v="0"/>
    <x v="0"/>
    <n v="4.7"/>
    <x v="2"/>
    <d v="2021-08-23T00:00:00"/>
    <x v="0"/>
    <n v="97"/>
    <x v="1"/>
    <n v="0.28000000000000003"/>
    <x v="0"/>
    <x v="0"/>
  </r>
  <r>
    <x v="2024"/>
    <n v="65"/>
    <x v="0"/>
    <x v="1"/>
    <x v="8"/>
    <n v="67.27"/>
    <x v="3"/>
    <n v="672.69999999999993"/>
    <n v="31"/>
    <x v="0"/>
    <x v="3"/>
    <n v="5.4"/>
    <x v="2"/>
    <d v="2024-06-23T00:00:00"/>
    <x v="2"/>
    <n v="82"/>
    <x v="1"/>
    <n v="0.03"/>
    <x v="1"/>
    <x v="0"/>
  </r>
  <r>
    <x v="2024"/>
    <n v="61"/>
    <x v="0"/>
    <x v="0"/>
    <x v="7"/>
    <n v="55.59"/>
    <x v="12"/>
    <n v="889.44"/>
    <n v="127"/>
    <x v="0"/>
    <x v="3"/>
    <n v="98.4"/>
    <x v="0"/>
    <d v="2021-10-31T00:00:00"/>
    <x v="0"/>
    <n v="50"/>
    <x v="0"/>
    <n v="0.31"/>
    <x v="0"/>
    <x v="0"/>
  </r>
  <r>
    <x v="2025"/>
    <n v="19"/>
    <x v="4"/>
    <x v="0"/>
    <x v="1"/>
    <n v="47.68"/>
    <x v="3"/>
    <n v="476.8"/>
    <n v="314"/>
    <x v="0"/>
    <x v="0"/>
    <n v="59.8"/>
    <x v="0"/>
    <d v="2021-06-25T00:00:00"/>
    <x v="0"/>
    <n v="40"/>
    <x v="0"/>
    <n v="0.49"/>
    <x v="0"/>
    <x v="0"/>
  </r>
  <r>
    <x v="2026"/>
    <n v="24"/>
    <x v="4"/>
    <x v="1"/>
    <x v="8"/>
    <n v="284.55"/>
    <x v="8"/>
    <n v="3414.6000000000004"/>
    <n v="174"/>
    <x v="0"/>
    <x v="4"/>
    <n v="11.8"/>
    <x v="2"/>
    <d v="2020-10-25T00:00:00"/>
    <x v="1"/>
    <n v="25"/>
    <x v="2"/>
    <n v="0.28999999999999998"/>
    <x v="0"/>
    <x v="0"/>
  </r>
  <r>
    <x v="2027"/>
    <n v="19"/>
    <x v="4"/>
    <x v="2"/>
    <x v="3"/>
    <n v="57.14"/>
    <x v="0"/>
    <n v="514.26"/>
    <n v="198"/>
    <x v="0"/>
    <x v="0"/>
    <n v="95.2"/>
    <x v="0"/>
    <d v="2024-02-17T00:00:00"/>
    <x v="2"/>
    <n v="70"/>
    <x v="1"/>
    <n v="0.24"/>
    <x v="0"/>
    <x v="0"/>
  </r>
  <r>
    <x v="2028"/>
    <n v="26"/>
    <x v="1"/>
    <x v="0"/>
    <x v="0"/>
    <n v="84.16"/>
    <x v="5"/>
    <n v="1430.72"/>
    <n v="324"/>
    <x v="0"/>
    <x v="4"/>
    <n v="32.700000000000003"/>
    <x v="1"/>
    <d v="2021-01-21T00:00:00"/>
    <x v="0"/>
    <n v="9"/>
    <x v="2"/>
    <n v="0.22"/>
    <x v="0"/>
    <x v="0"/>
  </r>
  <r>
    <x v="2028"/>
    <n v="75"/>
    <x v="3"/>
    <x v="1"/>
    <x v="0"/>
    <n v="73.98"/>
    <x v="4"/>
    <n v="443.88"/>
    <n v="241"/>
    <x v="0"/>
    <x v="0"/>
    <n v="60.9"/>
    <x v="0"/>
    <d v="2020-12-22T00:00:00"/>
    <x v="1"/>
    <n v="71"/>
    <x v="1"/>
    <n v="0.22"/>
    <x v="0"/>
    <x v="0"/>
  </r>
  <r>
    <x v="2029"/>
    <n v="61"/>
    <x v="0"/>
    <x v="1"/>
    <x v="8"/>
    <n v="49.79"/>
    <x v="1"/>
    <n v="647.27"/>
    <n v="349"/>
    <x v="0"/>
    <x v="1"/>
    <n v="27.7"/>
    <x v="1"/>
    <d v="2022-05-28T00:00:00"/>
    <x v="0"/>
    <n v="14"/>
    <x v="2"/>
    <n v="0.14000000000000001"/>
    <x v="1"/>
    <x v="0"/>
  </r>
  <r>
    <x v="2029"/>
    <n v="28"/>
    <x v="1"/>
    <x v="1"/>
    <x v="5"/>
    <n v="55.01"/>
    <x v="0"/>
    <n v="495.09"/>
    <n v="221"/>
    <x v="0"/>
    <x v="0"/>
    <n v="80.7"/>
    <x v="0"/>
    <d v="2022-11-26T00:00:00"/>
    <x v="0"/>
    <n v="32"/>
    <x v="2"/>
    <n v="0.25"/>
    <x v="0"/>
    <x v="0"/>
  </r>
  <r>
    <x v="2030"/>
    <n v="56"/>
    <x v="0"/>
    <x v="1"/>
    <x v="8"/>
    <n v="32.86"/>
    <x v="2"/>
    <n v="230.01999999999998"/>
    <n v="81"/>
    <x v="0"/>
    <x v="3"/>
    <n v="90.9"/>
    <x v="0"/>
    <d v="2024-07-27T00:00:00"/>
    <x v="2"/>
    <n v="85"/>
    <x v="1"/>
    <n v="0.09"/>
    <x v="1"/>
    <x v="0"/>
  </r>
  <r>
    <x v="2030"/>
    <n v="27"/>
    <x v="1"/>
    <x v="1"/>
    <x v="2"/>
    <n v="34.630000000000003"/>
    <x v="8"/>
    <n v="415.56000000000006"/>
    <n v="132"/>
    <x v="0"/>
    <x v="2"/>
    <n v="43.4"/>
    <x v="1"/>
    <d v="2021-11-20T00:00:00"/>
    <x v="0"/>
    <n v="39"/>
    <x v="0"/>
    <n v="0.32"/>
    <x v="0"/>
    <x v="0"/>
  </r>
  <r>
    <x v="2031"/>
    <n v="64"/>
    <x v="0"/>
    <x v="1"/>
    <x v="0"/>
    <n v="61.13"/>
    <x v="3"/>
    <n v="611.30000000000007"/>
    <n v="261"/>
    <x v="0"/>
    <x v="0"/>
    <n v="84.9"/>
    <x v="0"/>
    <d v="2022-07-30T00:00:00"/>
    <x v="0"/>
    <n v="17"/>
    <x v="2"/>
    <n v="0.25"/>
    <x v="0"/>
    <x v="0"/>
  </r>
  <r>
    <x v="2032"/>
    <n v="47"/>
    <x v="5"/>
    <x v="1"/>
    <x v="1"/>
    <n v="118.52"/>
    <x v="7"/>
    <n v="948.16"/>
    <n v="247"/>
    <x v="0"/>
    <x v="1"/>
    <n v="81.3"/>
    <x v="0"/>
    <d v="2021-02-16T00:00:00"/>
    <x v="0"/>
    <n v="36"/>
    <x v="0"/>
    <n v="0.22"/>
    <x v="0"/>
    <x v="0"/>
  </r>
  <r>
    <x v="2033"/>
    <n v="73"/>
    <x v="3"/>
    <x v="0"/>
    <x v="1"/>
    <n v="180.44"/>
    <x v="0"/>
    <n v="1623.96"/>
    <n v="340"/>
    <x v="0"/>
    <x v="3"/>
    <n v="90.6"/>
    <x v="0"/>
    <d v="2022-04-24T00:00:00"/>
    <x v="0"/>
    <n v="45"/>
    <x v="0"/>
    <n v="0.12"/>
    <x v="1"/>
    <x v="0"/>
  </r>
  <r>
    <x v="2033"/>
    <n v="26"/>
    <x v="1"/>
    <x v="0"/>
    <x v="2"/>
    <n v="51.81"/>
    <x v="2"/>
    <n v="362.67"/>
    <n v="1"/>
    <x v="0"/>
    <x v="1"/>
    <n v="79.400000000000006"/>
    <x v="0"/>
    <d v="2023-07-17T00:00:00"/>
    <x v="2"/>
    <n v="15"/>
    <x v="2"/>
    <n v="0.44"/>
    <x v="0"/>
    <x v="0"/>
  </r>
  <r>
    <x v="2034"/>
    <n v="51"/>
    <x v="5"/>
    <x v="1"/>
    <x v="3"/>
    <n v="122.11"/>
    <x v="3"/>
    <n v="1221.0999999999999"/>
    <n v="260"/>
    <x v="0"/>
    <x v="2"/>
    <n v="44.6"/>
    <x v="1"/>
    <d v="2020-08-31T00:00:00"/>
    <x v="1"/>
    <n v="55"/>
    <x v="0"/>
    <n v="0.48"/>
    <x v="0"/>
    <x v="0"/>
  </r>
  <r>
    <x v="2035"/>
    <n v="29"/>
    <x v="1"/>
    <x v="0"/>
    <x v="5"/>
    <n v="67.239999999999995"/>
    <x v="0"/>
    <n v="605.16"/>
    <n v="173"/>
    <x v="0"/>
    <x v="1"/>
    <n v="62.9"/>
    <x v="0"/>
    <d v="2022-08-06T00:00:00"/>
    <x v="0"/>
    <n v="11"/>
    <x v="2"/>
    <n v="0.48"/>
    <x v="0"/>
    <x v="0"/>
  </r>
  <r>
    <x v="2035"/>
    <n v="79"/>
    <x v="3"/>
    <x v="0"/>
    <x v="4"/>
    <n v="62.79"/>
    <x v="7"/>
    <n v="502.32"/>
    <n v="74"/>
    <x v="0"/>
    <x v="4"/>
    <n v="0"/>
    <x v="2"/>
    <d v="2022-04-06T00:00:00"/>
    <x v="0"/>
    <n v="12"/>
    <x v="2"/>
    <n v="0.32"/>
    <x v="0"/>
    <x v="0"/>
  </r>
  <r>
    <x v="2036"/>
    <n v="60"/>
    <x v="0"/>
    <x v="1"/>
    <x v="7"/>
    <n v="51.37"/>
    <x v="7"/>
    <n v="410.96"/>
    <n v="163"/>
    <x v="0"/>
    <x v="2"/>
    <n v="35.200000000000003"/>
    <x v="1"/>
    <d v="2025-02-04T00:00:00"/>
    <x v="2"/>
    <n v="24"/>
    <x v="2"/>
    <n v="0.28000000000000003"/>
    <x v="0"/>
    <x v="0"/>
  </r>
  <r>
    <x v="2037"/>
    <n v="31"/>
    <x v="1"/>
    <x v="2"/>
    <x v="8"/>
    <n v="95.94"/>
    <x v="7"/>
    <n v="767.52"/>
    <n v="35"/>
    <x v="0"/>
    <x v="0"/>
    <n v="32.700000000000003"/>
    <x v="1"/>
    <d v="2021-06-20T00:00:00"/>
    <x v="0"/>
    <n v="26"/>
    <x v="2"/>
    <n v="7.0000000000000007E-2"/>
    <x v="1"/>
    <x v="0"/>
  </r>
  <r>
    <x v="2038"/>
    <n v="54"/>
    <x v="5"/>
    <x v="1"/>
    <x v="5"/>
    <n v="137.68"/>
    <x v="2"/>
    <n v="963.76"/>
    <n v="352"/>
    <x v="0"/>
    <x v="3"/>
    <n v="24.9"/>
    <x v="1"/>
    <d v="2020-11-07T00:00:00"/>
    <x v="1"/>
    <n v="45"/>
    <x v="0"/>
    <n v="0.37"/>
    <x v="0"/>
    <x v="0"/>
  </r>
  <r>
    <x v="2038"/>
    <n v="75"/>
    <x v="3"/>
    <x v="0"/>
    <x v="8"/>
    <n v="47.61"/>
    <x v="4"/>
    <n v="285.65999999999997"/>
    <n v="181"/>
    <x v="0"/>
    <x v="2"/>
    <n v="0.3"/>
    <x v="2"/>
    <d v="2022-06-30T00:00:00"/>
    <x v="0"/>
    <n v="12"/>
    <x v="2"/>
    <n v="0.13"/>
    <x v="1"/>
    <x v="0"/>
  </r>
  <r>
    <x v="2038"/>
    <n v="71"/>
    <x v="3"/>
    <x v="0"/>
    <x v="1"/>
    <n v="78.760000000000005"/>
    <x v="10"/>
    <n v="393.8"/>
    <n v="103"/>
    <x v="0"/>
    <x v="1"/>
    <n v="0.4"/>
    <x v="2"/>
    <d v="2024-05-17T00:00:00"/>
    <x v="2"/>
    <n v="16"/>
    <x v="2"/>
    <n v="0.17"/>
    <x v="1"/>
    <x v="0"/>
  </r>
  <r>
    <x v="2039"/>
    <n v="57"/>
    <x v="0"/>
    <x v="0"/>
    <x v="0"/>
    <n v="62.97"/>
    <x v="0"/>
    <n v="566.73"/>
    <n v="177"/>
    <x v="0"/>
    <x v="1"/>
    <n v="43"/>
    <x v="1"/>
    <d v="2023-09-16T00:00:00"/>
    <x v="2"/>
    <n v="28"/>
    <x v="2"/>
    <n v="7.0000000000000007E-2"/>
    <x v="1"/>
    <x v="0"/>
  </r>
  <r>
    <x v="2040"/>
    <n v="60"/>
    <x v="0"/>
    <x v="0"/>
    <x v="0"/>
    <n v="52.11"/>
    <x v="8"/>
    <n v="625.31999999999994"/>
    <n v="68"/>
    <x v="0"/>
    <x v="1"/>
    <n v="56.5"/>
    <x v="0"/>
    <d v="2020-10-19T00:00:00"/>
    <x v="1"/>
    <n v="69"/>
    <x v="1"/>
    <n v="0.33"/>
    <x v="0"/>
    <x v="0"/>
  </r>
  <r>
    <x v="2040"/>
    <n v="43"/>
    <x v="2"/>
    <x v="0"/>
    <x v="1"/>
    <m/>
    <x v="4"/>
    <n v="0"/>
    <n v="125"/>
    <x v="0"/>
    <x v="3"/>
    <n v="23.3"/>
    <x v="1"/>
    <d v="2022-07-27T00:00:00"/>
    <x v="0"/>
    <n v="9"/>
    <x v="2"/>
    <n v="0.28999999999999998"/>
    <x v="0"/>
    <x v="1"/>
  </r>
  <r>
    <x v="2041"/>
    <n v="18"/>
    <x v="4"/>
    <x v="0"/>
    <x v="9"/>
    <n v="102.58"/>
    <x v="13"/>
    <n v="1436.12"/>
    <n v="67"/>
    <x v="0"/>
    <x v="2"/>
    <n v="51.8"/>
    <x v="0"/>
    <d v="2025-01-22T00:00:00"/>
    <x v="2"/>
    <n v="14"/>
    <x v="2"/>
    <n v="0.34"/>
    <x v="0"/>
    <x v="0"/>
  </r>
  <r>
    <x v="2042"/>
    <n v="24"/>
    <x v="4"/>
    <x v="1"/>
    <x v="3"/>
    <n v="129.96"/>
    <x v="14"/>
    <n v="519.84"/>
    <n v="183"/>
    <x v="0"/>
    <x v="3"/>
    <n v="62"/>
    <x v="0"/>
    <d v="2022-10-19T00:00:00"/>
    <x v="0"/>
    <n v="67"/>
    <x v="1"/>
    <n v="7.0000000000000007E-2"/>
    <x v="1"/>
    <x v="0"/>
  </r>
  <r>
    <x v="2043"/>
    <n v="36"/>
    <x v="2"/>
    <x v="0"/>
    <x v="2"/>
    <n v="67.47"/>
    <x v="3"/>
    <n v="674.7"/>
    <n v="172"/>
    <x v="0"/>
    <x v="2"/>
    <n v="84"/>
    <x v="0"/>
    <d v="2020-09-27T00:00:00"/>
    <x v="1"/>
    <n v="83"/>
    <x v="1"/>
    <n v="0.27"/>
    <x v="0"/>
    <x v="0"/>
  </r>
  <r>
    <x v="2044"/>
    <n v="24"/>
    <x v="4"/>
    <x v="0"/>
    <x v="3"/>
    <n v="48.43"/>
    <x v="0"/>
    <n v="435.87"/>
    <n v="170"/>
    <x v="0"/>
    <x v="3"/>
    <n v="1.6"/>
    <x v="2"/>
    <d v="2024-02-14T00:00:00"/>
    <x v="2"/>
    <n v="57"/>
    <x v="0"/>
    <n v="0.35"/>
    <x v="0"/>
    <x v="0"/>
  </r>
  <r>
    <x v="2045"/>
    <n v="69"/>
    <x v="3"/>
    <x v="1"/>
    <x v="3"/>
    <n v="98.01"/>
    <x v="0"/>
    <n v="882.09"/>
    <n v="142"/>
    <x v="0"/>
    <x v="4"/>
    <n v="14.3"/>
    <x v="2"/>
    <d v="2025-04-08T00:00:00"/>
    <x v="2"/>
    <n v="47"/>
    <x v="0"/>
    <n v="0.57999999999999996"/>
    <x v="2"/>
    <x v="0"/>
  </r>
  <r>
    <x v="2045"/>
    <n v="49"/>
    <x v="5"/>
    <x v="0"/>
    <x v="2"/>
    <n v="169.77"/>
    <x v="6"/>
    <n v="1867.47"/>
    <n v="341"/>
    <x v="0"/>
    <x v="0"/>
    <n v="45.1"/>
    <x v="1"/>
    <d v="2024-02-21T00:00:00"/>
    <x v="2"/>
    <n v="37"/>
    <x v="0"/>
    <n v="0.56999999999999995"/>
    <x v="2"/>
    <x v="0"/>
  </r>
  <r>
    <x v="2046"/>
    <n v="18"/>
    <x v="4"/>
    <x v="0"/>
    <x v="3"/>
    <n v="15.74"/>
    <x v="2"/>
    <n v="110.18"/>
    <n v="315"/>
    <x v="0"/>
    <x v="3"/>
    <n v="93.5"/>
    <x v="0"/>
    <d v="2021-04-13T00:00:00"/>
    <x v="0"/>
    <n v="8"/>
    <x v="2"/>
    <n v="0.54"/>
    <x v="2"/>
    <x v="0"/>
  </r>
  <r>
    <x v="2047"/>
    <n v="40"/>
    <x v="2"/>
    <x v="0"/>
    <x v="4"/>
    <m/>
    <x v="4"/>
    <n v="0"/>
    <n v="75"/>
    <x v="0"/>
    <x v="1"/>
    <n v="27.7"/>
    <x v="1"/>
    <d v="2022-02-14T00:00:00"/>
    <x v="0"/>
    <n v="78"/>
    <x v="1"/>
    <n v="0.17"/>
    <x v="1"/>
    <x v="1"/>
  </r>
  <r>
    <x v="2047"/>
    <n v="25"/>
    <x v="4"/>
    <x v="1"/>
    <x v="0"/>
    <n v="171.33"/>
    <x v="4"/>
    <n v="1027.98"/>
    <n v="245"/>
    <x v="0"/>
    <x v="4"/>
    <n v="20.2"/>
    <x v="1"/>
    <d v="2021-01-16T00:00:00"/>
    <x v="0"/>
    <n v="77"/>
    <x v="1"/>
    <n v="0.27"/>
    <x v="0"/>
    <x v="0"/>
  </r>
  <r>
    <x v="2048"/>
    <n v="67"/>
    <x v="3"/>
    <x v="0"/>
    <x v="9"/>
    <n v="125.81"/>
    <x v="12"/>
    <n v="2012.96"/>
    <n v="294"/>
    <x v="0"/>
    <x v="3"/>
    <n v="83.5"/>
    <x v="0"/>
    <d v="2025-05-26T00:00:00"/>
    <x v="2"/>
    <n v="67"/>
    <x v="1"/>
    <n v="0.37"/>
    <x v="0"/>
    <x v="0"/>
  </r>
  <r>
    <x v="2049"/>
    <n v="62"/>
    <x v="0"/>
    <x v="2"/>
    <x v="6"/>
    <n v="173.84"/>
    <x v="1"/>
    <n v="2259.92"/>
    <n v="340"/>
    <x v="0"/>
    <x v="2"/>
    <n v="64.099999999999994"/>
    <x v="0"/>
    <d v="2024-11-22T00:00:00"/>
    <x v="2"/>
    <n v="33"/>
    <x v="2"/>
    <n v="0.41"/>
    <x v="0"/>
    <x v="0"/>
  </r>
  <r>
    <x v="2050"/>
    <n v="49"/>
    <x v="5"/>
    <x v="0"/>
    <x v="9"/>
    <n v="121.17"/>
    <x v="9"/>
    <n v="1817.55"/>
    <n v="284"/>
    <x v="0"/>
    <x v="1"/>
    <n v="81.8"/>
    <x v="0"/>
    <d v="2025-04-13T00:00:00"/>
    <x v="2"/>
    <n v="37"/>
    <x v="0"/>
    <n v="0.28000000000000003"/>
    <x v="0"/>
    <x v="0"/>
  </r>
  <r>
    <x v="2051"/>
    <n v="65"/>
    <x v="0"/>
    <x v="0"/>
    <x v="0"/>
    <n v="112.4"/>
    <x v="7"/>
    <n v="899.2"/>
    <n v="308"/>
    <x v="0"/>
    <x v="1"/>
    <n v="53.6"/>
    <x v="0"/>
    <d v="2024-02-08T00:00:00"/>
    <x v="2"/>
    <n v="62"/>
    <x v="0"/>
    <n v="0.65"/>
    <x v="2"/>
    <x v="0"/>
  </r>
  <r>
    <x v="2052"/>
    <n v="51"/>
    <x v="5"/>
    <x v="0"/>
    <x v="8"/>
    <n v="77.34"/>
    <x v="7"/>
    <n v="618.72"/>
    <n v="248"/>
    <x v="1"/>
    <x v="1"/>
    <n v="12.5"/>
    <x v="2"/>
    <d v="2023-02-16T00:00:00"/>
    <x v="2"/>
    <n v="96"/>
    <x v="1"/>
    <n v="0.16"/>
    <x v="1"/>
    <x v="0"/>
  </r>
  <r>
    <x v="2053"/>
    <n v="20"/>
    <x v="4"/>
    <x v="0"/>
    <x v="2"/>
    <n v="47.74"/>
    <x v="9"/>
    <n v="716.1"/>
    <n v="244"/>
    <x v="0"/>
    <x v="3"/>
    <n v="93.5"/>
    <x v="0"/>
    <d v="2023-07-25T00:00:00"/>
    <x v="2"/>
    <n v="9"/>
    <x v="2"/>
    <n v="7.0000000000000007E-2"/>
    <x v="1"/>
    <x v="0"/>
  </r>
  <r>
    <x v="2054"/>
    <n v="34"/>
    <x v="1"/>
    <x v="1"/>
    <x v="6"/>
    <n v="221.94"/>
    <x v="1"/>
    <n v="2885.22"/>
    <n v="51"/>
    <x v="0"/>
    <x v="4"/>
    <n v="51.9"/>
    <x v="0"/>
    <d v="2024-07-27T00:00:00"/>
    <x v="2"/>
    <n v="9"/>
    <x v="2"/>
    <n v="0.34"/>
    <x v="0"/>
    <x v="0"/>
  </r>
  <r>
    <x v="2055"/>
    <n v="72"/>
    <x v="3"/>
    <x v="2"/>
    <x v="3"/>
    <n v="111.68"/>
    <x v="1"/>
    <n v="1451.8400000000001"/>
    <n v="360"/>
    <x v="0"/>
    <x v="0"/>
    <n v="20.399999999999999"/>
    <x v="1"/>
    <d v="2020-09-29T00:00:00"/>
    <x v="1"/>
    <n v="43"/>
    <x v="0"/>
    <n v="7.0000000000000007E-2"/>
    <x v="1"/>
    <x v="0"/>
  </r>
  <r>
    <x v="2056"/>
    <n v="30"/>
    <x v="1"/>
    <x v="0"/>
    <x v="0"/>
    <n v="99.94"/>
    <x v="3"/>
    <n v="999.4"/>
    <n v="352"/>
    <x v="0"/>
    <x v="2"/>
    <n v="34.1"/>
    <x v="1"/>
    <d v="2021-05-28T00:00:00"/>
    <x v="0"/>
    <n v="18"/>
    <x v="2"/>
    <n v="0.14000000000000001"/>
    <x v="1"/>
    <x v="0"/>
  </r>
  <r>
    <x v="2056"/>
    <n v="75"/>
    <x v="3"/>
    <x v="1"/>
    <x v="5"/>
    <n v="95.61"/>
    <x v="1"/>
    <n v="1242.93"/>
    <n v="144"/>
    <x v="0"/>
    <x v="3"/>
    <n v="91"/>
    <x v="0"/>
    <d v="2024-12-30T00:00:00"/>
    <x v="2"/>
    <n v="76"/>
    <x v="1"/>
    <n v="0.22"/>
    <x v="0"/>
    <x v="0"/>
  </r>
  <r>
    <x v="2057"/>
    <n v="69"/>
    <x v="3"/>
    <x v="1"/>
    <x v="3"/>
    <n v="124.26"/>
    <x v="0"/>
    <n v="1118.3400000000001"/>
    <n v="59"/>
    <x v="0"/>
    <x v="1"/>
    <n v="76.8"/>
    <x v="0"/>
    <d v="2022-09-09T00:00:00"/>
    <x v="0"/>
    <n v="90"/>
    <x v="1"/>
    <n v="0.26"/>
    <x v="0"/>
    <x v="0"/>
  </r>
  <r>
    <x v="2057"/>
    <n v="61"/>
    <x v="0"/>
    <x v="1"/>
    <x v="6"/>
    <n v="109.85"/>
    <x v="1"/>
    <n v="1428.05"/>
    <n v="215"/>
    <x v="0"/>
    <x v="2"/>
    <n v="55.4"/>
    <x v="0"/>
    <d v="2021-04-25T00:00:00"/>
    <x v="0"/>
    <n v="33"/>
    <x v="2"/>
    <n v="0.27"/>
    <x v="0"/>
    <x v="0"/>
  </r>
  <r>
    <x v="2057"/>
    <n v="48"/>
    <x v="5"/>
    <x v="1"/>
    <x v="5"/>
    <n v="125.63"/>
    <x v="4"/>
    <n v="753.78"/>
    <n v="37"/>
    <x v="0"/>
    <x v="4"/>
    <n v="99.9"/>
    <x v="0"/>
    <d v="2024-05-04T00:00:00"/>
    <x v="2"/>
    <n v="49"/>
    <x v="0"/>
    <n v="0.21"/>
    <x v="0"/>
    <x v="0"/>
  </r>
  <r>
    <x v="2058"/>
    <n v="25"/>
    <x v="4"/>
    <x v="2"/>
    <x v="1"/>
    <n v="148.56"/>
    <x v="6"/>
    <n v="1634.16"/>
    <n v="121"/>
    <x v="0"/>
    <x v="1"/>
    <n v="68.3"/>
    <x v="0"/>
    <d v="2023-02-19T00:00:00"/>
    <x v="2"/>
    <n v="64"/>
    <x v="0"/>
    <n v="0.06"/>
    <x v="1"/>
    <x v="0"/>
  </r>
  <r>
    <x v="2058"/>
    <n v="25"/>
    <x v="4"/>
    <x v="1"/>
    <x v="2"/>
    <n v="139.16999999999999"/>
    <x v="0"/>
    <n v="1252.53"/>
    <n v="193"/>
    <x v="0"/>
    <x v="0"/>
    <n v="63.6"/>
    <x v="0"/>
    <d v="2024-06-05T00:00:00"/>
    <x v="2"/>
    <n v="75"/>
    <x v="1"/>
    <n v="0.81"/>
    <x v="2"/>
    <x v="0"/>
  </r>
  <r>
    <x v="2058"/>
    <n v="58"/>
    <x v="0"/>
    <x v="2"/>
    <x v="4"/>
    <n v="69.36"/>
    <x v="1"/>
    <n v="901.68"/>
    <n v="324"/>
    <x v="0"/>
    <x v="3"/>
    <n v="73.900000000000006"/>
    <x v="0"/>
    <d v="2020-09-16T00:00:00"/>
    <x v="1"/>
    <n v="54"/>
    <x v="0"/>
    <n v="0.33"/>
    <x v="0"/>
    <x v="0"/>
  </r>
  <r>
    <x v="2058"/>
    <n v="79"/>
    <x v="3"/>
    <x v="0"/>
    <x v="3"/>
    <n v="37.14"/>
    <x v="13"/>
    <n v="519.96"/>
    <n v="180"/>
    <x v="0"/>
    <x v="3"/>
    <n v="76.7"/>
    <x v="0"/>
    <d v="2025-03-29T00:00:00"/>
    <x v="2"/>
    <n v="36"/>
    <x v="0"/>
    <n v="0.14000000000000001"/>
    <x v="1"/>
    <x v="0"/>
  </r>
  <r>
    <x v="2059"/>
    <n v="59"/>
    <x v="0"/>
    <x v="0"/>
    <x v="1"/>
    <n v="122.62"/>
    <x v="0"/>
    <n v="1103.58"/>
    <n v="345"/>
    <x v="0"/>
    <x v="0"/>
    <n v="38.700000000000003"/>
    <x v="1"/>
    <d v="2022-09-09T00:00:00"/>
    <x v="0"/>
    <n v="76"/>
    <x v="1"/>
    <n v="0.18"/>
    <x v="1"/>
    <x v="0"/>
  </r>
  <r>
    <x v="2059"/>
    <n v="24"/>
    <x v="4"/>
    <x v="0"/>
    <x v="2"/>
    <n v="192.08"/>
    <x v="1"/>
    <n v="2497.04"/>
    <n v="343"/>
    <x v="0"/>
    <x v="4"/>
    <n v="33.6"/>
    <x v="1"/>
    <d v="2025-04-08T00:00:00"/>
    <x v="2"/>
    <n v="33"/>
    <x v="2"/>
    <n v="0.41"/>
    <x v="0"/>
    <x v="0"/>
  </r>
  <r>
    <x v="2060"/>
    <n v="27"/>
    <x v="1"/>
    <x v="1"/>
    <x v="5"/>
    <n v="55.24"/>
    <x v="13"/>
    <n v="773.36"/>
    <n v="253"/>
    <x v="0"/>
    <x v="3"/>
    <n v="82.9"/>
    <x v="0"/>
    <d v="2021-06-18T00:00:00"/>
    <x v="0"/>
    <n v="14"/>
    <x v="2"/>
    <n v="0.14000000000000001"/>
    <x v="1"/>
    <x v="0"/>
  </r>
  <r>
    <x v="2061"/>
    <n v="79"/>
    <x v="3"/>
    <x v="0"/>
    <x v="0"/>
    <n v="106.97"/>
    <x v="1"/>
    <n v="1390.61"/>
    <n v="162"/>
    <x v="0"/>
    <x v="0"/>
    <n v="0"/>
    <x v="2"/>
    <d v="2023-05-28T00:00:00"/>
    <x v="2"/>
    <n v="68"/>
    <x v="1"/>
    <n v="0.28999999999999998"/>
    <x v="0"/>
    <x v="0"/>
  </r>
  <r>
    <x v="2062"/>
    <n v="66"/>
    <x v="3"/>
    <x v="0"/>
    <x v="6"/>
    <n v="43.17"/>
    <x v="10"/>
    <n v="215.85000000000002"/>
    <n v="358"/>
    <x v="0"/>
    <x v="3"/>
    <n v="39.9"/>
    <x v="1"/>
    <d v="2023-06-30T00:00:00"/>
    <x v="2"/>
    <n v="95"/>
    <x v="1"/>
    <n v="0.2"/>
    <x v="1"/>
    <x v="0"/>
  </r>
  <r>
    <x v="2063"/>
    <n v="52"/>
    <x v="5"/>
    <x v="2"/>
    <x v="9"/>
    <n v="84.6"/>
    <x v="5"/>
    <n v="1438.1999999999998"/>
    <n v="26"/>
    <x v="0"/>
    <x v="1"/>
    <n v="80.8"/>
    <x v="0"/>
    <d v="2023-10-07T00:00:00"/>
    <x v="2"/>
    <n v="20"/>
    <x v="2"/>
    <n v="0.25"/>
    <x v="0"/>
    <x v="0"/>
  </r>
  <r>
    <x v="2063"/>
    <n v="44"/>
    <x v="2"/>
    <x v="2"/>
    <x v="7"/>
    <n v="189.93"/>
    <x v="0"/>
    <n v="1709.3700000000001"/>
    <n v="292"/>
    <x v="0"/>
    <x v="0"/>
    <n v="13.6"/>
    <x v="2"/>
    <d v="2021-05-27T00:00:00"/>
    <x v="0"/>
    <n v="76"/>
    <x v="1"/>
    <n v="0.23"/>
    <x v="0"/>
    <x v="0"/>
  </r>
  <r>
    <x v="2064"/>
    <n v="52"/>
    <x v="5"/>
    <x v="1"/>
    <x v="8"/>
    <n v="335.92"/>
    <x v="7"/>
    <n v="2687.36"/>
    <n v="264"/>
    <x v="0"/>
    <x v="0"/>
    <n v="0"/>
    <x v="2"/>
    <d v="2022-09-10T00:00:00"/>
    <x v="0"/>
    <n v="63"/>
    <x v="0"/>
    <n v="0.21"/>
    <x v="0"/>
    <x v="0"/>
  </r>
  <r>
    <x v="2065"/>
    <n v="47"/>
    <x v="5"/>
    <x v="0"/>
    <x v="3"/>
    <n v="37.520000000000003"/>
    <x v="2"/>
    <n v="262.64000000000004"/>
    <n v="253"/>
    <x v="0"/>
    <x v="4"/>
    <n v="39.9"/>
    <x v="1"/>
    <d v="2023-09-30T00:00:00"/>
    <x v="2"/>
    <n v="85"/>
    <x v="1"/>
    <n v="0.34"/>
    <x v="0"/>
    <x v="0"/>
  </r>
  <r>
    <x v="2066"/>
    <n v="35"/>
    <x v="1"/>
    <x v="2"/>
    <x v="1"/>
    <n v="173.33"/>
    <x v="4"/>
    <n v="1039.98"/>
    <n v="330"/>
    <x v="0"/>
    <x v="0"/>
    <n v="11.1"/>
    <x v="2"/>
    <d v="2021-09-20T00:00:00"/>
    <x v="0"/>
    <n v="24"/>
    <x v="2"/>
    <n v="0.23"/>
    <x v="0"/>
    <x v="0"/>
  </r>
  <r>
    <x v="2067"/>
    <n v="70"/>
    <x v="3"/>
    <x v="0"/>
    <x v="5"/>
    <n v="107.58"/>
    <x v="7"/>
    <n v="860.64"/>
    <n v="85"/>
    <x v="0"/>
    <x v="3"/>
    <n v="93.7"/>
    <x v="0"/>
    <d v="2020-07-22T00:00:00"/>
    <x v="1"/>
    <n v="91"/>
    <x v="1"/>
    <n v="0.25"/>
    <x v="0"/>
    <x v="0"/>
  </r>
  <r>
    <x v="2068"/>
    <n v="37"/>
    <x v="2"/>
    <x v="1"/>
    <x v="4"/>
    <n v="146.12"/>
    <x v="7"/>
    <n v="1168.96"/>
    <n v="38"/>
    <x v="1"/>
    <x v="3"/>
    <n v="93.1"/>
    <x v="0"/>
    <d v="2020-07-01T00:00:00"/>
    <x v="1"/>
    <n v="61"/>
    <x v="0"/>
    <n v="0.41"/>
    <x v="0"/>
    <x v="0"/>
  </r>
  <r>
    <x v="2068"/>
    <n v="74"/>
    <x v="3"/>
    <x v="1"/>
    <x v="3"/>
    <n v="62.15"/>
    <x v="16"/>
    <n v="1118.7"/>
    <n v="35"/>
    <x v="0"/>
    <x v="2"/>
    <n v="54.4"/>
    <x v="0"/>
    <d v="2022-11-02T00:00:00"/>
    <x v="0"/>
    <n v="10"/>
    <x v="2"/>
    <n v="0.12"/>
    <x v="1"/>
    <x v="0"/>
  </r>
  <r>
    <x v="2069"/>
    <n v="37"/>
    <x v="2"/>
    <x v="0"/>
    <x v="9"/>
    <n v="57.41"/>
    <x v="10"/>
    <n v="287.04999999999995"/>
    <n v="81"/>
    <x v="0"/>
    <x v="1"/>
    <n v="75.400000000000006"/>
    <x v="0"/>
    <d v="2023-04-14T00:00:00"/>
    <x v="2"/>
    <n v="73"/>
    <x v="1"/>
    <n v="0.14000000000000001"/>
    <x v="1"/>
    <x v="0"/>
  </r>
  <r>
    <x v="2069"/>
    <n v="57"/>
    <x v="0"/>
    <x v="0"/>
    <x v="7"/>
    <n v="72.739999999999995"/>
    <x v="0"/>
    <n v="654.66"/>
    <n v="107"/>
    <x v="0"/>
    <x v="0"/>
    <n v="0"/>
    <x v="2"/>
    <d v="2022-02-28T00:00:00"/>
    <x v="0"/>
    <n v="66"/>
    <x v="0"/>
    <n v="0.42"/>
    <x v="0"/>
    <x v="0"/>
  </r>
  <r>
    <x v="2070"/>
    <n v="34"/>
    <x v="1"/>
    <x v="1"/>
    <x v="7"/>
    <n v="55.66"/>
    <x v="0"/>
    <n v="500.93999999999994"/>
    <n v="306"/>
    <x v="0"/>
    <x v="1"/>
    <n v="0"/>
    <x v="2"/>
    <d v="2023-12-12T00:00:00"/>
    <x v="2"/>
    <n v="33"/>
    <x v="2"/>
    <n v="0.1"/>
    <x v="1"/>
    <x v="0"/>
  </r>
  <r>
    <x v="2071"/>
    <n v="35"/>
    <x v="1"/>
    <x v="1"/>
    <x v="9"/>
    <n v="95.6"/>
    <x v="0"/>
    <n v="860.4"/>
    <n v="342"/>
    <x v="0"/>
    <x v="3"/>
    <n v="38.6"/>
    <x v="1"/>
    <d v="2024-12-11T00:00:00"/>
    <x v="2"/>
    <n v="29"/>
    <x v="2"/>
    <n v="0.26"/>
    <x v="0"/>
    <x v="0"/>
  </r>
  <r>
    <x v="2072"/>
    <n v="55"/>
    <x v="5"/>
    <x v="0"/>
    <x v="4"/>
    <n v="118.31"/>
    <x v="8"/>
    <n v="1419.72"/>
    <n v="341"/>
    <x v="0"/>
    <x v="2"/>
    <n v="42.4"/>
    <x v="1"/>
    <d v="2023-02-12T00:00:00"/>
    <x v="2"/>
    <n v="54"/>
    <x v="0"/>
    <n v="0.38"/>
    <x v="0"/>
    <x v="0"/>
  </r>
  <r>
    <x v="2073"/>
    <n v="65"/>
    <x v="0"/>
    <x v="0"/>
    <x v="6"/>
    <n v="106.1"/>
    <x v="0"/>
    <n v="954.9"/>
    <n v="105"/>
    <x v="0"/>
    <x v="1"/>
    <n v="79.7"/>
    <x v="0"/>
    <d v="2021-04-22T00:00:00"/>
    <x v="0"/>
    <n v="88"/>
    <x v="1"/>
    <n v="0.08"/>
    <x v="1"/>
    <x v="0"/>
  </r>
  <r>
    <x v="2074"/>
    <n v="52"/>
    <x v="5"/>
    <x v="0"/>
    <x v="9"/>
    <n v="228.29"/>
    <x v="0"/>
    <n v="2054.61"/>
    <n v="159"/>
    <x v="0"/>
    <x v="1"/>
    <n v="70.7"/>
    <x v="0"/>
    <d v="2024-06-02T00:00:00"/>
    <x v="2"/>
    <n v="42"/>
    <x v="0"/>
    <n v="0.25"/>
    <x v="0"/>
    <x v="0"/>
  </r>
  <r>
    <x v="2075"/>
    <n v="42"/>
    <x v="2"/>
    <x v="0"/>
    <x v="8"/>
    <n v="65.19"/>
    <x v="8"/>
    <n v="782.28"/>
    <n v="192"/>
    <x v="0"/>
    <x v="2"/>
    <n v="72.7"/>
    <x v="0"/>
    <d v="2021-04-02T00:00:00"/>
    <x v="0"/>
    <n v="95"/>
    <x v="1"/>
    <n v="0.45"/>
    <x v="0"/>
    <x v="0"/>
  </r>
  <r>
    <x v="2076"/>
    <n v="22"/>
    <x v="4"/>
    <x v="1"/>
    <x v="7"/>
    <n v="120.61"/>
    <x v="14"/>
    <n v="482.44"/>
    <n v="261"/>
    <x v="0"/>
    <x v="1"/>
    <n v="47.3"/>
    <x v="1"/>
    <d v="2022-12-01T00:00:00"/>
    <x v="0"/>
    <n v="23"/>
    <x v="2"/>
    <n v="0.48"/>
    <x v="0"/>
    <x v="0"/>
  </r>
  <r>
    <x v="2077"/>
    <n v="31"/>
    <x v="1"/>
    <x v="1"/>
    <x v="2"/>
    <n v="141.88999999999999"/>
    <x v="7"/>
    <n v="1135.1199999999999"/>
    <n v="316"/>
    <x v="0"/>
    <x v="3"/>
    <n v="96.8"/>
    <x v="0"/>
    <d v="2025-05-18T00:00:00"/>
    <x v="2"/>
    <n v="56"/>
    <x v="0"/>
    <n v="0.57999999999999996"/>
    <x v="2"/>
    <x v="0"/>
  </r>
  <r>
    <x v="2078"/>
    <n v="59"/>
    <x v="0"/>
    <x v="0"/>
    <x v="6"/>
    <n v="47.09"/>
    <x v="2"/>
    <n v="329.63"/>
    <n v="333"/>
    <x v="0"/>
    <x v="0"/>
    <n v="2.4"/>
    <x v="2"/>
    <d v="2021-03-08T00:00:00"/>
    <x v="0"/>
    <n v="6"/>
    <x v="2"/>
    <n v="0.34"/>
    <x v="0"/>
    <x v="0"/>
  </r>
  <r>
    <x v="2078"/>
    <n v="24"/>
    <x v="4"/>
    <x v="0"/>
    <x v="6"/>
    <n v="70.56"/>
    <x v="8"/>
    <n v="846.72"/>
    <n v="307"/>
    <x v="0"/>
    <x v="0"/>
    <n v="81.900000000000006"/>
    <x v="0"/>
    <d v="2022-06-03T00:00:00"/>
    <x v="0"/>
    <n v="47"/>
    <x v="0"/>
    <n v="0.25"/>
    <x v="0"/>
    <x v="0"/>
  </r>
  <r>
    <x v="2079"/>
    <n v="50"/>
    <x v="5"/>
    <x v="0"/>
    <x v="0"/>
    <n v="91.81"/>
    <x v="4"/>
    <n v="550.86"/>
    <n v="183"/>
    <x v="0"/>
    <x v="1"/>
    <n v="57.7"/>
    <x v="0"/>
    <d v="2024-08-05T00:00:00"/>
    <x v="2"/>
    <n v="24"/>
    <x v="2"/>
    <n v="7.0000000000000007E-2"/>
    <x v="1"/>
    <x v="0"/>
  </r>
  <r>
    <x v="2080"/>
    <n v="76"/>
    <x v="3"/>
    <x v="0"/>
    <x v="9"/>
    <n v="171.66"/>
    <x v="8"/>
    <n v="2059.92"/>
    <n v="190"/>
    <x v="0"/>
    <x v="2"/>
    <n v="40"/>
    <x v="1"/>
    <d v="2020-11-29T00:00:00"/>
    <x v="1"/>
    <n v="53"/>
    <x v="0"/>
    <n v="0.36"/>
    <x v="0"/>
    <x v="0"/>
  </r>
  <r>
    <x v="2081"/>
    <n v="44"/>
    <x v="2"/>
    <x v="0"/>
    <x v="0"/>
    <n v="158.91"/>
    <x v="3"/>
    <n v="1589.1"/>
    <n v="188"/>
    <x v="0"/>
    <x v="2"/>
    <n v="11.5"/>
    <x v="2"/>
    <d v="2020-12-22T00:00:00"/>
    <x v="1"/>
    <n v="57"/>
    <x v="0"/>
    <n v="0.21"/>
    <x v="0"/>
    <x v="0"/>
  </r>
  <r>
    <x v="2081"/>
    <n v="70"/>
    <x v="3"/>
    <x v="2"/>
    <x v="1"/>
    <n v="150.80000000000001"/>
    <x v="6"/>
    <n v="1658.8000000000002"/>
    <n v="89"/>
    <x v="0"/>
    <x v="4"/>
    <n v="88.6"/>
    <x v="0"/>
    <d v="2022-07-09T00:00:00"/>
    <x v="0"/>
    <n v="4"/>
    <x v="2"/>
    <n v="0.01"/>
    <x v="1"/>
    <x v="0"/>
  </r>
  <r>
    <x v="2082"/>
    <n v="58"/>
    <x v="0"/>
    <x v="0"/>
    <x v="5"/>
    <n v="26.77"/>
    <x v="4"/>
    <n v="160.62"/>
    <n v="198"/>
    <x v="0"/>
    <x v="1"/>
    <n v="16.8"/>
    <x v="2"/>
    <d v="2022-05-17T00:00:00"/>
    <x v="0"/>
    <n v="17"/>
    <x v="2"/>
    <n v="0.38"/>
    <x v="0"/>
    <x v="0"/>
  </r>
  <r>
    <x v="2083"/>
    <n v="22"/>
    <x v="4"/>
    <x v="0"/>
    <x v="9"/>
    <n v="80.52"/>
    <x v="2"/>
    <n v="563.64"/>
    <n v="184"/>
    <x v="0"/>
    <x v="2"/>
    <n v="95.3"/>
    <x v="0"/>
    <d v="2024-10-24T00:00:00"/>
    <x v="2"/>
    <n v="45"/>
    <x v="0"/>
    <n v="0.04"/>
    <x v="1"/>
    <x v="0"/>
  </r>
  <r>
    <x v="2084"/>
    <n v="58"/>
    <x v="0"/>
    <x v="0"/>
    <x v="3"/>
    <n v="85.36"/>
    <x v="6"/>
    <n v="938.96"/>
    <n v="115"/>
    <x v="0"/>
    <x v="3"/>
    <n v="95.6"/>
    <x v="0"/>
    <d v="2022-10-29T00:00:00"/>
    <x v="0"/>
    <n v="99"/>
    <x v="1"/>
    <n v="0.13"/>
    <x v="1"/>
    <x v="0"/>
  </r>
  <r>
    <x v="2084"/>
    <n v="40"/>
    <x v="2"/>
    <x v="1"/>
    <x v="7"/>
    <n v="48.62"/>
    <x v="7"/>
    <n v="388.96"/>
    <n v="207"/>
    <x v="0"/>
    <x v="1"/>
    <n v="35.5"/>
    <x v="1"/>
    <d v="2024-10-12T00:00:00"/>
    <x v="2"/>
    <n v="84"/>
    <x v="1"/>
    <n v="0.6"/>
    <x v="2"/>
    <x v="0"/>
  </r>
  <r>
    <x v="2085"/>
    <n v="64"/>
    <x v="0"/>
    <x v="2"/>
    <x v="8"/>
    <n v="149.66"/>
    <x v="2"/>
    <n v="1047.6199999999999"/>
    <n v="270"/>
    <x v="0"/>
    <x v="4"/>
    <n v="88.1"/>
    <x v="0"/>
    <d v="2024-01-09T00:00:00"/>
    <x v="2"/>
    <n v="67"/>
    <x v="1"/>
    <n v="0.43"/>
    <x v="0"/>
    <x v="0"/>
  </r>
  <r>
    <x v="2086"/>
    <n v="34"/>
    <x v="1"/>
    <x v="1"/>
    <x v="3"/>
    <n v="189.15"/>
    <x v="1"/>
    <n v="2458.9500000000003"/>
    <n v="327"/>
    <x v="0"/>
    <x v="3"/>
    <n v="51.6"/>
    <x v="0"/>
    <d v="2024-02-09T00:00:00"/>
    <x v="2"/>
    <n v="60"/>
    <x v="0"/>
    <n v="0.38"/>
    <x v="0"/>
    <x v="0"/>
  </r>
  <r>
    <x v="2086"/>
    <n v="18"/>
    <x v="4"/>
    <x v="0"/>
    <x v="3"/>
    <n v="112.73"/>
    <x v="12"/>
    <n v="1803.68"/>
    <n v="300"/>
    <x v="0"/>
    <x v="3"/>
    <n v="17.7"/>
    <x v="2"/>
    <d v="2020-09-02T00:00:00"/>
    <x v="1"/>
    <n v="98"/>
    <x v="1"/>
    <n v="0.05"/>
    <x v="1"/>
    <x v="0"/>
  </r>
  <r>
    <x v="2087"/>
    <n v="30"/>
    <x v="1"/>
    <x v="1"/>
    <x v="2"/>
    <n v="172.39"/>
    <x v="3"/>
    <n v="1723.8999999999999"/>
    <n v="364"/>
    <x v="0"/>
    <x v="2"/>
    <n v="16.899999999999999"/>
    <x v="2"/>
    <d v="2022-01-06T00:00:00"/>
    <x v="0"/>
    <n v="30"/>
    <x v="2"/>
    <n v="0.02"/>
    <x v="1"/>
    <x v="0"/>
  </r>
  <r>
    <x v="2088"/>
    <n v="21"/>
    <x v="4"/>
    <x v="0"/>
    <x v="9"/>
    <n v="109.81"/>
    <x v="1"/>
    <n v="1427.53"/>
    <n v="340"/>
    <x v="0"/>
    <x v="3"/>
    <n v="89.5"/>
    <x v="0"/>
    <d v="2022-07-17T00:00:00"/>
    <x v="0"/>
    <n v="53"/>
    <x v="0"/>
    <n v="0.64"/>
    <x v="2"/>
    <x v="0"/>
  </r>
  <r>
    <x v="2089"/>
    <n v="27"/>
    <x v="1"/>
    <x v="0"/>
    <x v="8"/>
    <n v="205.57"/>
    <x v="2"/>
    <n v="1438.99"/>
    <n v="360"/>
    <x v="0"/>
    <x v="4"/>
    <n v="59.3"/>
    <x v="0"/>
    <d v="2021-01-19T00:00:00"/>
    <x v="0"/>
    <n v="72"/>
    <x v="1"/>
    <n v="0.19"/>
    <x v="1"/>
    <x v="0"/>
  </r>
  <r>
    <x v="2090"/>
    <n v="24"/>
    <x v="4"/>
    <x v="1"/>
    <x v="3"/>
    <n v="17.73"/>
    <x v="0"/>
    <n v="159.57"/>
    <n v="252"/>
    <x v="0"/>
    <x v="2"/>
    <n v="20.5"/>
    <x v="1"/>
    <d v="2023-06-22T00:00:00"/>
    <x v="2"/>
    <n v="63"/>
    <x v="0"/>
    <n v="0.37"/>
    <x v="0"/>
    <x v="0"/>
  </r>
  <r>
    <x v="2091"/>
    <n v="54"/>
    <x v="5"/>
    <x v="1"/>
    <x v="3"/>
    <n v="66.28"/>
    <x v="1"/>
    <n v="861.64"/>
    <n v="181"/>
    <x v="0"/>
    <x v="4"/>
    <n v="84.4"/>
    <x v="0"/>
    <d v="2023-03-19T00:00:00"/>
    <x v="2"/>
    <n v="84"/>
    <x v="1"/>
    <n v="0.34"/>
    <x v="0"/>
    <x v="0"/>
  </r>
  <r>
    <x v="2092"/>
    <n v="49"/>
    <x v="5"/>
    <x v="1"/>
    <x v="2"/>
    <n v="72.66"/>
    <x v="9"/>
    <n v="1089.8999999999999"/>
    <n v="299"/>
    <x v="0"/>
    <x v="3"/>
    <n v="61.1"/>
    <x v="0"/>
    <d v="2020-12-15T00:00:00"/>
    <x v="1"/>
    <n v="12"/>
    <x v="2"/>
    <n v="0.7"/>
    <x v="2"/>
    <x v="0"/>
  </r>
  <r>
    <x v="2093"/>
    <n v="68"/>
    <x v="3"/>
    <x v="1"/>
    <x v="7"/>
    <n v="55.02"/>
    <x v="7"/>
    <n v="440.16"/>
    <n v="229"/>
    <x v="0"/>
    <x v="4"/>
    <n v="92.5"/>
    <x v="0"/>
    <d v="2024-02-13T00:00:00"/>
    <x v="2"/>
    <n v="53"/>
    <x v="0"/>
    <n v="0.09"/>
    <x v="1"/>
    <x v="0"/>
  </r>
  <r>
    <x v="2094"/>
    <n v="31"/>
    <x v="1"/>
    <x v="1"/>
    <x v="7"/>
    <n v="134.11000000000001"/>
    <x v="0"/>
    <n v="1206.9900000000002"/>
    <n v="215"/>
    <x v="0"/>
    <x v="1"/>
    <n v="59.2"/>
    <x v="0"/>
    <d v="2022-07-21T00:00:00"/>
    <x v="0"/>
    <n v="59"/>
    <x v="0"/>
    <n v="0.35"/>
    <x v="0"/>
    <x v="0"/>
  </r>
  <r>
    <x v="2095"/>
    <n v="27"/>
    <x v="1"/>
    <x v="1"/>
    <x v="6"/>
    <n v="142.72"/>
    <x v="13"/>
    <n v="1998.08"/>
    <n v="80"/>
    <x v="0"/>
    <x v="0"/>
    <n v="82"/>
    <x v="0"/>
    <d v="2024-02-12T00:00:00"/>
    <x v="2"/>
    <n v="59"/>
    <x v="0"/>
    <n v="0.33"/>
    <x v="0"/>
    <x v="0"/>
  </r>
  <r>
    <x v="2095"/>
    <n v="42"/>
    <x v="2"/>
    <x v="0"/>
    <x v="6"/>
    <m/>
    <x v="13"/>
    <n v="0"/>
    <n v="275"/>
    <x v="0"/>
    <x v="1"/>
    <n v="93.2"/>
    <x v="0"/>
    <d v="2022-12-06T00:00:00"/>
    <x v="0"/>
    <n v="24"/>
    <x v="2"/>
    <n v="0.33"/>
    <x v="0"/>
    <x v="1"/>
  </r>
  <r>
    <x v="2096"/>
    <n v="48"/>
    <x v="5"/>
    <x v="0"/>
    <x v="1"/>
    <n v="96.99"/>
    <x v="4"/>
    <n v="581.93999999999994"/>
    <n v="59"/>
    <x v="0"/>
    <x v="2"/>
    <n v="0"/>
    <x v="2"/>
    <d v="2020-12-06T00:00:00"/>
    <x v="1"/>
    <n v="95"/>
    <x v="1"/>
    <n v="0.49"/>
    <x v="0"/>
    <x v="0"/>
  </r>
  <r>
    <x v="2097"/>
    <n v="47"/>
    <x v="5"/>
    <x v="2"/>
    <x v="4"/>
    <m/>
    <x v="8"/>
    <n v="0"/>
    <n v="62"/>
    <x v="0"/>
    <x v="1"/>
    <n v="1.5"/>
    <x v="2"/>
    <d v="2023-03-05T00:00:00"/>
    <x v="2"/>
    <n v="82"/>
    <x v="1"/>
    <n v="0.43"/>
    <x v="0"/>
    <x v="1"/>
  </r>
  <r>
    <x v="2098"/>
    <n v="31"/>
    <x v="1"/>
    <x v="0"/>
    <x v="7"/>
    <n v="86.8"/>
    <x v="7"/>
    <n v="694.4"/>
    <n v="143"/>
    <x v="0"/>
    <x v="1"/>
    <n v="90.3"/>
    <x v="0"/>
    <d v="2020-12-02T00:00:00"/>
    <x v="1"/>
    <n v="2"/>
    <x v="2"/>
    <n v="0.14000000000000001"/>
    <x v="1"/>
    <x v="0"/>
  </r>
  <r>
    <x v="2098"/>
    <n v="69"/>
    <x v="3"/>
    <x v="1"/>
    <x v="9"/>
    <n v="90.65"/>
    <x v="1"/>
    <n v="1178.45"/>
    <n v="188"/>
    <x v="0"/>
    <x v="1"/>
    <n v="23.6"/>
    <x v="1"/>
    <d v="2025-01-06T00:00:00"/>
    <x v="2"/>
    <n v="72"/>
    <x v="1"/>
    <n v="0.11"/>
    <x v="1"/>
    <x v="0"/>
  </r>
  <r>
    <x v="2099"/>
    <n v="27"/>
    <x v="1"/>
    <x v="2"/>
    <x v="2"/>
    <n v="200.68"/>
    <x v="7"/>
    <n v="1605.44"/>
    <n v="0"/>
    <x v="0"/>
    <x v="3"/>
    <n v="6.5"/>
    <x v="2"/>
    <d v="2024-12-09T00:00:00"/>
    <x v="2"/>
    <n v="68"/>
    <x v="1"/>
    <n v="0.16"/>
    <x v="1"/>
    <x v="1"/>
  </r>
  <r>
    <x v="2100"/>
    <n v="70"/>
    <x v="3"/>
    <x v="1"/>
    <x v="7"/>
    <n v="79.989999999999995"/>
    <x v="23"/>
    <n v="1759.78"/>
    <n v="67"/>
    <x v="0"/>
    <x v="1"/>
    <n v="88.3"/>
    <x v="0"/>
    <d v="2021-11-07T00:00:00"/>
    <x v="0"/>
    <n v="65"/>
    <x v="0"/>
    <n v="0.45"/>
    <x v="0"/>
    <x v="0"/>
  </r>
  <r>
    <x v="2101"/>
    <n v="52"/>
    <x v="5"/>
    <x v="0"/>
    <x v="4"/>
    <n v="59.65"/>
    <x v="2"/>
    <n v="417.55"/>
    <n v="318"/>
    <x v="0"/>
    <x v="2"/>
    <n v="2.2999999999999998"/>
    <x v="2"/>
    <d v="2021-11-30T00:00:00"/>
    <x v="0"/>
    <n v="74"/>
    <x v="1"/>
    <n v="0.34"/>
    <x v="0"/>
    <x v="0"/>
  </r>
  <r>
    <x v="2102"/>
    <n v="68"/>
    <x v="3"/>
    <x v="1"/>
    <x v="1"/>
    <n v="18.84"/>
    <x v="0"/>
    <n v="169.56"/>
    <n v="303"/>
    <x v="0"/>
    <x v="3"/>
    <n v="8.5"/>
    <x v="2"/>
    <d v="2021-11-24T00:00:00"/>
    <x v="0"/>
    <n v="35"/>
    <x v="0"/>
    <n v="0.14000000000000001"/>
    <x v="1"/>
    <x v="0"/>
  </r>
  <r>
    <x v="2102"/>
    <n v="66"/>
    <x v="3"/>
    <x v="0"/>
    <x v="1"/>
    <n v="133.02000000000001"/>
    <x v="6"/>
    <n v="1463.22"/>
    <n v="312"/>
    <x v="0"/>
    <x v="0"/>
    <n v="32.4"/>
    <x v="1"/>
    <d v="2023-09-28T00:00:00"/>
    <x v="2"/>
    <n v="75"/>
    <x v="1"/>
    <n v="0.31"/>
    <x v="0"/>
    <x v="0"/>
  </r>
  <r>
    <x v="2103"/>
    <n v="34"/>
    <x v="1"/>
    <x v="1"/>
    <x v="4"/>
    <n v="101.44"/>
    <x v="6"/>
    <n v="1115.8399999999999"/>
    <n v="242"/>
    <x v="0"/>
    <x v="2"/>
    <n v="38.4"/>
    <x v="1"/>
    <d v="2025-04-03T00:00:00"/>
    <x v="2"/>
    <n v="24"/>
    <x v="2"/>
    <n v="0.21"/>
    <x v="0"/>
    <x v="0"/>
  </r>
  <r>
    <x v="2104"/>
    <n v="55"/>
    <x v="5"/>
    <x v="1"/>
    <x v="5"/>
    <n v="146.16999999999999"/>
    <x v="0"/>
    <n v="1315.53"/>
    <n v="87"/>
    <x v="0"/>
    <x v="1"/>
    <n v="4.4000000000000004"/>
    <x v="2"/>
    <d v="2023-01-20T00:00:00"/>
    <x v="2"/>
    <n v="76"/>
    <x v="1"/>
    <n v="0.17"/>
    <x v="1"/>
    <x v="0"/>
  </r>
  <r>
    <x v="2105"/>
    <n v="51"/>
    <x v="5"/>
    <x v="2"/>
    <x v="0"/>
    <n v="352.1"/>
    <x v="10"/>
    <n v="1760.5"/>
    <n v="310"/>
    <x v="0"/>
    <x v="4"/>
    <n v="50.2"/>
    <x v="0"/>
    <d v="2022-07-13T00:00:00"/>
    <x v="0"/>
    <n v="77"/>
    <x v="1"/>
    <n v="0.49"/>
    <x v="0"/>
    <x v="0"/>
  </r>
  <r>
    <x v="2106"/>
    <n v="41"/>
    <x v="2"/>
    <x v="1"/>
    <x v="3"/>
    <n v="418.24"/>
    <x v="7"/>
    <n v="3345.92"/>
    <n v="48"/>
    <x v="0"/>
    <x v="4"/>
    <n v="61.6"/>
    <x v="0"/>
    <d v="2020-07-31T00:00:00"/>
    <x v="1"/>
    <n v="74"/>
    <x v="1"/>
    <n v="0.21"/>
    <x v="0"/>
    <x v="0"/>
  </r>
  <r>
    <x v="2106"/>
    <n v="63"/>
    <x v="0"/>
    <x v="1"/>
    <x v="2"/>
    <n v="18.920000000000002"/>
    <x v="10"/>
    <n v="94.600000000000009"/>
    <n v="359"/>
    <x v="0"/>
    <x v="1"/>
    <n v="68.7"/>
    <x v="0"/>
    <d v="2021-06-05T00:00:00"/>
    <x v="0"/>
    <n v="75"/>
    <x v="1"/>
    <n v="0.33"/>
    <x v="0"/>
    <x v="0"/>
  </r>
  <r>
    <x v="2106"/>
    <n v="50"/>
    <x v="5"/>
    <x v="0"/>
    <x v="0"/>
    <m/>
    <x v="7"/>
    <n v="0"/>
    <n v="114"/>
    <x v="0"/>
    <x v="4"/>
    <n v="24.2"/>
    <x v="1"/>
    <d v="2023-05-01T00:00:00"/>
    <x v="2"/>
    <n v="12"/>
    <x v="2"/>
    <n v="0.33"/>
    <x v="0"/>
    <x v="1"/>
  </r>
  <r>
    <x v="2107"/>
    <n v="43"/>
    <x v="2"/>
    <x v="0"/>
    <x v="7"/>
    <n v="71.989999999999995"/>
    <x v="8"/>
    <n v="863.87999999999988"/>
    <n v="268"/>
    <x v="0"/>
    <x v="0"/>
    <n v="49.6"/>
    <x v="1"/>
    <d v="2025-02-09T00:00:00"/>
    <x v="2"/>
    <n v="12"/>
    <x v="2"/>
    <n v="0.47"/>
    <x v="0"/>
    <x v="0"/>
  </r>
  <r>
    <x v="2108"/>
    <n v="74"/>
    <x v="3"/>
    <x v="1"/>
    <x v="4"/>
    <n v="63.94"/>
    <x v="14"/>
    <n v="255.76"/>
    <n v="209"/>
    <x v="0"/>
    <x v="2"/>
    <n v="24"/>
    <x v="1"/>
    <d v="2022-03-03T00:00:00"/>
    <x v="0"/>
    <n v="60"/>
    <x v="0"/>
    <n v="0.5"/>
    <x v="0"/>
    <x v="0"/>
  </r>
  <r>
    <x v="2109"/>
    <n v="28"/>
    <x v="1"/>
    <x v="0"/>
    <x v="4"/>
    <n v="107.46"/>
    <x v="3"/>
    <n v="1074.5999999999999"/>
    <n v="171"/>
    <x v="0"/>
    <x v="4"/>
    <n v="20.3"/>
    <x v="1"/>
    <d v="2023-09-26T00:00:00"/>
    <x v="2"/>
    <n v="50"/>
    <x v="0"/>
    <n v="0.2"/>
    <x v="1"/>
    <x v="0"/>
  </r>
  <r>
    <x v="2110"/>
    <n v="36"/>
    <x v="2"/>
    <x v="1"/>
    <x v="5"/>
    <n v="178.96"/>
    <x v="0"/>
    <n v="1610.64"/>
    <n v="333"/>
    <x v="0"/>
    <x v="4"/>
    <n v="43.8"/>
    <x v="1"/>
    <d v="2020-12-15T00:00:00"/>
    <x v="1"/>
    <n v="64"/>
    <x v="0"/>
    <n v="0.33"/>
    <x v="0"/>
    <x v="0"/>
  </r>
  <r>
    <x v="2111"/>
    <n v="29"/>
    <x v="1"/>
    <x v="1"/>
    <x v="5"/>
    <n v="102.18"/>
    <x v="9"/>
    <n v="1532.7"/>
    <n v="222"/>
    <x v="0"/>
    <x v="4"/>
    <n v="62.2"/>
    <x v="0"/>
    <d v="2023-05-02T00:00:00"/>
    <x v="2"/>
    <n v="32"/>
    <x v="2"/>
    <n v="0.11"/>
    <x v="1"/>
    <x v="0"/>
  </r>
  <r>
    <x v="2112"/>
    <n v="79"/>
    <x v="3"/>
    <x v="0"/>
    <x v="6"/>
    <m/>
    <x v="2"/>
    <n v="0"/>
    <n v="115"/>
    <x v="0"/>
    <x v="2"/>
    <n v="68"/>
    <x v="0"/>
    <d v="2023-03-30T00:00:00"/>
    <x v="2"/>
    <n v="76"/>
    <x v="1"/>
    <n v="0.27"/>
    <x v="0"/>
    <x v="1"/>
  </r>
  <r>
    <x v="2113"/>
    <n v="73"/>
    <x v="3"/>
    <x v="1"/>
    <x v="2"/>
    <n v="25.49"/>
    <x v="6"/>
    <n v="280.39"/>
    <n v="175"/>
    <x v="1"/>
    <x v="0"/>
    <n v="6.5"/>
    <x v="2"/>
    <d v="2021-01-24T00:00:00"/>
    <x v="0"/>
    <n v="86"/>
    <x v="1"/>
    <n v="0.27"/>
    <x v="0"/>
    <x v="0"/>
  </r>
  <r>
    <x v="2114"/>
    <n v="28"/>
    <x v="1"/>
    <x v="0"/>
    <x v="5"/>
    <n v="87.24"/>
    <x v="7"/>
    <n v="697.92"/>
    <n v="1"/>
    <x v="0"/>
    <x v="1"/>
    <n v="64.7"/>
    <x v="0"/>
    <d v="2023-12-12T00:00:00"/>
    <x v="2"/>
    <n v="30"/>
    <x v="2"/>
    <n v="0.38"/>
    <x v="0"/>
    <x v="0"/>
  </r>
  <r>
    <x v="2115"/>
    <n v="45"/>
    <x v="2"/>
    <x v="1"/>
    <x v="9"/>
    <n v="130.41999999999999"/>
    <x v="6"/>
    <n v="1434.62"/>
    <n v="295"/>
    <x v="0"/>
    <x v="2"/>
    <n v="9.6999999999999993"/>
    <x v="2"/>
    <d v="2020-09-06T00:00:00"/>
    <x v="1"/>
    <n v="66"/>
    <x v="0"/>
    <n v="0.03"/>
    <x v="1"/>
    <x v="0"/>
  </r>
  <r>
    <x v="2116"/>
    <n v="56"/>
    <x v="0"/>
    <x v="1"/>
    <x v="7"/>
    <n v="69.680000000000007"/>
    <x v="6"/>
    <n v="766.48"/>
    <n v="99"/>
    <x v="0"/>
    <x v="0"/>
    <n v="41.2"/>
    <x v="1"/>
    <d v="2020-09-06T00:00:00"/>
    <x v="1"/>
    <n v="32"/>
    <x v="2"/>
    <n v="0.32"/>
    <x v="0"/>
    <x v="0"/>
  </r>
  <r>
    <x v="2117"/>
    <n v="24"/>
    <x v="4"/>
    <x v="1"/>
    <x v="6"/>
    <n v="138.87"/>
    <x v="7"/>
    <n v="1110.96"/>
    <n v="58"/>
    <x v="0"/>
    <x v="2"/>
    <n v="86.1"/>
    <x v="0"/>
    <d v="2021-03-31T00:00:00"/>
    <x v="0"/>
    <n v="13"/>
    <x v="2"/>
    <n v="0.33"/>
    <x v="0"/>
    <x v="0"/>
  </r>
  <r>
    <x v="2118"/>
    <n v="30"/>
    <x v="1"/>
    <x v="1"/>
    <x v="9"/>
    <n v="140.62"/>
    <x v="2"/>
    <n v="984.34"/>
    <n v="107"/>
    <x v="0"/>
    <x v="0"/>
    <n v="76.099999999999994"/>
    <x v="0"/>
    <d v="2022-02-05T00:00:00"/>
    <x v="0"/>
    <n v="5"/>
    <x v="2"/>
    <n v="7.0000000000000007E-2"/>
    <x v="1"/>
    <x v="0"/>
  </r>
  <r>
    <x v="2118"/>
    <n v="28"/>
    <x v="1"/>
    <x v="1"/>
    <x v="0"/>
    <n v="43.27"/>
    <x v="7"/>
    <n v="346.16"/>
    <n v="94"/>
    <x v="0"/>
    <x v="4"/>
    <n v="67.8"/>
    <x v="0"/>
    <d v="2022-02-28T00:00:00"/>
    <x v="0"/>
    <n v="89"/>
    <x v="1"/>
    <n v="0.34"/>
    <x v="0"/>
    <x v="0"/>
  </r>
  <r>
    <x v="2119"/>
    <n v="38"/>
    <x v="2"/>
    <x v="0"/>
    <x v="0"/>
    <n v="72.430000000000007"/>
    <x v="8"/>
    <n v="869.16000000000008"/>
    <n v="146"/>
    <x v="0"/>
    <x v="4"/>
    <n v="18.7"/>
    <x v="2"/>
    <d v="2025-02-08T00:00:00"/>
    <x v="2"/>
    <n v="31"/>
    <x v="2"/>
    <n v="0.55000000000000004"/>
    <x v="2"/>
    <x v="0"/>
  </r>
  <r>
    <x v="2120"/>
    <n v="37"/>
    <x v="2"/>
    <x v="0"/>
    <x v="4"/>
    <n v="77.33"/>
    <x v="1"/>
    <n v="1005.29"/>
    <n v="353"/>
    <x v="0"/>
    <x v="0"/>
    <n v="21.4"/>
    <x v="1"/>
    <d v="2021-06-09T00:00:00"/>
    <x v="0"/>
    <n v="95"/>
    <x v="1"/>
    <n v="0.05"/>
    <x v="1"/>
    <x v="0"/>
  </r>
  <r>
    <x v="2121"/>
    <n v="63"/>
    <x v="0"/>
    <x v="2"/>
    <x v="3"/>
    <m/>
    <x v="8"/>
    <n v="0"/>
    <n v="86"/>
    <x v="0"/>
    <x v="0"/>
    <n v="53.8"/>
    <x v="0"/>
    <d v="2022-11-07T00:00:00"/>
    <x v="0"/>
    <n v="76"/>
    <x v="1"/>
    <n v="0.31"/>
    <x v="0"/>
    <x v="1"/>
  </r>
  <r>
    <x v="2122"/>
    <n v="69"/>
    <x v="3"/>
    <x v="1"/>
    <x v="8"/>
    <n v="131.38999999999999"/>
    <x v="0"/>
    <n v="1182.5099999999998"/>
    <n v="212"/>
    <x v="0"/>
    <x v="4"/>
    <n v="78.3"/>
    <x v="0"/>
    <d v="2022-08-31T00:00:00"/>
    <x v="0"/>
    <n v="69"/>
    <x v="1"/>
    <n v="0.13"/>
    <x v="1"/>
    <x v="0"/>
  </r>
  <r>
    <x v="2122"/>
    <n v="35"/>
    <x v="1"/>
    <x v="2"/>
    <x v="5"/>
    <n v="102.46"/>
    <x v="9"/>
    <n v="1536.8999999999999"/>
    <n v="316"/>
    <x v="0"/>
    <x v="2"/>
    <n v="89.5"/>
    <x v="0"/>
    <d v="2022-03-06T00:00:00"/>
    <x v="0"/>
    <n v="28"/>
    <x v="2"/>
    <n v="0.56999999999999995"/>
    <x v="2"/>
    <x v="0"/>
  </r>
  <r>
    <x v="2123"/>
    <n v="66"/>
    <x v="3"/>
    <x v="0"/>
    <x v="8"/>
    <n v="107.25"/>
    <x v="8"/>
    <n v="1287"/>
    <n v="267"/>
    <x v="0"/>
    <x v="3"/>
    <n v="50.3"/>
    <x v="0"/>
    <d v="2024-05-05T00:00:00"/>
    <x v="2"/>
    <n v="28"/>
    <x v="2"/>
    <n v="0.18"/>
    <x v="1"/>
    <x v="0"/>
  </r>
  <r>
    <x v="2123"/>
    <n v="19"/>
    <x v="4"/>
    <x v="1"/>
    <x v="0"/>
    <n v="68.52"/>
    <x v="6"/>
    <n v="753.71999999999991"/>
    <n v="330"/>
    <x v="0"/>
    <x v="4"/>
    <n v="46.6"/>
    <x v="1"/>
    <d v="2023-10-16T00:00:00"/>
    <x v="2"/>
    <n v="37"/>
    <x v="0"/>
    <n v="0.09"/>
    <x v="1"/>
    <x v="0"/>
  </r>
  <r>
    <x v="2124"/>
    <n v="28"/>
    <x v="1"/>
    <x v="1"/>
    <x v="8"/>
    <n v="48.5"/>
    <x v="6"/>
    <n v="533.5"/>
    <n v="149"/>
    <x v="0"/>
    <x v="2"/>
    <n v="44.6"/>
    <x v="1"/>
    <d v="2025-01-08T00:00:00"/>
    <x v="2"/>
    <n v="78"/>
    <x v="1"/>
    <n v="0.57999999999999996"/>
    <x v="2"/>
    <x v="0"/>
  </r>
  <r>
    <x v="2125"/>
    <n v="74"/>
    <x v="3"/>
    <x v="2"/>
    <x v="7"/>
    <n v="100.64"/>
    <x v="2"/>
    <n v="704.48"/>
    <n v="301"/>
    <x v="0"/>
    <x v="0"/>
    <n v="39.9"/>
    <x v="1"/>
    <d v="2021-11-29T00:00:00"/>
    <x v="0"/>
    <n v="75"/>
    <x v="1"/>
    <n v="0.06"/>
    <x v="1"/>
    <x v="0"/>
  </r>
  <r>
    <x v="2126"/>
    <n v="55"/>
    <x v="5"/>
    <x v="0"/>
    <x v="3"/>
    <n v="144.03"/>
    <x v="9"/>
    <n v="2160.4499999999998"/>
    <n v="85"/>
    <x v="1"/>
    <x v="0"/>
    <n v="16.2"/>
    <x v="2"/>
    <d v="2023-02-20T00:00:00"/>
    <x v="2"/>
    <n v="96"/>
    <x v="1"/>
    <n v="0.27"/>
    <x v="0"/>
    <x v="0"/>
  </r>
  <r>
    <x v="2127"/>
    <n v="31"/>
    <x v="1"/>
    <x v="0"/>
    <x v="1"/>
    <n v="71.180000000000007"/>
    <x v="4"/>
    <n v="427.08000000000004"/>
    <n v="15"/>
    <x v="0"/>
    <x v="3"/>
    <n v="46.2"/>
    <x v="1"/>
    <d v="2023-05-25T00:00:00"/>
    <x v="2"/>
    <n v="90"/>
    <x v="1"/>
    <n v="0.36"/>
    <x v="0"/>
    <x v="0"/>
  </r>
  <r>
    <x v="2128"/>
    <n v="49"/>
    <x v="5"/>
    <x v="1"/>
    <x v="0"/>
    <n v="85.67"/>
    <x v="6"/>
    <n v="942.37"/>
    <n v="108"/>
    <x v="0"/>
    <x v="1"/>
    <n v="95.1"/>
    <x v="0"/>
    <d v="2022-06-28T00:00:00"/>
    <x v="0"/>
    <n v="43"/>
    <x v="0"/>
    <n v="0.32"/>
    <x v="0"/>
    <x v="0"/>
  </r>
  <r>
    <x v="2129"/>
    <n v="75"/>
    <x v="3"/>
    <x v="1"/>
    <x v="7"/>
    <n v="41.16"/>
    <x v="9"/>
    <n v="617.4"/>
    <n v="91"/>
    <x v="0"/>
    <x v="0"/>
    <n v="83.9"/>
    <x v="0"/>
    <d v="2024-12-21T00:00:00"/>
    <x v="2"/>
    <n v="84"/>
    <x v="1"/>
    <n v="0.1"/>
    <x v="1"/>
    <x v="0"/>
  </r>
  <r>
    <x v="2130"/>
    <n v="48"/>
    <x v="5"/>
    <x v="0"/>
    <x v="0"/>
    <n v="228.7"/>
    <x v="4"/>
    <n v="1372.1999999999998"/>
    <n v="262"/>
    <x v="0"/>
    <x v="2"/>
    <n v="68.5"/>
    <x v="0"/>
    <d v="2021-06-07T00:00:00"/>
    <x v="0"/>
    <n v="53"/>
    <x v="0"/>
    <n v="0.35"/>
    <x v="0"/>
    <x v="0"/>
  </r>
  <r>
    <x v="2130"/>
    <n v="53"/>
    <x v="5"/>
    <x v="1"/>
    <x v="2"/>
    <n v="73.87"/>
    <x v="0"/>
    <n v="664.83"/>
    <n v="68"/>
    <x v="0"/>
    <x v="3"/>
    <n v="99.8"/>
    <x v="0"/>
    <d v="2024-12-09T00:00:00"/>
    <x v="2"/>
    <n v="41"/>
    <x v="0"/>
    <n v="0.34"/>
    <x v="0"/>
    <x v="0"/>
  </r>
  <r>
    <x v="2131"/>
    <n v="73"/>
    <x v="3"/>
    <x v="1"/>
    <x v="3"/>
    <n v="173.72"/>
    <x v="4"/>
    <n v="1042.32"/>
    <n v="135"/>
    <x v="0"/>
    <x v="3"/>
    <n v="20.2"/>
    <x v="1"/>
    <d v="2022-10-31T00:00:00"/>
    <x v="0"/>
    <n v="8"/>
    <x v="2"/>
    <n v="0.13"/>
    <x v="1"/>
    <x v="0"/>
  </r>
  <r>
    <x v="2132"/>
    <n v="73"/>
    <x v="3"/>
    <x v="2"/>
    <x v="6"/>
    <n v="91.07"/>
    <x v="8"/>
    <n v="1092.8399999999999"/>
    <n v="203"/>
    <x v="0"/>
    <x v="1"/>
    <n v="97.2"/>
    <x v="0"/>
    <d v="2023-10-27T00:00:00"/>
    <x v="2"/>
    <n v="66"/>
    <x v="0"/>
    <n v="0.55000000000000004"/>
    <x v="2"/>
    <x v="0"/>
  </r>
  <r>
    <x v="2133"/>
    <n v="53"/>
    <x v="5"/>
    <x v="1"/>
    <x v="6"/>
    <n v="18.690000000000001"/>
    <x v="8"/>
    <n v="224.28000000000003"/>
    <n v="284"/>
    <x v="0"/>
    <x v="3"/>
    <n v="73.7"/>
    <x v="0"/>
    <d v="2025-05-01T00:00:00"/>
    <x v="2"/>
    <n v="33"/>
    <x v="2"/>
    <n v="0.08"/>
    <x v="1"/>
    <x v="0"/>
  </r>
  <r>
    <x v="2133"/>
    <n v="64"/>
    <x v="0"/>
    <x v="1"/>
    <x v="2"/>
    <n v="187.04"/>
    <x v="3"/>
    <n v="1870.3999999999999"/>
    <n v="30"/>
    <x v="0"/>
    <x v="1"/>
    <n v="43.6"/>
    <x v="1"/>
    <d v="2023-01-18T00:00:00"/>
    <x v="2"/>
    <n v="68"/>
    <x v="1"/>
    <n v="0.06"/>
    <x v="1"/>
    <x v="0"/>
  </r>
  <r>
    <x v="2134"/>
    <n v="27"/>
    <x v="1"/>
    <x v="1"/>
    <x v="7"/>
    <n v="149.02000000000001"/>
    <x v="8"/>
    <n v="1788.2400000000002"/>
    <n v="341"/>
    <x v="0"/>
    <x v="1"/>
    <n v="11.5"/>
    <x v="2"/>
    <d v="2021-11-18T00:00:00"/>
    <x v="0"/>
    <n v="87"/>
    <x v="1"/>
    <n v="0.34"/>
    <x v="0"/>
    <x v="0"/>
  </r>
  <r>
    <x v="2134"/>
    <n v="18"/>
    <x v="4"/>
    <x v="1"/>
    <x v="1"/>
    <m/>
    <x v="2"/>
    <n v="0"/>
    <n v="223"/>
    <x v="0"/>
    <x v="2"/>
    <n v="32.4"/>
    <x v="1"/>
    <d v="2024-10-31T00:00:00"/>
    <x v="2"/>
    <n v="95"/>
    <x v="1"/>
    <n v="0.21"/>
    <x v="0"/>
    <x v="1"/>
  </r>
  <r>
    <x v="2135"/>
    <n v="74"/>
    <x v="3"/>
    <x v="1"/>
    <x v="8"/>
    <n v="85.84"/>
    <x v="2"/>
    <n v="600.88"/>
    <n v="89"/>
    <x v="0"/>
    <x v="1"/>
    <n v="18"/>
    <x v="2"/>
    <d v="2024-09-21T00:00:00"/>
    <x v="2"/>
    <n v="87"/>
    <x v="1"/>
    <n v="0.84"/>
    <x v="2"/>
    <x v="0"/>
  </r>
  <r>
    <x v="2136"/>
    <n v="77"/>
    <x v="3"/>
    <x v="1"/>
    <x v="9"/>
    <n v="95.89"/>
    <x v="0"/>
    <n v="863.01"/>
    <n v="317"/>
    <x v="0"/>
    <x v="2"/>
    <n v="44.4"/>
    <x v="1"/>
    <d v="2021-04-26T00:00:00"/>
    <x v="0"/>
    <n v="78"/>
    <x v="1"/>
    <n v="0.23"/>
    <x v="0"/>
    <x v="0"/>
  </r>
  <r>
    <x v="2136"/>
    <n v="58"/>
    <x v="0"/>
    <x v="2"/>
    <x v="7"/>
    <n v="99.85"/>
    <x v="7"/>
    <n v="798.8"/>
    <n v="191"/>
    <x v="0"/>
    <x v="1"/>
    <n v="63.9"/>
    <x v="0"/>
    <d v="2023-06-27T00:00:00"/>
    <x v="2"/>
    <n v="68"/>
    <x v="1"/>
    <n v="0.22"/>
    <x v="0"/>
    <x v="0"/>
  </r>
  <r>
    <x v="2136"/>
    <n v="49"/>
    <x v="5"/>
    <x v="0"/>
    <x v="9"/>
    <n v="87.68"/>
    <x v="2"/>
    <n v="613.76"/>
    <n v="42"/>
    <x v="0"/>
    <x v="0"/>
    <n v="56.4"/>
    <x v="0"/>
    <d v="2022-04-27T00:00:00"/>
    <x v="0"/>
    <n v="73"/>
    <x v="1"/>
    <n v="0.32"/>
    <x v="0"/>
    <x v="0"/>
  </r>
  <r>
    <x v="2137"/>
    <n v="77"/>
    <x v="3"/>
    <x v="1"/>
    <x v="8"/>
    <n v="167.31"/>
    <x v="7"/>
    <n v="1338.48"/>
    <n v="63"/>
    <x v="0"/>
    <x v="4"/>
    <n v="92.9"/>
    <x v="0"/>
    <d v="2023-02-27T00:00:00"/>
    <x v="2"/>
    <n v="16"/>
    <x v="2"/>
    <n v="0.45"/>
    <x v="0"/>
    <x v="0"/>
  </r>
  <r>
    <x v="2138"/>
    <n v="34"/>
    <x v="1"/>
    <x v="1"/>
    <x v="4"/>
    <n v="121.34"/>
    <x v="6"/>
    <n v="1334.74"/>
    <n v="119"/>
    <x v="0"/>
    <x v="4"/>
    <n v="39.700000000000003"/>
    <x v="1"/>
    <d v="2021-03-15T00:00:00"/>
    <x v="0"/>
    <n v="57"/>
    <x v="0"/>
    <n v="0.28000000000000003"/>
    <x v="0"/>
    <x v="0"/>
  </r>
  <r>
    <x v="2138"/>
    <n v="59"/>
    <x v="0"/>
    <x v="1"/>
    <x v="2"/>
    <n v="22.64"/>
    <x v="4"/>
    <n v="135.84"/>
    <n v="158"/>
    <x v="0"/>
    <x v="3"/>
    <n v="79.5"/>
    <x v="0"/>
    <d v="2022-12-17T00:00:00"/>
    <x v="0"/>
    <n v="11"/>
    <x v="2"/>
    <n v="0.25"/>
    <x v="0"/>
    <x v="0"/>
  </r>
  <r>
    <x v="2139"/>
    <n v="77"/>
    <x v="3"/>
    <x v="1"/>
    <x v="6"/>
    <n v="105.07"/>
    <x v="1"/>
    <n v="1365.9099999999999"/>
    <n v="120"/>
    <x v="0"/>
    <x v="3"/>
    <n v="31.4"/>
    <x v="1"/>
    <d v="2025-01-16T00:00:00"/>
    <x v="2"/>
    <n v="66"/>
    <x v="0"/>
    <n v="0.41"/>
    <x v="0"/>
    <x v="0"/>
  </r>
  <r>
    <x v="2140"/>
    <n v="51"/>
    <x v="5"/>
    <x v="1"/>
    <x v="8"/>
    <n v="26.76"/>
    <x v="7"/>
    <n v="214.08"/>
    <n v="119"/>
    <x v="0"/>
    <x v="3"/>
    <n v="90.8"/>
    <x v="0"/>
    <d v="2022-08-25T00:00:00"/>
    <x v="0"/>
    <n v="71"/>
    <x v="1"/>
    <n v="0.2"/>
    <x v="1"/>
    <x v="0"/>
  </r>
  <r>
    <x v="2141"/>
    <n v="51"/>
    <x v="5"/>
    <x v="0"/>
    <x v="7"/>
    <n v="55.76"/>
    <x v="2"/>
    <n v="390.32"/>
    <n v="256"/>
    <x v="0"/>
    <x v="3"/>
    <n v="61.7"/>
    <x v="0"/>
    <d v="2025-05-05T00:00:00"/>
    <x v="2"/>
    <n v="38"/>
    <x v="0"/>
    <n v="0.67"/>
    <x v="2"/>
    <x v="0"/>
  </r>
  <r>
    <x v="2142"/>
    <n v="29"/>
    <x v="1"/>
    <x v="1"/>
    <x v="6"/>
    <n v="110.61"/>
    <x v="0"/>
    <n v="995.49"/>
    <n v="333"/>
    <x v="0"/>
    <x v="3"/>
    <n v="1.4"/>
    <x v="2"/>
    <d v="2025-04-25T00:00:00"/>
    <x v="2"/>
    <n v="85"/>
    <x v="1"/>
    <n v="0.14000000000000001"/>
    <x v="1"/>
    <x v="0"/>
  </r>
  <r>
    <x v="2143"/>
    <n v="35"/>
    <x v="1"/>
    <x v="1"/>
    <x v="5"/>
    <n v="113.4"/>
    <x v="13"/>
    <n v="1587.6000000000001"/>
    <n v="355"/>
    <x v="0"/>
    <x v="2"/>
    <n v="77.8"/>
    <x v="0"/>
    <d v="2022-06-11T00:00:00"/>
    <x v="0"/>
    <n v="54"/>
    <x v="0"/>
    <n v="0.22"/>
    <x v="0"/>
    <x v="0"/>
  </r>
  <r>
    <x v="2144"/>
    <n v="60"/>
    <x v="0"/>
    <x v="0"/>
    <x v="9"/>
    <n v="337.91"/>
    <x v="7"/>
    <n v="2703.28"/>
    <n v="175"/>
    <x v="0"/>
    <x v="0"/>
    <n v="74.599999999999994"/>
    <x v="0"/>
    <d v="2023-08-07T00:00:00"/>
    <x v="2"/>
    <n v="35"/>
    <x v="0"/>
    <n v="0.1"/>
    <x v="1"/>
    <x v="0"/>
  </r>
  <r>
    <x v="2144"/>
    <n v="26"/>
    <x v="1"/>
    <x v="2"/>
    <x v="7"/>
    <n v="66.05"/>
    <x v="8"/>
    <n v="792.59999999999991"/>
    <n v="125"/>
    <x v="0"/>
    <x v="0"/>
    <n v="92.2"/>
    <x v="0"/>
    <d v="2022-09-24T00:00:00"/>
    <x v="0"/>
    <n v="45"/>
    <x v="0"/>
    <n v="0.11"/>
    <x v="1"/>
    <x v="0"/>
  </r>
  <r>
    <x v="2145"/>
    <n v="63"/>
    <x v="0"/>
    <x v="2"/>
    <x v="7"/>
    <n v="47.26"/>
    <x v="3"/>
    <n v="472.59999999999997"/>
    <n v="78"/>
    <x v="0"/>
    <x v="1"/>
    <n v="84.8"/>
    <x v="0"/>
    <d v="2021-08-31T00:00:00"/>
    <x v="0"/>
    <n v="84"/>
    <x v="1"/>
    <n v="0.09"/>
    <x v="1"/>
    <x v="0"/>
  </r>
  <r>
    <x v="2146"/>
    <n v="64"/>
    <x v="0"/>
    <x v="1"/>
    <x v="9"/>
    <n v="111.87"/>
    <x v="2"/>
    <n v="783.09"/>
    <n v="122"/>
    <x v="0"/>
    <x v="0"/>
    <n v="91.4"/>
    <x v="0"/>
    <d v="2024-07-22T00:00:00"/>
    <x v="2"/>
    <n v="70"/>
    <x v="1"/>
    <n v="0.18"/>
    <x v="1"/>
    <x v="0"/>
  </r>
  <r>
    <x v="2146"/>
    <n v="33"/>
    <x v="1"/>
    <x v="1"/>
    <x v="8"/>
    <n v="141.53"/>
    <x v="8"/>
    <n v="1698.3600000000001"/>
    <n v="313"/>
    <x v="0"/>
    <x v="2"/>
    <n v="71.2"/>
    <x v="0"/>
    <d v="2022-11-30T00:00:00"/>
    <x v="0"/>
    <n v="41"/>
    <x v="0"/>
    <n v="0.1"/>
    <x v="1"/>
    <x v="0"/>
  </r>
  <r>
    <x v="2147"/>
    <n v="67"/>
    <x v="3"/>
    <x v="2"/>
    <x v="5"/>
    <n v="85.92"/>
    <x v="8"/>
    <n v="1031.04"/>
    <n v="237"/>
    <x v="0"/>
    <x v="1"/>
    <n v="44"/>
    <x v="1"/>
    <d v="2023-07-24T00:00:00"/>
    <x v="2"/>
    <n v="33"/>
    <x v="2"/>
    <n v="0.28999999999999998"/>
    <x v="0"/>
    <x v="0"/>
  </r>
  <r>
    <x v="2148"/>
    <n v="74"/>
    <x v="3"/>
    <x v="2"/>
    <x v="3"/>
    <n v="64.95"/>
    <x v="0"/>
    <n v="584.55000000000007"/>
    <n v="150"/>
    <x v="0"/>
    <x v="3"/>
    <n v="46.2"/>
    <x v="1"/>
    <d v="2023-08-29T00:00:00"/>
    <x v="2"/>
    <n v="36"/>
    <x v="0"/>
    <n v="0.32"/>
    <x v="0"/>
    <x v="0"/>
  </r>
  <r>
    <x v="2149"/>
    <n v="27"/>
    <x v="1"/>
    <x v="0"/>
    <x v="0"/>
    <n v="217.03"/>
    <x v="9"/>
    <n v="3255.45"/>
    <n v="156"/>
    <x v="0"/>
    <x v="3"/>
    <n v="33.1"/>
    <x v="1"/>
    <d v="2022-12-21T00:00:00"/>
    <x v="0"/>
    <n v="50"/>
    <x v="0"/>
    <n v="0.35"/>
    <x v="0"/>
    <x v="0"/>
  </r>
  <r>
    <x v="2150"/>
    <n v="59"/>
    <x v="0"/>
    <x v="1"/>
    <x v="1"/>
    <n v="56.06"/>
    <x v="4"/>
    <n v="336.36"/>
    <n v="160"/>
    <x v="0"/>
    <x v="1"/>
    <n v="73.7"/>
    <x v="0"/>
    <d v="2022-09-09T00:00:00"/>
    <x v="0"/>
    <n v="65"/>
    <x v="0"/>
    <n v="0.16"/>
    <x v="1"/>
    <x v="0"/>
  </r>
  <r>
    <x v="2151"/>
    <n v="29"/>
    <x v="1"/>
    <x v="0"/>
    <x v="5"/>
    <n v="18.07"/>
    <x v="2"/>
    <n v="126.49000000000001"/>
    <n v="152"/>
    <x v="0"/>
    <x v="0"/>
    <n v="25.2"/>
    <x v="1"/>
    <d v="2022-07-20T00:00:00"/>
    <x v="0"/>
    <n v="8"/>
    <x v="2"/>
    <n v="0.43"/>
    <x v="0"/>
    <x v="0"/>
  </r>
  <r>
    <x v="2152"/>
    <n v="70"/>
    <x v="3"/>
    <x v="0"/>
    <x v="4"/>
    <m/>
    <x v="0"/>
    <n v="0"/>
    <n v="278"/>
    <x v="0"/>
    <x v="1"/>
    <n v="20.399999999999999"/>
    <x v="1"/>
    <d v="2020-11-30T00:00:00"/>
    <x v="1"/>
    <n v="76"/>
    <x v="1"/>
    <n v="0.33"/>
    <x v="0"/>
    <x v="1"/>
  </r>
  <r>
    <x v="2153"/>
    <n v="22"/>
    <x v="4"/>
    <x v="1"/>
    <x v="0"/>
    <n v="99.31"/>
    <x v="3"/>
    <n v="993.1"/>
    <n v="119"/>
    <x v="0"/>
    <x v="0"/>
    <n v="1.5"/>
    <x v="2"/>
    <d v="2021-07-31T00:00:00"/>
    <x v="0"/>
    <n v="64"/>
    <x v="0"/>
    <n v="0.38"/>
    <x v="0"/>
    <x v="0"/>
  </r>
  <r>
    <x v="2153"/>
    <n v="46"/>
    <x v="5"/>
    <x v="2"/>
    <x v="3"/>
    <n v="179.56"/>
    <x v="3"/>
    <n v="1795.6"/>
    <n v="85"/>
    <x v="0"/>
    <x v="2"/>
    <n v="88.6"/>
    <x v="0"/>
    <d v="2022-11-30T00:00:00"/>
    <x v="0"/>
    <n v="87"/>
    <x v="1"/>
    <n v="0.26"/>
    <x v="0"/>
    <x v="0"/>
  </r>
  <r>
    <x v="2154"/>
    <n v="42"/>
    <x v="2"/>
    <x v="1"/>
    <x v="6"/>
    <n v="228.75"/>
    <x v="6"/>
    <n v="2516.25"/>
    <n v="150"/>
    <x v="0"/>
    <x v="4"/>
    <n v="31.4"/>
    <x v="1"/>
    <d v="2023-02-13T00:00:00"/>
    <x v="2"/>
    <n v="41"/>
    <x v="0"/>
    <n v="0.03"/>
    <x v="1"/>
    <x v="0"/>
  </r>
  <r>
    <x v="2155"/>
    <n v="23"/>
    <x v="4"/>
    <x v="1"/>
    <x v="9"/>
    <n v="138.80000000000001"/>
    <x v="5"/>
    <n v="2359.6000000000004"/>
    <n v="310"/>
    <x v="0"/>
    <x v="1"/>
    <n v="75.7"/>
    <x v="0"/>
    <d v="2022-05-23T00:00:00"/>
    <x v="0"/>
    <n v="98"/>
    <x v="1"/>
    <n v="0.4"/>
    <x v="0"/>
    <x v="0"/>
  </r>
  <r>
    <x v="2156"/>
    <n v="33"/>
    <x v="1"/>
    <x v="0"/>
    <x v="6"/>
    <n v="117.61"/>
    <x v="3"/>
    <n v="1176.0999999999999"/>
    <n v="235"/>
    <x v="0"/>
    <x v="3"/>
    <n v="79.099999999999994"/>
    <x v="0"/>
    <d v="2024-12-24T00:00:00"/>
    <x v="2"/>
    <n v="71"/>
    <x v="1"/>
    <n v="0.09"/>
    <x v="1"/>
    <x v="0"/>
  </r>
  <r>
    <x v="2157"/>
    <n v="18"/>
    <x v="4"/>
    <x v="1"/>
    <x v="4"/>
    <n v="160.44999999999999"/>
    <x v="8"/>
    <n v="1925.3999999999999"/>
    <n v="364"/>
    <x v="0"/>
    <x v="4"/>
    <n v="86.5"/>
    <x v="0"/>
    <d v="2024-11-25T00:00:00"/>
    <x v="2"/>
    <n v="70"/>
    <x v="1"/>
    <n v="0.36"/>
    <x v="0"/>
    <x v="0"/>
  </r>
  <r>
    <x v="2157"/>
    <n v="77"/>
    <x v="3"/>
    <x v="1"/>
    <x v="3"/>
    <n v="79.05"/>
    <x v="7"/>
    <n v="632.4"/>
    <n v="58"/>
    <x v="1"/>
    <x v="0"/>
    <n v="41.5"/>
    <x v="1"/>
    <d v="2025-04-01T00:00:00"/>
    <x v="2"/>
    <n v="9"/>
    <x v="2"/>
    <n v="0.38"/>
    <x v="0"/>
    <x v="0"/>
  </r>
  <r>
    <x v="2158"/>
    <n v="33"/>
    <x v="1"/>
    <x v="0"/>
    <x v="0"/>
    <n v="53.71"/>
    <x v="10"/>
    <n v="268.55"/>
    <n v="59"/>
    <x v="0"/>
    <x v="1"/>
    <n v="55.3"/>
    <x v="0"/>
    <d v="2020-08-10T00:00:00"/>
    <x v="1"/>
    <n v="23"/>
    <x v="2"/>
    <n v="0.47"/>
    <x v="0"/>
    <x v="0"/>
  </r>
  <r>
    <x v="2159"/>
    <n v="52"/>
    <x v="5"/>
    <x v="1"/>
    <x v="8"/>
    <n v="225.1"/>
    <x v="4"/>
    <n v="1350.6"/>
    <n v="357"/>
    <x v="0"/>
    <x v="4"/>
    <n v="29"/>
    <x v="1"/>
    <d v="2022-01-21T00:00:00"/>
    <x v="0"/>
    <n v="95"/>
    <x v="1"/>
    <n v="0.21"/>
    <x v="0"/>
    <x v="0"/>
  </r>
  <r>
    <x v="2160"/>
    <n v="32"/>
    <x v="1"/>
    <x v="0"/>
    <x v="6"/>
    <n v="36.78"/>
    <x v="6"/>
    <n v="404.58000000000004"/>
    <n v="328"/>
    <x v="0"/>
    <x v="2"/>
    <n v="24.5"/>
    <x v="1"/>
    <d v="2021-11-16T00:00:00"/>
    <x v="0"/>
    <n v="94"/>
    <x v="1"/>
    <n v="0.4"/>
    <x v="0"/>
    <x v="0"/>
  </r>
  <r>
    <x v="2161"/>
    <n v="44"/>
    <x v="2"/>
    <x v="1"/>
    <x v="7"/>
    <n v="52.07"/>
    <x v="7"/>
    <n v="416.56"/>
    <n v="359"/>
    <x v="0"/>
    <x v="2"/>
    <n v="0"/>
    <x v="2"/>
    <d v="2023-11-09T00:00:00"/>
    <x v="2"/>
    <n v="36"/>
    <x v="0"/>
    <n v="0.28999999999999998"/>
    <x v="0"/>
    <x v="0"/>
  </r>
  <r>
    <x v="2162"/>
    <n v="78"/>
    <x v="3"/>
    <x v="0"/>
    <x v="0"/>
    <n v="221.97"/>
    <x v="8"/>
    <n v="2663.64"/>
    <n v="318"/>
    <x v="0"/>
    <x v="2"/>
    <n v="19.2"/>
    <x v="2"/>
    <d v="2022-08-17T00:00:00"/>
    <x v="0"/>
    <n v="64"/>
    <x v="0"/>
    <n v="0.16"/>
    <x v="1"/>
    <x v="0"/>
  </r>
  <r>
    <x v="2163"/>
    <n v="32"/>
    <x v="1"/>
    <x v="1"/>
    <x v="8"/>
    <n v="32.270000000000003"/>
    <x v="7"/>
    <n v="258.16000000000003"/>
    <n v="229"/>
    <x v="0"/>
    <x v="0"/>
    <n v="47.1"/>
    <x v="1"/>
    <d v="2025-06-28T00:00:00"/>
    <x v="2"/>
    <n v="56"/>
    <x v="0"/>
    <n v="0.43"/>
    <x v="0"/>
    <x v="0"/>
  </r>
  <r>
    <x v="2163"/>
    <n v="52"/>
    <x v="5"/>
    <x v="0"/>
    <x v="7"/>
    <n v="38.78"/>
    <x v="13"/>
    <n v="542.92000000000007"/>
    <n v="324"/>
    <x v="0"/>
    <x v="0"/>
    <n v="88.3"/>
    <x v="0"/>
    <d v="2025-06-16T00:00:00"/>
    <x v="2"/>
    <n v="95"/>
    <x v="1"/>
    <n v="0.41"/>
    <x v="0"/>
    <x v="0"/>
  </r>
  <r>
    <x v="2164"/>
    <n v="23"/>
    <x v="4"/>
    <x v="1"/>
    <x v="2"/>
    <m/>
    <x v="12"/>
    <n v="0"/>
    <n v="129"/>
    <x v="0"/>
    <x v="3"/>
    <n v="98.2"/>
    <x v="0"/>
    <d v="2020-09-29T00:00:00"/>
    <x v="1"/>
    <n v="9"/>
    <x v="2"/>
    <n v="0.54"/>
    <x v="2"/>
    <x v="1"/>
  </r>
  <r>
    <x v="2165"/>
    <n v="19"/>
    <x v="4"/>
    <x v="0"/>
    <x v="1"/>
    <n v="35.979999999999997"/>
    <x v="3"/>
    <n v="359.79999999999995"/>
    <n v="190"/>
    <x v="0"/>
    <x v="1"/>
    <n v="0"/>
    <x v="2"/>
    <d v="2020-08-15T00:00:00"/>
    <x v="1"/>
    <n v="36"/>
    <x v="0"/>
    <n v="0.26"/>
    <x v="0"/>
    <x v="0"/>
  </r>
  <r>
    <x v="2165"/>
    <n v="60"/>
    <x v="0"/>
    <x v="1"/>
    <x v="8"/>
    <n v="27.08"/>
    <x v="8"/>
    <n v="324.95999999999998"/>
    <n v="156"/>
    <x v="0"/>
    <x v="4"/>
    <n v="49.5"/>
    <x v="1"/>
    <d v="2021-02-19T00:00:00"/>
    <x v="0"/>
    <n v="68"/>
    <x v="1"/>
    <n v="0.24"/>
    <x v="0"/>
    <x v="0"/>
  </r>
  <r>
    <x v="2166"/>
    <n v="70"/>
    <x v="3"/>
    <x v="0"/>
    <x v="6"/>
    <n v="26.36"/>
    <x v="6"/>
    <n v="289.95999999999998"/>
    <n v="97"/>
    <x v="0"/>
    <x v="0"/>
    <n v="16.600000000000001"/>
    <x v="2"/>
    <d v="2020-08-19T00:00:00"/>
    <x v="1"/>
    <n v="2"/>
    <x v="2"/>
    <n v="0.4"/>
    <x v="0"/>
    <x v="0"/>
  </r>
  <r>
    <x v="2166"/>
    <n v="66"/>
    <x v="3"/>
    <x v="1"/>
    <x v="1"/>
    <n v="104.09"/>
    <x v="3"/>
    <n v="1040.9000000000001"/>
    <n v="145"/>
    <x v="0"/>
    <x v="0"/>
    <n v="30.7"/>
    <x v="1"/>
    <d v="2022-07-10T00:00:00"/>
    <x v="0"/>
    <n v="6"/>
    <x v="2"/>
    <n v="0.23"/>
    <x v="0"/>
    <x v="0"/>
  </r>
  <r>
    <x v="2167"/>
    <n v="35"/>
    <x v="1"/>
    <x v="0"/>
    <x v="5"/>
    <n v="45.74"/>
    <x v="8"/>
    <n v="548.88"/>
    <n v="148"/>
    <x v="0"/>
    <x v="3"/>
    <n v="45.4"/>
    <x v="1"/>
    <d v="2024-11-07T00:00:00"/>
    <x v="2"/>
    <n v="43"/>
    <x v="0"/>
    <n v="0.17"/>
    <x v="1"/>
    <x v="0"/>
  </r>
  <r>
    <x v="2168"/>
    <n v="45"/>
    <x v="2"/>
    <x v="0"/>
    <x v="2"/>
    <n v="88.83"/>
    <x v="4"/>
    <n v="532.98"/>
    <n v="125"/>
    <x v="0"/>
    <x v="3"/>
    <n v="62.1"/>
    <x v="0"/>
    <d v="2023-12-03T00:00:00"/>
    <x v="2"/>
    <n v="45"/>
    <x v="0"/>
    <n v="0.33"/>
    <x v="0"/>
    <x v="0"/>
  </r>
  <r>
    <x v="2169"/>
    <n v="53"/>
    <x v="5"/>
    <x v="1"/>
    <x v="0"/>
    <n v="19.84"/>
    <x v="5"/>
    <n v="337.28"/>
    <n v="110"/>
    <x v="0"/>
    <x v="0"/>
    <n v="54.9"/>
    <x v="0"/>
    <d v="2021-04-02T00:00:00"/>
    <x v="0"/>
    <n v="60"/>
    <x v="0"/>
    <n v="0.28999999999999998"/>
    <x v="0"/>
    <x v="0"/>
  </r>
  <r>
    <x v="2170"/>
    <n v="41"/>
    <x v="2"/>
    <x v="1"/>
    <x v="7"/>
    <n v="62.25"/>
    <x v="12"/>
    <n v="996"/>
    <n v="178"/>
    <x v="0"/>
    <x v="2"/>
    <n v="98.9"/>
    <x v="0"/>
    <d v="2022-08-22T00:00:00"/>
    <x v="0"/>
    <n v="43"/>
    <x v="0"/>
    <n v="0.19"/>
    <x v="1"/>
    <x v="0"/>
  </r>
  <r>
    <x v="2171"/>
    <n v="45"/>
    <x v="2"/>
    <x v="0"/>
    <x v="2"/>
    <n v="54.51"/>
    <x v="7"/>
    <n v="436.08"/>
    <n v="218"/>
    <x v="0"/>
    <x v="0"/>
    <n v="54.7"/>
    <x v="0"/>
    <d v="2022-03-06T00:00:00"/>
    <x v="0"/>
    <n v="14"/>
    <x v="2"/>
    <n v="0.28999999999999998"/>
    <x v="0"/>
    <x v="0"/>
  </r>
  <r>
    <x v="2171"/>
    <n v="66"/>
    <x v="3"/>
    <x v="0"/>
    <x v="5"/>
    <n v="113.78"/>
    <x v="2"/>
    <n v="796.46"/>
    <n v="227"/>
    <x v="0"/>
    <x v="1"/>
    <n v="11.4"/>
    <x v="2"/>
    <d v="2022-10-05T00:00:00"/>
    <x v="0"/>
    <n v="52"/>
    <x v="0"/>
    <n v="0.61"/>
    <x v="2"/>
    <x v="0"/>
  </r>
  <r>
    <x v="2172"/>
    <n v="33"/>
    <x v="1"/>
    <x v="0"/>
    <x v="1"/>
    <n v="73.3"/>
    <x v="6"/>
    <n v="806.3"/>
    <n v="65"/>
    <x v="0"/>
    <x v="4"/>
    <n v="69"/>
    <x v="0"/>
    <d v="2022-06-12T00:00:00"/>
    <x v="0"/>
    <n v="33"/>
    <x v="2"/>
    <n v="0.31"/>
    <x v="0"/>
    <x v="0"/>
  </r>
  <r>
    <x v="2172"/>
    <n v="69"/>
    <x v="3"/>
    <x v="1"/>
    <x v="9"/>
    <n v="16.34"/>
    <x v="4"/>
    <n v="98.039999999999992"/>
    <n v="42"/>
    <x v="0"/>
    <x v="4"/>
    <n v="1.8"/>
    <x v="2"/>
    <d v="2021-12-27T00:00:00"/>
    <x v="0"/>
    <n v="84"/>
    <x v="1"/>
    <n v="0.48"/>
    <x v="0"/>
    <x v="0"/>
  </r>
  <r>
    <x v="2172"/>
    <n v="29"/>
    <x v="1"/>
    <x v="0"/>
    <x v="0"/>
    <n v="107.42"/>
    <x v="6"/>
    <n v="1181.6200000000001"/>
    <n v="190"/>
    <x v="0"/>
    <x v="3"/>
    <n v="3"/>
    <x v="2"/>
    <d v="2025-05-04T00:00:00"/>
    <x v="2"/>
    <n v="61"/>
    <x v="0"/>
    <n v="0.48"/>
    <x v="0"/>
    <x v="0"/>
  </r>
  <r>
    <x v="2173"/>
    <n v="27"/>
    <x v="1"/>
    <x v="2"/>
    <x v="0"/>
    <n v="161.36000000000001"/>
    <x v="1"/>
    <n v="2097.6800000000003"/>
    <n v="160"/>
    <x v="0"/>
    <x v="0"/>
    <n v="84"/>
    <x v="0"/>
    <d v="2024-03-10T00:00:00"/>
    <x v="2"/>
    <n v="97"/>
    <x v="1"/>
    <n v="0.28999999999999998"/>
    <x v="0"/>
    <x v="0"/>
  </r>
  <r>
    <x v="2174"/>
    <n v="40"/>
    <x v="2"/>
    <x v="1"/>
    <x v="3"/>
    <n v="85.64"/>
    <x v="9"/>
    <n v="1284.5999999999999"/>
    <n v="122"/>
    <x v="0"/>
    <x v="0"/>
    <n v="1.8"/>
    <x v="2"/>
    <d v="2024-08-24T00:00:00"/>
    <x v="2"/>
    <n v="57"/>
    <x v="0"/>
    <n v="0.42"/>
    <x v="0"/>
    <x v="0"/>
  </r>
  <r>
    <x v="2175"/>
    <n v="42"/>
    <x v="2"/>
    <x v="0"/>
    <x v="7"/>
    <n v="78.319999999999993"/>
    <x v="10"/>
    <n v="391.59999999999997"/>
    <n v="329"/>
    <x v="0"/>
    <x v="1"/>
    <n v="46.7"/>
    <x v="1"/>
    <d v="2024-11-17T00:00:00"/>
    <x v="2"/>
    <n v="9"/>
    <x v="2"/>
    <n v="0.47"/>
    <x v="0"/>
    <x v="0"/>
  </r>
  <r>
    <x v="2176"/>
    <n v="24"/>
    <x v="4"/>
    <x v="0"/>
    <x v="4"/>
    <n v="37.479999999999997"/>
    <x v="3"/>
    <n v="374.79999999999995"/>
    <n v="83"/>
    <x v="0"/>
    <x v="0"/>
    <n v="99.7"/>
    <x v="0"/>
    <d v="2021-10-17T00:00:00"/>
    <x v="0"/>
    <n v="85"/>
    <x v="1"/>
    <n v="0.26"/>
    <x v="0"/>
    <x v="0"/>
  </r>
  <r>
    <x v="2176"/>
    <n v="46"/>
    <x v="5"/>
    <x v="1"/>
    <x v="7"/>
    <n v="193.83"/>
    <x v="3"/>
    <n v="1938.3000000000002"/>
    <n v="151"/>
    <x v="0"/>
    <x v="4"/>
    <n v="18.2"/>
    <x v="2"/>
    <d v="2021-06-17T00:00:00"/>
    <x v="0"/>
    <n v="31"/>
    <x v="2"/>
    <n v="0.14000000000000001"/>
    <x v="1"/>
    <x v="0"/>
  </r>
  <r>
    <x v="2177"/>
    <n v="57"/>
    <x v="0"/>
    <x v="1"/>
    <x v="9"/>
    <n v="58.53"/>
    <x v="7"/>
    <n v="468.24"/>
    <n v="278"/>
    <x v="0"/>
    <x v="2"/>
    <n v="61"/>
    <x v="0"/>
    <d v="2023-09-29T00:00:00"/>
    <x v="2"/>
    <n v="45"/>
    <x v="0"/>
    <n v="0.19"/>
    <x v="1"/>
    <x v="0"/>
  </r>
  <r>
    <x v="2178"/>
    <n v="54"/>
    <x v="5"/>
    <x v="1"/>
    <x v="8"/>
    <n v="74.88"/>
    <x v="4"/>
    <n v="449.28"/>
    <n v="281"/>
    <x v="0"/>
    <x v="0"/>
    <n v="98.8"/>
    <x v="0"/>
    <d v="2020-11-27T00:00:00"/>
    <x v="1"/>
    <n v="4"/>
    <x v="2"/>
    <n v="0.11"/>
    <x v="1"/>
    <x v="0"/>
  </r>
  <r>
    <x v="2179"/>
    <n v="39"/>
    <x v="2"/>
    <x v="0"/>
    <x v="8"/>
    <n v="114.4"/>
    <x v="8"/>
    <n v="1372.8000000000002"/>
    <n v="3"/>
    <x v="0"/>
    <x v="0"/>
    <n v="39.799999999999997"/>
    <x v="1"/>
    <d v="2023-08-21T00:00:00"/>
    <x v="2"/>
    <n v="79"/>
    <x v="1"/>
    <n v="0.19"/>
    <x v="1"/>
    <x v="0"/>
  </r>
  <r>
    <x v="2180"/>
    <n v="66"/>
    <x v="3"/>
    <x v="1"/>
    <x v="5"/>
    <n v="203.83"/>
    <x v="1"/>
    <n v="2649.79"/>
    <n v="327"/>
    <x v="0"/>
    <x v="3"/>
    <n v="10.199999999999999"/>
    <x v="2"/>
    <d v="2021-04-10T00:00:00"/>
    <x v="0"/>
    <n v="59"/>
    <x v="0"/>
    <n v="0.35"/>
    <x v="0"/>
    <x v="0"/>
  </r>
  <r>
    <x v="2181"/>
    <n v="77"/>
    <x v="3"/>
    <x v="0"/>
    <x v="4"/>
    <n v="92.24"/>
    <x v="7"/>
    <n v="737.92"/>
    <n v="100"/>
    <x v="0"/>
    <x v="1"/>
    <n v="18.600000000000001"/>
    <x v="2"/>
    <d v="2020-07-07T00:00:00"/>
    <x v="1"/>
    <n v="22"/>
    <x v="2"/>
    <n v="0.13"/>
    <x v="1"/>
    <x v="0"/>
  </r>
  <r>
    <x v="2182"/>
    <n v="73"/>
    <x v="3"/>
    <x v="1"/>
    <x v="0"/>
    <n v="102.97"/>
    <x v="2"/>
    <n v="720.79"/>
    <n v="212"/>
    <x v="0"/>
    <x v="0"/>
    <n v="69.3"/>
    <x v="0"/>
    <d v="2024-04-07T00:00:00"/>
    <x v="2"/>
    <n v="15"/>
    <x v="2"/>
    <n v="0.35"/>
    <x v="0"/>
    <x v="0"/>
  </r>
  <r>
    <x v="2183"/>
    <n v="62"/>
    <x v="0"/>
    <x v="1"/>
    <x v="6"/>
    <n v="43.45"/>
    <x v="8"/>
    <n v="521.40000000000009"/>
    <n v="246"/>
    <x v="0"/>
    <x v="4"/>
    <n v="85"/>
    <x v="0"/>
    <d v="2024-11-24T00:00:00"/>
    <x v="2"/>
    <n v="88"/>
    <x v="1"/>
    <n v="0.74"/>
    <x v="2"/>
    <x v="0"/>
  </r>
  <r>
    <x v="2184"/>
    <n v="54"/>
    <x v="5"/>
    <x v="2"/>
    <x v="3"/>
    <n v="111.33"/>
    <x v="3"/>
    <n v="1113.3"/>
    <n v="66"/>
    <x v="0"/>
    <x v="1"/>
    <n v="85.3"/>
    <x v="0"/>
    <d v="2020-08-21T00:00:00"/>
    <x v="1"/>
    <n v="5"/>
    <x v="2"/>
    <n v="0.45"/>
    <x v="0"/>
    <x v="0"/>
  </r>
  <r>
    <x v="2184"/>
    <n v="30"/>
    <x v="1"/>
    <x v="0"/>
    <x v="5"/>
    <n v="54.11"/>
    <x v="13"/>
    <n v="757.54"/>
    <n v="199"/>
    <x v="0"/>
    <x v="2"/>
    <n v="26.2"/>
    <x v="1"/>
    <d v="2021-02-05T00:00:00"/>
    <x v="0"/>
    <n v="5"/>
    <x v="2"/>
    <n v="0.09"/>
    <x v="1"/>
    <x v="0"/>
  </r>
  <r>
    <x v="2185"/>
    <n v="79"/>
    <x v="3"/>
    <x v="0"/>
    <x v="6"/>
    <n v="96.31"/>
    <x v="6"/>
    <n v="1059.4100000000001"/>
    <n v="109"/>
    <x v="0"/>
    <x v="0"/>
    <n v="90.7"/>
    <x v="0"/>
    <d v="2023-03-09T00:00:00"/>
    <x v="2"/>
    <n v="54"/>
    <x v="0"/>
    <n v="0.53"/>
    <x v="2"/>
    <x v="0"/>
  </r>
  <r>
    <x v="2186"/>
    <n v="71"/>
    <x v="3"/>
    <x v="0"/>
    <x v="3"/>
    <n v="65.010000000000005"/>
    <x v="8"/>
    <n v="780.12000000000012"/>
    <n v="178"/>
    <x v="0"/>
    <x v="2"/>
    <n v="99.7"/>
    <x v="0"/>
    <d v="2023-11-04T00:00:00"/>
    <x v="2"/>
    <n v="68"/>
    <x v="1"/>
    <n v="0.31"/>
    <x v="0"/>
    <x v="0"/>
  </r>
  <r>
    <x v="2187"/>
    <n v="54"/>
    <x v="5"/>
    <x v="0"/>
    <x v="1"/>
    <n v="302.5"/>
    <x v="1"/>
    <n v="3932.5"/>
    <n v="234"/>
    <x v="0"/>
    <x v="4"/>
    <n v="33.4"/>
    <x v="1"/>
    <d v="2025-02-05T00:00:00"/>
    <x v="2"/>
    <n v="47"/>
    <x v="0"/>
    <n v="0.32"/>
    <x v="0"/>
    <x v="0"/>
  </r>
  <r>
    <x v="2188"/>
    <n v="50"/>
    <x v="5"/>
    <x v="0"/>
    <x v="8"/>
    <n v="102.11"/>
    <x v="4"/>
    <n v="612.66"/>
    <n v="175"/>
    <x v="0"/>
    <x v="0"/>
    <n v="60"/>
    <x v="0"/>
    <d v="2024-07-27T00:00:00"/>
    <x v="2"/>
    <n v="24"/>
    <x v="2"/>
    <n v="0.28999999999999998"/>
    <x v="0"/>
    <x v="0"/>
  </r>
  <r>
    <x v="2189"/>
    <n v="43"/>
    <x v="2"/>
    <x v="2"/>
    <x v="6"/>
    <n v="42.28"/>
    <x v="6"/>
    <n v="465.08000000000004"/>
    <n v="286"/>
    <x v="0"/>
    <x v="0"/>
    <n v="39.9"/>
    <x v="1"/>
    <d v="2023-08-20T00:00:00"/>
    <x v="2"/>
    <n v="92"/>
    <x v="1"/>
    <n v="0.39"/>
    <x v="0"/>
    <x v="0"/>
  </r>
  <r>
    <x v="2190"/>
    <n v="75"/>
    <x v="3"/>
    <x v="1"/>
    <x v="6"/>
    <n v="114.34"/>
    <x v="2"/>
    <n v="800.38"/>
    <n v="64"/>
    <x v="0"/>
    <x v="2"/>
    <n v="89.9"/>
    <x v="0"/>
    <d v="2024-04-12T00:00:00"/>
    <x v="2"/>
    <n v="85"/>
    <x v="1"/>
    <n v="0.75"/>
    <x v="2"/>
    <x v="0"/>
  </r>
  <r>
    <x v="2191"/>
    <n v="35"/>
    <x v="1"/>
    <x v="0"/>
    <x v="3"/>
    <n v="81.61"/>
    <x v="7"/>
    <n v="652.88"/>
    <n v="362"/>
    <x v="0"/>
    <x v="2"/>
    <n v="37.700000000000003"/>
    <x v="1"/>
    <d v="2023-05-25T00:00:00"/>
    <x v="2"/>
    <n v="65"/>
    <x v="0"/>
    <n v="0.37"/>
    <x v="0"/>
    <x v="0"/>
  </r>
  <r>
    <x v="2191"/>
    <n v="57"/>
    <x v="0"/>
    <x v="1"/>
    <x v="9"/>
    <n v="102.63"/>
    <x v="11"/>
    <n v="1949.9699999999998"/>
    <n v="106"/>
    <x v="0"/>
    <x v="1"/>
    <n v="91.9"/>
    <x v="0"/>
    <d v="2020-10-09T00:00:00"/>
    <x v="1"/>
    <n v="4"/>
    <x v="2"/>
    <n v="0.26"/>
    <x v="0"/>
    <x v="0"/>
  </r>
  <r>
    <x v="2192"/>
    <n v="47"/>
    <x v="5"/>
    <x v="0"/>
    <x v="4"/>
    <n v="29.09"/>
    <x v="0"/>
    <n v="261.81"/>
    <n v="112"/>
    <x v="0"/>
    <x v="2"/>
    <n v="62.4"/>
    <x v="0"/>
    <d v="2021-09-18T00:00:00"/>
    <x v="0"/>
    <n v="21"/>
    <x v="2"/>
    <n v="0.37"/>
    <x v="0"/>
    <x v="0"/>
  </r>
  <r>
    <x v="2192"/>
    <n v="62"/>
    <x v="0"/>
    <x v="0"/>
    <x v="7"/>
    <n v="91.5"/>
    <x v="3"/>
    <n v="915"/>
    <n v="320"/>
    <x v="0"/>
    <x v="2"/>
    <n v="70.099999999999994"/>
    <x v="0"/>
    <d v="2022-09-08T00:00:00"/>
    <x v="0"/>
    <n v="71"/>
    <x v="1"/>
    <n v="0.33"/>
    <x v="0"/>
    <x v="0"/>
  </r>
  <r>
    <x v="2193"/>
    <n v="73"/>
    <x v="3"/>
    <x v="0"/>
    <x v="7"/>
    <n v="219.84"/>
    <x v="3"/>
    <n v="2198.4"/>
    <n v="214"/>
    <x v="0"/>
    <x v="1"/>
    <n v="89.4"/>
    <x v="0"/>
    <d v="2022-01-09T00:00:00"/>
    <x v="0"/>
    <n v="84"/>
    <x v="1"/>
    <n v="0.28000000000000003"/>
    <x v="0"/>
    <x v="0"/>
  </r>
  <r>
    <x v="2194"/>
    <n v="41"/>
    <x v="2"/>
    <x v="0"/>
    <x v="5"/>
    <n v="90.51"/>
    <x v="0"/>
    <n v="814.59"/>
    <n v="99"/>
    <x v="0"/>
    <x v="0"/>
    <n v="48.9"/>
    <x v="1"/>
    <d v="2023-07-19T00:00:00"/>
    <x v="2"/>
    <n v="75"/>
    <x v="1"/>
    <n v="0.04"/>
    <x v="1"/>
    <x v="0"/>
  </r>
  <r>
    <x v="2194"/>
    <n v="32"/>
    <x v="1"/>
    <x v="2"/>
    <x v="8"/>
    <n v="93.97"/>
    <x v="8"/>
    <n v="1127.6399999999999"/>
    <n v="292"/>
    <x v="0"/>
    <x v="4"/>
    <n v="60.2"/>
    <x v="0"/>
    <d v="2022-04-07T00:00:00"/>
    <x v="0"/>
    <n v="79"/>
    <x v="1"/>
    <n v="0.13"/>
    <x v="1"/>
    <x v="0"/>
  </r>
  <r>
    <x v="2195"/>
    <n v="62"/>
    <x v="0"/>
    <x v="1"/>
    <x v="9"/>
    <n v="121.11"/>
    <x v="2"/>
    <n v="847.77"/>
    <n v="86"/>
    <x v="0"/>
    <x v="3"/>
    <n v="5.2"/>
    <x v="2"/>
    <d v="2023-10-29T00:00:00"/>
    <x v="2"/>
    <n v="65"/>
    <x v="0"/>
    <n v="0.27"/>
    <x v="0"/>
    <x v="0"/>
  </r>
  <r>
    <x v="2195"/>
    <n v="27"/>
    <x v="1"/>
    <x v="2"/>
    <x v="3"/>
    <n v="181.78"/>
    <x v="7"/>
    <n v="1454.24"/>
    <n v="91"/>
    <x v="0"/>
    <x v="0"/>
    <n v="36.700000000000003"/>
    <x v="1"/>
    <d v="2021-11-17T00:00:00"/>
    <x v="0"/>
    <n v="36"/>
    <x v="0"/>
    <n v="0.7"/>
    <x v="2"/>
    <x v="0"/>
  </r>
  <r>
    <x v="2196"/>
    <n v="64"/>
    <x v="0"/>
    <x v="0"/>
    <x v="1"/>
    <n v="71.290000000000006"/>
    <x v="8"/>
    <n v="855.48"/>
    <n v="132"/>
    <x v="0"/>
    <x v="1"/>
    <n v="43.6"/>
    <x v="1"/>
    <d v="2022-08-23T00:00:00"/>
    <x v="0"/>
    <n v="2"/>
    <x v="2"/>
    <n v="0.32"/>
    <x v="0"/>
    <x v="0"/>
  </r>
  <r>
    <x v="2197"/>
    <n v="41"/>
    <x v="2"/>
    <x v="1"/>
    <x v="7"/>
    <n v="405.36"/>
    <x v="8"/>
    <n v="4864.32"/>
    <n v="361"/>
    <x v="0"/>
    <x v="2"/>
    <n v="18.600000000000001"/>
    <x v="2"/>
    <d v="2022-07-30T00:00:00"/>
    <x v="0"/>
    <n v="70"/>
    <x v="1"/>
    <n v="0.14000000000000001"/>
    <x v="1"/>
    <x v="0"/>
  </r>
  <r>
    <x v="2197"/>
    <n v="44"/>
    <x v="2"/>
    <x v="0"/>
    <x v="3"/>
    <m/>
    <x v="8"/>
    <n v="0"/>
    <n v="200"/>
    <x v="0"/>
    <x v="4"/>
    <n v="29.4"/>
    <x v="1"/>
    <d v="2024-07-17T00:00:00"/>
    <x v="2"/>
    <n v="4"/>
    <x v="2"/>
    <n v="0.31"/>
    <x v="0"/>
    <x v="1"/>
  </r>
  <r>
    <x v="2198"/>
    <n v="30"/>
    <x v="1"/>
    <x v="2"/>
    <x v="6"/>
    <n v="109.9"/>
    <x v="0"/>
    <n v="989.1"/>
    <n v="346"/>
    <x v="1"/>
    <x v="0"/>
    <n v="42.9"/>
    <x v="1"/>
    <d v="2020-07-08T00:00:00"/>
    <x v="1"/>
    <n v="93"/>
    <x v="1"/>
    <n v="0.19"/>
    <x v="1"/>
    <x v="0"/>
  </r>
  <r>
    <x v="2199"/>
    <n v="55"/>
    <x v="5"/>
    <x v="0"/>
    <x v="6"/>
    <n v="140.24"/>
    <x v="1"/>
    <n v="1823.1200000000001"/>
    <n v="26"/>
    <x v="0"/>
    <x v="4"/>
    <n v="40.700000000000003"/>
    <x v="1"/>
    <d v="2023-01-03T00:00:00"/>
    <x v="2"/>
    <n v="67"/>
    <x v="1"/>
    <n v="0.08"/>
    <x v="1"/>
    <x v="0"/>
  </r>
  <r>
    <x v="2200"/>
    <n v="20"/>
    <x v="4"/>
    <x v="1"/>
    <x v="8"/>
    <n v="64.709999999999994"/>
    <x v="2"/>
    <n v="452.96999999999997"/>
    <n v="213"/>
    <x v="0"/>
    <x v="3"/>
    <n v="5.7"/>
    <x v="2"/>
    <d v="2020-08-18T00:00:00"/>
    <x v="1"/>
    <n v="78"/>
    <x v="1"/>
    <n v="0.4"/>
    <x v="0"/>
    <x v="0"/>
  </r>
  <r>
    <x v="2201"/>
    <n v="44"/>
    <x v="2"/>
    <x v="1"/>
    <x v="8"/>
    <n v="42.94"/>
    <x v="13"/>
    <n v="601.16"/>
    <n v="94"/>
    <x v="0"/>
    <x v="4"/>
    <n v="21.4"/>
    <x v="1"/>
    <d v="2021-12-12T00:00:00"/>
    <x v="0"/>
    <n v="31"/>
    <x v="2"/>
    <n v="0.23"/>
    <x v="0"/>
    <x v="0"/>
  </r>
  <r>
    <x v="2202"/>
    <n v="19"/>
    <x v="4"/>
    <x v="1"/>
    <x v="3"/>
    <n v="74.599999999999994"/>
    <x v="0"/>
    <n v="671.4"/>
    <n v="160"/>
    <x v="0"/>
    <x v="3"/>
    <n v="50.6"/>
    <x v="0"/>
    <d v="2021-10-02T00:00:00"/>
    <x v="0"/>
    <n v="63"/>
    <x v="0"/>
    <n v="7.0000000000000007E-2"/>
    <x v="1"/>
    <x v="0"/>
  </r>
  <r>
    <x v="2203"/>
    <n v="48"/>
    <x v="5"/>
    <x v="0"/>
    <x v="8"/>
    <n v="108.38"/>
    <x v="2"/>
    <n v="758.66"/>
    <n v="152"/>
    <x v="0"/>
    <x v="4"/>
    <n v="94.3"/>
    <x v="0"/>
    <d v="2020-09-22T00:00:00"/>
    <x v="1"/>
    <n v="44"/>
    <x v="0"/>
    <n v="0.22"/>
    <x v="0"/>
    <x v="0"/>
  </r>
  <r>
    <x v="2203"/>
    <n v="27"/>
    <x v="1"/>
    <x v="2"/>
    <x v="6"/>
    <n v="114.08"/>
    <x v="0"/>
    <n v="1026.72"/>
    <n v="352"/>
    <x v="0"/>
    <x v="1"/>
    <n v="1"/>
    <x v="2"/>
    <d v="2023-08-22T00:00:00"/>
    <x v="2"/>
    <n v="70"/>
    <x v="1"/>
    <n v="0.55000000000000004"/>
    <x v="2"/>
    <x v="0"/>
  </r>
  <r>
    <x v="2204"/>
    <n v="22"/>
    <x v="4"/>
    <x v="2"/>
    <x v="9"/>
    <n v="225.63"/>
    <x v="8"/>
    <n v="2707.56"/>
    <n v="287"/>
    <x v="0"/>
    <x v="1"/>
    <n v="74.7"/>
    <x v="0"/>
    <d v="2024-02-19T00:00:00"/>
    <x v="2"/>
    <n v="72"/>
    <x v="1"/>
    <n v="0.15"/>
    <x v="1"/>
    <x v="0"/>
  </r>
  <r>
    <x v="2205"/>
    <n v="56"/>
    <x v="0"/>
    <x v="1"/>
    <x v="0"/>
    <n v="70.41"/>
    <x v="11"/>
    <n v="1337.79"/>
    <n v="351"/>
    <x v="1"/>
    <x v="1"/>
    <n v="84.8"/>
    <x v="0"/>
    <d v="2021-07-19T00:00:00"/>
    <x v="0"/>
    <n v="16"/>
    <x v="2"/>
    <n v="0.11"/>
    <x v="1"/>
    <x v="0"/>
  </r>
  <r>
    <x v="2206"/>
    <n v="52"/>
    <x v="5"/>
    <x v="2"/>
    <x v="3"/>
    <n v="143.78"/>
    <x v="4"/>
    <n v="862.68000000000006"/>
    <n v="318"/>
    <x v="0"/>
    <x v="1"/>
    <n v="53"/>
    <x v="0"/>
    <d v="2020-11-10T00:00:00"/>
    <x v="1"/>
    <n v="6"/>
    <x v="2"/>
    <n v="0.63"/>
    <x v="2"/>
    <x v="0"/>
  </r>
  <r>
    <x v="2207"/>
    <n v="35"/>
    <x v="1"/>
    <x v="1"/>
    <x v="9"/>
    <n v="177.45"/>
    <x v="7"/>
    <n v="1419.6"/>
    <n v="324"/>
    <x v="0"/>
    <x v="0"/>
    <n v="71.3"/>
    <x v="0"/>
    <d v="2025-06-12T00:00:00"/>
    <x v="2"/>
    <n v="97"/>
    <x v="1"/>
    <n v="0.36"/>
    <x v="0"/>
    <x v="0"/>
  </r>
  <r>
    <x v="2208"/>
    <n v="22"/>
    <x v="4"/>
    <x v="0"/>
    <x v="4"/>
    <n v="70.75"/>
    <x v="16"/>
    <n v="1273.5"/>
    <n v="76"/>
    <x v="0"/>
    <x v="3"/>
    <n v="46.4"/>
    <x v="1"/>
    <d v="2021-02-01T00:00:00"/>
    <x v="0"/>
    <n v="51"/>
    <x v="0"/>
    <n v="0.21"/>
    <x v="0"/>
    <x v="0"/>
  </r>
  <r>
    <x v="2208"/>
    <n v="70"/>
    <x v="3"/>
    <x v="0"/>
    <x v="1"/>
    <n v="80.849999999999994"/>
    <x v="6"/>
    <n v="889.34999999999991"/>
    <n v="160"/>
    <x v="0"/>
    <x v="0"/>
    <n v="54.7"/>
    <x v="0"/>
    <d v="2020-09-09T00:00:00"/>
    <x v="1"/>
    <n v="90"/>
    <x v="1"/>
    <n v="0.2"/>
    <x v="1"/>
    <x v="0"/>
  </r>
  <r>
    <x v="2209"/>
    <n v="64"/>
    <x v="0"/>
    <x v="2"/>
    <x v="7"/>
    <n v="270.77999999999997"/>
    <x v="7"/>
    <n v="2166.2399999999998"/>
    <n v="244"/>
    <x v="0"/>
    <x v="1"/>
    <n v="72"/>
    <x v="0"/>
    <d v="2023-01-23T00:00:00"/>
    <x v="2"/>
    <n v="34"/>
    <x v="0"/>
    <n v="0.59"/>
    <x v="2"/>
    <x v="0"/>
  </r>
  <r>
    <x v="2210"/>
    <n v="43"/>
    <x v="2"/>
    <x v="1"/>
    <x v="5"/>
    <n v="171.86"/>
    <x v="6"/>
    <n v="1890.46"/>
    <n v="256"/>
    <x v="0"/>
    <x v="4"/>
    <n v="15"/>
    <x v="2"/>
    <d v="2023-06-02T00:00:00"/>
    <x v="2"/>
    <n v="3"/>
    <x v="2"/>
    <n v="0.2"/>
    <x v="1"/>
    <x v="0"/>
  </r>
  <r>
    <x v="2211"/>
    <n v="71"/>
    <x v="3"/>
    <x v="1"/>
    <x v="4"/>
    <n v="228.73"/>
    <x v="3"/>
    <n v="2287.2999999999997"/>
    <n v="263"/>
    <x v="0"/>
    <x v="3"/>
    <n v="0"/>
    <x v="2"/>
    <d v="2021-01-22T00:00:00"/>
    <x v="0"/>
    <n v="18"/>
    <x v="2"/>
    <n v="0.17"/>
    <x v="1"/>
    <x v="0"/>
  </r>
  <r>
    <x v="2211"/>
    <n v="65"/>
    <x v="0"/>
    <x v="2"/>
    <x v="4"/>
    <n v="107.1"/>
    <x v="3"/>
    <n v="1071"/>
    <n v="22"/>
    <x v="0"/>
    <x v="1"/>
    <n v="71.3"/>
    <x v="0"/>
    <d v="2021-01-04T00:00:00"/>
    <x v="0"/>
    <n v="31"/>
    <x v="2"/>
    <n v="0.09"/>
    <x v="1"/>
    <x v="0"/>
  </r>
  <r>
    <x v="2211"/>
    <n v="79"/>
    <x v="3"/>
    <x v="0"/>
    <x v="8"/>
    <n v="66.069999999999993"/>
    <x v="3"/>
    <n v="660.69999999999993"/>
    <n v="80"/>
    <x v="0"/>
    <x v="4"/>
    <n v="23"/>
    <x v="1"/>
    <d v="2023-06-08T00:00:00"/>
    <x v="2"/>
    <n v="54"/>
    <x v="0"/>
    <n v="0.21"/>
    <x v="0"/>
    <x v="0"/>
  </r>
  <r>
    <x v="2212"/>
    <n v="48"/>
    <x v="5"/>
    <x v="1"/>
    <x v="5"/>
    <n v="56.06"/>
    <x v="0"/>
    <n v="504.54"/>
    <n v="357"/>
    <x v="0"/>
    <x v="0"/>
    <n v="36.4"/>
    <x v="1"/>
    <d v="2021-05-29T00:00:00"/>
    <x v="0"/>
    <n v="98"/>
    <x v="1"/>
    <n v="0.34"/>
    <x v="0"/>
    <x v="0"/>
  </r>
  <r>
    <x v="2213"/>
    <n v="39"/>
    <x v="2"/>
    <x v="1"/>
    <x v="4"/>
    <n v="66.13"/>
    <x v="1"/>
    <n v="859.68999999999994"/>
    <n v="66"/>
    <x v="0"/>
    <x v="1"/>
    <n v="41.6"/>
    <x v="1"/>
    <d v="2025-05-31T00:00:00"/>
    <x v="2"/>
    <n v="50"/>
    <x v="0"/>
    <n v="0.09"/>
    <x v="1"/>
    <x v="0"/>
  </r>
  <r>
    <x v="2213"/>
    <n v="39"/>
    <x v="2"/>
    <x v="1"/>
    <x v="1"/>
    <m/>
    <x v="2"/>
    <n v="0"/>
    <n v="308"/>
    <x v="0"/>
    <x v="4"/>
    <n v="38.299999999999997"/>
    <x v="1"/>
    <d v="2025-04-18T00:00:00"/>
    <x v="2"/>
    <n v="14"/>
    <x v="2"/>
    <n v="0.12"/>
    <x v="1"/>
    <x v="1"/>
  </r>
  <r>
    <x v="2214"/>
    <n v="45"/>
    <x v="2"/>
    <x v="1"/>
    <x v="9"/>
    <n v="66.91"/>
    <x v="7"/>
    <n v="535.28"/>
    <n v="156"/>
    <x v="0"/>
    <x v="1"/>
    <n v="31.8"/>
    <x v="1"/>
    <d v="2023-01-20T00:00:00"/>
    <x v="2"/>
    <n v="95"/>
    <x v="1"/>
    <n v="0.4"/>
    <x v="0"/>
    <x v="0"/>
  </r>
  <r>
    <x v="2215"/>
    <n v="66"/>
    <x v="3"/>
    <x v="1"/>
    <x v="5"/>
    <n v="102.33"/>
    <x v="1"/>
    <n v="1330.29"/>
    <n v="129"/>
    <x v="0"/>
    <x v="0"/>
    <n v="88.6"/>
    <x v="0"/>
    <d v="2023-05-17T00:00:00"/>
    <x v="2"/>
    <n v="84"/>
    <x v="1"/>
    <n v="0.47"/>
    <x v="0"/>
    <x v="0"/>
  </r>
  <r>
    <x v="2216"/>
    <n v="43"/>
    <x v="2"/>
    <x v="1"/>
    <x v="3"/>
    <n v="68.16"/>
    <x v="7"/>
    <n v="545.28"/>
    <n v="275"/>
    <x v="0"/>
    <x v="2"/>
    <n v="43.2"/>
    <x v="1"/>
    <d v="2023-10-24T00:00:00"/>
    <x v="2"/>
    <n v="72"/>
    <x v="1"/>
    <n v="0.12"/>
    <x v="1"/>
    <x v="0"/>
  </r>
  <r>
    <x v="2217"/>
    <n v="69"/>
    <x v="3"/>
    <x v="1"/>
    <x v="6"/>
    <n v="284.10000000000002"/>
    <x v="1"/>
    <n v="3693.3"/>
    <n v="190"/>
    <x v="0"/>
    <x v="3"/>
    <n v="73.3"/>
    <x v="0"/>
    <d v="2021-03-12T00:00:00"/>
    <x v="0"/>
    <n v="6"/>
    <x v="2"/>
    <n v="0.31"/>
    <x v="0"/>
    <x v="0"/>
  </r>
  <r>
    <x v="2218"/>
    <n v="67"/>
    <x v="3"/>
    <x v="1"/>
    <x v="9"/>
    <n v="96.68"/>
    <x v="7"/>
    <n v="773.44"/>
    <n v="301"/>
    <x v="0"/>
    <x v="3"/>
    <n v="60.5"/>
    <x v="0"/>
    <d v="2025-05-05T00:00:00"/>
    <x v="2"/>
    <n v="99"/>
    <x v="1"/>
    <n v="0.18"/>
    <x v="1"/>
    <x v="0"/>
  </r>
  <r>
    <x v="2218"/>
    <n v="39"/>
    <x v="2"/>
    <x v="0"/>
    <x v="7"/>
    <n v="36.520000000000003"/>
    <x v="3"/>
    <n v="365.20000000000005"/>
    <n v="321"/>
    <x v="0"/>
    <x v="3"/>
    <n v="81.2"/>
    <x v="0"/>
    <d v="2021-10-01T00:00:00"/>
    <x v="0"/>
    <n v="22"/>
    <x v="2"/>
    <n v="0.41"/>
    <x v="0"/>
    <x v="0"/>
  </r>
  <r>
    <x v="2219"/>
    <n v="68"/>
    <x v="3"/>
    <x v="0"/>
    <x v="5"/>
    <n v="62.12"/>
    <x v="5"/>
    <n v="1056.04"/>
    <n v="225"/>
    <x v="0"/>
    <x v="4"/>
    <n v="81.7"/>
    <x v="0"/>
    <d v="2022-01-19T00:00:00"/>
    <x v="0"/>
    <n v="18"/>
    <x v="2"/>
    <n v="0.54"/>
    <x v="2"/>
    <x v="0"/>
  </r>
  <r>
    <x v="2220"/>
    <n v="20"/>
    <x v="4"/>
    <x v="1"/>
    <x v="5"/>
    <n v="50.42"/>
    <x v="1"/>
    <n v="655.46"/>
    <n v="359"/>
    <x v="0"/>
    <x v="0"/>
    <n v="83"/>
    <x v="0"/>
    <d v="2023-03-28T00:00:00"/>
    <x v="2"/>
    <n v="25"/>
    <x v="2"/>
    <n v="0.1"/>
    <x v="1"/>
    <x v="0"/>
  </r>
  <r>
    <x v="2221"/>
    <n v="42"/>
    <x v="2"/>
    <x v="0"/>
    <x v="3"/>
    <n v="56"/>
    <x v="8"/>
    <n v="672"/>
    <n v="89"/>
    <x v="0"/>
    <x v="3"/>
    <n v="3.4"/>
    <x v="2"/>
    <d v="2023-05-16T00:00:00"/>
    <x v="2"/>
    <n v="8"/>
    <x v="2"/>
    <n v="0.43"/>
    <x v="0"/>
    <x v="0"/>
  </r>
  <r>
    <x v="2222"/>
    <n v="70"/>
    <x v="3"/>
    <x v="2"/>
    <x v="1"/>
    <n v="130.44999999999999"/>
    <x v="0"/>
    <n v="1174.05"/>
    <n v="148"/>
    <x v="0"/>
    <x v="2"/>
    <n v="73.599999999999994"/>
    <x v="0"/>
    <d v="2024-01-04T00:00:00"/>
    <x v="2"/>
    <n v="83"/>
    <x v="1"/>
    <n v="0.18"/>
    <x v="1"/>
    <x v="0"/>
  </r>
  <r>
    <x v="2222"/>
    <n v="71"/>
    <x v="3"/>
    <x v="1"/>
    <x v="2"/>
    <n v="327.06"/>
    <x v="3"/>
    <n v="3270.6"/>
    <n v="339"/>
    <x v="0"/>
    <x v="3"/>
    <n v="13.7"/>
    <x v="2"/>
    <d v="2022-09-21T00:00:00"/>
    <x v="0"/>
    <n v="69"/>
    <x v="1"/>
    <n v="0.59"/>
    <x v="2"/>
    <x v="0"/>
  </r>
  <r>
    <x v="2223"/>
    <n v="69"/>
    <x v="3"/>
    <x v="1"/>
    <x v="1"/>
    <n v="94.58"/>
    <x v="2"/>
    <n v="662.06"/>
    <n v="116"/>
    <x v="0"/>
    <x v="1"/>
    <n v="0.5"/>
    <x v="2"/>
    <d v="2022-05-01T00:00:00"/>
    <x v="0"/>
    <n v="72"/>
    <x v="1"/>
    <n v="0.54"/>
    <x v="2"/>
    <x v="0"/>
  </r>
  <r>
    <x v="2224"/>
    <n v="79"/>
    <x v="3"/>
    <x v="0"/>
    <x v="2"/>
    <n v="42.42"/>
    <x v="0"/>
    <n v="381.78000000000003"/>
    <n v="296"/>
    <x v="0"/>
    <x v="1"/>
    <n v="79.400000000000006"/>
    <x v="0"/>
    <d v="2024-07-05T00:00:00"/>
    <x v="2"/>
    <n v="77"/>
    <x v="1"/>
    <n v="0.31"/>
    <x v="0"/>
    <x v="0"/>
  </r>
  <r>
    <x v="2225"/>
    <n v="70"/>
    <x v="3"/>
    <x v="1"/>
    <x v="0"/>
    <n v="136.54"/>
    <x v="3"/>
    <n v="1365.3999999999999"/>
    <n v="209"/>
    <x v="0"/>
    <x v="2"/>
    <n v="2.2999999999999998"/>
    <x v="2"/>
    <d v="2022-03-03T00:00:00"/>
    <x v="0"/>
    <n v="29"/>
    <x v="2"/>
    <n v="0.52"/>
    <x v="2"/>
    <x v="0"/>
  </r>
  <r>
    <x v="2226"/>
    <n v="67"/>
    <x v="3"/>
    <x v="0"/>
    <x v="4"/>
    <n v="94.85"/>
    <x v="3"/>
    <n v="948.5"/>
    <n v="331"/>
    <x v="0"/>
    <x v="1"/>
    <n v="62.2"/>
    <x v="0"/>
    <d v="2023-08-20T00:00:00"/>
    <x v="2"/>
    <n v="32"/>
    <x v="2"/>
    <n v="0.18"/>
    <x v="1"/>
    <x v="0"/>
  </r>
  <r>
    <x v="2227"/>
    <n v="70"/>
    <x v="3"/>
    <x v="0"/>
    <x v="8"/>
    <n v="73.62"/>
    <x v="0"/>
    <n v="662.58"/>
    <n v="356"/>
    <x v="0"/>
    <x v="0"/>
    <n v="36.4"/>
    <x v="1"/>
    <d v="2024-08-29T00:00:00"/>
    <x v="2"/>
    <n v="61"/>
    <x v="0"/>
    <n v="0.12"/>
    <x v="1"/>
    <x v="0"/>
  </r>
  <r>
    <x v="2228"/>
    <n v="71"/>
    <x v="3"/>
    <x v="1"/>
    <x v="2"/>
    <n v="49.42"/>
    <x v="7"/>
    <n v="395.36"/>
    <n v="127"/>
    <x v="0"/>
    <x v="2"/>
    <n v="31.5"/>
    <x v="1"/>
    <d v="2025-03-10T00:00:00"/>
    <x v="2"/>
    <n v="41"/>
    <x v="0"/>
    <n v="0.64"/>
    <x v="2"/>
    <x v="0"/>
  </r>
  <r>
    <x v="2228"/>
    <n v="52"/>
    <x v="5"/>
    <x v="0"/>
    <x v="8"/>
    <n v="170.39"/>
    <x v="9"/>
    <n v="2555.85"/>
    <n v="285"/>
    <x v="0"/>
    <x v="4"/>
    <n v="15.5"/>
    <x v="2"/>
    <d v="2020-12-27T00:00:00"/>
    <x v="1"/>
    <n v="1"/>
    <x v="2"/>
    <n v="0.4"/>
    <x v="0"/>
    <x v="0"/>
  </r>
  <r>
    <x v="2229"/>
    <n v="40"/>
    <x v="2"/>
    <x v="1"/>
    <x v="6"/>
    <n v="133.53"/>
    <x v="6"/>
    <n v="1468.83"/>
    <n v="353"/>
    <x v="0"/>
    <x v="2"/>
    <n v="77.900000000000006"/>
    <x v="0"/>
    <d v="2025-04-01T00:00:00"/>
    <x v="2"/>
    <n v="72"/>
    <x v="1"/>
    <n v="0.44"/>
    <x v="0"/>
    <x v="0"/>
  </r>
  <r>
    <x v="2230"/>
    <n v="40"/>
    <x v="2"/>
    <x v="2"/>
    <x v="7"/>
    <n v="189.97"/>
    <x v="7"/>
    <n v="1519.76"/>
    <n v="120"/>
    <x v="0"/>
    <x v="4"/>
    <n v="73"/>
    <x v="0"/>
    <d v="2023-09-03T00:00:00"/>
    <x v="2"/>
    <n v="16"/>
    <x v="2"/>
    <n v="0.28999999999999998"/>
    <x v="0"/>
    <x v="0"/>
  </r>
  <r>
    <x v="2231"/>
    <n v="78"/>
    <x v="3"/>
    <x v="2"/>
    <x v="7"/>
    <n v="108.98"/>
    <x v="0"/>
    <n v="980.82"/>
    <n v="318"/>
    <x v="0"/>
    <x v="3"/>
    <n v="16"/>
    <x v="2"/>
    <d v="2023-06-03T00:00:00"/>
    <x v="2"/>
    <n v="78"/>
    <x v="1"/>
    <n v="0.39"/>
    <x v="0"/>
    <x v="0"/>
  </r>
  <r>
    <x v="2232"/>
    <n v="53"/>
    <x v="5"/>
    <x v="2"/>
    <x v="3"/>
    <n v="194.44"/>
    <x v="13"/>
    <n v="2722.16"/>
    <n v="291"/>
    <x v="0"/>
    <x v="4"/>
    <n v="82.3"/>
    <x v="0"/>
    <d v="2023-08-06T00:00:00"/>
    <x v="2"/>
    <n v="43"/>
    <x v="0"/>
    <n v="0.3"/>
    <x v="0"/>
    <x v="0"/>
  </r>
  <r>
    <x v="2232"/>
    <n v="37"/>
    <x v="2"/>
    <x v="0"/>
    <x v="7"/>
    <m/>
    <x v="0"/>
    <n v="0"/>
    <n v="244"/>
    <x v="0"/>
    <x v="2"/>
    <n v="5.0999999999999996"/>
    <x v="2"/>
    <d v="2021-07-18T00:00:00"/>
    <x v="0"/>
    <n v="11"/>
    <x v="2"/>
    <n v="0.49"/>
    <x v="0"/>
    <x v="1"/>
  </r>
  <r>
    <x v="2233"/>
    <n v="74"/>
    <x v="3"/>
    <x v="0"/>
    <x v="3"/>
    <n v="120.62"/>
    <x v="3"/>
    <n v="1206.2"/>
    <n v="130"/>
    <x v="0"/>
    <x v="4"/>
    <n v="51.1"/>
    <x v="0"/>
    <d v="2024-02-22T00:00:00"/>
    <x v="2"/>
    <n v="22"/>
    <x v="2"/>
    <n v="0.18"/>
    <x v="1"/>
    <x v="0"/>
  </r>
  <r>
    <x v="2234"/>
    <n v="48"/>
    <x v="5"/>
    <x v="1"/>
    <x v="7"/>
    <n v="55.49"/>
    <x v="0"/>
    <n v="499.41"/>
    <n v="116"/>
    <x v="0"/>
    <x v="4"/>
    <n v="91.2"/>
    <x v="0"/>
    <d v="2023-08-05T00:00:00"/>
    <x v="2"/>
    <n v="55"/>
    <x v="0"/>
    <n v="0.26"/>
    <x v="0"/>
    <x v="0"/>
  </r>
  <r>
    <x v="2235"/>
    <n v="74"/>
    <x v="3"/>
    <x v="1"/>
    <x v="7"/>
    <n v="204.15"/>
    <x v="0"/>
    <n v="1837.3500000000001"/>
    <n v="195"/>
    <x v="0"/>
    <x v="0"/>
    <n v="0"/>
    <x v="2"/>
    <d v="2023-07-06T00:00:00"/>
    <x v="2"/>
    <n v="71"/>
    <x v="1"/>
    <n v="0.62"/>
    <x v="2"/>
    <x v="0"/>
  </r>
  <r>
    <x v="2236"/>
    <n v="51"/>
    <x v="5"/>
    <x v="0"/>
    <x v="6"/>
    <n v="104.54"/>
    <x v="3"/>
    <n v="1045.4000000000001"/>
    <n v="343"/>
    <x v="0"/>
    <x v="2"/>
    <n v="30.3"/>
    <x v="1"/>
    <d v="2023-06-25T00:00:00"/>
    <x v="2"/>
    <n v="6"/>
    <x v="2"/>
    <n v="0.38"/>
    <x v="0"/>
    <x v="0"/>
  </r>
  <r>
    <x v="2236"/>
    <n v="31"/>
    <x v="1"/>
    <x v="1"/>
    <x v="2"/>
    <n v="109.43"/>
    <x v="6"/>
    <n v="1203.73"/>
    <n v="297"/>
    <x v="0"/>
    <x v="1"/>
    <n v="17.2"/>
    <x v="2"/>
    <d v="2024-10-22T00:00:00"/>
    <x v="2"/>
    <n v="35"/>
    <x v="0"/>
    <n v="0.05"/>
    <x v="1"/>
    <x v="0"/>
  </r>
  <r>
    <x v="2237"/>
    <n v="36"/>
    <x v="2"/>
    <x v="0"/>
    <x v="3"/>
    <n v="129.76"/>
    <x v="4"/>
    <n v="778.56"/>
    <n v="69"/>
    <x v="0"/>
    <x v="1"/>
    <n v="82.9"/>
    <x v="0"/>
    <d v="2021-06-21T00:00:00"/>
    <x v="0"/>
    <n v="15"/>
    <x v="2"/>
    <n v="0.69"/>
    <x v="2"/>
    <x v="0"/>
  </r>
  <r>
    <x v="2237"/>
    <n v="33"/>
    <x v="1"/>
    <x v="0"/>
    <x v="5"/>
    <n v="250.17"/>
    <x v="6"/>
    <n v="2751.87"/>
    <n v="18"/>
    <x v="0"/>
    <x v="3"/>
    <n v="0"/>
    <x v="2"/>
    <d v="2025-04-22T00:00:00"/>
    <x v="2"/>
    <n v="52"/>
    <x v="0"/>
    <n v="0.37"/>
    <x v="0"/>
    <x v="0"/>
  </r>
  <r>
    <x v="2238"/>
    <n v="49"/>
    <x v="5"/>
    <x v="1"/>
    <x v="4"/>
    <n v="52.23"/>
    <x v="6"/>
    <n v="574.53"/>
    <n v="64"/>
    <x v="1"/>
    <x v="4"/>
    <n v="87.9"/>
    <x v="0"/>
    <d v="2025-02-02T00:00:00"/>
    <x v="2"/>
    <n v="48"/>
    <x v="0"/>
    <n v="0.17"/>
    <x v="1"/>
    <x v="0"/>
  </r>
  <r>
    <x v="2239"/>
    <n v="41"/>
    <x v="2"/>
    <x v="0"/>
    <x v="0"/>
    <n v="64.69"/>
    <x v="0"/>
    <n v="582.21"/>
    <n v="188"/>
    <x v="0"/>
    <x v="0"/>
    <n v="91"/>
    <x v="0"/>
    <d v="2022-02-28T00:00:00"/>
    <x v="0"/>
    <n v="33"/>
    <x v="2"/>
    <n v="0.2"/>
    <x v="1"/>
    <x v="0"/>
  </r>
  <r>
    <x v="2240"/>
    <n v="56"/>
    <x v="0"/>
    <x v="1"/>
    <x v="0"/>
    <n v="106.95"/>
    <x v="10"/>
    <n v="534.75"/>
    <n v="48"/>
    <x v="0"/>
    <x v="2"/>
    <n v="70.8"/>
    <x v="0"/>
    <d v="2023-05-20T00:00:00"/>
    <x v="2"/>
    <n v="31"/>
    <x v="2"/>
    <n v="0.55000000000000004"/>
    <x v="2"/>
    <x v="0"/>
  </r>
  <r>
    <x v="2241"/>
    <n v="61"/>
    <x v="0"/>
    <x v="1"/>
    <x v="2"/>
    <n v="95.57"/>
    <x v="8"/>
    <n v="1146.8399999999999"/>
    <n v="216"/>
    <x v="0"/>
    <x v="4"/>
    <n v="35.200000000000003"/>
    <x v="1"/>
    <d v="2022-01-10T00:00:00"/>
    <x v="0"/>
    <n v="72"/>
    <x v="1"/>
    <n v="0.27"/>
    <x v="0"/>
    <x v="0"/>
  </r>
  <r>
    <x v="2241"/>
    <n v="78"/>
    <x v="3"/>
    <x v="1"/>
    <x v="1"/>
    <n v="35.57"/>
    <x v="8"/>
    <n v="426.84000000000003"/>
    <n v="207"/>
    <x v="0"/>
    <x v="2"/>
    <n v="91.5"/>
    <x v="0"/>
    <d v="2021-07-18T00:00:00"/>
    <x v="0"/>
    <n v="14"/>
    <x v="2"/>
    <n v="0.25"/>
    <x v="0"/>
    <x v="0"/>
  </r>
  <r>
    <x v="2242"/>
    <n v="36"/>
    <x v="2"/>
    <x v="1"/>
    <x v="7"/>
    <m/>
    <x v="2"/>
    <n v="0"/>
    <n v="237"/>
    <x v="0"/>
    <x v="1"/>
    <n v="81"/>
    <x v="0"/>
    <d v="2024-12-18T00:00:00"/>
    <x v="2"/>
    <n v="78"/>
    <x v="1"/>
    <n v="0.03"/>
    <x v="1"/>
    <x v="1"/>
  </r>
  <r>
    <x v="2243"/>
    <n v="61"/>
    <x v="0"/>
    <x v="1"/>
    <x v="6"/>
    <n v="132.19"/>
    <x v="1"/>
    <n v="1718.47"/>
    <n v="84"/>
    <x v="0"/>
    <x v="0"/>
    <n v="7.6"/>
    <x v="2"/>
    <d v="2022-06-28T00:00:00"/>
    <x v="0"/>
    <n v="9"/>
    <x v="2"/>
    <n v="0.22"/>
    <x v="0"/>
    <x v="0"/>
  </r>
  <r>
    <x v="2244"/>
    <n v="21"/>
    <x v="4"/>
    <x v="0"/>
    <x v="1"/>
    <n v="81.99"/>
    <x v="7"/>
    <n v="655.92"/>
    <n v="5"/>
    <x v="1"/>
    <x v="3"/>
    <n v="1.2"/>
    <x v="2"/>
    <d v="2024-03-15T00:00:00"/>
    <x v="2"/>
    <n v="75"/>
    <x v="1"/>
    <n v="0.18"/>
    <x v="1"/>
    <x v="0"/>
  </r>
  <r>
    <x v="2244"/>
    <n v="37"/>
    <x v="2"/>
    <x v="0"/>
    <x v="8"/>
    <n v="349.08"/>
    <x v="10"/>
    <n v="1745.3999999999999"/>
    <n v="234"/>
    <x v="0"/>
    <x v="2"/>
    <n v="9.4"/>
    <x v="2"/>
    <d v="2022-11-14T00:00:00"/>
    <x v="0"/>
    <n v="76"/>
    <x v="1"/>
    <n v="0.69"/>
    <x v="2"/>
    <x v="0"/>
  </r>
  <r>
    <x v="2245"/>
    <n v="65"/>
    <x v="0"/>
    <x v="1"/>
    <x v="4"/>
    <n v="55.82"/>
    <x v="14"/>
    <n v="223.28"/>
    <n v="249"/>
    <x v="0"/>
    <x v="2"/>
    <n v="21.5"/>
    <x v="1"/>
    <d v="2022-06-26T00:00:00"/>
    <x v="0"/>
    <n v="19"/>
    <x v="2"/>
    <n v="0.19"/>
    <x v="1"/>
    <x v="0"/>
  </r>
  <r>
    <x v="2246"/>
    <n v="59"/>
    <x v="0"/>
    <x v="0"/>
    <x v="6"/>
    <n v="90.3"/>
    <x v="12"/>
    <n v="1444.8"/>
    <n v="270"/>
    <x v="0"/>
    <x v="1"/>
    <n v="47.9"/>
    <x v="1"/>
    <d v="2022-04-13T00:00:00"/>
    <x v="0"/>
    <n v="41"/>
    <x v="0"/>
    <n v="0.28999999999999998"/>
    <x v="0"/>
    <x v="0"/>
  </r>
  <r>
    <x v="2247"/>
    <n v="24"/>
    <x v="4"/>
    <x v="0"/>
    <x v="2"/>
    <n v="228.63"/>
    <x v="8"/>
    <n v="2743.56"/>
    <n v="27"/>
    <x v="0"/>
    <x v="4"/>
    <n v="89.4"/>
    <x v="0"/>
    <d v="2023-08-30T00:00:00"/>
    <x v="2"/>
    <n v="62"/>
    <x v="0"/>
    <n v="0.3"/>
    <x v="0"/>
    <x v="0"/>
  </r>
  <r>
    <x v="2248"/>
    <n v="73"/>
    <x v="3"/>
    <x v="1"/>
    <x v="5"/>
    <n v="131.22999999999999"/>
    <x v="2"/>
    <n v="918.6099999999999"/>
    <n v="41"/>
    <x v="0"/>
    <x v="3"/>
    <n v="80.3"/>
    <x v="0"/>
    <d v="2024-05-21T00:00:00"/>
    <x v="2"/>
    <n v="35"/>
    <x v="0"/>
    <n v="0.61"/>
    <x v="2"/>
    <x v="0"/>
  </r>
  <r>
    <x v="2249"/>
    <n v="61"/>
    <x v="0"/>
    <x v="0"/>
    <x v="1"/>
    <n v="127.73"/>
    <x v="8"/>
    <n v="1532.76"/>
    <n v="92"/>
    <x v="0"/>
    <x v="4"/>
    <n v="59.6"/>
    <x v="0"/>
    <d v="2022-10-13T00:00:00"/>
    <x v="0"/>
    <n v="57"/>
    <x v="0"/>
    <n v="0.19"/>
    <x v="1"/>
    <x v="0"/>
  </r>
  <r>
    <x v="2250"/>
    <n v="55"/>
    <x v="5"/>
    <x v="0"/>
    <x v="4"/>
    <n v="156.33000000000001"/>
    <x v="0"/>
    <n v="1406.97"/>
    <n v="44"/>
    <x v="0"/>
    <x v="2"/>
    <n v="46.7"/>
    <x v="1"/>
    <d v="2020-08-26T00:00:00"/>
    <x v="1"/>
    <n v="1"/>
    <x v="2"/>
    <n v="0.12"/>
    <x v="1"/>
    <x v="0"/>
  </r>
  <r>
    <x v="2251"/>
    <n v="71"/>
    <x v="3"/>
    <x v="0"/>
    <x v="6"/>
    <n v="53.77"/>
    <x v="1"/>
    <n v="699.01"/>
    <n v="290"/>
    <x v="0"/>
    <x v="3"/>
    <n v="46.9"/>
    <x v="1"/>
    <d v="2024-05-07T00:00:00"/>
    <x v="2"/>
    <n v="33"/>
    <x v="2"/>
    <n v="0.31"/>
    <x v="0"/>
    <x v="0"/>
  </r>
  <r>
    <x v="2252"/>
    <n v="51"/>
    <x v="5"/>
    <x v="0"/>
    <x v="7"/>
    <n v="60.23"/>
    <x v="2"/>
    <n v="421.60999999999996"/>
    <n v="211"/>
    <x v="0"/>
    <x v="3"/>
    <n v="98"/>
    <x v="0"/>
    <d v="2023-04-03T00:00:00"/>
    <x v="2"/>
    <n v="57"/>
    <x v="0"/>
    <n v="0.12"/>
    <x v="1"/>
    <x v="0"/>
  </r>
  <r>
    <x v="2253"/>
    <n v="21"/>
    <x v="4"/>
    <x v="0"/>
    <x v="7"/>
    <n v="82.89"/>
    <x v="3"/>
    <n v="828.9"/>
    <n v="191"/>
    <x v="0"/>
    <x v="3"/>
    <n v="35.799999999999997"/>
    <x v="1"/>
    <d v="2025-05-04T00:00:00"/>
    <x v="2"/>
    <n v="1"/>
    <x v="2"/>
    <n v="0.2"/>
    <x v="1"/>
    <x v="0"/>
  </r>
  <r>
    <x v="2254"/>
    <n v="38"/>
    <x v="2"/>
    <x v="1"/>
    <x v="1"/>
    <n v="133.1"/>
    <x v="4"/>
    <n v="798.59999999999991"/>
    <n v="321"/>
    <x v="0"/>
    <x v="1"/>
    <n v="1.9"/>
    <x v="2"/>
    <d v="2023-02-23T00:00:00"/>
    <x v="2"/>
    <n v="16"/>
    <x v="2"/>
    <n v="0.15"/>
    <x v="1"/>
    <x v="0"/>
  </r>
  <r>
    <x v="2255"/>
    <n v="30"/>
    <x v="1"/>
    <x v="1"/>
    <x v="6"/>
    <n v="145.54"/>
    <x v="2"/>
    <n v="1018.78"/>
    <n v="227"/>
    <x v="0"/>
    <x v="4"/>
    <n v="4.8"/>
    <x v="2"/>
    <d v="2024-09-28T00:00:00"/>
    <x v="2"/>
    <n v="12"/>
    <x v="2"/>
    <n v="0.14000000000000001"/>
    <x v="1"/>
    <x v="0"/>
  </r>
  <r>
    <x v="2256"/>
    <n v="22"/>
    <x v="4"/>
    <x v="1"/>
    <x v="8"/>
    <n v="56.22"/>
    <x v="3"/>
    <n v="562.20000000000005"/>
    <n v="95"/>
    <x v="0"/>
    <x v="1"/>
    <n v="21.3"/>
    <x v="1"/>
    <d v="2024-04-09T00:00:00"/>
    <x v="2"/>
    <n v="55"/>
    <x v="0"/>
    <n v="0.15"/>
    <x v="1"/>
    <x v="0"/>
  </r>
  <r>
    <x v="2256"/>
    <n v="76"/>
    <x v="3"/>
    <x v="0"/>
    <x v="0"/>
    <n v="67.3"/>
    <x v="4"/>
    <n v="403.79999999999995"/>
    <n v="198"/>
    <x v="0"/>
    <x v="3"/>
    <n v="17.7"/>
    <x v="2"/>
    <d v="2021-09-19T00:00:00"/>
    <x v="0"/>
    <n v="85"/>
    <x v="1"/>
    <n v="0.43"/>
    <x v="0"/>
    <x v="0"/>
  </r>
  <r>
    <x v="2257"/>
    <n v="24"/>
    <x v="4"/>
    <x v="0"/>
    <x v="4"/>
    <n v="42.83"/>
    <x v="2"/>
    <n v="299.81"/>
    <n v="284"/>
    <x v="0"/>
    <x v="0"/>
    <n v="1"/>
    <x v="2"/>
    <d v="2023-02-08T00:00:00"/>
    <x v="2"/>
    <n v="24"/>
    <x v="2"/>
    <n v="0.31"/>
    <x v="0"/>
    <x v="0"/>
  </r>
  <r>
    <x v="2258"/>
    <n v="73"/>
    <x v="3"/>
    <x v="2"/>
    <x v="4"/>
    <n v="33.409999999999997"/>
    <x v="4"/>
    <n v="200.45999999999998"/>
    <n v="259"/>
    <x v="0"/>
    <x v="3"/>
    <n v="52.4"/>
    <x v="0"/>
    <d v="2024-06-07T00:00:00"/>
    <x v="2"/>
    <n v="88"/>
    <x v="1"/>
    <n v="0.59"/>
    <x v="2"/>
    <x v="0"/>
  </r>
  <r>
    <x v="2259"/>
    <n v="61"/>
    <x v="0"/>
    <x v="0"/>
    <x v="3"/>
    <n v="109.55"/>
    <x v="7"/>
    <n v="876.4"/>
    <n v="58"/>
    <x v="0"/>
    <x v="0"/>
    <n v="88.7"/>
    <x v="0"/>
    <d v="2023-03-20T00:00:00"/>
    <x v="2"/>
    <n v="84"/>
    <x v="1"/>
    <n v="0.47"/>
    <x v="0"/>
    <x v="0"/>
  </r>
  <r>
    <x v="2259"/>
    <n v="55"/>
    <x v="5"/>
    <x v="2"/>
    <x v="2"/>
    <n v="138.31"/>
    <x v="3"/>
    <n v="1383.1"/>
    <n v="156"/>
    <x v="0"/>
    <x v="4"/>
    <n v="8.9"/>
    <x v="2"/>
    <d v="2023-09-23T00:00:00"/>
    <x v="2"/>
    <n v="3"/>
    <x v="2"/>
    <n v="0.27"/>
    <x v="0"/>
    <x v="0"/>
  </r>
  <r>
    <x v="2260"/>
    <n v="29"/>
    <x v="1"/>
    <x v="0"/>
    <x v="0"/>
    <m/>
    <x v="4"/>
    <n v="0"/>
    <n v="138"/>
    <x v="0"/>
    <x v="1"/>
    <n v="0"/>
    <x v="2"/>
    <d v="2020-08-29T00:00:00"/>
    <x v="1"/>
    <n v="44"/>
    <x v="0"/>
    <n v="0.25"/>
    <x v="0"/>
    <x v="1"/>
  </r>
  <r>
    <x v="2260"/>
    <n v="43"/>
    <x v="2"/>
    <x v="1"/>
    <x v="6"/>
    <n v="119.57"/>
    <x v="14"/>
    <n v="478.28"/>
    <n v="7"/>
    <x v="0"/>
    <x v="3"/>
    <n v="9"/>
    <x v="2"/>
    <d v="2020-09-30T00:00:00"/>
    <x v="1"/>
    <n v="35"/>
    <x v="0"/>
    <n v="0.38"/>
    <x v="0"/>
    <x v="0"/>
  </r>
  <r>
    <x v="2261"/>
    <n v="37"/>
    <x v="2"/>
    <x v="1"/>
    <x v="8"/>
    <n v="128.43"/>
    <x v="14"/>
    <n v="513.72"/>
    <n v="129"/>
    <x v="0"/>
    <x v="4"/>
    <n v="34.1"/>
    <x v="1"/>
    <d v="2021-12-09T00:00:00"/>
    <x v="0"/>
    <n v="75"/>
    <x v="1"/>
    <n v="0.44"/>
    <x v="0"/>
    <x v="0"/>
  </r>
  <r>
    <x v="2262"/>
    <n v="53"/>
    <x v="5"/>
    <x v="0"/>
    <x v="2"/>
    <n v="55.2"/>
    <x v="0"/>
    <n v="496.8"/>
    <n v="65"/>
    <x v="0"/>
    <x v="0"/>
    <n v="46.5"/>
    <x v="1"/>
    <d v="2021-11-27T00:00:00"/>
    <x v="0"/>
    <n v="67"/>
    <x v="1"/>
    <n v="0.36"/>
    <x v="0"/>
    <x v="0"/>
  </r>
  <r>
    <x v="2263"/>
    <n v="24"/>
    <x v="4"/>
    <x v="1"/>
    <x v="0"/>
    <n v="145.28"/>
    <x v="4"/>
    <n v="871.68000000000006"/>
    <n v="88"/>
    <x v="0"/>
    <x v="3"/>
    <n v="17.8"/>
    <x v="2"/>
    <d v="2023-08-22T00:00:00"/>
    <x v="2"/>
    <n v="85"/>
    <x v="1"/>
    <n v="0.17"/>
    <x v="1"/>
    <x v="0"/>
  </r>
  <r>
    <x v="2263"/>
    <n v="19"/>
    <x v="4"/>
    <x v="0"/>
    <x v="3"/>
    <n v="77.17"/>
    <x v="7"/>
    <n v="617.36"/>
    <n v="279"/>
    <x v="0"/>
    <x v="2"/>
    <n v="29.1"/>
    <x v="1"/>
    <d v="2022-04-16T00:00:00"/>
    <x v="0"/>
    <n v="35"/>
    <x v="0"/>
    <n v="0.61"/>
    <x v="2"/>
    <x v="0"/>
  </r>
  <r>
    <x v="2264"/>
    <n v="20"/>
    <x v="4"/>
    <x v="2"/>
    <x v="0"/>
    <n v="51.9"/>
    <x v="3"/>
    <n v="519"/>
    <n v="222"/>
    <x v="0"/>
    <x v="1"/>
    <n v="44.6"/>
    <x v="1"/>
    <d v="2023-12-03T00:00:00"/>
    <x v="2"/>
    <n v="59"/>
    <x v="0"/>
    <n v="0.16"/>
    <x v="1"/>
    <x v="0"/>
  </r>
  <r>
    <x v="2265"/>
    <n v="48"/>
    <x v="5"/>
    <x v="1"/>
    <x v="8"/>
    <n v="102.57"/>
    <x v="8"/>
    <n v="1230.8399999999999"/>
    <n v="84"/>
    <x v="0"/>
    <x v="2"/>
    <n v="96.4"/>
    <x v="0"/>
    <d v="2021-02-21T00:00:00"/>
    <x v="0"/>
    <n v="49"/>
    <x v="0"/>
    <n v="0.28000000000000003"/>
    <x v="0"/>
    <x v="0"/>
  </r>
  <r>
    <x v="2266"/>
    <n v="47"/>
    <x v="5"/>
    <x v="1"/>
    <x v="7"/>
    <n v="71.19"/>
    <x v="7"/>
    <n v="569.52"/>
    <n v="300"/>
    <x v="0"/>
    <x v="1"/>
    <n v="51.4"/>
    <x v="0"/>
    <d v="2023-04-24T00:00:00"/>
    <x v="2"/>
    <n v="77"/>
    <x v="1"/>
    <n v="0.18"/>
    <x v="1"/>
    <x v="0"/>
  </r>
  <r>
    <x v="2267"/>
    <n v="38"/>
    <x v="2"/>
    <x v="1"/>
    <x v="9"/>
    <n v="70.52"/>
    <x v="1"/>
    <n v="916.76"/>
    <n v="114"/>
    <x v="0"/>
    <x v="2"/>
    <n v="42.8"/>
    <x v="1"/>
    <d v="2022-08-14T00:00:00"/>
    <x v="0"/>
    <n v="49"/>
    <x v="0"/>
    <n v="0.31"/>
    <x v="0"/>
    <x v="0"/>
  </r>
  <r>
    <x v="2267"/>
    <n v="21"/>
    <x v="4"/>
    <x v="1"/>
    <x v="2"/>
    <n v="71.59"/>
    <x v="7"/>
    <n v="572.72"/>
    <n v="108"/>
    <x v="0"/>
    <x v="1"/>
    <n v="62.6"/>
    <x v="0"/>
    <d v="2023-11-13T00:00:00"/>
    <x v="2"/>
    <n v="16"/>
    <x v="2"/>
    <n v="0.09"/>
    <x v="1"/>
    <x v="0"/>
  </r>
  <r>
    <x v="2268"/>
    <n v="75"/>
    <x v="3"/>
    <x v="1"/>
    <x v="4"/>
    <n v="160.57"/>
    <x v="13"/>
    <n v="2247.98"/>
    <n v="125"/>
    <x v="0"/>
    <x v="3"/>
    <n v="28.5"/>
    <x v="1"/>
    <d v="2024-06-12T00:00:00"/>
    <x v="2"/>
    <n v="51"/>
    <x v="0"/>
    <n v="0.42"/>
    <x v="0"/>
    <x v="0"/>
  </r>
  <r>
    <x v="2269"/>
    <n v="19"/>
    <x v="4"/>
    <x v="1"/>
    <x v="3"/>
    <n v="90.87"/>
    <x v="1"/>
    <n v="1181.31"/>
    <n v="156"/>
    <x v="0"/>
    <x v="2"/>
    <n v="54.7"/>
    <x v="0"/>
    <d v="2024-10-09T00:00:00"/>
    <x v="2"/>
    <n v="21"/>
    <x v="2"/>
    <n v="0.36"/>
    <x v="0"/>
    <x v="0"/>
  </r>
  <r>
    <x v="2269"/>
    <n v="53"/>
    <x v="5"/>
    <x v="0"/>
    <x v="9"/>
    <n v="53.64"/>
    <x v="2"/>
    <n v="375.48"/>
    <n v="20"/>
    <x v="0"/>
    <x v="2"/>
    <n v="17.100000000000001"/>
    <x v="2"/>
    <d v="2023-09-02T00:00:00"/>
    <x v="2"/>
    <n v="2"/>
    <x v="2"/>
    <n v="0.33"/>
    <x v="0"/>
    <x v="0"/>
  </r>
  <r>
    <x v="2270"/>
    <n v="72"/>
    <x v="3"/>
    <x v="1"/>
    <x v="1"/>
    <n v="83.4"/>
    <x v="3"/>
    <n v="834"/>
    <n v="57"/>
    <x v="0"/>
    <x v="0"/>
    <n v="85.2"/>
    <x v="0"/>
    <d v="2021-10-29T00:00:00"/>
    <x v="0"/>
    <n v="39"/>
    <x v="0"/>
    <n v="0.32"/>
    <x v="0"/>
    <x v="0"/>
  </r>
  <r>
    <x v="2271"/>
    <n v="77"/>
    <x v="3"/>
    <x v="0"/>
    <x v="3"/>
    <n v="247.32"/>
    <x v="7"/>
    <n v="1978.56"/>
    <n v="87"/>
    <x v="0"/>
    <x v="1"/>
    <n v="48"/>
    <x v="1"/>
    <d v="2024-02-02T00:00:00"/>
    <x v="2"/>
    <n v="87"/>
    <x v="1"/>
    <n v="0.55000000000000004"/>
    <x v="2"/>
    <x v="0"/>
  </r>
  <r>
    <x v="2271"/>
    <n v="41"/>
    <x v="2"/>
    <x v="1"/>
    <x v="9"/>
    <n v="144.86000000000001"/>
    <x v="3"/>
    <n v="1448.6000000000001"/>
    <n v="94"/>
    <x v="0"/>
    <x v="2"/>
    <n v="75.3"/>
    <x v="0"/>
    <d v="2022-09-07T00:00:00"/>
    <x v="0"/>
    <n v="7"/>
    <x v="2"/>
    <n v="0.17"/>
    <x v="1"/>
    <x v="0"/>
  </r>
  <r>
    <x v="2272"/>
    <n v="51"/>
    <x v="5"/>
    <x v="1"/>
    <x v="5"/>
    <n v="186.26"/>
    <x v="10"/>
    <n v="931.3"/>
    <n v="330"/>
    <x v="0"/>
    <x v="0"/>
    <n v="97.4"/>
    <x v="0"/>
    <d v="2021-04-11T00:00:00"/>
    <x v="0"/>
    <n v="43"/>
    <x v="0"/>
    <n v="7.0000000000000007E-2"/>
    <x v="1"/>
    <x v="0"/>
  </r>
  <r>
    <x v="2273"/>
    <n v="47"/>
    <x v="5"/>
    <x v="1"/>
    <x v="4"/>
    <n v="123.77"/>
    <x v="3"/>
    <n v="1237.7"/>
    <n v="329"/>
    <x v="0"/>
    <x v="2"/>
    <n v="34.799999999999997"/>
    <x v="1"/>
    <d v="2023-11-20T00:00:00"/>
    <x v="2"/>
    <n v="15"/>
    <x v="2"/>
    <n v="0.09"/>
    <x v="1"/>
    <x v="0"/>
  </r>
  <r>
    <x v="2273"/>
    <n v="33"/>
    <x v="1"/>
    <x v="0"/>
    <x v="9"/>
    <n v="49.53"/>
    <x v="1"/>
    <n v="643.89"/>
    <n v="312"/>
    <x v="0"/>
    <x v="1"/>
    <n v="81"/>
    <x v="0"/>
    <d v="2022-01-20T00:00:00"/>
    <x v="0"/>
    <n v="78"/>
    <x v="1"/>
    <n v="0.18"/>
    <x v="1"/>
    <x v="0"/>
  </r>
  <r>
    <x v="2274"/>
    <n v="77"/>
    <x v="3"/>
    <x v="1"/>
    <x v="4"/>
    <n v="48.91"/>
    <x v="6"/>
    <n v="538.01"/>
    <n v="78"/>
    <x v="0"/>
    <x v="2"/>
    <n v="67.8"/>
    <x v="0"/>
    <d v="2022-10-21T00:00:00"/>
    <x v="0"/>
    <n v="63"/>
    <x v="0"/>
    <n v="0.28000000000000003"/>
    <x v="0"/>
    <x v="0"/>
  </r>
  <r>
    <x v="2275"/>
    <n v="73"/>
    <x v="3"/>
    <x v="0"/>
    <x v="3"/>
    <n v="83.28"/>
    <x v="4"/>
    <n v="499.68"/>
    <n v="203"/>
    <x v="0"/>
    <x v="3"/>
    <n v="0"/>
    <x v="2"/>
    <d v="2024-04-16T00:00:00"/>
    <x v="2"/>
    <n v="65"/>
    <x v="0"/>
    <n v="0.05"/>
    <x v="1"/>
    <x v="0"/>
  </r>
  <r>
    <x v="2275"/>
    <n v="45"/>
    <x v="2"/>
    <x v="0"/>
    <x v="0"/>
    <n v="149.34"/>
    <x v="8"/>
    <n v="1792.08"/>
    <n v="10"/>
    <x v="0"/>
    <x v="4"/>
    <n v="0.8"/>
    <x v="2"/>
    <d v="2020-08-12T00:00:00"/>
    <x v="1"/>
    <n v="55"/>
    <x v="0"/>
    <n v="0.56000000000000005"/>
    <x v="2"/>
    <x v="0"/>
  </r>
  <r>
    <x v="2276"/>
    <n v="62"/>
    <x v="0"/>
    <x v="0"/>
    <x v="0"/>
    <n v="23.89"/>
    <x v="0"/>
    <n v="215.01"/>
    <n v="117"/>
    <x v="0"/>
    <x v="3"/>
    <n v="88"/>
    <x v="0"/>
    <d v="2025-04-11T00:00:00"/>
    <x v="2"/>
    <n v="39"/>
    <x v="0"/>
    <n v="0.68"/>
    <x v="2"/>
    <x v="0"/>
  </r>
  <r>
    <x v="2277"/>
    <n v="19"/>
    <x v="4"/>
    <x v="1"/>
    <x v="4"/>
    <n v="22.72"/>
    <x v="8"/>
    <n v="272.64"/>
    <n v="166"/>
    <x v="0"/>
    <x v="3"/>
    <n v="66.2"/>
    <x v="0"/>
    <d v="2024-06-19T00:00:00"/>
    <x v="2"/>
    <n v="71"/>
    <x v="1"/>
    <n v="0.05"/>
    <x v="1"/>
    <x v="0"/>
  </r>
  <r>
    <x v="2278"/>
    <n v="59"/>
    <x v="0"/>
    <x v="1"/>
    <x v="1"/>
    <n v="48.42"/>
    <x v="0"/>
    <n v="435.78000000000003"/>
    <n v="21"/>
    <x v="0"/>
    <x v="4"/>
    <n v="6.7"/>
    <x v="2"/>
    <d v="2022-01-09T00:00:00"/>
    <x v="0"/>
    <n v="95"/>
    <x v="1"/>
    <n v="0.16"/>
    <x v="1"/>
    <x v="0"/>
  </r>
  <r>
    <x v="2279"/>
    <n v="36"/>
    <x v="2"/>
    <x v="1"/>
    <x v="9"/>
    <n v="71.010000000000005"/>
    <x v="1"/>
    <n v="923.13000000000011"/>
    <n v="106"/>
    <x v="0"/>
    <x v="3"/>
    <n v="10"/>
    <x v="2"/>
    <d v="2021-04-11T00:00:00"/>
    <x v="0"/>
    <n v="85"/>
    <x v="1"/>
    <n v="0.27"/>
    <x v="0"/>
    <x v="0"/>
  </r>
  <r>
    <x v="2280"/>
    <n v="43"/>
    <x v="2"/>
    <x v="0"/>
    <x v="1"/>
    <n v="305.02"/>
    <x v="1"/>
    <n v="3965.2599999999998"/>
    <n v="205"/>
    <x v="0"/>
    <x v="3"/>
    <n v="48.5"/>
    <x v="1"/>
    <d v="2023-12-26T00:00:00"/>
    <x v="2"/>
    <n v="8"/>
    <x v="2"/>
    <n v="0.15"/>
    <x v="1"/>
    <x v="0"/>
  </r>
  <r>
    <x v="2281"/>
    <n v="62"/>
    <x v="0"/>
    <x v="2"/>
    <x v="9"/>
    <n v="70.930000000000007"/>
    <x v="3"/>
    <n v="709.30000000000007"/>
    <n v="161"/>
    <x v="0"/>
    <x v="3"/>
    <n v="86.2"/>
    <x v="0"/>
    <d v="2020-09-03T00:00:00"/>
    <x v="1"/>
    <n v="70"/>
    <x v="1"/>
    <n v="0.4"/>
    <x v="0"/>
    <x v="0"/>
  </r>
  <r>
    <x v="2282"/>
    <n v="72"/>
    <x v="3"/>
    <x v="0"/>
    <x v="2"/>
    <n v="165.72"/>
    <x v="0"/>
    <n v="1491.48"/>
    <n v="236"/>
    <x v="0"/>
    <x v="3"/>
    <n v="59.1"/>
    <x v="0"/>
    <d v="2023-09-19T00:00:00"/>
    <x v="2"/>
    <n v="41"/>
    <x v="0"/>
    <n v="0.15"/>
    <x v="1"/>
    <x v="0"/>
  </r>
  <r>
    <x v="2282"/>
    <n v="30"/>
    <x v="1"/>
    <x v="1"/>
    <x v="1"/>
    <n v="185.33"/>
    <x v="6"/>
    <n v="2038.63"/>
    <n v="64"/>
    <x v="0"/>
    <x v="4"/>
    <n v="90.5"/>
    <x v="0"/>
    <d v="2025-01-15T00:00:00"/>
    <x v="2"/>
    <n v="88"/>
    <x v="1"/>
    <n v="0.38"/>
    <x v="0"/>
    <x v="0"/>
  </r>
  <r>
    <x v="2283"/>
    <n v="77"/>
    <x v="3"/>
    <x v="0"/>
    <x v="4"/>
    <n v="214.75"/>
    <x v="18"/>
    <n v="4509.75"/>
    <n v="136"/>
    <x v="0"/>
    <x v="3"/>
    <n v="84.8"/>
    <x v="0"/>
    <d v="2025-03-28T00:00:00"/>
    <x v="2"/>
    <n v="16"/>
    <x v="2"/>
    <n v="0.62"/>
    <x v="2"/>
    <x v="0"/>
  </r>
  <r>
    <x v="2283"/>
    <n v="64"/>
    <x v="0"/>
    <x v="0"/>
    <x v="4"/>
    <n v="244.98"/>
    <x v="7"/>
    <n v="1959.84"/>
    <n v="70"/>
    <x v="0"/>
    <x v="2"/>
    <n v="25.6"/>
    <x v="1"/>
    <d v="2021-01-20T00:00:00"/>
    <x v="0"/>
    <n v="29"/>
    <x v="2"/>
    <n v="0.05"/>
    <x v="1"/>
    <x v="0"/>
  </r>
  <r>
    <x v="2284"/>
    <n v="79"/>
    <x v="3"/>
    <x v="0"/>
    <x v="3"/>
    <n v="91.95"/>
    <x v="0"/>
    <n v="827.55000000000007"/>
    <n v="356"/>
    <x v="0"/>
    <x v="2"/>
    <n v="45.4"/>
    <x v="1"/>
    <d v="2022-05-11T00:00:00"/>
    <x v="0"/>
    <n v="41"/>
    <x v="0"/>
    <n v="0.34"/>
    <x v="0"/>
    <x v="0"/>
  </r>
  <r>
    <x v="2285"/>
    <n v="71"/>
    <x v="3"/>
    <x v="0"/>
    <x v="2"/>
    <n v="101.4"/>
    <x v="0"/>
    <n v="912.6"/>
    <n v="90"/>
    <x v="0"/>
    <x v="0"/>
    <n v="76.599999999999994"/>
    <x v="0"/>
    <d v="2020-12-07T00:00:00"/>
    <x v="1"/>
    <n v="55"/>
    <x v="0"/>
    <n v="0.56999999999999995"/>
    <x v="2"/>
    <x v="0"/>
  </r>
  <r>
    <x v="2286"/>
    <n v="49"/>
    <x v="5"/>
    <x v="0"/>
    <x v="4"/>
    <n v="188.33"/>
    <x v="4"/>
    <n v="1129.98"/>
    <n v="65"/>
    <x v="0"/>
    <x v="0"/>
    <n v="49.8"/>
    <x v="1"/>
    <d v="2022-07-01T00:00:00"/>
    <x v="0"/>
    <n v="82"/>
    <x v="1"/>
    <n v="0.14000000000000001"/>
    <x v="1"/>
    <x v="0"/>
  </r>
  <r>
    <x v="2286"/>
    <n v="41"/>
    <x v="2"/>
    <x v="1"/>
    <x v="6"/>
    <n v="236.24"/>
    <x v="4"/>
    <n v="1417.44"/>
    <n v="362"/>
    <x v="0"/>
    <x v="3"/>
    <n v="47.7"/>
    <x v="1"/>
    <d v="2021-06-11T00:00:00"/>
    <x v="0"/>
    <n v="90"/>
    <x v="1"/>
    <n v="0.31"/>
    <x v="0"/>
    <x v="0"/>
  </r>
  <r>
    <x v="2286"/>
    <n v="72"/>
    <x v="3"/>
    <x v="0"/>
    <x v="4"/>
    <n v="240.68"/>
    <x v="1"/>
    <n v="3128.84"/>
    <n v="324"/>
    <x v="0"/>
    <x v="0"/>
    <n v="15.7"/>
    <x v="2"/>
    <d v="2023-06-08T00:00:00"/>
    <x v="2"/>
    <n v="32"/>
    <x v="2"/>
    <n v="0.01"/>
    <x v="1"/>
    <x v="0"/>
  </r>
  <r>
    <x v="2287"/>
    <n v="33"/>
    <x v="1"/>
    <x v="1"/>
    <x v="2"/>
    <n v="174.14"/>
    <x v="0"/>
    <n v="1567.2599999999998"/>
    <n v="23"/>
    <x v="0"/>
    <x v="4"/>
    <n v="82.5"/>
    <x v="0"/>
    <d v="2024-04-14T00:00:00"/>
    <x v="2"/>
    <n v="64"/>
    <x v="0"/>
    <n v="0.28999999999999998"/>
    <x v="0"/>
    <x v="0"/>
  </r>
  <r>
    <x v="2288"/>
    <n v="38"/>
    <x v="2"/>
    <x v="1"/>
    <x v="5"/>
    <n v="128.28"/>
    <x v="10"/>
    <n v="641.4"/>
    <n v="349"/>
    <x v="0"/>
    <x v="1"/>
    <n v="57.3"/>
    <x v="0"/>
    <d v="2020-08-05T00:00:00"/>
    <x v="1"/>
    <n v="30"/>
    <x v="2"/>
    <n v="0.15"/>
    <x v="1"/>
    <x v="0"/>
  </r>
  <r>
    <x v="2289"/>
    <n v="30"/>
    <x v="1"/>
    <x v="1"/>
    <x v="9"/>
    <n v="66.97"/>
    <x v="8"/>
    <n v="803.64"/>
    <n v="140"/>
    <x v="0"/>
    <x v="1"/>
    <n v="10"/>
    <x v="2"/>
    <d v="2024-08-05T00:00:00"/>
    <x v="2"/>
    <n v="29"/>
    <x v="2"/>
    <n v="0.13"/>
    <x v="1"/>
    <x v="0"/>
  </r>
  <r>
    <x v="2289"/>
    <n v="27"/>
    <x v="1"/>
    <x v="2"/>
    <x v="0"/>
    <n v="93.27"/>
    <x v="2"/>
    <n v="652.89"/>
    <n v="130"/>
    <x v="0"/>
    <x v="4"/>
    <n v="96.2"/>
    <x v="0"/>
    <d v="2024-01-16T00:00:00"/>
    <x v="2"/>
    <n v="20"/>
    <x v="2"/>
    <n v="0.16"/>
    <x v="1"/>
    <x v="0"/>
  </r>
  <r>
    <x v="2290"/>
    <n v="66"/>
    <x v="3"/>
    <x v="0"/>
    <x v="6"/>
    <n v="34.729999999999997"/>
    <x v="0"/>
    <n v="312.57"/>
    <n v="1"/>
    <x v="0"/>
    <x v="1"/>
    <n v="63.7"/>
    <x v="0"/>
    <d v="2020-12-03T00:00:00"/>
    <x v="1"/>
    <n v="96"/>
    <x v="1"/>
    <n v="0.24"/>
    <x v="0"/>
    <x v="0"/>
  </r>
  <r>
    <x v="2291"/>
    <n v="32"/>
    <x v="1"/>
    <x v="1"/>
    <x v="6"/>
    <n v="211.83"/>
    <x v="1"/>
    <n v="2753.79"/>
    <n v="364"/>
    <x v="0"/>
    <x v="3"/>
    <n v="6.8"/>
    <x v="2"/>
    <d v="2025-02-07T00:00:00"/>
    <x v="2"/>
    <n v="78"/>
    <x v="1"/>
    <n v="0.22"/>
    <x v="0"/>
    <x v="0"/>
  </r>
  <r>
    <x v="2292"/>
    <n v="53"/>
    <x v="5"/>
    <x v="1"/>
    <x v="2"/>
    <n v="158.44"/>
    <x v="9"/>
    <n v="2376.6"/>
    <n v="291"/>
    <x v="0"/>
    <x v="0"/>
    <n v="85.7"/>
    <x v="0"/>
    <d v="2022-05-26T00:00:00"/>
    <x v="0"/>
    <n v="53"/>
    <x v="0"/>
    <n v="7.0000000000000007E-2"/>
    <x v="1"/>
    <x v="0"/>
  </r>
  <r>
    <x v="2293"/>
    <n v="76"/>
    <x v="3"/>
    <x v="0"/>
    <x v="6"/>
    <n v="45.04"/>
    <x v="8"/>
    <n v="540.48"/>
    <n v="88"/>
    <x v="0"/>
    <x v="2"/>
    <n v="63.5"/>
    <x v="0"/>
    <d v="2021-03-10T00:00:00"/>
    <x v="0"/>
    <n v="27"/>
    <x v="2"/>
    <n v="0.3"/>
    <x v="0"/>
    <x v="0"/>
  </r>
  <r>
    <x v="2293"/>
    <n v="55"/>
    <x v="5"/>
    <x v="1"/>
    <x v="0"/>
    <n v="31.47"/>
    <x v="0"/>
    <n v="283.23"/>
    <n v="315"/>
    <x v="0"/>
    <x v="1"/>
    <n v="83"/>
    <x v="0"/>
    <d v="2021-05-25T00:00:00"/>
    <x v="0"/>
    <n v="35"/>
    <x v="0"/>
    <n v="0.56000000000000005"/>
    <x v="2"/>
    <x v="0"/>
  </r>
  <r>
    <x v="2294"/>
    <n v="42"/>
    <x v="2"/>
    <x v="0"/>
    <x v="7"/>
    <n v="107.76"/>
    <x v="7"/>
    <n v="862.08"/>
    <n v="357"/>
    <x v="0"/>
    <x v="2"/>
    <n v="0"/>
    <x v="2"/>
    <d v="2023-10-25T00:00:00"/>
    <x v="2"/>
    <n v="61"/>
    <x v="0"/>
    <n v="0.28999999999999998"/>
    <x v="0"/>
    <x v="0"/>
  </r>
  <r>
    <x v="2295"/>
    <n v="18"/>
    <x v="4"/>
    <x v="0"/>
    <x v="4"/>
    <n v="64.95"/>
    <x v="8"/>
    <n v="779.40000000000009"/>
    <n v="198"/>
    <x v="0"/>
    <x v="2"/>
    <n v="83.8"/>
    <x v="0"/>
    <d v="2024-11-13T00:00:00"/>
    <x v="2"/>
    <n v="44"/>
    <x v="0"/>
    <n v="0.48"/>
    <x v="0"/>
    <x v="0"/>
  </r>
  <r>
    <x v="2296"/>
    <n v="22"/>
    <x v="4"/>
    <x v="0"/>
    <x v="7"/>
    <n v="267.51"/>
    <x v="7"/>
    <n v="2140.08"/>
    <n v="270"/>
    <x v="0"/>
    <x v="0"/>
    <n v="5.4"/>
    <x v="2"/>
    <d v="2022-02-18T00:00:00"/>
    <x v="0"/>
    <n v="19"/>
    <x v="2"/>
    <n v="0.2"/>
    <x v="1"/>
    <x v="0"/>
  </r>
  <r>
    <x v="2296"/>
    <n v="62"/>
    <x v="0"/>
    <x v="0"/>
    <x v="3"/>
    <n v="95.83"/>
    <x v="3"/>
    <n v="958.3"/>
    <n v="160"/>
    <x v="0"/>
    <x v="0"/>
    <n v="59.3"/>
    <x v="0"/>
    <d v="2022-03-10T00:00:00"/>
    <x v="0"/>
    <n v="72"/>
    <x v="1"/>
    <n v="0.41"/>
    <x v="0"/>
    <x v="0"/>
  </r>
  <r>
    <x v="2297"/>
    <n v="23"/>
    <x v="4"/>
    <x v="1"/>
    <x v="6"/>
    <n v="118.34"/>
    <x v="6"/>
    <n v="1301.74"/>
    <n v="260"/>
    <x v="0"/>
    <x v="2"/>
    <n v="96.8"/>
    <x v="0"/>
    <d v="2021-04-12T00:00:00"/>
    <x v="0"/>
    <n v="75"/>
    <x v="1"/>
    <n v="0.55000000000000004"/>
    <x v="2"/>
    <x v="0"/>
  </r>
  <r>
    <x v="2298"/>
    <n v="61"/>
    <x v="0"/>
    <x v="0"/>
    <x v="1"/>
    <n v="62.89"/>
    <x v="9"/>
    <n v="943.35"/>
    <n v="66"/>
    <x v="0"/>
    <x v="4"/>
    <n v="22.2"/>
    <x v="1"/>
    <d v="2024-10-12T00:00:00"/>
    <x v="2"/>
    <n v="30"/>
    <x v="2"/>
    <n v="0.12"/>
    <x v="1"/>
    <x v="0"/>
  </r>
  <r>
    <x v="2298"/>
    <n v="32"/>
    <x v="1"/>
    <x v="1"/>
    <x v="1"/>
    <n v="63.86"/>
    <x v="3"/>
    <n v="638.6"/>
    <n v="341"/>
    <x v="0"/>
    <x v="2"/>
    <n v="96.9"/>
    <x v="0"/>
    <d v="2025-01-27T00:00:00"/>
    <x v="2"/>
    <n v="70"/>
    <x v="1"/>
    <n v="0.25"/>
    <x v="0"/>
    <x v="0"/>
  </r>
  <r>
    <x v="2298"/>
    <n v="45"/>
    <x v="2"/>
    <x v="0"/>
    <x v="9"/>
    <n v="33.11"/>
    <x v="3"/>
    <n v="331.1"/>
    <n v="161"/>
    <x v="0"/>
    <x v="4"/>
    <n v="95.1"/>
    <x v="0"/>
    <d v="2021-09-06T00:00:00"/>
    <x v="0"/>
    <n v="82"/>
    <x v="1"/>
    <n v="0.23"/>
    <x v="0"/>
    <x v="0"/>
  </r>
  <r>
    <x v="2299"/>
    <n v="75"/>
    <x v="3"/>
    <x v="1"/>
    <x v="8"/>
    <n v="43.03"/>
    <x v="9"/>
    <n v="645.45000000000005"/>
    <n v="248"/>
    <x v="0"/>
    <x v="0"/>
    <n v="71.7"/>
    <x v="0"/>
    <d v="2022-06-07T00:00:00"/>
    <x v="0"/>
    <n v="3"/>
    <x v="2"/>
    <n v="0.5"/>
    <x v="0"/>
    <x v="0"/>
  </r>
  <r>
    <x v="2300"/>
    <n v="64"/>
    <x v="0"/>
    <x v="1"/>
    <x v="5"/>
    <n v="50.26"/>
    <x v="0"/>
    <n v="452.34"/>
    <n v="263"/>
    <x v="0"/>
    <x v="4"/>
    <n v="50.9"/>
    <x v="0"/>
    <d v="2020-10-20T00:00:00"/>
    <x v="1"/>
    <n v="93"/>
    <x v="1"/>
    <n v="0.11"/>
    <x v="1"/>
    <x v="0"/>
  </r>
  <r>
    <x v="2301"/>
    <n v="46"/>
    <x v="5"/>
    <x v="0"/>
    <x v="2"/>
    <n v="65.7"/>
    <x v="6"/>
    <n v="722.7"/>
    <n v="121"/>
    <x v="1"/>
    <x v="3"/>
    <n v="59.4"/>
    <x v="0"/>
    <d v="2021-04-26T00:00:00"/>
    <x v="0"/>
    <n v="38"/>
    <x v="0"/>
    <n v="0.44"/>
    <x v="0"/>
    <x v="0"/>
  </r>
  <r>
    <x v="2302"/>
    <n v="25"/>
    <x v="4"/>
    <x v="0"/>
    <x v="0"/>
    <n v="50.74"/>
    <x v="1"/>
    <n v="659.62"/>
    <n v="156"/>
    <x v="0"/>
    <x v="1"/>
    <n v="75.400000000000006"/>
    <x v="0"/>
    <d v="2021-06-13T00:00:00"/>
    <x v="0"/>
    <n v="63"/>
    <x v="0"/>
    <n v="0.1"/>
    <x v="1"/>
    <x v="0"/>
  </r>
  <r>
    <x v="2302"/>
    <n v="27"/>
    <x v="1"/>
    <x v="1"/>
    <x v="3"/>
    <n v="73.41"/>
    <x v="13"/>
    <n v="1027.74"/>
    <n v="75"/>
    <x v="0"/>
    <x v="0"/>
    <n v="7.7"/>
    <x v="2"/>
    <d v="2023-01-11T00:00:00"/>
    <x v="2"/>
    <n v="21"/>
    <x v="2"/>
    <n v="0.24"/>
    <x v="0"/>
    <x v="0"/>
  </r>
  <r>
    <x v="2302"/>
    <n v="30"/>
    <x v="1"/>
    <x v="0"/>
    <x v="3"/>
    <n v="31.26"/>
    <x v="6"/>
    <n v="343.86"/>
    <n v="78"/>
    <x v="0"/>
    <x v="0"/>
    <n v="61.5"/>
    <x v="0"/>
    <d v="2023-02-03T00:00:00"/>
    <x v="2"/>
    <n v="3"/>
    <x v="2"/>
    <n v="0.23"/>
    <x v="0"/>
    <x v="0"/>
  </r>
  <r>
    <x v="2303"/>
    <n v="26"/>
    <x v="1"/>
    <x v="1"/>
    <x v="8"/>
    <n v="106.22"/>
    <x v="0"/>
    <n v="955.98"/>
    <n v="190"/>
    <x v="0"/>
    <x v="4"/>
    <n v="0.4"/>
    <x v="2"/>
    <d v="2023-02-21T00:00:00"/>
    <x v="2"/>
    <n v="28"/>
    <x v="2"/>
    <n v="7.0000000000000007E-2"/>
    <x v="1"/>
    <x v="0"/>
  </r>
  <r>
    <x v="2304"/>
    <n v="42"/>
    <x v="2"/>
    <x v="1"/>
    <x v="0"/>
    <n v="159.80000000000001"/>
    <x v="4"/>
    <n v="958.80000000000007"/>
    <n v="1"/>
    <x v="0"/>
    <x v="2"/>
    <n v="22.4"/>
    <x v="1"/>
    <d v="2025-01-04T00:00:00"/>
    <x v="2"/>
    <n v="42"/>
    <x v="0"/>
    <n v="0.1"/>
    <x v="1"/>
    <x v="0"/>
  </r>
  <r>
    <x v="2305"/>
    <n v="54"/>
    <x v="5"/>
    <x v="0"/>
    <x v="1"/>
    <n v="85.88"/>
    <x v="8"/>
    <n v="1030.56"/>
    <n v="184"/>
    <x v="0"/>
    <x v="2"/>
    <n v="1"/>
    <x v="2"/>
    <d v="2023-12-09T00:00:00"/>
    <x v="2"/>
    <n v="28"/>
    <x v="2"/>
    <n v="0.34"/>
    <x v="0"/>
    <x v="0"/>
  </r>
  <r>
    <x v="2306"/>
    <n v="62"/>
    <x v="0"/>
    <x v="1"/>
    <x v="4"/>
    <n v="127.31"/>
    <x v="2"/>
    <n v="891.17000000000007"/>
    <n v="99"/>
    <x v="0"/>
    <x v="2"/>
    <n v="23"/>
    <x v="1"/>
    <d v="2021-09-03T00:00:00"/>
    <x v="0"/>
    <n v="94"/>
    <x v="1"/>
    <n v="0.33"/>
    <x v="0"/>
    <x v="0"/>
  </r>
  <r>
    <x v="2307"/>
    <n v="56"/>
    <x v="0"/>
    <x v="1"/>
    <x v="5"/>
    <n v="46.65"/>
    <x v="1"/>
    <n v="606.44999999999993"/>
    <n v="2"/>
    <x v="0"/>
    <x v="2"/>
    <n v="44.7"/>
    <x v="1"/>
    <d v="2021-04-09T00:00:00"/>
    <x v="0"/>
    <n v="63"/>
    <x v="0"/>
    <n v="0.36"/>
    <x v="0"/>
    <x v="0"/>
  </r>
  <r>
    <x v="2308"/>
    <n v="45"/>
    <x v="2"/>
    <x v="1"/>
    <x v="6"/>
    <n v="57.99"/>
    <x v="8"/>
    <n v="695.88"/>
    <n v="345"/>
    <x v="0"/>
    <x v="3"/>
    <n v="48.3"/>
    <x v="1"/>
    <d v="2020-11-11T00:00:00"/>
    <x v="1"/>
    <n v="87"/>
    <x v="1"/>
    <n v="0.28000000000000003"/>
    <x v="0"/>
    <x v="0"/>
  </r>
  <r>
    <x v="2309"/>
    <n v="42"/>
    <x v="2"/>
    <x v="0"/>
    <x v="5"/>
    <n v="150.63"/>
    <x v="16"/>
    <n v="2711.34"/>
    <n v="115"/>
    <x v="0"/>
    <x v="3"/>
    <n v="46.3"/>
    <x v="1"/>
    <d v="2024-10-23T00:00:00"/>
    <x v="2"/>
    <n v="70"/>
    <x v="1"/>
    <n v="0.43"/>
    <x v="0"/>
    <x v="0"/>
  </r>
  <r>
    <x v="2309"/>
    <n v="61"/>
    <x v="0"/>
    <x v="0"/>
    <x v="9"/>
    <n v="26.41"/>
    <x v="3"/>
    <n v="264.10000000000002"/>
    <n v="9"/>
    <x v="0"/>
    <x v="1"/>
    <n v="0.5"/>
    <x v="2"/>
    <d v="2023-06-19T00:00:00"/>
    <x v="2"/>
    <n v="58"/>
    <x v="0"/>
    <n v="0.03"/>
    <x v="1"/>
    <x v="0"/>
  </r>
  <r>
    <x v="2309"/>
    <n v="25"/>
    <x v="4"/>
    <x v="1"/>
    <x v="3"/>
    <n v="63.5"/>
    <x v="3"/>
    <n v="635"/>
    <n v="2"/>
    <x v="0"/>
    <x v="2"/>
    <n v="70.400000000000006"/>
    <x v="0"/>
    <d v="2025-04-20T00:00:00"/>
    <x v="2"/>
    <n v="30"/>
    <x v="2"/>
    <n v="0.15"/>
    <x v="1"/>
    <x v="0"/>
  </r>
  <r>
    <x v="2310"/>
    <n v="23"/>
    <x v="4"/>
    <x v="1"/>
    <x v="8"/>
    <n v="59.21"/>
    <x v="4"/>
    <n v="355.26"/>
    <n v="257"/>
    <x v="0"/>
    <x v="3"/>
    <n v="51.7"/>
    <x v="0"/>
    <d v="2021-01-16T00:00:00"/>
    <x v="0"/>
    <n v="92"/>
    <x v="1"/>
    <n v="0.18"/>
    <x v="1"/>
    <x v="0"/>
  </r>
  <r>
    <x v="2310"/>
    <n v="25"/>
    <x v="4"/>
    <x v="0"/>
    <x v="0"/>
    <n v="166.67"/>
    <x v="10"/>
    <n v="833.34999999999991"/>
    <n v="190"/>
    <x v="0"/>
    <x v="0"/>
    <n v="93.8"/>
    <x v="0"/>
    <d v="2025-05-14T00:00:00"/>
    <x v="2"/>
    <n v="43"/>
    <x v="0"/>
    <n v="0.21"/>
    <x v="0"/>
    <x v="0"/>
  </r>
  <r>
    <x v="2311"/>
    <n v="62"/>
    <x v="0"/>
    <x v="1"/>
    <x v="6"/>
    <n v="106.43"/>
    <x v="15"/>
    <n v="212.86"/>
    <n v="50"/>
    <x v="0"/>
    <x v="0"/>
    <n v="52.2"/>
    <x v="0"/>
    <d v="2022-07-06T00:00:00"/>
    <x v="0"/>
    <n v="9"/>
    <x v="2"/>
    <n v="0.32"/>
    <x v="0"/>
    <x v="0"/>
  </r>
  <r>
    <x v="2312"/>
    <n v="29"/>
    <x v="1"/>
    <x v="1"/>
    <x v="9"/>
    <m/>
    <x v="8"/>
    <n v="0"/>
    <n v="36"/>
    <x v="0"/>
    <x v="2"/>
    <n v="78"/>
    <x v="0"/>
    <d v="2023-08-02T00:00:00"/>
    <x v="2"/>
    <n v="46"/>
    <x v="0"/>
    <n v="0.53"/>
    <x v="2"/>
    <x v="1"/>
  </r>
  <r>
    <x v="2313"/>
    <n v="74"/>
    <x v="3"/>
    <x v="1"/>
    <x v="0"/>
    <n v="72.33"/>
    <x v="7"/>
    <n v="578.64"/>
    <n v="80"/>
    <x v="0"/>
    <x v="4"/>
    <n v="79.099999999999994"/>
    <x v="0"/>
    <d v="2021-07-02T00:00:00"/>
    <x v="0"/>
    <n v="86"/>
    <x v="1"/>
    <n v="0.17"/>
    <x v="1"/>
    <x v="0"/>
  </r>
  <r>
    <x v="2314"/>
    <n v="42"/>
    <x v="2"/>
    <x v="0"/>
    <x v="1"/>
    <n v="138.97"/>
    <x v="12"/>
    <n v="2223.52"/>
    <n v="112"/>
    <x v="0"/>
    <x v="3"/>
    <n v="25.4"/>
    <x v="1"/>
    <d v="2020-08-29T00:00:00"/>
    <x v="1"/>
    <n v="6"/>
    <x v="2"/>
    <n v="0.19"/>
    <x v="1"/>
    <x v="0"/>
  </r>
  <r>
    <x v="2314"/>
    <n v="52"/>
    <x v="5"/>
    <x v="0"/>
    <x v="2"/>
    <n v="95.83"/>
    <x v="2"/>
    <n v="670.81"/>
    <n v="28"/>
    <x v="0"/>
    <x v="1"/>
    <n v="0"/>
    <x v="2"/>
    <d v="2021-03-06T00:00:00"/>
    <x v="0"/>
    <n v="67"/>
    <x v="1"/>
    <n v="0.3"/>
    <x v="0"/>
    <x v="0"/>
  </r>
  <r>
    <x v="2315"/>
    <n v="43"/>
    <x v="2"/>
    <x v="0"/>
    <x v="0"/>
    <n v="134.80000000000001"/>
    <x v="1"/>
    <n v="1752.4"/>
    <n v="212"/>
    <x v="0"/>
    <x v="0"/>
    <n v="78.5"/>
    <x v="0"/>
    <d v="2023-03-24T00:00:00"/>
    <x v="2"/>
    <n v="79"/>
    <x v="1"/>
    <n v="0.45"/>
    <x v="0"/>
    <x v="0"/>
  </r>
  <r>
    <x v="2316"/>
    <n v="43"/>
    <x v="2"/>
    <x v="2"/>
    <x v="9"/>
    <n v="174.43"/>
    <x v="0"/>
    <n v="1569.8700000000001"/>
    <n v="284"/>
    <x v="0"/>
    <x v="0"/>
    <n v="56.6"/>
    <x v="0"/>
    <d v="2023-11-26T00:00:00"/>
    <x v="2"/>
    <n v="35"/>
    <x v="0"/>
    <n v="0.1"/>
    <x v="1"/>
    <x v="0"/>
  </r>
  <r>
    <x v="2317"/>
    <n v="72"/>
    <x v="3"/>
    <x v="0"/>
    <x v="0"/>
    <n v="100.28"/>
    <x v="3"/>
    <n v="1002.8"/>
    <n v="77"/>
    <x v="0"/>
    <x v="4"/>
    <n v="9.8000000000000007"/>
    <x v="2"/>
    <d v="2020-12-29T00:00:00"/>
    <x v="1"/>
    <n v="87"/>
    <x v="1"/>
    <n v="0.19"/>
    <x v="1"/>
    <x v="0"/>
  </r>
  <r>
    <x v="2317"/>
    <n v="60"/>
    <x v="0"/>
    <x v="1"/>
    <x v="7"/>
    <n v="35.299999999999997"/>
    <x v="4"/>
    <n v="211.79999999999998"/>
    <n v="249"/>
    <x v="0"/>
    <x v="3"/>
    <n v="47.6"/>
    <x v="1"/>
    <d v="2024-05-23T00:00:00"/>
    <x v="2"/>
    <n v="56"/>
    <x v="0"/>
    <n v="0.72"/>
    <x v="2"/>
    <x v="0"/>
  </r>
  <r>
    <x v="2318"/>
    <n v="46"/>
    <x v="5"/>
    <x v="0"/>
    <x v="5"/>
    <n v="74.52"/>
    <x v="8"/>
    <n v="894.24"/>
    <n v="137"/>
    <x v="0"/>
    <x v="0"/>
    <n v="93.6"/>
    <x v="0"/>
    <d v="2023-02-14T00:00:00"/>
    <x v="2"/>
    <n v="93"/>
    <x v="1"/>
    <n v="0.27"/>
    <x v="0"/>
    <x v="0"/>
  </r>
  <r>
    <x v="2319"/>
    <n v="69"/>
    <x v="3"/>
    <x v="1"/>
    <x v="6"/>
    <n v="18.95"/>
    <x v="4"/>
    <n v="113.69999999999999"/>
    <n v="62"/>
    <x v="0"/>
    <x v="2"/>
    <n v="0"/>
    <x v="2"/>
    <d v="2023-02-17T00:00:00"/>
    <x v="2"/>
    <n v="17"/>
    <x v="2"/>
    <n v="0.66"/>
    <x v="2"/>
    <x v="0"/>
  </r>
  <r>
    <x v="2319"/>
    <n v="54"/>
    <x v="5"/>
    <x v="2"/>
    <x v="7"/>
    <n v="164.11"/>
    <x v="7"/>
    <n v="1312.88"/>
    <n v="55"/>
    <x v="0"/>
    <x v="3"/>
    <n v="67.900000000000006"/>
    <x v="0"/>
    <d v="2024-08-19T00:00:00"/>
    <x v="2"/>
    <n v="10"/>
    <x v="2"/>
    <n v="0.09"/>
    <x v="1"/>
    <x v="0"/>
  </r>
  <r>
    <x v="2320"/>
    <n v="38"/>
    <x v="2"/>
    <x v="2"/>
    <x v="6"/>
    <n v="33.700000000000003"/>
    <x v="7"/>
    <n v="269.60000000000002"/>
    <n v="233"/>
    <x v="0"/>
    <x v="2"/>
    <n v="59.9"/>
    <x v="0"/>
    <d v="2022-12-22T00:00:00"/>
    <x v="0"/>
    <n v="70"/>
    <x v="1"/>
    <n v="0.22"/>
    <x v="0"/>
    <x v="0"/>
  </r>
  <r>
    <x v="2321"/>
    <n v="42"/>
    <x v="2"/>
    <x v="1"/>
    <x v="9"/>
    <n v="339.59"/>
    <x v="4"/>
    <n v="2037.54"/>
    <n v="55"/>
    <x v="0"/>
    <x v="3"/>
    <n v="70.2"/>
    <x v="0"/>
    <d v="2022-04-19T00:00:00"/>
    <x v="0"/>
    <n v="18"/>
    <x v="2"/>
    <n v="0.18"/>
    <x v="1"/>
    <x v="0"/>
  </r>
  <r>
    <x v="2322"/>
    <n v="59"/>
    <x v="0"/>
    <x v="1"/>
    <x v="6"/>
    <n v="206.18"/>
    <x v="3"/>
    <n v="2061.8000000000002"/>
    <n v="106"/>
    <x v="0"/>
    <x v="1"/>
    <n v="19"/>
    <x v="2"/>
    <d v="2024-11-10T00:00:00"/>
    <x v="2"/>
    <n v="39"/>
    <x v="0"/>
    <n v="0.32"/>
    <x v="0"/>
    <x v="0"/>
  </r>
  <r>
    <x v="2323"/>
    <n v="79"/>
    <x v="3"/>
    <x v="0"/>
    <x v="6"/>
    <n v="90.51"/>
    <x v="6"/>
    <n v="995.61"/>
    <n v="334"/>
    <x v="0"/>
    <x v="1"/>
    <n v="6.5"/>
    <x v="2"/>
    <d v="2022-01-28T00:00:00"/>
    <x v="0"/>
    <n v="86"/>
    <x v="1"/>
    <n v="0.44"/>
    <x v="0"/>
    <x v="0"/>
  </r>
  <r>
    <x v="2324"/>
    <n v="38"/>
    <x v="2"/>
    <x v="0"/>
    <x v="7"/>
    <n v="201.33"/>
    <x v="0"/>
    <n v="1811.97"/>
    <n v="239"/>
    <x v="0"/>
    <x v="0"/>
    <n v="24.1"/>
    <x v="1"/>
    <d v="2020-11-13T00:00:00"/>
    <x v="1"/>
    <n v="38"/>
    <x v="0"/>
    <n v="0.02"/>
    <x v="1"/>
    <x v="0"/>
  </r>
  <r>
    <x v="2325"/>
    <n v="79"/>
    <x v="3"/>
    <x v="1"/>
    <x v="1"/>
    <n v="29.74"/>
    <x v="0"/>
    <n v="267.65999999999997"/>
    <n v="354"/>
    <x v="0"/>
    <x v="3"/>
    <n v="23.1"/>
    <x v="1"/>
    <d v="2020-10-20T00:00:00"/>
    <x v="1"/>
    <n v="78"/>
    <x v="1"/>
    <n v="0.19"/>
    <x v="1"/>
    <x v="0"/>
  </r>
  <r>
    <x v="2326"/>
    <n v="28"/>
    <x v="1"/>
    <x v="1"/>
    <x v="5"/>
    <n v="209.25"/>
    <x v="14"/>
    <n v="837"/>
    <n v="354"/>
    <x v="0"/>
    <x v="4"/>
    <n v="27.7"/>
    <x v="1"/>
    <d v="2023-12-16T00:00:00"/>
    <x v="2"/>
    <n v="19"/>
    <x v="2"/>
    <n v="0.11"/>
    <x v="1"/>
    <x v="0"/>
  </r>
  <r>
    <x v="2327"/>
    <n v="44"/>
    <x v="2"/>
    <x v="1"/>
    <x v="0"/>
    <n v="162.77000000000001"/>
    <x v="8"/>
    <n v="1953.2400000000002"/>
    <n v="303"/>
    <x v="0"/>
    <x v="3"/>
    <n v="52.5"/>
    <x v="0"/>
    <d v="2025-01-26T00:00:00"/>
    <x v="2"/>
    <n v="11"/>
    <x v="2"/>
    <n v="0.19"/>
    <x v="1"/>
    <x v="0"/>
  </r>
  <r>
    <x v="2328"/>
    <n v="23"/>
    <x v="4"/>
    <x v="1"/>
    <x v="3"/>
    <n v="55.57"/>
    <x v="13"/>
    <n v="777.98"/>
    <n v="315"/>
    <x v="0"/>
    <x v="0"/>
    <n v="63.4"/>
    <x v="0"/>
    <d v="2023-02-22T00:00:00"/>
    <x v="2"/>
    <n v="95"/>
    <x v="1"/>
    <n v="0.11"/>
    <x v="1"/>
    <x v="0"/>
  </r>
  <r>
    <x v="2328"/>
    <n v="62"/>
    <x v="0"/>
    <x v="0"/>
    <x v="8"/>
    <n v="69.7"/>
    <x v="0"/>
    <n v="627.30000000000007"/>
    <n v="26"/>
    <x v="0"/>
    <x v="2"/>
    <n v="9.5"/>
    <x v="2"/>
    <d v="2025-06-08T00:00:00"/>
    <x v="2"/>
    <n v="70"/>
    <x v="1"/>
    <n v="0.52"/>
    <x v="2"/>
    <x v="0"/>
  </r>
  <r>
    <x v="2329"/>
    <n v="39"/>
    <x v="2"/>
    <x v="1"/>
    <x v="1"/>
    <n v="32.06"/>
    <x v="10"/>
    <n v="160.30000000000001"/>
    <n v="245"/>
    <x v="0"/>
    <x v="2"/>
    <n v="20.6"/>
    <x v="1"/>
    <d v="2023-05-06T00:00:00"/>
    <x v="2"/>
    <n v="3"/>
    <x v="2"/>
    <n v="0.11"/>
    <x v="1"/>
    <x v="0"/>
  </r>
  <r>
    <x v="2330"/>
    <n v="74"/>
    <x v="3"/>
    <x v="0"/>
    <x v="5"/>
    <n v="64.069999999999993"/>
    <x v="1"/>
    <n v="832.90999999999985"/>
    <n v="158"/>
    <x v="0"/>
    <x v="1"/>
    <n v="65.5"/>
    <x v="0"/>
    <d v="2024-09-23T00:00:00"/>
    <x v="2"/>
    <n v="93"/>
    <x v="1"/>
    <n v="0.28999999999999998"/>
    <x v="0"/>
    <x v="0"/>
  </r>
  <r>
    <x v="2331"/>
    <n v="18"/>
    <x v="4"/>
    <x v="0"/>
    <x v="8"/>
    <n v="126.84"/>
    <x v="1"/>
    <n v="1648.92"/>
    <n v="32"/>
    <x v="0"/>
    <x v="0"/>
    <n v="62.4"/>
    <x v="0"/>
    <d v="2024-09-22T00:00:00"/>
    <x v="2"/>
    <n v="85"/>
    <x v="1"/>
    <n v="0.11"/>
    <x v="1"/>
    <x v="0"/>
  </r>
  <r>
    <x v="2332"/>
    <n v="72"/>
    <x v="3"/>
    <x v="1"/>
    <x v="1"/>
    <n v="190.31"/>
    <x v="2"/>
    <n v="1332.17"/>
    <n v="292"/>
    <x v="0"/>
    <x v="2"/>
    <n v="92"/>
    <x v="0"/>
    <d v="2022-08-14T00:00:00"/>
    <x v="0"/>
    <n v="66"/>
    <x v="0"/>
    <n v="0.4"/>
    <x v="0"/>
    <x v="0"/>
  </r>
  <r>
    <x v="2333"/>
    <n v="54"/>
    <x v="5"/>
    <x v="1"/>
    <x v="4"/>
    <n v="15.61"/>
    <x v="6"/>
    <n v="171.70999999999998"/>
    <n v="4"/>
    <x v="0"/>
    <x v="3"/>
    <n v="54.1"/>
    <x v="0"/>
    <d v="2024-12-11T00:00:00"/>
    <x v="2"/>
    <n v="20"/>
    <x v="2"/>
    <n v="0.2"/>
    <x v="1"/>
    <x v="0"/>
  </r>
  <r>
    <x v="2334"/>
    <n v="39"/>
    <x v="2"/>
    <x v="1"/>
    <x v="9"/>
    <n v="54.42"/>
    <x v="10"/>
    <n v="272.10000000000002"/>
    <n v="91"/>
    <x v="0"/>
    <x v="3"/>
    <n v="8.1"/>
    <x v="2"/>
    <d v="2021-06-01T00:00:00"/>
    <x v="0"/>
    <n v="6"/>
    <x v="2"/>
    <n v="0.08"/>
    <x v="1"/>
    <x v="0"/>
  </r>
  <r>
    <x v="2335"/>
    <n v="18"/>
    <x v="4"/>
    <x v="0"/>
    <x v="3"/>
    <n v="167.25"/>
    <x v="9"/>
    <n v="2508.75"/>
    <n v="341"/>
    <x v="0"/>
    <x v="4"/>
    <n v="28.8"/>
    <x v="1"/>
    <d v="2022-11-06T00:00:00"/>
    <x v="0"/>
    <n v="21"/>
    <x v="2"/>
    <n v="0.03"/>
    <x v="1"/>
    <x v="0"/>
  </r>
  <r>
    <x v="2335"/>
    <n v="30"/>
    <x v="1"/>
    <x v="0"/>
    <x v="2"/>
    <n v="122.8"/>
    <x v="8"/>
    <n v="1473.6"/>
    <n v="42"/>
    <x v="0"/>
    <x v="1"/>
    <n v="69.099999999999994"/>
    <x v="0"/>
    <d v="2025-03-15T00:00:00"/>
    <x v="2"/>
    <n v="53"/>
    <x v="0"/>
    <n v="0.28999999999999998"/>
    <x v="0"/>
    <x v="0"/>
  </r>
  <r>
    <x v="2336"/>
    <n v="60"/>
    <x v="0"/>
    <x v="1"/>
    <x v="4"/>
    <n v="128.32"/>
    <x v="4"/>
    <n v="769.92"/>
    <n v="197"/>
    <x v="0"/>
    <x v="1"/>
    <n v="28"/>
    <x v="1"/>
    <d v="2021-02-16T00:00:00"/>
    <x v="0"/>
    <n v="45"/>
    <x v="0"/>
    <n v="0.5"/>
    <x v="0"/>
    <x v="0"/>
  </r>
  <r>
    <x v="2336"/>
    <n v="44"/>
    <x v="2"/>
    <x v="0"/>
    <x v="6"/>
    <n v="67.02"/>
    <x v="0"/>
    <n v="603.17999999999995"/>
    <n v="220"/>
    <x v="0"/>
    <x v="4"/>
    <n v="72.8"/>
    <x v="0"/>
    <d v="2023-10-26T00:00:00"/>
    <x v="2"/>
    <n v="5"/>
    <x v="2"/>
    <n v="7.0000000000000007E-2"/>
    <x v="1"/>
    <x v="0"/>
  </r>
  <r>
    <x v="2337"/>
    <n v="75"/>
    <x v="3"/>
    <x v="1"/>
    <x v="6"/>
    <n v="60.4"/>
    <x v="3"/>
    <n v="604"/>
    <n v="245"/>
    <x v="0"/>
    <x v="2"/>
    <n v="77.900000000000006"/>
    <x v="0"/>
    <d v="2024-09-12T00:00:00"/>
    <x v="2"/>
    <n v="9"/>
    <x v="2"/>
    <n v="0.3"/>
    <x v="0"/>
    <x v="0"/>
  </r>
  <r>
    <x v="2338"/>
    <n v="44"/>
    <x v="2"/>
    <x v="0"/>
    <x v="2"/>
    <n v="45.31"/>
    <x v="2"/>
    <n v="317.17"/>
    <n v="84"/>
    <x v="0"/>
    <x v="0"/>
    <n v="65.3"/>
    <x v="0"/>
    <d v="2021-02-15T00:00:00"/>
    <x v="0"/>
    <n v="38"/>
    <x v="0"/>
    <n v="0.3"/>
    <x v="0"/>
    <x v="0"/>
  </r>
  <r>
    <x v="2339"/>
    <n v="77"/>
    <x v="3"/>
    <x v="0"/>
    <x v="8"/>
    <n v="235.59"/>
    <x v="6"/>
    <n v="2591.4900000000002"/>
    <n v="227"/>
    <x v="0"/>
    <x v="1"/>
    <n v="95.9"/>
    <x v="0"/>
    <d v="2022-07-06T00:00:00"/>
    <x v="0"/>
    <n v="44"/>
    <x v="0"/>
    <n v="0.28999999999999998"/>
    <x v="0"/>
    <x v="0"/>
  </r>
  <r>
    <x v="2339"/>
    <n v="58"/>
    <x v="0"/>
    <x v="1"/>
    <x v="5"/>
    <n v="49.22"/>
    <x v="10"/>
    <n v="246.1"/>
    <n v="144"/>
    <x v="0"/>
    <x v="4"/>
    <n v="75"/>
    <x v="0"/>
    <d v="2024-04-21T00:00:00"/>
    <x v="2"/>
    <n v="73"/>
    <x v="1"/>
    <n v="0.63"/>
    <x v="2"/>
    <x v="0"/>
  </r>
  <r>
    <x v="2340"/>
    <n v="37"/>
    <x v="2"/>
    <x v="1"/>
    <x v="5"/>
    <n v="151.47999999999999"/>
    <x v="1"/>
    <n v="1969.2399999999998"/>
    <n v="140"/>
    <x v="0"/>
    <x v="2"/>
    <n v="34.4"/>
    <x v="1"/>
    <d v="2025-01-03T00:00:00"/>
    <x v="2"/>
    <n v="56"/>
    <x v="0"/>
    <n v="0.56999999999999995"/>
    <x v="2"/>
    <x v="0"/>
  </r>
  <r>
    <x v="2340"/>
    <n v="44"/>
    <x v="2"/>
    <x v="0"/>
    <x v="6"/>
    <n v="44.49"/>
    <x v="0"/>
    <n v="400.41"/>
    <n v="68"/>
    <x v="0"/>
    <x v="1"/>
    <n v="98.5"/>
    <x v="0"/>
    <d v="2024-07-21T00:00:00"/>
    <x v="2"/>
    <n v="80"/>
    <x v="1"/>
    <n v="0.22"/>
    <x v="0"/>
    <x v="0"/>
  </r>
  <r>
    <x v="2341"/>
    <n v="25"/>
    <x v="4"/>
    <x v="1"/>
    <x v="1"/>
    <n v="99.75"/>
    <x v="9"/>
    <n v="1496.25"/>
    <n v="284"/>
    <x v="0"/>
    <x v="0"/>
    <n v="53.8"/>
    <x v="0"/>
    <d v="2020-09-03T00:00:00"/>
    <x v="1"/>
    <n v="57"/>
    <x v="0"/>
    <n v="0.49"/>
    <x v="0"/>
    <x v="0"/>
  </r>
  <r>
    <x v="2342"/>
    <n v="46"/>
    <x v="5"/>
    <x v="2"/>
    <x v="8"/>
    <n v="209.22"/>
    <x v="9"/>
    <n v="3138.3"/>
    <n v="77"/>
    <x v="0"/>
    <x v="3"/>
    <n v="7"/>
    <x v="2"/>
    <d v="2020-08-12T00:00:00"/>
    <x v="1"/>
    <n v="25"/>
    <x v="2"/>
    <n v="0.23"/>
    <x v="0"/>
    <x v="0"/>
  </r>
  <r>
    <x v="2342"/>
    <n v="46"/>
    <x v="5"/>
    <x v="2"/>
    <x v="4"/>
    <n v="57.45"/>
    <x v="0"/>
    <n v="517.05000000000007"/>
    <n v="271"/>
    <x v="0"/>
    <x v="0"/>
    <n v="2.6"/>
    <x v="2"/>
    <d v="2020-08-27T00:00:00"/>
    <x v="1"/>
    <n v="70"/>
    <x v="1"/>
    <n v="0.27"/>
    <x v="0"/>
    <x v="0"/>
  </r>
  <r>
    <x v="2343"/>
    <n v="67"/>
    <x v="3"/>
    <x v="0"/>
    <x v="0"/>
    <n v="157.66"/>
    <x v="6"/>
    <n v="1734.26"/>
    <n v="286"/>
    <x v="0"/>
    <x v="0"/>
    <n v="97.4"/>
    <x v="0"/>
    <d v="2023-02-16T00:00:00"/>
    <x v="2"/>
    <n v="21"/>
    <x v="2"/>
    <n v="0.37"/>
    <x v="0"/>
    <x v="0"/>
  </r>
  <r>
    <x v="2344"/>
    <n v="61"/>
    <x v="0"/>
    <x v="1"/>
    <x v="2"/>
    <n v="70.38"/>
    <x v="9"/>
    <n v="1055.6999999999998"/>
    <n v="205"/>
    <x v="0"/>
    <x v="3"/>
    <n v="2.2000000000000002"/>
    <x v="2"/>
    <d v="2023-06-23T00:00:00"/>
    <x v="2"/>
    <n v="5"/>
    <x v="2"/>
    <n v="0.27"/>
    <x v="0"/>
    <x v="0"/>
  </r>
  <r>
    <x v="2344"/>
    <n v="22"/>
    <x v="4"/>
    <x v="1"/>
    <x v="7"/>
    <n v="95.22"/>
    <x v="6"/>
    <n v="1047.42"/>
    <n v="355"/>
    <x v="0"/>
    <x v="3"/>
    <n v="84.7"/>
    <x v="0"/>
    <d v="2023-06-13T00:00:00"/>
    <x v="2"/>
    <n v="44"/>
    <x v="0"/>
    <n v="0.48"/>
    <x v="0"/>
    <x v="0"/>
  </r>
  <r>
    <x v="2345"/>
    <n v="26"/>
    <x v="1"/>
    <x v="0"/>
    <x v="0"/>
    <n v="150.47999999999999"/>
    <x v="8"/>
    <n v="1805.7599999999998"/>
    <n v="105"/>
    <x v="0"/>
    <x v="1"/>
    <n v="63.2"/>
    <x v="0"/>
    <d v="2024-06-07T00:00:00"/>
    <x v="2"/>
    <n v="86"/>
    <x v="1"/>
    <n v="0.42"/>
    <x v="0"/>
    <x v="0"/>
  </r>
  <r>
    <x v="2345"/>
    <n v="70"/>
    <x v="3"/>
    <x v="0"/>
    <x v="2"/>
    <n v="106.47"/>
    <x v="9"/>
    <n v="1597.05"/>
    <n v="364"/>
    <x v="0"/>
    <x v="0"/>
    <n v="13.2"/>
    <x v="2"/>
    <d v="2022-12-26T00:00:00"/>
    <x v="0"/>
    <n v="59"/>
    <x v="0"/>
    <n v="0.1"/>
    <x v="1"/>
    <x v="0"/>
  </r>
  <r>
    <x v="2345"/>
    <n v="19"/>
    <x v="4"/>
    <x v="0"/>
    <x v="1"/>
    <n v="92.09"/>
    <x v="8"/>
    <n v="1105.08"/>
    <n v="96"/>
    <x v="0"/>
    <x v="1"/>
    <n v="70.2"/>
    <x v="0"/>
    <d v="2022-11-08T00:00:00"/>
    <x v="0"/>
    <n v="4"/>
    <x v="2"/>
    <n v="0.28000000000000003"/>
    <x v="0"/>
    <x v="0"/>
  </r>
  <r>
    <x v="2346"/>
    <n v="50"/>
    <x v="5"/>
    <x v="1"/>
    <x v="9"/>
    <n v="128.19"/>
    <x v="9"/>
    <n v="1922.85"/>
    <n v="295"/>
    <x v="0"/>
    <x v="2"/>
    <n v="5.6"/>
    <x v="2"/>
    <d v="2021-04-14T00:00:00"/>
    <x v="0"/>
    <n v="2"/>
    <x v="2"/>
    <n v="0.11"/>
    <x v="1"/>
    <x v="0"/>
  </r>
  <r>
    <x v="2346"/>
    <n v="41"/>
    <x v="2"/>
    <x v="1"/>
    <x v="0"/>
    <n v="21.82"/>
    <x v="2"/>
    <n v="152.74"/>
    <n v="157"/>
    <x v="0"/>
    <x v="4"/>
    <n v="93.8"/>
    <x v="0"/>
    <d v="2021-11-16T00:00:00"/>
    <x v="0"/>
    <n v="47"/>
    <x v="0"/>
    <n v="0.63"/>
    <x v="2"/>
    <x v="0"/>
  </r>
  <r>
    <x v="2347"/>
    <n v="59"/>
    <x v="0"/>
    <x v="1"/>
    <x v="8"/>
    <n v="31.17"/>
    <x v="2"/>
    <n v="218.19"/>
    <n v="59"/>
    <x v="0"/>
    <x v="1"/>
    <n v="13.6"/>
    <x v="2"/>
    <d v="2023-08-03T00:00:00"/>
    <x v="2"/>
    <n v="95"/>
    <x v="1"/>
    <n v="0.3"/>
    <x v="0"/>
    <x v="0"/>
  </r>
  <r>
    <x v="2348"/>
    <n v="73"/>
    <x v="3"/>
    <x v="1"/>
    <x v="1"/>
    <n v="188.31"/>
    <x v="2"/>
    <n v="1318.17"/>
    <n v="83"/>
    <x v="0"/>
    <x v="3"/>
    <n v="8.1"/>
    <x v="2"/>
    <d v="2023-05-08T00:00:00"/>
    <x v="2"/>
    <n v="30"/>
    <x v="2"/>
    <n v="0.45"/>
    <x v="0"/>
    <x v="0"/>
  </r>
  <r>
    <x v="2348"/>
    <n v="59"/>
    <x v="0"/>
    <x v="1"/>
    <x v="6"/>
    <n v="44.51"/>
    <x v="7"/>
    <n v="356.08"/>
    <n v="95"/>
    <x v="0"/>
    <x v="2"/>
    <n v="18.100000000000001"/>
    <x v="2"/>
    <d v="2021-06-01T00:00:00"/>
    <x v="0"/>
    <n v="2"/>
    <x v="2"/>
    <n v="0.26"/>
    <x v="0"/>
    <x v="0"/>
  </r>
  <r>
    <x v="2349"/>
    <n v="29"/>
    <x v="1"/>
    <x v="0"/>
    <x v="1"/>
    <n v="49.34"/>
    <x v="3"/>
    <n v="493.40000000000003"/>
    <n v="243"/>
    <x v="0"/>
    <x v="0"/>
    <n v="50.4"/>
    <x v="0"/>
    <d v="2021-05-25T00:00:00"/>
    <x v="0"/>
    <n v="5"/>
    <x v="2"/>
    <n v="0.14000000000000001"/>
    <x v="1"/>
    <x v="0"/>
  </r>
  <r>
    <x v="2350"/>
    <n v="79"/>
    <x v="3"/>
    <x v="0"/>
    <x v="5"/>
    <n v="98.53"/>
    <x v="2"/>
    <n v="689.71"/>
    <n v="71"/>
    <x v="0"/>
    <x v="2"/>
    <n v="4.8"/>
    <x v="2"/>
    <d v="2025-04-11T00:00:00"/>
    <x v="2"/>
    <n v="13"/>
    <x v="2"/>
    <n v="0.25"/>
    <x v="0"/>
    <x v="0"/>
  </r>
  <r>
    <x v="2351"/>
    <n v="37"/>
    <x v="2"/>
    <x v="2"/>
    <x v="7"/>
    <n v="37.54"/>
    <x v="9"/>
    <n v="563.1"/>
    <n v="28"/>
    <x v="0"/>
    <x v="0"/>
    <n v="14"/>
    <x v="2"/>
    <d v="2020-08-12T00:00:00"/>
    <x v="1"/>
    <n v="95"/>
    <x v="1"/>
    <n v="0.25"/>
    <x v="0"/>
    <x v="0"/>
  </r>
  <r>
    <x v="2352"/>
    <n v="33"/>
    <x v="1"/>
    <x v="0"/>
    <x v="5"/>
    <n v="46.78"/>
    <x v="2"/>
    <n v="327.46000000000004"/>
    <n v="208"/>
    <x v="0"/>
    <x v="3"/>
    <n v="50.6"/>
    <x v="0"/>
    <d v="2022-02-06T00:00:00"/>
    <x v="0"/>
    <n v="74"/>
    <x v="1"/>
    <n v="0.05"/>
    <x v="1"/>
    <x v="0"/>
  </r>
  <r>
    <x v="2353"/>
    <n v="62"/>
    <x v="0"/>
    <x v="1"/>
    <x v="8"/>
    <n v="134.02000000000001"/>
    <x v="2"/>
    <n v="938.1400000000001"/>
    <n v="2"/>
    <x v="1"/>
    <x v="2"/>
    <n v="48.8"/>
    <x v="1"/>
    <d v="2022-04-20T00:00:00"/>
    <x v="0"/>
    <n v="16"/>
    <x v="2"/>
    <n v="0.16"/>
    <x v="1"/>
    <x v="0"/>
  </r>
  <r>
    <x v="2353"/>
    <n v="35"/>
    <x v="1"/>
    <x v="1"/>
    <x v="1"/>
    <n v="88.33"/>
    <x v="9"/>
    <n v="1324.95"/>
    <n v="19"/>
    <x v="0"/>
    <x v="3"/>
    <n v="25.3"/>
    <x v="1"/>
    <d v="2021-03-19T00:00:00"/>
    <x v="0"/>
    <n v="62"/>
    <x v="0"/>
    <n v="0.13"/>
    <x v="1"/>
    <x v="0"/>
  </r>
  <r>
    <x v="2354"/>
    <n v="73"/>
    <x v="3"/>
    <x v="1"/>
    <x v="3"/>
    <n v="116.79"/>
    <x v="3"/>
    <n v="1167.9000000000001"/>
    <n v="87"/>
    <x v="0"/>
    <x v="3"/>
    <n v="14.7"/>
    <x v="2"/>
    <d v="2020-09-02T00:00:00"/>
    <x v="1"/>
    <n v="85"/>
    <x v="1"/>
    <n v="0.37"/>
    <x v="0"/>
    <x v="0"/>
  </r>
  <r>
    <x v="2354"/>
    <n v="66"/>
    <x v="3"/>
    <x v="0"/>
    <x v="2"/>
    <n v="130.88999999999999"/>
    <x v="9"/>
    <n v="1963.35"/>
    <n v="350"/>
    <x v="0"/>
    <x v="1"/>
    <n v="75.3"/>
    <x v="0"/>
    <d v="2022-01-11T00:00:00"/>
    <x v="0"/>
    <n v="94"/>
    <x v="1"/>
    <n v="0"/>
    <x v="1"/>
    <x v="0"/>
  </r>
  <r>
    <x v="2355"/>
    <n v="42"/>
    <x v="2"/>
    <x v="0"/>
    <x v="4"/>
    <m/>
    <x v="6"/>
    <n v="0"/>
    <n v="236"/>
    <x v="0"/>
    <x v="1"/>
    <n v="83.5"/>
    <x v="0"/>
    <d v="2022-12-23T00:00:00"/>
    <x v="0"/>
    <n v="52"/>
    <x v="0"/>
    <n v="0.21"/>
    <x v="0"/>
    <x v="1"/>
  </r>
  <r>
    <x v="2356"/>
    <n v="35"/>
    <x v="1"/>
    <x v="1"/>
    <x v="1"/>
    <n v="152.93"/>
    <x v="4"/>
    <n v="917.58"/>
    <n v="213"/>
    <x v="0"/>
    <x v="3"/>
    <n v="24.8"/>
    <x v="1"/>
    <d v="2022-05-12T00:00:00"/>
    <x v="0"/>
    <n v="24"/>
    <x v="2"/>
    <n v="0.24"/>
    <x v="0"/>
    <x v="0"/>
  </r>
  <r>
    <x v="2356"/>
    <n v="40"/>
    <x v="2"/>
    <x v="1"/>
    <x v="7"/>
    <n v="148.63"/>
    <x v="6"/>
    <n v="1634.9299999999998"/>
    <n v="20"/>
    <x v="0"/>
    <x v="4"/>
    <n v="36.700000000000003"/>
    <x v="1"/>
    <d v="2021-05-31T00:00:00"/>
    <x v="0"/>
    <n v="88"/>
    <x v="1"/>
    <n v="0.12"/>
    <x v="1"/>
    <x v="0"/>
  </r>
  <r>
    <x v="2356"/>
    <n v="66"/>
    <x v="3"/>
    <x v="0"/>
    <x v="8"/>
    <n v="166.91"/>
    <x v="7"/>
    <n v="1335.28"/>
    <n v="83"/>
    <x v="0"/>
    <x v="4"/>
    <n v="74.099999999999994"/>
    <x v="0"/>
    <d v="2022-08-01T00:00:00"/>
    <x v="0"/>
    <n v="10"/>
    <x v="2"/>
    <n v="0.35"/>
    <x v="0"/>
    <x v="0"/>
  </r>
  <r>
    <x v="2357"/>
    <n v="61"/>
    <x v="0"/>
    <x v="1"/>
    <x v="6"/>
    <n v="110.71"/>
    <x v="0"/>
    <n v="996.39"/>
    <n v="56"/>
    <x v="0"/>
    <x v="1"/>
    <n v="45.8"/>
    <x v="1"/>
    <d v="2021-06-24T00:00:00"/>
    <x v="0"/>
    <n v="27"/>
    <x v="2"/>
    <n v="0.4"/>
    <x v="0"/>
    <x v="0"/>
  </r>
  <r>
    <x v="2357"/>
    <n v="23"/>
    <x v="4"/>
    <x v="0"/>
    <x v="9"/>
    <n v="315.51"/>
    <x v="2"/>
    <n v="2208.5699999999997"/>
    <n v="82"/>
    <x v="0"/>
    <x v="3"/>
    <n v="98"/>
    <x v="0"/>
    <d v="2023-04-20T00:00:00"/>
    <x v="2"/>
    <n v="56"/>
    <x v="0"/>
    <n v="0.22"/>
    <x v="0"/>
    <x v="0"/>
  </r>
  <r>
    <x v="2357"/>
    <n v="75"/>
    <x v="3"/>
    <x v="0"/>
    <x v="9"/>
    <n v="42.13"/>
    <x v="3"/>
    <n v="421.3"/>
    <n v="217"/>
    <x v="0"/>
    <x v="4"/>
    <n v="35.9"/>
    <x v="1"/>
    <d v="2023-07-20T00:00:00"/>
    <x v="2"/>
    <n v="74"/>
    <x v="1"/>
    <n v="0.25"/>
    <x v="0"/>
    <x v="0"/>
  </r>
  <r>
    <x v="2358"/>
    <n v="35"/>
    <x v="1"/>
    <x v="1"/>
    <x v="5"/>
    <n v="70.61"/>
    <x v="1"/>
    <n v="917.93"/>
    <n v="101"/>
    <x v="0"/>
    <x v="0"/>
    <n v="0"/>
    <x v="2"/>
    <d v="2024-08-13T00:00:00"/>
    <x v="2"/>
    <n v="8"/>
    <x v="2"/>
    <n v="0.52"/>
    <x v="2"/>
    <x v="0"/>
  </r>
  <r>
    <x v="2359"/>
    <n v="77"/>
    <x v="3"/>
    <x v="1"/>
    <x v="2"/>
    <n v="24.43"/>
    <x v="1"/>
    <n v="317.58999999999997"/>
    <n v="308"/>
    <x v="0"/>
    <x v="3"/>
    <n v="25.1"/>
    <x v="1"/>
    <d v="2024-04-21T00:00:00"/>
    <x v="2"/>
    <n v="3"/>
    <x v="2"/>
    <n v="0.24"/>
    <x v="0"/>
    <x v="0"/>
  </r>
  <r>
    <x v="2360"/>
    <n v="37"/>
    <x v="2"/>
    <x v="1"/>
    <x v="7"/>
    <n v="98.89"/>
    <x v="6"/>
    <n v="1087.79"/>
    <n v="180"/>
    <x v="0"/>
    <x v="4"/>
    <n v="22.1"/>
    <x v="1"/>
    <d v="2021-04-27T00:00:00"/>
    <x v="0"/>
    <n v="46"/>
    <x v="0"/>
    <n v="0.18"/>
    <x v="1"/>
    <x v="0"/>
  </r>
  <r>
    <x v="2360"/>
    <n v="61"/>
    <x v="0"/>
    <x v="1"/>
    <x v="3"/>
    <n v="216.57"/>
    <x v="1"/>
    <n v="2815.41"/>
    <n v="123"/>
    <x v="0"/>
    <x v="0"/>
    <n v="68.7"/>
    <x v="0"/>
    <d v="2022-09-08T00:00:00"/>
    <x v="0"/>
    <n v="12"/>
    <x v="2"/>
    <n v="0.41"/>
    <x v="0"/>
    <x v="0"/>
  </r>
  <r>
    <x v="2360"/>
    <n v="68"/>
    <x v="3"/>
    <x v="1"/>
    <x v="8"/>
    <n v="80.569999999999993"/>
    <x v="0"/>
    <n v="725.12999999999988"/>
    <n v="214"/>
    <x v="0"/>
    <x v="0"/>
    <n v="98.7"/>
    <x v="0"/>
    <d v="2023-06-11T00:00:00"/>
    <x v="2"/>
    <n v="43"/>
    <x v="0"/>
    <n v="0.28999999999999998"/>
    <x v="0"/>
    <x v="0"/>
  </r>
  <r>
    <x v="2360"/>
    <n v="69"/>
    <x v="3"/>
    <x v="1"/>
    <x v="4"/>
    <n v="43.49"/>
    <x v="1"/>
    <n v="565.37"/>
    <n v="340"/>
    <x v="0"/>
    <x v="0"/>
    <n v="66.900000000000006"/>
    <x v="0"/>
    <d v="2024-05-11T00:00:00"/>
    <x v="2"/>
    <n v="69"/>
    <x v="1"/>
    <n v="0.17"/>
    <x v="1"/>
    <x v="0"/>
  </r>
  <r>
    <x v="2361"/>
    <n v="45"/>
    <x v="2"/>
    <x v="2"/>
    <x v="9"/>
    <n v="39.58"/>
    <x v="5"/>
    <n v="672.86"/>
    <n v="334"/>
    <x v="0"/>
    <x v="2"/>
    <n v="0.6"/>
    <x v="2"/>
    <d v="2021-01-06T00:00:00"/>
    <x v="0"/>
    <n v="61"/>
    <x v="0"/>
    <n v="0.38"/>
    <x v="0"/>
    <x v="0"/>
  </r>
  <r>
    <x v="2362"/>
    <n v="30"/>
    <x v="1"/>
    <x v="1"/>
    <x v="4"/>
    <n v="124.86"/>
    <x v="3"/>
    <n v="1248.5999999999999"/>
    <n v="147"/>
    <x v="0"/>
    <x v="3"/>
    <n v="54.8"/>
    <x v="0"/>
    <d v="2022-08-20T00:00:00"/>
    <x v="0"/>
    <n v="3"/>
    <x v="2"/>
    <n v="0.22"/>
    <x v="0"/>
    <x v="0"/>
  </r>
  <r>
    <x v="2363"/>
    <n v="50"/>
    <x v="5"/>
    <x v="1"/>
    <x v="5"/>
    <n v="86.28"/>
    <x v="1"/>
    <n v="1121.6400000000001"/>
    <n v="233"/>
    <x v="0"/>
    <x v="3"/>
    <n v="84.3"/>
    <x v="0"/>
    <d v="2022-10-03T00:00:00"/>
    <x v="0"/>
    <n v="79"/>
    <x v="1"/>
    <n v="0.24"/>
    <x v="0"/>
    <x v="0"/>
  </r>
  <r>
    <x v="2364"/>
    <n v="35"/>
    <x v="1"/>
    <x v="1"/>
    <x v="4"/>
    <n v="87.98"/>
    <x v="14"/>
    <n v="351.92"/>
    <n v="142"/>
    <x v="1"/>
    <x v="0"/>
    <n v="87.6"/>
    <x v="0"/>
    <d v="2022-05-23T00:00:00"/>
    <x v="0"/>
    <n v="5"/>
    <x v="2"/>
    <n v="0.22"/>
    <x v="0"/>
    <x v="0"/>
  </r>
  <r>
    <x v="2365"/>
    <n v="52"/>
    <x v="5"/>
    <x v="1"/>
    <x v="2"/>
    <m/>
    <x v="2"/>
    <n v="0"/>
    <n v="276"/>
    <x v="0"/>
    <x v="3"/>
    <n v="70.2"/>
    <x v="0"/>
    <d v="2024-02-01T00:00:00"/>
    <x v="2"/>
    <n v="5"/>
    <x v="2"/>
    <n v="0.21"/>
    <x v="0"/>
    <x v="1"/>
  </r>
  <r>
    <x v="2366"/>
    <n v="32"/>
    <x v="1"/>
    <x v="0"/>
    <x v="8"/>
    <n v="243.01"/>
    <x v="7"/>
    <n v="1944.08"/>
    <n v="291"/>
    <x v="0"/>
    <x v="3"/>
    <n v="70.400000000000006"/>
    <x v="0"/>
    <d v="2025-06-24T00:00:00"/>
    <x v="2"/>
    <n v="66"/>
    <x v="0"/>
    <n v="0.03"/>
    <x v="1"/>
    <x v="0"/>
  </r>
  <r>
    <x v="2367"/>
    <n v="76"/>
    <x v="3"/>
    <x v="0"/>
    <x v="0"/>
    <n v="108.52"/>
    <x v="10"/>
    <n v="542.6"/>
    <n v="100"/>
    <x v="0"/>
    <x v="3"/>
    <n v="68"/>
    <x v="0"/>
    <d v="2025-04-29T00:00:00"/>
    <x v="2"/>
    <n v="59"/>
    <x v="0"/>
    <n v="0.36"/>
    <x v="0"/>
    <x v="0"/>
  </r>
  <r>
    <x v="2368"/>
    <n v="76"/>
    <x v="3"/>
    <x v="0"/>
    <x v="4"/>
    <m/>
    <x v="8"/>
    <n v="0"/>
    <n v="359"/>
    <x v="0"/>
    <x v="2"/>
    <n v="90.8"/>
    <x v="0"/>
    <d v="2022-11-13T00:00:00"/>
    <x v="0"/>
    <n v="69"/>
    <x v="1"/>
    <n v="0.12"/>
    <x v="1"/>
    <x v="1"/>
  </r>
  <r>
    <x v="2369"/>
    <n v="75"/>
    <x v="3"/>
    <x v="0"/>
    <x v="2"/>
    <n v="226.54"/>
    <x v="0"/>
    <n v="2038.86"/>
    <n v="194"/>
    <x v="0"/>
    <x v="4"/>
    <n v="40.5"/>
    <x v="1"/>
    <d v="2022-11-10T00:00:00"/>
    <x v="0"/>
    <n v="85"/>
    <x v="1"/>
    <n v="0.28000000000000003"/>
    <x v="0"/>
    <x v="0"/>
  </r>
  <r>
    <x v="2370"/>
    <n v="39"/>
    <x v="2"/>
    <x v="0"/>
    <x v="0"/>
    <n v="75.349999999999994"/>
    <x v="6"/>
    <n v="828.84999999999991"/>
    <n v="261"/>
    <x v="0"/>
    <x v="1"/>
    <n v="15.4"/>
    <x v="2"/>
    <d v="2020-07-22T00:00:00"/>
    <x v="1"/>
    <n v="83"/>
    <x v="1"/>
    <n v="7.0000000000000007E-2"/>
    <x v="1"/>
    <x v="0"/>
  </r>
  <r>
    <x v="2371"/>
    <n v="57"/>
    <x v="0"/>
    <x v="0"/>
    <x v="4"/>
    <n v="237.22"/>
    <x v="6"/>
    <n v="2609.42"/>
    <n v="4"/>
    <x v="0"/>
    <x v="2"/>
    <n v="72.3"/>
    <x v="0"/>
    <d v="2021-06-08T00:00:00"/>
    <x v="0"/>
    <n v="15"/>
    <x v="2"/>
    <n v="0.21"/>
    <x v="0"/>
    <x v="0"/>
  </r>
  <r>
    <x v="2371"/>
    <n v="36"/>
    <x v="2"/>
    <x v="1"/>
    <x v="2"/>
    <n v="112.42"/>
    <x v="3"/>
    <n v="1124.2"/>
    <n v="329"/>
    <x v="0"/>
    <x v="2"/>
    <n v="80.900000000000006"/>
    <x v="0"/>
    <d v="2022-05-07T00:00:00"/>
    <x v="0"/>
    <n v="31"/>
    <x v="2"/>
    <n v="0.79"/>
    <x v="2"/>
    <x v="0"/>
  </r>
  <r>
    <x v="2371"/>
    <n v="68"/>
    <x v="3"/>
    <x v="1"/>
    <x v="6"/>
    <n v="226.63"/>
    <x v="1"/>
    <n v="2946.19"/>
    <n v="334"/>
    <x v="0"/>
    <x v="0"/>
    <n v="64.5"/>
    <x v="0"/>
    <d v="2023-01-01T00:00:00"/>
    <x v="2"/>
    <n v="65"/>
    <x v="0"/>
    <n v="0.57999999999999996"/>
    <x v="2"/>
    <x v="0"/>
  </r>
  <r>
    <x v="2372"/>
    <n v="50"/>
    <x v="5"/>
    <x v="0"/>
    <x v="8"/>
    <n v="84.51"/>
    <x v="21"/>
    <n v="1690.2"/>
    <n v="261"/>
    <x v="0"/>
    <x v="3"/>
    <n v="6.7"/>
    <x v="2"/>
    <d v="2024-04-10T00:00:00"/>
    <x v="2"/>
    <n v="81"/>
    <x v="1"/>
    <n v="0.41"/>
    <x v="0"/>
    <x v="0"/>
  </r>
  <r>
    <x v="2372"/>
    <n v="64"/>
    <x v="0"/>
    <x v="0"/>
    <x v="8"/>
    <n v="50.93"/>
    <x v="6"/>
    <n v="560.23"/>
    <n v="299"/>
    <x v="0"/>
    <x v="0"/>
    <n v="75.7"/>
    <x v="0"/>
    <d v="2024-12-01T00:00:00"/>
    <x v="2"/>
    <n v="79"/>
    <x v="1"/>
    <n v="0.04"/>
    <x v="1"/>
    <x v="0"/>
  </r>
  <r>
    <x v="2372"/>
    <n v="55"/>
    <x v="5"/>
    <x v="0"/>
    <x v="4"/>
    <n v="81.47"/>
    <x v="0"/>
    <n v="733.23"/>
    <n v="194"/>
    <x v="0"/>
    <x v="3"/>
    <n v="27.3"/>
    <x v="1"/>
    <d v="2023-01-14T00:00:00"/>
    <x v="2"/>
    <n v="14"/>
    <x v="2"/>
    <n v="0.3"/>
    <x v="0"/>
    <x v="0"/>
  </r>
  <r>
    <x v="2373"/>
    <n v="21"/>
    <x v="4"/>
    <x v="1"/>
    <x v="4"/>
    <n v="97.01"/>
    <x v="3"/>
    <n v="970.1"/>
    <n v="171"/>
    <x v="0"/>
    <x v="1"/>
    <n v="40.1"/>
    <x v="1"/>
    <d v="2024-08-01T00:00:00"/>
    <x v="2"/>
    <n v="60"/>
    <x v="0"/>
    <n v="0.31"/>
    <x v="0"/>
    <x v="0"/>
  </r>
  <r>
    <x v="2374"/>
    <n v="29"/>
    <x v="1"/>
    <x v="0"/>
    <x v="6"/>
    <n v="29.76"/>
    <x v="6"/>
    <n v="327.36"/>
    <n v="256"/>
    <x v="0"/>
    <x v="0"/>
    <n v="49.1"/>
    <x v="1"/>
    <d v="2024-05-26T00:00:00"/>
    <x v="2"/>
    <n v="62"/>
    <x v="0"/>
    <n v="0.2"/>
    <x v="1"/>
    <x v="0"/>
  </r>
  <r>
    <x v="2374"/>
    <n v="32"/>
    <x v="1"/>
    <x v="1"/>
    <x v="5"/>
    <m/>
    <x v="6"/>
    <n v="0"/>
    <n v="40"/>
    <x v="1"/>
    <x v="4"/>
    <n v="97.6"/>
    <x v="0"/>
    <d v="2025-04-22T00:00:00"/>
    <x v="2"/>
    <n v="58"/>
    <x v="0"/>
    <n v="0.21"/>
    <x v="0"/>
    <x v="1"/>
  </r>
  <r>
    <x v="2375"/>
    <n v="45"/>
    <x v="2"/>
    <x v="1"/>
    <x v="9"/>
    <n v="48.44"/>
    <x v="6"/>
    <n v="532.83999999999992"/>
    <n v="255"/>
    <x v="0"/>
    <x v="3"/>
    <n v="80.400000000000006"/>
    <x v="0"/>
    <d v="2024-06-10T00:00:00"/>
    <x v="2"/>
    <n v="89"/>
    <x v="1"/>
    <n v="0.42"/>
    <x v="0"/>
    <x v="0"/>
  </r>
  <r>
    <x v="2375"/>
    <n v="72"/>
    <x v="3"/>
    <x v="1"/>
    <x v="3"/>
    <n v="39.24"/>
    <x v="6"/>
    <n v="431.64000000000004"/>
    <n v="10"/>
    <x v="0"/>
    <x v="3"/>
    <n v="84"/>
    <x v="0"/>
    <d v="2024-06-29T00:00:00"/>
    <x v="2"/>
    <n v="27"/>
    <x v="2"/>
    <n v="0.23"/>
    <x v="0"/>
    <x v="0"/>
  </r>
  <r>
    <x v="2376"/>
    <n v="21"/>
    <x v="4"/>
    <x v="1"/>
    <x v="2"/>
    <n v="98.38"/>
    <x v="3"/>
    <n v="983.8"/>
    <n v="364"/>
    <x v="0"/>
    <x v="1"/>
    <n v="94.9"/>
    <x v="0"/>
    <d v="2022-08-05T00:00:00"/>
    <x v="0"/>
    <n v="40"/>
    <x v="0"/>
    <n v="0.32"/>
    <x v="0"/>
    <x v="0"/>
  </r>
  <r>
    <x v="2377"/>
    <n v="27"/>
    <x v="1"/>
    <x v="0"/>
    <x v="3"/>
    <n v="60.73"/>
    <x v="6"/>
    <n v="668.03"/>
    <n v="306"/>
    <x v="0"/>
    <x v="4"/>
    <n v="77.8"/>
    <x v="0"/>
    <d v="2021-11-24T00:00:00"/>
    <x v="0"/>
    <n v="37"/>
    <x v="0"/>
    <n v="0.46"/>
    <x v="0"/>
    <x v="0"/>
  </r>
  <r>
    <x v="2377"/>
    <n v="71"/>
    <x v="3"/>
    <x v="0"/>
    <x v="3"/>
    <n v="54.47"/>
    <x v="0"/>
    <n v="490.23"/>
    <n v="347"/>
    <x v="0"/>
    <x v="2"/>
    <n v="33.1"/>
    <x v="1"/>
    <d v="2023-06-26T00:00:00"/>
    <x v="2"/>
    <n v="96"/>
    <x v="1"/>
    <n v="0.59"/>
    <x v="2"/>
    <x v="0"/>
  </r>
  <r>
    <x v="2377"/>
    <n v="76"/>
    <x v="3"/>
    <x v="0"/>
    <x v="0"/>
    <n v="61.1"/>
    <x v="1"/>
    <n v="794.30000000000007"/>
    <n v="173"/>
    <x v="0"/>
    <x v="1"/>
    <n v="20.8"/>
    <x v="1"/>
    <d v="2021-08-20T00:00:00"/>
    <x v="0"/>
    <n v="18"/>
    <x v="2"/>
    <n v="0.48"/>
    <x v="0"/>
    <x v="0"/>
  </r>
  <r>
    <x v="2378"/>
    <n v="59"/>
    <x v="0"/>
    <x v="2"/>
    <x v="7"/>
    <n v="77.45"/>
    <x v="3"/>
    <n v="774.5"/>
    <n v="102"/>
    <x v="0"/>
    <x v="4"/>
    <n v="46.7"/>
    <x v="1"/>
    <d v="2022-09-19T00:00:00"/>
    <x v="0"/>
    <n v="69"/>
    <x v="1"/>
    <n v="0.47"/>
    <x v="0"/>
    <x v="0"/>
  </r>
  <r>
    <x v="2379"/>
    <n v="27"/>
    <x v="1"/>
    <x v="0"/>
    <x v="7"/>
    <n v="190.82"/>
    <x v="3"/>
    <n v="1908.1999999999998"/>
    <n v="335"/>
    <x v="0"/>
    <x v="0"/>
    <n v="41.8"/>
    <x v="1"/>
    <d v="2025-05-29T00:00:00"/>
    <x v="2"/>
    <n v="62"/>
    <x v="0"/>
    <n v="0.17"/>
    <x v="1"/>
    <x v="0"/>
  </r>
  <r>
    <x v="2380"/>
    <n v="47"/>
    <x v="5"/>
    <x v="1"/>
    <x v="3"/>
    <n v="317.57"/>
    <x v="8"/>
    <n v="3810.84"/>
    <n v="223"/>
    <x v="0"/>
    <x v="2"/>
    <n v="3.7"/>
    <x v="2"/>
    <d v="2020-09-15T00:00:00"/>
    <x v="1"/>
    <n v="24"/>
    <x v="2"/>
    <n v="0.04"/>
    <x v="1"/>
    <x v="0"/>
  </r>
  <r>
    <x v="2381"/>
    <n v="63"/>
    <x v="0"/>
    <x v="0"/>
    <x v="3"/>
    <n v="44.63"/>
    <x v="7"/>
    <n v="357.04"/>
    <n v="117"/>
    <x v="0"/>
    <x v="0"/>
    <n v="89"/>
    <x v="0"/>
    <d v="2024-09-02T00:00:00"/>
    <x v="2"/>
    <n v="21"/>
    <x v="2"/>
    <n v="0.2"/>
    <x v="1"/>
    <x v="0"/>
  </r>
  <r>
    <x v="2382"/>
    <n v="62"/>
    <x v="0"/>
    <x v="1"/>
    <x v="4"/>
    <n v="179.32"/>
    <x v="11"/>
    <n v="3407.08"/>
    <n v="182"/>
    <x v="0"/>
    <x v="4"/>
    <n v="89.9"/>
    <x v="0"/>
    <d v="2021-11-15T00:00:00"/>
    <x v="0"/>
    <n v="80"/>
    <x v="1"/>
    <n v="0.3"/>
    <x v="0"/>
    <x v="0"/>
  </r>
  <r>
    <x v="2382"/>
    <n v="78"/>
    <x v="3"/>
    <x v="0"/>
    <x v="8"/>
    <n v="60.46"/>
    <x v="7"/>
    <n v="483.68"/>
    <n v="342"/>
    <x v="0"/>
    <x v="4"/>
    <n v="3.7"/>
    <x v="2"/>
    <d v="2021-05-21T00:00:00"/>
    <x v="0"/>
    <n v="27"/>
    <x v="2"/>
    <n v="0.51"/>
    <x v="2"/>
    <x v="0"/>
  </r>
  <r>
    <x v="2383"/>
    <n v="28"/>
    <x v="1"/>
    <x v="1"/>
    <x v="5"/>
    <n v="218.09"/>
    <x v="4"/>
    <n v="1308.54"/>
    <n v="153"/>
    <x v="0"/>
    <x v="1"/>
    <n v="64.900000000000006"/>
    <x v="0"/>
    <d v="2021-07-28T00:00:00"/>
    <x v="0"/>
    <n v="10"/>
    <x v="2"/>
    <n v="0.22"/>
    <x v="0"/>
    <x v="0"/>
  </r>
  <r>
    <x v="2384"/>
    <n v="54"/>
    <x v="5"/>
    <x v="1"/>
    <x v="3"/>
    <n v="55.71"/>
    <x v="9"/>
    <n v="835.65"/>
    <n v="143"/>
    <x v="0"/>
    <x v="0"/>
    <n v="12.2"/>
    <x v="2"/>
    <d v="2021-09-05T00:00:00"/>
    <x v="0"/>
    <n v="14"/>
    <x v="2"/>
    <n v="0.13"/>
    <x v="1"/>
    <x v="0"/>
  </r>
  <r>
    <x v="2385"/>
    <n v="50"/>
    <x v="5"/>
    <x v="0"/>
    <x v="8"/>
    <n v="79.430000000000007"/>
    <x v="0"/>
    <n v="714.87000000000012"/>
    <n v="203"/>
    <x v="0"/>
    <x v="3"/>
    <n v="51.8"/>
    <x v="0"/>
    <d v="2023-12-13T00:00:00"/>
    <x v="2"/>
    <n v="22"/>
    <x v="2"/>
    <n v="0.28999999999999998"/>
    <x v="0"/>
    <x v="0"/>
  </r>
  <r>
    <x v="2386"/>
    <n v="30"/>
    <x v="1"/>
    <x v="1"/>
    <x v="8"/>
    <n v="82.88"/>
    <x v="3"/>
    <n v="828.8"/>
    <n v="249"/>
    <x v="0"/>
    <x v="1"/>
    <n v="21"/>
    <x v="1"/>
    <d v="2021-09-22T00:00:00"/>
    <x v="0"/>
    <n v="4"/>
    <x v="2"/>
    <n v="0.12"/>
    <x v="1"/>
    <x v="0"/>
  </r>
  <r>
    <x v="2387"/>
    <n v="47"/>
    <x v="5"/>
    <x v="0"/>
    <x v="6"/>
    <m/>
    <x v="1"/>
    <n v="0"/>
    <n v="129"/>
    <x v="0"/>
    <x v="2"/>
    <n v="81"/>
    <x v="0"/>
    <d v="2021-02-24T00:00:00"/>
    <x v="0"/>
    <n v="61"/>
    <x v="0"/>
    <n v="0.16"/>
    <x v="1"/>
    <x v="1"/>
  </r>
  <r>
    <x v="2388"/>
    <n v="73"/>
    <x v="3"/>
    <x v="0"/>
    <x v="9"/>
    <n v="94.37"/>
    <x v="3"/>
    <n v="943.7"/>
    <n v="44"/>
    <x v="0"/>
    <x v="1"/>
    <n v="18"/>
    <x v="2"/>
    <d v="2024-03-12T00:00:00"/>
    <x v="2"/>
    <n v="13"/>
    <x v="2"/>
    <n v="0.48"/>
    <x v="0"/>
    <x v="0"/>
  </r>
  <r>
    <x v="2389"/>
    <n v="60"/>
    <x v="0"/>
    <x v="1"/>
    <x v="5"/>
    <n v="157.37"/>
    <x v="7"/>
    <n v="1258.96"/>
    <n v="121"/>
    <x v="0"/>
    <x v="0"/>
    <n v="27.2"/>
    <x v="1"/>
    <d v="2020-07-19T00:00:00"/>
    <x v="1"/>
    <n v="65"/>
    <x v="0"/>
    <n v="0.34"/>
    <x v="0"/>
    <x v="0"/>
  </r>
  <r>
    <x v="2390"/>
    <n v="47"/>
    <x v="5"/>
    <x v="0"/>
    <x v="0"/>
    <n v="131.85"/>
    <x v="3"/>
    <n v="1318.5"/>
    <n v="256"/>
    <x v="0"/>
    <x v="0"/>
    <n v="55.8"/>
    <x v="0"/>
    <d v="2024-01-09T00:00:00"/>
    <x v="2"/>
    <n v="98"/>
    <x v="1"/>
    <n v="0.5"/>
    <x v="0"/>
    <x v="0"/>
  </r>
  <r>
    <x v="2391"/>
    <n v="49"/>
    <x v="5"/>
    <x v="1"/>
    <x v="8"/>
    <n v="55.1"/>
    <x v="13"/>
    <n v="771.4"/>
    <n v="136"/>
    <x v="0"/>
    <x v="4"/>
    <n v="57.3"/>
    <x v="0"/>
    <d v="2022-06-15T00:00:00"/>
    <x v="0"/>
    <n v="23"/>
    <x v="2"/>
    <n v="0.26"/>
    <x v="0"/>
    <x v="0"/>
  </r>
  <r>
    <x v="2392"/>
    <n v="52"/>
    <x v="5"/>
    <x v="0"/>
    <x v="5"/>
    <n v="73.069999999999993"/>
    <x v="9"/>
    <n v="1096.05"/>
    <n v="70"/>
    <x v="0"/>
    <x v="2"/>
    <n v="41.4"/>
    <x v="1"/>
    <d v="2021-03-10T00:00:00"/>
    <x v="0"/>
    <n v="57"/>
    <x v="0"/>
    <n v="0.4"/>
    <x v="0"/>
    <x v="0"/>
  </r>
  <r>
    <x v="2393"/>
    <n v="19"/>
    <x v="4"/>
    <x v="1"/>
    <x v="3"/>
    <n v="58.71"/>
    <x v="13"/>
    <n v="821.94"/>
    <n v="308"/>
    <x v="0"/>
    <x v="3"/>
    <n v="87.5"/>
    <x v="0"/>
    <d v="2020-07-09T00:00:00"/>
    <x v="1"/>
    <n v="20"/>
    <x v="2"/>
    <n v="0.18"/>
    <x v="1"/>
    <x v="0"/>
  </r>
  <r>
    <x v="2394"/>
    <n v="69"/>
    <x v="3"/>
    <x v="0"/>
    <x v="3"/>
    <n v="200.63"/>
    <x v="8"/>
    <n v="2407.56"/>
    <n v="44"/>
    <x v="0"/>
    <x v="3"/>
    <n v="35.6"/>
    <x v="1"/>
    <d v="2024-05-05T00:00:00"/>
    <x v="2"/>
    <n v="17"/>
    <x v="2"/>
    <n v="0.09"/>
    <x v="1"/>
    <x v="0"/>
  </r>
  <r>
    <x v="2395"/>
    <n v="58"/>
    <x v="0"/>
    <x v="2"/>
    <x v="3"/>
    <n v="78.63"/>
    <x v="0"/>
    <n v="707.67"/>
    <n v="65"/>
    <x v="0"/>
    <x v="2"/>
    <n v="67"/>
    <x v="0"/>
    <d v="2024-04-21T00:00:00"/>
    <x v="2"/>
    <n v="94"/>
    <x v="1"/>
    <n v="0.42"/>
    <x v="0"/>
    <x v="0"/>
  </r>
  <r>
    <x v="2395"/>
    <n v="39"/>
    <x v="2"/>
    <x v="0"/>
    <x v="8"/>
    <n v="159.46"/>
    <x v="13"/>
    <n v="2232.44"/>
    <n v="283"/>
    <x v="0"/>
    <x v="3"/>
    <n v="46.4"/>
    <x v="1"/>
    <d v="2021-07-04T00:00:00"/>
    <x v="0"/>
    <n v="45"/>
    <x v="0"/>
    <n v="0.28999999999999998"/>
    <x v="0"/>
    <x v="0"/>
  </r>
  <r>
    <x v="2395"/>
    <n v="51"/>
    <x v="5"/>
    <x v="0"/>
    <x v="2"/>
    <n v="105.2"/>
    <x v="0"/>
    <n v="946.80000000000007"/>
    <n v="362"/>
    <x v="0"/>
    <x v="4"/>
    <n v="75.2"/>
    <x v="0"/>
    <d v="2023-12-30T00:00:00"/>
    <x v="2"/>
    <n v="2"/>
    <x v="2"/>
    <n v="0.39"/>
    <x v="0"/>
    <x v="0"/>
  </r>
  <r>
    <x v="2396"/>
    <n v="62"/>
    <x v="0"/>
    <x v="1"/>
    <x v="2"/>
    <n v="249.68"/>
    <x v="3"/>
    <n v="2496.8000000000002"/>
    <n v="352"/>
    <x v="0"/>
    <x v="0"/>
    <n v="31.8"/>
    <x v="1"/>
    <d v="2025-03-08T00:00:00"/>
    <x v="2"/>
    <n v="87"/>
    <x v="1"/>
    <n v="0.4"/>
    <x v="0"/>
    <x v="0"/>
  </r>
  <r>
    <x v="2397"/>
    <n v="43"/>
    <x v="2"/>
    <x v="2"/>
    <x v="9"/>
    <m/>
    <x v="14"/>
    <n v="0"/>
    <n v="83"/>
    <x v="0"/>
    <x v="4"/>
    <n v="96.9"/>
    <x v="0"/>
    <d v="2021-07-22T00:00:00"/>
    <x v="0"/>
    <n v="70"/>
    <x v="1"/>
    <n v="0.15"/>
    <x v="1"/>
    <x v="1"/>
  </r>
  <r>
    <x v="2398"/>
    <n v="51"/>
    <x v="5"/>
    <x v="0"/>
    <x v="9"/>
    <n v="138.4"/>
    <x v="7"/>
    <n v="1107.2"/>
    <n v="11"/>
    <x v="0"/>
    <x v="4"/>
    <n v="49.4"/>
    <x v="1"/>
    <d v="2020-07-20T00:00:00"/>
    <x v="1"/>
    <n v="44"/>
    <x v="0"/>
    <n v="0.35"/>
    <x v="0"/>
    <x v="0"/>
  </r>
  <r>
    <x v="2399"/>
    <n v="41"/>
    <x v="2"/>
    <x v="1"/>
    <x v="6"/>
    <n v="121.74"/>
    <x v="1"/>
    <n v="1582.62"/>
    <n v="55"/>
    <x v="0"/>
    <x v="1"/>
    <n v="82.7"/>
    <x v="0"/>
    <d v="2024-10-31T00:00:00"/>
    <x v="2"/>
    <n v="69"/>
    <x v="1"/>
    <n v="0.22"/>
    <x v="0"/>
    <x v="0"/>
  </r>
  <r>
    <x v="2399"/>
    <n v="75"/>
    <x v="3"/>
    <x v="0"/>
    <x v="2"/>
    <n v="52.94"/>
    <x v="7"/>
    <n v="423.52"/>
    <n v="237"/>
    <x v="0"/>
    <x v="2"/>
    <n v="0.5"/>
    <x v="2"/>
    <d v="2024-05-21T00:00:00"/>
    <x v="2"/>
    <n v="3"/>
    <x v="2"/>
    <n v="0.22"/>
    <x v="0"/>
    <x v="0"/>
  </r>
  <r>
    <x v="2400"/>
    <n v="50"/>
    <x v="5"/>
    <x v="1"/>
    <x v="7"/>
    <n v="104.56"/>
    <x v="14"/>
    <n v="418.24"/>
    <n v="187"/>
    <x v="0"/>
    <x v="1"/>
    <n v="63.6"/>
    <x v="0"/>
    <d v="2024-08-27T00:00:00"/>
    <x v="2"/>
    <n v="95"/>
    <x v="1"/>
    <n v="0.34"/>
    <x v="0"/>
    <x v="0"/>
  </r>
  <r>
    <x v="2401"/>
    <n v="77"/>
    <x v="3"/>
    <x v="0"/>
    <x v="4"/>
    <n v="142.52000000000001"/>
    <x v="3"/>
    <n v="1425.2"/>
    <n v="201"/>
    <x v="0"/>
    <x v="4"/>
    <n v="4"/>
    <x v="2"/>
    <d v="2021-07-12T00:00:00"/>
    <x v="0"/>
    <n v="93"/>
    <x v="1"/>
    <n v="0.31"/>
    <x v="0"/>
    <x v="0"/>
  </r>
  <r>
    <x v="2401"/>
    <n v="58"/>
    <x v="0"/>
    <x v="1"/>
    <x v="5"/>
    <n v="65.55"/>
    <x v="6"/>
    <n v="721.05"/>
    <n v="61"/>
    <x v="0"/>
    <x v="4"/>
    <n v="63.7"/>
    <x v="0"/>
    <d v="2022-05-02T00:00:00"/>
    <x v="0"/>
    <n v="34"/>
    <x v="0"/>
    <n v="7.0000000000000007E-2"/>
    <x v="1"/>
    <x v="0"/>
  </r>
  <r>
    <x v="2401"/>
    <n v="20"/>
    <x v="4"/>
    <x v="1"/>
    <x v="9"/>
    <n v="36"/>
    <x v="6"/>
    <n v="396"/>
    <n v="98"/>
    <x v="0"/>
    <x v="3"/>
    <n v="17.3"/>
    <x v="2"/>
    <d v="2023-06-04T00:00:00"/>
    <x v="2"/>
    <n v="65"/>
    <x v="0"/>
    <n v="0.32"/>
    <x v="0"/>
    <x v="0"/>
  </r>
  <r>
    <x v="2402"/>
    <n v="59"/>
    <x v="0"/>
    <x v="1"/>
    <x v="8"/>
    <n v="53.37"/>
    <x v="7"/>
    <n v="426.96"/>
    <n v="96"/>
    <x v="0"/>
    <x v="3"/>
    <n v="33.6"/>
    <x v="1"/>
    <d v="2022-04-06T00:00:00"/>
    <x v="0"/>
    <n v="86"/>
    <x v="1"/>
    <n v="0.76"/>
    <x v="2"/>
    <x v="0"/>
  </r>
  <r>
    <x v="2403"/>
    <n v="39"/>
    <x v="2"/>
    <x v="0"/>
    <x v="9"/>
    <n v="21.67"/>
    <x v="1"/>
    <n v="281.71000000000004"/>
    <n v="287"/>
    <x v="0"/>
    <x v="2"/>
    <n v="40.1"/>
    <x v="1"/>
    <d v="2023-01-21T00:00:00"/>
    <x v="2"/>
    <n v="62"/>
    <x v="0"/>
    <n v="0.08"/>
    <x v="1"/>
    <x v="0"/>
  </r>
  <r>
    <x v="2404"/>
    <n v="40"/>
    <x v="2"/>
    <x v="0"/>
    <x v="3"/>
    <n v="21.19"/>
    <x v="14"/>
    <n v="84.76"/>
    <n v="297"/>
    <x v="0"/>
    <x v="1"/>
    <n v="92.8"/>
    <x v="0"/>
    <d v="2024-12-16T00:00:00"/>
    <x v="2"/>
    <n v="6"/>
    <x v="2"/>
    <n v="0.64"/>
    <x v="2"/>
    <x v="0"/>
  </r>
  <r>
    <x v="2405"/>
    <n v="62"/>
    <x v="0"/>
    <x v="1"/>
    <x v="5"/>
    <n v="43.96"/>
    <x v="6"/>
    <n v="483.56"/>
    <n v="120"/>
    <x v="0"/>
    <x v="1"/>
    <n v="90.9"/>
    <x v="0"/>
    <d v="2024-10-24T00:00:00"/>
    <x v="2"/>
    <n v="96"/>
    <x v="1"/>
    <n v="0.43"/>
    <x v="0"/>
    <x v="0"/>
  </r>
  <r>
    <x v="2405"/>
    <n v="66"/>
    <x v="3"/>
    <x v="2"/>
    <x v="4"/>
    <n v="123.31"/>
    <x v="7"/>
    <n v="986.48"/>
    <n v="270"/>
    <x v="0"/>
    <x v="3"/>
    <n v="44"/>
    <x v="1"/>
    <d v="2023-12-01T00:00:00"/>
    <x v="2"/>
    <n v="63"/>
    <x v="0"/>
    <n v="0.23"/>
    <x v="0"/>
    <x v="0"/>
  </r>
  <r>
    <x v="2406"/>
    <n v="66"/>
    <x v="3"/>
    <x v="0"/>
    <x v="1"/>
    <n v="168.12"/>
    <x v="8"/>
    <n v="2017.44"/>
    <n v="185"/>
    <x v="0"/>
    <x v="1"/>
    <n v="85.7"/>
    <x v="0"/>
    <d v="2023-01-22T00:00:00"/>
    <x v="2"/>
    <n v="21"/>
    <x v="2"/>
    <n v="0.04"/>
    <x v="1"/>
    <x v="0"/>
  </r>
  <r>
    <x v="2407"/>
    <n v="71"/>
    <x v="3"/>
    <x v="0"/>
    <x v="8"/>
    <n v="68.680000000000007"/>
    <x v="5"/>
    <n v="1167.5600000000002"/>
    <n v="174"/>
    <x v="0"/>
    <x v="2"/>
    <n v="68.7"/>
    <x v="0"/>
    <d v="2022-06-11T00:00:00"/>
    <x v="0"/>
    <n v="83"/>
    <x v="1"/>
    <n v="0.45"/>
    <x v="0"/>
    <x v="0"/>
  </r>
  <r>
    <x v="2407"/>
    <n v="70"/>
    <x v="3"/>
    <x v="2"/>
    <x v="4"/>
    <n v="182.45"/>
    <x v="9"/>
    <n v="2736.75"/>
    <n v="31"/>
    <x v="0"/>
    <x v="1"/>
    <n v="31.8"/>
    <x v="1"/>
    <d v="2022-09-22T00:00:00"/>
    <x v="0"/>
    <n v="95"/>
    <x v="1"/>
    <n v="0.31"/>
    <x v="0"/>
    <x v="0"/>
  </r>
  <r>
    <x v="2408"/>
    <n v="56"/>
    <x v="0"/>
    <x v="1"/>
    <x v="1"/>
    <n v="55.34"/>
    <x v="3"/>
    <n v="553.40000000000009"/>
    <n v="8"/>
    <x v="0"/>
    <x v="4"/>
    <n v="53.1"/>
    <x v="0"/>
    <d v="2025-06-11T00:00:00"/>
    <x v="2"/>
    <n v="83"/>
    <x v="1"/>
    <n v="0.21"/>
    <x v="0"/>
    <x v="0"/>
  </r>
  <r>
    <x v="2409"/>
    <n v="34"/>
    <x v="1"/>
    <x v="2"/>
    <x v="2"/>
    <n v="141.32"/>
    <x v="2"/>
    <n v="989.24"/>
    <n v="21"/>
    <x v="0"/>
    <x v="3"/>
    <n v="9.8000000000000007"/>
    <x v="2"/>
    <d v="2025-03-26T00:00:00"/>
    <x v="2"/>
    <n v="42"/>
    <x v="0"/>
    <n v="0.56000000000000005"/>
    <x v="2"/>
    <x v="0"/>
  </r>
  <r>
    <x v="2410"/>
    <n v="69"/>
    <x v="3"/>
    <x v="0"/>
    <x v="7"/>
    <n v="206.75"/>
    <x v="1"/>
    <n v="2687.75"/>
    <n v="266"/>
    <x v="0"/>
    <x v="0"/>
    <n v="7.7"/>
    <x v="2"/>
    <d v="2022-05-29T00:00:00"/>
    <x v="0"/>
    <n v="92"/>
    <x v="1"/>
    <n v="0.23"/>
    <x v="0"/>
    <x v="0"/>
  </r>
  <r>
    <x v="2411"/>
    <n v="30"/>
    <x v="1"/>
    <x v="1"/>
    <x v="4"/>
    <n v="78.34"/>
    <x v="3"/>
    <n v="783.40000000000009"/>
    <n v="178"/>
    <x v="0"/>
    <x v="3"/>
    <n v="63"/>
    <x v="0"/>
    <d v="2022-07-15T00:00:00"/>
    <x v="0"/>
    <n v="15"/>
    <x v="2"/>
    <n v="0.19"/>
    <x v="1"/>
    <x v="0"/>
  </r>
  <r>
    <x v="2412"/>
    <n v="72"/>
    <x v="3"/>
    <x v="1"/>
    <x v="2"/>
    <n v="144.02000000000001"/>
    <x v="5"/>
    <n v="2448.34"/>
    <n v="311"/>
    <x v="0"/>
    <x v="0"/>
    <n v="88.7"/>
    <x v="0"/>
    <d v="2021-12-04T00:00:00"/>
    <x v="0"/>
    <n v="99"/>
    <x v="1"/>
    <n v="0.16"/>
    <x v="1"/>
    <x v="0"/>
  </r>
  <r>
    <x v="2412"/>
    <n v="52"/>
    <x v="5"/>
    <x v="1"/>
    <x v="5"/>
    <n v="257.70999999999998"/>
    <x v="6"/>
    <n v="2834.81"/>
    <n v="286"/>
    <x v="0"/>
    <x v="3"/>
    <n v="18"/>
    <x v="2"/>
    <d v="2024-03-02T00:00:00"/>
    <x v="2"/>
    <n v="87"/>
    <x v="1"/>
    <n v="0.23"/>
    <x v="0"/>
    <x v="0"/>
  </r>
  <r>
    <x v="2412"/>
    <n v="64"/>
    <x v="0"/>
    <x v="1"/>
    <x v="6"/>
    <m/>
    <x v="9"/>
    <n v="0"/>
    <n v="339"/>
    <x v="0"/>
    <x v="4"/>
    <n v="28.1"/>
    <x v="1"/>
    <d v="2023-01-28T00:00:00"/>
    <x v="2"/>
    <n v="86"/>
    <x v="1"/>
    <n v="0.4"/>
    <x v="0"/>
    <x v="1"/>
  </r>
  <r>
    <x v="2413"/>
    <n v="24"/>
    <x v="4"/>
    <x v="1"/>
    <x v="6"/>
    <n v="48.71"/>
    <x v="8"/>
    <n v="584.52"/>
    <n v="92"/>
    <x v="0"/>
    <x v="0"/>
    <n v="91.3"/>
    <x v="0"/>
    <d v="2022-08-12T00:00:00"/>
    <x v="0"/>
    <n v="4"/>
    <x v="2"/>
    <n v="0.68"/>
    <x v="2"/>
    <x v="0"/>
  </r>
  <r>
    <x v="2414"/>
    <n v="34"/>
    <x v="1"/>
    <x v="1"/>
    <x v="3"/>
    <n v="102.29"/>
    <x v="14"/>
    <n v="409.16"/>
    <n v="320"/>
    <x v="0"/>
    <x v="2"/>
    <n v="14.5"/>
    <x v="2"/>
    <d v="2021-11-29T00:00:00"/>
    <x v="0"/>
    <n v="68"/>
    <x v="1"/>
    <n v="0.09"/>
    <x v="1"/>
    <x v="0"/>
  </r>
  <r>
    <x v="2415"/>
    <n v="36"/>
    <x v="2"/>
    <x v="1"/>
    <x v="7"/>
    <n v="140.44999999999999"/>
    <x v="14"/>
    <n v="561.79999999999995"/>
    <n v="356"/>
    <x v="0"/>
    <x v="0"/>
    <n v="77.900000000000006"/>
    <x v="0"/>
    <d v="2023-08-01T00:00:00"/>
    <x v="2"/>
    <n v="31"/>
    <x v="2"/>
    <n v="0.24"/>
    <x v="0"/>
    <x v="0"/>
  </r>
  <r>
    <x v="2416"/>
    <n v="59"/>
    <x v="0"/>
    <x v="1"/>
    <x v="2"/>
    <n v="288.63"/>
    <x v="9"/>
    <n v="4329.45"/>
    <n v="217"/>
    <x v="0"/>
    <x v="0"/>
    <n v="55.6"/>
    <x v="0"/>
    <d v="2024-11-25T00:00:00"/>
    <x v="2"/>
    <n v="51"/>
    <x v="0"/>
    <n v="0.24"/>
    <x v="0"/>
    <x v="0"/>
  </r>
  <r>
    <x v="2417"/>
    <n v="23"/>
    <x v="4"/>
    <x v="0"/>
    <x v="5"/>
    <n v="44.85"/>
    <x v="0"/>
    <n v="403.65000000000003"/>
    <n v="10"/>
    <x v="0"/>
    <x v="1"/>
    <n v="90.6"/>
    <x v="0"/>
    <d v="2023-05-21T00:00:00"/>
    <x v="2"/>
    <n v="69"/>
    <x v="1"/>
    <n v="0.13"/>
    <x v="1"/>
    <x v="0"/>
  </r>
  <r>
    <x v="2418"/>
    <n v="75"/>
    <x v="3"/>
    <x v="0"/>
    <x v="4"/>
    <n v="133.54"/>
    <x v="6"/>
    <n v="1468.9399999999998"/>
    <n v="350"/>
    <x v="0"/>
    <x v="0"/>
    <n v="32.700000000000003"/>
    <x v="1"/>
    <d v="2024-05-29T00:00:00"/>
    <x v="2"/>
    <n v="42"/>
    <x v="0"/>
    <n v="0.28999999999999998"/>
    <x v="0"/>
    <x v="0"/>
  </r>
  <r>
    <x v="2419"/>
    <n v="44"/>
    <x v="2"/>
    <x v="0"/>
    <x v="2"/>
    <n v="180.06"/>
    <x v="10"/>
    <n v="900.3"/>
    <n v="223"/>
    <x v="0"/>
    <x v="3"/>
    <n v="69.5"/>
    <x v="0"/>
    <d v="2025-05-07T00:00:00"/>
    <x v="2"/>
    <n v="74"/>
    <x v="1"/>
    <n v="0.18"/>
    <x v="1"/>
    <x v="0"/>
  </r>
  <r>
    <x v="2420"/>
    <n v="58"/>
    <x v="0"/>
    <x v="1"/>
    <x v="1"/>
    <n v="34.270000000000003"/>
    <x v="8"/>
    <n v="411.24"/>
    <n v="257"/>
    <x v="0"/>
    <x v="4"/>
    <n v="43.4"/>
    <x v="1"/>
    <d v="2020-06-29T00:00:00"/>
    <x v="1"/>
    <n v="93"/>
    <x v="1"/>
    <n v="0.14000000000000001"/>
    <x v="1"/>
    <x v="0"/>
  </r>
  <r>
    <x v="2421"/>
    <n v="49"/>
    <x v="5"/>
    <x v="1"/>
    <x v="9"/>
    <n v="29.81"/>
    <x v="6"/>
    <n v="327.90999999999997"/>
    <n v="2"/>
    <x v="0"/>
    <x v="2"/>
    <n v="87"/>
    <x v="0"/>
    <d v="2022-02-23T00:00:00"/>
    <x v="0"/>
    <n v="81"/>
    <x v="1"/>
    <n v="0.23"/>
    <x v="0"/>
    <x v="0"/>
  </r>
  <r>
    <x v="2421"/>
    <n v="62"/>
    <x v="0"/>
    <x v="0"/>
    <x v="2"/>
    <n v="220.33"/>
    <x v="7"/>
    <n v="1762.64"/>
    <n v="254"/>
    <x v="0"/>
    <x v="1"/>
    <n v="83.8"/>
    <x v="0"/>
    <d v="2023-05-29T00:00:00"/>
    <x v="2"/>
    <n v="47"/>
    <x v="0"/>
    <n v="0.09"/>
    <x v="1"/>
    <x v="0"/>
  </r>
  <r>
    <x v="2422"/>
    <n v="79"/>
    <x v="3"/>
    <x v="0"/>
    <x v="8"/>
    <n v="94.02"/>
    <x v="6"/>
    <n v="1034.22"/>
    <n v="4"/>
    <x v="0"/>
    <x v="0"/>
    <n v="12"/>
    <x v="2"/>
    <d v="2020-08-08T00:00:00"/>
    <x v="1"/>
    <n v="27"/>
    <x v="2"/>
    <n v="0.18"/>
    <x v="1"/>
    <x v="0"/>
  </r>
  <r>
    <x v="2422"/>
    <n v="53"/>
    <x v="5"/>
    <x v="1"/>
    <x v="7"/>
    <n v="130.02000000000001"/>
    <x v="2"/>
    <n v="910.1400000000001"/>
    <n v="120"/>
    <x v="0"/>
    <x v="0"/>
    <n v="77.2"/>
    <x v="0"/>
    <d v="2024-02-10T00:00:00"/>
    <x v="2"/>
    <n v="40"/>
    <x v="0"/>
    <n v="0.14000000000000001"/>
    <x v="1"/>
    <x v="0"/>
  </r>
  <r>
    <x v="2423"/>
    <n v="29"/>
    <x v="1"/>
    <x v="1"/>
    <x v="4"/>
    <n v="269.38"/>
    <x v="12"/>
    <n v="4310.08"/>
    <n v="342"/>
    <x v="0"/>
    <x v="1"/>
    <n v="5.3"/>
    <x v="2"/>
    <d v="2025-04-09T00:00:00"/>
    <x v="2"/>
    <n v="79"/>
    <x v="1"/>
    <n v="0.15"/>
    <x v="1"/>
    <x v="0"/>
  </r>
  <r>
    <x v="2424"/>
    <n v="21"/>
    <x v="4"/>
    <x v="1"/>
    <x v="2"/>
    <n v="77.75"/>
    <x v="2"/>
    <n v="544.25"/>
    <n v="26"/>
    <x v="0"/>
    <x v="2"/>
    <n v="0"/>
    <x v="2"/>
    <d v="2021-10-28T00:00:00"/>
    <x v="0"/>
    <n v="57"/>
    <x v="0"/>
    <n v="0.1"/>
    <x v="1"/>
    <x v="0"/>
  </r>
  <r>
    <x v="2425"/>
    <n v="73"/>
    <x v="3"/>
    <x v="2"/>
    <x v="0"/>
    <m/>
    <x v="13"/>
    <n v="0"/>
    <n v="325"/>
    <x v="0"/>
    <x v="3"/>
    <n v="24.6"/>
    <x v="1"/>
    <d v="2023-01-16T00:00:00"/>
    <x v="2"/>
    <n v="11"/>
    <x v="2"/>
    <n v="0.06"/>
    <x v="1"/>
    <x v="1"/>
  </r>
  <r>
    <x v="2425"/>
    <n v="58"/>
    <x v="0"/>
    <x v="0"/>
    <x v="1"/>
    <n v="59.69"/>
    <x v="14"/>
    <n v="238.76"/>
    <n v="54"/>
    <x v="0"/>
    <x v="0"/>
    <n v="8.6999999999999993"/>
    <x v="2"/>
    <d v="2022-02-21T00:00:00"/>
    <x v="0"/>
    <n v="99"/>
    <x v="1"/>
    <n v="0.38"/>
    <x v="0"/>
    <x v="0"/>
  </r>
  <r>
    <x v="2426"/>
    <n v="41"/>
    <x v="2"/>
    <x v="0"/>
    <x v="7"/>
    <n v="32.409999999999997"/>
    <x v="9"/>
    <n v="486.15"/>
    <n v="106"/>
    <x v="0"/>
    <x v="1"/>
    <n v="82.4"/>
    <x v="0"/>
    <d v="2024-04-22T00:00:00"/>
    <x v="2"/>
    <n v="26"/>
    <x v="2"/>
    <n v="0.18"/>
    <x v="1"/>
    <x v="0"/>
  </r>
  <r>
    <x v="2427"/>
    <n v="78"/>
    <x v="3"/>
    <x v="1"/>
    <x v="8"/>
    <n v="59.97"/>
    <x v="6"/>
    <n v="659.67"/>
    <n v="317"/>
    <x v="0"/>
    <x v="3"/>
    <n v="88.5"/>
    <x v="0"/>
    <d v="2022-07-23T00:00:00"/>
    <x v="0"/>
    <n v="40"/>
    <x v="0"/>
    <n v="0.22"/>
    <x v="0"/>
    <x v="0"/>
  </r>
  <r>
    <x v="2428"/>
    <n v="19"/>
    <x v="4"/>
    <x v="0"/>
    <x v="9"/>
    <n v="30.07"/>
    <x v="1"/>
    <n v="390.91"/>
    <n v="15"/>
    <x v="0"/>
    <x v="4"/>
    <n v="45.1"/>
    <x v="1"/>
    <d v="2021-01-18T00:00:00"/>
    <x v="0"/>
    <n v="5"/>
    <x v="2"/>
    <n v="0.43"/>
    <x v="0"/>
    <x v="0"/>
  </r>
  <r>
    <x v="2429"/>
    <n v="40"/>
    <x v="2"/>
    <x v="1"/>
    <x v="4"/>
    <n v="64.680000000000007"/>
    <x v="7"/>
    <n v="517.44000000000005"/>
    <n v="180"/>
    <x v="0"/>
    <x v="2"/>
    <n v="55.4"/>
    <x v="0"/>
    <d v="2024-05-17T00:00:00"/>
    <x v="2"/>
    <n v="80"/>
    <x v="1"/>
    <n v="0.71"/>
    <x v="2"/>
    <x v="0"/>
  </r>
  <r>
    <x v="2430"/>
    <n v="45"/>
    <x v="2"/>
    <x v="1"/>
    <x v="5"/>
    <n v="235.18"/>
    <x v="1"/>
    <n v="3057.34"/>
    <n v="98"/>
    <x v="0"/>
    <x v="0"/>
    <n v="37"/>
    <x v="1"/>
    <d v="2021-08-05T00:00:00"/>
    <x v="0"/>
    <n v="41"/>
    <x v="0"/>
    <n v="0.13"/>
    <x v="1"/>
    <x v="0"/>
  </r>
  <r>
    <x v="2430"/>
    <n v="20"/>
    <x v="4"/>
    <x v="1"/>
    <x v="9"/>
    <n v="236.19"/>
    <x v="7"/>
    <n v="1889.52"/>
    <n v="214"/>
    <x v="0"/>
    <x v="4"/>
    <n v="0"/>
    <x v="2"/>
    <d v="2022-08-31T00:00:00"/>
    <x v="0"/>
    <n v="21"/>
    <x v="2"/>
    <n v="0.56999999999999995"/>
    <x v="2"/>
    <x v="0"/>
  </r>
  <r>
    <x v="2431"/>
    <n v="21"/>
    <x v="4"/>
    <x v="0"/>
    <x v="5"/>
    <n v="113.97"/>
    <x v="0"/>
    <n v="1025.73"/>
    <n v="177"/>
    <x v="0"/>
    <x v="4"/>
    <n v="6.5"/>
    <x v="2"/>
    <d v="2021-08-12T00:00:00"/>
    <x v="0"/>
    <n v="11"/>
    <x v="2"/>
    <n v="0.25"/>
    <x v="0"/>
    <x v="0"/>
  </r>
  <r>
    <x v="2432"/>
    <n v="60"/>
    <x v="0"/>
    <x v="0"/>
    <x v="6"/>
    <n v="73.03"/>
    <x v="3"/>
    <n v="730.3"/>
    <n v="104"/>
    <x v="0"/>
    <x v="1"/>
    <n v="98.2"/>
    <x v="0"/>
    <d v="2021-11-19T00:00:00"/>
    <x v="0"/>
    <n v="10"/>
    <x v="2"/>
    <n v="0.25"/>
    <x v="0"/>
    <x v="0"/>
  </r>
  <r>
    <x v="2433"/>
    <n v="65"/>
    <x v="0"/>
    <x v="2"/>
    <x v="5"/>
    <n v="77.94"/>
    <x v="0"/>
    <n v="701.46"/>
    <n v="41"/>
    <x v="0"/>
    <x v="3"/>
    <n v="20.7"/>
    <x v="1"/>
    <d v="2023-01-02T00:00:00"/>
    <x v="2"/>
    <n v="70"/>
    <x v="1"/>
    <n v="0.11"/>
    <x v="1"/>
    <x v="0"/>
  </r>
  <r>
    <x v="2434"/>
    <n v="39"/>
    <x v="2"/>
    <x v="0"/>
    <x v="3"/>
    <n v="75.02"/>
    <x v="4"/>
    <n v="450.12"/>
    <n v="267"/>
    <x v="0"/>
    <x v="1"/>
    <n v="0"/>
    <x v="2"/>
    <d v="2024-06-10T00:00:00"/>
    <x v="2"/>
    <n v="31"/>
    <x v="2"/>
    <n v="0.57999999999999996"/>
    <x v="2"/>
    <x v="0"/>
  </r>
  <r>
    <x v="2435"/>
    <n v="52"/>
    <x v="5"/>
    <x v="1"/>
    <x v="6"/>
    <n v="75.81"/>
    <x v="14"/>
    <n v="303.24"/>
    <n v="1"/>
    <x v="0"/>
    <x v="3"/>
    <n v="32.9"/>
    <x v="1"/>
    <d v="2020-12-19T00:00:00"/>
    <x v="1"/>
    <n v="47"/>
    <x v="0"/>
    <n v="0.23"/>
    <x v="0"/>
    <x v="0"/>
  </r>
  <r>
    <x v="2436"/>
    <n v="67"/>
    <x v="3"/>
    <x v="1"/>
    <x v="0"/>
    <m/>
    <x v="2"/>
    <n v="0"/>
    <n v="64"/>
    <x v="0"/>
    <x v="1"/>
    <n v="0"/>
    <x v="2"/>
    <d v="2023-04-23T00:00:00"/>
    <x v="2"/>
    <n v="36"/>
    <x v="0"/>
    <n v="0.6"/>
    <x v="2"/>
    <x v="1"/>
  </r>
  <r>
    <x v="2437"/>
    <n v="57"/>
    <x v="0"/>
    <x v="0"/>
    <x v="2"/>
    <n v="26.32"/>
    <x v="3"/>
    <n v="263.2"/>
    <n v="233"/>
    <x v="0"/>
    <x v="2"/>
    <n v="88.6"/>
    <x v="0"/>
    <d v="2021-06-29T00:00:00"/>
    <x v="0"/>
    <n v="98"/>
    <x v="1"/>
    <n v="0.31"/>
    <x v="0"/>
    <x v="0"/>
  </r>
  <r>
    <x v="2438"/>
    <n v="28"/>
    <x v="1"/>
    <x v="1"/>
    <x v="6"/>
    <m/>
    <x v="8"/>
    <n v="0"/>
    <n v="288"/>
    <x v="0"/>
    <x v="0"/>
    <n v="90.6"/>
    <x v="0"/>
    <d v="2024-09-19T00:00:00"/>
    <x v="2"/>
    <n v="52"/>
    <x v="0"/>
    <n v="0.28999999999999998"/>
    <x v="0"/>
    <x v="1"/>
  </r>
  <r>
    <x v="2439"/>
    <n v="50"/>
    <x v="5"/>
    <x v="1"/>
    <x v="1"/>
    <n v="79.77"/>
    <x v="9"/>
    <n v="1196.55"/>
    <n v="19"/>
    <x v="0"/>
    <x v="1"/>
    <n v="67.2"/>
    <x v="0"/>
    <d v="2021-10-10T00:00:00"/>
    <x v="0"/>
    <n v="84"/>
    <x v="1"/>
    <n v="0.56999999999999995"/>
    <x v="2"/>
    <x v="0"/>
  </r>
  <r>
    <x v="2440"/>
    <n v="68"/>
    <x v="3"/>
    <x v="2"/>
    <x v="9"/>
    <n v="181.72"/>
    <x v="7"/>
    <n v="1453.76"/>
    <n v="65"/>
    <x v="0"/>
    <x v="2"/>
    <n v="0"/>
    <x v="2"/>
    <d v="2021-03-14T00:00:00"/>
    <x v="0"/>
    <n v="31"/>
    <x v="2"/>
    <n v="0.49"/>
    <x v="0"/>
    <x v="0"/>
  </r>
  <r>
    <x v="2441"/>
    <n v="26"/>
    <x v="1"/>
    <x v="1"/>
    <x v="8"/>
    <n v="67.73"/>
    <x v="2"/>
    <n v="474.11"/>
    <n v="10"/>
    <x v="0"/>
    <x v="3"/>
    <n v="94.2"/>
    <x v="0"/>
    <d v="2023-11-24T00:00:00"/>
    <x v="2"/>
    <n v="36"/>
    <x v="0"/>
    <n v="0.56999999999999995"/>
    <x v="2"/>
    <x v="0"/>
  </r>
  <r>
    <x v="2441"/>
    <n v="59"/>
    <x v="0"/>
    <x v="1"/>
    <x v="5"/>
    <n v="164.36"/>
    <x v="8"/>
    <n v="1972.3200000000002"/>
    <n v="73"/>
    <x v="0"/>
    <x v="2"/>
    <n v="0"/>
    <x v="2"/>
    <d v="2025-05-08T00:00:00"/>
    <x v="2"/>
    <n v="8"/>
    <x v="2"/>
    <n v="0.5"/>
    <x v="0"/>
    <x v="0"/>
  </r>
  <r>
    <x v="2442"/>
    <n v="33"/>
    <x v="1"/>
    <x v="0"/>
    <x v="3"/>
    <m/>
    <x v="6"/>
    <n v="0"/>
    <n v="281"/>
    <x v="0"/>
    <x v="1"/>
    <n v="64.5"/>
    <x v="0"/>
    <d v="2020-12-17T00:00:00"/>
    <x v="1"/>
    <n v="57"/>
    <x v="0"/>
    <n v="0.25"/>
    <x v="0"/>
    <x v="1"/>
  </r>
  <r>
    <x v="2442"/>
    <n v="33"/>
    <x v="1"/>
    <x v="1"/>
    <x v="6"/>
    <n v="271.70999999999998"/>
    <x v="0"/>
    <n v="2445.39"/>
    <n v="227"/>
    <x v="0"/>
    <x v="3"/>
    <n v="7.7"/>
    <x v="2"/>
    <d v="2024-03-19T00:00:00"/>
    <x v="2"/>
    <n v="37"/>
    <x v="0"/>
    <n v="0.24"/>
    <x v="0"/>
    <x v="0"/>
  </r>
  <r>
    <x v="2443"/>
    <n v="39"/>
    <x v="2"/>
    <x v="2"/>
    <x v="6"/>
    <n v="73.81"/>
    <x v="1"/>
    <n v="959.53"/>
    <n v="334"/>
    <x v="0"/>
    <x v="4"/>
    <n v="93.1"/>
    <x v="0"/>
    <d v="2023-06-19T00:00:00"/>
    <x v="2"/>
    <n v="59"/>
    <x v="0"/>
    <n v="0.08"/>
    <x v="1"/>
    <x v="0"/>
  </r>
  <r>
    <x v="2443"/>
    <n v="48"/>
    <x v="5"/>
    <x v="2"/>
    <x v="9"/>
    <n v="85.07"/>
    <x v="8"/>
    <n v="1020.8399999999999"/>
    <n v="341"/>
    <x v="0"/>
    <x v="0"/>
    <n v="21.5"/>
    <x v="1"/>
    <d v="2021-05-02T00:00:00"/>
    <x v="0"/>
    <n v="4"/>
    <x v="2"/>
    <n v="0.18"/>
    <x v="1"/>
    <x v="0"/>
  </r>
  <r>
    <x v="2444"/>
    <n v="48"/>
    <x v="5"/>
    <x v="1"/>
    <x v="9"/>
    <n v="77.489999999999995"/>
    <x v="7"/>
    <n v="619.91999999999996"/>
    <n v="250"/>
    <x v="0"/>
    <x v="1"/>
    <n v="1.6"/>
    <x v="2"/>
    <d v="2022-05-14T00:00:00"/>
    <x v="0"/>
    <n v="26"/>
    <x v="2"/>
    <n v="0.17"/>
    <x v="1"/>
    <x v="0"/>
  </r>
  <r>
    <x v="2445"/>
    <n v="29"/>
    <x v="1"/>
    <x v="0"/>
    <x v="3"/>
    <n v="52.61"/>
    <x v="13"/>
    <n v="736.54"/>
    <n v="274"/>
    <x v="0"/>
    <x v="3"/>
    <n v="78"/>
    <x v="0"/>
    <d v="2024-12-08T00:00:00"/>
    <x v="2"/>
    <n v="63"/>
    <x v="0"/>
    <n v="0.31"/>
    <x v="0"/>
    <x v="0"/>
  </r>
  <r>
    <x v="2446"/>
    <n v="40"/>
    <x v="2"/>
    <x v="1"/>
    <x v="1"/>
    <n v="107.6"/>
    <x v="13"/>
    <n v="1506.3999999999999"/>
    <n v="329"/>
    <x v="0"/>
    <x v="0"/>
    <n v="23"/>
    <x v="1"/>
    <d v="2021-11-29T00:00:00"/>
    <x v="0"/>
    <n v="56"/>
    <x v="0"/>
    <n v="0.52"/>
    <x v="2"/>
    <x v="0"/>
  </r>
  <r>
    <x v="2447"/>
    <n v="25"/>
    <x v="4"/>
    <x v="0"/>
    <x v="5"/>
    <n v="38.1"/>
    <x v="5"/>
    <n v="647.70000000000005"/>
    <n v="63"/>
    <x v="0"/>
    <x v="2"/>
    <n v="90.8"/>
    <x v="0"/>
    <d v="2023-03-13T00:00:00"/>
    <x v="2"/>
    <n v="61"/>
    <x v="0"/>
    <n v="0.35"/>
    <x v="0"/>
    <x v="0"/>
  </r>
  <r>
    <x v="2448"/>
    <n v="52"/>
    <x v="5"/>
    <x v="1"/>
    <x v="4"/>
    <n v="174.55"/>
    <x v="4"/>
    <n v="1047.3000000000002"/>
    <n v="334"/>
    <x v="0"/>
    <x v="1"/>
    <n v="47.1"/>
    <x v="1"/>
    <d v="2021-11-16T00:00:00"/>
    <x v="0"/>
    <n v="38"/>
    <x v="0"/>
    <n v="0.79"/>
    <x v="2"/>
    <x v="0"/>
  </r>
  <r>
    <x v="2448"/>
    <n v="71"/>
    <x v="3"/>
    <x v="1"/>
    <x v="3"/>
    <n v="72.81"/>
    <x v="1"/>
    <n v="946.53"/>
    <n v="141"/>
    <x v="0"/>
    <x v="1"/>
    <n v="95"/>
    <x v="0"/>
    <d v="2022-07-19T00:00:00"/>
    <x v="0"/>
    <n v="46"/>
    <x v="0"/>
    <n v="0.47"/>
    <x v="0"/>
    <x v="0"/>
  </r>
  <r>
    <x v="2449"/>
    <n v="67"/>
    <x v="3"/>
    <x v="1"/>
    <x v="0"/>
    <n v="185.57"/>
    <x v="13"/>
    <n v="2597.98"/>
    <n v="56"/>
    <x v="0"/>
    <x v="0"/>
    <n v="17.7"/>
    <x v="2"/>
    <d v="2025-05-15T00:00:00"/>
    <x v="2"/>
    <n v="64"/>
    <x v="0"/>
    <n v="0.15"/>
    <x v="1"/>
    <x v="0"/>
  </r>
  <r>
    <x v="2450"/>
    <n v="53"/>
    <x v="5"/>
    <x v="1"/>
    <x v="2"/>
    <n v="122.19"/>
    <x v="3"/>
    <n v="1221.9000000000001"/>
    <n v="319"/>
    <x v="0"/>
    <x v="3"/>
    <n v="41.2"/>
    <x v="1"/>
    <d v="2025-01-08T00:00:00"/>
    <x v="2"/>
    <n v="8"/>
    <x v="2"/>
    <n v="0.26"/>
    <x v="0"/>
    <x v="0"/>
  </r>
  <r>
    <x v="2450"/>
    <n v="42"/>
    <x v="2"/>
    <x v="0"/>
    <x v="3"/>
    <n v="136.47999999999999"/>
    <x v="5"/>
    <n v="2320.16"/>
    <n v="69"/>
    <x v="0"/>
    <x v="3"/>
    <n v="41.2"/>
    <x v="1"/>
    <d v="2021-05-12T00:00:00"/>
    <x v="0"/>
    <n v="8"/>
    <x v="2"/>
    <n v="0.25"/>
    <x v="0"/>
    <x v="0"/>
  </r>
  <r>
    <x v="2451"/>
    <n v="35"/>
    <x v="1"/>
    <x v="1"/>
    <x v="3"/>
    <n v="60.1"/>
    <x v="6"/>
    <n v="661.1"/>
    <n v="214"/>
    <x v="0"/>
    <x v="1"/>
    <n v="0"/>
    <x v="2"/>
    <d v="2022-04-12T00:00:00"/>
    <x v="0"/>
    <n v="27"/>
    <x v="2"/>
    <n v="0.19"/>
    <x v="1"/>
    <x v="0"/>
  </r>
  <r>
    <x v="2452"/>
    <n v="43"/>
    <x v="2"/>
    <x v="1"/>
    <x v="2"/>
    <n v="47.41"/>
    <x v="4"/>
    <n v="284.45999999999998"/>
    <n v="147"/>
    <x v="0"/>
    <x v="3"/>
    <n v="40.299999999999997"/>
    <x v="1"/>
    <d v="2022-07-13T00:00:00"/>
    <x v="0"/>
    <n v="88"/>
    <x v="1"/>
    <n v="0.2"/>
    <x v="1"/>
    <x v="0"/>
  </r>
  <r>
    <x v="2453"/>
    <n v="59"/>
    <x v="0"/>
    <x v="0"/>
    <x v="1"/>
    <m/>
    <x v="3"/>
    <n v="0"/>
    <n v="29"/>
    <x v="0"/>
    <x v="0"/>
    <n v="83.1"/>
    <x v="0"/>
    <d v="2022-09-13T00:00:00"/>
    <x v="0"/>
    <n v="49"/>
    <x v="0"/>
    <n v="0.28000000000000003"/>
    <x v="0"/>
    <x v="1"/>
  </r>
  <r>
    <x v="2453"/>
    <n v="79"/>
    <x v="3"/>
    <x v="0"/>
    <x v="7"/>
    <n v="143.75"/>
    <x v="7"/>
    <n v="1150"/>
    <n v="85"/>
    <x v="0"/>
    <x v="2"/>
    <n v="37.4"/>
    <x v="1"/>
    <d v="2024-09-28T00:00:00"/>
    <x v="2"/>
    <n v="59"/>
    <x v="0"/>
    <n v="0.33"/>
    <x v="0"/>
    <x v="0"/>
  </r>
  <r>
    <x v="2454"/>
    <n v="57"/>
    <x v="0"/>
    <x v="1"/>
    <x v="1"/>
    <n v="79.3"/>
    <x v="13"/>
    <n v="1110.2"/>
    <n v="142"/>
    <x v="0"/>
    <x v="4"/>
    <n v="73.3"/>
    <x v="0"/>
    <d v="2021-10-28T00:00:00"/>
    <x v="0"/>
    <n v="6"/>
    <x v="2"/>
    <n v="0.28000000000000003"/>
    <x v="0"/>
    <x v="0"/>
  </r>
  <r>
    <x v="2455"/>
    <n v="35"/>
    <x v="1"/>
    <x v="0"/>
    <x v="9"/>
    <n v="69.290000000000006"/>
    <x v="13"/>
    <n v="970.06000000000006"/>
    <n v="244"/>
    <x v="0"/>
    <x v="3"/>
    <n v="86.5"/>
    <x v="0"/>
    <d v="2023-05-14T00:00:00"/>
    <x v="2"/>
    <n v="44"/>
    <x v="0"/>
    <n v="0.35"/>
    <x v="0"/>
    <x v="0"/>
  </r>
  <r>
    <x v="2456"/>
    <n v="66"/>
    <x v="3"/>
    <x v="1"/>
    <x v="7"/>
    <n v="68.260000000000005"/>
    <x v="4"/>
    <n v="409.56000000000006"/>
    <n v="179"/>
    <x v="0"/>
    <x v="0"/>
    <n v="54.7"/>
    <x v="0"/>
    <d v="2023-10-29T00:00:00"/>
    <x v="2"/>
    <n v="13"/>
    <x v="2"/>
    <n v="0.35"/>
    <x v="0"/>
    <x v="0"/>
  </r>
  <r>
    <x v="2456"/>
    <n v="74"/>
    <x v="3"/>
    <x v="0"/>
    <x v="1"/>
    <n v="137.54"/>
    <x v="0"/>
    <n v="1237.8599999999999"/>
    <n v="145"/>
    <x v="0"/>
    <x v="4"/>
    <n v="9.8000000000000007"/>
    <x v="2"/>
    <d v="2024-03-27T00:00:00"/>
    <x v="2"/>
    <n v="85"/>
    <x v="1"/>
    <n v="0.08"/>
    <x v="1"/>
    <x v="0"/>
  </r>
  <r>
    <x v="2457"/>
    <n v="52"/>
    <x v="5"/>
    <x v="1"/>
    <x v="8"/>
    <m/>
    <x v="0"/>
    <n v="0"/>
    <n v="78"/>
    <x v="0"/>
    <x v="4"/>
    <n v="56.2"/>
    <x v="0"/>
    <d v="2022-07-14T00:00:00"/>
    <x v="0"/>
    <n v="32"/>
    <x v="2"/>
    <n v="7.0000000000000007E-2"/>
    <x v="1"/>
    <x v="1"/>
  </r>
  <r>
    <x v="2458"/>
    <n v="59"/>
    <x v="0"/>
    <x v="0"/>
    <x v="8"/>
    <n v="159.08000000000001"/>
    <x v="1"/>
    <n v="2068.04"/>
    <n v="161"/>
    <x v="0"/>
    <x v="3"/>
    <n v="41.5"/>
    <x v="1"/>
    <d v="2021-04-03T00:00:00"/>
    <x v="0"/>
    <n v="90"/>
    <x v="1"/>
    <n v="0.13"/>
    <x v="1"/>
    <x v="0"/>
  </r>
  <r>
    <x v="2458"/>
    <n v="72"/>
    <x v="3"/>
    <x v="0"/>
    <x v="2"/>
    <n v="234.95"/>
    <x v="1"/>
    <n v="3054.35"/>
    <n v="358"/>
    <x v="0"/>
    <x v="4"/>
    <n v="91.3"/>
    <x v="0"/>
    <d v="2023-04-07T00:00:00"/>
    <x v="2"/>
    <n v="7"/>
    <x v="2"/>
    <n v="0.31"/>
    <x v="0"/>
    <x v="0"/>
  </r>
  <r>
    <x v="2459"/>
    <n v="25"/>
    <x v="4"/>
    <x v="1"/>
    <x v="8"/>
    <n v="213.05"/>
    <x v="8"/>
    <n v="2556.6000000000004"/>
    <n v="96"/>
    <x v="0"/>
    <x v="2"/>
    <n v="32.5"/>
    <x v="1"/>
    <d v="2024-09-27T00:00:00"/>
    <x v="2"/>
    <n v="62"/>
    <x v="0"/>
    <n v="0.34"/>
    <x v="0"/>
    <x v="0"/>
  </r>
  <r>
    <x v="2460"/>
    <n v="52"/>
    <x v="5"/>
    <x v="1"/>
    <x v="9"/>
    <n v="62.77"/>
    <x v="3"/>
    <n v="627.70000000000005"/>
    <n v="308"/>
    <x v="0"/>
    <x v="3"/>
    <n v="0"/>
    <x v="2"/>
    <d v="2022-01-15T00:00:00"/>
    <x v="0"/>
    <n v="2"/>
    <x v="2"/>
    <n v="0.38"/>
    <x v="0"/>
    <x v="0"/>
  </r>
  <r>
    <x v="2460"/>
    <n v="40"/>
    <x v="2"/>
    <x v="1"/>
    <x v="4"/>
    <n v="30.35"/>
    <x v="7"/>
    <n v="242.8"/>
    <n v="4"/>
    <x v="0"/>
    <x v="2"/>
    <n v="14.3"/>
    <x v="2"/>
    <d v="2021-07-23T00:00:00"/>
    <x v="0"/>
    <n v="25"/>
    <x v="2"/>
    <n v="0.3"/>
    <x v="0"/>
    <x v="0"/>
  </r>
  <r>
    <x v="2461"/>
    <n v="48"/>
    <x v="5"/>
    <x v="1"/>
    <x v="2"/>
    <n v="65.03"/>
    <x v="7"/>
    <n v="520.24"/>
    <n v="233"/>
    <x v="1"/>
    <x v="4"/>
    <n v="8.8000000000000007"/>
    <x v="2"/>
    <d v="2024-11-19T00:00:00"/>
    <x v="2"/>
    <n v="42"/>
    <x v="0"/>
    <n v="0.12"/>
    <x v="1"/>
    <x v="0"/>
  </r>
  <r>
    <x v="2462"/>
    <n v="39"/>
    <x v="2"/>
    <x v="1"/>
    <x v="4"/>
    <n v="196.36"/>
    <x v="7"/>
    <n v="1570.88"/>
    <n v="168"/>
    <x v="0"/>
    <x v="1"/>
    <n v="35.299999999999997"/>
    <x v="1"/>
    <d v="2021-07-27T00:00:00"/>
    <x v="0"/>
    <n v="92"/>
    <x v="1"/>
    <n v="0.09"/>
    <x v="1"/>
    <x v="0"/>
  </r>
  <r>
    <x v="2463"/>
    <n v="52"/>
    <x v="5"/>
    <x v="1"/>
    <x v="4"/>
    <n v="105.85"/>
    <x v="0"/>
    <n v="952.65"/>
    <n v="101"/>
    <x v="0"/>
    <x v="1"/>
    <n v="8.9"/>
    <x v="2"/>
    <d v="2024-03-23T00:00:00"/>
    <x v="2"/>
    <n v="51"/>
    <x v="0"/>
    <n v="0.18"/>
    <x v="1"/>
    <x v="0"/>
  </r>
  <r>
    <x v="2463"/>
    <n v="43"/>
    <x v="2"/>
    <x v="0"/>
    <x v="2"/>
    <n v="56.83"/>
    <x v="7"/>
    <n v="454.64"/>
    <n v="237"/>
    <x v="0"/>
    <x v="0"/>
    <n v="81.2"/>
    <x v="0"/>
    <d v="2023-09-13T00:00:00"/>
    <x v="2"/>
    <n v="65"/>
    <x v="0"/>
    <n v="0.25"/>
    <x v="0"/>
    <x v="0"/>
  </r>
  <r>
    <x v="2464"/>
    <n v="55"/>
    <x v="5"/>
    <x v="0"/>
    <x v="0"/>
    <n v="136.30000000000001"/>
    <x v="0"/>
    <n v="1226.7"/>
    <n v="51"/>
    <x v="0"/>
    <x v="0"/>
    <n v="63.9"/>
    <x v="0"/>
    <d v="2021-11-15T00:00:00"/>
    <x v="0"/>
    <n v="17"/>
    <x v="2"/>
    <n v="0.38"/>
    <x v="0"/>
    <x v="0"/>
  </r>
  <r>
    <x v="2464"/>
    <n v="42"/>
    <x v="2"/>
    <x v="2"/>
    <x v="6"/>
    <n v="95.82"/>
    <x v="7"/>
    <n v="766.56"/>
    <n v="115"/>
    <x v="0"/>
    <x v="2"/>
    <n v="5.4"/>
    <x v="2"/>
    <d v="2025-05-31T00:00:00"/>
    <x v="2"/>
    <n v="91"/>
    <x v="1"/>
    <n v="0.03"/>
    <x v="1"/>
    <x v="0"/>
  </r>
  <r>
    <x v="2465"/>
    <n v="73"/>
    <x v="3"/>
    <x v="0"/>
    <x v="6"/>
    <n v="101.24"/>
    <x v="3"/>
    <n v="1012.4"/>
    <n v="242"/>
    <x v="0"/>
    <x v="0"/>
    <n v="8.4"/>
    <x v="2"/>
    <d v="2022-05-28T00:00:00"/>
    <x v="0"/>
    <n v="94"/>
    <x v="1"/>
    <n v="0.43"/>
    <x v="0"/>
    <x v="0"/>
  </r>
  <r>
    <x v="2466"/>
    <n v="51"/>
    <x v="5"/>
    <x v="1"/>
    <x v="9"/>
    <n v="254.39"/>
    <x v="3"/>
    <n v="2543.8999999999996"/>
    <n v="292"/>
    <x v="0"/>
    <x v="4"/>
    <n v="90"/>
    <x v="0"/>
    <d v="2023-05-22T00:00:00"/>
    <x v="2"/>
    <n v="37"/>
    <x v="0"/>
    <n v="0.11"/>
    <x v="1"/>
    <x v="0"/>
  </r>
  <r>
    <x v="2467"/>
    <n v="74"/>
    <x v="3"/>
    <x v="0"/>
    <x v="8"/>
    <n v="36.119999999999997"/>
    <x v="8"/>
    <n v="433.43999999999994"/>
    <n v="44"/>
    <x v="0"/>
    <x v="1"/>
    <n v="0"/>
    <x v="2"/>
    <d v="2024-12-30T00:00:00"/>
    <x v="2"/>
    <n v="20"/>
    <x v="2"/>
    <n v="0.26"/>
    <x v="0"/>
    <x v="0"/>
  </r>
  <r>
    <x v="2468"/>
    <n v="55"/>
    <x v="5"/>
    <x v="0"/>
    <x v="8"/>
    <n v="106.59"/>
    <x v="0"/>
    <n v="959.31000000000006"/>
    <n v="102"/>
    <x v="0"/>
    <x v="2"/>
    <n v="58"/>
    <x v="0"/>
    <d v="2023-07-28T00:00:00"/>
    <x v="2"/>
    <n v="19"/>
    <x v="2"/>
    <n v="0.37"/>
    <x v="0"/>
    <x v="0"/>
  </r>
  <r>
    <x v="2469"/>
    <n v="54"/>
    <x v="5"/>
    <x v="0"/>
    <x v="3"/>
    <n v="88.69"/>
    <x v="14"/>
    <n v="354.76"/>
    <n v="107"/>
    <x v="0"/>
    <x v="3"/>
    <n v="85.7"/>
    <x v="0"/>
    <d v="2023-09-03T00:00:00"/>
    <x v="2"/>
    <n v="92"/>
    <x v="1"/>
    <n v="0.09"/>
    <x v="1"/>
    <x v="0"/>
  </r>
  <r>
    <x v="2470"/>
    <n v="76"/>
    <x v="3"/>
    <x v="0"/>
    <x v="9"/>
    <n v="49.17"/>
    <x v="10"/>
    <n v="245.85000000000002"/>
    <n v="329"/>
    <x v="0"/>
    <x v="2"/>
    <n v="65.7"/>
    <x v="0"/>
    <d v="2020-09-29T00:00:00"/>
    <x v="1"/>
    <n v="60"/>
    <x v="0"/>
    <n v="0.36"/>
    <x v="0"/>
    <x v="0"/>
  </r>
  <r>
    <x v="2471"/>
    <n v="71"/>
    <x v="3"/>
    <x v="2"/>
    <x v="9"/>
    <n v="97.92"/>
    <x v="10"/>
    <n v="489.6"/>
    <n v="118"/>
    <x v="0"/>
    <x v="2"/>
    <n v="79.900000000000006"/>
    <x v="0"/>
    <d v="2022-04-08T00:00:00"/>
    <x v="0"/>
    <n v="13"/>
    <x v="2"/>
    <n v="0.14000000000000001"/>
    <x v="1"/>
    <x v="0"/>
  </r>
  <r>
    <x v="2472"/>
    <n v="76"/>
    <x v="3"/>
    <x v="1"/>
    <x v="4"/>
    <n v="83.46"/>
    <x v="9"/>
    <n v="1251.8999999999999"/>
    <n v="150"/>
    <x v="0"/>
    <x v="0"/>
    <n v="56.2"/>
    <x v="0"/>
    <d v="2025-04-13T00:00:00"/>
    <x v="2"/>
    <n v="43"/>
    <x v="0"/>
    <n v="0.18"/>
    <x v="1"/>
    <x v="0"/>
  </r>
  <r>
    <x v="2473"/>
    <n v="47"/>
    <x v="5"/>
    <x v="0"/>
    <x v="1"/>
    <n v="44.98"/>
    <x v="9"/>
    <n v="674.69999999999993"/>
    <n v="166"/>
    <x v="0"/>
    <x v="2"/>
    <n v="93.3"/>
    <x v="0"/>
    <d v="2022-09-01T00:00:00"/>
    <x v="0"/>
    <n v="6"/>
    <x v="2"/>
    <n v="0.28999999999999998"/>
    <x v="0"/>
    <x v="0"/>
  </r>
  <r>
    <x v="2474"/>
    <n v="22"/>
    <x v="4"/>
    <x v="1"/>
    <x v="7"/>
    <n v="66.709999999999994"/>
    <x v="6"/>
    <n v="733.81"/>
    <n v="294"/>
    <x v="0"/>
    <x v="0"/>
    <n v="20.3"/>
    <x v="1"/>
    <d v="2021-06-11T00:00:00"/>
    <x v="0"/>
    <n v="97"/>
    <x v="1"/>
    <n v="0.26"/>
    <x v="0"/>
    <x v="0"/>
  </r>
  <r>
    <x v="2474"/>
    <n v="42"/>
    <x v="2"/>
    <x v="1"/>
    <x v="1"/>
    <n v="88.4"/>
    <x v="2"/>
    <n v="618.80000000000007"/>
    <n v="63"/>
    <x v="0"/>
    <x v="1"/>
    <n v="25.6"/>
    <x v="1"/>
    <d v="2022-06-13T00:00:00"/>
    <x v="0"/>
    <n v="15"/>
    <x v="2"/>
    <n v="0.08"/>
    <x v="1"/>
    <x v="0"/>
  </r>
  <r>
    <x v="2475"/>
    <n v="35"/>
    <x v="1"/>
    <x v="0"/>
    <x v="2"/>
    <n v="165.99"/>
    <x v="13"/>
    <n v="2323.86"/>
    <n v="72"/>
    <x v="0"/>
    <x v="3"/>
    <n v="38.299999999999997"/>
    <x v="1"/>
    <d v="2023-08-01T00:00:00"/>
    <x v="2"/>
    <n v="28"/>
    <x v="2"/>
    <n v="0.23"/>
    <x v="0"/>
    <x v="0"/>
  </r>
  <r>
    <x v="2476"/>
    <n v="66"/>
    <x v="3"/>
    <x v="0"/>
    <x v="9"/>
    <n v="175.06"/>
    <x v="7"/>
    <n v="1400.48"/>
    <n v="119"/>
    <x v="0"/>
    <x v="4"/>
    <n v="4.3"/>
    <x v="2"/>
    <d v="2021-01-08T00:00:00"/>
    <x v="0"/>
    <n v="37"/>
    <x v="0"/>
    <n v="0.2"/>
    <x v="1"/>
    <x v="0"/>
  </r>
  <r>
    <x v="2477"/>
    <n v="45"/>
    <x v="2"/>
    <x v="0"/>
    <x v="9"/>
    <n v="23.16"/>
    <x v="0"/>
    <n v="208.44"/>
    <n v="175"/>
    <x v="0"/>
    <x v="1"/>
    <n v="78.3"/>
    <x v="0"/>
    <d v="2023-07-21T00:00:00"/>
    <x v="2"/>
    <n v="39"/>
    <x v="0"/>
    <n v="0.36"/>
    <x v="0"/>
    <x v="0"/>
  </r>
  <r>
    <x v="2477"/>
    <n v="47"/>
    <x v="5"/>
    <x v="0"/>
    <x v="3"/>
    <n v="99.45"/>
    <x v="3"/>
    <n v="994.5"/>
    <n v="185"/>
    <x v="1"/>
    <x v="3"/>
    <n v="77.5"/>
    <x v="0"/>
    <d v="2023-12-17T00:00:00"/>
    <x v="2"/>
    <n v="47"/>
    <x v="0"/>
    <n v="0.03"/>
    <x v="1"/>
    <x v="0"/>
  </r>
  <r>
    <x v="2478"/>
    <n v="42"/>
    <x v="2"/>
    <x v="1"/>
    <x v="6"/>
    <n v="19.96"/>
    <x v="0"/>
    <n v="179.64000000000001"/>
    <n v="133"/>
    <x v="0"/>
    <x v="0"/>
    <n v="51"/>
    <x v="0"/>
    <d v="2023-10-22T00:00:00"/>
    <x v="2"/>
    <n v="47"/>
    <x v="0"/>
    <n v="0.25"/>
    <x v="0"/>
    <x v="0"/>
  </r>
  <r>
    <x v="2479"/>
    <n v="33"/>
    <x v="1"/>
    <x v="1"/>
    <x v="4"/>
    <n v="195.69"/>
    <x v="4"/>
    <n v="1174.1399999999999"/>
    <n v="232"/>
    <x v="0"/>
    <x v="3"/>
    <n v="60.3"/>
    <x v="0"/>
    <d v="2025-03-18T00:00:00"/>
    <x v="2"/>
    <n v="73"/>
    <x v="1"/>
    <n v="0.42"/>
    <x v="0"/>
    <x v="0"/>
  </r>
  <r>
    <x v="2479"/>
    <n v="38"/>
    <x v="2"/>
    <x v="2"/>
    <x v="9"/>
    <n v="62.34"/>
    <x v="7"/>
    <n v="498.72"/>
    <n v="128"/>
    <x v="0"/>
    <x v="4"/>
    <n v="67.900000000000006"/>
    <x v="0"/>
    <d v="2021-04-15T00:00:00"/>
    <x v="0"/>
    <n v="44"/>
    <x v="0"/>
    <n v="0.72"/>
    <x v="2"/>
    <x v="0"/>
  </r>
  <r>
    <x v="2480"/>
    <n v="41"/>
    <x v="2"/>
    <x v="1"/>
    <x v="1"/>
    <n v="142.37"/>
    <x v="12"/>
    <n v="2277.92"/>
    <n v="86"/>
    <x v="0"/>
    <x v="2"/>
    <n v="78.3"/>
    <x v="0"/>
    <d v="2022-09-08T00:00:00"/>
    <x v="0"/>
    <n v="71"/>
    <x v="1"/>
    <n v="0.37"/>
    <x v="0"/>
    <x v="0"/>
  </r>
  <r>
    <x v="2481"/>
    <n v="76"/>
    <x v="3"/>
    <x v="0"/>
    <x v="1"/>
    <n v="104.53"/>
    <x v="3"/>
    <n v="1045.3"/>
    <n v="140"/>
    <x v="0"/>
    <x v="4"/>
    <n v="17.5"/>
    <x v="2"/>
    <d v="2023-12-24T00:00:00"/>
    <x v="2"/>
    <n v="14"/>
    <x v="2"/>
    <n v="0.55000000000000004"/>
    <x v="2"/>
    <x v="0"/>
  </r>
  <r>
    <x v="2482"/>
    <n v="37"/>
    <x v="2"/>
    <x v="0"/>
    <x v="4"/>
    <n v="543.29999999999995"/>
    <x v="6"/>
    <n v="5976.2999999999993"/>
    <n v="164"/>
    <x v="0"/>
    <x v="4"/>
    <n v="79.099999999999994"/>
    <x v="0"/>
    <d v="2022-06-30T00:00:00"/>
    <x v="0"/>
    <n v="25"/>
    <x v="2"/>
    <n v="0.36"/>
    <x v="0"/>
    <x v="0"/>
  </r>
  <r>
    <x v="2483"/>
    <n v="26"/>
    <x v="1"/>
    <x v="0"/>
    <x v="4"/>
    <n v="24.54"/>
    <x v="7"/>
    <n v="196.32"/>
    <n v="242"/>
    <x v="0"/>
    <x v="0"/>
    <n v="40.700000000000003"/>
    <x v="1"/>
    <d v="2023-12-24T00:00:00"/>
    <x v="2"/>
    <n v="23"/>
    <x v="2"/>
    <n v="0.22"/>
    <x v="0"/>
    <x v="0"/>
  </r>
  <r>
    <x v="2484"/>
    <n v="76"/>
    <x v="3"/>
    <x v="0"/>
    <x v="5"/>
    <n v="116.05"/>
    <x v="8"/>
    <n v="1392.6"/>
    <n v="120"/>
    <x v="0"/>
    <x v="0"/>
    <n v="32"/>
    <x v="1"/>
    <d v="2021-09-10T00:00:00"/>
    <x v="0"/>
    <n v="40"/>
    <x v="0"/>
    <n v="0.17"/>
    <x v="1"/>
    <x v="0"/>
  </r>
  <r>
    <x v="2485"/>
    <n v="18"/>
    <x v="4"/>
    <x v="2"/>
    <x v="6"/>
    <n v="85.36"/>
    <x v="3"/>
    <n v="853.6"/>
    <n v="340"/>
    <x v="0"/>
    <x v="0"/>
    <n v="64.900000000000006"/>
    <x v="0"/>
    <d v="2021-08-16T00:00:00"/>
    <x v="0"/>
    <n v="21"/>
    <x v="2"/>
    <n v="0.25"/>
    <x v="0"/>
    <x v="0"/>
  </r>
  <r>
    <x v="2486"/>
    <n v="27"/>
    <x v="1"/>
    <x v="1"/>
    <x v="3"/>
    <n v="71.680000000000007"/>
    <x v="0"/>
    <n v="645.12000000000012"/>
    <n v="315"/>
    <x v="1"/>
    <x v="1"/>
    <n v="30"/>
    <x v="1"/>
    <d v="2021-05-23T00:00:00"/>
    <x v="0"/>
    <n v="66"/>
    <x v="0"/>
    <n v="0.27"/>
    <x v="0"/>
    <x v="0"/>
  </r>
  <r>
    <x v="2487"/>
    <n v="19"/>
    <x v="4"/>
    <x v="1"/>
    <x v="0"/>
    <n v="231.48"/>
    <x v="2"/>
    <n v="1620.36"/>
    <n v="230"/>
    <x v="0"/>
    <x v="1"/>
    <n v="20.6"/>
    <x v="1"/>
    <d v="2021-12-05T00:00:00"/>
    <x v="0"/>
    <n v="76"/>
    <x v="1"/>
    <n v="0.4"/>
    <x v="0"/>
    <x v="0"/>
  </r>
  <r>
    <x v="2488"/>
    <n v="35"/>
    <x v="1"/>
    <x v="1"/>
    <x v="0"/>
    <n v="219.17"/>
    <x v="7"/>
    <n v="1753.36"/>
    <n v="171"/>
    <x v="0"/>
    <x v="0"/>
    <n v="95.1"/>
    <x v="0"/>
    <d v="2022-05-12T00:00:00"/>
    <x v="0"/>
    <n v="59"/>
    <x v="0"/>
    <n v="0.2"/>
    <x v="1"/>
    <x v="0"/>
  </r>
  <r>
    <x v="2489"/>
    <n v="37"/>
    <x v="2"/>
    <x v="1"/>
    <x v="0"/>
    <n v="130.07"/>
    <x v="6"/>
    <n v="1430.77"/>
    <n v="92"/>
    <x v="0"/>
    <x v="1"/>
    <n v="85.1"/>
    <x v="0"/>
    <d v="2024-10-17T00:00:00"/>
    <x v="2"/>
    <n v="43"/>
    <x v="0"/>
    <n v="0.42"/>
    <x v="0"/>
    <x v="0"/>
  </r>
  <r>
    <x v="2489"/>
    <n v="57"/>
    <x v="0"/>
    <x v="0"/>
    <x v="8"/>
    <n v="75.77"/>
    <x v="3"/>
    <n v="757.69999999999993"/>
    <n v="131"/>
    <x v="0"/>
    <x v="3"/>
    <n v="77.099999999999994"/>
    <x v="0"/>
    <d v="2025-05-16T00:00:00"/>
    <x v="2"/>
    <n v="17"/>
    <x v="2"/>
    <n v="0.27"/>
    <x v="0"/>
    <x v="0"/>
  </r>
  <r>
    <x v="2489"/>
    <n v="37"/>
    <x v="2"/>
    <x v="1"/>
    <x v="2"/>
    <n v="59.63"/>
    <x v="8"/>
    <n v="715.56000000000006"/>
    <n v="53"/>
    <x v="0"/>
    <x v="3"/>
    <n v="91.8"/>
    <x v="0"/>
    <d v="2022-02-26T00:00:00"/>
    <x v="0"/>
    <n v="81"/>
    <x v="1"/>
    <n v="0.19"/>
    <x v="1"/>
    <x v="0"/>
  </r>
  <r>
    <x v="2490"/>
    <n v="36"/>
    <x v="2"/>
    <x v="1"/>
    <x v="3"/>
    <n v="65.12"/>
    <x v="9"/>
    <n v="976.80000000000007"/>
    <n v="22"/>
    <x v="0"/>
    <x v="4"/>
    <n v="96.5"/>
    <x v="0"/>
    <d v="2023-06-22T00:00:00"/>
    <x v="2"/>
    <n v="55"/>
    <x v="0"/>
    <n v="0.08"/>
    <x v="1"/>
    <x v="0"/>
  </r>
  <r>
    <x v="2491"/>
    <n v="77"/>
    <x v="3"/>
    <x v="0"/>
    <x v="9"/>
    <n v="157.1"/>
    <x v="5"/>
    <n v="2670.7"/>
    <n v="135"/>
    <x v="0"/>
    <x v="4"/>
    <n v="81"/>
    <x v="0"/>
    <d v="2024-02-08T00:00:00"/>
    <x v="2"/>
    <n v="84"/>
    <x v="1"/>
    <n v="0.06"/>
    <x v="1"/>
    <x v="0"/>
  </r>
  <r>
    <x v="2492"/>
    <n v="32"/>
    <x v="1"/>
    <x v="0"/>
    <x v="5"/>
    <n v="88.56"/>
    <x v="12"/>
    <n v="1416.96"/>
    <n v="244"/>
    <x v="0"/>
    <x v="2"/>
    <n v="76.8"/>
    <x v="0"/>
    <d v="2023-12-21T00:00:00"/>
    <x v="2"/>
    <n v="92"/>
    <x v="1"/>
    <n v="0.05"/>
    <x v="1"/>
    <x v="0"/>
  </r>
  <r>
    <x v="2492"/>
    <n v="39"/>
    <x v="2"/>
    <x v="0"/>
    <x v="6"/>
    <n v="55.09"/>
    <x v="0"/>
    <n v="495.81000000000006"/>
    <n v="213"/>
    <x v="0"/>
    <x v="1"/>
    <n v="97.4"/>
    <x v="0"/>
    <d v="2021-02-14T00:00:00"/>
    <x v="0"/>
    <n v="93"/>
    <x v="1"/>
    <n v="7.0000000000000007E-2"/>
    <x v="1"/>
    <x v="0"/>
  </r>
  <r>
    <x v="2493"/>
    <n v="23"/>
    <x v="4"/>
    <x v="1"/>
    <x v="9"/>
    <m/>
    <x v="7"/>
    <n v="0"/>
    <n v="98"/>
    <x v="0"/>
    <x v="2"/>
    <n v="19.100000000000001"/>
    <x v="2"/>
    <d v="2024-06-29T00:00:00"/>
    <x v="2"/>
    <n v="22"/>
    <x v="2"/>
    <n v="0.21"/>
    <x v="0"/>
    <x v="1"/>
  </r>
  <r>
    <x v="2493"/>
    <n v="25"/>
    <x v="4"/>
    <x v="0"/>
    <x v="8"/>
    <n v="316"/>
    <x v="7"/>
    <n v="2528"/>
    <n v="224"/>
    <x v="0"/>
    <x v="1"/>
    <n v="72.900000000000006"/>
    <x v="0"/>
    <d v="2025-04-18T00:00:00"/>
    <x v="2"/>
    <n v="26"/>
    <x v="2"/>
    <n v="0.5"/>
    <x v="0"/>
    <x v="0"/>
  </r>
  <r>
    <x v="2494"/>
    <n v="78"/>
    <x v="3"/>
    <x v="1"/>
    <x v="0"/>
    <n v="217.84"/>
    <x v="23"/>
    <n v="4792.4800000000005"/>
    <n v="183"/>
    <x v="0"/>
    <x v="4"/>
    <n v="65.400000000000006"/>
    <x v="0"/>
    <d v="2024-03-29T00:00:00"/>
    <x v="2"/>
    <n v="79"/>
    <x v="1"/>
    <n v="0.33"/>
    <x v="0"/>
    <x v="0"/>
  </r>
  <r>
    <x v="2494"/>
    <n v="28"/>
    <x v="1"/>
    <x v="1"/>
    <x v="7"/>
    <n v="37.26"/>
    <x v="3"/>
    <n v="372.59999999999997"/>
    <n v="122"/>
    <x v="0"/>
    <x v="4"/>
    <n v="65.099999999999994"/>
    <x v="0"/>
    <d v="2020-08-29T00:00:00"/>
    <x v="1"/>
    <n v="28"/>
    <x v="2"/>
    <n v="0.49"/>
    <x v="0"/>
    <x v="0"/>
  </r>
  <r>
    <x v="2495"/>
    <n v="70"/>
    <x v="3"/>
    <x v="1"/>
    <x v="0"/>
    <n v="76.37"/>
    <x v="3"/>
    <n v="763.7"/>
    <n v="139"/>
    <x v="0"/>
    <x v="2"/>
    <n v="59.8"/>
    <x v="0"/>
    <d v="2023-10-17T00:00:00"/>
    <x v="2"/>
    <n v="85"/>
    <x v="1"/>
    <n v="0.59"/>
    <x v="2"/>
    <x v="0"/>
  </r>
  <r>
    <x v="2496"/>
    <n v="40"/>
    <x v="2"/>
    <x v="1"/>
    <x v="8"/>
    <n v="245.07"/>
    <x v="4"/>
    <n v="1470.42"/>
    <n v="6"/>
    <x v="0"/>
    <x v="3"/>
    <n v="17.600000000000001"/>
    <x v="2"/>
    <d v="2021-06-09T00:00:00"/>
    <x v="0"/>
    <n v="30"/>
    <x v="2"/>
    <n v="0.28999999999999998"/>
    <x v="0"/>
    <x v="0"/>
  </r>
  <r>
    <x v="2496"/>
    <n v="64"/>
    <x v="0"/>
    <x v="1"/>
    <x v="2"/>
    <n v="40.619999999999997"/>
    <x v="6"/>
    <n v="446.82"/>
    <n v="84"/>
    <x v="0"/>
    <x v="2"/>
    <n v="0"/>
    <x v="2"/>
    <d v="2021-03-09T00:00:00"/>
    <x v="0"/>
    <n v="26"/>
    <x v="2"/>
    <n v="0.18"/>
    <x v="1"/>
    <x v="0"/>
  </r>
  <r>
    <x v="2497"/>
    <n v="54"/>
    <x v="5"/>
    <x v="0"/>
    <x v="3"/>
    <n v="39.590000000000003"/>
    <x v="0"/>
    <n v="356.31000000000006"/>
    <n v="137"/>
    <x v="0"/>
    <x v="0"/>
    <n v="92.2"/>
    <x v="0"/>
    <d v="2023-07-20T00:00:00"/>
    <x v="2"/>
    <n v="79"/>
    <x v="1"/>
    <n v="0.53"/>
    <x v="2"/>
    <x v="0"/>
  </r>
  <r>
    <x v="2498"/>
    <n v="56"/>
    <x v="0"/>
    <x v="0"/>
    <x v="2"/>
    <n v="42.61"/>
    <x v="5"/>
    <n v="724.37"/>
    <n v="201"/>
    <x v="1"/>
    <x v="4"/>
    <n v="44.8"/>
    <x v="1"/>
    <d v="2023-04-09T00:00:00"/>
    <x v="2"/>
    <n v="37"/>
    <x v="0"/>
    <n v="0.2"/>
    <x v="1"/>
    <x v="0"/>
  </r>
  <r>
    <x v="2499"/>
    <n v="18"/>
    <x v="4"/>
    <x v="0"/>
    <x v="5"/>
    <n v="65.599999999999994"/>
    <x v="6"/>
    <n v="721.59999999999991"/>
    <n v="273"/>
    <x v="0"/>
    <x v="2"/>
    <n v="27.5"/>
    <x v="1"/>
    <d v="2024-12-12T00:00:00"/>
    <x v="2"/>
    <n v="64"/>
    <x v="0"/>
    <n v="0.08"/>
    <x v="1"/>
    <x v="0"/>
  </r>
  <r>
    <x v="2500"/>
    <n v="39"/>
    <x v="2"/>
    <x v="0"/>
    <x v="2"/>
    <n v="173.02"/>
    <x v="2"/>
    <n v="1211.1400000000001"/>
    <n v="351"/>
    <x v="0"/>
    <x v="4"/>
    <n v="1.5"/>
    <x v="2"/>
    <d v="2023-02-05T00:00:00"/>
    <x v="2"/>
    <n v="16"/>
    <x v="2"/>
    <n v="0.38"/>
    <x v="0"/>
    <x v="0"/>
  </r>
  <r>
    <x v="2501"/>
    <n v="58"/>
    <x v="0"/>
    <x v="1"/>
    <x v="9"/>
    <n v="75.66"/>
    <x v="9"/>
    <n v="1134.8999999999999"/>
    <n v="261"/>
    <x v="0"/>
    <x v="4"/>
    <n v="63.5"/>
    <x v="0"/>
    <d v="2022-08-15T00:00:00"/>
    <x v="0"/>
    <n v="26"/>
    <x v="2"/>
    <n v="0.08"/>
    <x v="1"/>
    <x v="0"/>
  </r>
  <r>
    <x v="2501"/>
    <n v="20"/>
    <x v="4"/>
    <x v="1"/>
    <x v="5"/>
    <n v="44.88"/>
    <x v="12"/>
    <n v="718.08"/>
    <n v="348"/>
    <x v="0"/>
    <x v="2"/>
    <n v="0"/>
    <x v="2"/>
    <d v="2022-01-21T00:00:00"/>
    <x v="0"/>
    <n v="49"/>
    <x v="0"/>
    <n v="0.08"/>
    <x v="1"/>
    <x v="0"/>
  </r>
  <r>
    <x v="2502"/>
    <n v="47"/>
    <x v="5"/>
    <x v="1"/>
    <x v="1"/>
    <n v="185.68"/>
    <x v="0"/>
    <n v="1671.1200000000001"/>
    <n v="348"/>
    <x v="0"/>
    <x v="3"/>
    <n v="52.2"/>
    <x v="0"/>
    <d v="2025-04-30T00:00:00"/>
    <x v="2"/>
    <n v="4"/>
    <x v="2"/>
    <n v="0.1"/>
    <x v="1"/>
    <x v="0"/>
  </r>
  <r>
    <x v="2503"/>
    <n v="45"/>
    <x v="2"/>
    <x v="1"/>
    <x v="9"/>
    <n v="198.33"/>
    <x v="1"/>
    <n v="2578.29"/>
    <n v="135"/>
    <x v="0"/>
    <x v="2"/>
    <n v="83.9"/>
    <x v="0"/>
    <d v="2024-03-22T00:00:00"/>
    <x v="2"/>
    <n v="7"/>
    <x v="2"/>
    <n v="0.41"/>
    <x v="0"/>
    <x v="0"/>
  </r>
  <r>
    <x v="2504"/>
    <n v="74"/>
    <x v="3"/>
    <x v="0"/>
    <x v="8"/>
    <n v="58.77"/>
    <x v="1"/>
    <n v="764.01"/>
    <n v="195"/>
    <x v="0"/>
    <x v="2"/>
    <n v="24.2"/>
    <x v="1"/>
    <d v="2021-05-07T00:00:00"/>
    <x v="0"/>
    <n v="6"/>
    <x v="2"/>
    <n v="0.19"/>
    <x v="1"/>
    <x v="0"/>
  </r>
  <r>
    <x v="2504"/>
    <n v="43"/>
    <x v="2"/>
    <x v="0"/>
    <x v="6"/>
    <n v="269.52"/>
    <x v="1"/>
    <n v="3503.7599999999998"/>
    <n v="198"/>
    <x v="0"/>
    <x v="4"/>
    <n v="48.5"/>
    <x v="1"/>
    <d v="2023-01-04T00:00:00"/>
    <x v="2"/>
    <n v="79"/>
    <x v="1"/>
    <n v="0.52"/>
    <x v="2"/>
    <x v="0"/>
  </r>
  <r>
    <x v="2505"/>
    <n v="65"/>
    <x v="0"/>
    <x v="1"/>
    <x v="1"/>
    <n v="200.44"/>
    <x v="8"/>
    <n v="2405.2799999999997"/>
    <n v="265"/>
    <x v="0"/>
    <x v="2"/>
    <n v="81.599999999999994"/>
    <x v="0"/>
    <d v="2023-12-01T00:00:00"/>
    <x v="2"/>
    <n v="56"/>
    <x v="0"/>
    <n v="0.31"/>
    <x v="0"/>
    <x v="0"/>
  </r>
  <r>
    <x v="2506"/>
    <n v="44"/>
    <x v="2"/>
    <x v="1"/>
    <x v="3"/>
    <n v="30.39"/>
    <x v="1"/>
    <n v="395.07"/>
    <n v="354"/>
    <x v="0"/>
    <x v="0"/>
    <n v="6.7"/>
    <x v="2"/>
    <d v="2023-12-18T00:00:00"/>
    <x v="2"/>
    <n v="5"/>
    <x v="2"/>
    <n v="0.12"/>
    <x v="1"/>
    <x v="0"/>
  </r>
  <r>
    <x v="2507"/>
    <n v="69"/>
    <x v="3"/>
    <x v="1"/>
    <x v="7"/>
    <n v="165.92"/>
    <x v="1"/>
    <n v="2156.96"/>
    <n v="134"/>
    <x v="0"/>
    <x v="0"/>
    <n v="36.9"/>
    <x v="1"/>
    <d v="2021-06-20T00:00:00"/>
    <x v="0"/>
    <n v="26"/>
    <x v="2"/>
    <n v="0.26"/>
    <x v="0"/>
    <x v="0"/>
  </r>
  <r>
    <x v="2508"/>
    <n v="54"/>
    <x v="5"/>
    <x v="1"/>
    <x v="0"/>
    <n v="117.18"/>
    <x v="17"/>
    <n v="351.54"/>
    <n v="319"/>
    <x v="0"/>
    <x v="3"/>
    <n v="24.2"/>
    <x v="1"/>
    <d v="2023-02-17T00:00:00"/>
    <x v="2"/>
    <n v="27"/>
    <x v="2"/>
    <n v="0.39"/>
    <x v="0"/>
    <x v="0"/>
  </r>
  <r>
    <x v="2508"/>
    <n v="74"/>
    <x v="3"/>
    <x v="0"/>
    <x v="4"/>
    <m/>
    <x v="9"/>
    <n v="0"/>
    <n v="219"/>
    <x v="0"/>
    <x v="2"/>
    <n v="70.2"/>
    <x v="0"/>
    <d v="2024-10-31T00:00:00"/>
    <x v="2"/>
    <n v="7"/>
    <x v="2"/>
    <n v="0.09"/>
    <x v="1"/>
    <x v="1"/>
  </r>
  <r>
    <x v="2509"/>
    <n v="47"/>
    <x v="5"/>
    <x v="0"/>
    <x v="2"/>
    <n v="380.3"/>
    <x v="2"/>
    <n v="2662.1"/>
    <n v="230"/>
    <x v="0"/>
    <x v="3"/>
    <n v="78.7"/>
    <x v="0"/>
    <d v="2023-09-30T00:00:00"/>
    <x v="2"/>
    <n v="5"/>
    <x v="2"/>
    <n v="0.11"/>
    <x v="1"/>
    <x v="0"/>
  </r>
  <r>
    <x v="2510"/>
    <n v="70"/>
    <x v="3"/>
    <x v="0"/>
    <x v="7"/>
    <n v="42.53"/>
    <x v="2"/>
    <n v="297.71000000000004"/>
    <n v="287"/>
    <x v="0"/>
    <x v="3"/>
    <n v="89.9"/>
    <x v="0"/>
    <d v="2020-12-28T00:00:00"/>
    <x v="1"/>
    <n v="58"/>
    <x v="0"/>
    <n v="0.28999999999999998"/>
    <x v="0"/>
    <x v="0"/>
  </r>
  <r>
    <x v="2511"/>
    <n v="22"/>
    <x v="4"/>
    <x v="1"/>
    <x v="3"/>
    <n v="49.17"/>
    <x v="3"/>
    <n v="491.70000000000005"/>
    <n v="169"/>
    <x v="0"/>
    <x v="0"/>
    <n v="63.6"/>
    <x v="0"/>
    <d v="2025-06-06T00:00:00"/>
    <x v="2"/>
    <n v="48"/>
    <x v="0"/>
    <n v="0.82"/>
    <x v="2"/>
    <x v="0"/>
  </r>
  <r>
    <x v="2512"/>
    <n v="21"/>
    <x v="4"/>
    <x v="0"/>
    <x v="8"/>
    <n v="112.77"/>
    <x v="4"/>
    <n v="676.62"/>
    <n v="134"/>
    <x v="0"/>
    <x v="2"/>
    <n v="0"/>
    <x v="2"/>
    <d v="2021-01-01T00:00:00"/>
    <x v="0"/>
    <n v="30"/>
    <x v="2"/>
    <n v="0.04"/>
    <x v="1"/>
    <x v="0"/>
  </r>
  <r>
    <x v="2513"/>
    <n v="36"/>
    <x v="2"/>
    <x v="1"/>
    <x v="0"/>
    <n v="109.35"/>
    <x v="5"/>
    <n v="1858.9499999999998"/>
    <n v="140"/>
    <x v="0"/>
    <x v="3"/>
    <n v="11.3"/>
    <x v="2"/>
    <d v="2024-04-05T00:00:00"/>
    <x v="2"/>
    <n v="46"/>
    <x v="0"/>
    <n v="0.62"/>
    <x v="2"/>
    <x v="0"/>
  </r>
  <r>
    <x v="2513"/>
    <n v="46"/>
    <x v="5"/>
    <x v="0"/>
    <x v="7"/>
    <n v="44.3"/>
    <x v="3"/>
    <n v="443"/>
    <n v="82"/>
    <x v="0"/>
    <x v="1"/>
    <n v="80.7"/>
    <x v="0"/>
    <d v="2022-07-08T00:00:00"/>
    <x v="0"/>
    <n v="72"/>
    <x v="1"/>
    <n v="0.13"/>
    <x v="1"/>
    <x v="0"/>
  </r>
  <r>
    <x v="2513"/>
    <n v="75"/>
    <x v="3"/>
    <x v="0"/>
    <x v="4"/>
    <n v="239.28"/>
    <x v="6"/>
    <n v="2632.08"/>
    <n v="45"/>
    <x v="0"/>
    <x v="0"/>
    <n v="17.8"/>
    <x v="2"/>
    <d v="2024-07-02T00:00:00"/>
    <x v="2"/>
    <n v="40"/>
    <x v="0"/>
    <n v="0.06"/>
    <x v="1"/>
    <x v="0"/>
  </r>
  <r>
    <x v="2514"/>
    <n v="78"/>
    <x v="3"/>
    <x v="1"/>
    <x v="2"/>
    <n v="153.49"/>
    <x v="14"/>
    <n v="613.96"/>
    <n v="257"/>
    <x v="1"/>
    <x v="1"/>
    <n v="73.3"/>
    <x v="0"/>
    <d v="2024-06-11T00:00:00"/>
    <x v="2"/>
    <n v="82"/>
    <x v="1"/>
    <n v="0.53"/>
    <x v="2"/>
    <x v="0"/>
  </r>
  <r>
    <x v="2515"/>
    <n v="51"/>
    <x v="5"/>
    <x v="0"/>
    <x v="8"/>
    <n v="97.98"/>
    <x v="6"/>
    <n v="1077.78"/>
    <n v="264"/>
    <x v="0"/>
    <x v="2"/>
    <n v="96.1"/>
    <x v="0"/>
    <d v="2025-05-22T00:00:00"/>
    <x v="2"/>
    <n v="5"/>
    <x v="2"/>
    <n v="0.19"/>
    <x v="1"/>
    <x v="0"/>
  </r>
  <r>
    <x v="2516"/>
    <n v="53"/>
    <x v="5"/>
    <x v="0"/>
    <x v="8"/>
    <n v="166.39"/>
    <x v="5"/>
    <n v="2828.6299999999997"/>
    <n v="358"/>
    <x v="0"/>
    <x v="3"/>
    <n v="22.3"/>
    <x v="1"/>
    <d v="2022-04-12T00:00:00"/>
    <x v="0"/>
    <n v="81"/>
    <x v="1"/>
    <n v="0.43"/>
    <x v="0"/>
    <x v="0"/>
  </r>
  <r>
    <x v="2517"/>
    <n v="68"/>
    <x v="3"/>
    <x v="1"/>
    <x v="6"/>
    <n v="76.39"/>
    <x v="0"/>
    <n v="687.51"/>
    <n v="36"/>
    <x v="0"/>
    <x v="2"/>
    <n v="56.2"/>
    <x v="0"/>
    <d v="2025-04-01T00:00:00"/>
    <x v="2"/>
    <n v="48"/>
    <x v="0"/>
    <n v="0.45"/>
    <x v="0"/>
    <x v="0"/>
  </r>
  <r>
    <x v="2518"/>
    <n v="23"/>
    <x v="4"/>
    <x v="1"/>
    <x v="2"/>
    <n v="103.82"/>
    <x v="3"/>
    <n v="1038.1999999999998"/>
    <n v="76"/>
    <x v="0"/>
    <x v="1"/>
    <n v="7.3"/>
    <x v="2"/>
    <d v="2022-07-06T00:00:00"/>
    <x v="0"/>
    <n v="56"/>
    <x v="0"/>
    <n v="0.52"/>
    <x v="2"/>
    <x v="0"/>
  </r>
  <r>
    <x v="2519"/>
    <n v="53"/>
    <x v="5"/>
    <x v="1"/>
    <x v="6"/>
    <n v="258.77"/>
    <x v="6"/>
    <n v="2846.47"/>
    <n v="279"/>
    <x v="0"/>
    <x v="2"/>
    <n v="72.7"/>
    <x v="0"/>
    <d v="2021-03-09T00:00:00"/>
    <x v="0"/>
    <n v="83"/>
    <x v="1"/>
    <n v="0.47"/>
    <x v="0"/>
    <x v="0"/>
  </r>
  <r>
    <x v="2520"/>
    <n v="29"/>
    <x v="1"/>
    <x v="1"/>
    <x v="9"/>
    <n v="64.010000000000005"/>
    <x v="9"/>
    <n v="960.15000000000009"/>
    <n v="130"/>
    <x v="0"/>
    <x v="2"/>
    <n v="99.4"/>
    <x v="0"/>
    <d v="2023-05-30T00:00:00"/>
    <x v="2"/>
    <n v="37"/>
    <x v="0"/>
    <n v="0.28000000000000003"/>
    <x v="0"/>
    <x v="0"/>
  </r>
  <r>
    <x v="2521"/>
    <n v="35"/>
    <x v="1"/>
    <x v="1"/>
    <x v="8"/>
    <n v="158.21"/>
    <x v="8"/>
    <n v="1898.52"/>
    <n v="94"/>
    <x v="0"/>
    <x v="1"/>
    <n v="88.6"/>
    <x v="0"/>
    <d v="2021-01-03T00:00:00"/>
    <x v="0"/>
    <n v="30"/>
    <x v="2"/>
    <n v="0.18"/>
    <x v="1"/>
    <x v="0"/>
  </r>
  <r>
    <x v="2522"/>
    <n v="61"/>
    <x v="0"/>
    <x v="1"/>
    <x v="3"/>
    <n v="73.03"/>
    <x v="4"/>
    <n v="438.18"/>
    <n v="0"/>
    <x v="0"/>
    <x v="4"/>
    <n v="31.1"/>
    <x v="1"/>
    <d v="2021-03-19T00:00:00"/>
    <x v="0"/>
    <n v="96"/>
    <x v="1"/>
    <n v="0.12"/>
    <x v="1"/>
    <x v="1"/>
  </r>
  <r>
    <x v="2523"/>
    <n v="27"/>
    <x v="1"/>
    <x v="1"/>
    <x v="4"/>
    <n v="89.2"/>
    <x v="4"/>
    <n v="535.20000000000005"/>
    <n v="111"/>
    <x v="0"/>
    <x v="0"/>
    <n v="76.900000000000006"/>
    <x v="0"/>
    <d v="2024-11-16T00:00:00"/>
    <x v="2"/>
    <n v="2"/>
    <x v="2"/>
    <n v="0.28999999999999998"/>
    <x v="0"/>
    <x v="0"/>
  </r>
  <r>
    <x v="2524"/>
    <n v="61"/>
    <x v="0"/>
    <x v="2"/>
    <x v="1"/>
    <n v="81.739999999999995"/>
    <x v="17"/>
    <n v="245.21999999999997"/>
    <n v="214"/>
    <x v="0"/>
    <x v="0"/>
    <n v="22.3"/>
    <x v="1"/>
    <d v="2024-12-20T00:00:00"/>
    <x v="2"/>
    <n v="55"/>
    <x v="0"/>
    <n v="0.67"/>
    <x v="2"/>
    <x v="0"/>
  </r>
  <r>
    <x v="2525"/>
    <n v="68"/>
    <x v="3"/>
    <x v="1"/>
    <x v="7"/>
    <n v="143.88"/>
    <x v="0"/>
    <n v="1294.92"/>
    <n v="251"/>
    <x v="0"/>
    <x v="1"/>
    <n v="1.7"/>
    <x v="2"/>
    <d v="2020-07-02T00:00:00"/>
    <x v="1"/>
    <n v="19"/>
    <x v="2"/>
    <n v="0.18"/>
    <x v="1"/>
    <x v="0"/>
  </r>
  <r>
    <x v="2526"/>
    <n v="72"/>
    <x v="3"/>
    <x v="0"/>
    <x v="7"/>
    <n v="98.36"/>
    <x v="8"/>
    <n v="1180.32"/>
    <n v="122"/>
    <x v="0"/>
    <x v="2"/>
    <n v="75.2"/>
    <x v="0"/>
    <d v="2023-08-12T00:00:00"/>
    <x v="2"/>
    <n v="77"/>
    <x v="1"/>
    <n v="0.36"/>
    <x v="0"/>
    <x v="0"/>
  </r>
  <r>
    <x v="2526"/>
    <n v="50"/>
    <x v="5"/>
    <x v="2"/>
    <x v="5"/>
    <m/>
    <x v="6"/>
    <n v="0"/>
    <n v="323"/>
    <x v="0"/>
    <x v="2"/>
    <n v="26.7"/>
    <x v="1"/>
    <d v="2021-05-22T00:00:00"/>
    <x v="0"/>
    <n v="69"/>
    <x v="1"/>
    <n v="0.38"/>
    <x v="0"/>
    <x v="1"/>
  </r>
  <r>
    <x v="2527"/>
    <n v="43"/>
    <x v="2"/>
    <x v="1"/>
    <x v="5"/>
    <n v="53.15"/>
    <x v="3"/>
    <n v="531.5"/>
    <n v="112"/>
    <x v="0"/>
    <x v="1"/>
    <n v="63"/>
    <x v="0"/>
    <d v="2023-04-30T00:00:00"/>
    <x v="2"/>
    <n v="11"/>
    <x v="2"/>
    <n v="0.18"/>
    <x v="1"/>
    <x v="0"/>
  </r>
  <r>
    <x v="2528"/>
    <n v="21"/>
    <x v="4"/>
    <x v="2"/>
    <x v="6"/>
    <n v="65.62"/>
    <x v="6"/>
    <n v="721.82"/>
    <n v="274"/>
    <x v="0"/>
    <x v="1"/>
    <n v="56.6"/>
    <x v="0"/>
    <d v="2020-12-17T00:00:00"/>
    <x v="1"/>
    <n v="6"/>
    <x v="2"/>
    <n v="0.28000000000000003"/>
    <x v="0"/>
    <x v="0"/>
  </r>
  <r>
    <x v="2529"/>
    <n v="30"/>
    <x v="1"/>
    <x v="2"/>
    <x v="7"/>
    <n v="63.26"/>
    <x v="10"/>
    <n v="316.3"/>
    <n v="1"/>
    <x v="0"/>
    <x v="1"/>
    <n v="1"/>
    <x v="2"/>
    <d v="2024-02-25T00:00:00"/>
    <x v="2"/>
    <n v="39"/>
    <x v="0"/>
    <n v="0.35"/>
    <x v="0"/>
    <x v="0"/>
  </r>
  <r>
    <x v="2530"/>
    <n v="56"/>
    <x v="0"/>
    <x v="2"/>
    <x v="7"/>
    <n v="43.73"/>
    <x v="0"/>
    <n v="393.57"/>
    <n v="240"/>
    <x v="0"/>
    <x v="2"/>
    <n v="37.6"/>
    <x v="1"/>
    <d v="2023-03-27T00:00:00"/>
    <x v="2"/>
    <n v="28"/>
    <x v="2"/>
    <n v="0.35"/>
    <x v="0"/>
    <x v="0"/>
  </r>
  <r>
    <x v="2531"/>
    <n v="70"/>
    <x v="3"/>
    <x v="2"/>
    <x v="8"/>
    <n v="95.49"/>
    <x v="0"/>
    <n v="859.41"/>
    <n v="154"/>
    <x v="0"/>
    <x v="2"/>
    <n v="83.5"/>
    <x v="0"/>
    <d v="2024-03-13T00:00:00"/>
    <x v="2"/>
    <n v="14"/>
    <x v="2"/>
    <n v="0.39"/>
    <x v="0"/>
    <x v="0"/>
  </r>
  <r>
    <x v="2532"/>
    <n v="50"/>
    <x v="5"/>
    <x v="0"/>
    <x v="5"/>
    <n v="102.37"/>
    <x v="9"/>
    <n v="1535.5500000000002"/>
    <n v="359"/>
    <x v="0"/>
    <x v="0"/>
    <n v="0"/>
    <x v="2"/>
    <d v="2022-02-24T00:00:00"/>
    <x v="0"/>
    <n v="15"/>
    <x v="2"/>
    <n v="0.43"/>
    <x v="0"/>
    <x v="0"/>
  </r>
  <r>
    <x v="2532"/>
    <n v="50"/>
    <x v="5"/>
    <x v="0"/>
    <x v="8"/>
    <n v="70.88"/>
    <x v="2"/>
    <n v="496.15999999999997"/>
    <n v="340"/>
    <x v="0"/>
    <x v="2"/>
    <n v="71.7"/>
    <x v="0"/>
    <d v="2024-06-20T00:00:00"/>
    <x v="2"/>
    <n v="25"/>
    <x v="2"/>
    <n v="0.4"/>
    <x v="0"/>
    <x v="0"/>
  </r>
  <r>
    <x v="2533"/>
    <n v="73"/>
    <x v="3"/>
    <x v="1"/>
    <x v="3"/>
    <n v="209.58"/>
    <x v="7"/>
    <n v="1676.64"/>
    <n v="18"/>
    <x v="0"/>
    <x v="3"/>
    <n v="69.900000000000006"/>
    <x v="0"/>
    <d v="2020-12-15T00:00:00"/>
    <x v="1"/>
    <n v="52"/>
    <x v="0"/>
    <n v="0.73"/>
    <x v="2"/>
    <x v="0"/>
  </r>
  <r>
    <x v="2534"/>
    <n v="28"/>
    <x v="1"/>
    <x v="0"/>
    <x v="8"/>
    <n v="75.03"/>
    <x v="3"/>
    <n v="750.3"/>
    <n v="284"/>
    <x v="0"/>
    <x v="1"/>
    <n v="78.7"/>
    <x v="0"/>
    <d v="2020-10-28T00:00:00"/>
    <x v="1"/>
    <n v="58"/>
    <x v="0"/>
    <n v="0.32"/>
    <x v="0"/>
    <x v="0"/>
  </r>
  <r>
    <x v="2535"/>
    <n v="48"/>
    <x v="5"/>
    <x v="0"/>
    <x v="0"/>
    <n v="109"/>
    <x v="1"/>
    <n v="1417"/>
    <n v="191"/>
    <x v="0"/>
    <x v="3"/>
    <n v="0"/>
    <x v="2"/>
    <d v="2021-10-14T00:00:00"/>
    <x v="0"/>
    <n v="27"/>
    <x v="2"/>
    <n v="0.33"/>
    <x v="0"/>
    <x v="0"/>
  </r>
  <r>
    <x v="2536"/>
    <n v="74"/>
    <x v="3"/>
    <x v="1"/>
    <x v="5"/>
    <n v="125.42"/>
    <x v="13"/>
    <n v="1755.88"/>
    <n v="231"/>
    <x v="0"/>
    <x v="4"/>
    <n v="87.5"/>
    <x v="0"/>
    <d v="2022-03-26T00:00:00"/>
    <x v="0"/>
    <n v="73"/>
    <x v="1"/>
    <n v="0.43"/>
    <x v="0"/>
    <x v="0"/>
  </r>
  <r>
    <x v="2537"/>
    <n v="62"/>
    <x v="0"/>
    <x v="0"/>
    <x v="3"/>
    <n v="196.78"/>
    <x v="3"/>
    <n v="1967.8"/>
    <n v="335"/>
    <x v="0"/>
    <x v="4"/>
    <n v="72.599999999999994"/>
    <x v="0"/>
    <d v="2022-10-27T00:00:00"/>
    <x v="0"/>
    <n v="61"/>
    <x v="0"/>
    <n v="0.56999999999999995"/>
    <x v="2"/>
    <x v="0"/>
  </r>
  <r>
    <x v="2537"/>
    <n v="37"/>
    <x v="2"/>
    <x v="1"/>
    <x v="6"/>
    <n v="176.1"/>
    <x v="6"/>
    <n v="1937.1"/>
    <n v="279"/>
    <x v="0"/>
    <x v="4"/>
    <n v="18.899999999999999"/>
    <x v="2"/>
    <d v="2022-06-11T00:00:00"/>
    <x v="0"/>
    <n v="25"/>
    <x v="2"/>
    <n v="0.42"/>
    <x v="0"/>
    <x v="0"/>
  </r>
  <r>
    <x v="2538"/>
    <n v="45"/>
    <x v="2"/>
    <x v="1"/>
    <x v="2"/>
    <n v="85.12"/>
    <x v="7"/>
    <n v="680.96"/>
    <n v="207"/>
    <x v="0"/>
    <x v="1"/>
    <n v="44.7"/>
    <x v="1"/>
    <d v="2023-05-03T00:00:00"/>
    <x v="2"/>
    <n v="8"/>
    <x v="2"/>
    <n v="0.21"/>
    <x v="0"/>
    <x v="0"/>
  </r>
  <r>
    <x v="2539"/>
    <n v="33"/>
    <x v="1"/>
    <x v="0"/>
    <x v="9"/>
    <n v="235.27"/>
    <x v="13"/>
    <n v="3293.78"/>
    <n v="20"/>
    <x v="0"/>
    <x v="0"/>
    <n v="70.2"/>
    <x v="0"/>
    <d v="2025-05-17T00:00:00"/>
    <x v="2"/>
    <n v="2"/>
    <x v="2"/>
    <n v="0.5"/>
    <x v="0"/>
    <x v="0"/>
  </r>
  <r>
    <x v="2540"/>
    <n v="28"/>
    <x v="1"/>
    <x v="1"/>
    <x v="0"/>
    <n v="162.77000000000001"/>
    <x v="3"/>
    <n v="1627.7"/>
    <n v="337"/>
    <x v="0"/>
    <x v="4"/>
    <n v="47.8"/>
    <x v="1"/>
    <d v="2020-08-04T00:00:00"/>
    <x v="1"/>
    <n v="2"/>
    <x v="2"/>
    <n v="0.5"/>
    <x v="0"/>
    <x v="0"/>
  </r>
  <r>
    <x v="2541"/>
    <n v="26"/>
    <x v="1"/>
    <x v="1"/>
    <x v="2"/>
    <n v="93.67"/>
    <x v="6"/>
    <n v="1030.3700000000001"/>
    <n v="149"/>
    <x v="0"/>
    <x v="3"/>
    <n v="0.2"/>
    <x v="2"/>
    <d v="2020-09-05T00:00:00"/>
    <x v="1"/>
    <n v="23"/>
    <x v="2"/>
    <n v="0.13"/>
    <x v="1"/>
    <x v="0"/>
  </r>
  <r>
    <x v="2542"/>
    <n v="39"/>
    <x v="2"/>
    <x v="0"/>
    <x v="8"/>
    <n v="67.13"/>
    <x v="8"/>
    <n v="805.56"/>
    <n v="133"/>
    <x v="0"/>
    <x v="3"/>
    <n v="8.6999999999999993"/>
    <x v="2"/>
    <d v="2025-03-22T00:00:00"/>
    <x v="2"/>
    <n v="56"/>
    <x v="0"/>
    <n v="0.27"/>
    <x v="0"/>
    <x v="0"/>
  </r>
  <r>
    <x v="2542"/>
    <n v="39"/>
    <x v="2"/>
    <x v="2"/>
    <x v="8"/>
    <n v="86.86"/>
    <x v="2"/>
    <n v="608.02"/>
    <n v="216"/>
    <x v="0"/>
    <x v="4"/>
    <n v="0.5"/>
    <x v="2"/>
    <d v="2024-04-13T00:00:00"/>
    <x v="2"/>
    <n v="61"/>
    <x v="0"/>
    <n v="0.16"/>
    <x v="1"/>
    <x v="0"/>
  </r>
  <r>
    <x v="2543"/>
    <n v="38"/>
    <x v="2"/>
    <x v="1"/>
    <x v="1"/>
    <n v="114.01"/>
    <x v="3"/>
    <n v="1140.1000000000001"/>
    <n v="188"/>
    <x v="0"/>
    <x v="0"/>
    <n v="78"/>
    <x v="0"/>
    <d v="2022-05-12T00:00:00"/>
    <x v="0"/>
    <n v="35"/>
    <x v="0"/>
    <n v="0.44"/>
    <x v="0"/>
    <x v="0"/>
  </r>
  <r>
    <x v="2544"/>
    <n v="68"/>
    <x v="3"/>
    <x v="0"/>
    <x v="8"/>
    <n v="66.13"/>
    <x v="8"/>
    <n v="793.56"/>
    <n v="114"/>
    <x v="1"/>
    <x v="1"/>
    <n v="57"/>
    <x v="0"/>
    <d v="2023-02-27T00:00:00"/>
    <x v="2"/>
    <n v="85"/>
    <x v="1"/>
    <n v="0.45"/>
    <x v="0"/>
    <x v="0"/>
  </r>
  <r>
    <x v="2545"/>
    <n v="31"/>
    <x v="1"/>
    <x v="1"/>
    <x v="4"/>
    <n v="219.13"/>
    <x v="8"/>
    <n v="2629.56"/>
    <n v="52"/>
    <x v="0"/>
    <x v="3"/>
    <n v="11.4"/>
    <x v="2"/>
    <d v="2023-07-26T00:00:00"/>
    <x v="2"/>
    <n v="11"/>
    <x v="2"/>
    <n v="0.28000000000000003"/>
    <x v="0"/>
    <x v="0"/>
  </r>
  <r>
    <x v="2546"/>
    <n v="27"/>
    <x v="1"/>
    <x v="2"/>
    <x v="3"/>
    <n v="173.07"/>
    <x v="10"/>
    <n v="865.34999999999991"/>
    <n v="309"/>
    <x v="1"/>
    <x v="1"/>
    <n v="0"/>
    <x v="2"/>
    <d v="2024-12-19T00:00:00"/>
    <x v="2"/>
    <n v="48"/>
    <x v="0"/>
    <n v="0.23"/>
    <x v="0"/>
    <x v="0"/>
  </r>
  <r>
    <x v="2547"/>
    <n v="20"/>
    <x v="4"/>
    <x v="0"/>
    <x v="5"/>
    <n v="69.650000000000006"/>
    <x v="4"/>
    <n v="417.90000000000003"/>
    <n v="173"/>
    <x v="0"/>
    <x v="3"/>
    <n v="76.3"/>
    <x v="0"/>
    <d v="2024-03-02T00:00:00"/>
    <x v="2"/>
    <n v="2"/>
    <x v="2"/>
    <n v="0.12"/>
    <x v="1"/>
    <x v="0"/>
  </r>
  <r>
    <x v="2547"/>
    <n v="30"/>
    <x v="1"/>
    <x v="1"/>
    <x v="0"/>
    <n v="107.94"/>
    <x v="7"/>
    <n v="863.52"/>
    <n v="233"/>
    <x v="0"/>
    <x v="0"/>
    <n v="43"/>
    <x v="1"/>
    <d v="2022-05-18T00:00:00"/>
    <x v="0"/>
    <n v="18"/>
    <x v="2"/>
    <n v="0.25"/>
    <x v="0"/>
    <x v="0"/>
  </r>
  <r>
    <x v="2547"/>
    <n v="42"/>
    <x v="2"/>
    <x v="0"/>
    <x v="6"/>
    <n v="61.71"/>
    <x v="2"/>
    <n v="431.97"/>
    <n v="54"/>
    <x v="0"/>
    <x v="1"/>
    <n v="13.3"/>
    <x v="2"/>
    <d v="2020-12-20T00:00:00"/>
    <x v="1"/>
    <n v="92"/>
    <x v="1"/>
    <n v="0.31"/>
    <x v="0"/>
    <x v="0"/>
  </r>
  <r>
    <x v="2548"/>
    <n v="26"/>
    <x v="1"/>
    <x v="0"/>
    <x v="3"/>
    <n v="35.369999999999997"/>
    <x v="7"/>
    <n v="282.95999999999998"/>
    <n v="23"/>
    <x v="0"/>
    <x v="3"/>
    <n v="98.9"/>
    <x v="0"/>
    <d v="2022-08-01T00:00:00"/>
    <x v="0"/>
    <n v="64"/>
    <x v="0"/>
    <n v="0.37"/>
    <x v="0"/>
    <x v="0"/>
  </r>
  <r>
    <x v="2549"/>
    <n v="21"/>
    <x v="4"/>
    <x v="1"/>
    <x v="0"/>
    <n v="43.74"/>
    <x v="3"/>
    <n v="437.40000000000003"/>
    <n v="111"/>
    <x v="0"/>
    <x v="1"/>
    <n v="85.9"/>
    <x v="0"/>
    <d v="2021-11-10T00:00:00"/>
    <x v="0"/>
    <n v="74"/>
    <x v="1"/>
    <n v="0.16"/>
    <x v="1"/>
    <x v="0"/>
  </r>
  <r>
    <x v="2550"/>
    <n v="75"/>
    <x v="3"/>
    <x v="0"/>
    <x v="1"/>
    <n v="88.25"/>
    <x v="0"/>
    <n v="794.25"/>
    <n v="143"/>
    <x v="1"/>
    <x v="1"/>
    <n v="0"/>
    <x v="2"/>
    <d v="2025-05-20T00:00:00"/>
    <x v="2"/>
    <n v="64"/>
    <x v="0"/>
    <n v="0.45"/>
    <x v="0"/>
    <x v="0"/>
  </r>
  <r>
    <x v="2550"/>
    <n v="66"/>
    <x v="3"/>
    <x v="0"/>
    <x v="0"/>
    <n v="75.52"/>
    <x v="6"/>
    <n v="830.71999999999991"/>
    <n v="287"/>
    <x v="0"/>
    <x v="0"/>
    <n v="31.2"/>
    <x v="1"/>
    <d v="2023-09-09T00:00:00"/>
    <x v="2"/>
    <n v="8"/>
    <x v="2"/>
    <n v="0.19"/>
    <x v="1"/>
    <x v="0"/>
  </r>
  <r>
    <x v="2551"/>
    <n v="54"/>
    <x v="5"/>
    <x v="1"/>
    <x v="8"/>
    <n v="101.74"/>
    <x v="0"/>
    <n v="915.66"/>
    <n v="172"/>
    <x v="0"/>
    <x v="1"/>
    <n v="83.7"/>
    <x v="0"/>
    <d v="2024-08-27T00:00:00"/>
    <x v="2"/>
    <n v="66"/>
    <x v="0"/>
    <n v="0.34"/>
    <x v="0"/>
    <x v="0"/>
  </r>
  <r>
    <x v="2551"/>
    <n v="52"/>
    <x v="5"/>
    <x v="0"/>
    <x v="3"/>
    <n v="60.05"/>
    <x v="6"/>
    <n v="660.55"/>
    <n v="165"/>
    <x v="0"/>
    <x v="2"/>
    <n v="26.1"/>
    <x v="1"/>
    <d v="2022-08-16T00:00:00"/>
    <x v="0"/>
    <n v="15"/>
    <x v="2"/>
    <n v="0.24"/>
    <x v="0"/>
    <x v="0"/>
  </r>
  <r>
    <x v="2552"/>
    <n v="31"/>
    <x v="1"/>
    <x v="0"/>
    <x v="1"/>
    <n v="84.56"/>
    <x v="6"/>
    <n v="930.16000000000008"/>
    <n v="192"/>
    <x v="0"/>
    <x v="2"/>
    <n v="50.7"/>
    <x v="0"/>
    <d v="2024-08-20T00:00:00"/>
    <x v="2"/>
    <n v="36"/>
    <x v="0"/>
    <n v="0.41"/>
    <x v="0"/>
    <x v="0"/>
  </r>
  <r>
    <x v="2552"/>
    <n v="56"/>
    <x v="0"/>
    <x v="1"/>
    <x v="8"/>
    <n v="94.9"/>
    <x v="8"/>
    <n v="1138.8000000000002"/>
    <n v="242"/>
    <x v="0"/>
    <x v="3"/>
    <n v="34.700000000000003"/>
    <x v="1"/>
    <d v="2024-01-27T00:00:00"/>
    <x v="2"/>
    <n v="62"/>
    <x v="0"/>
    <n v="0.55000000000000004"/>
    <x v="2"/>
    <x v="0"/>
  </r>
  <r>
    <x v="2553"/>
    <n v="48"/>
    <x v="5"/>
    <x v="0"/>
    <x v="1"/>
    <m/>
    <x v="3"/>
    <n v="0"/>
    <n v="110"/>
    <x v="0"/>
    <x v="3"/>
    <n v="25.7"/>
    <x v="1"/>
    <d v="2025-06-02T00:00:00"/>
    <x v="2"/>
    <n v="77"/>
    <x v="1"/>
    <n v="7.0000000000000007E-2"/>
    <x v="1"/>
    <x v="1"/>
  </r>
  <r>
    <x v="2554"/>
    <n v="70"/>
    <x v="3"/>
    <x v="1"/>
    <x v="5"/>
    <n v="79.06"/>
    <x v="0"/>
    <n v="711.54"/>
    <n v="331"/>
    <x v="0"/>
    <x v="2"/>
    <n v="43.7"/>
    <x v="1"/>
    <d v="2020-11-05T00:00:00"/>
    <x v="1"/>
    <n v="82"/>
    <x v="1"/>
    <n v="0.44"/>
    <x v="0"/>
    <x v="0"/>
  </r>
  <r>
    <x v="2555"/>
    <n v="35"/>
    <x v="1"/>
    <x v="0"/>
    <x v="4"/>
    <n v="43.9"/>
    <x v="2"/>
    <n v="307.3"/>
    <n v="325"/>
    <x v="0"/>
    <x v="2"/>
    <n v="24.5"/>
    <x v="1"/>
    <d v="2020-12-21T00:00:00"/>
    <x v="1"/>
    <n v="51"/>
    <x v="0"/>
    <n v="0.25"/>
    <x v="0"/>
    <x v="0"/>
  </r>
  <r>
    <x v="2556"/>
    <n v="53"/>
    <x v="5"/>
    <x v="0"/>
    <x v="6"/>
    <n v="63.81"/>
    <x v="6"/>
    <n v="701.91000000000008"/>
    <n v="131"/>
    <x v="0"/>
    <x v="2"/>
    <n v="64.400000000000006"/>
    <x v="0"/>
    <d v="2025-05-23T00:00:00"/>
    <x v="2"/>
    <n v="67"/>
    <x v="1"/>
    <n v="0.26"/>
    <x v="0"/>
    <x v="0"/>
  </r>
  <r>
    <x v="2556"/>
    <n v="20"/>
    <x v="4"/>
    <x v="2"/>
    <x v="6"/>
    <n v="82.2"/>
    <x v="2"/>
    <n v="575.4"/>
    <n v="222"/>
    <x v="0"/>
    <x v="3"/>
    <n v="89.7"/>
    <x v="0"/>
    <d v="2024-05-22T00:00:00"/>
    <x v="2"/>
    <n v="93"/>
    <x v="1"/>
    <n v="0.2"/>
    <x v="1"/>
    <x v="0"/>
  </r>
  <r>
    <x v="2557"/>
    <n v="54"/>
    <x v="5"/>
    <x v="1"/>
    <x v="5"/>
    <n v="42.99"/>
    <x v="0"/>
    <n v="386.91"/>
    <n v="293"/>
    <x v="0"/>
    <x v="1"/>
    <n v="0"/>
    <x v="2"/>
    <d v="2024-08-10T00:00:00"/>
    <x v="2"/>
    <n v="21"/>
    <x v="2"/>
    <n v="0.41"/>
    <x v="0"/>
    <x v="0"/>
  </r>
  <r>
    <x v="2558"/>
    <n v="20"/>
    <x v="4"/>
    <x v="1"/>
    <x v="8"/>
    <n v="181"/>
    <x v="7"/>
    <n v="1448"/>
    <n v="235"/>
    <x v="0"/>
    <x v="0"/>
    <n v="85.3"/>
    <x v="0"/>
    <d v="2022-01-29T00:00:00"/>
    <x v="0"/>
    <n v="15"/>
    <x v="2"/>
    <n v="7.0000000000000007E-2"/>
    <x v="1"/>
    <x v="0"/>
  </r>
  <r>
    <x v="2558"/>
    <n v="58"/>
    <x v="0"/>
    <x v="1"/>
    <x v="5"/>
    <n v="78.680000000000007"/>
    <x v="3"/>
    <n v="786.80000000000007"/>
    <n v="133"/>
    <x v="0"/>
    <x v="0"/>
    <n v="0"/>
    <x v="2"/>
    <d v="2024-04-18T00:00:00"/>
    <x v="2"/>
    <n v="68"/>
    <x v="1"/>
    <n v="0.13"/>
    <x v="1"/>
    <x v="0"/>
  </r>
  <r>
    <x v="2559"/>
    <n v="51"/>
    <x v="5"/>
    <x v="0"/>
    <x v="0"/>
    <n v="41.48"/>
    <x v="13"/>
    <n v="580.71999999999991"/>
    <n v="167"/>
    <x v="0"/>
    <x v="1"/>
    <n v="14.7"/>
    <x v="2"/>
    <d v="2023-10-06T00:00:00"/>
    <x v="2"/>
    <n v="90"/>
    <x v="1"/>
    <n v="0.17"/>
    <x v="1"/>
    <x v="0"/>
  </r>
  <r>
    <x v="2560"/>
    <n v="77"/>
    <x v="3"/>
    <x v="0"/>
    <x v="7"/>
    <n v="72.11"/>
    <x v="3"/>
    <n v="721.1"/>
    <n v="211"/>
    <x v="0"/>
    <x v="0"/>
    <n v="30.8"/>
    <x v="1"/>
    <d v="2023-04-15T00:00:00"/>
    <x v="2"/>
    <n v="57"/>
    <x v="0"/>
    <n v="0.17"/>
    <x v="1"/>
    <x v="0"/>
  </r>
  <r>
    <x v="2561"/>
    <n v="70"/>
    <x v="3"/>
    <x v="0"/>
    <x v="4"/>
    <n v="34.53"/>
    <x v="3"/>
    <n v="345.3"/>
    <n v="304"/>
    <x v="0"/>
    <x v="1"/>
    <n v="0.9"/>
    <x v="2"/>
    <d v="2023-09-19T00:00:00"/>
    <x v="2"/>
    <n v="76"/>
    <x v="1"/>
    <n v="0.38"/>
    <x v="0"/>
    <x v="0"/>
  </r>
  <r>
    <x v="2562"/>
    <n v="38"/>
    <x v="2"/>
    <x v="1"/>
    <x v="5"/>
    <n v="154.08000000000001"/>
    <x v="6"/>
    <n v="1694.88"/>
    <n v="285"/>
    <x v="0"/>
    <x v="1"/>
    <n v="42"/>
    <x v="1"/>
    <d v="2024-06-08T00:00:00"/>
    <x v="2"/>
    <n v="86"/>
    <x v="1"/>
    <n v="0.11"/>
    <x v="1"/>
    <x v="0"/>
  </r>
  <r>
    <x v="2562"/>
    <n v="50"/>
    <x v="5"/>
    <x v="1"/>
    <x v="4"/>
    <n v="70.150000000000006"/>
    <x v="1"/>
    <n v="911.95"/>
    <n v="97"/>
    <x v="0"/>
    <x v="0"/>
    <n v="40.9"/>
    <x v="1"/>
    <d v="2022-09-21T00:00:00"/>
    <x v="0"/>
    <n v="52"/>
    <x v="0"/>
    <n v="0.43"/>
    <x v="0"/>
    <x v="0"/>
  </r>
  <r>
    <x v="2563"/>
    <n v="67"/>
    <x v="3"/>
    <x v="0"/>
    <x v="1"/>
    <n v="167.7"/>
    <x v="14"/>
    <n v="670.8"/>
    <n v="11"/>
    <x v="0"/>
    <x v="2"/>
    <n v="0"/>
    <x v="2"/>
    <d v="2022-10-13T00:00:00"/>
    <x v="0"/>
    <n v="79"/>
    <x v="1"/>
    <n v="0.08"/>
    <x v="1"/>
    <x v="0"/>
  </r>
  <r>
    <x v="2564"/>
    <n v="61"/>
    <x v="0"/>
    <x v="1"/>
    <x v="6"/>
    <n v="29.12"/>
    <x v="3"/>
    <n v="291.2"/>
    <n v="235"/>
    <x v="0"/>
    <x v="0"/>
    <n v="92"/>
    <x v="0"/>
    <d v="2023-03-04T00:00:00"/>
    <x v="2"/>
    <n v="50"/>
    <x v="0"/>
    <n v="0.3"/>
    <x v="0"/>
    <x v="0"/>
  </r>
  <r>
    <x v="2564"/>
    <n v="42"/>
    <x v="2"/>
    <x v="0"/>
    <x v="3"/>
    <n v="145.02000000000001"/>
    <x v="0"/>
    <n v="1305.18"/>
    <n v="201"/>
    <x v="0"/>
    <x v="1"/>
    <n v="39.200000000000003"/>
    <x v="1"/>
    <d v="2023-03-08T00:00:00"/>
    <x v="2"/>
    <n v="17"/>
    <x v="2"/>
    <n v="0.18"/>
    <x v="1"/>
    <x v="0"/>
  </r>
  <r>
    <x v="2565"/>
    <n v="76"/>
    <x v="3"/>
    <x v="1"/>
    <x v="9"/>
    <m/>
    <x v="6"/>
    <n v="0"/>
    <n v="6"/>
    <x v="0"/>
    <x v="2"/>
    <n v="15.8"/>
    <x v="2"/>
    <d v="2024-08-21T00:00:00"/>
    <x v="2"/>
    <n v="42"/>
    <x v="0"/>
    <n v="0.28000000000000003"/>
    <x v="0"/>
    <x v="1"/>
  </r>
  <r>
    <x v="2565"/>
    <n v="32"/>
    <x v="1"/>
    <x v="0"/>
    <x v="3"/>
    <n v="115.77"/>
    <x v="3"/>
    <n v="1157.7"/>
    <n v="344"/>
    <x v="0"/>
    <x v="1"/>
    <n v="24.8"/>
    <x v="1"/>
    <d v="2024-02-16T00:00:00"/>
    <x v="2"/>
    <n v="87"/>
    <x v="1"/>
    <n v="0.3"/>
    <x v="0"/>
    <x v="0"/>
  </r>
  <r>
    <x v="2566"/>
    <n v="21"/>
    <x v="4"/>
    <x v="1"/>
    <x v="2"/>
    <n v="40.92"/>
    <x v="7"/>
    <n v="327.36"/>
    <n v="22"/>
    <x v="0"/>
    <x v="0"/>
    <n v="97.2"/>
    <x v="0"/>
    <d v="2023-06-08T00:00:00"/>
    <x v="2"/>
    <n v="91"/>
    <x v="1"/>
    <n v="0.36"/>
    <x v="0"/>
    <x v="0"/>
  </r>
  <r>
    <x v="2567"/>
    <n v="34"/>
    <x v="1"/>
    <x v="0"/>
    <x v="0"/>
    <n v="171.28"/>
    <x v="16"/>
    <n v="3083.04"/>
    <n v="94"/>
    <x v="0"/>
    <x v="4"/>
    <n v="66.400000000000006"/>
    <x v="0"/>
    <d v="2025-05-13T00:00:00"/>
    <x v="2"/>
    <n v="99"/>
    <x v="1"/>
    <n v="0.56000000000000005"/>
    <x v="2"/>
    <x v="0"/>
  </r>
  <r>
    <x v="2568"/>
    <n v="57"/>
    <x v="0"/>
    <x v="1"/>
    <x v="4"/>
    <n v="92.75"/>
    <x v="6"/>
    <n v="1020.25"/>
    <n v="171"/>
    <x v="0"/>
    <x v="0"/>
    <n v="65.099999999999994"/>
    <x v="0"/>
    <d v="2021-08-29T00:00:00"/>
    <x v="0"/>
    <n v="18"/>
    <x v="2"/>
    <n v="0.25"/>
    <x v="0"/>
    <x v="0"/>
  </r>
  <r>
    <x v="2568"/>
    <n v="72"/>
    <x v="3"/>
    <x v="0"/>
    <x v="1"/>
    <n v="32"/>
    <x v="3"/>
    <n v="320"/>
    <n v="336"/>
    <x v="0"/>
    <x v="0"/>
    <n v="50.3"/>
    <x v="0"/>
    <d v="2023-01-26T00:00:00"/>
    <x v="2"/>
    <n v="98"/>
    <x v="1"/>
    <n v="0.15"/>
    <x v="1"/>
    <x v="0"/>
  </r>
  <r>
    <x v="2568"/>
    <n v="37"/>
    <x v="2"/>
    <x v="1"/>
    <x v="4"/>
    <n v="28.68"/>
    <x v="8"/>
    <n v="344.15999999999997"/>
    <n v="7"/>
    <x v="0"/>
    <x v="3"/>
    <n v="15.4"/>
    <x v="2"/>
    <d v="2025-04-23T00:00:00"/>
    <x v="2"/>
    <n v="6"/>
    <x v="2"/>
    <n v="0.27"/>
    <x v="0"/>
    <x v="0"/>
  </r>
  <r>
    <x v="2569"/>
    <n v="20"/>
    <x v="4"/>
    <x v="0"/>
    <x v="6"/>
    <n v="91.33"/>
    <x v="10"/>
    <n v="456.65"/>
    <n v="318"/>
    <x v="0"/>
    <x v="1"/>
    <n v="42.3"/>
    <x v="1"/>
    <d v="2024-05-04T00:00:00"/>
    <x v="2"/>
    <n v="76"/>
    <x v="1"/>
    <n v="0.26"/>
    <x v="0"/>
    <x v="0"/>
  </r>
  <r>
    <x v="2570"/>
    <n v="29"/>
    <x v="1"/>
    <x v="1"/>
    <x v="4"/>
    <n v="101.94"/>
    <x v="8"/>
    <n v="1223.28"/>
    <n v="54"/>
    <x v="0"/>
    <x v="4"/>
    <n v="14.6"/>
    <x v="2"/>
    <d v="2023-04-25T00:00:00"/>
    <x v="2"/>
    <n v="69"/>
    <x v="1"/>
    <n v="0.15"/>
    <x v="1"/>
    <x v="0"/>
  </r>
  <r>
    <x v="2571"/>
    <n v="72"/>
    <x v="3"/>
    <x v="0"/>
    <x v="1"/>
    <n v="50.51"/>
    <x v="3"/>
    <n v="505.09999999999997"/>
    <n v="169"/>
    <x v="0"/>
    <x v="3"/>
    <n v="12.9"/>
    <x v="2"/>
    <d v="2025-05-13T00:00:00"/>
    <x v="2"/>
    <n v="97"/>
    <x v="1"/>
    <n v="0.56999999999999995"/>
    <x v="2"/>
    <x v="0"/>
  </r>
  <r>
    <x v="2572"/>
    <n v="77"/>
    <x v="3"/>
    <x v="1"/>
    <x v="3"/>
    <n v="81.13"/>
    <x v="3"/>
    <n v="811.3"/>
    <n v="137"/>
    <x v="0"/>
    <x v="3"/>
    <n v="53.4"/>
    <x v="0"/>
    <d v="2025-03-18T00:00:00"/>
    <x v="2"/>
    <n v="82"/>
    <x v="1"/>
    <n v="0.21"/>
    <x v="0"/>
    <x v="0"/>
  </r>
  <r>
    <x v="2573"/>
    <n v="35"/>
    <x v="1"/>
    <x v="1"/>
    <x v="2"/>
    <n v="48.19"/>
    <x v="12"/>
    <n v="771.04"/>
    <n v="141"/>
    <x v="0"/>
    <x v="0"/>
    <n v="36.200000000000003"/>
    <x v="1"/>
    <d v="2022-09-24T00:00:00"/>
    <x v="0"/>
    <n v="39"/>
    <x v="0"/>
    <n v="0.34"/>
    <x v="0"/>
    <x v="0"/>
  </r>
  <r>
    <x v="2573"/>
    <n v="35"/>
    <x v="1"/>
    <x v="0"/>
    <x v="4"/>
    <n v="43.03"/>
    <x v="7"/>
    <n v="344.24"/>
    <n v="80"/>
    <x v="0"/>
    <x v="1"/>
    <n v="49.1"/>
    <x v="1"/>
    <d v="2023-10-12T00:00:00"/>
    <x v="2"/>
    <n v="44"/>
    <x v="0"/>
    <n v="0.22"/>
    <x v="0"/>
    <x v="0"/>
  </r>
  <r>
    <x v="2574"/>
    <n v="37"/>
    <x v="2"/>
    <x v="1"/>
    <x v="2"/>
    <n v="78.489999999999995"/>
    <x v="4"/>
    <n v="470.93999999999994"/>
    <n v="281"/>
    <x v="0"/>
    <x v="0"/>
    <n v="96.6"/>
    <x v="0"/>
    <d v="2020-08-07T00:00:00"/>
    <x v="1"/>
    <n v="19"/>
    <x v="2"/>
    <n v="0.3"/>
    <x v="0"/>
    <x v="0"/>
  </r>
  <r>
    <x v="2574"/>
    <n v="37"/>
    <x v="2"/>
    <x v="0"/>
    <x v="8"/>
    <m/>
    <x v="6"/>
    <n v="0"/>
    <n v="219"/>
    <x v="0"/>
    <x v="4"/>
    <n v="48.5"/>
    <x v="1"/>
    <d v="2023-09-21T00:00:00"/>
    <x v="2"/>
    <n v="21"/>
    <x v="2"/>
    <n v="0.36"/>
    <x v="0"/>
    <x v="1"/>
  </r>
  <r>
    <x v="2574"/>
    <n v="29"/>
    <x v="1"/>
    <x v="0"/>
    <x v="9"/>
    <m/>
    <x v="6"/>
    <n v="0"/>
    <n v="308"/>
    <x v="0"/>
    <x v="1"/>
    <n v="66.099999999999994"/>
    <x v="0"/>
    <d v="2021-10-26T00:00:00"/>
    <x v="0"/>
    <n v="80"/>
    <x v="1"/>
    <n v="0.53"/>
    <x v="2"/>
    <x v="1"/>
  </r>
  <r>
    <x v="2575"/>
    <n v="62"/>
    <x v="0"/>
    <x v="0"/>
    <x v="7"/>
    <n v="87.27"/>
    <x v="3"/>
    <n v="872.69999999999993"/>
    <n v="174"/>
    <x v="0"/>
    <x v="3"/>
    <n v="47.3"/>
    <x v="1"/>
    <d v="2020-06-30T00:00:00"/>
    <x v="1"/>
    <n v="60"/>
    <x v="0"/>
    <n v="0.56999999999999995"/>
    <x v="2"/>
    <x v="0"/>
  </r>
  <r>
    <x v="2576"/>
    <n v="29"/>
    <x v="1"/>
    <x v="0"/>
    <x v="7"/>
    <n v="52.13"/>
    <x v="5"/>
    <n v="886.21"/>
    <n v="106"/>
    <x v="0"/>
    <x v="3"/>
    <n v="27.5"/>
    <x v="1"/>
    <d v="2020-07-24T00:00:00"/>
    <x v="1"/>
    <n v="68"/>
    <x v="1"/>
    <n v="0.52"/>
    <x v="2"/>
    <x v="0"/>
  </r>
  <r>
    <x v="2576"/>
    <n v="72"/>
    <x v="3"/>
    <x v="1"/>
    <x v="2"/>
    <n v="228.3"/>
    <x v="8"/>
    <n v="2739.6000000000004"/>
    <n v="127"/>
    <x v="0"/>
    <x v="0"/>
    <n v="96.9"/>
    <x v="0"/>
    <d v="2024-02-24T00:00:00"/>
    <x v="2"/>
    <n v="87"/>
    <x v="1"/>
    <n v="0.12"/>
    <x v="1"/>
    <x v="0"/>
  </r>
  <r>
    <x v="2577"/>
    <n v="45"/>
    <x v="2"/>
    <x v="0"/>
    <x v="4"/>
    <n v="80.650000000000006"/>
    <x v="0"/>
    <n v="725.85"/>
    <n v="192"/>
    <x v="0"/>
    <x v="1"/>
    <n v="13.6"/>
    <x v="2"/>
    <d v="2024-02-06T00:00:00"/>
    <x v="2"/>
    <n v="6"/>
    <x v="2"/>
    <n v="0.21"/>
    <x v="0"/>
    <x v="0"/>
  </r>
  <r>
    <x v="2577"/>
    <n v="20"/>
    <x v="4"/>
    <x v="0"/>
    <x v="9"/>
    <n v="73.87"/>
    <x v="3"/>
    <n v="738.7"/>
    <n v="148"/>
    <x v="0"/>
    <x v="4"/>
    <n v="38.6"/>
    <x v="1"/>
    <d v="2022-07-10T00:00:00"/>
    <x v="0"/>
    <n v="56"/>
    <x v="0"/>
    <n v="0.21"/>
    <x v="0"/>
    <x v="0"/>
  </r>
  <r>
    <x v="2578"/>
    <n v="56"/>
    <x v="0"/>
    <x v="1"/>
    <x v="4"/>
    <n v="67.540000000000006"/>
    <x v="3"/>
    <n v="675.40000000000009"/>
    <n v="245"/>
    <x v="0"/>
    <x v="4"/>
    <n v="21.2"/>
    <x v="1"/>
    <d v="2022-06-22T00:00:00"/>
    <x v="0"/>
    <n v="58"/>
    <x v="0"/>
    <n v="0.44"/>
    <x v="0"/>
    <x v="0"/>
  </r>
  <r>
    <x v="2578"/>
    <n v="41"/>
    <x v="2"/>
    <x v="1"/>
    <x v="3"/>
    <n v="43.17"/>
    <x v="3"/>
    <n v="431.70000000000005"/>
    <n v="260"/>
    <x v="0"/>
    <x v="2"/>
    <n v="99.9"/>
    <x v="0"/>
    <d v="2022-03-03T00:00:00"/>
    <x v="0"/>
    <n v="27"/>
    <x v="2"/>
    <n v="0.26"/>
    <x v="0"/>
    <x v="0"/>
  </r>
  <r>
    <x v="2579"/>
    <n v="78"/>
    <x v="3"/>
    <x v="0"/>
    <x v="5"/>
    <n v="51.88"/>
    <x v="12"/>
    <n v="830.08"/>
    <n v="102"/>
    <x v="0"/>
    <x v="4"/>
    <n v="85.2"/>
    <x v="0"/>
    <d v="2024-08-17T00:00:00"/>
    <x v="2"/>
    <n v="39"/>
    <x v="0"/>
    <n v="0.46"/>
    <x v="0"/>
    <x v="0"/>
  </r>
  <r>
    <x v="2580"/>
    <n v="50"/>
    <x v="5"/>
    <x v="0"/>
    <x v="9"/>
    <n v="91.43"/>
    <x v="6"/>
    <n v="1005.73"/>
    <n v="110"/>
    <x v="0"/>
    <x v="4"/>
    <n v="79.7"/>
    <x v="0"/>
    <d v="2021-07-07T00:00:00"/>
    <x v="0"/>
    <n v="32"/>
    <x v="2"/>
    <n v="0.23"/>
    <x v="0"/>
    <x v="0"/>
  </r>
  <r>
    <x v="2581"/>
    <n v="54"/>
    <x v="5"/>
    <x v="1"/>
    <x v="5"/>
    <n v="31.55"/>
    <x v="4"/>
    <n v="189.3"/>
    <n v="288"/>
    <x v="0"/>
    <x v="2"/>
    <n v="29.8"/>
    <x v="1"/>
    <d v="2023-10-25T00:00:00"/>
    <x v="2"/>
    <n v="44"/>
    <x v="0"/>
    <n v="0.45"/>
    <x v="0"/>
    <x v="0"/>
  </r>
  <r>
    <x v="2582"/>
    <n v="18"/>
    <x v="4"/>
    <x v="0"/>
    <x v="2"/>
    <n v="118.71"/>
    <x v="1"/>
    <n v="1543.23"/>
    <n v="3"/>
    <x v="0"/>
    <x v="2"/>
    <n v="1.8"/>
    <x v="2"/>
    <d v="2020-11-17T00:00:00"/>
    <x v="1"/>
    <n v="16"/>
    <x v="2"/>
    <n v="0.25"/>
    <x v="0"/>
    <x v="0"/>
  </r>
  <r>
    <x v="2582"/>
    <n v="28"/>
    <x v="1"/>
    <x v="0"/>
    <x v="4"/>
    <n v="51.58"/>
    <x v="6"/>
    <n v="567.38"/>
    <n v="210"/>
    <x v="0"/>
    <x v="1"/>
    <n v="32.5"/>
    <x v="1"/>
    <d v="2021-06-12T00:00:00"/>
    <x v="0"/>
    <n v="69"/>
    <x v="1"/>
    <n v="0.47"/>
    <x v="0"/>
    <x v="0"/>
  </r>
  <r>
    <x v="2583"/>
    <n v="36"/>
    <x v="2"/>
    <x v="1"/>
    <x v="1"/>
    <n v="187.61"/>
    <x v="6"/>
    <n v="2063.71"/>
    <n v="34"/>
    <x v="0"/>
    <x v="1"/>
    <n v="44.1"/>
    <x v="1"/>
    <d v="2023-09-24T00:00:00"/>
    <x v="2"/>
    <n v="35"/>
    <x v="0"/>
    <n v="0.13"/>
    <x v="1"/>
    <x v="0"/>
  </r>
  <r>
    <x v="2584"/>
    <n v="22"/>
    <x v="4"/>
    <x v="1"/>
    <x v="7"/>
    <n v="73.61"/>
    <x v="7"/>
    <n v="588.88"/>
    <n v="157"/>
    <x v="0"/>
    <x v="3"/>
    <n v="37.700000000000003"/>
    <x v="1"/>
    <d v="2021-06-04T00:00:00"/>
    <x v="0"/>
    <n v="7"/>
    <x v="2"/>
    <n v="0.22"/>
    <x v="0"/>
    <x v="0"/>
  </r>
  <r>
    <x v="2584"/>
    <n v="29"/>
    <x v="1"/>
    <x v="2"/>
    <x v="5"/>
    <n v="105.22"/>
    <x v="3"/>
    <n v="1052.2"/>
    <n v="341"/>
    <x v="0"/>
    <x v="3"/>
    <n v="95"/>
    <x v="0"/>
    <d v="2024-07-20T00:00:00"/>
    <x v="2"/>
    <n v="80"/>
    <x v="1"/>
    <n v="0.46"/>
    <x v="0"/>
    <x v="0"/>
  </r>
  <r>
    <x v="2585"/>
    <n v="34"/>
    <x v="1"/>
    <x v="0"/>
    <x v="3"/>
    <n v="42.36"/>
    <x v="17"/>
    <n v="127.08"/>
    <n v="113"/>
    <x v="0"/>
    <x v="0"/>
    <n v="61.2"/>
    <x v="0"/>
    <d v="2020-12-21T00:00:00"/>
    <x v="1"/>
    <n v="16"/>
    <x v="2"/>
    <n v="0.13"/>
    <x v="1"/>
    <x v="0"/>
  </r>
  <r>
    <x v="2586"/>
    <n v="37"/>
    <x v="2"/>
    <x v="2"/>
    <x v="9"/>
    <n v="29.8"/>
    <x v="6"/>
    <n v="327.8"/>
    <n v="90"/>
    <x v="0"/>
    <x v="2"/>
    <n v="18.5"/>
    <x v="2"/>
    <d v="2020-08-27T00:00:00"/>
    <x v="1"/>
    <n v="56"/>
    <x v="0"/>
    <n v="0.33"/>
    <x v="0"/>
    <x v="0"/>
  </r>
  <r>
    <x v="2587"/>
    <n v="23"/>
    <x v="4"/>
    <x v="1"/>
    <x v="5"/>
    <n v="73.430000000000007"/>
    <x v="3"/>
    <n v="734.30000000000007"/>
    <n v="340"/>
    <x v="0"/>
    <x v="4"/>
    <n v="0"/>
    <x v="2"/>
    <d v="2022-10-05T00:00:00"/>
    <x v="0"/>
    <n v="43"/>
    <x v="0"/>
    <n v="0.47"/>
    <x v="0"/>
    <x v="0"/>
  </r>
  <r>
    <x v="2588"/>
    <n v="74"/>
    <x v="3"/>
    <x v="1"/>
    <x v="6"/>
    <n v="180.35"/>
    <x v="14"/>
    <n v="721.4"/>
    <n v="119"/>
    <x v="0"/>
    <x v="4"/>
    <n v="11.3"/>
    <x v="2"/>
    <d v="2021-10-11T00:00:00"/>
    <x v="0"/>
    <n v="57"/>
    <x v="0"/>
    <n v="0.16"/>
    <x v="1"/>
    <x v="0"/>
  </r>
  <r>
    <x v="2588"/>
    <n v="59"/>
    <x v="0"/>
    <x v="1"/>
    <x v="5"/>
    <n v="171.26"/>
    <x v="6"/>
    <n v="1883.86"/>
    <n v="69"/>
    <x v="0"/>
    <x v="4"/>
    <n v="20.9"/>
    <x v="1"/>
    <d v="2025-05-18T00:00:00"/>
    <x v="2"/>
    <n v="89"/>
    <x v="1"/>
    <n v="0.19"/>
    <x v="1"/>
    <x v="0"/>
  </r>
  <r>
    <x v="2589"/>
    <n v="49"/>
    <x v="5"/>
    <x v="0"/>
    <x v="8"/>
    <n v="67.91"/>
    <x v="3"/>
    <n v="679.09999999999991"/>
    <n v="330"/>
    <x v="0"/>
    <x v="0"/>
    <n v="77.3"/>
    <x v="0"/>
    <d v="2023-11-30T00:00:00"/>
    <x v="2"/>
    <n v="54"/>
    <x v="0"/>
    <n v="0.06"/>
    <x v="1"/>
    <x v="0"/>
  </r>
  <r>
    <x v="2590"/>
    <n v="38"/>
    <x v="2"/>
    <x v="2"/>
    <x v="6"/>
    <n v="101.62"/>
    <x v="7"/>
    <n v="812.96"/>
    <n v="158"/>
    <x v="0"/>
    <x v="4"/>
    <n v="17.100000000000001"/>
    <x v="2"/>
    <d v="2024-11-27T00:00:00"/>
    <x v="2"/>
    <n v="49"/>
    <x v="0"/>
    <n v="0.05"/>
    <x v="1"/>
    <x v="0"/>
  </r>
  <r>
    <x v="2591"/>
    <n v="58"/>
    <x v="0"/>
    <x v="0"/>
    <x v="4"/>
    <n v="35.47"/>
    <x v="10"/>
    <n v="177.35"/>
    <n v="59"/>
    <x v="0"/>
    <x v="1"/>
    <n v="10.6"/>
    <x v="2"/>
    <d v="2024-04-04T00:00:00"/>
    <x v="2"/>
    <n v="86"/>
    <x v="1"/>
    <n v="0.08"/>
    <x v="1"/>
    <x v="0"/>
  </r>
  <r>
    <x v="2592"/>
    <n v="50"/>
    <x v="5"/>
    <x v="0"/>
    <x v="7"/>
    <n v="75.75"/>
    <x v="0"/>
    <n v="681.75"/>
    <n v="176"/>
    <x v="0"/>
    <x v="2"/>
    <n v="57.3"/>
    <x v="0"/>
    <d v="2021-10-03T00:00:00"/>
    <x v="0"/>
    <n v="71"/>
    <x v="1"/>
    <n v="0.27"/>
    <x v="0"/>
    <x v="0"/>
  </r>
  <r>
    <x v="2592"/>
    <n v="27"/>
    <x v="1"/>
    <x v="0"/>
    <x v="9"/>
    <m/>
    <x v="0"/>
    <n v="0"/>
    <n v="68"/>
    <x v="0"/>
    <x v="1"/>
    <n v="17.399999999999999"/>
    <x v="2"/>
    <d v="2025-03-12T00:00:00"/>
    <x v="2"/>
    <n v="66"/>
    <x v="0"/>
    <n v="0.18"/>
    <x v="1"/>
    <x v="1"/>
  </r>
  <r>
    <x v="2593"/>
    <n v="29"/>
    <x v="1"/>
    <x v="0"/>
    <x v="4"/>
    <n v="163.13999999999999"/>
    <x v="0"/>
    <n v="1468.2599999999998"/>
    <n v="328"/>
    <x v="0"/>
    <x v="2"/>
    <n v="27.5"/>
    <x v="1"/>
    <d v="2024-04-21T00:00:00"/>
    <x v="2"/>
    <n v="71"/>
    <x v="1"/>
    <n v="0.48"/>
    <x v="0"/>
    <x v="0"/>
  </r>
  <r>
    <x v="2594"/>
    <n v="79"/>
    <x v="3"/>
    <x v="0"/>
    <x v="1"/>
    <n v="65.05"/>
    <x v="1"/>
    <n v="845.65"/>
    <n v="122"/>
    <x v="0"/>
    <x v="0"/>
    <n v="5.9"/>
    <x v="2"/>
    <d v="2023-05-06T00:00:00"/>
    <x v="2"/>
    <n v="62"/>
    <x v="0"/>
    <n v="0.23"/>
    <x v="0"/>
    <x v="0"/>
  </r>
  <r>
    <x v="2594"/>
    <n v="50"/>
    <x v="5"/>
    <x v="1"/>
    <x v="9"/>
    <n v="137.6"/>
    <x v="7"/>
    <n v="1100.8"/>
    <n v="94"/>
    <x v="0"/>
    <x v="1"/>
    <n v="0"/>
    <x v="2"/>
    <d v="2022-07-07T00:00:00"/>
    <x v="0"/>
    <n v="71"/>
    <x v="1"/>
    <n v="0.08"/>
    <x v="1"/>
    <x v="0"/>
  </r>
  <r>
    <x v="2595"/>
    <n v="35"/>
    <x v="1"/>
    <x v="2"/>
    <x v="0"/>
    <n v="46.42"/>
    <x v="14"/>
    <n v="185.68"/>
    <n v="32"/>
    <x v="0"/>
    <x v="1"/>
    <n v="48.5"/>
    <x v="1"/>
    <d v="2023-12-10T00:00:00"/>
    <x v="2"/>
    <n v="67"/>
    <x v="1"/>
    <n v="0.55000000000000004"/>
    <x v="2"/>
    <x v="0"/>
  </r>
  <r>
    <x v="2596"/>
    <n v="75"/>
    <x v="3"/>
    <x v="1"/>
    <x v="5"/>
    <n v="171.02"/>
    <x v="2"/>
    <n v="1197.1400000000001"/>
    <n v="347"/>
    <x v="1"/>
    <x v="4"/>
    <n v="19.600000000000001"/>
    <x v="2"/>
    <d v="2024-08-12T00:00:00"/>
    <x v="2"/>
    <n v="12"/>
    <x v="2"/>
    <n v="0.33"/>
    <x v="0"/>
    <x v="0"/>
  </r>
  <r>
    <x v="2596"/>
    <n v="70"/>
    <x v="3"/>
    <x v="0"/>
    <x v="1"/>
    <n v="87.81"/>
    <x v="7"/>
    <n v="702.48"/>
    <n v="221"/>
    <x v="0"/>
    <x v="0"/>
    <n v="65.5"/>
    <x v="0"/>
    <d v="2023-08-06T00:00:00"/>
    <x v="2"/>
    <n v="46"/>
    <x v="0"/>
    <n v="0.28000000000000003"/>
    <x v="0"/>
    <x v="0"/>
  </r>
  <r>
    <x v="2597"/>
    <n v="68"/>
    <x v="3"/>
    <x v="2"/>
    <x v="5"/>
    <n v="54.93"/>
    <x v="3"/>
    <n v="549.29999999999995"/>
    <n v="359"/>
    <x v="0"/>
    <x v="1"/>
    <n v="34.799999999999997"/>
    <x v="1"/>
    <d v="2022-02-12T00:00:00"/>
    <x v="0"/>
    <n v="52"/>
    <x v="0"/>
    <n v="0.4"/>
    <x v="0"/>
    <x v="0"/>
  </r>
  <r>
    <x v="2597"/>
    <n v="74"/>
    <x v="3"/>
    <x v="1"/>
    <x v="1"/>
    <n v="23.52"/>
    <x v="6"/>
    <n v="258.71999999999997"/>
    <n v="101"/>
    <x v="0"/>
    <x v="0"/>
    <n v="70"/>
    <x v="0"/>
    <d v="2023-12-14T00:00:00"/>
    <x v="2"/>
    <n v="98"/>
    <x v="1"/>
    <n v="0.24"/>
    <x v="0"/>
    <x v="0"/>
  </r>
  <r>
    <x v="2598"/>
    <n v="56"/>
    <x v="0"/>
    <x v="0"/>
    <x v="9"/>
    <n v="81.349999999999994"/>
    <x v="17"/>
    <n v="244.04999999999998"/>
    <n v="72"/>
    <x v="0"/>
    <x v="1"/>
    <n v="60.4"/>
    <x v="0"/>
    <d v="2024-05-28T00:00:00"/>
    <x v="2"/>
    <n v="29"/>
    <x v="2"/>
    <n v="0.19"/>
    <x v="1"/>
    <x v="0"/>
  </r>
  <r>
    <x v="2599"/>
    <n v="78"/>
    <x v="3"/>
    <x v="1"/>
    <x v="5"/>
    <n v="42.67"/>
    <x v="7"/>
    <n v="341.36"/>
    <n v="13"/>
    <x v="0"/>
    <x v="1"/>
    <n v="39.200000000000003"/>
    <x v="1"/>
    <d v="2022-08-06T00:00:00"/>
    <x v="0"/>
    <n v="22"/>
    <x v="2"/>
    <n v="0.47"/>
    <x v="0"/>
    <x v="0"/>
  </r>
  <r>
    <x v="2599"/>
    <n v="19"/>
    <x v="4"/>
    <x v="1"/>
    <x v="1"/>
    <n v="80.53"/>
    <x v="3"/>
    <n v="805.3"/>
    <n v="84"/>
    <x v="0"/>
    <x v="1"/>
    <n v="76.5"/>
    <x v="0"/>
    <d v="2025-02-03T00:00:00"/>
    <x v="2"/>
    <n v="90"/>
    <x v="1"/>
    <n v="0.49"/>
    <x v="0"/>
    <x v="0"/>
  </r>
  <r>
    <x v="2600"/>
    <n v="62"/>
    <x v="0"/>
    <x v="0"/>
    <x v="9"/>
    <n v="128.36000000000001"/>
    <x v="3"/>
    <n v="1283.6000000000001"/>
    <n v="173"/>
    <x v="0"/>
    <x v="2"/>
    <n v="82.7"/>
    <x v="0"/>
    <d v="2023-04-23T00:00:00"/>
    <x v="2"/>
    <n v="23"/>
    <x v="2"/>
    <n v="0.45"/>
    <x v="0"/>
    <x v="0"/>
  </r>
  <r>
    <x v="2600"/>
    <n v="51"/>
    <x v="5"/>
    <x v="0"/>
    <x v="4"/>
    <n v="58.35"/>
    <x v="6"/>
    <n v="641.85"/>
    <n v="200"/>
    <x v="0"/>
    <x v="3"/>
    <n v="77.8"/>
    <x v="0"/>
    <d v="2023-09-01T00:00:00"/>
    <x v="2"/>
    <n v="60"/>
    <x v="0"/>
    <n v="0.28999999999999998"/>
    <x v="0"/>
    <x v="0"/>
  </r>
  <r>
    <x v="2601"/>
    <n v="67"/>
    <x v="3"/>
    <x v="0"/>
    <x v="2"/>
    <n v="149.66"/>
    <x v="8"/>
    <n v="1795.92"/>
    <n v="333"/>
    <x v="0"/>
    <x v="3"/>
    <n v="73.8"/>
    <x v="0"/>
    <d v="2024-06-17T00:00:00"/>
    <x v="2"/>
    <n v="75"/>
    <x v="1"/>
    <n v="0.25"/>
    <x v="0"/>
    <x v="0"/>
  </r>
  <r>
    <x v="2601"/>
    <n v="47"/>
    <x v="5"/>
    <x v="0"/>
    <x v="8"/>
    <n v="135.22999999999999"/>
    <x v="13"/>
    <n v="1893.2199999999998"/>
    <n v="77"/>
    <x v="0"/>
    <x v="2"/>
    <n v="87.2"/>
    <x v="0"/>
    <d v="2024-04-15T00:00:00"/>
    <x v="2"/>
    <n v="66"/>
    <x v="0"/>
    <n v="0.46"/>
    <x v="0"/>
    <x v="0"/>
  </r>
  <r>
    <x v="2602"/>
    <n v="44"/>
    <x v="2"/>
    <x v="1"/>
    <x v="9"/>
    <n v="129.59"/>
    <x v="3"/>
    <n v="1295.9000000000001"/>
    <n v="249"/>
    <x v="0"/>
    <x v="0"/>
    <n v="69.2"/>
    <x v="0"/>
    <d v="2023-04-14T00:00:00"/>
    <x v="2"/>
    <n v="92"/>
    <x v="1"/>
    <n v="0.37"/>
    <x v="0"/>
    <x v="0"/>
  </r>
  <r>
    <x v="2603"/>
    <n v="62"/>
    <x v="0"/>
    <x v="2"/>
    <x v="7"/>
    <n v="121.84"/>
    <x v="7"/>
    <n v="974.72"/>
    <n v="162"/>
    <x v="0"/>
    <x v="4"/>
    <n v="36.200000000000003"/>
    <x v="1"/>
    <d v="2021-10-17T00:00:00"/>
    <x v="0"/>
    <n v="59"/>
    <x v="0"/>
    <n v="0.57999999999999996"/>
    <x v="2"/>
    <x v="0"/>
  </r>
  <r>
    <x v="2603"/>
    <n v="54"/>
    <x v="5"/>
    <x v="2"/>
    <x v="8"/>
    <n v="83.68"/>
    <x v="6"/>
    <n v="920.48"/>
    <n v="172"/>
    <x v="0"/>
    <x v="2"/>
    <n v="82"/>
    <x v="0"/>
    <d v="2022-01-08T00:00:00"/>
    <x v="0"/>
    <n v="43"/>
    <x v="0"/>
    <n v="0.33"/>
    <x v="0"/>
    <x v="0"/>
  </r>
  <r>
    <x v="2604"/>
    <n v="67"/>
    <x v="3"/>
    <x v="0"/>
    <x v="0"/>
    <n v="61.98"/>
    <x v="7"/>
    <n v="495.84"/>
    <n v="160"/>
    <x v="0"/>
    <x v="4"/>
    <n v="35"/>
    <x v="1"/>
    <d v="2020-12-04T00:00:00"/>
    <x v="1"/>
    <n v="46"/>
    <x v="0"/>
    <n v="0.31"/>
    <x v="0"/>
    <x v="0"/>
  </r>
  <r>
    <x v="2604"/>
    <n v="61"/>
    <x v="0"/>
    <x v="0"/>
    <x v="1"/>
    <n v="150.22999999999999"/>
    <x v="9"/>
    <n v="2253.4499999999998"/>
    <n v="244"/>
    <x v="0"/>
    <x v="1"/>
    <n v="25.2"/>
    <x v="1"/>
    <d v="2024-04-08T00:00:00"/>
    <x v="2"/>
    <n v="52"/>
    <x v="0"/>
    <n v="0.05"/>
    <x v="1"/>
    <x v="0"/>
  </r>
  <r>
    <x v="2605"/>
    <n v="60"/>
    <x v="0"/>
    <x v="0"/>
    <x v="6"/>
    <n v="245.07"/>
    <x v="7"/>
    <n v="1960.56"/>
    <n v="175"/>
    <x v="0"/>
    <x v="4"/>
    <n v="0.2"/>
    <x v="2"/>
    <d v="2021-08-16T00:00:00"/>
    <x v="0"/>
    <n v="9"/>
    <x v="2"/>
    <n v="0.24"/>
    <x v="0"/>
    <x v="0"/>
  </r>
  <r>
    <x v="2606"/>
    <n v="55"/>
    <x v="5"/>
    <x v="1"/>
    <x v="2"/>
    <n v="59.87"/>
    <x v="4"/>
    <n v="359.21999999999997"/>
    <n v="133"/>
    <x v="0"/>
    <x v="0"/>
    <n v="48.9"/>
    <x v="1"/>
    <d v="2022-12-25T00:00:00"/>
    <x v="0"/>
    <n v="33"/>
    <x v="2"/>
    <n v="0.1"/>
    <x v="1"/>
    <x v="0"/>
  </r>
  <r>
    <x v="2606"/>
    <n v="42"/>
    <x v="2"/>
    <x v="0"/>
    <x v="8"/>
    <n v="185.17"/>
    <x v="8"/>
    <n v="2222.04"/>
    <n v="294"/>
    <x v="0"/>
    <x v="0"/>
    <n v="63.9"/>
    <x v="0"/>
    <d v="2024-11-14T00:00:00"/>
    <x v="2"/>
    <n v="33"/>
    <x v="2"/>
    <n v="0.2"/>
    <x v="1"/>
    <x v="0"/>
  </r>
  <r>
    <x v="2607"/>
    <n v="74"/>
    <x v="3"/>
    <x v="1"/>
    <x v="5"/>
    <n v="149.94999999999999"/>
    <x v="5"/>
    <n v="2549.1499999999996"/>
    <n v="294"/>
    <x v="0"/>
    <x v="0"/>
    <n v="60.7"/>
    <x v="0"/>
    <d v="2024-12-22T00:00:00"/>
    <x v="2"/>
    <n v="74"/>
    <x v="1"/>
    <n v="0.15"/>
    <x v="1"/>
    <x v="0"/>
  </r>
  <r>
    <x v="2608"/>
    <n v="31"/>
    <x v="1"/>
    <x v="1"/>
    <x v="4"/>
    <n v="28.4"/>
    <x v="13"/>
    <n v="397.59999999999997"/>
    <n v="334"/>
    <x v="0"/>
    <x v="4"/>
    <n v="48.9"/>
    <x v="1"/>
    <d v="2023-08-13T00:00:00"/>
    <x v="2"/>
    <n v="4"/>
    <x v="2"/>
    <n v="0.6"/>
    <x v="2"/>
    <x v="0"/>
  </r>
  <r>
    <x v="2609"/>
    <n v="30"/>
    <x v="1"/>
    <x v="0"/>
    <x v="5"/>
    <n v="429.27"/>
    <x v="3"/>
    <n v="4292.7"/>
    <n v="12"/>
    <x v="0"/>
    <x v="4"/>
    <n v="0"/>
    <x v="2"/>
    <d v="2025-03-05T00:00:00"/>
    <x v="2"/>
    <n v="70"/>
    <x v="1"/>
    <n v="0.21"/>
    <x v="0"/>
    <x v="0"/>
  </r>
  <r>
    <x v="2610"/>
    <n v="69"/>
    <x v="3"/>
    <x v="1"/>
    <x v="5"/>
    <n v="56.53"/>
    <x v="7"/>
    <n v="452.24"/>
    <n v="125"/>
    <x v="0"/>
    <x v="4"/>
    <n v="87.9"/>
    <x v="0"/>
    <d v="2024-02-25T00:00:00"/>
    <x v="2"/>
    <n v="45"/>
    <x v="0"/>
    <n v="0.31"/>
    <x v="0"/>
    <x v="0"/>
  </r>
  <r>
    <x v="2611"/>
    <n v="70"/>
    <x v="3"/>
    <x v="0"/>
    <x v="6"/>
    <n v="118.2"/>
    <x v="3"/>
    <n v="1182"/>
    <n v="29"/>
    <x v="0"/>
    <x v="1"/>
    <n v="9.3000000000000007"/>
    <x v="2"/>
    <d v="2022-07-15T00:00:00"/>
    <x v="0"/>
    <n v="11"/>
    <x v="2"/>
    <n v="0.04"/>
    <x v="1"/>
    <x v="0"/>
  </r>
  <r>
    <x v="2611"/>
    <n v="22"/>
    <x v="4"/>
    <x v="2"/>
    <x v="2"/>
    <n v="68.92"/>
    <x v="8"/>
    <n v="827.04"/>
    <n v="104"/>
    <x v="0"/>
    <x v="3"/>
    <n v="39.200000000000003"/>
    <x v="1"/>
    <d v="2022-04-07T00:00:00"/>
    <x v="0"/>
    <n v="81"/>
    <x v="1"/>
    <n v="0.33"/>
    <x v="0"/>
    <x v="0"/>
  </r>
  <r>
    <x v="2612"/>
    <n v="51"/>
    <x v="5"/>
    <x v="1"/>
    <x v="7"/>
    <n v="166.06"/>
    <x v="0"/>
    <n v="1494.54"/>
    <n v="27"/>
    <x v="0"/>
    <x v="2"/>
    <n v="83.2"/>
    <x v="0"/>
    <d v="2023-10-21T00:00:00"/>
    <x v="2"/>
    <n v="23"/>
    <x v="2"/>
    <n v="0.13"/>
    <x v="1"/>
    <x v="0"/>
  </r>
  <r>
    <x v="2613"/>
    <n v="33"/>
    <x v="1"/>
    <x v="0"/>
    <x v="3"/>
    <n v="97.19"/>
    <x v="2"/>
    <n v="680.32999999999993"/>
    <n v="230"/>
    <x v="0"/>
    <x v="0"/>
    <n v="35.299999999999997"/>
    <x v="1"/>
    <d v="2022-10-20T00:00:00"/>
    <x v="0"/>
    <n v="96"/>
    <x v="1"/>
    <n v="0.1"/>
    <x v="1"/>
    <x v="0"/>
  </r>
  <r>
    <x v="2614"/>
    <n v="32"/>
    <x v="1"/>
    <x v="1"/>
    <x v="0"/>
    <n v="35.67"/>
    <x v="8"/>
    <n v="428.04"/>
    <n v="210"/>
    <x v="0"/>
    <x v="3"/>
    <n v="33.6"/>
    <x v="1"/>
    <d v="2020-12-24T00:00:00"/>
    <x v="1"/>
    <n v="8"/>
    <x v="2"/>
    <n v="0.47"/>
    <x v="0"/>
    <x v="0"/>
  </r>
  <r>
    <x v="2615"/>
    <n v="40"/>
    <x v="2"/>
    <x v="1"/>
    <x v="6"/>
    <n v="125.38"/>
    <x v="8"/>
    <n v="1504.56"/>
    <n v="361"/>
    <x v="0"/>
    <x v="3"/>
    <n v="79.2"/>
    <x v="0"/>
    <d v="2024-07-06T00:00:00"/>
    <x v="2"/>
    <n v="55"/>
    <x v="0"/>
    <n v="0.37"/>
    <x v="0"/>
    <x v="0"/>
  </r>
  <r>
    <x v="2615"/>
    <n v="29"/>
    <x v="1"/>
    <x v="0"/>
    <x v="9"/>
    <n v="109.63"/>
    <x v="12"/>
    <n v="1754.08"/>
    <n v="59"/>
    <x v="0"/>
    <x v="1"/>
    <n v="19"/>
    <x v="2"/>
    <d v="2024-06-30T00:00:00"/>
    <x v="2"/>
    <n v="1"/>
    <x v="2"/>
    <n v="0.06"/>
    <x v="1"/>
    <x v="0"/>
  </r>
  <r>
    <x v="2616"/>
    <n v="67"/>
    <x v="3"/>
    <x v="1"/>
    <x v="5"/>
    <n v="63.36"/>
    <x v="13"/>
    <n v="887.04"/>
    <n v="160"/>
    <x v="0"/>
    <x v="4"/>
    <n v="79.099999999999994"/>
    <x v="0"/>
    <d v="2024-11-15T00:00:00"/>
    <x v="2"/>
    <n v="90"/>
    <x v="1"/>
    <n v="0.28999999999999998"/>
    <x v="0"/>
    <x v="0"/>
  </r>
  <r>
    <x v="2617"/>
    <n v="66"/>
    <x v="3"/>
    <x v="0"/>
    <x v="5"/>
    <n v="69.45"/>
    <x v="3"/>
    <n v="694.5"/>
    <n v="36"/>
    <x v="0"/>
    <x v="1"/>
    <n v="93.3"/>
    <x v="0"/>
    <d v="2021-11-08T00:00:00"/>
    <x v="0"/>
    <n v="91"/>
    <x v="1"/>
    <n v="0.28000000000000003"/>
    <x v="0"/>
    <x v="0"/>
  </r>
  <r>
    <x v="2617"/>
    <n v="51"/>
    <x v="5"/>
    <x v="1"/>
    <x v="5"/>
    <n v="22.89"/>
    <x v="9"/>
    <n v="343.35"/>
    <n v="297"/>
    <x v="0"/>
    <x v="2"/>
    <n v="90.4"/>
    <x v="0"/>
    <d v="2023-06-07T00:00:00"/>
    <x v="2"/>
    <n v="56"/>
    <x v="0"/>
    <n v="0.16"/>
    <x v="1"/>
    <x v="0"/>
  </r>
  <r>
    <x v="2618"/>
    <n v="57"/>
    <x v="0"/>
    <x v="1"/>
    <x v="4"/>
    <n v="77.8"/>
    <x v="7"/>
    <n v="622.4"/>
    <n v="208"/>
    <x v="0"/>
    <x v="2"/>
    <n v="52.6"/>
    <x v="0"/>
    <d v="2025-03-25T00:00:00"/>
    <x v="2"/>
    <n v="93"/>
    <x v="1"/>
    <n v="0.35"/>
    <x v="0"/>
    <x v="0"/>
  </r>
  <r>
    <x v="2619"/>
    <n v="55"/>
    <x v="5"/>
    <x v="1"/>
    <x v="1"/>
    <n v="31.47"/>
    <x v="17"/>
    <n v="94.41"/>
    <n v="204"/>
    <x v="0"/>
    <x v="2"/>
    <n v="89.5"/>
    <x v="0"/>
    <d v="2022-09-07T00:00:00"/>
    <x v="0"/>
    <n v="23"/>
    <x v="2"/>
    <n v="0.24"/>
    <x v="0"/>
    <x v="0"/>
  </r>
  <r>
    <x v="2620"/>
    <n v="69"/>
    <x v="3"/>
    <x v="0"/>
    <x v="4"/>
    <n v="315.51"/>
    <x v="4"/>
    <n v="1893.06"/>
    <n v="201"/>
    <x v="0"/>
    <x v="3"/>
    <n v="81.400000000000006"/>
    <x v="0"/>
    <d v="2020-07-14T00:00:00"/>
    <x v="1"/>
    <n v="96"/>
    <x v="1"/>
    <n v="0.34"/>
    <x v="0"/>
    <x v="0"/>
  </r>
  <r>
    <x v="2621"/>
    <n v="32"/>
    <x v="1"/>
    <x v="1"/>
    <x v="5"/>
    <n v="67.59"/>
    <x v="2"/>
    <n v="473.13"/>
    <n v="69"/>
    <x v="0"/>
    <x v="3"/>
    <n v="57.9"/>
    <x v="0"/>
    <d v="2020-10-19T00:00:00"/>
    <x v="1"/>
    <n v="13"/>
    <x v="2"/>
    <n v="0.37"/>
    <x v="0"/>
    <x v="0"/>
  </r>
  <r>
    <x v="2622"/>
    <n v="30"/>
    <x v="1"/>
    <x v="1"/>
    <x v="2"/>
    <n v="84.84"/>
    <x v="2"/>
    <n v="593.88"/>
    <n v="214"/>
    <x v="0"/>
    <x v="3"/>
    <n v="52.1"/>
    <x v="0"/>
    <d v="2024-09-05T00:00:00"/>
    <x v="2"/>
    <n v="76"/>
    <x v="1"/>
    <n v="0.34"/>
    <x v="0"/>
    <x v="0"/>
  </r>
  <r>
    <x v="2623"/>
    <n v="52"/>
    <x v="5"/>
    <x v="0"/>
    <x v="8"/>
    <n v="45.41"/>
    <x v="3"/>
    <n v="454.09999999999997"/>
    <n v="43"/>
    <x v="0"/>
    <x v="3"/>
    <n v="3"/>
    <x v="2"/>
    <d v="2024-06-04T00:00:00"/>
    <x v="2"/>
    <n v="50"/>
    <x v="0"/>
    <n v="0.24"/>
    <x v="0"/>
    <x v="0"/>
  </r>
  <r>
    <x v="2624"/>
    <n v="42"/>
    <x v="2"/>
    <x v="1"/>
    <x v="0"/>
    <n v="157.19"/>
    <x v="7"/>
    <n v="1257.52"/>
    <n v="314"/>
    <x v="0"/>
    <x v="0"/>
    <n v="51.8"/>
    <x v="0"/>
    <d v="2025-03-20T00:00:00"/>
    <x v="2"/>
    <n v="93"/>
    <x v="1"/>
    <n v="0.16"/>
    <x v="1"/>
    <x v="0"/>
  </r>
  <r>
    <x v="2624"/>
    <n v="46"/>
    <x v="5"/>
    <x v="1"/>
    <x v="5"/>
    <n v="60.72"/>
    <x v="6"/>
    <n v="667.92"/>
    <n v="111"/>
    <x v="0"/>
    <x v="4"/>
    <n v="1.8"/>
    <x v="2"/>
    <d v="2025-05-26T00:00:00"/>
    <x v="2"/>
    <n v="47"/>
    <x v="0"/>
    <n v="0.82"/>
    <x v="2"/>
    <x v="0"/>
  </r>
  <r>
    <x v="2625"/>
    <n v="52"/>
    <x v="5"/>
    <x v="0"/>
    <x v="0"/>
    <n v="342.36"/>
    <x v="8"/>
    <n v="4108.32"/>
    <n v="6"/>
    <x v="0"/>
    <x v="4"/>
    <n v="44.5"/>
    <x v="1"/>
    <d v="2023-10-17T00:00:00"/>
    <x v="2"/>
    <n v="34"/>
    <x v="0"/>
    <n v="0.27"/>
    <x v="0"/>
    <x v="0"/>
  </r>
  <r>
    <x v="2626"/>
    <n v="39"/>
    <x v="2"/>
    <x v="1"/>
    <x v="7"/>
    <n v="52.83"/>
    <x v="1"/>
    <n v="686.79"/>
    <n v="31"/>
    <x v="0"/>
    <x v="2"/>
    <n v="30.9"/>
    <x v="1"/>
    <d v="2025-03-30T00:00:00"/>
    <x v="2"/>
    <n v="25"/>
    <x v="2"/>
    <n v="0.41"/>
    <x v="0"/>
    <x v="0"/>
  </r>
  <r>
    <x v="2627"/>
    <n v="23"/>
    <x v="4"/>
    <x v="0"/>
    <x v="0"/>
    <n v="72.27"/>
    <x v="2"/>
    <n v="505.89"/>
    <n v="82"/>
    <x v="0"/>
    <x v="0"/>
    <n v="6.1"/>
    <x v="2"/>
    <d v="2024-07-06T00:00:00"/>
    <x v="2"/>
    <n v="77"/>
    <x v="1"/>
    <n v="0.14000000000000001"/>
    <x v="1"/>
    <x v="0"/>
  </r>
  <r>
    <x v="2628"/>
    <n v="24"/>
    <x v="4"/>
    <x v="0"/>
    <x v="5"/>
    <n v="131.11000000000001"/>
    <x v="7"/>
    <n v="1048.8800000000001"/>
    <n v="358"/>
    <x v="0"/>
    <x v="0"/>
    <n v="40.700000000000003"/>
    <x v="1"/>
    <d v="2023-01-24T00:00:00"/>
    <x v="2"/>
    <n v="83"/>
    <x v="1"/>
    <n v="0.32"/>
    <x v="0"/>
    <x v="0"/>
  </r>
  <r>
    <x v="2629"/>
    <n v="20"/>
    <x v="4"/>
    <x v="1"/>
    <x v="6"/>
    <n v="77.31"/>
    <x v="0"/>
    <n v="695.79"/>
    <n v="0"/>
    <x v="0"/>
    <x v="4"/>
    <n v="15.3"/>
    <x v="2"/>
    <d v="2021-03-25T00:00:00"/>
    <x v="0"/>
    <n v="91"/>
    <x v="1"/>
    <n v="0.18"/>
    <x v="1"/>
    <x v="1"/>
  </r>
  <r>
    <x v="2630"/>
    <n v="23"/>
    <x v="4"/>
    <x v="1"/>
    <x v="4"/>
    <n v="59.55"/>
    <x v="7"/>
    <n v="476.4"/>
    <n v="282"/>
    <x v="0"/>
    <x v="3"/>
    <n v="33.700000000000003"/>
    <x v="1"/>
    <d v="2023-03-09T00:00:00"/>
    <x v="2"/>
    <n v="93"/>
    <x v="1"/>
    <n v="0.08"/>
    <x v="1"/>
    <x v="0"/>
  </r>
  <r>
    <x v="2631"/>
    <n v="37"/>
    <x v="2"/>
    <x v="0"/>
    <x v="8"/>
    <n v="231.52"/>
    <x v="2"/>
    <n v="1620.64"/>
    <n v="345"/>
    <x v="0"/>
    <x v="4"/>
    <n v="95"/>
    <x v="0"/>
    <d v="2022-10-23T00:00:00"/>
    <x v="0"/>
    <n v="14"/>
    <x v="2"/>
    <n v="0.42"/>
    <x v="0"/>
    <x v="0"/>
  </r>
  <r>
    <x v="2632"/>
    <n v="59"/>
    <x v="0"/>
    <x v="1"/>
    <x v="8"/>
    <n v="112.99"/>
    <x v="7"/>
    <n v="903.92"/>
    <n v="223"/>
    <x v="0"/>
    <x v="0"/>
    <n v="96.6"/>
    <x v="0"/>
    <d v="2023-01-05T00:00:00"/>
    <x v="2"/>
    <n v="17"/>
    <x v="2"/>
    <n v="0.41"/>
    <x v="0"/>
    <x v="0"/>
  </r>
  <r>
    <x v="2633"/>
    <n v="56"/>
    <x v="0"/>
    <x v="0"/>
    <x v="9"/>
    <n v="143.52000000000001"/>
    <x v="3"/>
    <n v="1435.2"/>
    <n v="64"/>
    <x v="0"/>
    <x v="4"/>
    <n v="71.400000000000006"/>
    <x v="0"/>
    <d v="2024-01-23T00:00:00"/>
    <x v="2"/>
    <n v="44"/>
    <x v="0"/>
    <n v="0.14000000000000001"/>
    <x v="1"/>
    <x v="0"/>
  </r>
  <r>
    <x v="2633"/>
    <n v="49"/>
    <x v="5"/>
    <x v="0"/>
    <x v="1"/>
    <m/>
    <x v="16"/>
    <n v="0"/>
    <n v="223"/>
    <x v="0"/>
    <x v="3"/>
    <n v="48.2"/>
    <x v="1"/>
    <d v="2022-11-19T00:00:00"/>
    <x v="0"/>
    <n v="91"/>
    <x v="1"/>
    <n v="0.31"/>
    <x v="0"/>
    <x v="1"/>
  </r>
  <r>
    <x v="2634"/>
    <n v="32"/>
    <x v="1"/>
    <x v="1"/>
    <x v="0"/>
    <n v="36.01"/>
    <x v="8"/>
    <n v="432.12"/>
    <n v="86"/>
    <x v="0"/>
    <x v="4"/>
    <n v="39.4"/>
    <x v="1"/>
    <d v="2022-01-14T00:00:00"/>
    <x v="0"/>
    <n v="55"/>
    <x v="0"/>
    <n v="0.37"/>
    <x v="0"/>
    <x v="0"/>
  </r>
  <r>
    <x v="2635"/>
    <n v="63"/>
    <x v="0"/>
    <x v="1"/>
    <x v="8"/>
    <n v="138.96"/>
    <x v="9"/>
    <n v="2084.4"/>
    <n v="164"/>
    <x v="0"/>
    <x v="4"/>
    <n v="22.2"/>
    <x v="1"/>
    <d v="2024-03-07T00:00:00"/>
    <x v="2"/>
    <n v="49"/>
    <x v="0"/>
    <n v="0.57999999999999996"/>
    <x v="2"/>
    <x v="0"/>
  </r>
  <r>
    <x v="2636"/>
    <n v="35"/>
    <x v="1"/>
    <x v="0"/>
    <x v="1"/>
    <n v="17.27"/>
    <x v="14"/>
    <n v="69.08"/>
    <n v="68"/>
    <x v="0"/>
    <x v="3"/>
    <n v="96.3"/>
    <x v="0"/>
    <d v="2023-08-22T00:00:00"/>
    <x v="2"/>
    <n v="87"/>
    <x v="1"/>
    <n v="0.21"/>
    <x v="0"/>
    <x v="0"/>
  </r>
  <r>
    <x v="2636"/>
    <n v="41"/>
    <x v="2"/>
    <x v="1"/>
    <x v="1"/>
    <n v="164.57"/>
    <x v="2"/>
    <n v="1151.99"/>
    <n v="344"/>
    <x v="1"/>
    <x v="3"/>
    <n v="84"/>
    <x v="0"/>
    <d v="2021-04-01T00:00:00"/>
    <x v="0"/>
    <n v="47"/>
    <x v="0"/>
    <n v="0.06"/>
    <x v="1"/>
    <x v="0"/>
  </r>
  <r>
    <x v="2637"/>
    <n v="41"/>
    <x v="2"/>
    <x v="0"/>
    <x v="7"/>
    <n v="220.7"/>
    <x v="4"/>
    <n v="1324.1999999999998"/>
    <n v="5"/>
    <x v="0"/>
    <x v="2"/>
    <n v="66.7"/>
    <x v="0"/>
    <d v="2022-08-27T00:00:00"/>
    <x v="0"/>
    <n v="20"/>
    <x v="2"/>
    <n v="0.12"/>
    <x v="1"/>
    <x v="0"/>
  </r>
  <r>
    <x v="2638"/>
    <n v="70"/>
    <x v="3"/>
    <x v="1"/>
    <x v="3"/>
    <n v="37.619999999999997"/>
    <x v="9"/>
    <n v="564.29999999999995"/>
    <n v="271"/>
    <x v="0"/>
    <x v="3"/>
    <n v="44.6"/>
    <x v="1"/>
    <d v="2022-07-01T00:00:00"/>
    <x v="0"/>
    <n v="91"/>
    <x v="1"/>
    <n v="0.28000000000000003"/>
    <x v="0"/>
    <x v="0"/>
  </r>
  <r>
    <x v="2639"/>
    <n v="65"/>
    <x v="0"/>
    <x v="1"/>
    <x v="7"/>
    <n v="231.54"/>
    <x v="3"/>
    <n v="2315.4"/>
    <n v="110"/>
    <x v="0"/>
    <x v="4"/>
    <n v="54.4"/>
    <x v="0"/>
    <d v="2021-03-28T00:00:00"/>
    <x v="0"/>
    <n v="17"/>
    <x v="2"/>
    <n v="0.09"/>
    <x v="1"/>
    <x v="0"/>
  </r>
  <r>
    <x v="2639"/>
    <n v="62"/>
    <x v="0"/>
    <x v="0"/>
    <x v="2"/>
    <n v="26.53"/>
    <x v="3"/>
    <n v="265.3"/>
    <n v="245"/>
    <x v="0"/>
    <x v="0"/>
    <n v="89.7"/>
    <x v="0"/>
    <d v="2020-08-20T00:00:00"/>
    <x v="1"/>
    <n v="74"/>
    <x v="1"/>
    <n v="0.19"/>
    <x v="1"/>
    <x v="0"/>
  </r>
  <r>
    <x v="2640"/>
    <n v="26"/>
    <x v="1"/>
    <x v="1"/>
    <x v="3"/>
    <n v="96.77"/>
    <x v="3"/>
    <n v="967.69999999999993"/>
    <n v="22"/>
    <x v="0"/>
    <x v="0"/>
    <n v="6.2"/>
    <x v="2"/>
    <d v="2023-04-29T00:00:00"/>
    <x v="2"/>
    <n v="98"/>
    <x v="1"/>
    <n v="7.0000000000000007E-2"/>
    <x v="1"/>
    <x v="0"/>
  </r>
  <r>
    <x v="2641"/>
    <n v="47"/>
    <x v="5"/>
    <x v="2"/>
    <x v="4"/>
    <n v="120.32"/>
    <x v="2"/>
    <n v="842.24"/>
    <n v="174"/>
    <x v="0"/>
    <x v="4"/>
    <n v="24.6"/>
    <x v="1"/>
    <d v="2023-01-29T00:00:00"/>
    <x v="2"/>
    <n v="85"/>
    <x v="1"/>
    <n v="0.13"/>
    <x v="1"/>
    <x v="0"/>
  </r>
  <r>
    <x v="2641"/>
    <n v="31"/>
    <x v="1"/>
    <x v="1"/>
    <x v="9"/>
    <n v="115.52"/>
    <x v="6"/>
    <n v="1270.72"/>
    <n v="332"/>
    <x v="0"/>
    <x v="2"/>
    <n v="11.2"/>
    <x v="2"/>
    <d v="2024-06-03T00:00:00"/>
    <x v="2"/>
    <n v="96"/>
    <x v="1"/>
    <n v="0.18"/>
    <x v="1"/>
    <x v="0"/>
  </r>
  <r>
    <x v="2642"/>
    <n v="19"/>
    <x v="4"/>
    <x v="2"/>
    <x v="0"/>
    <n v="119.69"/>
    <x v="8"/>
    <n v="1436.28"/>
    <n v="356"/>
    <x v="0"/>
    <x v="2"/>
    <n v="64"/>
    <x v="0"/>
    <d v="2023-09-19T00:00:00"/>
    <x v="2"/>
    <n v="43"/>
    <x v="0"/>
    <n v="0.24"/>
    <x v="0"/>
    <x v="0"/>
  </r>
  <r>
    <x v="2642"/>
    <n v="24"/>
    <x v="4"/>
    <x v="1"/>
    <x v="5"/>
    <n v="56.8"/>
    <x v="0"/>
    <n v="511.2"/>
    <n v="364"/>
    <x v="0"/>
    <x v="0"/>
    <n v="73.5"/>
    <x v="0"/>
    <d v="2023-06-18T00:00:00"/>
    <x v="2"/>
    <n v="92"/>
    <x v="1"/>
    <n v="0.13"/>
    <x v="1"/>
    <x v="0"/>
  </r>
  <r>
    <x v="2643"/>
    <n v="23"/>
    <x v="4"/>
    <x v="1"/>
    <x v="4"/>
    <n v="55.56"/>
    <x v="7"/>
    <n v="444.48"/>
    <n v="123"/>
    <x v="0"/>
    <x v="2"/>
    <n v="73.900000000000006"/>
    <x v="0"/>
    <d v="2023-03-14T00:00:00"/>
    <x v="2"/>
    <n v="42"/>
    <x v="0"/>
    <n v="0.72"/>
    <x v="2"/>
    <x v="0"/>
  </r>
  <r>
    <x v="2644"/>
    <n v="56"/>
    <x v="0"/>
    <x v="1"/>
    <x v="9"/>
    <n v="99.78"/>
    <x v="3"/>
    <n v="997.8"/>
    <n v="14"/>
    <x v="0"/>
    <x v="0"/>
    <n v="23.4"/>
    <x v="1"/>
    <d v="2022-09-10T00:00:00"/>
    <x v="0"/>
    <n v="75"/>
    <x v="1"/>
    <n v="0.5"/>
    <x v="0"/>
    <x v="0"/>
  </r>
  <r>
    <x v="2645"/>
    <n v="23"/>
    <x v="4"/>
    <x v="1"/>
    <x v="1"/>
    <n v="67.75"/>
    <x v="7"/>
    <n v="542"/>
    <n v="118"/>
    <x v="0"/>
    <x v="2"/>
    <n v="36.700000000000003"/>
    <x v="1"/>
    <d v="2021-09-19T00:00:00"/>
    <x v="0"/>
    <n v="49"/>
    <x v="0"/>
    <n v="0.15"/>
    <x v="1"/>
    <x v="0"/>
  </r>
  <r>
    <x v="2646"/>
    <n v="54"/>
    <x v="5"/>
    <x v="0"/>
    <x v="4"/>
    <n v="114.31"/>
    <x v="6"/>
    <n v="1257.4100000000001"/>
    <n v="210"/>
    <x v="0"/>
    <x v="2"/>
    <n v="56.5"/>
    <x v="0"/>
    <d v="2021-10-02T00:00:00"/>
    <x v="0"/>
    <n v="44"/>
    <x v="0"/>
    <n v="0.21"/>
    <x v="0"/>
    <x v="0"/>
  </r>
  <r>
    <x v="2646"/>
    <n v="38"/>
    <x v="2"/>
    <x v="2"/>
    <x v="5"/>
    <n v="38.200000000000003"/>
    <x v="2"/>
    <n v="267.40000000000003"/>
    <n v="209"/>
    <x v="0"/>
    <x v="1"/>
    <n v="0"/>
    <x v="2"/>
    <d v="2023-04-28T00:00:00"/>
    <x v="2"/>
    <n v="7"/>
    <x v="2"/>
    <n v="0.18"/>
    <x v="1"/>
    <x v="0"/>
  </r>
  <r>
    <x v="2647"/>
    <n v="55"/>
    <x v="5"/>
    <x v="1"/>
    <x v="9"/>
    <n v="46.25"/>
    <x v="10"/>
    <n v="231.25"/>
    <n v="93"/>
    <x v="0"/>
    <x v="3"/>
    <n v="67.2"/>
    <x v="0"/>
    <d v="2023-08-04T00:00:00"/>
    <x v="2"/>
    <n v="75"/>
    <x v="1"/>
    <n v="0.41"/>
    <x v="0"/>
    <x v="0"/>
  </r>
  <r>
    <x v="2648"/>
    <n v="52"/>
    <x v="5"/>
    <x v="0"/>
    <x v="4"/>
    <n v="155.03"/>
    <x v="2"/>
    <n v="1085.21"/>
    <n v="338"/>
    <x v="0"/>
    <x v="2"/>
    <n v="17.7"/>
    <x v="2"/>
    <d v="2023-12-26T00:00:00"/>
    <x v="2"/>
    <n v="85"/>
    <x v="1"/>
    <n v="0.21"/>
    <x v="0"/>
    <x v="0"/>
  </r>
  <r>
    <x v="2649"/>
    <n v="64"/>
    <x v="0"/>
    <x v="0"/>
    <x v="0"/>
    <n v="93.07"/>
    <x v="9"/>
    <n v="1396.05"/>
    <n v="142"/>
    <x v="0"/>
    <x v="4"/>
    <n v="89"/>
    <x v="0"/>
    <d v="2020-08-31T00:00:00"/>
    <x v="1"/>
    <n v="46"/>
    <x v="0"/>
    <n v="0.24"/>
    <x v="0"/>
    <x v="0"/>
  </r>
  <r>
    <x v="2650"/>
    <n v="61"/>
    <x v="0"/>
    <x v="0"/>
    <x v="6"/>
    <n v="153.96"/>
    <x v="9"/>
    <n v="2309.4"/>
    <n v="135"/>
    <x v="0"/>
    <x v="4"/>
    <n v="87.7"/>
    <x v="0"/>
    <d v="2023-09-03T00:00:00"/>
    <x v="2"/>
    <n v="33"/>
    <x v="2"/>
    <n v="0.17"/>
    <x v="1"/>
    <x v="0"/>
  </r>
  <r>
    <x v="2650"/>
    <n v="26"/>
    <x v="1"/>
    <x v="1"/>
    <x v="8"/>
    <n v="75.56"/>
    <x v="1"/>
    <n v="982.28"/>
    <n v="246"/>
    <x v="0"/>
    <x v="2"/>
    <n v="9.8000000000000007"/>
    <x v="2"/>
    <d v="2022-11-24T00:00:00"/>
    <x v="0"/>
    <n v="68"/>
    <x v="1"/>
    <n v="0.13"/>
    <x v="1"/>
    <x v="0"/>
  </r>
  <r>
    <x v="2651"/>
    <n v="56"/>
    <x v="0"/>
    <x v="1"/>
    <x v="7"/>
    <n v="29.51"/>
    <x v="6"/>
    <n v="324.61"/>
    <n v="66"/>
    <x v="0"/>
    <x v="3"/>
    <n v="13.8"/>
    <x v="2"/>
    <d v="2025-04-25T00:00:00"/>
    <x v="2"/>
    <n v="32"/>
    <x v="2"/>
    <n v="0.18"/>
    <x v="1"/>
    <x v="0"/>
  </r>
  <r>
    <x v="2652"/>
    <n v="29"/>
    <x v="1"/>
    <x v="1"/>
    <x v="7"/>
    <n v="91.99"/>
    <x v="3"/>
    <n v="919.9"/>
    <n v="226"/>
    <x v="0"/>
    <x v="0"/>
    <n v="0"/>
    <x v="2"/>
    <d v="2024-01-16T00:00:00"/>
    <x v="2"/>
    <n v="31"/>
    <x v="2"/>
    <n v="0.56999999999999995"/>
    <x v="2"/>
    <x v="0"/>
  </r>
  <r>
    <x v="2653"/>
    <n v="36"/>
    <x v="2"/>
    <x v="2"/>
    <x v="9"/>
    <n v="92.98"/>
    <x v="2"/>
    <n v="650.86"/>
    <n v="334"/>
    <x v="0"/>
    <x v="1"/>
    <n v="62.8"/>
    <x v="0"/>
    <d v="2020-08-15T00:00:00"/>
    <x v="1"/>
    <n v="15"/>
    <x v="2"/>
    <n v="0.04"/>
    <x v="1"/>
    <x v="0"/>
  </r>
  <r>
    <x v="2654"/>
    <n v="31"/>
    <x v="1"/>
    <x v="2"/>
    <x v="5"/>
    <n v="86.07"/>
    <x v="0"/>
    <n v="774.62999999999988"/>
    <n v="342"/>
    <x v="0"/>
    <x v="2"/>
    <n v="64.8"/>
    <x v="0"/>
    <d v="2024-03-26T00:00:00"/>
    <x v="2"/>
    <n v="77"/>
    <x v="1"/>
    <n v="0.04"/>
    <x v="1"/>
    <x v="0"/>
  </r>
  <r>
    <x v="2655"/>
    <n v="43"/>
    <x v="2"/>
    <x v="0"/>
    <x v="2"/>
    <n v="53.23"/>
    <x v="6"/>
    <n v="585.53"/>
    <n v="212"/>
    <x v="0"/>
    <x v="1"/>
    <n v="37.5"/>
    <x v="1"/>
    <d v="2020-10-06T00:00:00"/>
    <x v="1"/>
    <n v="62"/>
    <x v="0"/>
    <n v="0.25"/>
    <x v="0"/>
    <x v="0"/>
  </r>
  <r>
    <x v="2656"/>
    <n v="77"/>
    <x v="3"/>
    <x v="0"/>
    <x v="0"/>
    <n v="247.26"/>
    <x v="6"/>
    <n v="2719.8599999999997"/>
    <n v="210"/>
    <x v="0"/>
    <x v="2"/>
    <n v="25.2"/>
    <x v="1"/>
    <d v="2025-05-03T00:00:00"/>
    <x v="2"/>
    <n v="48"/>
    <x v="0"/>
    <n v="0.04"/>
    <x v="1"/>
    <x v="0"/>
  </r>
  <r>
    <x v="2657"/>
    <n v="41"/>
    <x v="2"/>
    <x v="0"/>
    <x v="0"/>
    <n v="94.31"/>
    <x v="8"/>
    <n v="1131.72"/>
    <n v="260"/>
    <x v="0"/>
    <x v="1"/>
    <n v="36"/>
    <x v="1"/>
    <d v="2021-04-15T00:00:00"/>
    <x v="0"/>
    <n v="16"/>
    <x v="2"/>
    <n v="0.59"/>
    <x v="2"/>
    <x v="0"/>
  </r>
  <r>
    <x v="2658"/>
    <n v="71"/>
    <x v="3"/>
    <x v="0"/>
    <x v="5"/>
    <n v="31.42"/>
    <x v="8"/>
    <n v="377.04"/>
    <n v="79"/>
    <x v="0"/>
    <x v="2"/>
    <n v="85.3"/>
    <x v="0"/>
    <d v="2020-12-22T00:00:00"/>
    <x v="1"/>
    <n v="62"/>
    <x v="0"/>
    <n v="0.04"/>
    <x v="1"/>
    <x v="0"/>
  </r>
  <r>
    <x v="2659"/>
    <n v="69"/>
    <x v="3"/>
    <x v="0"/>
    <x v="8"/>
    <n v="145.31"/>
    <x v="15"/>
    <n v="290.62"/>
    <n v="140"/>
    <x v="0"/>
    <x v="2"/>
    <n v="72.8"/>
    <x v="0"/>
    <d v="2024-11-25T00:00:00"/>
    <x v="2"/>
    <n v="93"/>
    <x v="1"/>
    <n v="0.49"/>
    <x v="0"/>
    <x v="0"/>
  </r>
  <r>
    <x v="2659"/>
    <n v="20"/>
    <x v="4"/>
    <x v="1"/>
    <x v="9"/>
    <n v="322.27999999999997"/>
    <x v="13"/>
    <n v="4511.92"/>
    <n v="283"/>
    <x v="0"/>
    <x v="2"/>
    <n v="76.8"/>
    <x v="0"/>
    <d v="2021-06-12T00:00:00"/>
    <x v="0"/>
    <n v="94"/>
    <x v="1"/>
    <n v="0.37"/>
    <x v="0"/>
    <x v="0"/>
  </r>
  <r>
    <x v="2660"/>
    <n v="43"/>
    <x v="2"/>
    <x v="2"/>
    <x v="6"/>
    <n v="156.19999999999999"/>
    <x v="9"/>
    <n v="2343"/>
    <n v="306"/>
    <x v="0"/>
    <x v="2"/>
    <n v="0.1"/>
    <x v="2"/>
    <d v="2022-12-08T00:00:00"/>
    <x v="0"/>
    <n v="44"/>
    <x v="0"/>
    <n v="0.15"/>
    <x v="1"/>
    <x v="0"/>
  </r>
  <r>
    <x v="2661"/>
    <n v="65"/>
    <x v="0"/>
    <x v="2"/>
    <x v="7"/>
    <n v="135.55000000000001"/>
    <x v="6"/>
    <n v="1491.0500000000002"/>
    <n v="67"/>
    <x v="0"/>
    <x v="3"/>
    <n v="50.5"/>
    <x v="0"/>
    <d v="2024-09-06T00:00:00"/>
    <x v="2"/>
    <n v="29"/>
    <x v="2"/>
    <n v="0.33"/>
    <x v="0"/>
    <x v="0"/>
  </r>
  <r>
    <x v="2662"/>
    <n v="33"/>
    <x v="1"/>
    <x v="0"/>
    <x v="5"/>
    <n v="58.21"/>
    <x v="0"/>
    <n v="523.89"/>
    <n v="143"/>
    <x v="0"/>
    <x v="4"/>
    <n v="40.200000000000003"/>
    <x v="1"/>
    <d v="2024-06-11T00:00:00"/>
    <x v="2"/>
    <n v="32"/>
    <x v="2"/>
    <n v="0.15"/>
    <x v="1"/>
    <x v="0"/>
  </r>
  <r>
    <x v="2663"/>
    <n v="25"/>
    <x v="4"/>
    <x v="0"/>
    <x v="9"/>
    <n v="112.74"/>
    <x v="13"/>
    <n v="1578.36"/>
    <n v="342"/>
    <x v="0"/>
    <x v="0"/>
    <n v="55.3"/>
    <x v="0"/>
    <d v="2024-10-09T00:00:00"/>
    <x v="2"/>
    <n v="70"/>
    <x v="1"/>
    <n v="0.3"/>
    <x v="0"/>
    <x v="0"/>
  </r>
  <r>
    <x v="2664"/>
    <n v="69"/>
    <x v="3"/>
    <x v="1"/>
    <x v="4"/>
    <n v="158.74"/>
    <x v="6"/>
    <n v="1746.14"/>
    <n v="150"/>
    <x v="0"/>
    <x v="0"/>
    <n v="35"/>
    <x v="1"/>
    <d v="2024-06-02T00:00:00"/>
    <x v="2"/>
    <n v="40"/>
    <x v="0"/>
    <n v="0.28000000000000003"/>
    <x v="0"/>
    <x v="0"/>
  </r>
  <r>
    <x v="2664"/>
    <n v="21"/>
    <x v="4"/>
    <x v="0"/>
    <x v="8"/>
    <n v="64.38"/>
    <x v="7"/>
    <n v="515.04"/>
    <n v="305"/>
    <x v="0"/>
    <x v="4"/>
    <n v="34"/>
    <x v="1"/>
    <d v="2020-08-13T00:00:00"/>
    <x v="1"/>
    <n v="38"/>
    <x v="0"/>
    <n v="0.19"/>
    <x v="1"/>
    <x v="0"/>
  </r>
  <r>
    <x v="2664"/>
    <n v="74"/>
    <x v="3"/>
    <x v="0"/>
    <x v="5"/>
    <n v="57.88"/>
    <x v="0"/>
    <n v="520.92000000000007"/>
    <n v="234"/>
    <x v="0"/>
    <x v="2"/>
    <n v="5.6"/>
    <x v="2"/>
    <d v="2023-12-21T00:00:00"/>
    <x v="2"/>
    <n v="18"/>
    <x v="2"/>
    <n v="0.43"/>
    <x v="0"/>
    <x v="0"/>
  </r>
  <r>
    <x v="2665"/>
    <n v="42"/>
    <x v="2"/>
    <x v="1"/>
    <x v="2"/>
    <n v="61.38"/>
    <x v="3"/>
    <n v="613.80000000000007"/>
    <n v="148"/>
    <x v="0"/>
    <x v="1"/>
    <n v="33.299999999999997"/>
    <x v="1"/>
    <d v="2022-02-08T00:00:00"/>
    <x v="0"/>
    <n v="22"/>
    <x v="2"/>
    <n v="0.23"/>
    <x v="0"/>
    <x v="0"/>
  </r>
  <r>
    <x v="2666"/>
    <n v="64"/>
    <x v="0"/>
    <x v="1"/>
    <x v="6"/>
    <n v="150.88"/>
    <x v="3"/>
    <n v="1508.8"/>
    <n v="73"/>
    <x v="0"/>
    <x v="1"/>
    <n v="44"/>
    <x v="1"/>
    <d v="2020-09-18T00:00:00"/>
    <x v="1"/>
    <n v="59"/>
    <x v="0"/>
    <n v="0.17"/>
    <x v="1"/>
    <x v="0"/>
  </r>
  <r>
    <x v="2666"/>
    <n v="62"/>
    <x v="0"/>
    <x v="2"/>
    <x v="4"/>
    <n v="56.77"/>
    <x v="7"/>
    <n v="454.16"/>
    <n v="61"/>
    <x v="0"/>
    <x v="4"/>
    <n v="1.2"/>
    <x v="2"/>
    <d v="2025-05-02T00:00:00"/>
    <x v="2"/>
    <n v="45"/>
    <x v="0"/>
    <n v="0.37"/>
    <x v="0"/>
    <x v="0"/>
  </r>
  <r>
    <x v="2667"/>
    <n v="37"/>
    <x v="2"/>
    <x v="0"/>
    <x v="4"/>
    <n v="128.9"/>
    <x v="4"/>
    <n v="773.40000000000009"/>
    <n v="348"/>
    <x v="0"/>
    <x v="0"/>
    <n v="12.4"/>
    <x v="2"/>
    <d v="2025-06-01T00:00:00"/>
    <x v="2"/>
    <n v="98"/>
    <x v="1"/>
    <n v="0.59"/>
    <x v="2"/>
    <x v="0"/>
  </r>
  <r>
    <x v="2668"/>
    <n v="64"/>
    <x v="0"/>
    <x v="1"/>
    <x v="1"/>
    <n v="123.92"/>
    <x v="7"/>
    <n v="991.36"/>
    <n v="254"/>
    <x v="0"/>
    <x v="2"/>
    <n v="23.9"/>
    <x v="1"/>
    <d v="2021-04-25T00:00:00"/>
    <x v="0"/>
    <n v="10"/>
    <x v="2"/>
    <n v="0.25"/>
    <x v="0"/>
    <x v="0"/>
  </r>
  <r>
    <x v="2668"/>
    <n v="55"/>
    <x v="5"/>
    <x v="0"/>
    <x v="4"/>
    <n v="101.85"/>
    <x v="6"/>
    <n v="1120.3499999999999"/>
    <n v="285"/>
    <x v="0"/>
    <x v="4"/>
    <n v="37.299999999999997"/>
    <x v="1"/>
    <d v="2020-10-04T00:00:00"/>
    <x v="1"/>
    <n v="93"/>
    <x v="1"/>
    <n v="0.13"/>
    <x v="1"/>
    <x v="0"/>
  </r>
  <r>
    <x v="2669"/>
    <n v="60"/>
    <x v="0"/>
    <x v="1"/>
    <x v="8"/>
    <n v="162.32"/>
    <x v="0"/>
    <n v="1460.8799999999999"/>
    <n v="274"/>
    <x v="0"/>
    <x v="4"/>
    <n v="26.2"/>
    <x v="1"/>
    <d v="2021-04-28T00:00:00"/>
    <x v="0"/>
    <n v="16"/>
    <x v="2"/>
    <n v="0.6"/>
    <x v="2"/>
    <x v="0"/>
  </r>
  <r>
    <x v="2670"/>
    <n v="49"/>
    <x v="5"/>
    <x v="0"/>
    <x v="7"/>
    <m/>
    <x v="0"/>
    <n v="0"/>
    <n v="165"/>
    <x v="0"/>
    <x v="2"/>
    <n v="52.3"/>
    <x v="0"/>
    <d v="2024-06-27T00:00:00"/>
    <x v="2"/>
    <n v="55"/>
    <x v="0"/>
    <n v="0.59"/>
    <x v="2"/>
    <x v="1"/>
  </r>
  <r>
    <x v="2670"/>
    <n v="28"/>
    <x v="1"/>
    <x v="0"/>
    <x v="9"/>
    <n v="80.08"/>
    <x v="3"/>
    <n v="800.8"/>
    <n v="129"/>
    <x v="0"/>
    <x v="0"/>
    <n v="98.4"/>
    <x v="0"/>
    <d v="2020-07-06T00:00:00"/>
    <x v="1"/>
    <n v="89"/>
    <x v="1"/>
    <n v="0.48"/>
    <x v="0"/>
    <x v="0"/>
  </r>
  <r>
    <x v="2671"/>
    <n v="59"/>
    <x v="0"/>
    <x v="1"/>
    <x v="9"/>
    <n v="175.23"/>
    <x v="7"/>
    <n v="1401.84"/>
    <n v="73"/>
    <x v="0"/>
    <x v="0"/>
    <n v="51.1"/>
    <x v="0"/>
    <d v="2022-10-28T00:00:00"/>
    <x v="0"/>
    <n v="69"/>
    <x v="1"/>
    <n v="0.13"/>
    <x v="1"/>
    <x v="0"/>
  </r>
  <r>
    <x v="2672"/>
    <n v="28"/>
    <x v="1"/>
    <x v="0"/>
    <x v="9"/>
    <n v="95.69"/>
    <x v="1"/>
    <n v="1243.97"/>
    <n v="277"/>
    <x v="1"/>
    <x v="4"/>
    <n v="74.7"/>
    <x v="0"/>
    <d v="2020-12-23T00:00:00"/>
    <x v="1"/>
    <n v="27"/>
    <x v="2"/>
    <n v="0.15"/>
    <x v="1"/>
    <x v="0"/>
  </r>
  <r>
    <x v="2673"/>
    <n v="37"/>
    <x v="2"/>
    <x v="1"/>
    <x v="8"/>
    <n v="80.45"/>
    <x v="0"/>
    <n v="724.05000000000007"/>
    <n v="53"/>
    <x v="0"/>
    <x v="1"/>
    <n v="32.5"/>
    <x v="1"/>
    <d v="2022-09-21T00:00:00"/>
    <x v="0"/>
    <n v="99"/>
    <x v="1"/>
    <n v="0.19"/>
    <x v="1"/>
    <x v="0"/>
  </r>
  <r>
    <x v="2673"/>
    <n v="60"/>
    <x v="0"/>
    <x v="1"/>
    <x v="0"/>
    <n v="97.02"/>
    <x v="13"/>
    <n v="1358.28"/>
    <n v="93"/>
    <x v="0"/>
    <x v="2"/>
    <n v="53.1"/>
    <x v="0"/>
    <d v="2020-08-18T00:00:00"/>
    <x v="1"/>
    <n v="67"/>
    <x v="1"/>
    <n v="0.04"/>
    <x v="1"/>
    <x v="0"/>
  </r>
  <r>
    <x v="2674"/>
    <n v="56"/>
    <x v="0"/>
    <x v="0"/>
    <x v="6"/>
    <n v="137.54"/>
    <x v="0"/>
    <n v="1237.8599999999999"/>
    <n v="296"/>
    <x v="0"/>
    <x v="1"/>
    <n v="40.4"/>
    <x v="1"/>
    <d v="2024-09-20T00:00:00"/>
    <x v="2"/>
    <n v="32"/>
    <x v="2"/>
    <n v="0.41"/>
    <x v="0"/>
    <x v="0"/>
  </r>
  <r>
    <x v="2675"/>
    <n v="46"/>
    <x v="5"/>
    <x v="0"/>
    <x v="3"/>
    <n v="110.4"/>
    <x v="5"/>
    <n v="1876.8000000000002"/>
    <n v="86"/>
    <x v="0"/>
    <x v="1"/>
    <n v="25.8"/>
    <x v="1"/>
    <d v="2023-07-30T00:00:00"/>
    <x v="2"/>
    <n v="48"/>
    <x v="0"/>
    <n v="0.38"/>
    <x v="0"/>
    <x v="0"/>
  </r>
  <r>
    <x v="2675"/>
    <n v="30"/>
    <x v="1"/>
    <x v="1"/>
    <x v="4"/>
    <n v="45.51"/>
    <x v="8"/>
    <n v="546.12"/>
    <n v="13"/>
    <x v="0"/>
    <x v="2"/>
    <n v="22.2"/>
    <x v="1"/>
    <d v="2024-01-22T00:00:00"/>
    <x v="2"/>
    <n v="58"/>
    <x v="0"/>
    <n v="0.21"/>
    <x v="0"/>
    <x v="0"/>
  </r>
  <r>
    <x v="2675"/>
    <n v="31"/>
    <x v="1"/>
    <x v="1"/>
    <x v="1"/>
    <n v="63.69"/>
    <x v="8"/>
    <n v="764.28"/>
    <n v="241"/>
    <x v="0"/>
    <x v="3"/>
    <n v="40.6"/>
    <x v="1"/>
    <d v="2022-09-22T00:00:00"/>
    <x v="0"/>
    <n v="13"/>
    <x v="2"/>
    <n v="0.05"/>
    <x v="1"/>
    <x v="0"/>
  </r>
  <r>
    <x v="2676"/>
    <n v="76"/>
    <x v="3"/>
    <x v="0"/>
    <x v="3"/>
    <n v="98.85"/>
    <x v="2"/>
    <n v="691.94999999999993"/>
    <n v="76"/>
    <x v="0"/>
    <x v="3"/>
    <n v="5"/>
    <x v="2"/>
    <d v="2022-01-25T00:00:00"/>
    <x v="0"/>
    <n v="8"/>
    <x v="2"/>
    <n v="0.27"/>
    <x v="0"/>
    <x v="0"/>
  </r>
  <r>
    <x v="2677"/>
    <n v="49"/>
    <x v="5"/>
    <x v="1"/>
    <x v="5"/>
    <n v="109.11"/>
    <x v="7"/>
    <n v="872.88"/>
    <n v="175"/>
    <x v="0"/>
    <x v="1"/>
    <n v="26.5"/>
    <x v="1"/>
    <d v="2023-07-16T00:00:00"/>
    <x v="2"/>
    <n v="69"/>
    <x v="1"/>
    <n v="0.25"/>
    <x v="0"/>
    <x v="0"/>
  </r>
  <r>
    <x v="2677"/>
    <n v="37"/>
    <x v="2"/>
    <x v="2"/>
    <x v="2"/>
    <n v="38.659999999999997"/>
    <x v="4"/>
    <n v="231.95999999999998"/>
    <n v="224"/>
    <x v="0"/>
    <x v="2"/>
    <n v="33"/>
    <x v="1"/>
    <d v="2020-10-23T00:00:00"/>
    <x v="1"/>
    <n v="71"/>
    <x v="1"/>
    <n v="0.3"/>
    <x v="0"/>
    <x v="0"/>
  </r>
  <r>
    <x v="2678"/>
    <n v="27"/>
    <x v="1"/>
    <x v="1"/>
    <x v="9"/>
    <n v="51.38"/>
    <x v="2"/>
    <n v="359.66"/>
    <n v="197"/>
    <x v="0"/>
    <x v="4"/>
    <n v="41.7"/>
    <x v="1"/>
    <d v="2024-01-04T00:00:00"/>
    <x v="2"/>
    <n v="82"/>
    <x v="1"/>
    <n v="0.39"/>
    <x v="0"/>
    <x v="0"/>
  </r>
  <r>
    <x v="2678"/>
    <n v="19"/>
    <x v="4"/>
    <x v="2"/>
    <x v="0"/>
    <n v="74.739999999999995"/>
    <x v="1"/>
    <n v="971.61999999999989"/>
    <n v="119"/>
    <x v="0"/>
    <x v="2"/>
    <n v="86.1"/>
    <x v="0"/>
    <d v="2020-12-02T00:00:00"/>
    <x v="1"/>
    <n v="15"/>
    <x v="2"/>
    <n v="0.13"/>
    <x v="1"/>
    <x v="0"/>
  </r>
  <r>
    <x v="2679"/>
    <n v="19"/>
    <x v="4"/>
    <x v="0"/>
    <x v="1"/>
    <n v="264.99"/>
    <x v="0"/>
    <n v="2384.91"/>
    <n v="303"/>
    <x v="0"/>
    <x v="3"/>
    <n v="31.3"/>
    <x v="1"/>
    <d v="2023-04-29T00:00:00"/>
    <x v="2"/>
    <n v="70"/>
    <x v="1"/>
    <n v="0.45"/>
    <x v="0"/>
    <x v="0"/>
  </r>
  <r>
    <x v="2680"/>
    <n v="31"/>
    <x v="1"/>
    <x v="0"/>
    <x v="9"/>
    <n v="68.98"/>
    <x v="8"/>
    <n v="827.76"/>
    <n v="348"/>
    <x v="0"/>
    <x v="1"/>
    <n v="75.5"/>
    <x v="0"/>
    <d v="2021-10-12T00:00:00"/>
    <x v="0"/>
    <n v="77"/>
    <x v="1"/>
    <n v="0.55000000000000004"/>
    <x v="2"/>
    <x v="0"/>
  </r>
  <r>
    <x v="2680"/>
    <n v="32"/>
    <x v="1"/>
    <x v="0"/>
    <x v="6"/>
    <n v="189.59"/>
    <x v="1"/>
    <n v="2464.67"/>
    <n v="240"/>
    <x v="0"/>
    <x v="3"/>
    <n v="27.5"/>
    <x v="1"/>
    <d v="2020-10-05T00:00:00"/>
    <x v="1"/>
    <n v="14"/>
    <x v="2"/>
    <n v="0.21"/>
    <x v="0"/>
    <x v="0"/>
  </r>
  <r>
    <x v="2681"/>
    <n v="39"/>
    <x v="2"/>
    <x v="1"/>
    <x v="6"/>
    <n v="167.64"/>
    <x v="6"/>
    <n v="1844.04"/>
    <n v="360"/>
    <x v="0"/>
    <x v="2"/>
    <n v="14.5"/>
    <x v="2"/>
    <d v="2025-04-16T00:00:00"/>
    <x v="2"/>
    <n v="19"/>
    <x v="2"/>
    <n v="0.15"/>
    <x v="1"/>
    <x v="0"/>
  </r>
  <r>
    <x v="2682"/>
    <n v="31"/>
    <x v="1"/>
    <x v="0"/>
    <x v="3"/>
    <n v="178.26"/>
    <x v="1"/>
    <n v="2317.38"/>
    <n v="355"/>
    <x v="0"/>
    <x v="0"/>
    <n v="59.4"/>
    <x v="0"/>
    <d v="2020-08-23T00:00:00"/>
    <x v="1"/>
    <n v="57"/>
    <x v="0"/>
    <n v="0.45"/>
    <x v="0"/>
    <x v="0"/>
  </r>
  <r>
    <x v="2682"/>
    <n v="19"/>
    <x v="4"/>
    <x v="2"/>
    <x v="9"/>
    <m/>
    <x v="8"/>
    <n v="0"/>
    <n v="202"/>
    <x v="0"/>
    <x v="0"/>
    <n v="86.3"/>
    <x v="0"/>
    <d v="2022-12-10T00:00:00"/>
    <x v="0"/>
    <n v="65"/>
    <x v="0"/>
    <n v="0.34"/>
    <x v="0"/>
    <x v="1"/>
  </r>
  <r>
    <x v="2683"/>
    <n v="54"/>
    <x v="5"/>
    <x v="0"/>
    <x v="0"/>
    <n v="64.150000000000006"/>
    <x v="3"/>
    <n v="641.5"/>
    <n v="327"/>
    <x v="0"/>
    <x v="1"/>
    <n v="43.2"/>
    <x v="1"/>
    <d v="2022-11-07T00:00:00"/>
    <x v="0"/>
    <n v="95"/>
    <x v="1"/>
    <n v="0.15"/>
    <x v="1"/>
    <x v="0"/>
  </r>
  <r>
    <x v="2684"/>
    <n v="68"/>
    <x v="3"/>
    <x v="1"/>
    <x v="4"/>
    <n v="78.02"/>
    <x v="3"/>
    <n v="780.19999999999993"/>
    <n v="68"/>
    <x v="0"/>
    <x v="3"/>
    <n v="42.5"/>
    <x v="1"/>
    <d v="2024-11-10T00:00:00"/>
    <x v="2"/>
    <n v="72"/>
    <x v="1"/>
    <n v="0.71"/>
    <x v="2"/>
    <x v="0"/>
  </r>
  <r>
    <x v="2684"/>
    <n v="43"/>
    <x v="2"/>
    <x v="1"/>
    <x v="3"/>
    <n v="46.11"/>
    <x v="6"/>
    <n v="507.21"/>
    <n v="264"/>
    <x v="0"/>
    <x v="4"/>
    <n v="48"/>
    <x v="1"/>
    <d v="2025-05-27T00:00:00"/>
    <x v="2"/>
    <n v="7"/>
    <x v="2"/>
    <n v="0.55000000000000004"/>
    <x v="2"/>
    <x v="0"/>
  </r>
  <r>
    <x v="2685"/>
    <n v="60"/>
    <x v="0"/>
    <x v="0"/>
    <x v="4"/>
    <n v="119.15"/>
    <x v="8"/>
    <n v="1429.8000000000002"/>
    <n v="269"/>
    <x v="0"/>
    <x v="0"/>
    <n v="62"/>
    <x v="0"/>
    <d v="2021-09-12T00:00:00"/>
    <x v="0"/>
    <n v="11"/>
    <x v="2"/>
    <n v="0.21"/>
    <x v="0"/>
    <x v="0"/>
  </r>
  <r>
    <x v="2686"/>
    <n v="69"/>
    <x v="3"/>
    <x v="1"/>
    <x v="8"/>
    <n v="163.27000000000001"/>
    <x v="7"/>
    <n v="1306.1600000000001"/>
    <n v="159"/>
    <x v="0"/>
    <x v="3"/>
    <n v="18.100000000000001"/>
    <x v="2"/>
    <d v="2022-04-23T00:00:00"/>
    <x v="0"/>
    <n v="15"/>
    <x v="2"/>
    <n v="0.15"/>
    <x v="1"/>
    <x v="0"/>
  </r>
  <r>
    <x v="2686"/>
    <n v="73"/>
    <x v="3"/>
    <x v="0"/>
    <x v="6"/>
    <n v="105.42"/>
    <x v="2"/>
    <n v="737.94"/>
    <n v="169"/>
    <x v="0"/>
    <x v="0"/>
    <n v="83.3"/>
    <x v="0"/>
    <d v="2021-05-15T00:00:00"/>
    <x v="0"/>
    <n v="86"/>
    <x v="1"/>
    <n v="0.4"/>
    <x v="0"/>
    <x v="0"/>
  </r>
  <r>
    <x v="2687"/>
    <n v="22"/>
    <x v="4"/>
    <x v="2"/>
    <x v="7"/>
    <n v="183.33"/>
    <x v="3"/>
    <n v="1833.3000000000002"/>
    <n v="217"/>
    <x v="0"/>
    <x v="1"/>
    <n v="19.2"/>
    <x v="2"/>
    <d v="2024-09-16T00:00:00"/>
    <x v="2"/>
    <n v="6"/>
    <x v="2"/>
    <n v="0.24"/>
    <x v="0"/>
    <x v="0"/>
  </r>
  <r>
    <x v="2687"/>
    <n v="19"/>
    <x v="4"/>
    <x v="1"/>
    <x v="3"/>
    <n v="141.81"/>
    <x v="3"/>
    <n v="1418.1"/>
    <n v="155"/>
    <x v="0"/>
    <x v="3"/>
    <n v="19.399999999999999"/>
    <x v="2"/>
    <d v="2021-08-05T00:00:00"/>
    <x v="0"/>
    <n v="44"/>
    <x v="0"/>
    <n v="0.4"/>
    <x v="0"/>
    <x v="0"/>
  </r>
  <r>
    <x v="2688"/>
    <n v="60"/>
    <x v="0"/>
    <x v="0"/>
    <x v="8"/>
    <n v="138.09"/>
    <x v="5"/>
    <n v="2347.5300000000002"/>
    <n v="155"/>
    <x v="0"/>
    <x v="0"/>
    <n v="42"/>
    <x v="1"/>
    <d v="2021-12-10T00:00:00"/>
    <x v="0"/>
    <n v="77"/>
    <x v="1"/>
    <n v="0.39"/>
    <x v="0"/>
    <x v="0"/>
  </r>
  <r>
    <x v="2689"/>
    <n v="54"/>
    <x v="5"/>
    <x v="0"/>
    <x v="8"/>
    <n v="180"/>
    <x v="13"/>
    <n v="2520"/>
    <n v="158"/>
    <x v="0"/>
    <x v="0"/>
    <n v="86"/>
    <x v="0"/>
    <d v="2021-06-07T00:00:00"/>
    <x v="0"/>
    <n v="88"/>
    <x v="1"/>
    <n v="0.5"/>
    <x v="0"/>
    <x v="0"/>
  </r>
  <r>
    <x v="2689"/>
    <n v="19"/>
    <x v="4"/>
    <x v="0"/>
    <x v="9"/>
    <n v="110.84"/>
    <x v="17"/>
    <n v="332.52"/>
    <n v="13"/>
    <x v="0"/>
    <x v="3"/>
    <n v="80.599999999999994"/>
    <x v="0"/>
    <d v="2023-11-19T00:00:00"/>
    <x v="2"/>
    <n v="64"/>
    <x v="0"/>
    <n v="0.14000000000000001"/>
    <x v="1"/>
    <x v="0"/>
  </r>
  <r>
    <x v="2690"/>
    <n v="18"/>
    <x v="4"/>
    <x v="1"/>
    <x v="0"/>
    <m/>
    <x v="1"/>
    <n v="0"/>
    <n v="140"/>
    <x v="0"/>
    <x v="2"/>
    <n v="2.1"/>
    <x v="2"/>
    <d v="2023-06-12T00:00:00"/>
    <x v="2"/>
    <n v="84"/>
    <x v="1"/>
    <n v="0.31"/>
    <x v="0"/>
    <x v="1"/>
  </r>
  <r>
    <x v="2691"/>
    <n v="50"/>
    <x v="5"/>
    <x v="0"/>
    <x v="5"/>
    <n v="32.89"/>
    <x v="4"/>
    <n v="197.34"/>
    <n v="304"/>
    <x v="0"/>
    <x v="3"/>
    <n v="24.6"/>
    <x v="1"/>
    <d v="2025-05-30T00:00:00"/>
    <x v="2"/>
    <n v="94"/>
    <x v="1"/>
    <n v="0.28000000000000003"/>
    <x v="0"/>
    <x v="0"/>
  </r>
  <r>
    <x v="2692"/>
    <n v="79"/>
    <x v="3"/>
    <x v="0"/>
    <x v="2"/>
    <n v="58.25"/>
    <x v="8"/>
    <n v="699"/>
    <n v="317"/>
    <x v="0"/>
    <x v="3"/>
    <n v="10.5"/>
    <x v="2"/>
    <d v="2020-11-20T00:00:00"/>
    <x v="1"/>
    <n v="42"/>
    <x v="0"/>
    <n v="0.23"/>
    <x v="0"/>
    <x v="0"/>
  </r>
  <r>
    <x v="2693"/>
    <n v="20"/>
    <x v="4"/>
    <x v="2"/>
    <x v="5"/>
    <n v="99.01"/>
    <x v="3"/>
    <n v="990.1"/>
    <n v="160"/>
    <x v="0"/>
    <x v="3"/>
    <n v="99.7"/>
    <x v="0"/>
    <d v="2021-06-10T00:00:00"/>
    <x v="0"/>
    <n v="79"/>
    <x v="1"/>
    <n v="0.16"/>
    <x v="1"/>
    <x v="0"/>
  </r>
  <r>
    <x v="2694"/>
    <n v="69"/>
    <x v="3"/>
    <x v="2"/>
    <x v="6"/>
    <n v="120.24"/>
    <x v="9"/>
    <n v="1803.6"/>
    <n v="225"/>
    <x v="0"/>
    <x v="1"/>
    <n v="76.900000000000006"/>
    <x v="0"/>
    <d v="2020-10-07T00:00:00"/>
    <x v="1"/>
    <n v="52"/>
    <x v="0"/>
    <n v="0.59"/>
    <x v="2"/>
    <x v="0"/>
  </r>
  <r>
    <x v="2695"/>
    <n v="35"/>
    <x v="1"/>
    <x v="0"/>
    <x v="7"/>
    <n v="156.13999999999999"/>
    <x v="0"/>
    <n v="1405.2599999999998"/>
    <n v="99"/>
    <x v="0"/>
    <x v="4"/>
    <n v="55.9"/>
    <x v="0"/>
    <d v="2022-03-25T00:00:00"/>
    <x v="0"/>
    <n v="30"/>
    <x v="2"/>
    <n v="0.71"/>
    <x v="2"/>
    <x v="0"/>
  </r>
  <r>
    <x v="2695"/>
    <n v="32"/>
    <x v="1"/>
    <x v="0"/>
    <x v="3"/>
    <n v="129.77000000000001"/>
    <x v="6"/>
    <n v="1427.47"/>
    <n v="40"/>
    <x v="0"/>
    <x v="2"/>
    <n v="27.1"/>
    <x v="1"/>
    <d v="2024-10-04T00:00:00"/>
    <x v="2"/>
    <n v="31"/>
    <x v="2"/>
    <n v="0.22"/>
    <x v="0"/>
    <x v="0"/>
  </r>
  <r>
    <x v="2696"/>
    <n v="42"/>
    <x v="2"/>
    <x v="1"/>
    <x v="3"/>
    <n v="39.229999999999997"/>
    <x v="0"/>
    <n v="353.07"/>
    <n v="262"/>
    <x v="0"/>
    <x v="1"/>
    <n v="80.3"/>
    <x v="0"/>
    <d v="2025-05-15T00:00:00"/>
    <x v="2"/>
    <n v="50"/>
    <x v="0"/>
    <n v="0.11"/>
    <x v="1"/>
    <x v="0"/>
  </r>
  <r>
    <x v="2697"/>
    <n v="22"/>
    <x v="4"/>
    <x v="1"/>
    <x v="2"/>
    <n v="73.84"/>
    <x v="6"/>
    <n v="812.24"/>
    <n v="4"/>
    <x v="0"/>
    <x v="3"/>
    <n v="0"/>
    <x v="2"/>
    <d v="2021-12-20T00:00:00"/>
    <x v="0"/>
    <n v="32"/>
    <x v="2"/>
    <n v="0.45"/>
    <x v="0"/>
    <x v="0"/>
  </r>
  <r>
    <x v="2698"/>
    <n v="64"/>
    <x v="0"/>
    <x v="2"/>
    <x v="6"/>
    <n v="69.75"/>
    <x v="11"/>
    <n v="1325.25"/>
    <n v="315"/>
    <x v="0"/>
    <x v="0"/>
    <n v="43"/>
    <x v="1"/>
    <d v="2024-06-12T00:00:00"/>
    <x v="2"/>
    <n v="2"/>
    <x v="2"/>
    <n v="0.03"/>
    <x v="1"/>
    <x v="0"/>
  </r>
  <r>
    <x v="2699"/>
    <n v="23"/>
    <x v="4"/>
    <x v="1"/>
    <x v="3"/>
    <n v="87.75"/>
    <x v="6"/>
    <n v="965.25"/>
    <n v="11"/>
    <x v="0"/>
    <x v="2"/>
    <n v="90.5"/>
    <x v="0"/>
    <d v="2020-10-30T00:00:00"/>
    <x v="1"/>
    <n v="47"/>
    <x v="0"/>
    <n v="0.62"/>
    <x v="2"/>
    <x v="0"/>
  </r>
  <r>
    <x v="2700"/>
    <n v="46"/>
    <x v="5"/>
    <x v="0"/>
    <x v="6"/>
    <n v="114.43"/>
    <x v="3"/>
    <n v="1144.3000000000002"/>
    <n v="115"/>
    <x v="0"/>
    <x v="4"/>
    <n v="55.9"/>
    <x v="0"/>
    <d v="2020-08-07T00:00:00"/>
    <x v="1"/>
    <n v="32"/>
    <x v="2"/>
    <n v="0.05"/>
    <x v="1"/>
    <x v="0"/>
  </r>
  <r>
    <x v="2701"/>
    <n v="74"/>
    <x v="3"/>
    <x v="0"/>
    <x v="2"/>
    <n v="26.3"/>
    <x v="8"/>
    <n v="315.60000000000002"/>
    <n v="335"/>
    <x v="0"/>
    <x v="1"/>
    <n v="77"/>
    <x v="0"/>
    <d v="2023-09-10T00:00:00"/>
    <x v="2"/>
    <n v="79"/>
    <x v="1"/>
    <n v="0.31"/>
    <x v="0"/>
    <x v="0"/>
  </r>
  <r>
    <x v="2701"/>
    <n v="34"/>
    <x v="1"/>
    <x v="0"/>
    <x v="0"/>
    <n v="170.16"/>
    <x v="2"/>
    <n v="1191.1199999999999"/>
    <n v="26"/>
    <x v="0"/>
    <x v="4"/>
    <n v="49.2"/>
    <x v="1"/>
    <d v="2025-03-22T00:00:00"/>
    <x v="2"/>
    <n v="8"/>
    <x v="2"/>
    <n v="0.2"/>
    <x v="1"/>
    <x v="0"/>
  </r>
  <r>
    <x v="2702"/>
    <n v="78"/>
    <x v="3"/>
    <x v="0"/>
    <x v="9"/>
    <n v="40.32"/>
    <x v="3"/>
    <n v="403.2"/>
    <n v="40"/>
    <x v="0"/>
    <x v="2"/>
    <n v="31"/>
    <x v="1"/>
    <d v="2021-09-15T00:00:00"/>
    <x v="0"/>
    <n v="66"/>
    <x v="0"/>
    <n v="0.24"/>
    <x v="0"/>
    <x v="0"/>
  </r>
  <r>
    <x v="2703"/>
    <n v="50"/>
    <x v="5"/>
    <x v="0"/>
    <x v="0"/>
    <n v="122.71"/>
    <x v="8"/>
    <n v="1472.52"/>
    <n v="231"/>
    <x v="0"/>
    <x v="4"/>
    <n v="24.7"/>
    <x v="1"/>
    <d v="2024-10-19T00:00:00"/>
    <x v="2"/>
    <n v="5"/>
    <x v="2"/>
    <n v="0.25"/>
    <x v="0"/>
    <x v="0"/>
  </r>
  <r>
    <x v="2703"/>
    <n v="49"/>
    <x v="5"/>
    <x v="0"/>
    <x v="6"/>
    <n v="94.5"/>
    <x v="8"/>
    <n v="1134"/>
    <n v="87"/>
    <x v="0"/>
    <x v="3"/>
    <n v="73.5"/>
    <x v="0"/>
    <d v="2024-12-22T00:00:00"/>
    <x v="2"/>
    <n v="56"/>
    <x v="0"/>
    <n v="0.46"/>
    <x v="0"/>
    <x v="0"/>
  </r>
  <r>
    <x v="2704"/>
    <n v="65"/>
    <x v="0"/>
    <x v="1"/>
    <x v="3"/>
    <n v="86.36"/>
    <x v="9"/>
    <n v="1295.4000000000001"/>
    <n v="6"/>
    <x v="0"/>
    <x v="3"/>
    <n v="1.6"/>
    <x v="2"/>
    <d v="2022-03-30T00:00:00"/>
    <x v="0"/>
    <n v="35"/>
    <x v="0"/>
    <n v="0.12"/>
    <x v="1"/>
    <x v="0"/>
  </r>
  <r>
    <x v="2704"/>
    <n v="33"/>
    <x v="1"/>
    <x v="1"/>
    <x v="8"/>
    <n v="168.76"/>
    <x v="3"/>
    <n v="1687.6"/>
    <n v="79"/>
    <x v="0"/>
    <x v="2"/>
    <n v="74.900000000000006"/>
    <x v="0"/>
    <d v="2022-11-21T00:00:00"/>
    <x v="0"/>
    <n v="58"/>
    <x v="0"/>
    <n v="0.53"/>
    <x v="2"/>
    <x v="0"/>
  </r>
  <r>
    <x v="2705"/>
    <n v="76"/>
    <x v="3"/>
    <x v="1"/>
    <x v="5"/>
    <n v="180.45"/>
    <x v="1"/>
    <n v="2345.85"/>
    <n v="349"/>
    <x v="0"/>
    <x v="2"/>
    <n v="94.2"/>
    <x v="0"/>
    <d v="2023-10-22T00:00:00"/>
    <x v="2"/>
    <n v="90"/>
    <x v="1"/>
    <n v="0.3"/>
    <x v="0"/>
    <x v="0"/>
  </r>
  <r>
    <x v="2706"/>
    <n v="25"/>
    <x v="4"/>
    <x v="1"/>
    <x v="8"/>
    <n v="23.43"/>
    <x v="13"/>
    <n v="328.02"/>
    <n v="113"/>
    <x v="0"/>
    <x v="1"/>
    <n v="17.3"/>
    <x v="2"/>
    <d v="2022-12-15T00:00:00"/>
    <x v="0"/>
    <n v="48"/>
    <x v="0"/>
    <n v="0.25"/>
    <x v="0"/>
    <x v="0"/>
  </r>
  <r>
    <x v="2707"/>
    <n v="38"/>
    <x v="2"/>
    <x v="0"/>
    <x v="0"/>
    <n v="32.99"/>
    <x v="6"/>
    <n v="362.89000000000004"/>
    <n v="348"/>
    <x v="0"/>
    <x v="0"/>
    <n v="3.8"/>
    <x v="2"/>
    <d v="2025-01-23T00:00:00"/>
    <x v="2"/>
    <n v="4"/>
    <x v="2"/>
    <n v="0.15"/>
    <x v="1"/>
    <x v="0"/>
  </r>
  <r>
    <x v="2707"/>
    <n v="38"/>
    <x v="2"/>
    <x v="0"/>
    <x v="6"/>
    <m/>
    <x v="7"/>
    <n v="0"/>
    <n v="125"/>
    <x v="0"/>
    <x v="4"/>
    <n v="60.6"/>
    <x v="0"/>
    <d v="2022-12-21T00:00:00"/>
    <x v="0"/>
    <n v="45"/>
    <x v="0"/>
    <n v="0.25"/>
    <x v="0"/>
    <x v="1"/>
  </r>
  <r>
    <x v="2707"/>
    <n v="74"/>
    <x v="3"/>
    <x v="0"/>
    <x v="5"/>
    <n v="108.85"/>
    <x v="9"/>
    <n v="1632.75"/>
    <n v="172"/>
    <x v="0"/>
    <x v="1"/>
    <n v="79.099999999999994"/>
    <x v="0"/>
    <d v="2024-04-28T00:00:00"/>
    <x v="2"/>
    <n v="77"/>
    <x v="1"/>
    <n v="0.09"/>
    <x v="1"/>
    <x v="0"/>
  </r>
  <r>
    <x v="2708"/>
    <n v="76"/>
    <x v="3"/>
    <x v="0"/>
    <x v="8"/>
    <n v="54.81"/>
    <x v="9"/>
    <n v="822.15000000000009"/>
    <n v="350"/>
    <x v="0"/>
    <x v="4"/>
    <n v="60.6"/>
    <x v="0"/>
    <d v="2025-05-26T00:00:00"/>
    <x v="2"/>
    <n v="53"/>
    <x v="0"/>
    <n v="0.26"/>
    <x v="0"/>
    <x v="0"/>
  </r>
  <r>
    <x v="2709"/>
    <n v="39"/>
    <x v="2"/>
    <x v="0"/>
    <x v="1"/>
    <n v="67.010000000000005"/>
    <x v="10"/>
    <n v="335.05"/>
    <n v="228"/>
    <x v="0"/>
    <x v="2"/>
    <n v="71.3"/>
    <x v="0"/>
    <d v="2022-10-17T00:00:00"/>
    <x v="0"/>
    <n v="42"/>
    <x v="0"/>
    <n v="0.35"/>
    <x v="0"/>
    <x v="0"/>
  </r>
  <r>
    <x v="2709"/>
    <n v="66"/>
    <x v="3"/>
    <x v="0"/>
    <x v="6"/>
    <n v="21.85"/>
    <x v="4"/>
    <n v="131.10000000000002"/>
    <n v="335"/>
    <x v="0"/>
    <x v="4"/>
    <n v="91.4"/>
    <x v="0"/>
    <d v="2022-07-21T00:00:00"/>
    <x v="0"/>
    <n v="60"/>
    <x v="0"/>
    <n v="0.31"/>
    <x v="0"/>
    <x v="0"/>
  </r>
  <r>
    <x v="2710"/>
    <n v="51"/>
    <x v="5"/>
    <x v="0"/>
    <x v="3"/>
    <n v="53.61"/>
    <x v="10"/>
    <n v="268.05"/>
    <n v="290"/>
    <x v="0"/>
    <x v="3"/>
    <n v="60.3"/>
    <x v="0"/>
    <d v="2025-04-01T00:00:00"/>
    <x v="2"/>
    <n v="74"/>
    <x v="1"/>
    <n v="0.33"/>
    <x v="0"/>
    <x v="0"/>
  </r>
  <r>
    <x v="2711"/>
    <n v="21"/>
    <x v="4"/>
    <x v="1"/>
    <x v="8"/>
    <n v="23.01"/>
    <x v="3"/>
    <n v="230.10000000000002"/>
    <n v="172"/>
    <x v="0"/>
    <x v="1"/>
    <n v="26.2"/>
    <x v="1"/>
    <d v="2020-09-29T00:00:00"/>
    <x v="1"/>
    <n v="2"/>
    <x v="2"/>
    <n v="0.6"/>
    <x v="2"/>
    <x v="0"/>
  </r>
  <r>
    <x v="2712"/>
    <n v="76"/>
    <x v="3"/>
    <x v="0"/>
    <x v="0"/>
    <n v="82.87"/>
    <x v="4"/>
    <n v="497.22"/>
    <n v="240"/>
    <x v="0"/>
    <x v="2"/>
    <n v="24.3"/>
    <x v="1"/>
    <d v="2021-04-10T00:00:00"/>
    <x v="0"/>
    <n v="36"/>
    <x v="0"/>
    <n v="0.32"/>
    <x v="0"/>
    <x v="0"/>
  </r>
  <r>
    <x v="2713"/>
    <n v="34"/>
    <x v="1"/>
    <x v="1"/>
    <x v="2"/>
    <m/>
    <x v="8"/>
    <n v="0"/>
    <n v="27"/>
    <x v="0"/>
    <x v="4"/>
    <n v="22.5"/>
    <x v="1"/>
    <d v="2025-06-17T00:00:00"/>
    <x v="2"/>
    <n v="14"/>
    <x v="2"/>
    <n v="0.23"/>
    <x v="0"/>
    <x v="1"/>
  </r>
  <r>
    <x v="2714"/>
    <n v="47"/>
    <x v="5"/>
    <x v="1"/>
    <x v="5"/>
    <n v="270.14999999999998"/>
    <x v="7"/>
    <n v="2161.1999999999998"/>
    <n v="208"/>
    <x v="0"/>
    <x v="3"/>
    <n v="28.4"/>
    <x v="1"/>
    <d v="2024-05-01T00:00:00"/>
    <x v="2"/>
    <n v="32"/>
    <x v="2"/>
    <n v="0.28999999999999998"/>
    <x v="0"/>
    <x v="0"/>
  </r>
  <r>
    <x v="2714"/>
    <n v="51"/>
    <x v="5"/>
    <x v="1"/>
    <x v="9"/>
    <n v="51.96"/>
    <x v="1"/>
    <n v="675.48"/>
    <n v="288"/>
    <x v="0"/>
    <x v="3"/>
    <n v="0"/>
    <x v="2"/>
    <d v="2025-06-02T00:00:00"/>
    <x v="2"/>
    <n v="87"/>
    <x v="1"/>
    <n v="0.27"/>
    <x v="0"/>
    <x v="0"/>
  </r>
  <r>
    <x v="2715"/>
    <n v="58"/>
    <x v="0"/>
    <x v="0"/>
    <x v="7"/>
    <n v="88.53"/>
    <x v="5"/>
    <n v="1505.01"/>
    <n v="357"/>
    <x v="0"/>
    <x v="1"/>
    <n v="0"/>
    <x v="2"/>
    <d v="2024-10-03T00:00:00"/>
    <x v="2"/>
    <n v="50"/>
    <x v="0"/>
    <n v="0.25"/>
    <x v="0"/>
    <x v="0"/>
  </r>
  <r>
    <x v="2715"/>
    <n v="56"/>
    <x v="0"/>
    <x v="1"/>
    <x v="6"/>
    <n v="44.41"/>
    <x v="17"/>
    <n v="133.22999999999999"/>
    <n v="234"/>
    <x v="0"/>
    <x v="0"/>
    <n v="4.5"/>
    <x v="2"/>
    <d v="2021-02-07T00:00:00"/>
    <x v="0"/>
    <n v="82"/>
    <x v="1"/>
    <n v="0.27"/>
    <x v="0"/>
    <x v="0"/>
  </r>
  <r>
    <x v="2716"/>
    <n v="44"/>
    <x v="2"/>
    <x v="1"/>
    <x v="4"/>
    <n v="75.41"/>
    <x v="7"/>
    <n v="603.28"/>
    <n v="295"/>
    <x v="0"/>
    <x v="4"/>
    <n v="77.5"/>
    <x v="0"/>
    <d v="2024-12-25T00:00:00"/>
    <x v="2"/>
    <n v="51"/>
    <x v="0"/>
    <n v="0.3"/>
    <x v="0"/>
    <x v="0"/>
  </r>
  <r>
    <x v="2717"/>
    <n v="31"/>
    <x v="1"/>
    <x v="1"/>
    <x v="9"/>
    <n v="161.69"/>
    <x v="2"/>
    <n v="1131.83"/>
    <n v="131"/>
    <x v="0"/>
    <x v="4"/>
    <n v="93.5"/>
    <x v="0"/>
    <d v="2023-03-31T00:00:00"/>
    <x v="2"/>
    <n v="3"/>
    <x v="2"/>
    <n v="0.35"/>
    <x v="0"/>
    <x v="0"/>
  </r>
  <r>
    <x v="2717"/>
    <n v="59"/>
    <x v="0"/>
    <x v="0"/>
    <x v="2"/>
    <n v="208.99"/>
    <x v="9"/>
    <n v="3134.8500000000004"/>
    <n v="348"/>
    <x v="0"/>
    <x v="3"/>
    <n v="58.2"/>
    <x v="0"/>
    <d v="2023-05-21T00:00:00"/>
    <x v="2"/>
    <n v="71"/>
    <x v="1"/>
    <n v="0.11"/>
    <x v="1"/>
    <x v="0"/>
  </r>
  <r>
    <x v="2717"/>
    <n v="35"/>
    <x v="1"/>
    <x v="1"/>
    <x v="4"/>
    <n v="136.33000000000001"/>
    <x v="9"/>
    <n v="2044.9500000000003"/>
    <n v="356"/>
    <x v="0"/>
    <x v="3"/>
    <n v="62.9"/>
    <x v="0"/>
    <d v="2023-08-29T00:00:00"/>
    <x v="2"/>
    <n v="20"/>
    <x v="2"/>
    <n v="0.3"/>
    <x v="0"/>
    <x v="0"/>
  </r>
  <r>
    <x v="2718"/>
    <n v="69"/>
    <x v="3"/>
    <x v="1"/>
    <x v="2"/>
    <n v="91.42"/>
    <x v="9"/>
    <n v="1371.3"/>
    <n v="355"/>
    <x v="0"/>
    <x v="2"/>
    <n v="31.2"/>
    <x v="1"/>
    <d v="2025-05-13T00:00:00"/>
    <x v="2"/>
    <n v="4"/>
    <x v="2"/>
    <n v="0.11"/>
    <x v="1"/>
    <x v="0"/>
  </r>
  <r>
    <x v="2719"/>
    <n v="40"/>
    <x v="2"/>
    <x v="0"/>
    <x v="8"/>
    <n v="107.03"/>
    <x v="6"/>
    <n v="1177.33"/>
    <n v="94"/>
    <x v="0"/>
    <x v="3"/>
    <n v="27.4"/>
    <x v="1"/>
    <d v="2021-11-10T00:00:00"/>
    <x v="0"/>
    <n v="7"/>
    <x v="2"/>
    <n v="0.27"/>
    <x v="0"/>
    <x v="0"/>
  </r>
  <r>
    <x v="2719"/>
    <n v="61"/>
    <x v="0"/>
    <x v="0"/>
    <x v="0"/>
    <n v="108.19"/>
    <x v="6"/>
    <n v="1190.0899999999999"/>
    <n v="252"/>
    <x v="0"/>
    <x v="3"/>
    <n v="70.099999999999994"/>
    <x v="0"/>
    <d v="2024-10-08T00:00:00"/>
    <x v="2"/>
    <n v="38"/>
    <x v="0"/>
    <n v="0.36"/>
    <x v="0"/>
    <x v="0"/>
  </r>
  <r>
    <x v="2719"/>
    <n v="68"/>
    <x v="3"/>
    <x v="0"/>
    <x v="7"/>
    <n v="78.099999999999994"/>
    <x v="6"/>
    <n v="859.09999999999991"/>
    <n v="191"/>
    <x v="0"/>
    <x v="3"/>
    <n v="83.9"/>
    <x v="0"/>
    <d v="2021-07-12T00:00:00"/>
    <x v="0"/>
    <n v="92"/>
    <x v="1"/>
    <n v="0.12"/>
    <x v="1"/>
    <x v="0"/>
  </r>
  <r>
    <x v="2720"/>
    <n v="27"/>
    <x v="1"/>
    <x v="1"/>
    <x v="1"/>
    <n v="50.08"/>
    <x v="7"/>
    <n v="400.64"/>
    <n v="117"/>
    <x v="0"/>
    <x v="0"/>
    <n v="58.7"/>
    <x v="0"/>
    <d v="2024-11-28T00:00:00"/>
    <x v="2"/>
    <n v="82"/>
    <x v="1"/>
    <n v="0.41"/>
    <x v="0"/>
    <x v="0"/>
  </r>
  <r>
    <x v="2721"/>
    <n v="41"/>
    <x v="2"/>
    <x v="0"/>
    <x v="9"/>
    <n v="39.31"/>
    <x v="3"/>
    <n v="393.1"/>
    <n v="327"/>
    <x v="0"/>
    <x v="2"/>
    <n v="45.2"/>
    <x v="1"/>
    <d v="2023-01-10T00:00:00"/>
    <x v="2"/>
    <n v="3"/>
    <x v="2"/>
    <n v="0.04"/>
    <x v="1"/>
    <x v="0"/>
  </r>
  <r>
    <x v="2721"/>
    <n v="41"/>
    <x v="2"/>
    <x v="0"/>
    <x v="8"/>
    <n v="208.79"/>
    <x v="7"/>
    <n v="1670.32"/>
    <n v="31"/>
    <x v="0"/>
    <x v="1"/>
    <n v="12.2"/>
    <x v="2"/>
    <d v="2024-09-02T00:00:00"/>
    <x v="2"/>
    <n v="41"/>
    <x v="0"/>
    <n v="0.05"/>
    <x v="1"/>
    <x v="0"/>
  </r>
  <r>
    <x v="2722"/>
    <n v="49"/>
    <x v="5"/>
    <x v="1"/>
    <x v="2"/>
    <n v="196.64"/>
    <x v="5"/>
    <n v="3342.8799999999997"/>
    <n v="246"/>
    <x v="0"/>
    <x v="4"/>
    <n v="80.5"/>
    <x v="0"/>
    <d v="2024-04-27T00:00:00"/>
    <x v="2"/>
    <n v="16"/>
    <x v="2"/>
    <n v="0.4"/>
    <x v="0"/>
    <x v="0"/>
  </r>
  <r>
    <x v="2723"/>
    <n v="58"/>
    <x v="0"/>
    <x v="1"/>
    <x v="8"/>
    <n v="224.56"/>
    <x v="14"/>
    <n v="898.24"/>
    <n v="131"/>
    <x v="0"/>
    <x v="1"/>
    <n v="28.9"/>
    <x v="1"/>
    <d v="2022-06-27T00:00:00"/>
    <x v="0"/>
    <n v="38"/>
    <x v="0"/>
    <n v="7.0000000000000007E-2"/>
    <x v="1"/>
    <x v="0"/>
  </r>
  <r>
    <x v="2723"/>
    <n v="31"/>
    <x v="1"/>
    <x v="0"/>
    <x v="4"/>
    <n v="135.26"/>
    <x v="2"/>
    <n v="946.81999999999994"/>
    <n v="47"/>
    <x v="0"/>
    <x v="1"/>
    <n v="42.5"/>
    <x v="1"/>
    <d v="2024-11-01T00:00:00"/>
    <x v="2"/>
    <n v="44"/>
    <x v="0"/>
    <n v="0.32"/>
    <x v="0"/>
    <x v="0"/>
  </r>
  <r>
    <x v="2724"/>
    <n v="49"/>
    <x v="5"/>
    <x v="0"/>
    <x v="1"/>
    <n v="43.64"/>
    <x v="6"/>
    <n v="480.04"/>
    <n v="69"/>
    <x v="0"/>
    <x v="1"/>
    <n v="49.2"/>
    <x v="1"/>
    <d v="2020-08-28T00:00:00"/>
    <x v="1"/>
    <n v="61"/>
    <x v="0"/>
    <n v="0.17"/>
    <x v="1"/>
    <x v="0"/>
  </r>
  <r>
    <x v="2725"/>
    <n v="45"/>
    <x v="2"/>
    <x v="0"/>
    <x v="8"/>
    <n v="66.349999999999994"/>
    <x v="4"/>
    <n v="398.09999999999997"/>
    <n v="290"/>
    <x v="0"/>
    <x v="3"/>
    <n v="6.3"/>
    <x v="2"/>
    <d v="2023-10-10T00:00:00"/>
    <x v="2"/>
    <n v="76"/>
    <x v="1"/>
    <n v="0.17"/>
    <x v="1"/>
    <x v="0"/>
  </r>
  <r>
    <x v="2726"/>
    <n v="22"/>
    <x v="4"/>
    <x v="1"/>
    <x v="7"/>
    <n v="85.44"/>
    <x v="14"/>
    <n v="341.76"/>
    <n v="335"/>
    <x v="0"/>
    <x v="3"/>
    <n v="96.3"/>
    <x v="0"/>
    <d v="2020-08-18T00:00:00"/>
    <x v="1"/>
    <n v="70"/>
    <x v="1"/>
    <n v="0.25"/>
    <x v="0"/>
    <x v="0"/>
  </r>
  <r>
    <x v="2727"/>
    <n v="26"/>
    <x v="1"/>
    <x v="0"/>
    <x v="2"/>
    <n v="47.55"/>
    <x v="8"/>
    <n v="570.59999999999991"/>
    <n v="82"/>
    <x v="0"/>
    <x v="0"/>
    <n v="33.1"/>
    <x v="1"/>
    <d v="2022-11-01T00:00:00"/>
    <x v="0"/>
    <n v="26"/>
    <x v="2"/>
    <n v="0.34"/>
    <x v="0"/>
    <x v="0"/>
  </r>
  <r>
    <x v="2728"/>
    <n v="45"/>
    <x v="2"/>
    <x v="1"/>
    <x v="6"/>
    <n v="21.66"/>
    <x v="7"/>
    <n v="173.28"/>
    <n v="221"/>
    <x v="0"/>
    <x v="1"/>
    <n v="0"/>
    <x v="2"/>
    <d v="2024-05-18T00:00:00"/>
    <x v="2"/>
    <n v="78"/>
    <x v="1"/>
    <n v="0.14000000000000001"/>
    <x v="1"/>
    <x v="0"/>
  </r>
  <r>
    <x v="2729"/>
    <n v="74"/>
    <x v="3"/>
    <x v="0"/>
    <x v="9"/>
    <n v="125.83"/>
    <x v="12"/>
    <n v="2013.28"/>
    <n v="318"/>
    <x v="0"/>
    <x v="0"/>
    <n v="10.4"/>
    <x v="2"/>
    <d v="2024-08-22T00:00:00"/>
    <x v="2"/>
    <n v="68"/>
    <x v="1"/>
    <n v="0.36"/>
    <x v="0"/>
    <x v="0"/>
  </r>
  <r>
    <x v="2730"/>
    <n v="77"/>
    <x v="3"/>
    <x v="2"/>
    <x v="2"/>
    <n v="162.1"/>
    <x v="13"/>
    <n v="2269.4"/>
    <n v="102"/>
    <x v="0"/>
    <x v="2"/>
    <n v="84.9"/>
    <x v="0"/>
    <d v="2023-12-04T00:00:00"/>
    <x v="2"/>
    <n v="35"/>
    <x v="0"/>
    <n v="7.0000000000000007E-2"/>
    <x v="1"/>
    <x v="0"/>
  </r>
  <r>
    <x v="2731"/>
    <n v="39"/>
    <x v="2"/>
    <x v="2"/>
    <x v="5"/>
    <n v="136.72"/>
    <x v="6"/>
    <n v="1503.92"/>
    <n v="55"/>
    <x v="0"/>
    <x v="2"/>
    <n v="14.9"/>
    <x v="2"/>
    <d v="2021-06-14T00:00:00"/>
    <x v="0"/>
    <n v="3"/>
    <x v="2"/>
    <n v="0.1"/>
    <x v="1"/>
    <x v="0"/>
  </r>
  <r>
    <x v="2732"/>
    <n v="51"/>
    <x v="5"/>
    <x v="1"/>
    <x v="2"/>
    <n v="142.83000000000001"/>
    <x v="2"/>
    <n v="999.81000000000006"/>
    <n v="227"/>
    <x v="1"/>
    <x v="4"/>
    <n v="80.099999999999994"/>
    <x v="0"/>
    <d v="2021-09-23T00:00:00"/>
    <x v="0"/>
    <n v="78"/>
    <x v="1"/>
    <n v="0.36"/>
    <x v="0"/>
    <x v="0"/>
  </r>
  <r>
    <x v="2732"/>
    <n v="28"/>
    <x v="1"/>
    <x v="1"/>
    <x v="4"/>
    <n v="98.7"/>
    <x v="0"/>
    <n v="888.30000000000007"/>
    <n v="157"/>
    <x v="0"/>
    <x v="2"/>
    <n v="84.9"/>
    <x v="0"/>
    <d v="2022-04-15T00:00:00"/>
    <x v="0"/>
    <n v="18"/>
    <x v="2"/>
    <n v="0.48"/>
    <x v="0"/>
    <x v="0"/>
  </r>
  <r>
    <x v="2733"/>
    <n v="56"/>
    <x v="0"/>
    <x v="1"/>
    <x v="4"/>
    <n v="319.02"/>
    <x v="6"/>
    <n v="3509.22"/>
    <n v="197"/>
    <x v="0"/>
    <x v="2"/>
    <n v="6.5"/>
    <x v="2"/>
    <d v="2020-07-08T00:00:00"/>
    <x v="1"/>
    <n v="21"/>
    <x v="2"/>
    <n v="0.09"/>
    <x v="1"/>
    <x v="0"/>
  </r>
  <r>
    <x v="2734"/>
    <n v="79"/>
    <x v="3"/>
    <x v="0"/>
    <x v="8"/>
    <n v="225.84"/>
    <x v="0"/>
    <n v="2032.56"/>
    <n v="0"/>
    <x v="0"/>
    <x v="4"/>
    <n v="95.2"/>
    <x v="0"/>
    <d v="2022-04-26T00:00:00"/>
    <x v="0"/>
    <n v="31"/>
    <x v="2"/>
    <n v="0.28999999999999998"/>
    <x v="0"/>
    <x v="1"/>
  </r>
  <r>
    <x v="2735"/>
    <n v="53"/>
    <x v="5"/>
    <x v="1"/>
    <x v="0"/>
    <n v="90.38"/>
    <x v="14"/>
    <n v="361.52"/>
    <n v="300"/>
    <x v="0"/>
    <x v="4"/>
    <n v="22"/>
    <x v="1"/>
    <d v="2025-04-02T00:00:00"/>
    <x v="2"/>
    <n v="2"/>
    <x v="2"/>
    <n v="0.27"/>
    <x v="0"/>
    <x v="0"/>
  </r>
  <r>
    <x v="2736"/>
    <n v="35"/>
    <x v="1"/>
    <x v="2"/>
    <x v="7"/>
    <n v="251.26"/>
    <x v="7"/>
    <n v="2010.08"/>
    <n v="10"/>
    <x v="0"/>
    <x v="4"/>
    <n v="46"/>
    <x v="1"/>
    <d v="2021-04-08T00:00:00"/>
    <x v="0"/>
    <n v="23"/>
    <x v="2"/>
    <n v="0.09"/>
    <x v="1"/>
    <x v="0"/>
  </r>
  <r>
    <x v="2736"/>
    <n v="31"/>
    <x v="1"/>
    <x v="0"/>
    <x v="4"/>
    <n v="103.4"/>
    <x v="1"/>
    <n v="1344.2"/>
    <n v="305"/>
    <x v="0"/>
    <x v="1"/>
    <n v="48.9"/>
    <x v="1"/>
    <d v="2024-12-20T00:00:00"/>
    <x v="2"/>
    <n v="13"/>
    <x v="2"/>
    <n v="0.39"/>
    <x v="0"/>
    <x v="0"/>
  </r>
  <r>
    <x v="2737"/>
    <n v="40"/>
    <x v="2"/>
    <x v="1"/>
    <x v="2"/>
    <n v="59.94"/>
    <x v="1"/>
    <n v="779.22"/>
    <n v="4"/>
    <x v="0"/>
    <x v="3"/>
    <n v="26.4"/>
    <x v="1"/>
    <d v="2023-12-10T00:00:00"/>
    <x v="2"/>
    <n v="81"/>
    <x v="1"/>
    <n v="0.28000000000000003"/>
    <x v="0"/>
    <x v="0"/>
  </r>
  <r>
    <x v="2737"/>
    <n v="34"/>
    <x v="1"/>
    <x v="1"/>
    <x v="9"/>
    <n v="164.17"/>
    <x v="0"/>
    <n v="1477.53"/>
    <n v="197"/>
    <x v="0"/>
    <x v="4"/>
    <n v="4.3"/>
    <x v="2"/>
    <d v="2022-05-05T00:00:00"/>
    <x v="0"/>
    <n v="91"/>
    <x v="1"/>
    <n v="0.24"/>
    <x v="0"/>
    <x v="0"/>
  </r>
  <r>
    <x v="2738"/>
    <n v="42"/>
    <x v="2"/>
    <x v="1"/>
    <x v="1"/>
    <n v="72.83"/>
    <x v="3"/>
    <n v="728.3"/>
    <n v="258"/>
    <x v="0"/>
    <x v="2"/>
    <n v="34.4"/>
    <x v="1"/>
    <d v="2024-01-07T00:00:00"/>
    <x v="2"/>
    <n v="87"/>
    <x v="1"/>
    <n v="0.73"/>
    <x v="2"/>
    <x v="0"/>
  </r>
  <r>
    <x v="2739"/>
    <n v="67"/>
    <x v="3"/>
    <x v="1"/>
    <x v="0"/>
    <n v="60.01"/>
    <x v="10"/>
    <n v="300.05"/>
    <n v="163"/>
    <x v="0"/>
    <x v="4"/>
    <n v="85.9"/>
    <x v="0"/>
    <d v="2022-06-16T00:00:00"/>
    <x v="0"/>
    <n v="36"/>
    <x v="0"/>
    <n v="0.61"/>
    <x v="2"/>
    <x v="0"/>
  </r>
  <r>
    <x v="2740"/>
    <n v="67"/>
    <x v="3"/>
    <x v="0"/>
    <x v="3"/>
    <n v="257.54000000000002"/>
    <x v="14"/>
    <n v="1030.1600000000001"/>
    <n v="112"/>
    <x v="0"/>
    <x v="0"/>
    <n v="57.6"/>
    <x v="0"/>
    <d v="2022-11-05T00:00:00"/>
    <x v="0"/>
    <n v="95"/>
    <x v="1"/>
    <n v="0.19"/>
    <x v="1"/>
    <x v="0"/>
  </r>
  <r>
    <x v="2741"/>
    <n v="29"/>
    <x v="1"/>
    <x v="0"/>
    <x v="8"/>
    <n v="64.59"/>
    <x v="3"/>
    <n v="645.90000000000009"/>
    <n v="260"/>
    <x v="0"/>
    <x v="3"/>
    <n v="72.599999999999994"/>
    <x v="0"/>
    <d v="2024-11-17T00:00:00"/>
    <x v="2"/>
    <n v="11"/>
    <x v="2"/>
    <n v="0.26"/>
    <x v="0"/>
    <x v="0"/>
  </r>
  <r>
    <x v="2742"/>
    <n v="22"/>
    <x v="4"/>
    <x v="0"/>
    <x v="6"/>
    <n v="21.62"/>
    <x v="2"/>
    <n v="151.34"/>
    <n v="196"/>
    <x v="0"/>
    <x v="2"/>
    <n v="65"/>
    <x v="0"/>
    <d v="2025-01-05T00:00:00"/>
    <x v="2"/>
    <n v="81"/>
    <x v="1"/>
    <n v="0.45"/>
    <x v="0"/>
    <x v="0"/>
  </r>
  <r>
    <x v="2742"/>
    <n v="79"/>
    <x v="3"/>
    <x v="0"/>
    <x v="8"/>
    <n v="35.4"/>
    <x v="0"/>
    <n v="318.59999999999997"/>
    <n v="202"/>
    <x v="0"/>
    <x v="2"/>
    <n v="30"/>
    <x v="1"/>
    <d v="2022-12-11T00:00:00"/>
    <x v="0"/>
    <n v="36"/>
    <x v="0"/>
    <n v="0.48"/>
    <x v="0"/>
    <x v="0"/>
  </r>
  <r>
    <x v="2743"/>
    <n v="52"/>
    <x v="5"/>
    <x v="0"/>
    <x v="0"/>
    <n v="130.97999999999999"/>
    <x v="7"/>
    <n v="1047.8399999999999"/>
    <n v="320"/>
    <x v="0"/>
    <x v="2"/>
    <n v="11.5"/>
    <x v="2"/>
    <d v="2025-01-29T00:00:00"/>
    <x v="2"/>
    <n v="50"/>
    <x v="0"/>
    <n v="0.09"/>
    <x v="1"/>
    <x v="0"/>
  </r>
  <r>
    <x v="2744"/>
    <n v="57"/>
    <x v="0"/>
    <x v="2"/>
    <x v="0"/>
    <n v="42.15"/>
    <x v="2"/>
    <n v="295.05"/>
    <n v="337"/>
    <x v="0"/>
    <x v="1"/>
    <n v="66"/>
    <x v="0"/>
    <d v="2021-02-09T00:00:00"/>
    <x v="0"/>
    <n v="37"/>
    <x v="0"/>
    <n v="0.13"/>
    <x v="1"/>
    <x v="0"/>
  </r>
  <r>
    <x v="2745"/>
    <n v="73"/>
    <x v="3"/>
    <x v="0"/>
    <x v="9"/>
    <n v="41.95"/>
    <x v="7"/>
    <n v="335.6"/>
    <n v="212"/>
    <x v="0"/>
    <x v="2"/>
    <n v="87.8"/>
    <x v="0"/>
    <d v="2023-07-08T00:00:00"/>
    <x v="2"/>
    <n v="74"/>
    <x v="1"/>
    <n v="0.54"/>
    <x v="2"/>
    <x v="0"/>
  </r>
  <r>
    <x v="2746"/>
    <n v="64"/>
    <x v="0"/>
    <x v="1"/>
    <x v="5"/>
    <n v="91.33"/>
    <x v="6"/>
    <n v="1004.63"/>
    <n v="39"/>
    <x v="0"/>
    <x v="3"/>
    <n v="41.4"/>
    <x v="1"/>
    <d v="2022-04-05T00:00:00"/>
    <x v="0"/>
    <n v="67"/>
    <x v="1"/>
    <n v="0.52"/>
    <x v="2"/>
    <x v="0"/>
  </r>
  <r>
    <x v="2747"/>
    <n v="44"/>
    <x v="2"/>
    <x v="0"/>
    <x v="3"/>
    <n v="86.95"/>
    <x v="4"/>
    <n v="521.70000000000005"/>
    <n v="167"/>
    <x v="0"/>
    <x v="3"/>
    <n v="94.2"/>
    <x v="0"/>
    <d v="2021-03-28T00:00:00"/>
    <x v="0"/>
    <n v="63"/>
    <x v="0"/>
    <n v="0.25"/>
    <x v="0"/>
    <x v="0"/>
  </r>
  <r>
    <x v="2748"/>
    <n v="18"/>
    <x v="4"/>
    <x v="1"/>
    <x v="5"/>
    <n v="87.95"/>
    <x v="13"/>
    <n v="1231.3"/>
    <n v="234"/>
    <x v="0"/>
    <x v="0"/>
    <n v="15.9"/>
    <x v="2"/>
    <d v="2023-03-16T00:00:00"/>
    <x v="2"/>
    <n v="76"/>
    <x v="1"/>
    <n v="0.14000000000000001"/>
    <x v="1"/>
    <x v="0"/>
  </r>
  <r>
    <x v="2749"/>
    <n v="73"/>
    <x v="3"/>
    <x v="0"/>
    <x v="0"/>
    <n v="121.38"/>
    <x v="3"/>
    <n v="1213.8"/>
    <n v="349"/>
    <x v="0"/>
    <x v="1"/>
    <n v="83"/>
    <x v="0"/>
    <d v="2023-12-22T00:00:00"/>
    <x v="2"/>
    <n v="28"/>
    <x v="2"/>
    <n v="0.75"/>
    <x v="2"/>
    <x v="0"/>
  </r>
  <r>
    <x v="2749"/>
    <n v="33"/>
    <x v="1"/>
    <x v="1"/>
    <x v="5"/>
    <n v="271.64999999999998"/>
    <x v="3"/>
    <n v="2716.5"/>
    <n v="104"/>
    <x v="0"/>
    <x v="4"/>
    <n v="4.8"/>
    <x v="2"/>
    <d v="2020-10-02T00:00:00"/>
    <x v="1"/>
    <n v="44"/>
    <x v="0"/>
    <n v="0.14000000000000001"/>
    <x v="1"/>
    <x v="0"/>
  </r>
  <r>
    <x v="2750"/>
    <n v="33"/>
    <x v="1"/>
    <x v="0"/>
    <x v="1"/>
    <n v="71.88"/>
    <x v="5"/>
    <n v="1221.96"/>
    <n v="33"/>
    <x v="0"/>
    <x v="3"/>
    <n v="22.9"/>
    <x v="1"/>
    <d v="2020-09-20T00:00:00"/>
    <x v="1"/>
    <n v="16"/>
    <x v="2"/>
    <n v="0.06"/>
    <x v="1"/>
    <x v="0"/>
  </r>
  <r>
    <x v="2751"/>
    <n v="18"/>
    <x v="4"/>
    <x v="1"/>
    <x v="0"/>
    <n v="145.13"/>
    <x v="1"/>
    <n v="1886.69"/>
    <n v="242"/>
    <x v="0"/>
    <x v="3"/>
    <n v="5.8"/>
    <x v="2"/>
    <d v="2023-06-06T00:00:00"/>
    <x v="2"/>
    <n v="98"/>
    <x v="1"/>
    <n v="0.35"/>
    <x v="0"/>
    <x v="0"/>
  </r>
  <r>
    <x v="2751"/>
    <n v="67"/>
    <x v="3"/>
    <x v="1"/>
    <x v="8"/>
    <n v="141.49"/>
    <x v="6"/>
    <n v="1556.39"/>
    <n v="127"/>
    <x v="0"/>
    <x v="0"/>
    <n v="96.7"/>
    <x v="0"/>
    <d v="2024-12-08T00:00:00"/>
    <x v="2"/>
    <n v="26"/>
    <x v="2"/>
    <n v="0.26"/>
    <x v="0"/>
    <x v="0"/>
  </r>
  <r>
    <x v="2752"/>
    <n v="46"/>
    <x v="5"/>
    <x v="2"/>
    <x v="9"/>
    <m/>
    <x v="6"/>
    <n v="0"/>
    <n v="80"/>
    <x v="0"/>
    <x v="2"/>
    <n v="48.6"/>
    <x v="1"/>
    <d v="2024-01-17T00:00:00"/>
    <x v="2"/>
    <n v="16"/>
    <x v="2"/>
    <n v="0.3"/>
    <x v="0"/>
    <x v="1"/>
  </r>
  <r>
    <x v="2752"/>
    <n v="77"/>
    <x v="3"/>
    <x v="0"/>
    <x v="3"/>
    <n v="52.24"/>
    <x v="6"/>
    <n v="574.64"/>
    <n v="57"/>
    <x v="0"/>
    <x v="2"/>
    <n v="56.1"/>
    <x v="0"/>
    <d v="2020-07-19T00:00:00"/>
    <x v="1"/>
    <n v="7"/>
    <x v="2"/>
    <n v="0.52"/>
    <x v="2"/>
    <x v="0"/>
  </r>
  <r>
    <x v="2753"/>
    <n v="33"/>
    <x v="1"/>
    <x v="0"/>
    <x v="6"/>
    <n v="47.45"/>
    <x v="7"/>
    <n v="379.6"/>
    <n v="290"/>
    <x v="0"/>
    <x v="0"/>
    <n v="64.5"/>
    <x v="0"/>
    <d v="2022-07-27T00:00:00"/>
    <x v="0"/>
    <n v="43"/>
    <x v="0"/>
    <n v="0.47"/>
    <x v="0"/>
    <x v="0"/>
  </r>
  <r>
    <x v="2753"/>
    <n v="34"/>
    <x v="1"/>
    <x v="1"/>
    <x v="9"/>
    <n v="198.07"/>
    <x v="0"/>
    <n v="1782.6299999999999"/>
    <n v="310"/>
    <x v="0"/>
    <x v="1"/>
    <n v="55.6"/>
    <x v="0"/>
    <d v="2021-11-22T00:00:00"/>
    <x v="0"/>
    <n v="12"/>
    <x v="2"/>
    <n v="0.56000000000000005"/>
    <x v="2"/>
    <x v="0"/>
  </r>
  <r>
    <x v="2754"/>
    <n v="22"/>
    <x v="4"/>
    <x v="0"/>
    <x v="6"/>
    <n v="147.88999999999999"/>
    <x v="3"/>
    <n v="1478.8999999999999"/>
    <n v="291"/>
    <x v="0"/>
    <x v="1"/>
    <n v="38.9"/>
    <x v="1"/>
    <d v="2021-03-20T00:00:00"/>
    <x v="0"/>
    <n v="74"/>
    <x v="1"/>
    <n v="0.25"/>
    <x v="0"/>
    <x v="0"/>
  </r>
  <r>
    <x v="2755"/>
    <n v="78"/>
    <x v="3"/>
    <x v="1"/>
    <x v="5"/>
    <n v="44.48"/>
    <x v="12"/>
    <n v="711.68"/>
    <n v="273"/>
    <x v="0"/>
    <x v="2"/>
    <n v="85.5"/>
    <x v="0"/>
    <d v="2021-08-22T00:00:00"/>
    <x v="0"/>
    <n v="24"/>
    <x v="2"/>
    <n v="0.47"/>
    <x v="0"/>
    <x v="0"/>
  </r>
  <r>
    <x v="2756"/>
    <n v="44"/>
    <x v="2"/>
    <x v="1"/>
    <x v="8"/>
    <n v="174.86"/>
    <x v="3"/>
    <n v="1748.6000000000001"/>
    <n v="139"/>
    <x v="0"/>
    <x v="0"/>
    <n v="63"/>
    <x v="0"/>
    <d v="2022-07-05T00:00:00"/>
    <x v="0"/>
    <n v="86"/>
    <x v="1"/>
    <n v="0.41"/>
    <x v="0"/>
    <x v="0"/>
  </r>
  <r>
    <x v="2757"/>
    <n v="26"/>
    <x v="1"/>
    <x v="1"/>
    <x v="3"/>
    <m/>
    <x v="6"/>
    <n v="0"/>
    <n v="130"/>
    <x v="0"/>
    <x v="2"/>
    <n v="13.2"/>
    <x v="2"/>
    <d v="2020-09-08T00:00:00"/>
    <x v="1"/>
    <n v="6"/>
    <x v="2"/>
    <n v="0.36"/>
    <x v="0"/>
    <x v="1"/>
  </r>
  <r>
    <x v="2757"/>
    <n v="55"/>
    <x v="5"/>
    <x v="1"/>
    <x v="4"/>
    <n v="100.5"/>
    <x v="0"/>
    <n v="904.5"/>
    <n v="282"/>
    <x v="0"/>
    <x v="0"/>
    <n v="96.1"/>
    <x v="0"/>
    <d v="2023-02-23T00:00:00"/>
    <x v="2"/>
    <n v="63"/>
    <x v="0"/>
    <n v="0.08"/>
    <x v="1"/>
    <x v="0"/>
  </r>
  <r>
    <x v="2758"/>
    <n v="77"/>
    <x v="3"/>
    <x v="1"/>
    <x v="4"/>
    <n v="94.57"/>
    <x v="7"/>
    <n v="756.56"/>
    <n v="25"/>
    <x v="0"/>
    <x v="2"/>
    <n v="60.6"/>
    <x v="0"/>
    <d v="2021-04-10T00:00:00"/>
    <x v="0"/>
    <n v="8"/>
    <x v="2"/>
    <n v="0.08"/>
    <x v="1"/>
    <x v="0"/>
  </r>
  <r>
    <x v="2759"/>
    <n v="75"/>
    <x v="3"/>
    <x v="0"/>
    <x v="1"/>
    <n v="27.37"/>
    <x v="6"/>
    <n v="301.07"/>
    <n v="30"/>
    <x v="0"/>
    <x v="4"/>
    <n v="19.899999999999999"/>
    <x v="2"/>
    <d v="2023-12-20T00:00:00"/>
    <x v="2"/>
    <n v="1"/>
    <x v="2"/>
    <n v="0.31"/>
    <x v="0"/>
    <x v="0"/>
  </r>
  <r>
    <x v="2760"/>
    <n v="68"/>
    <x v="3"/>
    <x v="1"/>
    <x v="1"/>
    <n v="75.260000000000005"/>
    <x v="12"/>
    <n v="1204.1600000000001"/>
    <n v="104"/>
    <x v="0"/>
    <x v="0"/>
    <n v="73.7"/>
    <x v="0"/>
    <d v="2021-04-21T00:00:00"/>
    <x v="0"/>
    <n v="88"/>
    <x v="1"/>
    <n v="0.33"/>
    <x v="0"/>
    <x v="0"/>
  </r>
  <r>
    <x v="2761"/>
    <n v="59"/>
    <x v="0"/>
    <x v="0"/>
    <x v="6"/>
    <n v="55.13"/>
    <x v="0"/>
    <n v="496.17"/>
    <n v="321"/>
    <x v="0"/>
    <x v="0"/>
    <n v="42.5"/>
    <x v="1"/>
    <d v="2020-07-10T00:00:00"/>
    <x v="1"/>
    <n v="66"/>
    <x v="0"/>
    <n v="0.24"/>
    <x v="0"/>
    <x v="0"/>
  </r>
  <r>
    <x v="2762"/>
    <n v="78"/>
    <x v="3"/>
    <x v="1"/>
    <x v="9"/>
    <n v="11.61"/>
    <x v="6"/>
    <n v="127.71"/>
    <n v="121"/>
    <x v="0"/>
    <x v="3"/>
    <n v="20.8"/>
    <x v="1"/>
    <d v="2023-05-14T00:00:00"/>
    <x v="2"/>
    <n v="84"/>
    <x v="1"/>
    <n v="0.13"/>
    <x v="1"/>
    <x v="0"/>
  </r>
  <r>
    <x v="2762"/>
    <n v="27"/>
    <x v="1"/>
    <x v="0"/>
    <x v="0"/>
    <n v="68.180000000000007"/>
    <x v="7"/>
    <n v="545.44000000000005"/>
    <n v="138"/>
    <x v="0"/>
    <x v="0"/>
    <n v="64.7"/>
    <x v="0"/>
    <d v="2023-06-13T00:00:00"/>
    <x v="2"/>
    <n v="41"/>
    <x v="0"/>
    <n v="0.43"/>
    <x v="0"/>
    <x v="0"/>
  </r>
  <r>
    <x v="2763"/>
    <n v="41"/>
    <x v="2"/>
    <x v="0"/>
    <x v="2"/>
    <m/>
    <x v="0"/>
    <n v="0"/>
    <n v="216"/>
    <x v="0"/>
    <x v="4"/>
    <n v="92.3"/>
    <x v="0"/>
    <d v="2020-11-02T00:00:00"/>
    <x v="1"/>
    <n v="80"/>
    <x v="1"/>
    <n v="0.4"/>
    <x v="0"/>
    <x v="1"/>
  </r>
  <r>
    <x v="2764"/>
    <n v="24"/>
    <x v="4"/>
    <x v="0"/>
    <x v="5"/>
    <n v="97.4"/>
    <x v="4"/>
    <n v="584.40000000000009"/>
    <n v="212"/>
    <x v="0"/>
    <x v="4"/>
    <n v="19.100000000000001"/>
    <x v="2"/>
    <d v="2021-10-27T00:00:00"/>
    <x v="0"/>
    <n v="38"/>
    <x v="0"/>
    <n v="0.3"/>
    <x v="0"/>
    <x v="0"/>
  </r>
  <r>
    <x v="2765"/>
    <n v="25"/>
    <x v="4"/>
    <x v="0"/>
    <x v="2"/>
    <n v="53.37"/>
    <x v="3"/>
    <n v="533.69999999999993"/>
    <n v="148"/>
    <x v="0"/>
    <x v="4"/>
    <n v="49.8"/>
    <x v="1"/>
    <d v="2024-12-22T00:00:00"/>
    <x v="2"/>
    <n v="1"/>
    <x v="2"/>
    <n v="0.32"/>
    <x v="0"/>
    <x v="0"/>
  </r>
  <r>
    <x v="2766"/>
    <n v="63"/>
    <x v="0"/>
    <x v="1"/>
    <x v="6"/>
    <n v="72.62"/>
    <x v="3"/>
    <n v="726.2"/>
    <n v="326"/>
    <x v="0"/>
    <x v="3"/>
    <n v="14.3"/>
    <x v="2"/>
    <d v="2023-01-07T00:00:00"/>
    <x v="2"/>
    <n v="2"/>
    <x v="2"/>
    <n v="0.25"/>
    <x v="0"/>
    <x v="0"/>
  </r>
  <r>
    <x v="2767"/>
    <n v="76"/>
    <x v="3"/>
    <x v="1"/>
    <x v="3"/>
    <n v="33.53"/>
    <x v="2"/>
    <n v="234.71"/>
    <n v="79"/>
    <x v="0"/>
    <x v="2"/>
    <n v="0"/>
    <x v="2"/>
    <d v="2023-09-14T00:00:00"/>
    <x v="2"/>
    <n v="1"/>
    <x v="2"/>
    <n v="0.17"/>
    <x v="1"/>
    <x v="0"/>
  </r>
  <r>
    <x v="2768"/>
    <n v="61"/>
    <x v="0"/>
    <x v="1"/>
    <x v="0"/>
    <n v="186.14"/>
    <x v="7"/>
    <n v="1489.12"/>
    <n v="356"/>
    <x v="0"/>
    <x v="0"/>
    <n v="0"/>
    <x v="2"/>
    <d v="2024-07-31T00:00:00"/>
    <x v="2"/>
    <n v="72"/>
    <x v="1"/>
    <n v="0.15"/>
    <x v="1"/>
    <x v="0"/>
  </r>
  <r>
    <x v="2769"/>
    <n v="31"/>
    <x v="1"/>
    <x v="0"/>
    <x v="5"/>
    <n v="122.87"/>
    <x v="4"/>
    <n v="737.22"/>
    <n v="72"/>
    <x v="0"/>
    <x v="2"/>
    <n v="85.6"/>
    <x v="0"/>
    <d v="2022-04-25T00:00:00"/>
    <x v="0"/>
    <n v="93"/>
    <x v="1"/>
    <n v="0.62"/>
    <x v="2"/>
    <x v="0"/>
  </r>
  <r>
    <x v="2770"/>
    <n v="49"/>
    <x v="5"/>
    <x v="2"/>
    <x v="3"/>
    <n v="126.78"/>
    <x v="9"/>
    <n v="1901.7"/>
    <n v="3"/>
    <x v="0"/>
    <x v="2"/>
    <n v="70.900000000000006"/>
    <x v="0"/>
    <d v="2023-06-29T00:00:00"/>
    <x v="2"/>
    <n v="92"/>
    <x v="1"/>
    <n v="0.15"/>
    <x v="1"/>
    <x v="0"/>
  </r>
  <r>
    <x v="2771"/>
    <n v="26"/>
    <x v="1"/>
    <x v="1"/>
    <x v="0"/>
    <n v="149.21"/>
    <x v="7"/>
    <n v="1193.68"/>
    <n v="301"/>
    <x v="0"/>
    <x v="3"/>
    <n v="22.1"/>
    <x v="1"/>
    <d v="2020-11-13T00:00:00"/>
    <x v="1"/>
    <n v="32"/>
    <x v="2"/>
    <n v="0.28999999999999998"/>
    <x v="0"/>
    <x v="0"/>
  </r>
  <r>
    <x v="2772"/>
    <n v="34"/>
    <x v="1"/>
    <x v="1"/>
    <x v="3"/>
    <n v="211.01"/>
    <x v="7"/>
    <n v="1688.08"/>
    <n v="212"/>
    <x v="0"/>
    <x v="4"/>
    <n v="21.7"/>
    <x v="1"/>
    <d v="2023-11-25T00:00:00"/>
    <x v="2"/>
    <n v="88"/>
    <x v="1"/>
    <n v="0.2"/>
    <x v="1"/>
    <x v="0"/>
  </r>
  <r>
    <x v="2773"/>
    <n v="34"/>
    <x v="1"/>
    <x v="1"/>
    <x v="6"/>
    <n v="27.66"/>
    <x v="13"/>
    <n v="387.24"/>
    <n v="298"/>
    <x v="0"/>
    <x v="4"/>
    <n v="70.099999999999994"/>
    <x v="0"/>
    <d v="2022-03-29T00:00:00"/>
    <x v="0"/>
    <n v="35"/>
    <x v="0"/>
    <n v="0.34"/>
    <x v="0"/>
    <x v="0"/>
  </r>
  <r>
    <x v="2774"/>
    <n v="26"/>
    <x v="1"/>
    <x v="0"/>
    <x v="3"/>
    <n v="101.18"/>
    <x v="7"/>
    <n v="809.44"/>
    <n v="90"/>
    <x v="0"/>
    <x v="2"/>
    <n v="96.9"/>
    <x v="0"/>
    <d v="2024-05-04T00:00:00"/>
    <x v="2"/>
    <n v="95"/>
    <x v="1"/>
    <n v="0.15"/>
    <x v="1"/>
    <x v="0"/>
  </r>
  <r>
    <x v="2775"/>
    <n v="73"/>
    <x v="3"/>
    <x v="1"/>
    <x v="7"/>
    <n v="138.86000000000001"/>
    <x v="2"/>
    <n v="972.0200000000001"/>
    <n v="139"/>
    <x v="1"/>
    <x v="0"/>
    <n v="24.4"/>
    <x v="1"/>
    <d v="2021-10-11T00:00:00"/>
    <x v="0"/>
    <n v="13"/>
    <x v="2"/>
    <n v="0.34"/>
    <x v="0"/>
    <x v="0"/>
  </r>
  <r>
    <x v="2775"/>
    <n v="48"/>
    <x v="5"/>
    <x v="1"/>
    <x v="9"/>
    <n v="64.540000000000006"/>
    <x v="8"/>
    <n v="774.48"/>
    <n v="184"/>
    <x v="0"/>
    <x v="2"/>
    <n v="16.7"/>
    <x v="2"/>
    <d v="2023-07-03T00:00:00"/>
    <x v="2"/>
    <n v="56"/>
    <x v="0"/>
    <n v="0.17"/>
    <x v="1"/>
    <x v="0"/>
  </r>
  <r>
    <x v="2776"/>
    <n v="58"/>
    <x v="0"/>
    <x v="1"/>
    <x v="4"/>
    <n v="26.65"/>
    <x v="8"/>
    <n v="319.79999999999995"/>
    <n v="162"/>
    <x v="0"/>
    <x v="0"/>
    <n v="56.2"/>
    <x v="0"/>
    <d v="2020-09-13T00:00:00"/>
    <x v="1"/>
    <n v="79"/>
    <x v="1"/>
    <n v="0.52"/>
    <x v="2"/>
    <x v="0"/>
  </r>
  <r>
    <x v="2777"/>
    <n v="58"/>
    <x v="0"/>
    <x v="0"/>
    <x v="3"/>
    <n v="77.09"/>
    <x v="0"/>
    <n v="693.81000000000006"/>
    <n v="287"/>
    <x v="0"/>
    <x v="2"/>
    <n v="25.3"/>
    <x v="1"/>
    <d v="2024-06-01T00:00:00"/>
    <x v="2"/>
    <n v="50"/>
    <x v="0"/>
    <n v="0.18"/>
    <x v="1"/>
    <x v="0"/>
  </r>
  <r>
    <x v="2778"/>
    <n v="22"/>
    <x v="4"/>
    <x v="2"/>
    <x v="2"/>
    <n v="42.07"/>
    <x v="6"/>
    <n v="462.77"/>
    <n v="223"/>
    <x v="0"/>
    <x v="1"/>
    <n v="98.7"/>
    <x v="0"/>
    <d v="2024-02-14T00:00:00"/>
    <x v="2"/>
    <n v="35"/>
    <x v="0"/>
    <n v="0.15"/>
    <x v="1"/>
    <x v="0"/>
  </r>
  <r>
    <x v="2779"/>
    <n v="61"/>
    <x v="0"/>
    <x v="1"/>
    <x v="7"/>
    <n v="228.88"/>
    <x v="7"/>
    <n v="1831.04"/>
    <n v="254"/>
    <x v="0"/>
    <x v="0"/>
    <n v="32.799999999999997"/>
    <x v="1"/>
    <d v="2025-02-01T00:00:00"/>
    <x v="2"/>
    <n v="59"/>
    <x v="0"/>
    <n v="0.28999999999999998"/>
    <x v="0"/>
    <x v="0"/>
  </r>
  <r>
    <x v="2780"/>
    <n v="22"/>
    <x v="4"/>
    <x v="0"/>
    <x v="7"/>
    <n v="98.56"/>
    <x v="7"/>
    <n v="788.48"/>
    <n v="355"/>
    <x v="0"/>
    <x v="4"/>
    <n v="48"/>
    <x v="1"/>
    <d v="2023-06-21T00:00:00"/>
    <x v="2"/>
    <n v="14"/>
    <x v="2"/>
    <n v="0.45"/>
    <x v="0"/>
    <x v="0"/>
  </r>
  <r>
    <x v="2780"/>
    <n v="69"/>
    <x v="3"/>
    <x v="0"/>
    <x v="9"/>
    <n v="157.87"/>
    <x v="3"/>
    <n v="1578.7"/>
    <n v="168"/>
    <x v="0"/>
    <x v="2"/>
    <n v="68.599999999999994"/>
    <x v="0"/>
    <d v="2021-10-17T00:00:00"/>
    <x v="0"/>
    <n v="32"/>
    <x v="2"/>
    <n v="0.04"/>
    <x v="1"/>
    <x v="0"/>
  </r>
  <r>
    <x v="2781"/>
    <n v="29"/>
    <x v="1"/>
    <x v="0"/>
    <x v="5"/>
    <n v="92.41"/>
    <x v="13"/>
    <n v="1293.74"/>
    <n v="17"/>
    <x v="0"/>
    <x v="2"/>
    <n v="67.3"/>
    <x v="0"/>
    <d v="2022-09-21T00:00:00"/>
    <x v="0"/>
    <n v="42"/>
    <x v="0"/>
    <n v="0.27"/>
    <x v="0"/>
    <x v="0"/>
  </r>
  <r>
    <x v="2782"/>
    <n v="40"/>
    <x v="2"/>
    <x v="0"/>
    <x v="3"/>
    <n v="68.58"/>
    <x v="0"/>
    <n v="617.22"/>
    <n v="153"/>
    <x v="0"/>
    <x v="2"/>
    <n v="55.3"/>
    <x v="0"/>
    <d v="2023-01-08T00:00:00"/>
    <x v="2"/>
    <n v="71"/>
    <x v="1"/>
    <n v="0.62"/>
    <x v="2"/>
    <x v="0"/>
  </r>
  <r>
    <x v="2783"/>
    <n v="67"/>
    <x v="3"/>
    <x v="1"/>
    <x v="2"/>
    <n v="158.93"/>
    <x v="0"/>
    <n v="1430.3700000000001"/>
    <n v="331"/>
    <x v="0"/>
    <x v="1"/>
    <n v="88.2"/>
    <x v="0"/>
    <d v="2023-10-03T00:00:00"/>
    <x v="2"/>
    <n v="60"/>
    <x v="0"/>
    <n v="0.38"/>
    <x v="0"/>
    <x v="0"/>
  </r>
  <r>
    <x v="2784"/>
    <n v="76"/>
    <x v="3"/>
    <x v="0"/>
    <x v="0"/>
    <n v="141.21"/>
    <x v="3"/>
    <n v="1412.1000000000001"/>
    <n v="77"/>
    <x v="0"/>
    <x v="0"/>
    <n v="57.8"/>
    <x v="0"/>
    <d v="2023-10-21T00:00:00"/>
    <x v="2"/>
    <n v="20"/>
    <x v="2"/>
    <n v="7.0000000000000007E-2"/>
    <x v="1"/>
    <x v="0"/>
  </r>
  <r>
    <x v="2784"/>
    <n v="31"/>
    <x v="1"/>
    <x v="1"/>
    <x v="7"/>
    <n v="123.13"/>
    <x v="10"/>
    <n v="615.65"/>
    <n v="321"/>
    <x v="0"/>
    <x v="3"/>
    <n v="73.5"/>
    <x v="0"/>
    <d v="2025-04-25T00:00:00"/>
    <x v="2"/>
    <n v="85"/>
    <x v="1"/>
    <n v="0.04"/>
    <x v="1"/>
    <x v="0"/>
  </r>
  <r>
    <x v="2785"/>
    <n v="38"/>
    <x v="2"/>
    <x v="2"/>
    <x v="8"/>
    <n v="23.68"/>
    <x v="13"/>
    <n v="331.52"/>
    <n v="263"/>
    <x v="0"/>
    <x v="0"/>
    <n v="57.1"/>
    <x v="0"/>
    <d v="2022-08-17T00:00:00"/>
    <x v="0"/>
    <n v="74"/>
    <x v="1"/>
    <n v="0.13"/>
    <x v="1"/>
    <x v="0"/>
  </r>
  <r>
    <x v="2786"/>
    <n v="43"/>
    <x v="2"/>
    <x v="0"/>
    <x v="5"/>
    <n v="104.87"/>
    <x v="0"/>
    <n v="943.83"/>
    <n v="232"/>
    <x v="0"/>
    <x v="1"/>
    <n v="7.3"/>
    <x v="2"/>
    <d v="2023-10-12T00:00:00"/>
    <x v="2"/>
    <n v="89"/>
    <x v="1"/>
    <n v="0.35"/>
    <x v="0"/>
    <x v="0"/>
  </r>
  <r>
    <x v="2787"/>
    <n v="47"/>
    <x v="5"/>
    <x v="1"/>
    <x v="8"/>
    <n v="123.93"/>
    <x v="13"/>
    <n v="1735.02"/>
    <n v="82"/>
    <x v="0"/>
    <x v="4"/>
    <n v="71.7"/>
    <x v="0"/>
    <d v="2023-03-06T00:00:00"/>
    <x v="2"/>
    <n v="8"/>
    <x v="2"/>
    <n v="0.05"/>
    <x v="1"/>
    <x v="0"/>
  </r>
  <r>
    <x v="2788"/>
    <n v="33"/>
    <x v="1"/>
    <x v="1"/>
    <x v="9"/>
    <n v="30.52"/>
    <x v="5"/>
    <n v="518.84"/>
    <n v="136"/>
    <x v="0"/>
    <x v="1"/>
    <n v="0"/>
    <x v="2"/>
    <d v="2024-01-17T00:00:00"/>
    <x v="2"/>
    <n v="18"/>
    <x v="2"/>
    <n v="0.55000000000000004"/>
    <x v="2"/>
    <x v="0"/>
  </r>
  <r>
    <x v="2788"/>
    <n v="35"/>
    <x v="1"/>
    <x v="1"/>
    <x v="3"/>
    <n v="92.36"/>
    <x v="7"/>
    <n v="738.88"/>
    <n v="345"/>
    <x v="0"/>
    <x v="3"/>
    <n v="99.3"/>
    <x v="0"/>
    <d v="2024-10-08T00:00:00"/>
    <x v="2"/>
    <n v="92"/>
    <x v="1"/>
    <n v="0.44"/>
    <x v="0"/>
    <x v="0"/>
  </r>
  <r>
    <x v="2789"/>
    <n v="70"/>
    <x v="3"/>
    <x v="0"/>
    <x v="1"/>
    <n v="184.98"/>
    <x v="1"/>
    <n v="2404.7399999999998"/>
    <n v="83"/>
    <x v="0"/>
    <x v="2"/>
    <n v="88.1"/>
    <x v="0"/>
    <d v="2024-03-14T00:00:00"/>
    <x v="2"/>
    <n v="31"/>
    <x v="2"/>
    <n v="0.23"/>
    <x v="0"/>
    <x v="0"/>
  </r>
  <r>
    <x v="2790"/>
    <n v="45"/>
    <x v="2"/>
    <x v="1"/>
    <x v="3"/>
    <m/>
    <x v="9"/>
    <n v="0"/>
    <n v="306"/>
    <x v="0"/>
    <x v="2"/>
    <n v="74.400000000000006"/>
    <x v="0"/>
    <d v="2023-05-13T00:00:00"/>
    <x v="2"/>
    <n v="10"/>
    <x v="2"/>
    <n v="0.32"/>
    <x v="0"/>
    <x v="1"/>
  </r>
  <r>
    <x v="2790"/>
    <n v="79"/>
    <x v="3"/>
    <x v="0"/>
    <x v="5"/>
    <n v="278.89"/>
    <x v="13"/>
    <n v="3904.46"/>
    <n v="274"/>
    <x v="0"/>
    <x v="3"/>
    <n v="69.5"/>
    <x v="0"/>
    <d v="2024-09-09T00:00:00"/>
    <x v="2"/>
    <n v="28"/>
    <x v="2"/>
    <n v="0.45"/>
    <x v="0"/>
    <x v="0"/>
  </r>
  <r>
    <x v="2791"/>
    <n v="35"/>
    <x v="1"/>
    <x v="1"/>
    <x v="4"/>
    <n v="92.37"/>
    <x v="13"/>
    <n v="1293.18"/>
    <n v="44"/>
    <x v="0"/>
    <x v="4"/>
    <n v="37.6"/>
    <x v="1"/>
    <d v="2022-04-01T00:00:00"/>
    <x v="0"/>
    <n v="10"/>
    <x v="2"/>
    <n v="0.32"/>
    <x v="0"/>
    <x v="0"/>
  </r>
  <r>
    <x v="2792"/>
    <n v="57"/>
    <x v="0"/>
    <x v="2"/>
    <x v="1"/>
    <n v="33.630000000000003"/>
    <x v="1"/>
    <n v="437.19000000000005"/>
    <n v="59"/>
    <x v="0"/>
    <x v="4"/>
    <n v="6.8"/>
    <x v="2"/>
    <d v="2024-10-27T00:00:00"/>
    <x v="2"/>
    <n v="1"/>
    <x v="2"/>
    <n v="0.55000000000000004"/>
    <x v="2"/>
    <x v="0"/>
  </r>
  <r>
    <x v="2793"/>
    <n v="65"/>
    <x v="0"/>
    <x v="1"/>
    <x v="9"/>
    <n v="70.5"/>
    <x v="0"/>
    <n v="634.5"/>
    <n v="179"/>
    <x v="0"/>
    <x v="2"/>
    <n v="23.2"/>
    <x v="1"/>
    <d v="2022-06-14T00:00:00"/>
    <x v="0"/>
    <n v="7"/>
    <x v="2"/>
    <n v="0.09"/>
    <x v="1"/>
    <x v="0"/>
  </r>
  <r>
    <x v="2794"/>
    <n v="24"/>
    <x v="4"/>
    <x v="1"/>
    <x v="8"/>
    <n v="93.11"/>
    <x v="0"/>
    <n v="837.99"/>
    <n v="205"/>
    <x v="0"/>
    <x v="4"/>
    <n v="41.9"/>
    <x v="1"/>
    <d v="2023-07-22T00:00:00"/>
    <x v="2"/>
    <n v="39"/>
    <x v="0"/>
    <n v="0.56000000000000005"/>
    <x v="2"/>
    <x v="0"/>
  </r>
  <r>
    <x v="2794"/>
    <n v="39"/>
    <x v="2"/>
    <x v="2"/>
    <x v="4"/>
    <n v="80.09"/>
    <x v="13"/>
    <n v="1121.26"/>
    <n v="164"/>
    <x v="0"/>
    <x v="3"/>
    <n v="86.7"/>
    <x v="0"/>
    <d v="2021-05-05T00:00:00"/>
    <x v="0"/>
    <n v="65"/>
    <x v="0"/>
    <n v="0.14000000000000001"/>
    <x v="1"/>
    <x v="0"/>
  </r>
  <r>
    <x v="2794"/>
    <n v="60"/>
    <x v="0"/>
    <x v="0"/>
    <x v="0"/>
    <n v="29.95"/>
    <x v="3"/>
    <n v="299.5"/>
    <n v="30"/>
    <x v="0"/>
    <x v="4"/>
    <n v="5.7"/>
    <x v="2"/>
    <d v="2023-05-24T00:00:00"/>
    <x v="2"/>
    <n v="94"/>
    <x v="1"/>
    <n v="0.16"/>
    <x v="1"/>
    <x v="0"/>
  </r>
  <r>
    <x v="2795"/>
    <n v="73"/>
    <x v="3"/>
    <x v="0"/>
    <x v="3"/>
    <n v="26.8"/>
    <x v="1"/>
    <n v="348.40000000000003"/>
    <n v="145"/>
    <x v="0"/>
    <x v="0"/>
    <n v="40.299999999999997"/>
    <x v="1"/>
    <d v="2022-10-24T00:00:00"/>
    <x v="0"/>
    <n v="2"/>
    <x v="2"/>
    <n v="0.1"/>
    <x v="1"/>
    <x v="0"/>
  </r>
  <r>
    <x v="2795"/>
    <n v="20"/>
    <x v="4"/>
    <x v="0"/>
    <x v="8"/>
    <n v="99.92"/>
    <x v="14"/>
    <n v="399.68"/>
    <n v="360"/>
    <x v="0"/>
    <x v="1"/>
    <n v="34.5"/>
    <x v="1"/>
    <d v="2024-02-19T00:00:00"/>
    <x v="2"/>
    <n v="11"/>
    <x v="2"/>
    <n v="0.55000000000000004"/>
    <x v="2"/>
    <x v="0"/>
  </r>
  <r>
    <x v="2796"/>
    <n v="63"/>
    <x v="0"/>
    <x v="2"/>
    <x v="9"/>
    <n v="58.2"/>
    <x v="2"/>
    <n v="407.40000000000003"/>
    <n v="290"/>
    <x v="0"/>
    <x v="2"/>
    <n v="47.3"/>
    <x v="1"/>
    <d v="2023-01-25T00:00:00"/>
    <x v="2"/>
    <n v="58"/>
    <x v="0"/>
    <n v="0.31"/>
    <x v="0"/>
    <x v="0"/>
  </r>
  <r>
    <x v="2797"/>
    <n v="56"/>
    <x v="0"/>
    <x v="1"/>
    <x v="2"/>
    <n v="91.67"/>
    <x v="8"/>
    <n v="1100.04"/>
    <n v="335"/>
    <x v="0"/>
    <x v="0"/>
    <n v="20.3"/>
    <x v="1"/>
    <d v="2021-06-24T00:00:00"/>
    <x v="0"/>
    <n v="95"/>
    <x v="1"/>
    <n v="0.36"/>
    <x v="0"/>
    <x v="0"/>
  </r>
  <r>
    <x v="2798"/>
    <n v="29"/>
    <x v="1"/>
    <x v="0"/>
    <x v="7"/>
    <n v="30.33"/>
    <x v="7"/>
    <n v="242.64"/>
    <n v="284"/>
    <x v="0"/>
    <x v="3"/>
    <n v="5.3"/>
    <x v="2"/>
    <d v="2020-10-23T00:00:00"/>
    <x v="1"/>
    <n v="26"/>
    <x v="2"/>
    <n v="0.25"/>
    <x v="0"/>
    <x v="0"/>
  </r>
  <r>
    <x v="2799"/>
    <n v="58"/>
    <x v="0"/>
    <x v="0"/>
    <x v="0"/>
    <n v="75.23"/>
    <x v="7"/>
    <n v="601.84"/>
    <n v="265"/>
    <x v="0"/>
    <x v="3"/>
    <n v="64.3"/>
    <x v="0"/>
    <d v="2024-08-24T00:00:00"/>
    <x v="2"/>
    <n v="59"/>
    <x v="0"/>
    <n v="0.33"/>
    <x v="0"/>
    <x v="0"/>
  </r>
  <r>
    <x v="2800"/>
    <n v="43"/>
    <x v="2"/>
    <x v="0"/>
    <x v="6"/>
    <n v="171.71"/>
    <x v="4"/>
    <n v="1030.26"/>
    <n v="103"/>
    <x v="0"/>
    <x v="3"/>
    <n v="55"/>
    <x v="0"/>
    <d v="2025-05-04T00:00:00"/>
    <x v="2"/>
    <n v="78"/>
    <x v="1"/>
    <n v="0.3"/>
    <x v="0"/>
    <x v="0"/>
  </r>
  <r>
    <x v="2801"/>
    <n v="31"/>
    <x v="1"/>
    <x v="1"/>
    <x v="2"/>
    <n v="37.76"/>
    <x v="10"/>
    <n v="188.79999999999998"/>
    <n v="106"/>
    <x v="0"/>
    <x v="4"/>
    <n v="88.3"/>
    <x v="0"/>
    <d v="2021-09-15T00:00:00"/>
    <x v="0"/>
    <n v="16"/>
    <x v="2"/>
    <n v="0.4"/>
    <x v="0"/>
    <x v="0"/>
  </r>
  <r>
    <x v="2802"/>
    <n v="57"/>
    <x v="0"/>
    <x v="1"/>
    <x v="8"/>
    <n v="234.77"/>
    <x v="2"/>
    <n v="1643.39"/>
    <n v="72"/>
    <x v="0"/>
    <x v="2"/>
    <n v="69.099999999999994"/>
    <x v="0"/>
    <d v="2020-10-05T00:00:00"/>
    <x v="1"/>
    <n v="79"/>
    <x v="1"/>
    <n v="0.32"/>
    <x v="0"/>
    <x v="0"/>
  </r>
  <r>
    <x v="2803"/>
    <n v="37"/>
    <x v="2"/>
    <x v="0"/>
    <x v="0"/>
    <n v="17.07"/>
    <x v="6"/>
    <n v="187.77"/>
    <n v="109"/>
    <x v="0"/>
    <x v="3"/>
    <n v="38.700000000000003"/>
    <x v="1"/>
    <d v="2024-03-27T00:00:00"/>
    <x v="2"/>
    <n v="45"/>
    <x v="0"/>
    <n v="0.54"/>
    <x v="2"/>
    <x v="0"/>
  </r>
  <r>
    <x v="2804"/>
    <n v="51"/>
    <x v="5"/>
    <x v="0"/>
    <x v="2"/>
    <n v="125.09"/>
    <x v="2"/>
    <n v="875.63"/>
    <n v="186"/>
    <x v="0"/>
    <x v="1"/>
    <n v="52.4"/>
    <x v="0"/>
    <d v="2020-11-28T00:00:00"/>
    <x v="1"/>
    <n v="62"/>
    <x v="0"/>
    <n v="0.38"/>
    <x v="0"/>
    <x v="0"/>
  </r>
  <r>
    <x v="2805"/>
    <n v="59"/>
    <x v="0"/>
    <x v="0"/>
    <x v="7"/>
    <n v="133.31"/>
    <x v="0"/>
    <n v="1199.79"/>
    <n v="150"/>
    <x v="0"/>
    <x v="1"/>
    <n v="80.400000000000006"/>
    <x v="0"/>
    <d v="2022-05-24T00:00:00"/>
    <x v="0"/>
    <n v="36"/>
    <x v="0"/>
    <n v="0.32"/>
    <x v="0"/>
    <x v="0"/>
  </r>
  <r>
    <x v="2805"/>
    <n v="36"/>
    <x v="2"/>
    <x v="1"/>
    <x v="6"/>
    <n v="278.91000000000003"/>
    <x v="3"/>
    <n v="2789.1000000000004"/>
    <n v="115"/>
    <x v="0"/>
    <x v="1"/>
    <n v="90.2"/>
    <x v="0"/>
    <d v="2021-06-30T00:00:00"/>
    <x v="0"/>
    <n v="13"/>
    <x v="2"/>
    <n v="0.09"/>
    <x v="1"/>
    <x v="0"/>
  </r>
  <r>
    <x v="2805"/>
    <n v="38"/>
    <x v="2"/>
    <x v="2"/>
    <x v="5"/>
    <n v="138.36000000000001"/>
    <x v="7"/>
    <n v="1106.8800000000001"/>
    <n v="227"/>
    <x v="0"/>
    <x v="4"/>
    <n v="86.3"/>
    <x v="0"/>
    <d v="2025-03-04T00:00:00"/>
    <x v="2"/>
    <n v="48"/>
    <x v="0"/>
    <n v="0.22"/>
    <x v="0"/>
    <x v="0"/>
  </r>
  <r>
    <x v="2806"/>
    <n v="72"/>
    <x v="3"/>
    <x v="0"/>
    <x v="9"/>
    <n v="91.17"/>
    <x v="1"/>
    <n v="1185.21"/>
    <n v="48"/>
    <x v="0"/>
    <x v="1"/>
    <n v="15.1"/>
    <x v="2"/>
    <d v="2024-12-06T00:00:00"/>
    <x v="2"/>
    <n v="30"/>
    <x v="2"/>
    <n v="0.31"/>
    <x v="0"/>
    <x v="0"/>
  </r>
  <r>
    <x v="2807"/>
    <n v="53"/>
    <x v="5"/>
    <x v="1"/>
    <x v="7"/>
    <n v="32.96"/>
    <x v="8"/>
    <n v="395.52"/>
    <n v="73"/>
    <x v="0"/>
    <x v="1"/>
    <n v="28.1"/>
    <x v="1"/>
    <d v="2022-07-29T00:00:00"/>
    <x v="0"/>
    <n v="74"/>
    <x v="1"/>
    <n v="0.31"/>
    <x v="0"/>
    <x v="0"/>
  </r>
  <r>
    <x v="2808"/>
    <n v="59"/>
    <x v="0"/>
    <x v="0"/>
    <x v="2"/>
    <n v="256.98"/>
    <x v="6"/>
    <n v="2826.78"/>
    <n v="328"/>
    <x v="0"/>
    <x v="4"/>
    <n v="1.3"/>
    <x v="2"/>
    <d v="2024-06-09T00:00:00"/>
    <x v="2"/>
    <n v="57"/>
    <x v="0"/>
    <n v="0.36"/>
    <x v="0"/>
    <x v="0"/>
  </r>
  <r>
    <x v="2809"/>
    <n v="44"/>
    <x v="2"/>
    <x v="1"/>
    <x v="0"/>
    <n v="47.37"/>
    <x v="4"/>
    <n v="284.21999999999997"/>
    <n v="207"/>
    <x v="0"/>
    <x v="1"/>
    <n v="40.5"/>
    <x v="1"/>
    <d v="2023-12-29T00:00:00"/>
    <x v="2"/>
    <n v="45"/>
    <x v="0"/>
    <n v="0.24"/>
    <x v="0"/>
    <x v="0"/>
  </r>
  <r>
    <x v="2810"/>
    <n v="20"/>
    <x v="4"/>
    <x v="0"/>
    <x v="4"/>
    <n v="49.89"/>
    <x v="7"/>
    <n v="399.12"/>
    <n v="234"/>
    <x v="0"/>
    <x v="1"/>
    <n v="98"/>
    <x v="0"/>
    <d v="2024-05-22T00:00:00"/>
    <x v="2"/>
    <n v="73"/>
    <x v="1"/>
    <n v="0.41"/>
    <x v="0"/>
    <x v="0"/>
  </r>
  <r>
    <x v="2811"/>
    <n v="72"/>
    <x v="3"/>
    <x v="0"/>
    <x v="8"/>
    <n v="201.13"/>
    <x v="1"/>
    <n v="2614.69"/>
    <n v="76"/>
    <x v="0"/>
    <x v="1"/>
    <n v="25.1"/>
    <x v="1"/>
    <d v="2024-09-24T00:00:00"/>
    <x v="2"/>
    <n v="7"/>
    <x v="2"/>
    <n v="0.56999999999999995"/>
    <x v="2"/>
    <x v="0"/>
  </r>
  <r>
    <x v="2812"/>
    <n v="18"/>
    <x v="4"/>
    <x v="2"/>
    <x v="1"/>
    <n v="25.25"/>
    <x v="1"/>
    <n v="328.25"/>
    <n v="338"/>
    <x v="0"/>
    <x v="2"/>
    <n v="28.9"/>
    <x v="1"/>
    <d v="2025-02-18T00:00:00"/>
    <x v="2"/>
    <n v="89"/>
    <x v="1"/>
    <n v="0.32"/>
    <x v="0"/>
    <x v="0"/>
  </r>
  <r>
    <x v="2813"/>
    <n v="77"/>
    <x v="3"/>
    <x v="1"/>
    <x v="0"/>
    <n v="28.61"/>
    <x v="8"/>
    <n v="343.32"/>
    <n v="174"/>
    <x v="0"/>
    <x v="4"/>
    <n v="10.8"/>
    <x v="2"/>
    <d v="2023-04-17T00:00:00"/>
    <x v="2"/>
    <n v="37"/>
    <x v="0"/>
    <n v="0.19"/>
    <x v="1"/>
    <x v="0"/>
  </r>
  <r>
    <x v="2813"/>
    <n v="34"/>
    <x v="1"/>
    <x v="1"/>
    <x v="3"/>
    <n v="105.27"/>
    <x v="14"/>
    <n v="421.08"/>
    <n v="39"/>
    <x v="0"/>
    <x v="4"/>
    <n v="63.5"/>
    <x v="0"/>
    <d v="2024-12-08T00:00:00"/>
    <x v="2"/>
    <n v="49"/>
    <x v="0"/>
    <n v="0.28000000000000003"/>
    <x v="0"/>
    <x v="0"/>
  </r>
  <r>
    <x v="2814"/>
    <n v="59"/>
    <x v="0"/>
    <x v="2"/>
    <x v="6"/>
    <n v="184.92"/>
    <x v="7"/>
    <n v="1479.36"/>
    <n v="239"/>
    <x v="0"/>
    <x v="0"/>
    <n v="52.4"/>
    <x v="0"/>
    <d v="2023-07-12T00:00:00"/>
    <x v="2"/>
    <n v="11"/>
    <x v="2"/>
    <n v="0.3"/>
    <x v="0"/>
    <x v="0"/>
  </r>
  <r>
    <x v="2815"/>
    <n v="54"/>
    <x v="5"/>
    <x v="2"/>
    <x v="5"/>
    <n v="56.08"/>
    <x v="2"/>
    <n v="392.56"/>
    <n v="149"/>
    <x v="0"/>
    <x v="0"/>
    <n v="62.9"/>
    <x v="0"/>
    <d v="2024-11-14T00:00:00"/>
    <x v="2"/>
    <n v="85"/>
    <x v="1"/>
    <n v="0.33"/>
    <x v="0"/>
    <x v="0"/>
  </r>
  <r>
    <x v="2816"/>
    <n v="66"/>
    <x v="3"/>
    <x v="1"/>
    <x v="2"/>
    <n v="93.21"/>
    <x v="17"/>
    <n v="279.63"/>
    <n v="259"/>
    <x v="0"/>
    <x v="1"/>
    <n v="15.7"/>
    <x v="2"/>
    <d v="2024-11-01T00:00:00"/>
    <x v="2"/>
    <n v="34"/>
    <x v="0"/>
    <n v="0.19"/>
    <x v="1"/>
    <x v="0"/>
  </r>
  <r>
    <x v="2817"/>
    <n v="64"/>
    <x v="0"/>
    <x v="1"/>
    <x v="8"/>
    <n v="113.83"/>
    <x v="1"/>
    <n v="1479.79"/>
    <n v="68"/>
    <x v="0"/>
    <x v="4"/>
    <n v="99.6"/>
    <x v="0"/>
    <d v="2020-08-25T00:00:00"/>
    <x v="1"/>
    <n v="11"/>
    <x v="2"/>
    <n v="0.31"/>
    <x v="0"/>
    <x v="0"/>
  </r>
  <r>
    <x v="2818"/>
    <n v="26"/>
    <x v="1"/>
    <x v="0"/>
    <x v="8"/>
    <n v="157.52000000000001"/>
    <x v="1"/>
    <n v="2047.7600000000002"/>
    <n v="181"/>
    <x v="0"/>
    <x v="2"/>
    <n v="80.2"/>
    <x v="0"/>
    <d v="2023-12-08T00:00:00"/>
    <x v="2"/>
    <n v="5"/>
    <x v="2"/>
    <n v="0.08"/>
    <x v="1"/>
    <x v="0"/>
  </r>
  <r>
    <x v="2818"/>
    <n v="39"/>
    <x v="2"/>
    <x v="0"/>
    <x v="3"/>
    <n v="348.62"/>
    <x v="1"/>
    <n v="4532.0600000000004"/>
    <n v="360"/>
    <x v="0"/>
    <x v="1"/>
    <n v="31.6"/>
    <x v="1"/>
    <d v="2021-08-24T00:00:00"/>
    <x v="0"/>
    <n v="30"/>
    <x v="2"/>
    <n v="0.72"/>
    <x v="2"/>
    <x v="0"/>
  </r>
  <r>
    <x v="2819"/>
    <n v="58"/>
    <x v="0"/>
    <x v="0"/>
    <x v="3"/>
    <n v="39.909999999999997"/>
    <x v="2"/>
    <n v="279.37"/>
    <n v="281"/>
    <x v="0"/>
    <x v="4"/>
    <n v="1.3"/>
    <x v="2"/>
    <d v="2023-03-11T00:00:00"/>
    <x v="2"/>
    <n v="11"/>
    <x v="2"/>
    <n v="0.21"/>
    <x v="0"/>
    <x v="0"/>
  </r>
  <r>
    <x v="2820"/>
    <n v="54"/>
    <x v="5"/>
    <x v="0"/>
    <x v="6"/>
    <n v="70.260000000000005"/>
    <x v="0"/>
    <n v="632.34"/>
    <n v="284"/>
    <x v="0"/>
    <x v="4"/>
    <n v="84.5"/>
    <x v="0"/>
    <d v="2021-05-23T00:00:00"/>
    <x v="0"/>
    <n v="87"/>
    <x v="1"/>
    <n v="0.42"/>
    <x v="0"/>
    <x v="0"/>
  </r>
  <r>
    <x v="2821"/>
    <n v="54"/>
    <x v="5"/>
    <x v="0"/>
    <x v="0"/>
    <n v="116.73"/>
    <x v="13"/>
    <n v="1634.22"/>
    <n v="225"/>
    <x v="0"/>
    <x v="2"/>
    <n v="3.8"/>
    <x v="2"/>
    <d v="2024-04-27T00:00:00"/>
    <x v="2"/>
    <n v="67"/>
    <x v="1"/>
    <n v="0.27"/>
    <x v="0"/>
    <x v="0"/>
  </r>
  <r>
    <x v="2822"/>
    <n v="66"/>
    <x v="3"/>
    <x v="0"/>
    <x v="0"/>
    <n v="60.66"/>
    <x v="7"/>
    <n v="485.28"/>
    <n v="180"/>
    <x v="0"/>
    <x v="4"/>
    <n v="11"/>
    <x v="2"/>
    <d v="2022-12-24T00:00:00"/>
    <x v="0"/>
    <n v="4"/>
    <x v="2"/>
    <n v="0.41"/>
    <x v="0"/>
    <x v="0"/>
  </r>
  <r>
    <x v="2822"/>
    <n v="42"/>
    <x v="2"/>
    <x v="1"/>
    <x v="1"/>
    <n v="54.13"/>
    <x v="7"/>
    <n v="433.04"/>
    <n v="187"/>
    <x v="0"/>
    <x v="0"/>
    <n v="25.8"/>
    <x v="1"/>
    <d v="2020-09-25T00:00:00"/>
    <x v="1"/>
    <n v="18"/>
    <x v="2"/>
    <n v="0.63"/>
    <x v="2"/>
    <x v="0"/>
  </r>
  <r>
    <x v="2823"/>
    <n v="49"/>
    <x v="5"/>
    <x v="1"/>
    <x v="6"/>
    <n v="79.02"/>
    <x v="2"/>
    <n v="553.14"/>
    <n v="326"/>
    <x v="0"/>
    <x v="4"/>
    <n v="28.6"/>
    <x v="1"/>
    <d v="2020-12-06T00:00:00"/>
    <x v="1"/>
    <n v="41"/>
    <x v="0"/>
    <n v="0.4"/>
    <x v="0"/>
    <x v="0"/>
  </r>
  <r>
    <x v="2824"/>
    <n v="56"/>
    <x v="0"/>
    <x v="2"/>
    <x v="2"/>
    <n v="54.72"/>
    <x v="6"/>
    <n v="601.91999999999996"/>
    <n v="339"/>
    <x v="0"/>
    <x v="3"/>
    <n v="74.3"/>
    <x v="0"/>
    <d v="2022-07-16T00:00:00"/>
    <x v="0"/>
    <n v="33"/>
    <x v="2"/>
    <n v="0.37"/>
    <x v="0"/>
    <x v="0"/>
  </r>
  <r>
    <x v="2824"/>
    <n v="68"/>
    <x v="3"/>
    <x v="0"/>
    <x v="0"/>
    <n v="121.9"/>
    <x v="0"/>
    <n v="1097.1000000000001"/>
    <n v="249"/>
    <x v="0"/>
    <x v="3"/>
    <n v="44.5"/>
    <x v="1"/>
    <d v="2022-09-30T00:00:00"/>
    <x v="0"/>
    <n v="76"/>
    <x v="1"/>
    <n v="0.32"/>
    <x v="0"/>
    <x v="0"/>
  </r>
  <r>
    <x v="2825"/>
    <n v="74"/>
    <x v="3"/>
    <x v="1"/>
    <x v="9"/>
    <n v="143.43"/>
    <x v="6"/>
    <n v="1577.73"/>
    <n v="206"/>
    <x v="0"/>
    <x v="2"/>
    <n v="46.3"/>
    <x v="1"/>
    <d v="2024-11-21T00:00:00"/>
    <x v="2"/>
    <n v="56"/>
    <x v="0"/>
    <n v="0.03"/>
    <x v="1"/>
    <x v="0"/>
  </r>
  <r>
    <x v="2825"/>
    <n v="44"/>
    <x v="2"/>
    <x v="1"/>
    <x v="4"/>
    <n v="258.60000000000002"/>
    <x v="1"/>
    <n v="3361.8"/>
    <n v="203"/>
    <x v="0"/>
    <x v="4"/>
    <n v="83.2"/>
    <x v="0"/>
    <d v="2020-10-26T00:00:00"/>
    <x v="1"/>
    <n v="19"/>
    <x v="2"/>
    <n v="0.34"/>
    <x v="0"/>
    <x v="0"/>
  </r>
  <r>
    <x v="2826"/>
    <n v="71"/>
    <x v="3"/>
    <x v="1"/>
    <x v="2"/>
    <n v="42.87"/>
    <x v="13"/>
    <n v="600.17999999999995"/>
    <n v="3"/>
    <x v="1"/>
    <x v="4"/>
    <n v="32.200000000000003"/>
    <x v="1"/>
    <d v="2022-12-23T00:00:00"/>
    <x v="0"/>
    <n v="61"/>
    <x v="0"/>
    <n v="0.47"/>
    <x v="0"/>
    <x v="0"/>
  </r>
  <r>
    <x v="2827"/>
    <n v="76"/>
    <x v="3"/>
    <x v="1"/>
    <x v="2"/>
    <n v="102.28"/>
    <x v="13"/>
    <n v="1431.92"/>
    <n v="298"/>
    <x v="0"/>
    <x v="3"/>
    <n v="69.599999999999994"/>
    <x v="0"/>
    <d v="2024-08-04T00:00:00"/>
    <x v="2"/>
    <n v="22"/>
    <x v="2"/>
    <n v="0.26"/>
    <x v="0"/>
    <x v="0"/>
  </r>
  <r>
    <x v="2828"/>
    <n v="38"/>
    <x v="2"/>
    <x v="1"/>
    <x v="5"/>
    <n v="128.49"/>
    <x v="4"/>
    <n v="770.94"/>
    <n v="14"/>
    <x v="0"/>
    <x v="1"/>
    <n v="96.5"/>
    <x v="0"/>
    <d v="2022-10-31T00:00:00"/>
    <x v="0"/>
    <n v="48"/>
    <x v="0"/>
    <n v="0.46"/>
    <x v="0"/>
    <x v="0"/>
  </r>
  <r>
    <x v="2829"/>
    <n v="50"/>
    <x v="5"/>
    <x v="0"/>
    <x v="0"/>
    <n v="102"/>
    <x v="5"/>
    <n v="1734"/>
    <n v="48"/>
    <x v="0"/>
    <x v="3"/>
    <n v="45.4"/>
    <x v="1"/>
    <d v="2022-06-01T00:00:00"/>
    <x v="0"/>
    <n v="98"/>
    <x v="1"/>
    <n v="0.66"/>
    <x v="2"/>
    <x v="0"/>
  </r>
  <r>
    <x v="2830"/>
    <n v="61"/>
    <x v="0"/>
    <x v="1"/>
    <x v="8"/>
    <n v="180.71"/>
    <x v="3"/>
    <n v="1807.1000000000001"/>
    <n v="189"/>
    <x v="0"/>
    <x v="1"/>
    <n v="2.1"/>
    <x v="2"/>
    <d v="2024-09-24T00:00:00"/>
    <x v="2"/>
    <n v="33"/>
    <x v="2"/>
    <n v="0.05"/>
    <x v="1"/>
    <x v="0"/>
  </r>
  <r>
    <x v="2831"/>
    <n v="41"/>
    <x v="2"/>
    <x v="0"/>
    <x v="3"/>
    <n v="151.22"/>
    <x v="14"/>
    <n v="604.88"/>
    <n v="313"/>
    <x v="0"/>
    <x v="2"/>
    <n v="9.5"/>
    <x v="2"/>
    <d v="2025-06-05T00:00:00"/>
    <x v="2"/>
    <n v="68"/>
    <x v="1"/>
    <n v="0.42"/>
    <x v="0"/>
    <x v="0"/>
  </r>
  <r>
    <x v="2832"/>
    <n v="61"/>
    <x v="0"/>
    <x v="0"/>
    <x v="7"/>
    <n v="142.28"/>
    <x v="2"/>
    <n v="995.96"/>
    <n v="272"/>
    <x v="0"/>
    <x v="2"/>
    <n v="2.6"/>
    <x v="2"/>
    <d v="2023-11-05T00:00:00"/>
    <x v="2"/>
    <n v="21"/>
    <x v="2"/>
    <n v="0.41"/>
    <x v="0"/>
    <x v="0"/>
  </r>
  <r>
    <x v="2833"/>
    <n v="71"/>
    <x v="3"/>
    <x v="1"/>
    <x v="3"/>
    <n v="77.64"/>
    <x v="7"/>
    <n v="621.12"/>
    <n v="306"/>
    <x v="0"/>
    <x v="3"/>
    <n v="11.4"/>
    <x v="2"/>
    <d v="2023-05-17T00:00:00"/>
    <x v="2"/>
    <n v="72"/>
    <x v="1"/>
    <n v="0.6"/>
    <x v="2"/>
    <x v="0"/>
  </r>
  <r>
    <x v="2834"/>
    <n v="36"/>
    <x v="2"/>
    <x v="0"/>
    <x v="8"/>
    <n v="27.09"/>
    <x v="2"/>
    <n v="189.63"/>
    <n v="218"/>
    <x v="0"/>
    <x v="0"/>
    <n v="25.6"/>
    <x v="1"/>
    <d v="2022-08-04T00:00:00"/>
    <x v="0"/>
    <n v="35"/>
    <x v="0"/>
    <n v="0.14000000000000001"/>
    <x v="1"/>
    <x v="0"/>
  </r>
  <r>
    <x v="2835"/>
    <n v="73"/>
    <x v="3"/>
    <x v="1"/>
    <x v="0"/>
    <n v="117.08"/>
    <x v="0"/>
    <n v="1053.72"/>
    <n v="239"/>
    <x v="0"/>
    <x v="2"/>
    <n v="35.200000000000003"/>
    <x v="1"/>
    <d v="2025-03-18T00:00:00"/>
    <x v="2"/>
    <n v="76"/>
    <x v="1"/>
    <n v="0.21"/>
    <x v="0"/>
    <x v="0"/>
  </r>
  <r>
    <x v="2836"/>
    <n v="57"/>
    <x v="0"/>
    <x v="0"/>
    <x v="5"/>
    <n v="76.95"/>
    <x v="8"/>
    <n v="923.40000000000009"/>
    <n v="277"/>
    <x v="0"/>
    <x v="4"/>
    <n v="84.1"/>
    <x v="0"/>
    <d v="2023-03-24T00:00:00"/>
    <x v="2"/>
    <n v="26"/>
    <x v="2"/>
    <n v="0.11"/>
    <x v="1"/>
    <x v="0"/>
  </r>
  <r>
    <x v="2837"/>
    <n v="20"/>
    <x v="4"/>
    <x v="1"/>
    <x v="3"/>
    <m/>
    <x v="10"/>
    <n v="0"/>
    <n v="241"/>
    <x v="0"/>
    <x v="2"/>
    <n v="97.6"/>
    <x v="0"/>
    <d v="2023-08-13T00:00:00"/>
    <x v="2"/>
    <n v="52"/>
    <x v="0"/>
    <n v="0.28999999999999998"/>
    <x v="0"/>
    <x v="1"/>
  </r>
  <r>
    <x v="2838"/>
    <n v="56"/>
    <x v="0"/>
    <x v="1"/>
    <x v="3"/>
    <n v="122.53"/>
    <x v="6"/>
    <n v="1347.83"/>
    <n v="51"/>
    <x v="0"/>
    <x v="0"/>
    <n v="35.200000000000003"/>
    <x v="1"/>
    <d v="2022-09-07T00:00:00"/>
    <x v="0"/>
    <n v="40"/>
    <x v="0"/>
    <n v="7.0000000000000007E-2"/>
    <x v="1"/>
    <x v="0"/>
  </r>
  <r>
    <x v="2839"/>
    <n v="25"/>
    <x v="4"/>
    <x v="1"/>
    <x v="4"/>
    <n v="139.1"/>
    <x v="2"/>
    <n v="973.69999999999993"/>
    <n v="117"/>
    <x v="0"/>
    <x v="4"/>
    <n v="28.8"/>
    <x v="1"/>
    <d v="2021-11-18T00:00:00"/>
    <x v="0"/>
    <n v="36"/>
    <x v="0"/>
    <n v="0.19"/>
    <x v="1"/>
    <x v="0"/>
  </r>
  <r>
    <x v="2840"/>
    <n v="60"/>
    <x v="0"/>
    <x v="0"/>
    <x v="6"/>
    <n v="195.56"/>
    <x v="3"/>
    <n v="1955.6"/>
    <n v="133"/>
    <x v="0"/>
    <x v="4"/>
    <n v="0"/>
    <x v="2"/>
    <d v="2024-01-21T00:00:00"/>
    <x v="2"/>
    <n v="42"/>
    <x v="0"/>
    <n v="0.2"/>
    <x v="1"/>
    <x v="0"/>
  </r>
  <r>
    <x v="2840"/>
    <n v="41"/>
    <x v="2"/>
    <x v="0"/>
    <x v="4"/>
    <n v="83.73"/>
    <x v="2"/>
    <n v="586.11"/>
    <n v="15"/>
    <x v="0"/>
    <x v="1"/>
    <n v="43.3"/>
    <x v="1"/>
    <d v="2025-06-22T00:00:00"/>
    <x v="2"/>
    <n v="50"/>
    <x v="0"/>
    <n v="0.05"/>
    <x v="1"/>
    <x v="0"/>
  </r>
  <r>
    <x v="2841"/>
    <n v="79"/>
    <x v="3"/>
    <x v="2"/>
    <x v="2"/>
    <n v="77.069999999999993"/>
    <x v="3"/>
    <n v="770.69999999999993"/>
    <n v="293"/>
    <x v="0"/>
    <x v="2"/>
    <n v="85.4"/>
    <x v="0"/>
    <d v="2024-07-01T00:00:00"/>
    <x v="2"/>
    <n v="39"/>
    <x v="0"/>
    <n v="0.03"/>
    <x v="1"/>
    <x v="0"/>
  </r>
  <r>
    <x v="2842"/>
    <n v="27"/>
    <x v="1"/>
    <x v="1"/>
    <x v="7"/>
    <n v="273.36"/>
    <x v="6"/>
    <n v="3006.96"/>
    <n v="110"/>
    <x v="0"/>
    <x v="3"/>
    <n v="29"/>
    <x v="1"/>
    <d v="2023-03-12T00:00:00"/>
    <x v="2"/>
    <n v="89"/>
    <x v="1"/>
    <n v="0.34"/>
    <x v="0"/>
    <x v="0"/>
  </r>
  <r>
    <x v="2843"/>
    <n v="39"/>
    <x v="2"/>
    <x v="1"/>
    <x v="5"/>
    <n v="23.37"/>
    <x v="7"/>
    <n v="186.96"/>
    <n v="177"/>
    <x v="0"/>
    <x v="1"/>
    <n v="73.5"/>
    <x v="0"/>
    <d v="2023-11-10T00:00:00"/>
    <x v="2"/>
    <n v="95"/>
    <x v="1"/>
    <n v="0.12"/>
    <x v="1"/>
    <x v="0"/>
  </r>
  <r>
    <x v="2844"/>
    <n v="32"/>
    <x v="1"/>
    <x v="0"/>
    <x v="3"/>
    <n v="56.13"/>
    <x v="2"/>
    <n v="392.91"/>
    <n v="114"/>
    <x v="0"/>
    <x v="3"/>
    <n v="73.900000000000006"/>
    <x v="0"/>
    <d v="2023-01-11T00:00:00"/>
    <x v="2"/>
    <n v="4"/>
    <x v="2"/>
    <n v="0.06"/>
    <x v="1"/>
    <x v="0"/>
  </r>
  <r>
    <x v="2845"/>
    <n v="61"/>
    <x v="0"/>
    <x v="1"/>
    <x v="4"/>
    <n v="46.6"/>
    <x v="6"/>
    <n v="512.6"/>
    <n v="299"/>
    <x v="1"/>
    <x v="2"/>
    <n v="81"/>
    <x v="0"/>
    <d v="2021-02-19T00:00:00"/>
    <x v="0"/>
    <n v="51"/>
    <x v="0"/>
    <n v="0.34"/>
    <x v="0"/>
    <x v="0"/>
  </r>
  <r>
    <x v="2846"/>
    <n v="61"/>
    <x v="0"/>
    <x v="1"/>
    <x v="9"/>
    <n v="27.01"/>
    <x v="13"/>
    <n v="378.14000000000004"/>
    <n v="196"/>
    <x v="0"/>
    <x v="0"/>
    <n v="22.5"/>
    <x v="1"/>
    <d v="2022-06-01T00:00:00"/>
    <x v="0"/>
    <n v="32"/>
    <x v="2"/>
    <n v="0.1"/>
    <x v="1"/>
    <x v="0"/>
  </r>
  <r>
    <x v="2847"/>
    <n v="25"/>
    <x v="4"/>
    <x v="0"/>
    <x v="9"/>
    <n v="180.23"/>
    <x v="7"/>
    <n v="1441.84"/>
    <n v="116"/>
    <x v="1"/>
    <x v="0"/>
    <n v="16.7"/>
    <x v="2"/>
    <d v="2023-08-19T00:00:00"/>
    <x v="2"/>
    <n v="74"/>
    <x v="1"/>
    <n v="0.15"/>
    <x v="1"/>
    <x v="0"/>
  </r>
  <r>
    <x v="2847"/>
    <n v="56"/>
    <x v="0"/>
    <x v="0"/>
    <x v="0"/>
    <m/>
    <x v="6"/>
    <n v="0"/>
    <n v="249"/>
    <x v="0"/>
    <x v="0"/>
    <n v="48.3"/>
    <x v="1"/>
    <d v="2022-10-16T00:00:00"/>
    <x v="0"/>
    <n v="57"/>
    <x v="0"/>
    <n v="0.2"/>
    <x v="1"/>
    <x v="1"/>
  </r>
  <r>
    <x v="2848"/>
    <n v="46"/>
    <x v="5"/>
    <x v="1"/>
    <x v="1"/>
    <n v="69.23"/>
    <x v="7"/>
    <n v="553.84"/>
    <n v="264"/>
    <x v="0"/>
    <x v="3"/>
    <n v="42.2"/>
    <x v="1"/>
    <d v="2022-08-07T00:00:00"/>
    <x v="0"/>
    <n v="38"/>
    <x v="0"/>
    <n v="0.11"/>
    <x v="1"/>
    <x v="0"/>
  </r>
  <r>
    <x v="2849"/>
    <n v="70"/>
    <x v="3"/>
    <x v="0"/>
    <x v="5"/>
    <n v="436.5"/>
    <x v="0"/>
    <n v="3928.5"/>
    <n v="327"/>
    <x v="0"/>
    <x v="2"/>
    <n v="3.7"/>
    <x v="2"/>
    <d v="2025-04-03T00:00:00"/>
    <x v="2"/>
    <n v="9"/>
    <x v="2"/>
    <n v="0.21"/>
    <x v="0"/>
    <x v="0"/>
  </r>
  <r>
    <x v="2850"/>
    <n v="57"/>
    <x v="0"/>
    <x v="0"/>
    <x v="2"/>
    <n v="256.52999999999997"/>
    <x v="2"/>
    <n v="1795.7099999999998"/>
    <n v="139"/>
    <x v="0"/>
    <x v="1"/>
    <n v="19.899999999999999"/>
    <x v="2"/>
    <d v="2022-07-29T00:00:00"/>
    <x v="0"/>
    <n v="85"/>
    <x v="1"/>
    <n v="0.12"/>
    <x v="1"/>
    <x v="0"/>
  </r>
  <r>
    <x v="2851"/>
    <n v="46"/>
    <x v="5"/>
    <x v="0"/>
    <x v="3"/>
    <n v="95.33"/>
    <x v="6"/>
    <n v="1048.6299999999999"/>
    <n v="109"/>
    <x v="0"/>
    <x v="2"/>
    <n v="30"/>
    <x v="1"/>
    <d v="2024-09-30T00:00:00"/>
    <x v="2"/>
    <n v="58"/>
    <x v="0"/>
    <n v="0.03"/>
    <x v="1"/>
    <x v="0"/>
  </r>
  <r>
    <x v="2852"/>
    <n v="38"/>
    <x v="2"/>
    <x v="1"/>
    <x v="9"/>
    <n v="198.59"/>
    <x v="2"/>
    <n v="1390.13"/>
    <n v="272"/>
    <x v="0"/>
    <x v="4"/>
    <n v="16.600000000000001"/>
    <x v="2"/>
    <d v="2021-08-22T00:00:00"/>
    <x v="0"/>
    <n v="4"/>
    <x v="2"/>
    <n v="0.46"/>
    <x v="0"/>
    <x v="0"/>
  </r>
  <r>
    <x v="2853"/>
    <n v="79"/>
    <x v="3"/>
    <x v="1"/>
    <x v="6"/>
    <n v="65.540000000000006"/>
    <x v="3"/>
    <n v="655.40000000000009"/>
    <n v="122"/>
    <x v="1"/>
    <x v="0"/>
    <n v="65.7"/>
    <x v="0"/>
    <d v="2024-08-26T00:00:00"/>
    <x v="2"/>
    <n v="2"/>
    <x v="2"/>
    <n v="0.33"/>
    <x v="0"/>
    <x v="0"/>
  </r>
  <r>
    <x v="2854"/>
    <n v="32"/>
    <x v="1"/>
    <x v="1"/>
    <x v="7"/>
    <n v="51.45"/>
    <x v="2"/>
    <n v="360.15000000000003"/>
    <n v="224"/>
    <x v="0"/>
    <x v="4"/>
    <n v="89"/>
    <x v="0"/>
    <d v="2024-06-15T00:00:00"/>
    <x v="2"/>
    <n v="43"/>
    <x v="0"/>
    <n v="0.23"/>
    <x v="0"/>
    <x v="0"/>
  </r>
  <r>
    <x v="2855"/>
    <n v="36"/>
    <x v="2"/>
    <x v="1"/>
    <x v="3"/>
    <n v="97.28"/>
    <x v="7"/>
    <n v="778.24"/>
    <n v="299"/>
    <x v="0"/>
    <x v="3"/>
    <n v="33.299999999999997"/>
    <x v="1"/>
    <d v="2024-03-28T00:00:00"/>
    <x v="2"/>
    <n v="30"/>
    <x v="2"/>
    <n v="0.56999999999999995"/>
    <x v="2"/>
    <x v="0"/>
  </r>
  <r>
    <x v="2856"/>
    <n v="48"/>
    <x v="5"/>
    <x v="0"/>
    <x v="5"/>
    <n v="56.06"/>
    <x v="4"/>
    <n v="336.36"/>
    <n v="67"/>
    <x v="0"/>
    <x v="0"/>
    <n v="3.6"/>
    <x v="2"/>
    <d v="2021-04-20T00:00:00"/>
    <x v="0"/>
    <n v="46"/>
    <x v="0"/>
    <n v="0.19"/>
    <x v="1"/>
    <x v="0"/>
  </r>
  <r>
    <x v="2857"/>
    <n v="22"/>
    <x v="4"/>
    <x v="0"/>
    <x v="8"/>
    <n v="68.569999999999993"/>
    <x v="7"/>
    <n v="548.55999999999995"/>
    <n v="190"/>
    <x v="1"/>
    <x v="3"/>
    <n v="51.1"/>
    <x v="0"/>
    <d v="2024-03-02T00:00:00"/>
    <x v="2"/>
    <n v="27"/>
    <x v="2"/>
    <n v="0.3"/>
    <x v="0"/>
    <x v="0"/>
  </r>
  <r>
    <x v="2858"/>
    <n v="40"/>
    <x v="2"/>
    <x v="1"/>
    <x v="7"/>
    <n v="126.45"/>
    <x v="7"/>
    <n v="1011.6"/>
    <n v="103"/>
    <x v="0"/>
    <x v="3"/>
    <n v="76.8"/>
    <x v="0"/>
    <d v="2023-01-22T00:00:00"/>
    <x v="2"/>
    <n v="95"/>
    <x v="1"/>
    <n v="0.09"/>
    <x v="1"/>
    <x v="0"/>
  </r>
  <r>
    <x v="2859"/>
    <n v="26"/>
    <x v="1"/>
    <x v="1"/>
    <x v="5"/>
    <n v="87.58"/>
    <x v="0"/>
    <n v="788.22"/>
    <n v="191"/>
    <x v="0"/>
    <x v="1"/>
    <n v="47.8"/>
    <x v="1"/>
    <d v="2021-07-06T00:00:00"/>
    <x v="0"/>
    <n v="96"/>
    <x v="1"/>
    <n v="0.43"/>
    <x v="0"/>
    <x v="0"/>
  </r>
  <r>
    <x v="2860"/>
    <n v="78"/>
    <x v="3"/>
    <x v="0"/>
    <x v="1"/>
    <m/>
    <x v="6"/>
    <n v="0"/>
    <n v="287"/>
    <x v="1"/>
    <x v="3"/>
    <n v="61.2"/>
    <x v="0"/>
    <d v="2025-01-07T00:00:00"/>
    <x v="2"/>
    <n v="89"/>
    <x v="1"/>
    <n v="0.22"/>
    <x v="0"/>
    <x v="1"/>
  </r>
  <r>
    <x v="2860"/>
    <n v="55"/>
    <x v="5"/>
    <x v="1"/>
    <x v="1"/>
    <n v="139.79"/>
    <x v="8"/>
    <n v="1677.48"/>
    <n v="329"/>
    <x v="0"/>
    <x v="4"/>
    <n v="35.4"/>
    <x v="1"/>
    <d v="2023-04-25T00:00:00"/>
    <x v="2"/>
    <n v="95"/>
    <x v="1"/>
    <n v="0.14000000000000001"/>
    <x v="1"/>
    <x v="0"/>
  </r>
  <r>
    <x v="2861"/>
    <n v="46"/>
    <x v="5"/>
    <x v="1"/>
    <x v="4"/>
    <n v="93.79"/>
    <x v="3"/>
    <n v="937.90000000000009"/>
    <n v="111"/>
    <x v="0"/>
    <x v="0"/>
    <n v="21.2"/>
    <x v="1"/>
    <d v="2025-05-19T00:00:00"/>
    <x v="2"/>
    <n v="70"/>
    <x v="1"/>
    <n v="0.24"/>
    <x v="0"/>
    <x v="0"/>
  </r>
  <r>
    <x v="2862"/>
    <n v="68"/>
    <x v="3"/>
    <x v="1"/>
    <x v="9"/>
    <n v="76.59"/>
    <x v="1"/>
    <n v="995.67000000000007"/>
    <n v="325"/>
    <x v="0"/>
    <x v="2"/>
    <n v="0"/>
    <x v="2"/>
    <d v="2021-12-22T00:00:00"/>
    <x v="0"/>
    <n v="19"/>
    <x v="2"/>
    <n v="0.15"/>
    <x v="1"/>
    <x v="0"/>
  </r>
  <r>
    <x v="2863"/>
    <n v="73"/>
    <x v="3"/>
    <x v="0"/>
    <x v="5"/>
    <n v="41.69"/>
    <x v="2"/>
    <n v="291.83"/>
    <n v="285"/>
    <x v="0"/>
    <x v="0"/>
    <n v="84.5"/>
    <x v="0"/>
    <d v="2021-08-05T00:00:00"/>
    <x v="0"/>
    <n v="9"/>
    <x v="2"/>
    <n v="0.03"/>
    <x v="1"/>
    <x v="0"/>
  </r>
  <r>
    <x v="2864"/>
    <n v="69"/>
    <x v="3"/>
    <x v="0"/>
    <x v="3"/>
    <n v="83.61"/>
    <x v="9"/>
    <n v="1254.1500000000001"/>
    <n v="117"/>
    <x v="0"/>
    <x v="3"/>
    <n v="23"/>
    <x v="1"/>
    <d v="2022-09-03T00:00:00"/>
    <x v="0"/>
    <n v="41"/>
    <x v="0"/>
    <n v="0.12"/>
    <x v="1"/>
    <x v="0"/>
  </r>
  <r>
    <x v="2865"/>
    <n v="64"/>
    <x v="0"/>
    <x v="0"/>
    <x v="0"/>
    <n v="85"/>
    <x v="3"/>
    <n v="850"/>
    <n v="166"/>
    <x v="0"/>
    <x v="2"/>
    <n v="78.400000000000006"/>
    <x v="0"/>
    <d v="2023-12-15T00:00:00"/>
    <x v="2"/>
    <n v="3"/>
    <x v="2"/>
    <n v="0.25"/>
    <x v="0"/>
    <x v="0"/>
  </r>
  <r>
    <x v="2866"/>
    <n v="47"/>
    <x v="5"/>
    <x v="1"/>
    <x v="0"/>
    <n v="38.229999999999997"/>
    <x v="0"/>
    <n v="344.07"/>
    <n v="195"/>
    <x v="1"/>
    <x v="4"/>
    <n v="0"/>
    <x v="2"/>
    <d v="2023-06-28T00:00:00"/>
    <x v="2"/>
    <n v="19"/>
    <x v="2"/>
    <n v="0.15"/>
    <x v="1"/>
    <x v="0"/>
  </r>
  <r>
    <x v="2866"/>
    <n v="67"/>
    <x v="3"/>
    <x v="1"/>
    <x v="8"/>
    <n v="69.430000000000007"/>
    <x v="3"/>
    <n v="694.30000000000007"/>
    <n v="338"/>
    <x v="0"/>
    <x v="0"/>
    <n v="30.8"/>
    <x v="1"/>
    <d v="2022-09-03T00:00:00"/>
    <x v="0"/>
    <n v="83"/>
    <x v="1"/>
    <n v="0.18"/>
    <x v="1"/>
    <x v="0"/>
  </r>
  <r>
    <x v="2866"/>
    <n v="69"/>
    <x v="3"/>
    <x v="1"/>
    <x v="1"/>
    <n v="202.98"/>
    <x v="2"/>
    <n v="1420.86"/>
    <n v="265"/>
    <x v="0"/>
    <x v="3"/>
    <n v="35.200000000000003"/>
    <x v="1"/>
    <d v="2024-12-25T00:00:00"/>
    <x v="2"/>
    <n v="97"/>
    <x v="1"/>
    <n v="0.05"/>
    <x v="1"/>
    <x v="0"/>
  </r>
  <r>
    <x v="2867"/>
    <n v="41"/>
    <x v="2"/>
    <x v="0"/>
    <x v="3"/>
    <n v="82.39"/>
    <x v="9"/>
    <n v="1235.8499999999999"/>
    <n v="166"/>
    <x v="0"/>
    <x v="3"/>
    <n v="44.8"/>
    <x v="1"/>
    <d v="2020-07-17T00:00:00"/>
    <x v="1"/>
    <n v="19"/>
    <x v="2"/>
    <n v="7.0000000000000007E-2"/>
    <x v="1"/>
    <x v="0"/>
  </r>
  <r>
    <x v="2868"/>
    <n v="77"/>
    <x v="3"/>
    <x v="0"/>
    <x v="9"/>
    <n v="110.63"/>
    <x v="13"/>
    <n v="1548.82"/>
    <n v="334"/>
    <x v="0"/>
    <x v="3"/>
    <n v="50.1"/>
    <x v="0"/>
    <d v="2024-11-28T00:00:00"/>
    <x v="2"/>
    <n v="17"/>
    <x v="2"/>
    <n v="0.14000000000000001"/>
    <x v="1"/>
    <x v="0"/>
  </r>
  <r>
    <x v="2869"/>
    <n v="48"/>
    <x v="5"/>
    <x v="0"/>
    <x v="5"/>
    <n v="181.77"/>
    <x v="21"/>
    <n v="3635.4"/>
    <n v="162"/>
    <x v="0"/>
    <x v="4"/>
    <n v="36.6"/>
    <x v="1"/>
    <d v="2022-12-14T00:00:00"/>
    <x v="0"/>
    <n v="31"/>
    <x v="2"/>
    <n v="0.34"/>
    <x v="0"/>
    <x v="0"/>
  </r>
  <r>
    <x v="2870"/>
    <n v="45"/>
    <x v="2"/>
    <x v="0"/>
    <x v="7"/>
    <m/>
    <x v="5"/>
    <n v="0"/>
    <n v="246"/>
    <x v="0"/>
    <x v="3"/>
    <n v="65.5"/>
    <x v="0"/>
    <d v="2022-09-20T00:00:00"/>
    <x v="0"/>
    <n v="10"/>
    <x v="2"/>
    <n v="0.4"/>
    <x v="0"/>
    <x v="1"/>
  </r>
  <r>
    <x v="2870"/>
    <n v="43"/>
    <x v="2"/>
    <x v="0"/>
    <x v="9"/>
    <n v="32.92"/>
    <x v="6"/>
    <n v="362.12"/>
    <n v="138"/>
    <x v="0"/>
    <x v="4"/>
    <n v="65.8"/>
    <x v="0"/>
    <d v="2022-01-14T00:00:00"/>
    <x v="0"/>
    <n v="73"/>
    <x v="1"/>
    <n v="0.59"/>
    <x v="2"/>
    <x v="0"/>
  </r>
  <r>
    <x v="2871"/>
    <n v="20"/>
    <x v="4"/>
    <x v="0"/>
    <x v="6"/>
    <n v="31.91"/>
    <x v="4"/>
    <n v="191.46"/>
    <n v="178"/>
    <x v="0"/>
    <x v="0"/>
    <n v="38.5"/>
    <x v="1"/>
    <d v="2024-12-25T00:00:00"/>
    <x v="2"/>
    <n v="77"/>
    <x v="1"/>
    <n v="0.24"/>
    <x v="0"/>
    <x v="0"/>
  </r>
  <r>
    <x v="2872"/>
    <n v="77"/>
    <x v="3"/>
    <x v="0"/>
    <x v="1"/>
    <n v="14.76"/>
    <x v="10"/>
    <n v="73.8"/>
    <n v="101"/>
    <x v="0"/>
    <x v="4"/>
    <n v="19.7"/>
    <x v="2"/>
    <d v="2025-06-15T00:00:00"/>
    <x v="2"/>
    <n v="90"/>
    <x v="1"/>
    <n v="0.14000000000000001"/>
    <x v="1"/>
    <x v="0"/>
  </r>
  <r>
    <x v="2873"/>
    <n v="43"/>
    <x v="2"/>
    <x v="1"/>
    <x v="6"/>
    <n v="32.450000000000003"/>
    <x v="3"/>
    <n v="324.5"/>
    <n v="181"/>
    <x v="0"/>
    <x v="4"/>
    <n v="62.4"/>
    <x v="0"/>
    <d v="2020-10-21T00:00:00"/>
    <x v="1"/>
    <n v="90"/>
    <x v="1"/>
    <n v="0.15"/>
    <x v="1"/>
    <x v="0"/>
  </r>
  <r>
    <x v="2874"/>
    <n v="48"/>
    <x v="5"/>
    <x v="1"/>
    <x v="5"/>
    <n v="65.819999999999993"/>
    <x v="4"/>
    <n v="394.91999999999996"/>
    <n v="34"/>
    <x v="0"/>
    <x v="2"/>
    <n v="29.4"/>
    <x v="1"/>
    <d v="2025-04-14T00:00:00"/>
    <x v="2"/>
    <n v="76"/>
    <x v="1"/>
    <n v="0.36"/>
    <x v="0"/>
    <x v="0"/>
  </r>
  <r>
    <x v="2874"/>
    <n v="65"/>
    <x v="0"/>
    <x v="0"/>
    <x v="9"/>
    <n v="166.41"/>
    <x v="6"/>
    <n v="1830.51"/>
    <n v="11"/>
    <x v="0"/>
    <x v="3"/>
    <n v="43.7"/>
    <x v="1"/>
    <d v="2021-01-26T00:00:00"/>
    <x v="0"/>
    <n v="22"/>
    <x v="2"/>
    <n v="0.1"/>
    <x v="1"/>
    <x v="0"/>
  </r>
  <r>
    <x v="2875"/>
    <n v="39"/>
    <x v="2"/>
    <x v="0"/>
    <x v="2"/>
    <n v="69.45"/>
    <x v="7"/>
    <n v="555.6"/>
    <n v="81"/>
    <x v="0"/>
    <x v="4"/>
    <n v="59.5"/>
    <x v="0"/>
    <d v="2021-06-18T00:00:00"/>
    <x v="0"/>
    <n v="75"/>
    <x v="1"/>
    <n v="0.34"/>
    <x v="0"/>
    <x v="0"/>
  </r>
  <r>
    <x v="2875"/>
    <n v="77"/>
    <x v="3"/>
    <x v="0"/>
    <x v="1"/>
    <n v="245.27"/>
    <x v="3"/>
    <n v="2452.7000000000003"/>
    <n v="299"/>
    <x v="0"/>
    <x v="1"/>
    <n v="49.1"/>
    <x v="1"/>
    <d v="2020-09-10T00:00:00"/>
    <x v="1"/>
    <n v="82"/>
    <x v="1"/>
    <n v="0.3"/>
    <x v="0"/>
    <x v="0"/>
  </r>
  <r>
    <x v="2876"/>
    <n v="75"/>
    <x v="3"/>
    <x v="0"/>
    <x v="1"/>
    <n v="133.80000000000001"/>
    <x v="3"/>
    <n v="1338"/>
    <n v="250"/>
    <x v="0"/>
    <x v="4"/>
    <n v="64.7"/>
    <x v="0"/>
    <d v="2021-12-17T00:00:00"/>
    <x v="0"/>
    <n v="76"/>
    <x v="1"/>
    <n v="0.35"/>
    <x v="0"/>
    <x v="0"/>
  </r>
  <r>
    <x v="2877"/>
    <n v="75"/>
    <x v="3"/>
    <x v="1"/>
    <x v="3"/>
    <n v="62.24"/>
    <x v="3"/>
    <n v="622.4"/>
    <n v="289"/>
    <x v="0"/>
    <x v="0"/>
    <n v="0"/>
    <x v="2"/>
    <d v="2024-04-19T00:00:00"/>
    <x v="2"/>
    <n v="70"/>
    <x v="1"/>
    <n v="7.0000000000000007E-2"/>
    <x v="1"/>
    <x v="0"/>
  </r>
  <r>
    <x v="2878"/>
    <n v="30"/>
    <x v="1"/>
    <x v="1"/>
    <x v="0"/>
    <n v="229.33"/>
    <x v="7"/>
    <n v="1834.64"/>
    <n v="326"/>
    <x v="0"/>
    <x v="3"/>
    <n v="6.3"/>
    <x v="2"/>
    <d v="2021-11-23T00:00:00"/>
    <x v="0"/>
    <n v="7"/>
    <x v="2"/>
    <n v="0.32"/>
    <x v="0"/>
    <x v="0"/>
  </r>
  <r>
    <x v="2879"/>
    <n v="39"/>
    <x v="2"/>
    <x v="1"/>
    <x v="2"/>
    <n v="53.62"/>
    <x v="0"/>
    <n v="482.58"/>
    <n v="27"/>
    <x v="0"/>
    <x v="3"/>
    <n v="68"/>
    <x v="0"/>
    <d v="2024-03-21T00:00:00"/>
    <x v="2"/>
    <n v="55"/>
    <x v="0"/>
    <n v="0.19"/>
    <x v="1"/>
    <x v="0"/>
  </r>
  <r>
    <x v="2880"/>
    <n v="43"/>
    <x v="2"/>
    <x v="1"/>
    <x v="8"/>
    <n v="108.13"/>
    <x v="6"/>
    <n v="1189.4299999999998"/>
    <n v="166"/>
    <x v="0"/>
    <x v="2"/>
    <n v="58.2"/>
    <x v="0"/>
    <d v="2020-10-18T00:00:00"/>
    <x v="1"/>
    <n v="94"/>
    <x v="1"/>
    <n v="0.24"/>
    <x v="0"/>
    <x v="0"/>
  </r>
  <r>
    <x v="2881"/>
    <n v="76"/>
    <x v="3"/>
    <x v="1"/>
    <x v="9"/>
    <n v="110.66"/>
    <x v="2"/>
    <n v="774.62"/>
    <n v="157"/>
    <x v="0"/>
    <x v="1"/>
    <n v="32.5"/>
    <x v="1"/>
    <d v="2022-02-25T00:00:00"/>
    <x v="0"/>
    <n v="21"/>
    <x v="2"/>
    <n v="0.05"/>
    <x v="1"/>
    <x v="0"/>
  </r>
  <r>
    <x v="2882"/>
    <n v="74"/>
    <x v="3"/>
    <x v="1"/>
    <x v="6"/>
    <n v="340.83"/>
    <x v="2"/>
    <n v="2385.81"/>
    <n v="26"/>
    <x v="0"/>
    <x v="4"/>
    <n v="94.9"/>
    <x v="0"/>
    <d v="2024-06-01T00:00:00"/>
    <x v="2"/>
    <n v="47"/>
    <x v="0"/>
    <n v="0.61"/>
    <x v="2"/>
    <x v="0"/>
  </r>
  <r>
    <x v="2883"/>
    <n v="18"/>
    <x v="4"/>
    <x v="0"/>
    <x v="5"/>
    <n v="193.37"/>
    <x v="0"/>
    <n v="1740.33"/>
    <n v="229"/>
    <x v="0"/>
    <x v="2"/>
    <n v="28.8"/>
    <x v="1"/>
    <d v="2022-05-05T00:00:00"/>
    <x v="0"/>
    <n v="48"/>
    <x v="0"/>
    <n v="0.24"/>
    <x v="0"/>
    <x v="0"/>
  </r>
  <r>
    <x v="2884"/>
    <n v="55"/>
    <x v="5"/>
    <x v="0"/>
    <x v="8"/>
    <n v="55.43"/>
    <x v="0"/>
    <n v="498.87"/>
    <n v="14"/>
    <x v="0"/>
    <x v="0"/>
    <n v="8.4"/>
    <x v="2"/>
    <d v="2020-09-11T00:00:00"/>
    <x v="1"/>
    <n v="43"/>
    <x v="0"/>
    <n v="0.36"/>
    <x v="0"/>
    <x v="0"/>
  </r>
  <r>
    <x v="2885"/>
    <n v="30"/>
    <x v="1"/>
    <x v="0"/>
    <x v="0"/>
    <n v="121.36"/>
    <x v="2"/>
    <n v="849.52"/>
    <n v="293"/>
    <x v="0"/>
    <x v="2"/>
    <n v="58.6"/>
    <x v="0"/>
    <d v="2022-05-20T00:00:00"/>
    <x v="0"/>
    <n v="13"/>
    <x v="2"/>
    <n v="0.41"/>
    <x v="0"/>
    <x v="0"/>
  </r>
  <r>
    <x v="2886"/>
    <n v="73"/>
    <x v="3"/>
    <x v="1"/>
    <x v="0"/>
    <n v="146.11000000000001"/>
    <x v="0"/>
    <n v="1314.9900000000002"/>
    <n v="92"/>
    <x v="0"/>
    <x v="2"/>
    <n v="72.5"/>
    <x v="0"/>
    <d v="2024-09-09T00:00:00"/>
    <x v="2"/>
    <n v="27"/>
    <x v="2"/>
    <n v="0.39"/>
    <x v="0"/>
    <x v="0"/>
  </r>
  <r>
    <x v="2887"/>
    <n v="31"/>
    <x v="1"/>
    <x v="0"/>
    <x v="3"/>
    <n v="57.17"/>
    <x v="7"/>
    <n v="457.36"/>
    <n v="73"/>
    <x v="0"/>
    <x v="4"/>
    <n v="43.5"/>
    <x v="1"/>
    <d v="2021-11-03T00:00:00"/>
    <x v="0"/>
    <n v="88"/>
    <x v="1"/>
    <n v="0.23"/>
    <x v="0"/>
    <x v="0"/>
  </r>
  <r>
    <x v="2888"/>
    <n v="66"/>
    <x v="3"/>
    <x v="0"/>
    <x v="8"/>
    <n v="251.94"/>
    <x v="12"/>
    <n v="4031.04"/>
    <n v="109"/>
    <x v="0"/>
    <x v="1"/>
    <n v="78.2"/>
    <x v="0"/>
    <d v="2022-08-10T00:00:00"/>
    <x v="0"/>
    <n v="94"/>
    <x v="1"/>
    <n v="0.35"/>
    <x v="0"/>
    <x v="0"/>
  </r>
  <r>
    <x v="2889"/>
    <n v="47"/>
    <x v="5"/>
    <x v="0"/>
    <x v="2"/>
    <n v="125.38"/>
    <x v="3"/>
    <n v="1253.8"/>
    <n v="136"/>
    <x v="0"/>
    <x v="2"/>
    <n v="79.599999999999994"/>
    <x v="0"/>
    <d v="2022-11-13T00:00:00"/>
    <x v="0"/>
    <n v="46"/>
    <x v="0"/>
    <n v="0.53"/>
    <x v="2"/>
    <x v="0"/>
  </r>
  <r>
    <x v="2890"/>
    <n v="50"/>
    <x v="5"/>
    <x v="0"/>
    <x v="4"/>
    <n v="200.83"/>
    <x v="1"/>
    <n v="2610.79"/>
    <n v="343"/>
    <x v="0"/>
    <x v="0"/>
    <n v="9.8000000000000007"/>
    <x v="2"/>
    <d v="2022-10-13T00:00:00"/>
    <x v="0"/>
    <n v="15"/>
    <x v="2"/>
    <n v="0.23"/>
    <x v="0"/>
    <x v="0"/>
  </r>
  <r>
    <x v="2891"/>
    <n v="46"/>
    <x v="5"/>
    <x v="0"/>
    <x v="8"/>
    <n v="130.94"/>
    <x v="4"/>
    <n v="785.64"/>
    <n v="264"/>
    <x v="0"/>
    <x v="1"/>
    <n v="16.600000000000001"/>
    <x v="2"/>
    <d v="2021-04-07T00:00:00"/>
    <x v="0"/>
    <n v="69"/>
    <x v="1"/>
    <n v="0.18"/>
    <x v="1"/>
    <x v="0"/>
  </r>
  <r>
    <x v="2892"/>
    <n v="30"/>
    <x v="1"/>
    <x v="1"/>
    <x v="7"/>
    <n v="66.05"/>
    <x v="8"/>
    <n v="792.59999999999991"/>
    <n v="220"/>
    <x v="0"/>
    <x v="0"/>
    <n v="4.9000000000000004"/>
    <x v="2"/>
    <d v="2025-02-14T00:00:00"/>
    <x v="2"/>
    <n v="97"/>
    <x v="1"/>
    <n v="0.1"/>
    <x v="1"/>
    <x v="0"/>
  </r>
  <r>
    <x v="2893"/>
    <n v="34"/>
    <x v="1"/>
    <x v="0"/>
    <x v="2"/>
    <n v="162.07"/>
    <x v="6"/>
    <n v="1782.77"/>
    <n v="79"/>
    <x v="0"/>
    <x v="1"/>
    <n v="34.700000000000003"/>
    <x v="1"/>
    <d v="2024-01-18T00:00:00"/>
    <x v="2"/>
    <n v="23"/>
    <x v="2"/>
    <n v="0.19"/>
    <x v="1"/>
    <x v="0"/>
  </r>
  <r>
    <x v="2893"/>
    <n v="76"/>
    <x v="3"/>
    <x v="1"/>
    <x v="7"/>
    <n v="36.99"/>
    <x v="2"/>
    <n v="258.93"/>
    <n v="152"/>
    <x v="0"/>
    <x v="0"/>
    <n v="33.4"/>
    <x v="1"/>
    <d v="2021-08-15T00:00:00"/>
    <x v="0"/>
    <n v="84"/>
    <x v="1"/>
    <n v="0.2"/>
    <x v="1"/>
    <x v="0"/>
  </r>
  <r>
    <x v="2894"/>
    <n v="27"/>
    <x v="1"/>
    <x v="1"/>
    <x v="7"/>
    <n v="85.8"/>
    <x v="6"/>
    <n v="943.8"/>
    <n v="363"/>
    <x v="0"/>
    <x v="2"/>
    <n v="55.6"/>
    <x v="0"/>
    <d v="2022-04-20T00:00:00"/>
    <x v="0"/>
    <n v="95"/>
    <x v="1"/>
    <n v="0.28999999999999998"/>
    <x v="0"/>
    <x v="0"/>
  </r>
  <r>
    <x v="2894"/>
    <n v="35"/>
    <x v="1"/>
    <x v="0"/>
    <x v="1"/>
    <n v="118.65"/>
    <x v="6"/>
    <n v="1305.1500000000001"/>
    <n v="118"/>
    <x v="0"/>
    <x v="0"/>
    <n v="67.2"/>
    <x v="0"/>
    <d v="2022-03-31T00:00:00"/>
    <x v="0"/>
    <n v="41"/>
    <x v="0"/>
    <n v="0.27"/>
    <x v="0"/>
    <x v="0"/>
  </r>
  <r>
    <x v="2895"/>
    <n v="69"/>
    <x v="3"/>
    <x v="0"/>
    <x v="1"/>
    <n v="117.92"/>
    <x v="7"/>
    <n v="943.36"/>
    <n v="73"/>
    <x v="0"/>
    <x v="1"/>
    <n v="70.7"/>
    <x v="0"/>
    <d v="2024-10-20T00:00:00"/>
    <x v="2"/>
    <n v="9"/>
    <x v="2"/>
    <n v="0.17"/>
    <x v="1"/>
    <x v="0"/>
  </r>
  <r>
    <x v="2896"/>
    <n v="48"/>
    <x v="5"/>
    <x v="1"/>
    <x v="1"/>
    <n v="156.37"/>
    <x v="6"/>
    <n v="1720.0700000000002"/>
    <n v="258"/>
    <x v="0"/>
    <x v="3"/>
    <n v="69.2"/>
    <x v="0"/>
    <d v="2022-01-12T00:00:00"/>
    <x v="0"/>
    <n v="14"/>
    <x v="2"/>
    <n v="0.16"/>
    <x v="1"/>
    <x v="0"/>
  </r>
  <r>
    <x v="2897"/>
    <n v="63"/>
    <x v="0"/>
    <x v="1"/>
    <x v="7"/>
    <n v="17.670000000000002"/>
    <x v="7"/>
    <n v="141.36000000000001"/>
    <n v="248"/>
    <x v="0"/>
    <x v="2"/>
    <n v="55.1"/>
    <x v="0"/>
    <d v="2020-12-03T00:00:00"/>
    <x v="1"/>
    <n v="74"/>
    <x v="1"/>
    <n v="0.16"/>
    <x v="1"/>
    <x v="0"/>
  </r>
  <r>
    <x v="2897"/>
    <n v="51"/>
    <x v="5"/>
    <x v="1"/>
    <x v="7"/>
    <m/>
    <x v="3"/>
    <n v="0"/>
    <n v="149"/>
    <x v="0"/>
    <x v="4"/>
    <n v="40.9"/>
    <x v="1"/>
    <d v="2022-08-22T00:00:00"/>
    <x v="0"/>
    <n v="64"/>
    <x v="0"/>
    <n v="0.14000000000000001"/>
    <x v="1"/>
    <x v="1"/>
  </r>
  <r>
    <x v="2898"/>
    <n v="56"/>
    <x v="0"/>
    <x v="1"/>
    <x v="0"/>
    <n v="78.42"/>
    <x v="3"/>
    <n v="784.2"/>
    <n v="258"/>
    <x v="0"/>
    <x v="4"/>
    <n v="6"/>
    <x v="2"/>
    <d v="2020-08-03T00:00:00"/>
    <x v="1"/>
    <n v="40"/>
    <x v="0"/>
    <n v="0.39"/>
    <x v="0"/>
    <x v="0"/>
  </r>
  <r>
    <x v="2899"/>
    <n v="21"/>
    <x v="4"/>
    <x v="0"/>
    <x v="5"/>
    <n v="96.14"/>
    <x v="2"/>
    <n v="672.98"/>
    <n v="134"/>
    <x v="0"/>
    <x v="1"/>
    <n v="82.5"/>
    <x v="0"/>
    <d v="2021-12-09T00:00:00"/>
    <x v="0"/>
    <n v="45"/>
    <x v="0"/>
    <n v="0.24"/>
    <x v="0"/>
    <x v="0"/>
  </r>
  <r>
    <x v="2900"/>
    <n v="24"/>
    <x v="4"/>
    <x v="0"/>
    <x v="1"/>
    <n v="40.520000000000003"/>
    <x v="0"/>
    <n v="364.68"/>
    <n v="130"/>
    <x v="0"/>
    <x v="3"/>
    <n v="45.9"/>
    <x v="1"/>
    <d v="2020-12-26T00:00:00"/>
    <x v="1"/>
    <n v="8"/>
    <x v="2"/>
    <n v="0.05"/>
    <x v="1"/>
    <x v="0"/>
  </r>
  <r>
    <x v="2901"/>
    <n v="55"/>
    <x v="5"/>
    <x v="1"/>
    <x v="3"/>
    <n v="101.81"/>
    <x v="7"/>
    <n v="814.48"/>
    <n v="356"/>
    <x v="0"/>
    <x v="4"/>
    <n v="84.3"/>
    <x v="0"/>
    <d v="2022-08-16T00:00:00"/>
    <x v="0"/>
    <n v="33"/>
    <x v="2"/>
    <n v="0.05"/>
    <x v="1"/>
    <x v="0"/>
  </r>
  <r>
    <x v="2902"/>
    <n v="20"/>
    <x v="4"/>
    <x v="1"/>
    <x v="9"/>
    <n v="50.8"/>
    <x v="8"/>
    <n v="609.59999999999991"/>
    <n v="282"/>
    <x v="0"/>
    <x v="3"/>
    <n v="22.7"/>
    <x v="1"/>
    <d v="2024-09-11T00:00:00"/>
    <x v="2"/>
    <n v="93"/>
    <x v="1"/>
    <n v="0.36"/>
    <x v="0"/>
    <x v="0"/>
  </r>
  <r>
    <x v="2903"/>
    <n v="31"/>
    <x v="1"/>
    <x v="2"/>
    <x v="7"/>
    <n v="87.3"/>
    <x v="0"/>
    <n v="785.69999999999993"/>
    <n v="167"/>
    <x v="0"/>
    <x v="1"/>
    <n v="45.9"/>
    <x v="1"/>
    <d v="2021-11-28T00:00:00"/>
    <x v="0"/>
    <n v="18"/>
    <x v="2"/>
    <n v="0.25"/>
    <x v="0"/>
    <x v="0"/>
  </r>
  <r>
    <x v="2903"/>
    <n v="33"/>
    <x v="1"/>
    <x v="2"/>
    <x v="7"/>
    <n v="45.87"/>
    <x v="13"/>
    <n v="642.17999999999995"/>
    <n v="211"/>
    <x v="0"/>
    <x v="2"/>
    <n v="47.5"/>
    <x v="1"/>
    <d v="2021-04-02T00:00:00"/>
    <x v="0"/>
    <n v="65"/>
    <x v="0"/>
    <n v="0.18"/>
    <x v="1"/>
    <x v="0"/>
  </r>
  <r>
    <x v="2904"/>
    <n v="54"/>
    <x v="5"/>
    <x v="1"/>
    <x v="7"/>
    <n v="75.510000000000005"/>
    <x v="1"/>
    <n v="981.63000000000011"/>
    <n v="76"/>
    <x v="0"/>
    <x v="4"/>
    <n v="58.5"/>
    <x v="0"/>
    <d v="2022-03-29T00:00:00"/>
    <x v="0"/>
    <n v="33"/>
    <x v="2"/>
    <n v="0.64"/>
    <x v="2"/>
    <x v="0"/>
  </r>
  <r>
    <x v="2905"/>
    <n v="75"/>
    <x v="3"/>
    <x v="0"/>
    <x v="5"/>
    <n v="62.73"/>
    <x v="0"/>
    <n v="564.56999999999994"/>
    <n v="47"/>
    <x v="0"/>
    <x v="3"/>
    <n v="33.9"/>
    <x v="1"/>
    <d v="2021-06-15T00:00:00"/>
    <x v="0"/>
    <n v="57"/>
    <x v="0"/>
    <n v="0.08"/>
    <x v="1"/>
    <x v="0"/>
  </r>
  <r>
    <x v="2906"/>
    <n v="39"/>
    <x v="2"/>
    <x v="1"/>
    <x v="0"/>
    <n v="31.04"/>
    <x v="6"/>
    <n v="341.44"/>
    <n v="347"/>
    <x v="0"/>
    <x v="0"/>
    <n v="91.1"/>
    <x v="0"/>
    <d v="2024-03-31T00:00:00"/>
    <x v="2"/>
    <n v="35"/>
    <x v="0"/>
    <n v="0.5"/>
    <x v="0"/>
    <x v="0"/>
  </r>
  <r>
    <x v="2907"/>
    <n v="28"/>
    <x v="1"/>
    <x v="1"/>
    <x v="2"/>
    <n v="39.11"/>
    <x v="0"/>
    <n v="351.99"/>
    <n v="102"/>
    <x v="0"/>
    <x v="2"/>
    <n v="52.7"/>
    <x v="0"/>
    <d v="2021-07-05T00:00:00"/>
    <x v="0"/>
    <n v="23"/>
    <x v="2"/>
    <n v="0.17"/>
    <x v="1"/>
    <x v="0"/>
  </r>
  <r>
    <x v="2907"/>
    <n v="56"/>
    <x v="0"/>
    <x v="0"/>
    <x v="2"/>
    <n v="60.97"/>
    <x v="8"/>
    <n v="731.64"/>
    <n v="63"/>
    <x v="0"/>
    <x v="3"/>
    <n v="0"/>
    <x v="2"/>
    <d v="2022-08-08T00:00:00"/>
    <x v="0"/>
    <n v="30"/>
    <x v="2"/>
    <n v="0.09"/>
    <x v="1"/>
    <x v="0"/>
  </r>
  <r>
    <x v="2908"/>
    <n v="33"/>
    <x v="1"/>
    <x v="1"/>
    <x v="3"/>
    <n v="69.69"/>
    <x v="6"/>
    <n v="766.58999999999992"/>
    <n v="85"/>
    <x v="0"/>
    <x v="2"/>
    <n v="71.900000000000006"/>
    <x v="0"/>
    <d v="2022-04-17T00:00:00"/>
    <x v="0"/>
    <n v="56"/>
    <x v="0"/>
    <n v="0.33"/>
    <x v="0"/>
    <x v="0"/>
  </r>
  <r>
    <x v="2909"/>
    <n v="39"/>
    <x v="2"/>
    <x v="0"/>
    <x v="4"/>
    <n v="223.11"/>
    <x v="17"/>
    <n v="669.33"/>
    <n v="303"/>
    <x v="0"/>
    <x v="0"/>
    <n v="20.8"/>
    <x v="1"/>
    <d v="2020-10-17T00:00:00"/>
    <x v="1"/>
    <n v="58"/>
    <x v="0"/>
    <n v="0.56000000000000005"/>
    <x v="2"/>
    <x v="0"/>
  </r>
  <r>
    <x v="2910"/>
    <n v="39"/>
    <x v="2"/>
    <x v="0"/>
    <x v="8"/>
    <n v="95.83"/>
    <x v="0"/>
    <n v="862.47"/>
    <n v="295"/>
    <x v="0"/>
    <x v="0"/>
    <n v="67.7"/>
    <x v="0"/>
    <d v="2024-02-07T00:00:00"/>
    <x v="2"/>
    <n v="55"/>
    <x v="0"/>
    <n v="0.41"/>
    <x v="0"/>
    <x v="0"/>
  </r>
  <r>
    <x v="2911"/>
    <n v="72"/>
    <x v="3"/>
    <x v="0"/>
    <x v="5"/>
    <n v="178.66"/>
    <x v="0"/>
    <n v="1607.94"/>
    <n v="188"/>
    <x v="0"/>
    <x v="1"/>
    <n v="72.900000000000006"/>
    <x v="0"/>
    <d v="2023-09-28T00:00:00"/>
    <x v="2"/>
    <n v="80"/>
    <x v="1"/>
    <n v="0.25"/>
    <x v="0"/>
    <x v="0"/>
  </r>
  <r>
    <x v="2912"/>
    <n v="61"/>
    <x v="0"/>
    <x v="0"/>
    <x v="1"/>
    <n v="132.91999999999999"/>
    <x v="3"/>
    <n v="1329.1999999999998"/>
    <n v="257"/>
    <x v="1"/>
    <x v="0"/>
    <n v="37.5"/>
    <x v="1"/>
    <d v="2024-12-01T00:00:00"/>
    <x v="2"/>
    <n v="77"/>
    <x v="1"/>
    <n v="0.36"/>
    <x v="0"/>
    <x v="0"/>
  </r>
  <r>
    <x v="2912"/>
    <n v="19"/>
    <x v="4"/>
    <x v="0"/>
    <x v="1"/>
    <n v="61.56"/>
    <x v="7"/>
    <n v="492.48"/>
    <n v="44"/>
    <x v="0"/>
    <x v="4"/>
    <n v="99.6"/>
    <x v="0"/>
    <d v="2025-01-19T00:00:00"/>
    <x v="2"/>
    <n v="59"/>
    <x v="0"/>
    <n v="0.13"/>
    <x v="1"/>
    <x v="0"/>
  </r>
  <r>
    <x v="2913"/>
    <n v="43"/>
    <x v="2"/>
    <x v="0"/>
    <x v="9"/>
    <n v="230.51"/>
    <x v="2"/>
    <n v="1613.57"/>
    <n v="319"/>
    <x v="0"/>
    <x v="2"/>
    <n v="8"/>
    <x v="2"/>
    <d v="2023-08-08T00:00:00"/>
    <x v="2"/>
    <n v="36"/>
    <x v="0"/>
    <n v="0.24"/>
    <x v="0"/>
    <x v="0"/>
  </r>
  <r>
    <x v="2914"/>
    <n v="62"/>
    <x v="0"/>
    <x v="1"/>
    <x v="6"/>
    <n v="44.86"/>
    <x v="7"/>
    <n v="358.88"/>
    <n v="55"/>
    <x v="0"/>
    <x v="1"/>
    <n v="23.9"/>
    <x v="1"/>
    <d v="2022-11-23T00:00:00"/>
    <x v="0"/>
    <n v="95"/>
    <x v="1"/>
    <n v="0.44"/>
    <x v="0"/>
    <x v="0"/>
  </r>
  <r>
    <x v="2915"/>
    <n v="52"/>
    <x v="5"/>
    <x v="2"/>
    <x v="6"/>
    <n v="99.67"/>
    <x v="12"/>
    <n v="1594.72"/>
    <n v="24"/>
    <x v="0"/>
    <x v="2"/>
    <n v="84.6"/>
    <x v="0"/>
    <d v="2023-03-11T00:00:00"/>
    <x v="2"/>
    <n v="37"/>
    <x v="0"/>
    <n v="0.42"/>
    <x v="0"/>
    <x v="0"/>
  </r>
  <r>
    <x v="2916"/>
    <n v="32"/>
    <x v="1"/>
    <x v="1"/>
    <x v="1"/>
    <n v="22.84"/>
    <x v="6"/>
    <n v="251.24"/>
    <n v="154"/>
    <x v="0"/>
    <x v="4"/>
    <n v="47.5"/>
    <x v="1"/>
    <d v="2022-05-30T00:00:00"/>
    <x v="0"/>
    <n v="13"/>
    <x v="2"/>
    <n v="0.59"/>
    <x v="2"/>
    <x v="0"/>
  </r>
  <r>
    <x v="2917"/>
    <n v="46"/>
    <x v="5"/>
    <x v="0"/>
    <x v="8"/>
    <n v="55.85"/>
    <x v="0"/>
    <n v="502.65000000000003"/>
    <n v="298"/>
    <x v="0"/>
    <x v="4"/>
    <n v="79.2"/>
    <x v="0"/>
    <d v="2021-08-26T00:00:00"/>
    <x v="0"/>
    <n v="98"/>
    <x v="1"/>
    <n v="0.32"/>
    <x v="0"/>
    <x v="0"/>
  </r>
  <r>
    <x v="2918"/>
    <n v="40"/>
    <x v="2"/>
    <x v="0"/>
    <x v="4"/>
    <n v="101.71"/>
    <x v="6"/>
    <n v="1118.81"/>
    <n v="352"/>
    <x v="0"/>
    <x v="1"/>
    <n v="2.8"/>
    <x v="2"/>
    <d v="2022-06-27T00:00:00"/>
    <x v="0"/>
    <n v="29"/>
    <x v="2"/>
    <n v="0.55000000000000004"/>
    <x v="2"/>
    <x v="0"/>
  </r>
  <r>
    <x v="2919"/>
    <n v="41"/>
    <x v="2"/>
    <x v="2"/>
    <x v="4"/>
    <n v="74.97"/>
    <x v="10"/>
    <n v="374.85"/>
    <n v="357"/>
    <x v="1"/>
    <x v="2"/>
    <n v="78.5"/>
    <x v="0"/>
    <d v="2025-01-20T00:00:00"/>
    <x v="2"/>
    <n v="74"/>
    <x v="1"/>
    <n v="0.46"/>
    <x v="0"/>
    <x v="0"/>
  </r>
  <r>
    <x v="2919"/>
    <n v="29"/>
    <x v="1"/>
    <x v="1"/>
    <x v="7"/>
    <n v="150.41"/>
    <x v="7"/>
    <n v="1203.28"/>
    <n v="182"/>
    <x v="0"/>
    <x v="1"/>
    <n v="41.8"/>
    <x v="1"/>
    <d v="2022-07-09T00:00:00"/>
    <x v="0"/>
    <n v="38"/>
    <x v="0"/>
    <n v="0.21"/>
    <x v="0"/>
    <x v="0"/>
  </r>
  <r>
    <x v="2919"/>
    <n v="31"/>
    <x v="1"/>
    <x v="1"/>
    <x v="0"/>
    <n v="50.25"/>
    <x v="0"/>
    <n v="452.25"/>
    <n v="240"/>
    <x v="0"/>
    <x v="4"/>
    <n v="45.3"/>
    <x v="1"/>
    <d v="2024-09-09T00:00:00"/>
    <x v="2"/>
    <n v="87"/>
    <x v="1"/>
    <n v="0.33"/>
    <x v="0"/>
    <x v="0"/>
  </r>
  <r>
    <x v="2920"/>
    <n v="21"/>
    <x v="4"/>
    <x v="0"/>
    <x v="3"/>
    <n v="61.84"/>
    <x v="0"/>
    <n v="556.56000000000006"/>
    <n v="249"/>
    <x v="0"/>
    <x v="1"/>
    <n v="25.5"/>
    <x v="1"/>
    <d v="2021-01-13T00:00:00"/>
    <x v="0"/>
    <n v="31"/>
    <x v="2"/>
    <n v="0.11"/>
    <x v="1"/>
    <x v="0"/>
  </r>
  <r>
    <x v="2921"/>
    <n v="76"/>
    <x v="3"/>
    <x v="0"/>
    <x v="7"/>
    <n v="188.66"/>
    <x v="11"/>
    <n v="3584.54"/>
    <n v="352"/>
    <x v="0"/>
    <x v="4"/>
    <n v="5.8"/>
    <x v="2"/>
    <d v="2024-04-29T00:00:00"/>
    <x v="2"/>
    <n v="62"/>
    <x v="0"/>
    <n v="0.33"/>
    <x v="0"/>
    <x v="0"/>
  </r>
  <r>
    <x v="2922"/>
    <n v="38"/>
    <x v="2"/>
    <x v="2"/>
    <x v="6"/>
    <n v="30.32"/>
    <x v="13"/>
    <n v="424.48"/>
    <n v="135"/>
    <x v="0"/>
    <x v="1"/>
    <n v="56"/>
    <x v="0"/>
    <d v="2023-03-04T00:00:00"/>
    <x v="2"/>
    <n v="6"/>
    <x v="2"/>
    <n v="0.02"/>
    <x v="1"/>
    <x v="0"/>
  </r>
  <r>
    <x v="2922"/>
    <n v="76"/>
    <x v="3"/>
    <x v="1"/>
    <x v="1"/>
    <n v="526.84"/>
    <x v="7"/>
    <n v="4214.72"/>
    <n v="43"/>
    <x v="0"/>
    <x v="3"/>
    <n v="81.8"/>
    <x v="0"/>
    <d v="2022-09-16T00:00:00"/>
    <x v="0"/>
    <n v="46"/>
    <x v="0"/>
    <n v="0.05"/>
    <x v="1"/>
    <x v="0"/>
  </r>
  <r>
    <x v="2923"/>
    <n v="75"/>
    <x v="3"/>
    <x v="1"/>
    <x v="3"/>
    <n v="30.75"/>
    <x v="6"/>
    <n v="338.25"/>
    <n v="191"/>
    <x v="0"/>
    <x v="1"/>
    <n v="26.4"/>
    <x v="1"/>
    <d v="2024-10-17T00:00:00"/>
    <x v="2"/>
    <n v="1"/>
    <x v="2"/>
    <n v="0.14000000000000001"/>
    <x v="1"/>
    <x v="0"/>
  </r>
  <r>
    <x v="2924"/>
    <n v="20"/>
    <x v="4"/>
    <x v="0"/>
    <x v="3"/>
    <m/>
    <x v="3"/>
    <n v="0"/>
    <n v="297"/>
    <x v="0"/>
    <x v="2"/>
    <n v="27"/>
    <x v="1"/>
    <d v="2025-01-26T00:00:00"/>
    <x v="2"/>
    <n v="71"/>
    <x v="1"/>
    <n v="0.43"/>
    <x v="0"/>
    <x v="1"/>
  </r>
  <r>
    <x v="2925"/>
    <n v="31"/>
    <x v="1"/>
    <x v="0"/>
    <x v="4"/>
    <n v="54.71"/>
    <x v="3"/>
    <n v="547.1"/>
    <n v="185"/>
    <x v="0"/>
    <x v="3"/>
    <n v="88.6"/>
    <x v="0"/>
    <d v="2023-02-07T00:00:00"/>
    <x v="2"/>
    <n v="62"/>
    <x v="0"/>
    <n v="0.25"/>
    <x v="0"/>
    <x v="0"/>
  </r>
  <r>
    <x v="2925"/>
    <n v="67"/>
    <x v="3"/>
    <x v="0"/>
    <x v="9"/>
    <n v="79.31"/>
    <x v="1"/>
    <n v="1031.03"/>
    <n v="22"/>
    <x v="0"/>
    <x v="1"/>
    <n v="54.9"/>
    <x v="0"/>
    <d v="2021-04-06T00:00:00"/>
    <x v="0"/>
    <n v="49"/>
    <x v="0"/>
    <n v="0.23"/>
    <x v="0"/>
    <x v="0"/>
  </r>
  <r>
    <x v="2926"/>
    <n v="42"/>
    <x v="2"/>
    <x v="0"/>
    <x v="7"/>
    <n v="120.2"/>
    <x v="3"/>
    <n v="1202"/>
    <n v="271"/>
    <x v="0"/>
    <x v="4"/>
    <n v="0.5"/>
    <x v="2"/>
    <d v="2022-04-02T00:00:00"/>
    <x v="0"/>
    <n v="51"/>
    <x v="0"/>
    <n v="0.46"/>
    <x v="0"/>
    <x v="0"/>
  </r>
  <r>
    <x v="2926"/>
    <n v="45"/>
    <x v="2"/>
    <x v="0"/>
    <x v="0"/>
    <n v="90.09"/>
    <x v="0"/>
    <n v="810.81000000000006"/>
    <n v="135"/>
    <x v="0"/>
    <x v="3"/>
    <n v="33.4"/>
    <x v="1"/>
    <d v="2022-09-04T00:00:00"/>
    <x v="0"/>
    <n v="50"/>
    <x v="0"/>
    <n v="0.47"/>
    <x v="0"/>
    <x v="0"/>
  </r>
  <r>
    <x v="2927"/>
    <n v="65"/>
    <x v="0"/>
    <x v="0"/>
    <x v="5"/>
    <n v="63.8"/>
    <x v="0"/>
    <n v="574.19999999999993"/>
    <n v="285"/>
    <x v="1"/>
    <x v="2"/>
    <n v="0"/>
    <x v="2"/>
    <d v="2020-11-09T00:00:00"/>
    <x v="1"/>
    <n v="73"/>
    <x v="1"/>
    <n v="0.76"/>
    <x v="2"/>
    <x v="0"/>
  </r>
  <r>
    <x v="2928"/>
    <n v="41"/>
    <x v="2"/>
    <x v="1"/>
    <x v="5"/>
    <n v="66.53"/>
    <x v="10"/>
    <n v="332.65"/>
    <n v="279"/>
    <x v="0"/>
    <x v="0"/>
    <n v="36.6"/>
    <x v="1"/>
    <d v="2023-10-28T00:00:00"/>
    <x v="2"/>
    <n v="85"/>
    <x v="1"/>
    <n v="0.25"/>
    <x v="0"/>
    <x v="0"/>
  </r>
  <r>
    <x v="2929"/>
    <n v="57"/>
    <x v="0"/>
    <x v="0"/>
    <x v="3"/>
    <n v="125.07"/>
    <x v="2"/>
    <n v="875.49"/>
    <n v="133"/>
    <x v="0"/>
    <x v="2"/>
    <n v="31"/>
    <x v="1"/>
    <d v="2023-10-13T00:00:00"/>
    <x v="2"/>
    <n v="96"/>
    <x v="1"/>
    <n v="0.6"/>
    <x v="2"/>
    <x v="0"/>
  </r>
  <r>
    <x v="2930"/>
    <n v="51"/>
    <x v="5"/>
    <x v="0"/>
    <x v="6"/>
    <n v="71.5"/>
    <x v="3"/>
    <n v="715"/>
    <n v="46"/>
    <x v="0"/>
    <x v="3"/>
    <n v="2.8"/>
    <x v="2"/>
    <d v="2020-12-25T00:00:00"/>
    <x v="1"/>
    <n v="12"/>
    <x v="2"/>
    <n v="0.13"/>
    <x v="1"/>
    <x v="0"/>
  </r>
  <r>
    <x v="2931"/>
    <n v="56"/>
    <x v="0"/>
    <x v="1"/>
    <x v="3"/>
    <n v="127.02"/>
    <x v="7"/>
    <n v="1016.16"/>
    <n v="328"/>
    <x v="0"/>
    <x v="0"/>
    <n v="56.8"/>
    <x v="0"/>
    <d v="2022-09-23T00:00:00"/>
    <x v="0"/>
    <n v="51"/>
    <x v="0"/>
    <n v="0.61"/>
    <x v="2"/>
    <x v="0"/>
  </r>
  <r>
    <x v="2932"/>
    <n v="32"/>
    <x v="1"/>
    <x v="0"/>
    <x v="8"/>
    <n v="54.63"/>
    <x v="15"/>
    <n v="109.26"/>
    <n v="208"/>
    <x v="0"/>
    <x v="2"/>
    <n v="47.9"/>
    <x v="1"/>
    <d v="2023-11-05T00:00:00"/>
    <x v="2"/>
    <n v="83"/>
    <x v="1"/>
    <n v="0.39"/>
    <x v="0"/>
    <x v="0"/>
  </r>
  <r>
    <x v="2933"/>
    <n v="73"/>
    <x v="3"/>
    <x v="0"/>
    <x v="6"/>
    <n v="23.93"/>
    <x v="3"/>
    <n v="239.3"/>
    <n v="334"/>
    <x v="0"/>
    <x v="2"/>
    <n v="19.3"/>
    <x v="2"/>
    <d v="2023-04-07T00:00:00"/>
    <x v="2"/>
    <n v="66"/>
    <x v="0"/>
    <n v="0.3"/>
    <x v="0"/>
    <x v="0"/>
  </r>
  <r>
    <x v="2933"/>
    <n v="40"/>
    <x v="2"/>
    <x v="0"/>
    <x v="2"/>
    <n v="88.2"/>
    <x v="5"/>
    <n v="1499.4"/>
    <n v="129"/>
    <x v="0"/>
    <x v="4"/>
    <n v="17.8"/>
    <x v="2"/>
    <d v="2023-06-16T00:00:00"/>
    <x v="2"/>
    <n v="69"/>
    <x v="1"/>
    <n v="0.17"/>
    <x v="1"/>
    <x v="0"/>
  </r>
  <r>
    <x v="2934"/>
    <n v="25"/>
    <x v="4"/>
    <x v="1"/>
    <x v="5"/>
    <n v="67.2"/>
    <x v="8"/>
    <n v="806.40000000000009"/>
    <n v="222"/>
    <x v="0"/>
    <x v="1"/>
    <n v="95.7"/>
    <x v="0"/>
    <d v="2024-12-11T00:00:00"/>
    <x v="2"/>
    <n v="92"/>
    <x v="1"/>
    <n v="7.0000000000000007E-2"/>
    <x v="1"/>
    <x v="0"/>
  </r>
  <r>
    <x v="2934"/>
    <n v="53"/>
    <x v="5"/>
    <x v="1"/>
    <x v="3"/>
    <n v="134.75"/>
    <x v="10"/>
    <n v="673.75"/>
    <n v="162"/>
    <x v="0"/>
    <x v="4"/>
    <n v="18.8"/>
    <x v="2"/>
    <d v="2022-01-12T00:00:00"/>
    <x v="0"/>
    <n v="81"/>
    <x v="1"/>
    <n v="0.37"/>
    <x v="0"/>
    <x v="0"/>
  </r>
  <r>
    <x v="2935"/>
    <n v="22"/>
    <x v="4"/>
    <x v="2"/>
    <x v="2"/>
    <n v="73.69"/>
    <x v="8"/>
    <n v="884.28"/>
    <n v="270"/>
    <x v="0"/>
    <x v="3"/>
    <n v="54.1"/>
    <x v="0"/>
    <d v="2023-10-15T00:00:00"/>
    <x v="2"/>
    <n v="82"/>
    <x v="1"/>
    <n v="0.56000000000000005"/>
    <x v="2"/>
    <x v="0"/>
  </r>
  <r>
    <x v="2936"/>
    <n v="40"/>
    <x v="2"/>
    <x v="1"/>
    <x v="3"/>
    <n v="134.30000000000001"/>
    <x v="10"/>
    <n v="671.5"/>
    <n v="343"/>
    <x v="0"/>
    <x v="2"/>
    <n v="53.5"/>
    <x v="0"/>
    <d v="2025-03-07T00:00:00"/>
    <x v="2"/>
    <n v="40"/>
    <x v="0"/>
    <n v="0.28000000000000003"/>
    <x v="0"/>
    <x v="0"/>
  </r>
  <r>
    <x v="2936"/>
    <n v="38"/>
    <x v="2"/>
    <x v="1"/>
    <x v="0"/>
    <m/>
    <x v="0"/>
    <n v="0"/>
    <n v="302"/>
    <x v="0"/>
    <x v="3"/>
    <n v="97"/>
    <x v="0"/>
    <d v="2022-04-05T00:00:00"/>
    <x v="0"/>
    <n v="9"/>
    <x v="2"/>
    <n v="0.34"/>
    <x v="0"/>
    <x v="1"/>
  </r>
  <r>
    <x v="2937"/>
    <n v="47"/>
    <x v="5"/>
    <x v="0"/>
    <x v="7"/>
    <n v="33.340000000000003"/>
    <x v="3"/>
    <n v="333.40000000000003"/>
    <n v="277"/>
    <x v="0"/>
    <x v="1"/>
    <n v="46.4"/>
    <x v="1"/>
    <d v="2023-10-24T00:00:00"/>
    <x v="2"/>
    <n v="14"/>
    <x v="2"/>
    <n v="0.65"/>
    <x v="2"/>
    <x v="0"/>
  </r>
  <r>
    <x v="2938"/>
    <n v="42"/>
    <x v="2"/>
    <x v="0"/>
    <x v="8"/>
    <n v="116.71"/>
    <x v="0"/>
    <n v="1050.3899999999999"/>
    <n v="356"/>
    <x v="0"/>
    <x v="4"/>
    <n v="12.4"/>
    <x v="2"/>
    <d v="2024-08-26T00:00:00"/>
    <x v="2"/>
    <n v="92"/>
    <x v="1"/>
    <n v="0.12"/>
    <x v="1"/>
    <x v="0"/>
  </r>
  <r>
    <x v="2938"/>
    <n v="51"/>
    <x v="5"/>
    <x v="0"/>
    <x v="4"/>
    <n v="172.86"/>
    <x v="2"/>
    <n v="1210.02"/>
    <n v="129"/>
    <x v="0"/>
    <x v="2"/>
    <n v="3.5"/>
    <x v="2"/>
    <d v="2025-02-15T00:00:00"/>
    <x v="2"/>
    <n v="3"/>
    <x v="2"/>
    <n v="0.16"/>
    <x v="1"/>
    <x v="0"/>
  </r>
  <r>
    <x v="2939"/>
    <n v="37"/>
    <x v="2"/>
    <x v="1"/>
    <x v="2"/>
    <n v="55.77"/>
    <x v="6"/>
    <n v="613.47"/>
    <n v="286"/>
    <x v="0"/>
    <x v="3"/>
    <n v="64.7"/>
    <x v="0"/>
    <d v="2024-11-07T00:00:00"/>
    <x v="2"/>
    <n v="1"/>
    <x v="2"/>
    <n v="0.27"/>
    <x v="0"/>
    <x v="0"/>
  </r>
  <r>
    <x v="2940"/>
    <n v="46"/>
    <x v="5"/>
    <x v="1"/>
    <x v="3"/>
    <m/>
    <x v="7"/>
    <n v="0"/>
    <n v="339"/>
    <x v="0"/>
    <x v="2"/>
    <n v="91.8"/>
    <x v="0"/>
    <d v="2024-12-25T00:00:00"/>
    <x v="2"/>
    <n v="13"/>
    <x v="2"/>
    <n v="0.55000000000000004"/>
    <x v="2"/>
    <x v="1"/>
  </r>
  <r>
    <x v="2940"/>
    <n v="43"/>
    <x v="2"/>
    <x v="1"/>
    <x v="3"/>
    <n v="74.89"/>
    <x v="8"/>
    <n v="898.68000000000006"/>
    <n v="289"/>
    <x v="0"/>
    <x v="0"/>
    <n v="17.8"/>
    <x v="2"/>
    <d v="2021-10-27T00:00:00"/>
    <x v="0"/>
    <n v="98"/>
    <x v="1"/>
    <n v="0.48"/>
    <x v="0"/>
    <x v="0"/>
  </r>
  <r>
    <x v="2941"/>
    <n v="30"/>
    <x v="1"/>
    <x v="2"/>
    <x v="8"/>
    <n v="230.03"/>
    <x v="7"/>
    <n v="1840.24"/>
    <n v="328"/>
    <x v="0"/>
    <x v="2"/>
    <n v="43.9"/>
    <x v="1"/>
    <d v="2025-05-16T00:00:00"/>
    <x v="2"/>
    <n v="76"/>
    <x v="1"/>
    <n v="0.28000000000000003"/>
    <x v="0"/>
    <x v="0"/>
  </r>
  <r>
    <x v="2941"/>
    <n v="29"/>
    <x v="1"/>
    <x v="1"/>
    <x v="2"/>
    <n v="152.66"/>
    <x v="6"/>
    <n v="1679.26"/>
    <n v="353"/>
    <x v="0"/>
    <x v="2"/>
    <n v="68.099999999999994"/>
    <x v="0"/>
    <d v="2021-09-04T00:00:00"/>
    <x v="0"/>
    <n v="99"/>
    <x v="1"/>
    <n v="0.33"/>
    <x v="0"/>
    <x v="0"/>
  </r>
  <r>
    <x v="2942"/>
    <n v="70"/>
    <x v="3"/>
    <x v="0"/>
    <x v="2"/>
    <n v="67.28"/>
    <x v="6"/>
    <n v="740.08"/>
    <n v="282"/>
    <x v="0"/>
    <x v="1"/>
    <n v="60.8"/>
    <x v="0"/>
    <d v="2022-05-15T00:00:00"/>
    <x v="0"/>
    <n v="7"/>
    <x v="2"/>
    <n v="0.31"/>
    <x v="0"/>
    <x v="0"/>
  </r>
  <r>
    <x v="2942"/>
    <n v="50"/>
    <x v="5"/>
    <x v="1"/>
    <x v="1"/>
    <n v="80.099999999999994"/>
    <x v="6"/>
    <n v="881.09999999999991"/>
    <n v="309"/>
    <x v="0"/>
    <x v="3"/>
    <n v="36.200000000000003"/>
    <x v="1"/>
    <d v="2023-03-17T00:00:00"/>
    <x v="2"/>
    <n v="70"/>
    <x v="1"/>
    <n v="0.26"/>
    <x v="0"/>
    <x v="0"/>
  </r>
  <r>
    <x v="2943"/>
    <n v="20"/>
    <x v="4"/>
    <x v="0"/>
    <x v="2"/>
    <m/>
    <x v="3"/>
    <n v="0"/>
    <n v="189"/>
    <x v="0"/>
    <x v="2"/>
    <n v="72.900000000000006"/>
    <x v="0"/>
    <d v="2020-12-06T00:00:00"/>
    <x v="1"/>
    <n v="6"/>
    <x v="2"/>
    <n v="0.14000000000000001"/>
    <x v="1"/>
    <x v="1"/>
  </r>
  <r>
    <x v="2944"/>
    <n v="50"/>
    <x v="5"/>
    <x v="0"/>
    <x v="2"/>
    <n v="106.51"/>
    <x v="4"/>
    <n v="639.06000000000006"/>
    <n v="245"/>
    <x v="0"/>
    <x v="3"/>
    <n v="95.7"/>
    <x v="0"/>
    <d v="2020-11-07T00:00:00"/>
    <x v="1"/>
    <n v="52"/>
    <x v="0"/>
    <n v="0.25"/>
    <x v="0"/>
    <x v="0"/>
  </r>
  <r>
    <x v="2945"/>
    <n v="23"/>
    <x v="4"/>
    <x v="0"/>
    <x v="2"/>
    <n v="98.85"/>
    <x v="1"/>
    <n v="1285.05"/>
    <n v="250"/>
    <x v="0"/>
    <x v="2"/>
    <n v="54.8"/>
    <x v="0"/>
    <d v="2025-06-09T00:00:00"/>
    <x v="2"/>
    <n v="53"/>
    <x v="0"/>
    <n v="0.12"/>
    <x v="1"/>
    <x v="0"/>
  </r>
  <r>
    <x v="2945"/>
    <n v="18"/>
    <x v="4"/>
    <x v="1"/>
    <x v="8"/>
    <m/>
    <x v="0"/>
    <n v="0"/>
    <n v="306"/>
    <x v="0"/>
    <x v="1"/>
    <n v="65.400000000000006"/>
    <x v="0"/>
    <d v="2023-02-10T00:00:00"/>
    <x v="2"/>
    <n v="79"/>
    <x v="1"/>
    <n v="0.34"/>
    <x v="0"/>
    <x v="1"/>
  </r>
  <r>
    <x v="2945"/>
    <n v="67"/>
    <x v="3"/>
    <x v="0"/>
    <x v="7"/>
    <n v="65.239999999999995"/>
    <x v="8"/>
    <n v="782.87999999999988"/>
    <n v="342"/>
    <x v="0"/>
    <x v="3"/>
    <n v="63.7"/>
    <x v="0"/>
    <d v="2024-05-23T00:00:00"/>
    <x v="2"/>
    <n v="76"/>
    <x v="1"/>
    <n v="0.28999999999999998"/>
    <x v="0"/>
    <x v="0"/>
  </r>
  <r>
    <x v="2946"/>
    <n v="47"/>
    <x v="5"/>
    <x v="1"/>
    <x v="1"/>
    <n v="111.71"/>
    <x v="6"/>
    <n v="1228.81"/>
    <n v="156"/>
    <x v="0"/>
    <x v="0"/>
    <n v="24.6"/>
    <x v="1"/>
    <d v="2022-04-24T00:00:00"/>
    <x v="0"/>
    <n v="65"/>
    <x v="0"/>
    <n v="0.27"/>
    <x v="0"/>
    <x v="0"/>
  </r>
  <r>
    <x v="2947"/>
    <n v="46"/>
    <x v="5"/>
    <x v="1"/>
    <x v="0"/>
    <n v="384.14"/>
    <x v="4"/>
    <n v="2304.84"/>
    <n v="48"/>
    <x v="0"/>
    <x v="2"/>
    <n v="91.5"/>
    <x v="0"/>
    <d v="2024-05-11T00:00:00"/>
    <x v="2"/>
    <n v="61"/>
    <x v="0"/>
    <n v="0.31"/>
    <x v="0"/>
    <x v="0"/>
  </r>
  <r>
    <x v="2947"/>
    <n v="70"/>
    <x v="3"/>
    <x v="1"/>
    <x v="1"/>
    <m/>
    <x v="0"/>
    <n v="0"/>
    <n v="252"/>
    <x v="0"/>
    <x v="4"/>
    <n v="88.2"/>
    <x v="0"/>
    <d v="2024-06-21T00:00:00"/>
    <x v="2"/>
    <n v="36"/>
    <x v="0"/>
    <n v="0.33"/>
    <x v="0"/>
    <x v="1"/>
  </r>
  <r>
    <x v="2948"/>
    <n v="75"/>
    <x v="3"/>
    <x v="1"/>
    <x v="8"/>
    <n v="85"/>
    <x v="9"/>
    <n v="1275"/>
    <n v="111"/>
    <x v="0"/>
    <x v="0"/>
    <n v="67.900000000000006"/>
    <x v="0"/>
    <d v="2022-11-05T00:00:00"/>
    <x v="0"/>
    <n v="25"/>
    <x v="2"/>
    <n v="0.48"/>
    <x v="0"/>
    <x v="0"/>
  </r>
  <r>
    <x v="2949"/>
    <n v="48"/>
    <x v="5"/>
    <x v="1"/>
    <x v="1"/>
    <n v="39.659999999999997"/>
    <x v="6"/>
    <n v="436.26"/>
    <n v="81"/>
    <x v="0"/>
    <x v="4"/>
    <n v="47.6"/>
    <x v="1"/>
    <d v="2024-08-11T00:00:00"/>
    <x v="2"/>
    <n v="40"/>
    <x v="0"/>
    <n v="0.39"/>
    <x v="0"/>
    <x v="0"/>
  </r>
  <r>
    <x v="2950"/>
    <n v="19"/>
    <x v="4"/>
    <x v="0"/>
    <x v="5"/>
    <n v="77.239999999999995"/>
    <x v="8"/>
    <n v="926.87999999999988"/>
    <n v="128"/>
    <x v="0"/>
    <x v="4"/>
    <n v="26.5"/>
    <x v="1"/>
    <d v="2021-06-28T00:00:00"/>
    <x v="0"/>
    <n v="45"/>
    <x v="0"/>
    <n v="0.63"/>
    <x v="2"/>
    <x v="0"/>
  </r>
  <r>
    <x v="2950"/>
    <n v="38"/>
    <x v="2"/>
    <x v="0"/>
    <x v="2"/>
    <n v="47.63"/>
    <x v="3"/>
    <n v="476.3"/>
    <n v="74"/>
    <x v="0"/>
    <x v="4"/>
    <n v="67.8"/>
    <x v="0"/>
    <d v="2022-12-20T00:00:00"/>
    <x v="0"/>
    <n v="83"/>
    <x v="1"/>
    <n v="0.54"/>
    <x v="2"/>
    <x v="0"/>
  </r>
  <r>
    <x v="2950"/>
    <n v="33"/>
    <x v="1"/>
    <x v="1"/>
    <x v="3"/>
    <n v="222.16"/>
    <x v="3"/>
    <n v="2221.6"/>
    <n v="265"/>
    <x v="0"/>
    <x v="1"/>
    <n v="44.7"/>
    <x v="1"/>
    <d v="2024-08-03T00:00:00"/>
    <x v="2"/>
    <n v="49"/>
    <x v="0"/>
    <n v="0.2"/>
    <x v="1"/>
    <x v="0"/>
  </r>
  <r>
    <x v="2951"/>
    <n v="31"/>
    <x v="1"/>
    <x v="1"/>
    <x v="9"/>
    <n v="18.61"/>
    <x v="4"/>
    <n v="111.66"/>
    <n v="196"/>
    <x v="0"/>
    <x v="1"/>
    <n v="3.4"/>
    <x v="2"/>
    <d v="2021-08-09T00:00:00"/>
    <x v="0"/>
    <n v="7"/>
    <x v="2"/>
    <n v="0.09"/>
    <x v="1"/>
    <x v="0"/>
  </r>
  <r>
    <x v="2952"/>
    <n v="54"/>
    <x v="5"/>
    <x v="1"/>
    <x v="6"/>
    <n v="50.05"/>
    <x v="14"/>
    <n v="200.2"/>
    <n v="172"/>
    <x v="0"/>
    <x v="2"/>
    <n v="31.2"/>
    <x v="1"/>
    <d v="2024-03-07T00:00:00"/>
    <x v="2"/>
    <n v="12"/>
    <x v="2"/>
    <n v="0.54"/>
    <x v="2"/>
    <x v="0"/>
  </r>
  <r>
    <x v="2953"/>
    <n v="52"/>
    <x v="5"/>
    <x v="0"/>
    <x v="8"/>
    <n v="23.75"/>
    <x v="2"/>
    <n v="166.25"/>
    <n v="42"/>
    <x v="0"/>
    <x v="2"/>
    <n v="53.1"/>
    <x v="0"/>
    <d v="2022-03-13T00:00:00"/>
    <x v="0"/>
    <n v="38"/>
    <x v="0"/>
    <n v="0.19"/>
    <x v="1"/>
    <x v="0"/>
  </r>
  <r>
    <x v="2954"/>
    <n v="56"/>
    <x v="0"/>
    <x v="1"/>
    <x v="0"/>
    <n v="41.08"/>
    <x v="2"/>
    <n v="287.56"/>
    <n v="339"/>
    <x v="0"/>
    <x v="4"/>
    <n v="46.3"/>
    <x v="1"/>
    <d v="2021-05-18T00:00:00"/>
    <x v="0"/>
    <n v="43"/>
    <x v="0"/>
    <n v="0.52"/>
    <x v="2"/>
    <x v="0"/>
  </r>
  <r>
    <x v="2955"/>
    <n v="52"/>
    <x v="5"/>
    <x v="1"/>
    <x v="5"/>
    <n v="213.17"/>
    <x v="6"/>
    <n v="2344.87"/>
    <n v="197"/>
    <x v="0"/>
    <x v="2"/>
    <n v="58.4"/>
    <x v="0"/>
    <d v="2025-04-18T00:00:00"/>
    <x v="2"/>
    <n v="66"/>
    <x v="0"/>
    <n v="0.49"/>
    <x v="0"/>
    <x v="0"/>
  </r>
  <r>
    <x v="2956"/>
    <n v="53"/>
    <x v="5"/>
    <x v="1"/>
    <x v="3"/>
    <n v="15.72"/>
    <x v="8"/>
    <n v="188.64000000000001"/>
    <n v="62"/>
    <x v="0"/>
    <x v="2"/>
    <n v="10.7"/>
    <x v="2"/>
    <d v="2024-09-21T00:00:00"/>
    <x v="2"/>
    <n v="97"/>
    <x v="1"/>
    <n v="0.42"/>
    <x v="0"/>
    <x v="0"/>
  </r>
  <r>
    <x v="2957"/>
    <n v="21"/>
    <x v="4"/>
    <x v="1"/>
    <x v="2"/>
    <n v="143.44"/>
    <x v="6"/>
    <n v="1577.84"/>
    <n v="130"/>
    <x v="0"/>
    <x v="0"/>
    <n v="1.7"/>
    <x v="2"/>
    <d v="2021-08-31T00:00:00"/>
    <x v="0"/>
    <n v="32"/>
    <x v="2"/>
    <n v="0.46"/>
    <x v="0"/>
    <x v="0"/>
  </r>
  <r>
    <x v="2957"/>
    <n v="34"/>
    <x v="1"/>
    <x v="1"/>
    <x v="0"/>
    <n v="53.27"/>
    <x v="7"/>
    <n v="426.16"/>
    <n v="269"/>
    <x v="0"/>
    <x v="1"/>
    <n v="83"/>
    <x v="0"/>
    <d v="2021-05-06T00:00:00"/>
    <x v="0"/>
    <n v="54"/>
    <x v="0"/>
    <n v="0.39"/>
    <x v="0"/>
    <x v="0"/>
  </r>
  <r>
    <x v="2958"/>
    <n v="65"/>
    <x v="0"/>
    <x v="0"/>
    <x v="7"/>
    <n v="50.99"/>
    <x v="4"/>
    <n v="305.94"/>
    <n v="171"/>
    <x v="0"/>
    <x v="4"/>
    <n v="19.100000000000001"/>
    <x v="2"/>
    <d v="2024-08-06T00:00:00"/>
    <x v="2"/>
    <n v="72"/>
    <x v="1"/>
    <n v="0.48"/>
    <x v="0"/>
    <x v="0"/>
  </r>
  <r>
    <x v="2959"/>
    <n v="22"/>
    <x v="4"/>
    <x v="1"/>
    <x v="1"/>
    <n v="33.549999999999997"/>
    <x v="8"/>
    <n v="402.59999999999997"/>
    <n v="129"/>
    <x v="0"/>
    <x v="0"/>
    <n v="46.8"/>
    <x v="1"/>
    <d v="2020-07-31T00:00:00"/>
    <x v="1"/>
    <n v="29"/>
    <x v="2"/>
    <n v="0.27"/>
    <x v="0"/>
    <x v="0"/>
  </r>
  <r>
    <x v="2960"/>
    <n v="39"/>
    <x v="2"/>
    <x v="1"/>
    <x v="3"/>
    <n v="108.98"/>
    <x v="1"/>
    <n v="1416.74"/>
    <n v="65"/>
    <x v="0"/>
    <x v="0"/>
    <n v="83.3"/>
    <x v="0"/>
    <d v="2025-05-11T00:00:00"/>
    <x v="2"/>
    <n v="91"/>
    <x v="1"/>
    <n v="0.28000000000000003"/>
    <x v="0"/>
    <x v="0"/>
  </r>
  <r>
    <x v="2961"/>
    <n v="33"/>
    <x v="1"/>
    <x v="0"/>
    <x v="5"/>
    <n v="66.150000000000006"/>
    <x v="0"/>
    <n v="595.35"/>
    <n v="358"/>
    <x v="0"/>
    <x v="2"/>
    <n v="92.9"/>
    <x v="0"/>
    <d v="2024-12-17T00:00:00"/>
    <x v="2"/>
    <n v="39"/>
    <x v="0"/>
    <n v="0.2"/>
    <x v="1"/>
    <x v="0"/>
  </r>
  <r>
    <x v="2962"/>
    <n v="61"/>
    <x v="0"/>
    <x v="1"/>
    <x v="4"/>
    <n v="407.34"/>
    <x v="6"/>
    <n v="4480.74"/>
    <n v="179"/>
    <x v="0"/>
    <x v="0"/>
    <n v="94.5"/>
    <x v="0"/>
    <d v="2024-04-19T00:00:00"/>
    <x v="2"/>
    <n v="81"/>
    <x v="1"/>
    <n v="0.41"/>
    <x v="0"/>
    <x v="0"/>
  </r>
  <r>
    <x v="2962"/>
    <n v="50"/>
    <x v="5"/>
    <x v="1"/>
    <x v="9"/>
    <n v="45.58"/>
    <x v="0"/>
    <n v="410.21999999999997"/>
    <n v="143"/>
    <x v="0"/>
    <x v="1"/>
    <n v="91.4"/>
    <x v="0"/>
    <d v="2021-05-11T00:00:00"/>
    <x v="0"/>
    <n v="75"/>
    <x v="1"/>
    <n v="0.42"/>
    <x v="0"/>
    <x v="0"/>
  </r>
  <r>
    <x v="2962"/>
    <n v="62"/>
    <x v="0"/>
    <x v="0"/>
    <x v="8"/>
    <n v="14.96"/>
    <x v="16"/>
    <n v="269.28000000000003"/>
    <n v="242"/>
    <x v="0"/>
    <x v="4"/>
    <n v="99.9"/>
    <x v="0"/>
    <d v="2020-12-22T00:00:00"/>
    <x v="1"/>
    <n v="19"/>
    <x v="2"/>
    <n v="0.45"/>
    <x v="0"/>
    <x v="0"/>
  </r>
  <r>
    <x v="2962"/>
    <n v="46"/>
    <x v="5"/>
    <x v="2"/>
    <x v="4"/>
    <n v="293.95"/>
    <x v="6"/>
    <n v="3233.45"/>
    <n v="245"/>
    <x v="0"/>
    <x v="1"/>
    <n v="80.599999999999994"/>
    <x v="0"/>
    <d v="2022-10-20T00:00:00"/>
    <x v="0"/>
    <n v="74"/>
    <x v="1"/>
    <n v="0.49"/>
    <x v="0"/>
    <x v="0"/>
  </r>
  <r>
    <x v="2963"/>
    <n v="19"/>
    <x v="4"/>
    <x v="0"/>
    <x v="9"/>
    <n v="74.58"/>
    <x v="8"/>
    <n v="894.96"/>
    <n v="95"/>
    <x v="0"/>
    <x v="1"/>
    <n v="86.3"/>
    <x v="0"/>
    <d v="2022-03-25T00:00:00"/>
    <x v="0"/>
    <n v="79"/>
    <x v="1"/>
    <n v="0.21"/>
    <x v="0"/>
    <x v="0"/>
  </r>
  <r>
    <x v="2963"/>
    <n v="35"/>
    <x v="1"/>
    <x v="0"/>
    <x v="8"/>
    <n v="123.18"/>
    <x v="8"/>
    <n v="1478.16"/>
    <n v="5"/>
    <x v="0"/>
    <x v="4"/>
    <n v="36.6"/>
    <x v="1"/>
    <d v="2020-07-18T00:00:00"/>
    <x v="1"/>
    <n v="62"/>
    <x v="0"/>
    <n v="0.3"/>
    <x v="0"/>
    <x v="0"/>
  </r>
  <r>
    <x v="2964"/>
    <n v="56"/>
    <x v="0"/>
    <x v="0"/>
    <x v="0"/>
    <n v="64.569999999999993"/>
    <x v="7"/>
    <n v="516.55999999999995"/>
    <n v="66"/>
    <x v="0"/>
    <x v="0"/>
    <n v="22.5"/>
    <x v="1"/>
    <d v="2024-10-05T00:00:00"/>
    <x v="2"/>
    <n v="25"/>
    <x v="2"/>
    <n v="0.28000000000000003"/>
    <x v="0"/>
    <x v="0"/>
  </r>
  <r>
    <x v="2965"/>
    <n v="53"/>
    <x v="5"/>
    <x v="1"/>
    <x v="1"/>
    <n v="66.22"/>
    <x v="13"/>
    <n v="927.07999999999993"/>
    <n v="354"/>
    <x v="0"/>
    <x v="1"/>
    <n v="26.2"/>
    <x v="1"/>
    <d v="2021-01-29T00:00:00"/>
    <x v="0"/>
    <n v="37"/>
    <x v="0"/>
    <n v="0.33"/>
    <x v="0"/>
    <x v="0"/>
  </r>
  <r>
    <x v="2966"/>
    <n v="61"/>
    <x v="0"/>
    <x v="1"/>
    <x v="1"/>
    <m/>
    <x v="4"/>
    <n v="0"/>
    <n v="207"/>
    <x v="0"/>
    <x v="2"/>
    <n v="95.1"/>
    <x v="0"/>
    <d v="2020-11-24T00:00:00"/>
    <x v="1"/>
    <n v="27"/>
    <x v="2"/>
    <n v="0.16"/>
    <x v="1"/>
    <x v="1"/>
  </r>
  <r>
    <x v="2967"/>
    <n v="20"/>
    <x v="4"/>
    <x v="1"/>
    <x v="8"/>
    <n v="118.93"/>
    <x v="7"/>
    <n v="951.44"/>
    <n v="237"/>
    <x v="0"/>
    <x v="4"/>
    <n v="38"/>
    <x v="1"/>
    <d v="2024-04-26T00:00:00"/>
    <x v="2"/>
    <n v="61"/>
    <x v="0"/>
    <n v="0.26"/>
    <x v="0"/>
    <x v="0"/>
  </r>
  <r>
    <x v="2968"/>
    <n v="50"/>
    <x v="5"/>
    <x v="0"/>
    <x v="7"/>
    <n v="69.28"/>
    <x v="4"/>
    <n v="415.68"/>
    <n v="119"/>
    <x v="0"/>
    <x v="0"/>
    <n v="4.0999999999999996"/>
    <x v="2"/>
    <d v="2022-08-04T00:00:00"/>
    <x v="0"/>
    <n v="71"/>
    <x v="1"/>
    <n v="0.31"/>
    <x v="0"/>
    <x v="0"/>
  </r>
  <r>
    <x v="2969"/>
    <n v="59"/>
    <x v="0"/>
    <x v="0"/>
    <x v="0"/>
    <n v="88.35"/>
    <x v="0"/>
    <n v="795.15"/>
    <n v="140"/>
    <x v="0"/>
    <x v="4"/>
    <n v="50.1"/>
    <x v="0"/>
    <d v="2023-03-06T00:00:00"/>
    <x v="2"/>
    <n v="16"/>
    <x v="2"/>
    <n v="7.0000000000000007E-2"/>
    <x v="1"/>
    <x v="0"/>
  </r>
  <r>
    <x v="2970"/>
    <n v="27"/>
    <x v="1"/>
    <x v="1"/>
    <x v="4"/>
    <n v="160.19"/>
    <x v="6"/>
    <n v="1762.09"/>
    <n v="4"/>
    <x v="0"/>
    <x v="3"/>
    <n v="75.8"/>
    <x v="0"/>
    <d v="2024-02-04T00:00:00"/>
    <x v="2"/>
    <n v="75"/>
    <x v="1"/>
    <n v="0.2"/>
    <x v="1"/>
    <x v="0"/>
  </r>
  <r>
    <x v="2971"/>
    <n v="19"/>
    <x v="4"/>
    <x v="0"/>
    <x v="6"/>
    <n v="223.97"/>
    <x v="8"/>
    <n v="2687.64"/>
    <n v="115"/>
    <x v="0"/>
    <x v="1"/>
    <n v="22.2"/>
    <x v="1"/>
    <d v="2025-03-22T00:00:00"/>
    <x v="2"/>
    <n v="22"/>
    <x v="2"/>
    <n v="0.11"/>
    <x v="1"/>
    <x v="0"/>
  </r>
  <r>
    <x v="2972"/>
    <n v="52"/>
    <x v="5"/>
    <x v="1"/>
    <x v="8"/>
    <n v="134.11000000000001"/>
    <x v="0"/>
    <n v="1206.9900000000002"/>
    <n v="0"/>
    <x v="0"/>
    <x v="4"/>
    <n v="35.5"/>
    <x v="1"/>
    <d v="2024-08-31T00:00:00"/>
    <x v="2"/>
    <n v="89"/>
    <x v="1"/>
    <n v="0.28999999999999998"/>
    <x v="0"/>
    <x v="1"/>
  </r>
  <r>
    <x v="2973"/>
    <n v="57"/>
    <x v="0"/>
    <x v="0"/>
    <x v="7"/>
    <n v="360.12"/>
    <x v="12"/>
    <n v="5761.92"/>
    <n v="341"/>
    <x v="0"/>
    <x v="3"/>
    <n v="11.4"/>
    <x v="2"/>
    <d v="2023-05-14T00:00:00"/>
    <x v="2"/>
    <n v="41"/>
    <x v="0"/>
    <n v="0.43"/>
    <x v="0"/>
    <x v="0"/>
  </r>
  <r>
    <x v="2974"/>
    <n v="26"/>
    <x v="1"/>
    <x v="0"/>
    <x v="3"/>
    <n v="28.36"/>
    <x v="3"/>
    <n v="283.60000000000002"/>
    <n v="309"/>
    <x v="0"/>
    <x v="3"/>
    <n v="5.5"/>
    <x v="2"/>
    <d v="2020-11-02T00:00:00"/>
    <x v="1"/>
    <n v="82"/>
    <x v="1"/>
    <n v="0.43"/>
    <x v="0"/>
    <x v="0"/>
  </r>
  <r>
    <x v="2975"/>
    <n v="61"/>
    <x v="0"/>
    <x v="1"/>
    <x v="8"/>
    <n v="128.08000000000001"/>
    <x v="1"/>
    <n v="1665.0400000000002"/>
    <n v="301"/>
    <x v="0"/>
    <x v="4"/>
    <n v="82.8"/>
    <x v="0"/>
    <d v="2021-12-15T00:00:00"/>
    <x v="0"/>
    <n v="35"/>
    <x v="0"/>
    <n v="0.15"/>
    <x v="1"/>
    <x v="0"/>
  </r>
  <r>
    <x v="2975"/>
    <n v="59"/>
    <x v="0"/>
    <x v="0"/>
    <x v="3"/>
    <n v="38.590000000000003"/>
    <x v="1"/>
    <n v="501.67000000000007"/>
    <n v="283"/>
    <x v="0"/>
    <x v="2"/>
    <n v="78.099999999999994"/>
    <x v="0"/>
    <d v="2023-11-27T00:00:00"/>
    <x v="2"/>
    <n v="88"/>
    <x v="1"/>
    <n v="0.23"/>
    <x v="0"/>
    <x v="0"/>
  </r>
  <r>
    <x v="2976"/>
    <n v="30"/>
    <x v="1"/>
    <x v="0"/>
    <x v="7"/>
    <n v="99.49"/>
    <x v="0"/>
    <n v="895.41"/>
    <n v="28"/>
    <x v="0"/>
    <x v="4"/>
    <n v="8.9"/>
    <x v="2"/>
    <d v="2023-12-27T00:00:00"/>
    <x v="2"/>
    <n v="97"/>
    <x v="1"/>
    <n v="0.08"/>
    <x v="1"/>
    <x v="0"/>
  </r>
  <r>
    <x v="2976"/>
    <n v="24"/>
    <x v="4"/>
    <x v="1"/>
    <x v="4"/>
    <n v="211.97"/>
    <x v="1"/>
    <n v="2755.61"/>
    <n v="169"/>
    <x v="0"/>
    <x v="0"/>
    <n v="56.8"/>
    <x v="0"/>
    <d v="2023-03-17T00:00:00"/>
    <x v="2"/>
    <n v="77"/>
    <x v="1"/>
    <n v="0.33"/>
    <x v="0"/>
    <x v="0"/>
  </r>
  <r>
    <x v="2977"/>
    <n v="41"/>
    <x v="2"/>
    <x v="1"/>
    <x v="0"/>
    <m/>
    <x v="11"/>
    <n v="0"/>
    <n v="201"/>
    <x v="0"/>
    <x v="0"/>
    <n v="0"/>
    <x v="2"/>
    <d v="2023-03-23T00:00:00"/>
    <x v="2"/>
    <n v="67"/>
    <x v="1"/>
    <n v="0.43"/>
    <x v="0"/>
    <x v="1"/>
  </r>
  <r>
    <x v="2977"/>
    <n v="56"/>
    <x v="0"/>
    <x v="1"/>
    <x v="2"/>
    <n v="197.58"/>
    <x v="3"/>
    <n v="1975.8000000000002"/>
    <n v="318"/>
    <x v="0"/>
    <x v="1"/>
    <n v="91.5"/>
    <x v="0"/>
    <d v="2024-02-24T00:00:00"/>
    <x v="2"/>
    <n v="18"/>
    <x v="2"/>
    <n v="0.39"/>
    <x v="0"/>
    <x v="0"/>
  </r>
  <r>
    <x v="2977"/>
    <n v="53"/>
    <x v="5"/>
    <x v="2"/>
    <x v="9"/>
    <n v="90.5"/>
    <x v="14"/>
    <n v="362"/>
    <n v="34"/>
    <x v="0"/>
    <x v="4"/>
    <n v="13"/>
    <x v="2"/>
    <d v="2021-01-15T00:00:00"/>
    <x v="0"/>
    <n v="50"/>
    <x v="0"/>
    <n v="0.23"/>
    <x v="0"/>
    <x v="0"/>
  </r>
  <r>
    <x v="2978"/>
    <n v="27"/>
    <x v="1"/>
    <x v="2"/>
    <x v="0"/>
    <n v="137.41999999999999"/>
    <x v="5"/>
    <n v="2336.14"/>
    <n v="140"/>
    <x v="0"/>
    <x v="4"/>
    <n v="69.7"/>
    <x v="0"/>
    <d v="2024-11-11T00:00:00"/>
    <x v="2"/>
    <n v="70"/>
    <x v="1"/>
    <n v="0.3"/>
    <x v="0"/>
    <x v="0"/>
  </r>
  <r>
    <x v="2979"/>
    <n v="67"/>
    <x v="3"/>
    <x v="0"/>
    <x v="1"/>
    <n v="124.96"/>
    <x v="5"/>
    <n v="2124.3199999999997"/>
    <n v="267"/>
    <x v="0"/>
    <x v="3"/>
    <n v="41.5"/>
    <x v="1"/>
    <d v="2024-07-28T00:00:00"/>
    <x v="2"/>
    <n v="95"/>
    <x v="1"/>
    <n v="0.24"/>
    <x v="0"/>
    <x v="0"/>
  </r>
  <r>
    <x v="2980"/>
    <n v="71"/>
    <x v="3"/>
    <x v="1"/>
    <x v="9"/>
    <n v="165.24"/>
    <x v="1"/>
    <n v="2148.12"/>
    <n v="246"/>
    <x v="0"/>
    <x v="2"/>
    <n v="52.9"/>
    <x v="0"/>
    <d v="2020-11-11T00:00:00"/>
    <x v="1"/>
    <n v="33"/>
    <x v="2"/>
    <n v="0.08"/>
    <x v="1"/>
    <x v="0"/>
  </r>
  <r>
    <x v="2981"/>
    <n v="48"/>
    <x v="5"/>
    <x v="0"/>
    <x v="4"/>
    <n v="47.63"/>
    <x v="5"/>
    <n v="809.71"/>
    <n v="92"/>
    <x v="0"/>
    <x v="4"/>
    <n v="27.7"/>
    <x v="1"/>
    <d v="2022-01-15T00:00:00"/>
    <x v="0"/>
    <n v="81"/>
    <x v="1"/>
    <n v="0.06"/>
    <x v="1"/>
    <x v="0"/>
  </r>
  <r>
    <x v="2982"/>
    <n v="32"/>
    <x v="1"/>
    <x v="0"/>
    <x v="0"/>
    <n v="104.13"/>
    <x v="3"/>
    <n v="1041.3"/>
    <n v="333"/>
    <x v="0"/>
    <x v="2"/>
    <n v="36.700000000000003"/>
    <x v="1"/>
    <d v="2021-09-16T00:00:00"/>
    <x v="0"/>
    <n v="16"/>
    <x v="2"/>
    <n v="0.15"/>
    <x v="1"/>
    <x v="0"/>
  </r>
  <r>
    <x v="2983"/>
    <n v="28"/>
    <x v="1"/>
    <x v="1"/>
    <x v="1"/>
    <n v="104.46"/>
    <x v="6"/>
    <n v="1149.06"/>
    <n v="175"/>
    <x v="0"/>
    <x v="4"/>
    <n v="40"/>
    <x v="1"/>
    <d v="2024-10-28T00:00:00"/>
    <x v="2"/>
    <n v="48"/>
    <x v="0"/>
    <n v="0.15"/>
    <x v="1"/>
    <x v="0"/>
  </r>
  <r>
    <x v="2983"/>
    <n v="73"/>
    <x v="3"/>
    <x v="2"/>
    <x v="2"/>
    <n v="153.63"/>
    <x v="6"/>
    <n v="1689.9299999999998"/>
    <n v="327"/>
    <x v="0"/>
    <x v="0"/>
    <n v="73"/>
    <x v="0"/>
    <d v="2020-06-29T00:00:00"/>
    <x v="1"/>
    <n v="52"/>
    <x v="0"/>
    <n v="0.04"/>
    <x v="1"/>
    <x v="0"/>
  </r>
  <r>
    <x v="2984"/>
    <n v="56"/>
    <x v="0"/>
    <x v="0"/>
    <x v="2"/>
    <n v="238.9"/>
    <x v="6"/>
    <n v="2627.9"/>
    <n v="18"/>
    <x v="0"/>
    <x v="3"/>
    <n v="43.5"/>
    <x v="1"/>
    <d v="2022-07-03T00:00:00"/>
    <x v="0"/>
    <n v="80"/>
    <x v="1"/>
    <n v="0.14000000000000001"/>
    <x v="1"/>
    <x v="0"/>
  </r>
  <r>
    <x v="2985"/>
    <n v="72"/>
    <x v="3"/>
    <x v="0"/>
    <x v="2"/>
    <n v="22.93"/>
    <x v="15"/>
    <n v="45.86"/>
    <n v="121"/>
    <x v="0"/>
    <x v="4"/>
    <n v="61.8"/>
    <x v="0"/>
    <d v="2022-01-06T00:00:00"/>
    <x v="0"/>
    <n v="32"/>
    <x v="2"/>
    <n v="0.09"/>
    <x v="1"/>
    <x v="0"/>
  </r>
  <r>
    <x v="2986"/>
    <n v="62"/>
    <x v="0"/>
    <x v="0"/>
    <x v="3"/>
    <n v="86.54"/>
    <x v="14"/>
    <n v="346.16"/>
    <n v="229"/>
    <x v="0"/>
    <x v="0"/>
    <n v="91.4"/>
    <x v="0"/>
    <d v="2024-10-07T00:00:00"/>
    <x v="2"/>
    <n v="27"/>
    <x v="2"/>
    <n v="7.0000000000000007E-2"/>
    <x v="1"/>
    <x v="0"/>
  </r>
  <r>
    <x v="2987"/>
    <n v="66"/>
    <x v="3"/>
    <x v="1"/>
    <x v="4"/>
    <n v="165.25"/>
    <x v="14"/>
    <n v="661"/>
    <n v="230"/>
    <x v="0"/>
    <x v="3"/>
    <n v="97.6"/>
    <x v="0"/>
    <d v="2020-11-13T00:00:00"/>
    <x v="1"/>
    <n v="47"/>
    <x v="0"/>
    <n v="0.33"/>
    <x v="0"/>
    <x v="0"/>
  </r>
  <r>
    <x v="2987"/>
    <n v="24"/>
    <x v="4"/>
    <x v="0"/>
    <x v="6"/>
    <n v="216.61"/>
    <x v="13"/>
    <n v="3032.54"/>
    <n v="294"/>
    <x v="1"/>
    <x v="4"/>
    <n v="92.1"/>
    <x v="0"/>
    <d v="2020-07-30T00:00:00"/>
    <x v="1"/>
    <n v="99"/>
    <x v="1"/>
    <n v="0.15"/>
    <x v="1"/>
    <x v="0"/>
  </r>
  <r>
    <x v="2988"/>
    <n v="39"/>
    <x v="2"/>
    <x v="1"/>
    <x v="3"/>
    <n v="69.400000000000006"/>
    <x v="0"/>
    <n v="624.6"/>
    <n v="353"/>
    <x v="0"/>
    <x v="0"/>
    <n v="50.7"/>
    <x v="0"/>
    <d v="2024-11-11T00:00:00"/>
    <x v="2"/>
    <n v="16"/>
    <x v="2"/>
    <n v="0.16"/>
    <x v="1"/>
    <x v="0"/>
  </r>
  <r>
    <x v="2989"/>
    <n v="75"/>
    <x v="3"/>
    <x v="0"/>
    <x v="7"/>
    <n v="130.15"/>
    <x v="3"/>
    <n v="1301.5"/>
    <n v="321"/>
    <x v="0"/>
    <x v="4"/>
    <n v="69.5"/>
    <x v="0"/>
    <d v="2024-01-30T00:00:00"/>
    <x v="2"/>
    <n v="22"/>
    <x v="2"/>
    <n v="0.44"/>
    <x v="0"/>
    <x v="0"/>
  </r>
  <r>
    <x v="2990"/>
    <n v="54"/>
    <x v="5"/>
    <x v="1"/>
    <x v="1"/>
    <n v="80.349999999999994"/>
    <x v="0"/>
    <n v="723.15"/>
    <n v="119"/>
    <x v="0"/>
    <x v="1"/>
    <n v="45.5"/>
    <x v="1"/>
    <d v="2025-04-24T00:00:00"/>
    <x v="2"/>
    <n v="77"/>
    <x v="1"/>
    <n v="0.3"/>
    <x v="0"/>
    <x v="0"/>
  </r>
  <r>
    <x v="2991"/>
    <n v="68"/>
    <x v="3"/>
    <x v="0"/>
    <x v="1"/>
    <n v="264.70999999999998"/>
    <x v="10"/>
    <n v="1323.55"/>
    <n v="142"/>
    <x v="0"/>
    <x v="3"/>
    <n v="46.7"/>
    <x v="1"/>
    <d v="2023-06-01T00:00:00"/>
    <x v="2"/>
    <n v="1"/>
    <x v="2"/>
    <n v="0.06"/>
    <x v="1"/>
    <x v="0"/>
  </r>
  <r>
    <x v="2992"/>
    <n v="54"/>
    <x v="5"/>
    <x v="0"/>
    <x v="6"/>
    <n v="213.44"/>
    <x v="0"/>
    <n v="1920.96"/>
    <n v="39"/>
    <x v="0"/>
    <x v="2"/>
    <n v="77.400000000000006"/>
    <x v="0"/>
    <d v="2022-01-30T00:00:00"/>
    <x v="0"/>
    <n v="17"/>
    <x v="2"/>
    <n v="0.16"/>
    <x v="1"/>
    <x v="0"/>
  </r>
  <r>
    <x v="2992"/>
    <n v="19"/>
    <x v="4"/>
    <x v="1"/>
    <x v="9"/>
    <n v="120.9"/>
    <x v="2"/>
    <n v="846.30000000000007"/>
    <n v="187"/>
    <x v="0"/>
    <x v="1"/>
    <n v="39.1"/>
    <x v="1"/>
    <d v="2023-01-02T00:00:00"/>
    <x v="2"/>
    <n v="5"/>
    <x v="2"/>
    <n v="0.41"/>
    <x v="0"/>
    <x v="0"/>
  </r>
  <r>
    <x v="2993"/>
    <n v="62"/>
    <x v="0"/>
    <x v="1"/>
    <x v="6"/>
    <m/>
    <x v="2"/>
    <n v="0"/>
    <n v="178"/>
    <x v="0"/>
    <x v="4"/>
    <n v="64.099999999999994"/>
    <x v="0"/>
    <d v="2024-02-04T00:00:00"/>
    <x v="2"/>
    <n v="27"/>
    <x v="2"/>
    <n v="0.3"/>
    <x v="0"/>
    <x v="1"/>
  </r>
  <r>
    <x v="2994"/>
    <n v="38"/>
    <x v="2"/>
    <x v="1"/>
    <x v="6"/>
    <n v="101.09"/>
    <x v="0"/>
    <n v="909.81000000000006"/>
    <n v="215"/>
    <x v="0"/>
    <x v="0"/>
    <n v="92.8"/>
    <x v="0"/>
    <d v="2024-02-28T00:00:00"/>
    <x v="2"/>
    <n v="86"/>
    <x v="1"/>
    <n v="0.2"/>
    <x v="1"/>
    <x v="0"/>
  </r>
  <r>
    <x v="2994"/>
    <n v="51"/>
    <x v="5"/>
    <x v="0"/>
    <x v="2"/>
    <n v="77.22"/>
    <x v="6"/>
    <n v="849.42"/>
    <n v="302"/>
    <x v="0"/>
    <x v="0"/>
    <n v="25"/>
    <x v="1"/>
    <d v="2023-08-14T00:00:00"/>
    <x v="2"/>
    <n v="59"/>
    <x v="0"/>
    <n v="0.51"/>
    <x v="2"/>
    <x v="0"/>
  </r>
  <r>
    <x v="2995"/>
    <n v="38"/>
    <x v="2"/>
    <x v="1"/>
    <x v="7"/>
    <n v="118.3"/>
    <x v="7"/>
    <n v="946.4"/>
    <n v="237"/>
    <x v="0"/>
    <x v="4"/>
    <n v="28.7"/>
    <x v="1"/>
    <d v="2023-05-02T00:00:00"/>
    <x v="2"/>
    <n v="42"/>
    <x v="0"/>
    <n v="0.27"/>
    <x v="0"/>
    <x v="0"/>
  </r>
  <r>
    <x v="2996"/>
    <n v="63"/>
    <x v="0"/>
    <x v="1"/>
    <x v="0"/>
    <n v="208.18"/>
    <x v="2"/>
    <n v="1457.26"/>
    <n v="216"/>
    <x v="0"/>
    <x v="4"/>
    <n v="88.4"/>
    <x v="0"/>
    <d v="2020-12-20T00:00:00"/>
    <x v="1"/>
    <n v="92"/>
    <x v="1"/>
    <n v="0.4"/>
    <x v="0"/>
    <x v="0"/>
  </r>
  <r>
    <x v="2997"/>
    <n v="29"/>
    <x v="1"/>
    <x v="0"/>
    <x v="5"/>
    <n v="165"/>
    <x v="7"/>
    <n v="1320"/>
    <n v="176"/>
    <x v="0"/>
    <x v="1"/>
    <n v="94.2"/>
    <x v="0"/>
    <d v="2024-10-20T00:00:00"/>
    <x v="2"/>
    <n v="11"/>
    <x v="2"/>
    <n v="7.0000000000000007E-2"/>
    <x v="1"/>
    <x v="0"/>
  </r>
  <r>
    <x v="2997"/>
    <n v="21"/>
    <x v="4"/>
    <x v="0"/>
    <x v="9"/>
    <n v="109.84"/>
    <x v="2"/>
    <n v="768.88"/>
    <n v="153"/>
    <x v="0"/>
    <x v="2"/>
    <n v="38.200000000000003"/>
    <x v="1"/>
    <d v="2024-01-03T00:00:00"/>
    <x v="2"/>
    <n v="40"/>
    <x v="0"/>
    <n v="0.03"/>
    <x v="1"/>
    <x v="0"/>
  </r>
  <r>
    <x v="2998"/>
    <n v="45"/>
    <x v="2"/>
    <x v="1"/>
    <x v="6"/>
    <n v="26.94"/>
    <x v="3"/>
    <n v="269.40000000000003"/>
    <n v="220"/>
    <x v="0"/>
    <x v="4"/>
    <n v="47.8"/>
    <x v="1"/>
    <d v="2025-01-16T00:00:00"/>
    <x v="2"/>
    <n v="85"/>
    <x v="1"/>
    <n v="0.38"/>
    <x v="0"/>
    <x v="0"/>
  </r>
  <r>
    <x v="2998"/>
    <n v="33"/>
    <x v="1"/>
    <x v="1"/>
    <x v="9"/>
    <n v="68.430000000000007"/>
    <x v="0"/>
    <n v="615.87000000000012"/>
    <n v="291"/>
    <x v="0"/>
    <x v="2"/>
    <n v="53.3"/>
    <x v="0"/>
    <d v="2022-09-25T00:00:00"/>
    <x v="0"/>
    <n v="13"/>
    <x v="2"/>
    <n v="0.3"/>
    <x v="0"/>
    <x v="0"/>
  </r>
  <r>
    <x v="2999"/>
    <n v="34"/>
    <x v="1"/>
    <x v="2"/>
    <x v="8"/>
    <n v="114.6"/>
    <x v="3"/>
    <n v="1146"/>
    <n v="250"/>
    <x v="0"/>
    <x v="2"/>
    <n v="66.400000000000006"/>
    <x v="0"/>
    <d v="2022-03-23T00:00:00"/>
    <x v="0"/>
    <n v="97"/>
    <x v="1"/>
    <n v="0.28999999999999998"/>
    <x v="0"/>
    <x v="0"/>
  </r>
  <r>
    <x v="3000"/>
    <n v="35"/>
    <x v="1"/>
    <x v="1"/>
    <x v="2"/>
    <n v="331.76"/>
    <x v="1"/>
    <n v="4312.88"/>
    <n v="203"/>
    <x v="0"/>
    <x v="0"/>
    <n v="53.9"/>
    <x v="0"/>
    <d v="2025-06-03T00:00:00"/>
    <x v="2"/>
    <n v="99"/>
    <x v="1"/>
    <n v="0.14000000000000001"/>
    <x v="1"/>
    <x v="0"/>
  </r>
  <r>
    <x v="3001"/>
    <n v="41"/>
    <x v="2"/>
    <x v="1"/>
    <x v="6"/>
    <n v="150.4"/>
    <x v="7"/>
    <n v="1203.2"/>
    <n v="283"/>
    <x v="0"/>
    <x v="1"/>
    <n v="41.8"/>
    <x v="1"/>
    <d v="2020-07-19T00:00:00"/>
    <x v="1"/>
    <n v="73"/>
    <x v="1"/>
    <n v="0.16"/>
    <x v="1"/>
    <x v="0"/>
  </r>
  <r>
    <x v="3002"/>
    <n v="23"/>
    <x v="4"/>
    <x v="0"/>
    <x v="1"/>
    <n v="55.09"/>
    <x v="14"/>
    <n v="220.36"/>
    <n v="283"/>
    <x v="0"/>
    <x v="0"/>
    <n v="57.7"/>
    <x v="0"/>
    <d v="2022-02-05T00:00:00"/>
    <x v="0"/>
    <n v="1"/>
    <x v="2"/>
    <n v="0.66"/>
    <x v="2"/>
    <x v="0"/>
  </r>
  <r>
    <x v="3003"/>
    <n v="19"/>
    <x v="4"/>
    <x v="1"/>
    <x v="3"/>
    <n v="169.5"/>
    <x v="4"/>
    <n v="1017"/>
    <n v="137"/>
    <x v="0"/>
    <x v="2"/>
    <n v="63.1"/>
    <x v="0"/>
    <d v="2021-03-08T00:00:00"/>
    <x v="0"/>
    <n v="27"/>
    <x v="2"/>
    <n v="0.31"/>
    <x v="0"/>
    <x v="0"/>
  </r>
  <r>
    <x v="3004"/>
    <n v="32"/>
    <x v="1"/>
    <x v="2"/>
    <x v="1"/>
    <n v="173.19"/>
    <x v="0"/>
    <n v="1558.71"/>
    <n v="76"/>
    <x v="0"/>
    <x v="4"/>
    <n v="58.3"/>
    <x v="0"/>
    <d v="2025-01-09T00:00:00"/>
    <x v="2"/>
    <n v="79"/>
    <x v="1"/>
    <n v="0.06"/>
    <x v="1"/>
    <x v="0"/>
  </r>
  <r>
    <x v="3005"/>
    <n v="32"/>
    <x v="1"/>
    <x v="1"/>
    <x v="3"/>
    <n v="28.53"/>
    <x v="0"/>
    <n v="256.77"/>
    <n v="308"/>
    <x v="0"/>
    <x v="4"/>
    <n v="42.5"/>
    <x v="1"/>
    <d v="2023-09-28T00:00:00"/>
    <x v="2"/>
    <n v="6"/>
    <x v="2"/>
    <n v="0.16"/>
    <x v="1"/>
    <x v="0"/>
  </r>
  <r>
    <x v="3006"/>
    <n v="58"/>
    <x v="0"/>
    <x v="0"/>
    <x v="2"/>
    <n v="41.66"/>
    <x v="14"/>
    <n v="166.64"/>
    <n v="32"/>
    <x v="0"/>
    <x v="0"/>
    <n v="51.4"/>
    <x v="0"/>
    <d v="2022-07-12T00:00:00"/>
    <x v="0"/>
    <n v="66"/>
    <x v="0"/>
    <n v="0.55000000000000004"/>
    <x v="2"/>
    <x v="0"/>
  </r>
  <r>
    <x v="3007"/>
    <n v="21"/>
    <x v="4"/>
    <x v="0"/>
    <x v="0"/>
    <n v="106.62"/>
    <x v="2"/>
    <n v="746.34"/>
    <n v="279"/>
    <x v="0"/>
    <x v="3"/>
    <n v="16.100000000000001"/>
    <x v="2"/>
    <d v="2020-11-30T00:00:00"/>
    <x v="1"/>
    <n v="3"/>
    <x v="2"/>
    <n v="0.3"/>
    <x v="0"/>
    <x v="0"/>
  </r>
  <r>
    <x v="3007"/>
    <n v="33"/>
    <x v="1"/>
    <x v="0"/>
    <x v="4"/>
    <n v="40"/>
    <x v="12"/>
    <n v="640"/>
    <n v="246"/>
    <x v="0"/>
    <x v="3"/>
    <n v="89.5"/>
    <x v="0"/>
    <d v="2024-01-21T00:00:00"/>
    <x v="2"/>
    <n v="28"/>
    <x v="2"/>
    <n v="0.3"/>
    <x v="0"/>
    <x v="0"/>
  </r>
  <r>
    <x v="3007"/>
    <n v="60"/>
    <x v="0"/>
    <x v="1"/>
    <x v="4"/>
    <n v="95.51"/>
    <x v="8"/>
    <n v="1146.1200000000001"/>
    <n v="225"/>
    <x v="0"/>
    <x v="1"/>
    <n v="24.6"/>
    <x v="1"/>
    <d v="2024-05-07T00:00:00"/>
    <x v="2"/>
    <n v="11"/>
    <x v="2"/>
    <n v="0.2"/>
    <x v="1"/>
    <x v="0"/>
  </r>
  <r>
    <x v="3008"/>
    <n v="23"/>
    <x v="4"/>
    <x v="1"/>
    <x v="2"/>
    <m/>
    <x v="2"/>
    <n v="0"/>
    <n v="81"/>
    <x v="0"/>
    <x v="2"/>
    <n v="69.099999999999994"/>
    <x v="0"/>
    <d v="2023-09-19T00:00:00"/>
    <x v="2"/>
    <n v="8"/>
    <x v="2"/>
    <n v="0.1"/>
    <x v="1"/>
    <x v="1"/>
  </r>
  <r>
    <x v="3009"/>
    <n v="78"/>
    <x v="3"/>
    <x v="1"/>
    <x v="1"/>
    <n v="235.3"/>
    <x v="0"/>
    <n v="2117.7000000000003"/>
    <n v="12"/>
    <x v="0"/>
    <x v="4"/>
    <n v="25.9"/>
    <x v="1"/>
    <d v="2020-09-14T00:00:00"/>
    <x v="1"/>
    <n v="73"/>
    <x v="1"/>
    <n v="0.32"/>
    <x v="0"/>
    <x v="0"/>
  </r>
  <r>
    <x v="3010"/>
    <n v="36"/>
    <x v="2"/>
    <x v="1"/>
    <x v="9"/>
    <n v="47.04"/>
    <x v="1"/>
    <n v="611.52"/>
    <n v="38"/>
    <x v="0"/>
    <x v="2"/>
    <n v="81"/>
    <x v="0"/>
    <d v="2024-01-22T00:00:00"/>
    <x v="2"/>
    <n v="16"/>
    <x v="2"/>
    <n v="0.22"/>
    <x v="0"/>
    <x v="0"/>
  </r>
  <r>
    <x v="3010"/>
    <n v="27"/>
    <x v="1"/>
    <x v="1"/>
    <x v="8"/>
    <n v="107.89"/>
    <x v="0"/>
    <n v="971.01"/>
    <n v="109"/>
    <x v="0"/>
    <x v="4"/>
    <n v="58.8"/>
    <x v="0"/>
    <d v="2023-02-09T00:00:00"/>
    <x v="2"/>
    <n v="93"/>
    <x v="1"/>
    <n v="0.21"/>
    <x v="0"/>
    <x v="0"/>
  </r>
  <r>
    <x v="3011"/>
    <n v="44"/>
    <x v="2"/>
    <x v="0"/>
    <x v="2"/>
    <n v="102.28"/>
    <x v="0"/>
    <n v="920.52"/>
    <n v="6"/>
    <x v="0"/>
    <x v="2"/>
    <n v="72"/>
    <x v="0"/>
    <d v="2024-03-10T00:00:00"/>
    <x v="2"/>
    <n v="1"/>
    <x v="2"/>
    <n v="0.37"/>
    <x v="0"/>
    <x v="0"/>
  </r>
  <r>
    <x v="3011"/>
    <n v="20"/>
    <x v="4"/>
    <x v="1"/>
    <x v="5"/>
    <n v="152.9"/>
    <x v="4"/>
    <n v="917.40000000000009"/>
    <n v="79"/>
    <x v="0"/>
    <x v="1"/>
    <n v="83.3"/>
    <x v="0"/>
    <d v="2023-01-12T00:00:00"/>
    <x v="2"/>
    <n v="57"/>
    <x v="0"/>
    <n v="0.39"/>
    <x v="0"/>
    <x v="0"/>
  </r>
  <r>
    <x v="3012"/>
    <n v="30"/>
    <x v="1"/>
    <x v="1"/>
    <x v="8"/>
    <n v="62.46"/>
    <x v="14"/>
    <n v="249.84"/>
    <n v="326"/>
    <x v="0"/>
    <x v="0"/>
    <n v="71.2"/>
    <x v="0"/>
    <d v="2022-12-19T00:00:00"/>
    <x v="0"/>
    <n v="19"/>
    <x v="2"/>
    <n v="0.71"/>
    <x v="2"/>
    <x v="0"/>
  </r>
  <r>
    <x v="3012"/>
    <n v="21"/>
    <x v="4"/>
    <x v="1"/>
    <x v="2"/>
    <n v="21.03"/>
    <x v="3"/>
    <n v="210.3"/>
    <n v="126"/>
    <x v="0"/>
    <x v="0"/>
    <n v="87.4"/>
    <x v="0"/>
    <d v="2023-03-03T00:00:00"/>
    <x v="2"/>
    <n v="71"/>
    <x v="1"/>
    <n v="0.26"/>
    <x v="0"/>
    <x v="0"/>
  </r>
  <r>
    <x v="3013"/>
    <n v="53"/>
    <x v="5"/>
    <x v="0"/>
    <x v="6"/>
    <n v="55.03"/>
    <x v="1"/>
    <n v="715.39"/>
    <n v="179"/>
    <x v="0"/>
    <x v="4"/>
    <n v="32.799999999999997"/>
    <x v="1"/>
    <d v="2022-11-15T00:00:00"/>
    <x v="0"/>
    <n v="59"/>
    <x v="0"/>
    <n v="0.05"/>
    <x v="1"/>
    <x v="0"/>
  </r>
  <r>
    <x v="3013"/>
    <n v="66"/>
    <x v="3"/>
    <x v="1"/>
    <x v="2"/>
    <n v="87.14"/>
    <x v="9"/>
    <n v="1307.0999999999999"/>
    <n v="303"/>
    <x v="0"/>
    <x v="0"/>
    <n v="77.5"/>
    <x v="0"/>
    <d v="2023-04-05T00:00:00"/>
    <x v="2"/>
    <n v="94"/>
    <x v="1"/>
    <n v="0.13"/>
    <x v="1"/>
    <x v="0"/>
  </r>
  <r>
    <x v="3014"/>
    <n v="54"/>
    <x v="5"/>
    <x v="1"/>
    <x v="1"/>
    <n v="68.33"/>
    <x v="9"/>
    <n v="1024.95"/>
    <n v="88"/>
    <x v="0"/>
    <x v="0"/>
    <n v="54.1"/>
    <x v="0"/>
    <d v="2021-12-04T00:00:00"/>
    <x v="0"/>
    <n v="79"/>
    <x v="1"/>
    <n v="0.24"/>
    <x v="0"/>
    <x v="0"/>
  </r>
  <r>
    <x v="3015"/>
    <n v="61"/>
    <x v="0"/>
    <x v="1"/>
    <x v="5"/>
    <n v="33.229999999999997"/>
    <x v="1"/>
    <n v="431.98999999999995"/>
    <n v="241"/>
    <x v="0"/>
    <x v="2"/>
    <n v="33.799999999999997"/>
    <x v="1"/>
    <d v="2022-05-19T00:00:00"/>
    <x v="0"/>
    <n v="34"/>
    <x v="0"/>
    <n v="0.32"/>
    <x v="0"/>
    <x v="0"/>
  </r>
  <r>
    <x v="3016"/>
    <n v="71"/>
    <x v="3"/>
    <x v="2"/>
    <x v="8"/>
    <n v="85.34"/>
    <x v="7"/>
    <n v="682.72"/>
    <n v="11"/>
    <x v="0"/>
    <x v="2"/>
    <n v="10"/>
    <x v="2"/>
    <d v="2023-07-28T00:00:00"/>
    <x v="2"/>
    <n v="78"/>
    <x v="1"/>
    <n v="0.6"/>
    <x v="2"/>
    <x v="0"/>
  </r>
  <r>
    <x v="3017"/>
    <n v="50"/>
    <x v="5"/>
    <x v="0"/>
    <x v="0"/>
    <n v="266.77"/>
    <x v="9"/>
    <n v="4001.5499999999997"/>
    <n v="339"/>
    <x v="0"/>
    <x v="1"/>
    <n v="2"/>
    <x v="2"/>
    <d v="2021-06-28T00:00:00"/>
    <x v="0"/>
    <n v="8"/>
    <x v="2"/>
    <n v="0.18"/>
    <x v="1"/>
    <x v="0"/>
  </r>
  <r>
    <x v="3018"/>
    <n v="21"/>
    <x v="4"/>
    <x v="0"/>
    <x v="7"/>
    <n v="104.58"/>
    <x v="0"/>
    <n v="941.22"/>
    <n v="149"/>
    <x v="0"/>
    <x v="0"/>
    <n v="32.200000000000003"/>
    <x v="1"/>
    <d v="2020-08-23T00:00:00"/>
    <x v="1"/>
    <n v="22"/>
    <x v="2"/>
    <n v="0.44"/>
    <x v="0"/>
    <x v="0"/>
  </r>
  <r>
    <x v="3019"/>
    <n v="70"/>
    <x v="3"/>
    <x v="1"/>
    <x v="6"/>
    <n v="78.08"/>
    <x v="2"/>
    <n v="546.55999999999995"/>
    <n v="248"/>
    <x v="0"/>
    <x v="2"/>
    <n v="32.799999999999997"/>
    <x v="1"/>
    <d v="2021-07-14T00:00:00"/>
    <x v="0"/>
    <n v="52"/>
    <x v="0"/>
    <n v="0.39"/>
    <x v="0"/>
    <x v="0"/>
  </r>
  <r>
    <x v="3020"/>
    <n v="48"/>
    <x v="5"/>
    <x v="1"/>
    <x v="9"/>
    <n v="28.12"/>
    <x v="8"/>
    <n v="337.44"/>
    <n v="125"/>
    <x v="0"/>
    <x v="2"/>
    <n v="71.2"/>
    <x v="0"/>
    <d v="2021-03-25T00:00:00"/>
    <x v="0"/>
    <n v="14"/>
    <x v="2"/>
    <n v="0.32"/>
    <x v="0"/>
    <x v="0"/>
  </r>
  <r>
    <x v="3021"/>
    <n v="23"/>
    <x v="4"/>
    <x v="1"/>
    <x v="6"/>
    <n v="66.53"/>
    <x v="0"/>
    <n v="598.77"/>
    <n v="19"/>
    <x v="0"/>
    <x v="0"/>
    <n v="7.3"/>
    <x v="2"/>
    <d v="2022-07-21T00:00:00"/>
    <x v="0"/>
    <n v="61"/>
    <x v="0"/>
    <n v="0.06"/>
    <x v="1"/>
    <x v="0"/>
  </r>
  <r>
    <x v="3021"/>
    <n v="46"/>
    <x v="5"/>
    <x v="0"/>
    <x v="1"/>
    <n v="25.26"/>
    <x v="1"/>
    <n v="328.38"/>
    <n v="229"/>
    <x v="0"/>
    <x v="0"/>
    <n v="98.6"/>
    <x v="0"/>
    <d v="2024-10-26T00:00:00"/>
    <x v="2"/>
    <n v="22"/>
    <x v="2"/>
    <n v="0.27"/>
    <x v="0"/>
    <x v="0"/>
  </r>
  <r>
    <x v="3021"/>
    <n v="64"/>
    <x v="0"/>
    <x v="1"/>
    <x v="5"/>
    <n v="47.61"/>
    <x v="13"/>
    <n v="666.54"/>
    <n v="245"/>
    <x v="0"/>
    <x v="3"/>
    <n v="24.5"/>
    <x v="1"/>
    <d v="2024-01-17T00:00:00"/>
    <x v="2"/>
    <n v="25"/>
    <x v="2"/>
    <n v="0.2"/>
    <x v="1"/>
    <x v="0"/>
  </r>
  <r>
    <x v="3022"/>
    <n v="69"/>
    <x v="3"/>
    <x v="0"/>
    <x v="9"/>
    <n v="220.29"/>
    <x v="13"/>
    <n v="3084.06"/>
    <n v="352"/>
    <x v="0"/>
    <x v="4"/>
    <n v="93.5"/>
    <x v="0"/>
    <d v="2025-05-04T00:00:00"/>
    <x v="2"/>
    <n v="66"/>
    <x v="0"/>
    <n v="0.52"/>
    <x v="2"/>
    <x v="0"/>
  </r>
  <r>
    <x v="3023"/>
    <n v="47"/>
    <x v="5"/>
    <x v="2"/>
    <x v="8"/>
    <n v="113.3"/>
    <x v="0"/>
    <n v="1019.6999999999999"/>
    <n v="60"/>
    <x v="0"/>
    <x v="4"/>
    <n v="0"/>
    <x v="2"/>
    <d v="2021-11-15T00:00:00"/>
    <x v="0"/>
    <n v="85"/>
    <x v="1"/>
    <n v="0.26"/>
    <x v="0"/>
    <x v="0"/>
  </r>
  <r>
    <x v="3023"/>
    <n v="69"/>
    <x v="3"/>
    <x v="1"/>
    <x v="7"/>
    <n v="102.7"/>
    <x v="8"/>
    <n v="1232.4000000000001"/>
    <n v="27"/>
    <x v="0"/>
    <x v="3"/>
    <n v="74.400000000000006"/>
    <x v="0"/>
    <d v="2023-07-26T00:00:00"/>
    <x v="2"/>
    <n v="8"/>
    <x v="2"/>
    <n v="0.36"/>
    <x v="0"/>
    <x v="0"/>
  </r>
  <r>
    <x v="3024"/>
    <n v="65"/>
    <x v="0"/>
    <x v="1"/>
    <x v="2"/>
    <n v="42.16"/>
    <x v="0"/>
    <n v="379.43999999999994"/>
    <n v="246"/>
    <x v="0"/>
    <x v="2"/>
    <n v="0"/>
    <x v="2"/>
    <d v="2021-11-04T00:00:00"/>
    <x v="0"/>
    <n v="31"/>
    <x v="2"/>
    <n v="0.23"/>
    <x v="0"/>
    <x v="0"/>
  </r>
  <r>
    <x v="3025"/>
    <n v="32"/>
    <x v="1"/>
    <x v="1"/>
    <x v="6"/>
    <n v="56.36"/>
    <x v="0"/>
    <n v="507.24"/>
    <n v="124"/>
    <x v="0"/>
    <x v="1"/>
    <n v="20.399999999999999"/>
    <x v="1"/>
    <d v="2023-05-21T00:00:00"/>
    <x v="2"/>
    <n v="76"/>
    <x v="1"/>
    <n v="0.26"/>
    <x v="0"/>
    <x v="0"/>
  </r>
  <r>
    <x v="3026"/>
    <n v="71"/>
    <x v="3"/>
    <x v="1"/>
    <x v="5"/>
    <n v="86.56"/>
    <x v="3"/>
    <n v="865.6"/>
    <n v="351"/>
    <x v="0"/>
    <x v="4"/>
    <n v="79.3"/>
    <x v="0"/>
    <d v="2024-11-01T00:00:00"/>
    <x v="2"/>
    <n v="13"/>
    <x v="2"/>
    <n v="0.15"/>
    <x v="1"/>
    <x v="0"/>
  </r>
  <r>
    <x v="3027"/>
    <n v="48"/>
    <x v="5"/>
    <x v="0"/>
    <x v="3"/>
    <n v="24.53"/>
    <x v="0"/>
    <n v="220.77"/>
    <n v="74"/>
    <x v="0"/>
    <x v="1"/>
    <n v="44.6"/>
    <x v="1"/>
    <d v="2022-03-11T00:00:00"/>
    <x v="0"/>
    <n v="24"/>
    <x v="2"/>
    <n v="0.11"/>
    <x v="1"/>
    <x v="0"/>
  </r>
  <r>
    <x v="3027"/>
    <n v="67"/>
    <x v="3"/>
    <x v="1"/>
    <x v="7"/>
    <n v="38.99"/>
    <x v="7"/>
    <n v="311.92"/>
    <n v="86"/>
    <x v="0"/>
    <x v="4"/>
    <n v="99.4"/>
    <x v="0"/>
    <d v="2020-10-13T00:00:00"/>
    <x v="1"/>
    <n v="87"/>
    <x v="1"/>
    <n v="0.28000000000000003"/>
    <x v="0"/>
    <x v="0"/>
  </r>
  <r>
    <x v="3028"/>
    <n v="18"/>
    <x v="4"/>
    <x v="1"/>
    <x v="4"/>
    <n v="70.72"/>
    <x v="7"/>
    <n v="565.76"/>
    <n v="91"/>
    <x v="0"/>
    <x v="1"/>
    <n v="23"/>
    <x v="1"/>
    <d v="2020-07-13T00:00:00"/>
    <x v="1"/>
    <n v="39"/>
    <x v="0"/>
    <n v="0.27"/>
    <x v="0"/>
    <x v="0"/>
  </r>
  <r>
    <x v="3029"/>
    <n v="19"/>
    <x v="4"/>
    <x v="2"/>
    <x v="4"/>
    <n v="117.68"/>
    <x v="16"/>
    <n v="2118.2400000000002"/>
    <n v="243"/>
    <x v="0"/>
    <x v="0"/>
    <n v="86"/>
    <x v="0"/>
    <d v="2023-04-09T00:00:00"/>
    <x v="2"/>
    <n v="22"/>
    <x v="2"/>
    <n v="0.09"/>
    <x v="1"/>
    <x v="0"/>
  </r>
  <r>
    <x v="3030"/>
    <n v="72"/>
    <x v="3"/>
    <x v="2"/>
    <x v="3"/>
    <n v="244.94"/>
    <x v="6"/>
    <n v="2694.34"/>
    <n v="73"/>
    <x v="0"/>
    <x v="3"/>
    <n v="79.599999999999994"/>
    <x v="0"/>
    <d v="2021-04-13T00:00:00"/>
    <x v="0"/>
    <n v="41"/>
    <x v="0"/>
    <n v="0.41"/>
    <x v="0"/>
    <x v="0"/>
  </r>
  <r>
    <x v="3030"/>
    <n v="63"/>
    <x v="0"/>
    <x v="0"/>
    <x v="9"/>
    <n v="267.75"/>
    <x v="3"/>
    <n v="2677.5"/>
    <n v="351"/>
    <x v="0"/>
    <x v="1"/>
    <n v="40.6"/>
    <x v="1"/>
    <d v="2020-09-21T00:00:00"/>
    <x v="1"/>
    <n v="49"/>
    <x v="0"/>
    <n v="0.36"/>
    <x v="0"/>
    <x v="0"/>
  </r>
  <r>
    <x v="3030"/>
    <n v="64"/>
    <x v="0"/>
    <x v="2"/>
    <x v="8"/>
    <n v="129.59"/>
    <x v="0"/>
    <n v="1166.31"/>
    <n v="337"/>
    <x v="1"/>
    <x v="2"/>
    <n v="30"/>
    <x v="1"/>
    <d v="2024-03-04T00:00:00"/>
    <x v="2"/>
    <n v="67"/>
    <x v="1"/>
    <n v="0.46"/>
    <x v="0"/>
    <x v="0"/>
  </r>
  <r>
    <x v="3031"/>
    <n v="47"/>
    <x v="5"/>
    <x v="1"/>
    <x v="1"/>
    <n v="117.71"/>
    <x v="7"/>
    <n v="941.68"/>
    <n v="20"/>
    <x v="0"/>
    <x v="3"/>
    <n v="6.8"/>
    <x v="2"/>
    <d v="2020-10-18T00:00:00"/>
    <x v="1"/>
    <n v="3"/>
    <x v="2"/>
    <n v="0.14000000000000001"/>
    <x v="1"/>
    <x v="0"/>
  </r>
  <r>
    <x v="3031"/>
    <n v="77"/>
    <x v="3"/>
    <x v="1"/>
    <x v="0"/>
    <n v="66.48"/>
    <x v="7"/>
    <n v="531.84"/>
    <n v="232"/>
    <x v="0"/>
    <x v="4"/>
    <n v="11.8"/>
    <x v="2"/>
    <d v="2021-09-11T00:00:00"/>
    <x v="0"/>
    <n v="89"/>
    <x v="1"/>
    <n v="0.55000000000000004"/>
    <x v="2"/>
    <x v="0"/>
  </r>
  <r>
    <x v="3032"/>
    <n v="49"/>
    <x v="5"/>
    <x v="1"/>
    <x v="0"/>
    <n v="107.61"/>
    <x v="10"/>
    <n v="538.04999999999995"/>
    <n v="251"/>
    <x v="0"/>
    <x v="1"/>
    <n v="70.400000000000006"/>
    <x v="0"/>
    <d v="2023-03-05T00:00:00"/>
    <x v="2"/>
    <n v="84"/>
    <x v="1"/>
    <n v="0.27"/>
    <x v="0"/>
    <x v="0"/>
  </r>
  <r>
    <x v="3033"/>
    <n v="54"/>
    <x v="5"/>
    <x v="0"/>
    <x v="0"/>
    <n v="117.06"/>
    <x v="3"/>
    <n v="1170.5999999999999"/>
    <n v="82"/>
    <x v="0"/>
    <x v="4"/>
    <n v="86.7"/>
    <x v="0"/>
    <d v="2024-05-15T00:00:00"/>
    <x v="2"/>
    <n v="79"/>
    <x v="1"/>
    <n v="0.21"/>
    <x v="0"/>
    <x v="0"/>
  </r>
  <r>
    <x v="3034"/>
    <n v="59"/>
    <x v="0"/>
    <x v="0"/>
    <x v="6"/>
    <n v="174.39"/>
    <x v="13"/>
    <n v="2441.46"/>
    <n v="121"/>
    <x v="0"/>
    <x v="1"/>
    <n v="84.1"/>
    <x v="0"/>
    <d v="2025-06-11T00:00:00"/>
    <x v="2"/>
    <n v="92"/>
    <x v="1"/>
    <n v="0.08"/>
    <x v="1"/>
    <x v="0"/>
  </r>
  <r>
    <x v="3035"/>
    <n v="65"/>
    <x v="0"/>
    <x v="0"/>
    <x v="6"/>
    <n v="47.78"/>
    <x v="9"/>
    <n v="716.7"/>
    <n v="98"/>
    <x v="0"/>
    <x v="1"/>
    <n v="9.1999999999999993"/>
    <x v="2"/>
    <d v="2022-01-07T00:00:00"/>
    <x v="0"/>
    <n v="57"/>
    <x v="0"/>
    <n v="0.27"/>
    <x v="0"/>
    <x v="0"/>
  </r>
  <r>
    <x v="3035"/>
    <n v="41"/>
    <x v="2"/>
    <x v="1"/>
    <x v="3"/>
    <n v="161.85"/>
    <x v="2"/>
    <n v="1132.95"/>
    <n v="73"/>
    <x v="0"/>
    <x v="0"/>
    <n v="66.7"/>
    <x v="0"/>
    <d v="2024-10-11T00:00:00"/>
    <x v="2"/>
    <n v="84"/>
    <x v="1"/>
    <n v="0.14000000000000001"/>
    <x v="1"/>
    <x v="0"/>
  </r>
  <r>
    <x v="3036"/>
    <n v="79"/>
    <x v="3"/>
    <x v="0"/>
    <x v="1"/>
    <n v="58.17"/>
    <x v="0"/>
    <n v="523.53"/>
    <n v="41"/>
    <x v="0"/>
    <x v="1"/>
    <n v="78"/>
    <x v="0"/>
    <d v="2024-09-07T00:00:00"/>
    <x v="2"/>
    <n v="26"/>
    <x v="2"/>
    <n v="0.28000000000000003"/>
    <x v="0"/>
    <x v="0"/>
  </r>
  <r>
    <x v="3037"/>
    <n v="50"/>
    <x v="5"/>
    <x v="0"/>
    <x v="5"/>
    <n v="67.400000000000006"/>
    <x v="7"/>
    <n v="539.20000000000005"/>
    <n v="308"/>
    <x v="0"/>
    <x v="2"/>
    <n v="63.5"/>
    <x v="0"/>
    <d v="2022-08-16T00:00:00"/>
    <x v="0"/>
    <n v="62"/>
    <x v="0"/>
    <n v="0.19"/>
    <x v="1"/>
    <x v="0"/>
  </r>
  <r>
    <x v="3038"/>
    <n v="38"/>
    <x v="2"/>
    <x v="1"/>
    <x v="8"/>
    <n v="104.21"/>
    <x v="3"/>
    <n v="1042.0999999999999"/>
    <n v="288"/>
    <x v="0"/>
    <x v="4"/>
    <n v="74.5"/>
    <x v="0"/>
    <d v="2023-07-07T00:00:00"/>
    <x v="2"/>
    <n v="94"/>
    <x v="1"/>
    <n v="0.12"/>
    <x v="1"/>
    <x v="0"/>
  </r>
  <r>
    <x v="3039"/>
    <n v="66"/>
    <x v="3"/>
    <x v="0"/>
    <x v="8"/>
    <n v="137.12"/>
    <x v="0"/>
    <n v="1234.08"/>
    <n v="357"/>
    <x v="0"/>
    <x v="4"/>
    <n v="52.9"/>
    <x v="0"/>
    <d v="2025-03-26T00:00:00"/>
    <x v="2"/>
    <n v="48"/>
    <x v="0"/>
    <n v="0.43"/>
    <x v="0"/>
    <x v="0"/>
  </r>
  <r>
    <x v="3040"/>
    <n v="30"/>
    <x v="1"/>
    <x v="0"/>
    <x v="3"/>
    <n v="87.89"/>
    <x v="7"/>
    <n v="703.12"/>
    <n v="145"/>
    <x v="0"/>
    <x v="4"/>
    <n v="16.399999999999999"/>
    <x v="2"/>
    <d v="2022-12-26T00:00:00"/>
    <x v="0"/>
    <n v="57"/>
    <x v="0"/>
    <n v="0.54"/>
    <x v="2"/>
    <x v="0"/>
  </r>
  <r>
    <x v="3041"/>
    <n v="74"/>
    <x v="3"/>
    <x v="1"/>
    <x v="8"/>
    <n v="104.54"/>
    <x v="7"/>
    <n v="836.32"/>
    <n v="16"/>
    <x v="0"/>
    <x v="3"/>
    <n v="0"/>
    <x v="2"/>
    <d v="2022-09-11T00:00:00"/>
    <x v="0"/>
    <n v="38"/>
    <x v="0"/>
    <n v="0.28999999999999998"/>
    <x v="0"/>
    <x v="0"/>
  </r>
  <r>
    <x v="3042"/>
    <n v="73"/>
    <x v="3"/>
    <x v="0"/>
    <x v="3"/>
    <n v="83.58"/>
    <x v="0"/>
    <n v="752.22"/>
    <n v="219"/>
    <x v="0"/>
    <x v="4"/>
    <n v="49"/>
    <x v="1"/>
    <d v="2021-04-05T00:00:00"/>
    <x v="0"/>
    <n v="27"/>
    <x v="2"/>
    <n v="0.1"/>
    <x v="1"/>
    <x v="0"/>
  </r>
  <r>
    <x v="3043"/>
    <n v="55"/>
    <x v="5"/>
    <x v="1"/>
    <x v="7"/>
    <n v="149.71"/>
    <x v="0"/>
    <n v="1347.39"/>
    <n v="51"/>
    <x v="0"/>
    <x v="3"/>
    <n v="11.7"/>
    <x v="2"/>
    <d v="2020-07-04T00:00:00"/>
    <x v="1"/>
    <n v="41"/>
    <x v="0"/>
    <n v="0.5"/>
    <x v="0"/>
    <x v="0"/>
  </r>
  <r>
    <x v="3044"/>
    <n v="31"/>
    <x v="1"/>
    <x v="1"/>
    <x v="8"/>
    <n v="64.75"/>
    <x v="4"/>
    <n v="388.5"/>
    <n v="123"/>
    <x v="0"/>
    <x v="2"/>
    <n v="73.5"/>
    <x v="0"/>
    <d v="2023-07-18T00:00:00"/>
    <x v="2"/>
    <n v="23"/>
    <x v="2"/>
    <n v="0.13"/>
    <x v="1"/>
    <x v="0"/>
  </r>
  <r>
    <x v="3045"/>
    <n v="54"/>
    <x v="5"/>
    <x v="1"/>
    <x v="2"/>
    <n v="70.98"/>
    <x v="1"/>
    <n v="922.74"/>
    <n v="220"/>
    <x v="0"/>
    <x v="1"/>
    <n v="83.6"/>
    <x v="0"/>
    <d v="2022-07-12T00:00:00"/>
    <x v="0"/>
    <n v="19"/>
    <x v="2"/>
    <n v="0.17"/>
    <x v="1"/>
    <x v="0"/>
  </r>
  <r>
    <x v="3046"/>
    <n v="47"/>
    <x v="5"/>
    <x v="1"/>
    <x v="5"/>
    <n v="101.16"/>
    <x v="1"/>
    <n v="1315.08"/>
    <n v="27"/>
    <x v="0"/>
    <x v="3"/>
    <n v="40.5"/>
    <x v="1"/>
    <d v="2021-11-15T00:00:00"/>
    <x v="0"/>
    <n v="38"/>
    <x v="0"/>
    <n v="0.33"/>
    <x v="0"/>
    <x v="0"/>
  </r>
  <r>
    <x v="3047"/>
    <n v="34"/>
    <x v="1"/>
    <x v="0"/>
    <x v="3"/>
    <m/>
    <x v="12"/>
    <n v="0"/>
    <n v="218"/>
    <x v="0"/>
    <x v="1"/>
    <n v="59.1"/>
    <x v="0"/>
    <d v="2023-04-15T00:00:00"/>
    <x v="2"/>
    <n v="14"/>
    <x v="2"/>
    <n v="0.12"/>
    <x v="1"/>
    <x v="1"/>
  </r>
  <r>
    <x v="3048"/>
    <n v="23"/>
    <x v="4"/>
    <x v="0"/>
    <x v="5"/>
    <n v="86.38"/>
    <x v="8"/>
    <n v="1036.56"/>
    <n v="84"/>
    <x v="0"/>
    <x v="0"/>
    <n v="11"/>
    <x v="2"/>
    <d v="2024-03-22T00:00:00"/>
    <x v="2"/>
    <n v="9"/>
    <x v="2"/>
    <n v="0.25"/>
    <x v="0"/>
    <x v="0"/>
  </r>
  <r>
    <x v="3049"/>
    <n v="25"/>
    <x v="4"/>
    <x v="2"/>
    <x v="5"/>
    <n v="179.43"/>
    <x v="3"/>
    <n v="1794.3000000000002"/>
    <n v="45"/>
    <x v="0"/>
    <x v="0"/>
    <n v="74.5"/>
    <x v="0"/>
    <d v="2022-05-16T00:00:00"/>
    <x v="0"/>
    <n v="46"/>
    <x v="0"/>
    <n v="0.21"/>
    <x v="0"/>
    <x v="0"/>
  </r>
  <r>
    <x v="3050"/>
    <n v="78"/>
    <x v="3"/>
    <x v="2"/>
    <x v="0"/>
    <n v="51.5"/>
    <x v="7"/>
    <n v="412"/>
    <n v="259"/>
    <x v="0"/>
    <x v="0"/>
    <n v="63.1"/>
    <x v="0"/>
    <d v="2021-09-13T00:00:00"/>
    <x v="0"/>
    <n v="5"/>
    <x v="2"/>
    <n v="0.23"/>
    <x v="0"/>
    <x v="0"/>
  </r>
  <r>
    <x v="3050"/>
    <n v="57"/>
    <x v="0"/>
    <x v="1"/>
    <x v="2"/>
    <n v="101.68"/>
    <x v="3"/>
    <n v="1016.8000000000001"/>
    <n v="267"/>
    <x v="0"/>
    <x v="2"/>
    <n v="2.6"/>
    <x v="2"/>
    <d v="2022-08-16T00:00:00"/>
    <x v="0"/>
    <n v="62"/>
    <x v="0"/>
    <n v="0.12"/>
    <x v="1"/>
    <x v="0"/>
  </r>
  <r>
    <x v="3051"/>
    <n v="78"/>
    <x v="3"/>
    <x v="2"/>
    <x v="6"/>
    <n v="187.57"/>
    <x v="7"/>
    <n v="1500.56"/>
    <n v="50"/>
    <x v="0"/>
    <x v="0"/>
    <n v="0"/>
    <x v="2"/>
    <d v="2024-06-06T00:00:00"/>
    <x v="2"/>
    <n v="73"/>
    <x v="1"/>
    <n v="0.43"/>
    <x v="0"/>
    <x v="0"/>
  </r>
  <r>
    <x v="3052"/>
    <n v="51"/>
    <x v="5"/>
    <x v="0"/>
    <x v="1"/>
    <n v="122.12"/>
    <x v="0"/>
    <n v="1099.08"/>
    <n v="160"/>
    <x v="0"/>
    <x v="4"/>
    <n v="33.5"/>
    <x v="1"/>
    <d v="2023-06-10T00:00:00"/>
    <x v="2"/>
    <n v="74"/>
    <x v="1"/>
    <n v="0.17"/>
    <x v="1"/>
    <x v="0"/>
  </r>
  <r>
    <x v="3053"/>
    <n v="43"/>
    <x v="2"/>
    <x v="0"/>
    <x v="8"/>
    <n v="135.65"/>
    <x v="9"/>
    <n v="2034.75"/>
    <n v="248"/>
    <x v="0"/>
    <x v="3"/>
    <n v="61.1"/>
    <x v="0"/>
    <d v="2021-04-08T00:00:00"/>
    <x v="0"/>
    <n v="20"/>
    <x v="2"/>
    <n v="7.0000000000000007E-2"/>
    <x v="1"/>
    <x v="0"/>
  </r>
  <r>
    <x v="3054"/>
    <n v="41"/>
    <x v="2"/>
    <x v="1"/>
    <x v="6"/>
    <n v="62.79"/>
    <x v="7"/>
    <n v="502.32"/>
    <n v="122"/>
    <x v="0"/>
    <x v="3"/>
    <n v="67.3"/>
    <x v="0"/>
    <d v="2022-10-20T00:00:00"/>
    <x v="0"/>
    <n v="25"/>
    <x v="2"/>
    <n v="0.47"/>
    <x v="0"/>
    <x v="0"/>
  </r>
  <r>
    <x v="3055"/>
    <n v="52"/>
    <x v="5"/>
    <x v="0"/>
    <x v="1"/>
    <n v="121.15"/>
    <x v="3"/>
    <n v="1211.5"/>
    <n v="210"/>
    <x v="0"/>
    <x v="0"/>
    <n v="44.5"/>
    <x v="1"/>
    <d v="2020-09-30T00:00:00"/>
    <x v="1"/>
    <n v="14"/>
    <x v="2"/>
    <n v="0.46"/>
    <x v="0"/>
    <x v="0"/>
  </r>
  <r>
    <x v="3056"/>
    <n v="38"/>
    <x v="2"/>
    <x v="2"/>
    <x v="0"/>
    <n v="125.24"/>
    <x v="1"/>
    <n v="1628.12"/>
    <n v="67"/>
    <x v="0"/>
    <x v="1"/>
    <n v="56.6"/>
    <x v="0"/>
    <d v="2023-08-01T00:00:00"/>
    <x v="2"/>
    <n v="52"/>
    <x v="0"/>
    <n v="0.09"/>
    <x v="1"/>
    <x v="0"/>
  </r>
  <r>
    <x v="3057"/>
    <n v="63"/>
    <x v="0"/>
    <x v="1"/>
    <x v="1"/>
    <n v="140.72"/>
    <x v="3"/>
    <n v="1407.2"/>
    <n v="275"/>
    <x v="0"/>
    <x v="2"/>
    <n v="57.6"/>
    <x v="0"/>
    <d v="2023-03-08T00:00:00"/>
    <x v="2"/>
    <n v="58"/>
    <x v="0"/>
    <n v="0.19"/>
    <x v="1"/>
    <x v="0"/>
  </r>
  <r>
    <x v="3058"/>
    <n v="39"/>
    <x v="2"/>
    <x v="0"/>
    <x v="1"/>
    <n v="119.19"/>
    <x v="0"/>
    <n v="1072.71"/>
    <n v="318"/>
    <x v="0"/>
    <x v="1"/>
    <n v="36.200000000000003"/>
    <x v="1"/>
    <d v="2024-10-29T00:00:00"/>
    <x v="2"/>
    <n v="92"/>
    <x v="1"/>
    <n v="0.15"/>
    <x v="1"/>
    <x v="0"/>
  </r>
  <r>
    <x v="3058"/>
    <n v="47"/>
    <x v="5"/>
    <x v="2"/>
    <x v="2"/>
    <n v="168.31"/>
    <x v="9"/>
    <n v="2524.65"/>
    <n v="180"/>
    <x v="0"/>
    <x v="1"/>
    <n v="26.4"/>
    <x v="1"/>
    <d v="2020-12-03T00:00:00"/>
    <x v="1"/>
    <n v="18"/>
    <x v="2"/>
    <n v="0.09"/>
    <x v="1"/>
    <x v="0"/>
  </r>
  <r>
    <x v="3059"/>
    <n v="67"/>
    <x v="3"/>
    <x v="1"/>
    <x v="2"/>
    <n v="95.37"/>
    <x v="13"/>
    <n v="1335.18"/>
    <n v="166"/>
    <x v="0"/>
    <x v="4"/>
    <n v="0"/>
    <x v="2"/>
    <d v="2021-04-20T00:00:00"/>
    <x v="0"/>
    <n v="1"/>
    <x v="2"/>
    <n v="0.36"/>
    <x v="0"/>
    <x v="0"/>
  </r>
  <r>
    <x v="3060"/>
    <n v="44"/>
    <x v="2"/>
    <x v="0"/>
    <x v="5"/>
    <n v="189.02"/>
    <x v="13"/>
    <n v="2646.28"/>
    <n v="40"/>
    <x v="0"/>
    <x v="1"/>
    <n v="15.6"/>
    <x v="2"/>
    <d v="2023-06-11T00:00:00"/>
    <x v="2"/>
    <n v="74"/>
    <x v="1"/>
    <n v="0.61"/>
    <x v="2"/>
    <x v="0"/>
  </r>
  <r>
    <x v="3061"/>
    <n v="50"/>
    <x v="5"/>
    <x v="0"/>
    <x v="6"/>
    <n v="154.71"/>
    <x v="3"/>
    <n v="1547.1000000000001"/>
    <n v="48"/>
    <x v="0"/>
    <x v="1"/>
    <n v="75.8"/>
    <x v="0"/>
    <d v="2025-01-18T00:00:00"/>
    <x v="2"/>
    <n v="45"/>
    <x v="0"/>
    <n v="0.1"/>
    <x v="1"/>
    <x v="0"/>
  </r>
  <r>
    <x v="3062"/>
    <n v="65"/>
    <x v="0"/>
    <x v="2"/>
    <x v="3"/>
    <n v="31.62"/>
    <x v="3"/>
    <n v="316.2"/>
    <n v="66"/>
    <x v="0"/>
    <x v="3"/>
    <n v="0"/>
    <x v="2"/>
    <d v="2021-08-26T00:00:00"/>
    <x v="0"/>
    <n v="78"/>
    <x v="1"/>
    <n v="0.19"/>
    <x v="1"/>
    <x v="0"/>
  </r>
  <r>
    <x v="3063"/>
    <n v="45"/>
    <x v="2"/>
    <x v="1"/>
    <x v="8"/>
    <n v="59.32"/>
    <x v="1"/>
    <n v="771.16"/>
    <n v="61"/>
    <x v="0"/>
    <x v="3"/>
    <n v="37.5"/>
    <x v="1"/>
    <d v="2024-08-16T00:00:00"/>
    <x v="2"/>
    <n v="1"/>
    <x v="2"/>
    <n v="0.14000000000000001"/>
    <x v="1"/>
    <x v="0"/>
  </r>
  <r>
    <x v="3063"/>
    <n v="23"/>
    <x v="4"/>
    <x v="0"/>
    <x v="6"/>
    <n v="229.66"/>
    <x v="7"/>
    <n v="1837.28"/>
    <n v="147"/>
    <x v="0"/>
    <x v="4"/>
    <n v="21.4"/>
    <x v="1"/>
    <d v="2023-04-28T00:00:00"/>
    <x v="2"/>
    <n v="74"/>
    <x v="1"/>
    <n v="0.18"/>
    <x v="1"/>
    <x v="0"/>
  </r>
  <r>
    <x v="3064"/>
    <n v="26"/>
    <x v="1"/>
    <x v="2"/>
    <x v="8"/>
    <n v="71.66"/>
    <x v="0"/>
    <n v="644.93999999999994"/>
    <n v="311"/>
    <x v="0"/>
    <x v="2"/>
    <n v="92.2"/>
    <x v="0"/>
    <d v="2020-10-03T00:00:00"/>
    <x v="1"/>
    <n v="10"/>
    <x v="2"/>
    <n v="0.12"/>
    <x v="1"/>
    <x v="0"/>
  </r>
  <r>
    <x v="3065"/>
    <n v="65"/>
    <x v="0"/>
    <x v="1"/>
    <x v="8"/>
    <n v="28.18"/>
    <x v="4"/>
    <n v="169.07999999999998"/>
    <n v="90"/>
    <x v="0"/>
    <x v="1"/>
    <n v="80.599999999999994"/>
    <x v="0"/>
    <d v="2024-01-24T00:00:00"/>
    <x v="2"/>
    <n v="49"/>
    <x v="0"/>
    <n v="0.17"/>
    <x v="1"/>
    <x v="0"/>
  </r>
  <r>
    <x v="3066"/>
    <n v="36"/>
    <x v="2"/>
    <x v="0"/>
    <x v="9"/>
    <n v="44.56"/>
    <x v="2"/>
    <n v="311.92"/>
    <n v="104"/>
    <x v="0"/>
    <x v="2"/>
    <n v="61.3"/>
    <x v="0"/>
    <d v="2020-12-05T00:00:00"/>
    <x v="1"/>
    <n v="36"/>
    <x v="0"/>
    <n v="0.26"/>
    <x v="0"/>
    <x v="0"/>
  </r>
  <r>
    <x v="3066"/>
    <n v="19"/>
    <x v="4"/>
    <x v="2"/>
    <x v="8"/>
    <n v="53.85"/>
    <x v="6"/>
    <n v="592.35"/>
    <n v="352"/>
    <x v="0"/>
    <x v="0"/>
    <n v="56.1"/>
    <x v="0"/>
    <d v="2021-08-18T00:00:00"/>
    <x v="0"/>
    <n v="98"/>
    <x v="1"/>
    <n v="0.27"/>
    <x v="0"/>
    <x v="0"/>
  </r>
  <r>
    <x v="3067"/>
    <n v="31"/>
    <x v="1"/>
    <x v="0"/>
    <x v="4"/>
    <n v="73.12"/>
    <x v="7"/>
    <n v="584.96"/>
    <n v="70"/>
    <x v="0"/>
    <x v="0"/>
    <n v="19.100000000000001"/>
    <x v="2"/>
    <d v="2023-08-24T00:00:00"/>
    <x v="2"/>
    <n v="53"/>
    <x v="0"/>
    <n v="0.3"/>
    <x v="0"/>
    <x v="0"/>
  </r>
  <r>
    <x v="3067"/>
    <n v="66"/>
    <x v="3"/>
    <x v="0"/>
    <x v="3"/>
    <n v="89.38"/>
    <x v="2"/>
    <n v="625.66"/>
    <n v="131"/>
    <x v="0"/>
    <x v="2"/>
    <n v="19.100000000000001"/>
    <x v="2"/>
    <d v="2022-08-24T00:00:00"/>
    <x v="0"/>
    <n v="5"/>
    <x v="2"/>
    <n v="0.25"/>
    <x v="0"/>
    <x v="0"/>
  </r>
  <r>
    <x v="3068"/>
    <n v="22"/>
    <x v="4"/>
    <x v="0"/>
    <x v="1"/>
    <n v="158.34"/>
    <x v="16"/>
    <n v="2850.12"/>
    <n v="150"/>
    <x v="0"/>
    <x v="4"/>
    <n v="0"/>
    <x v="2"/>
    <d v="2023-06-15T00:00:00"/>
    <x v="2"/>
    <n v="96"/>
    <x v="1"/>
    <n v="0.52"/>
    <x v="2"/>
    <x v="0"/>
  </r>
  <r>
    <x v="3069"/>
    <n v="45"/>
    <x v="2"/>
    <x v="0"/>
    <x v="5"/>
    <n v="83.25"/>
    <x v="3"/>
    <n v="832.5"/>
    <n v="290"/>
    <x v="0"/>
    <x v="1"/>
    <n v="15"/>
    <x v="2"/>
    <d v="2023-06-05T00:00:00"/>
    <x v="2"/>
    <n v="7"/>
    <x v="2"/>
    <n v="0.21"/>
    <x v="0"/>
    <x v="0"/>
  </r>
  <r>
    <x v="3070"/>
    <n v="76"/>
    <x v="3"/>
    <x v="0"/>
    <x v="6"/>
    <n v="190.42"/>
    <x v="13"/>
    <n v="2665.8799999999997"/>
    <n v="51"/>
    <x v="0"/>
    <x v="3"/>
    <n v="22.7"/>
    <x v="1"/>
    <d v="2025-05-17T00:00:00"/>
    <x v="2"/>
    <n v="10"/>
    <x v="2"/>
    <n v="0.12"/>
    <x v="1"/>
    <x v="0"/>
  </r>
  <r>
    <x v="3070"/>
    <n v="73"/>
    <x v="3"/>
    <x v="1"/>
    <x v="8"/>
    <n v="171.92"/>
    <x v="2"/>
    <n v="1203.4399999999998"/>
    <n v="56"/>
    <x v="0"/>
    <x v="2"/>
    <n v="70.099999999999994"/>
    <x v="0"/>
    <d v="2020-07-23T00:00:00"/>
    <x v="1"/>
    <n v="53"/>
    <x v="0"/>
    <n v="0.17"/>
    <x v="1"/>
    <x v="0"/>
  </r>
  <r>
    <x v="3070"/>
    <n v="61"/>
    <x v="0"/>
    <x v="1"/>
    <x v="2"/>
    <n v="71.58"/>
    <x v="8"/>
    <n v="858.96"/>
    <n v="154"/>
    <x v="0"/>
    <x v="0"/>
    <n v="53.4"/>
    <x v="0"/>
    <d v="2022-07-10T00:00:00"/>
    <x v="0"/>
    <n v="44"/>
    <x v="0"/>
    <n v="0.2"/>
    <x v="1"/>
    <x v="0"/>
  </r>
  <r>
    <x v="3071"/>
    <n v="31"/>
    <x v="1"/>
    <x v="0"/>
    <x v="7"/>
    <n v="35.97"/>
    <x v="3"/>
    <n v="359.7"/>
    <n v="99"/>
    <x v="0"/>
    <x v="0"/>
    <n v="95.4"/>
    <x v="0"/>
    <d v="2023-12-12T00:00:00"/>
    <x v="2"/>
    <n v="77"/>
    <x v="1"/>
    <n v="0.42"/>
    <x v="0"/>
    <x v="0"/>
  </r>
  <r>
    <x v="3072"/>
    <n v="42"/>
    <x v="2"/>
    <x v="0"/>
    <x v="8"/>
    <n v="74.739999999999995"/>
    <x v="10"/>
    <n v="373.7"/>
    <n v="262"/>
    <x v="0"/>
    <x v="3"/>
    <n v="10.8"/>
    <x v="2"/>
    <d v="2022-05-14T00:00:00"/>
    <x v="0"/>
    <n v="6"/>
    <x v="2"/>
    <n v="0.14000000000000001"/>
    <x v="1"/>
    <x v="0"/>
  </r>
  <r>
    <x v="3072"/>
    <n v="58"/>
    <x v="0"/>
    <x v="0"/>
    <x v="1"/>
    <n v="142.79"/>
    <x v="12"/>
    <n v="2284.64"/>
    <n v="85"/>
    <x v="0"/>
    <x v="2"/>
    <n v="54.5"/>
    <x v="0"/>
    <d v="2025-02-16T00:00:00"/>
    <x v="2"/>
    <n v="10"/>
    <x v="2"/>
    <n v="0.14000000000000001"/>
    <x v="1"/>
    <x v="0"/>
  </r>
  <r>
    <x v="3073"/>
    <n v="24"/>
    <x v="4"/>
    <x v="1"/>
    <x v="5"/>
    <m/>
    <x v="3"/>
    <n v="0"/>
    <n v="35"/>
    <x v="0"/>
    <x v="2"/>
    <n v="48.4"/>
    <x v="1"/>
    <d v="2024-05-30T00:00:00"/>
    <x v="2"/>
    <n v="23"/>
    <x v="2"/>
    <n v="0.75"/>
    <x v="2"/>
    <x v="1"/>
  </r>
  <r>
    <x v="3073"/>
    <n v="47"/>
    <x v="5"/>
    <x v="1"/>
    <x v="4"/>
    <n v="102.51"/>
    <x v="1"/>
    <n v="1332.63"/>
    <n v="88"/>
    <x v="0"/>
    <x v="2"/>
    <n v="44"/>
    <x v="1"/>
    <d v="2024-04-10T00:00:00"/>
    <x v="2"/>
    <n v="1"/>
    <x v="2"/>
    <n v="0.28999999999999998"/>
    <x v="0"/>
    <x v="0"/>
  </r>
  <r>
    <x v="3073"/>
    <n v="61"/>
    <x v="0"/>
    <x v="0"/>
    <x v="0"/>
    <n v="88.51"/>
    <x v="2"/>
    <n v="619.57000000000005"/>
    <n v="359"/>
    <x v="0"/>
    <x v="2"/>
    <n v="90.6"/>
    <x v="0"/>
    <d v="2025-01-01T00:00:00"/>
    <x v="2"/>
    <n v="11"/>
    <x v="2"/>
    <n v="0.14000000000000001"/>
    <x v="1"/>
    <x v="0"/>
  </r>
  <r>
    <x v="3074"/>
    <n v="65"/>
    <x v="0"/>
    <x v="0"/>
    <x v="1"/>
    <n v="59.44"/>
    <x v="12"/>
    <n v="951.04"/>
    <n v="226"/>
    <x v="0"/>
    <x v="0"/>
    <n v="55.5"/>
    <x v="0"/>
    <d v="2025-02-27T00:00:00"/>
    <x v="2"/>
    <n v="30"/>
    <x v="2"/>
    <n v="0.36"/>
    <x v="0"/>
    <x v="0"/>
  </r>
  <r>
    <x v="3075"/>
    <n v="75"/>
    <x v="3"/>
    <x v="1"/>
    <x v="6"/>
    <n v="335.3"/>
    <x v="7"/>
    <n v="2682.4"/>
    <n v="321"/>
    <x v="0"/>
    <x v="4"/>
    <n v="42.5"/>
    <x v="1"/>
    <d v="2023-04-19T00:00:00"/>
    <x v="2"/>
    <n v="90"/>
    <x v="1"/>
    <n v="0.15"/>
    <x v="1"/>
    <x v="0"/>
  </r>
  <r>
    <x v="3075"/>
    <n v="73"/>
    <x v="3"/>
    <x v="1"/>
    <x v="1"/>
    <n v="76.89"/>
    <x v="1"/>
    <n v="999.57"/>
    <n v="35"/>
    <x v="0"/>
    <x v="1"/>
    <n v="23.4"/>
    <x v="1"/>
    <d v="2020-12-01T00:00:00"/>
    <x v="1"/>
    <n v="74"/>
    <x v="1"/>
    <n v="0.24"/>
    <x v="0"/>
    <x v="0"/>
  </r>
  <r>
    <x v="3076"/>
    <n v="40"/>
    <x v="2"/>
    <x v="0"/>
    <x v="7"/>
    <m/>
    <x v="0"/>
    <n v="0"/>
    <n v="153"/>
    <x v="0"/>
    <x v="2"/>
    <n v="80.8"/>
    <x v="0"/>
    <d v="2021-02-19T00:00:00"/>
    <x v="0"/>
    <n v="67"/>
    <x v="1"/>
    <n v="0.71"/>
    <x v="2"/>
    <x v="1"/>
  </r>
  <r>
    <x v="3077"/>
    <n v="63"/>
    <x v="0"/>
    <x v="0"/>
    <x v="4"/>
    <n v="47.95"/>
    <x v="2"/>
    <n v="335.65000000000003"/>
    <n v="12"/>
    <x v="0"/>
    <x v="4"/>
    <n v="80.2"/>
    <x v="0"/>
    <d v="2023-04-10T00:00:00"/>
    <x v="2"/>
    <n v="9"/>
    <x v="2"/>
    <n v="0.3"/>
    <x v="0"/>
    <x v="0"/>
  </r>
  <r>
    <x v="3077"/>
    <n v="46"/>
    <x v="5"/>
    <x v="1"/>
    <x v="8"/>
    <n v="107.54"/>
    <x v="3"/>
    <n v="1075.4000000000001"/>
    <n v="97"/>
    <x v="0"/>
    <x v="3"/>
    <n v="74.3"/>
    <x v="0"/>
    <d v="2020-07-26T00:00:00"/>
    <x v="1"/>
    <n v="42"/>
    <x v="0"/>
    <n v="0.46"/>
    <x v="0"/>
    <x v="0"/>
  </r>
  <r>
    <x v="3077"/>
    <n v="22"/>
    <x v="4"/>
    <x v="0"/>
    <x v="6"/>
    <n v="63.61"/>
    <x v="6"/>
    <n v="699.71"/>
    <n v="234"/>
    <x v="0"/>
    <x v="3"/>
    <n v="0"/>
    <x v="2"/>
    <d v="2023-04-13T00:00:00"/>
    <x v="2"/>
    <n v="81"/>
    <x v="1"/>
    <n v="0.24"/>
    <x v="0"/>
    <x v="0"/>
  </r>
  <r>
    <x v="3077"/>
    <n v="27"/>
    <x v="1"/>
    <x v="2"/>
    <x v="3"/>
    <n v="144.62"/>
    <x v="0"/>
    <n v="1301.58"/>
    <n v="7"/>
    <x v="0"/>
    <x v="2"/>
    <n v="26.6"/>
    <x v="1"/>
    <d v="2021-05-12T00:00:00"/>
    <x v="0"/>
    <n v="60"/>
    <x v="0"/>
    <n v="0.16"/>
    <x v="1"/>
    <x v="0"/>
  </r>
  <r>
    <x v="3078"/>
    <n v="55"/>
    <x v="5"/>
    <x v="1"/>
    <x v="6"/>
    <n v="130.26"/>
    <x v="7"/>
    <n v="1042.08"/>
    <n v="315"/>
    <x v="0"/>
    <x v="1"/>
    <n v="42.1"/>
    <x v="1"/>
    <d v="2021-05-14T00:00:00"/>
    <x v="0"/>
    <n v="99"/>
    <x v="1"/>
    <n v="0.04"/>
    <x v="1"/>
    <x v="0"/>
  </r>
  <r>
    <x v="3079"/>
    <n v="75"/>
    <x v="3"/>
    <x v="0"/>
    <x v="3"/>
    <n v="324.08999999999997"/>
    <x v="8"/>
    <n v="3889.08"/>
    <n v="5"/>
    <x v="0"/>
    <x v="4"/>
    <n v="15.7"/>
    <x v="2"/>
    <d v="2023-05-12T00:00:00"/>
    <x v="2"/>
    <n v="52"/>
    <x v="0"/>
    <n v="0.36"/>
    <x v="0"/>
    <x v="0"/>
  </r>
  <r>
    <x v="3080"/>
    <n v="74"/>
    <x v="3"/>
    <x v="1"/>
    <x v="3"/>
    <n v="103.16"/>
    <x v="6"/>
    <n v="1134.76"/>
    <n v="98"/>
    <x v="0"/>
    <x v="4"/>
    <n v="7.4"/>
    <x v="2"/>
    <d v="2022-11-20T00:00:00"/>
    <x v="0"/>
    <n v="75"/>
    <x v="1"/>
    <n v="0.27"/>
    <x v="0"/>
    <x v="0"/>
  </r>
  <r>
    <x v="3081"/>
    <n v="42"/>
    <x v="2"/>
    <x v="1"/>
    <x v="3"/>
    <n v="114.48"/>
    <x v="7"/>
    <n v="915.84"/>
    <n v="275"/>
    <x v="0"/>
    <x v="2"/>
    <n v="74.099999999999994"/>
    <x v="0"/>
    <d v="2021-02-22T00:00:00"/>
    <x v="0"/>
    <n v="31"/>
    <x v="2"/>
    <n v="0.64"/>
    <x v="2"/>
    <x v="0"/>
  </r>
  <r>
    <x v="3082"/>
    <n v="49"/>
    <x v="5"/>
    <x v="1"/>
    <x v="4"/>
    <n v="51.17"/>
    <x v="8"/>
    <n v="614.04"/>
    <n v="245"/>
    <x v="0"/>
    <x v="4"/>
    <n v="10.199999999999999"/>
    <x v="2"/>
    <d v="2023-03-18T00:00:00"/>
    <x v="2"/>
    <n v="70"/>
    <x v="1"/>
    <n v="0.22"/>
    <x v="0"/>
    <x v="0"/>
  </r>
  <r>
    <x v="3082"/>
    <n v="51"/>
    <x v="5"/>
    <x v="1"/>
    <x v="3"/>
    <n v="26.38"/>
    <x v="7"/>
    <n v="211.04"/>
    <n v="161"/>
    <x v="0"/>
    <x v="4"/>
    <n v="50.2"/>
    <x v="0"/>
    <d v="2022-01-22T00:00:00"/>
    <x v="0"/>
    <n v="13"/>
    <x v="2"/>
    <n v="0.39"/>
    <x v="0"/>
    <x v="0"/>
  </r>
  <r>
    <x v="3083"/>
    <n v="62"/>
    <x v="0"/>
    <x v="0"/>
    <x v="9"/>
    <n v="134"/>
    <x v="8"/>
    <n v="1608"/>
    <n v="329"/>
    <x v="0"/>
    <x v="4"/>
    <n v="67.3"/>
    <x v="0"/>
    <d v="2023-01-14T00:00:00"/>
    <x v="2"/>
    <n v="42"/>
    <x v="0"/>
    <n v="0.44"/>
    <x v="0"/>
    <x v="0"/>
  </r>
  <r>
    <x v="3084"/>
    <n v="46"/>
    <x v="5"/>
    <x v="0"/>
    <x v="7"/>
    <n v="293.23"/>
    <x v="7"/>
    <n v="2345.84"/>
    <n v="218"/>
    <x v="0"/>
    <x v="4"/>
    <n v="85.8"/>
    <x v="0"/>
    <d v="2021-07-16T00:00:00"/>
    <x v="0"/>
    <n v="58"/>
    <x v="0"/>
    <n v="0.55000000000000004"/>
    <x v="2"/>
    <x v="0"/>
  </r>
  <r>
    <x v="3085"/>
    <n v="69"/>
    <x v="3"/>
    <x v="2"/>
    <x v="3"/>
    <n v="187.31"/>
    <x v="8"/>
    <n v="2247.7200000000003"/>
    <n v="125"/>
    <x v="0"/>
    <x v="3"/>
    <n v="63.2"/>
    <x v="0"/>
    <d v="2023-09-25T00:00:00"/>
    <x v="2"/>
    <n v="50"/>
    <x v="0"/>
    <n v="0.05"/>
    <x v="1"/>
    <x v="0"/>
  </r>
  <r>
    <x v="3086"/>
    <n v="43"/>
    <x v="2"/>
    <x v="0"/>
    <x v="6"/>
    <n v="52.52"/>
    <x v="1"/>
    <n v="682.76"/>
    <n v="312"/>
    <x v="0"/>
    <x v="4"/>
    <n v="85.8"/>
    <x v="0"/>
    <d v="2023-06-09T00:00:00"/>
    <x v="2"/>
    <n v="95"/>
    <x v="1"/>
    <n v="0.13"/>
    <x v="1"/>
    <x v="0"/>
  </r>
  <r>
    <x v="3086"/>
    <n v="30"/>
    <x v="1"/>
    <x v="0"/>
    <x v="1"/>
    <n v="115.12"/>
    <x v="1"/>
    <n v="1496.56"/>
    <n v="169"/>
    <x v="0"/>
    <x v="0"/>
    <n v="0"/>
    <x v="2"/>
    <d v="2022-09-22T00:00:00"/>
    <x v="0"/>
    <n v="89"/>
    <x v="1"/>
    <n v="0.12"/>
    <x v="1"/>
    <x v="0"/>
  </r>
  <r>
    <x v="3087"/>
    <n v="42"/>
    <x v="2"/>
    <x v="0"/>
    <x v="6"/>
    <n v="57.96"/>
    <x v="8"/>
    <n v="695.52"/>
    <n v="29"/>
    <x v="0"/>
    <x v="0"/>
    <n v="15.9"/>
    <x v="2"/>
    <d v="2020-10-20T00:00:00"/>
    <x v="1"/>
    <n v="77"/>
    <x v="1"/>
    <n v="0.3"/>
    <x v="0"/>
    <x v="0"/>
  </r>
  <r>
    <x v="3088"/>
    <n v="73"/>
    <x v="3"/>
    <x v="0"/>
    <x v="1"/>
    <n v="58.4"/>
    <x v="10"/>
    <n v="292"/>
    <n v="221"/>
    <x v="0"/>
    <x v="4"/>
    <n v="80.8"/>
    <x v="0"/>
    <d v="2021-12-26T00:00:00"/>
    <x v="0"/>
    <n v="30"/>
    <x v="2"/>
    <n v="0.45"/>
    <x v="0"/>
    <x v="0"/>
  </r>
  <r>
    <x v="3089"/>
    <n v="24"/>
    <x v="4"/>
    <x v="1"/>
    <x v="4"/>
    <n v="125.46"/>
    <x v="3"/>
    <n v="1254.5999999999999"/>
    <n v="79"/>
    <x v="0"/>
    <x v="2"/>
    <n v="77.7"/>
    <x v="0"/>
    <d v="2024-03-23T00:00:00"/>
    <x v="2"/>
    <n v="73"/>
    <x v="1"/>
    <n v="0.64"/>
    <x v="2"/>
    <x v="0"/>
  </r>
  <r>
    <x v="3090"/>
    <n v="75"/>
    <x v="3"/>
    <x v="2"/>
    <x v="8"/>
    <n v="105.91"/>
    <x v="0"/>
    <n v="953.18999999999994"/>
    <n v="96"/>
    <x v="0"/>
    <x v="0"/>
    <n v="92.2"/>
    <x v="0"/>
    <d v="2024-10-21T00:00:00"/>
    <x v="2"/>
    <n v="98"/>
    <x v="1"/>
    <n v="0.1"/>
    <x v="1"/>
    <x v="0"/>
  </r>
  <r>
    <x v="3091"/>
    <n v="64"/>
    <x v="0"/>
    <x v="0"/>
    <x v="1"/>
    <n v="71.61"/>
    <x v="1"/>
    <n v="930.93"/>
    <n v="68"/>
    <x v="0"/>
    <x v="2"/>
    <n v="82.9"/>
    <x v="0"/>
    <d v="2020-08-12T00:00:00"/>
    <x v="1"/>
    <n v="4"/>
    <x v="2"/>
    <n v="0.47"/>
    <x v="0"/>
    <x v="0"/>
  </r>
  <r>
    <x v="3092"/>
    <n v="35"/>
    <x v="1"/>
    <x v="1"/>
    <x v="6"/>
    <n v="179.85"/>
    <x v="1"/>
    <n v="2338.0499999999997"/>
    <n v="22"/>
    <x v="0"/>
    <x v="3"/>
    <n v="76.400000000000006"/>
    <x v="0"/>
    <d v="2020-07-27T00:00:00"/>
    <x v="1"/>
    <n v="61"/>
    <x v="0"/>
    <n v="0.22"/>
    <x v="0"/>
    <x v="0"/>
  </r>
  <r>
    <x v="3093"/>
    <n v="74"/>
    <x v="3"/>
    <x v="2"/>
    <x v="6"/>
    <n v="154.41999999999999"/>
    <x v="7"/>
    <n v="1235.3599999999999"/>
    <n v="143"/>
    <x v="1"/>
    <x v="1"/>
    <n v="12.5"/>
    <x v="2"/>
    <d v="2020-07-11T00:00:00"/>
    <x v="1"/>
    <n v="33"/>
    <x v="2"/>
    <n v="0.2"/>
    <x v="1"/>
    <x v="0"/>
  </r>
  <r>
    <x v="3093"/>
    <n v="29"/>
    <x v="1"/>
    <x v="0"/>
    <x v="0"/>
    <m/>
    <x v="3"/>
    <n v="0"/>
    <n v="47"/>
    <x v="0"/>
    <x v="1"/>
    <n v="66.599999999999994"/>
    <x v="0"/>
    <d v="2023-01-14T00:00:00"/>
    <x v="2"/>
    <n v="30"/>
    <x v="2"/>
    <n v="7.0000000000000007E-2"/>
    <x v="1"/>
    <x v="1"/>
  </r>
  <r>
    <x v="3094"/>
    <n v="61"/>
    <x v="0"/>
    <x v="0"/>
    <x v="3"/>
    <n v="288.36"/>
    <x v="3"/>
    <n v="2883.6000000000004"/>
    <n v="323"/>
    <x v="0"/>
    <x v="4"/>
    <n v="15.2"/>
    <x v="2"/>
    <d v="2021-03-24T00:00:00"/>
    <x v="0"/>
    <n v="95"/>
    <x v="1"/>
    <n v="0.52"/>
    <x v="2"/>
    <x v="0"/>
  </r>
  <r>
    <x v="3094"/>
    <n v="28"/>
    <x v="1"/>
    <x v="1"/>
    <x v="1"/>
    <n v="64.95"/>
    <x v="1"/>
    <n v="844.35"/>
    <n v="251"/>
    <x v="0"/>
    <x v="1"/>
    <n v="71.5"/>
    <x v="0"/>
    <d v="2023-11-30T00:00:00"/>
    <x v="2"/>
    <n v="39"/>
    <x v="0"/>
    <n v="0.34"/>
    <x v="0"/>
    <x v="0"/>
  </r>
  <r>
    <x v="3094"/>
    <n v="18"/>
    <x v="4"/>
    <x v="1"/>
    <x v="0"/>
    <n v="78.12"/>
    <x v="3"/>
    <n v="781.2"/>
    <n v="186"/>
    <x v="0"/>
    <x v="2"/>
    <n v="74.400000000000006"/>
    <x v="0"/>
    <d v="2022-10-04T00:00:00"/>
    <x v="0"/>
    <n v="65"/>
    <x v="0"/>
    <n v="0.3"/>
    <x v="0"/>
    <x v="0"/>
  </r>
  <r>
    <x v="3095"/>
    <n v="34"/>
    <x v="1"/>
    <x v="1"/>
    <x v="6"/>
    <n v="84.8"/>
    <x v="13"/>
    <n v="1187.2"/>
    <n v="176"/>
    <x v="0"/>
    <x v="2"/>
    <n v="74.599999999999994"/>
    <x v="0"/>
    <d v="2023-01-21T00:00:00"/>
    <x v="2"/>
    <n v="53"/>
    <x v="0"/>
    <n v="0.88"/>
    <x v="2"/>
    <x v="0"/>
  </r>
  <r>
    <x v="3095"/>
    <n v="35"/>
    <x v="1"/>
    <x v="0"/>
    <x v="3"/>
    <n v="71.59"/>
    <x v="14"/>
    <n v="286.36"/>
    <n v="44"/>
    <x v="0"/>
    <x v="0"/>
    <n v="23.2"/>
    <x v="1"/>
    <d v="2023-01-16T00:00:00"/>
    <x v="2"/>
    <n v="92"/>
    <x v="1"/>
    <n v="0.03"/>
    <x v="1"/>
    <x v="0"/>
  </r>
  <r>
    <x v="3096"/>
    <n v="67"/>
    <x v="3"/>
    <x v="0"/>
    <x v="5"/>
    <n v="128.44"/>
    <x v="2"/>
    <n v="899.07999999999993"/>
    <n v="194"/>
    <x v="0"/>
    <x v="2"/>
    <n v="35.5"/>
    <x v="1"/>
    <d v="2025-04-13T00:00:00"/>
    <x v="2"/>
    <n v="93"/>
    <x v="1"/>
    <n v="0.59"/>
    <x v="2"/>
    <x v="0"/>
  </r>
  <r>
    <x v="3097"/>
    <n v="32"/>
    <x v="1"/>
    <x v="1"/>
    <x v="8"/>
    <n v="169.65"/>
    <x v="7"/>
    <n v="1357.2"/>
    <n v="294"/>
    <x v="0"/>
    <x v="1"/>
    <n v="96.5"/>
    <x v="0"/>
    <d v="2021-03-07T00:00:00"/>
    <x v="0"/>
    <n v="55"/>
    <x v="0"/>
    <n v="0.21"/>
    <x v="0"/>
    <x v="0"/>
  </r>
  <r>
    <x v="3098"/>
    <n v="55"/>
    <x v="5"/>
    <x v="0"/>
    <x v="8"/>
    <n v="210.22"/>
    <x v="13"/>
    <n v="2943.08"/>
    <n v="91"/>
    <x v="0"/>
    <x v="1"/>
    <n v="0.1"/>
    <x v="2"/>
    <d v="2020-10-01T00:00:00"/>
    <x v="1"/>
    <n v="19"/>
    <x v="2"/>
    <n v="0.14000000000000001"/>
    <x v="1"/>
    <x v="0"/>
  </r>
  <r>
    <x v="3099"/>
    <n v="26"/>
    <x v="1"/>
    <x v="1"/>
    <x v="5"/>
    <n v="274.81"/>
    <x v="6"/>
    <n v="3022.91"/>
    <n v="91"/>
    <x v="0"/>
    <x v="3"/>
    <n v="36"/>
    <x v="1"/>
    <d v="2024-05-13T00:00:00"/>
    <x v="2"/>
    <n v="91"/>
    <x v="1"/>
    <n v="7.0000000000000007E-2"/>
    <x v="1"/>
    <x v="0"/>
  </r>
  <r>
    <x v="3100"/>
    <n v="19"/>
    <x v="4"/>
    <x v="1"/>
    <x v="7"/>
    <n v="134.15"/>
    <x v="8"/>
    <n v="1609.8000000000002"/>
    <n v="313"/>
    <x v="0"/>
    <x v="4"/>
    <n v="90.1"/>
    <x v="0"/>
    <d v="2024-02-08T00:00:00"/>
    <x v="2"/>
    <n v="47"/>
    <x v="0"/>
    <n v="0.06"/>
    <x v="1"/>
    <x v="0"/>
  </r>
  <r>
    <x v="3101"/>
    <n v="48"/>
    <x v="5"/>
    <x v="1"/>
    <x v="1"/>
    <n v="193.01"/>
    <x v="1"/>
    <n v="2509.13"/>
    <n v="138"/>
    <x v="0"/>
    <x v="3"/>
    <n v="57.4"/>
    <x v="0"/>
    <d v="2020-10-09T00:00:00"/>
    <x v="1"/>
    <n v="56"/>
    <x v="0"/>
    <n v="0.32"/>
    <x v="0"/>
    <x v="0"/>
  </r>
  <r>
    <x v="3102"/>
    <n v="49"/>
    <x v="5"/>
    <x v="0"/>
    <x v="3"/>
    <n v="174.41"/>
    <x v="9"/>
    <n v="2616.15"/>
    <n v="242"/>
    <x v="0"/>
    <x v="4"/>
    <n v="0"/>
    <x v="2"/>
    <d v="2025-03-06T00:00:00"/>
    <x v="2"/>
    <n v="26"/>
    <x v="2"/>
    <n v="0.27"/>
    <x v="0"/>
    <x v="0"/>
  </r>
  <r>
    <x v="3103"/>
    <n v="71"/>
    <x v="3"/>
    <x v="2"/>
    <x v="4"/>
    <n v="50.93"/>
    <x v="10"/>
    <n v="254.65"/>
    <n v="287"/>
    <x v="0"/>
    <x v="0"/>
    <n v="75.099999999999994"/>
    <x v="0"/>
    <d v="2022-10-08T00:00:00"/>
    <x v="0"/>
    <n v="30"/>
    <x v="2"/>
    <n v="0.45"/>
    <x v="0"/>
    <x v="0"/>
  </r>
  <r>
    <x v="3104"/>
    <n v="48"/>
    <x v="5"/>
    <x v="0"/>
    <x v="5"/>
    <n v="31.74"/>
    <x v="4"/>
    <n v="190.44"/>
    <n v="34"/>
    <x v="0"/>
    <x v="2"/>
    <n v="51.1"/>
    <x v="0"/>
    <d v="2022-12-12T00:00:00"/>
    <x v="0"/>
    <n v="39"/>
    <x v="0"/>
    <n v="0.48"/>
    <x v="0"/>
    <x v="0"/>
  </r>
  <r>
    <x v="3104"/>
    <n v="27"/>
    <x v="1"/>
    <x v="2"/>
    <x v="2"/>
    <n v="77.209999999999994"/>
    <x v="8"/>
    <n v="926.52"/>
    <n v="104"/>
    <x v="0"/>
    <x v="1"/>
    <n v="14.2"/>
    <x v="2"/>
    <d v="2023-11-19T00:00:00"/>
    <x v="2"/>
    <n v="91"/>
    <x v="1"/>
    <n v="0.28999999999999998"/>
    <x v="0"/>
    <x v="0"/>
  </r>
  <r>
    <x v="3105"/>
    <n v="52"/>
    <x v="5"/>
    <x v="0"/>
    <x v="8"/>
    <n v="227.45"/>
    <x v="3"/>
    <n v="2274.5"/>
    <n v="139"/>
    <x v="0"/>
    <x v="1"/>
    <n v="68.099999999999994"/>
    <x v="0"/>
    <d v="2021-09-10T00:00:00"/>
    <x v="0"/>
    <n v="17"/>
    <x v="2"/>
    <n v="0.14000000000000001"/>
    <x v="1"/>
    <x v="0"/>
  </r>
  <r>
    <x v="3106"/>
    <n v="76"/>
    <x v="3"/>
    <x v="0"/>
    <x v="4"/>
    <n v="88.09"/>
    <x v="7"/>
    <n v="704.72"/>
    <n v="8"/>
    <x v="0"/>
    <x v="4"/>
    <n v="48.6"/>
    <x v="1"/>
    <d v="2022-07-28T00:00:00"/>
    <x v="0"/>
    <n v="81"/>
    <x v="1"/>
    <n v="0.3"/>
    <x v="0"/>
    <x v="0"/>
  </r>
  <r>
    <x v="3106"/>
    <n v="42"/>
    <x v="2"/>
    <x v="1"/>
    <x v="1"/>
    <n v="148.93"/>
    <x v="3"/>
    <n v="1489.3000000000002"/>
    <n v="86"/>
    <x v="0"/>
    <x v="1"/>
    <n v="26.9"/>
    <x v="1"/>
    <d v="2021-07-15T00:00:00"/>
    <x v="0"/>
    <n v="53"/>
    <x v="0"/>
    <n v="0.47"/>
    <x v="0"/>
    <x v="0"/>
  </r>
  <r>
    <x v="3106"/>
    <n v="74"/>
    <x v="3"/>
    <x v="1"/>
    <x v="3"/>
    <n v="135.01"/>
    <x v="2"/>
    <n v="945.06999999999994"/>
    <n v="30"/>
    <x v="0"/>
    <x v="1"/>
    <n v="87.9"/>
    <x v="0"/>
    <d v="2021-09-27T00:00:00"/>
    <x v="0"/>
    <n v="43"/>
    <x v="0"/>
    <n v="0.21"/>
    <x v="0"/>
    <x v="0"/>
  </r>
  <r>
    <x v="3107"/>
    <n v="41"/>
    <x v="2"/>
    <x v="0"/>
    <x v="3"/>
    <n v="78.099999999999994"/>
    <x v="2"/>
    <n v="546.69999999999993"/>
    <n v="182"/>
    <x v="0"/>
    <x v="0"/>
    <n v="31.1"/>
    <x v="1"/>
    <d v="2025-01-30T00:00:00"/>
    <x v="2"/>
    <n v="11"/>
    <x v="2"/>
    <n v="0.42"/>
    <x v="0"/>
    <x v="0"/>
  </r>
  <r>
    <x v="3107"/>
    <n v="30"/>
    <x v="1"/>
    <x v="1"/>
    <x v="4"/>
    <n v="178.71"/>
    <x v="0"/>
    <n v="1608.39"/>
    <n v="95"/>
    <x v="0"/>
    <x v="1"/>
    <n v="52.6"/>
    <x v="0"/>
    <d v="2021-01-23T00:00:00"/>
    <x v="0"/>
    <n v="50"/>
    <x v="0"/>
    <n v="0.56000000000000005"/>
    <x v="2"/>
    <x v="0"/>
  </r>
  <r>
    <x v="3108"/>
    <n v="30"/>
    <x v="1"/>
    <x v="1"/>
    <x v="8"/>
    <n v="101.08"/>
    <x v="7"/>
    <n v="808.64"/>
    <n v="176"/>
    <x v="1"/>
    <x v="2"/>
    <n v="25.6"/>
    <x v="1"/>
    <d v="2024-06-05T00:00:00"/>
    <x v="2"/>
    <n v="50"/>
    <x v="0"/>
    <n v="0.2"/>
    <x v="1"/>
    <x v="0"/>
  </r>
  <r>
    <x v="3109"/>
    <n v="33"/>
    <x v="1"/>
    <x v="0"/>
    <x v="1"/>
    <n v="40.08"/>
    <x v="7"/>
    <n v="320.64"/>
    <n v="57"/>
    <x v="0"/>
    <x v="3"/>
    <n v="21.7"/>
    <x v="1"/>
    <d v="2020-11-20T00:00:00"/>
    <x v="1"/>
    <n v="83"/>
    <x v="1"/>
    <n v="0.28999999999999998"/>
    <x v="0"/>
    <x v="0"/>
  </r>
  <r>
    <x v="3110"/>
    <n v="49"/>
    <x v="5"/>
    <x v="2"/>
    <x v="5"/>
    <n v="183.53"/>
    <x v="3"/>
    <n v="1835.3"/>
    <n v="128"/>
    <x v="0"/>
    <x v="4"/>
    <n v="2.6"/>
    <x v="2"/>
    <d v="2025-02-02T00:00:00"/>
    <x v="2"/>
    <n v="79"/>
    <x v="1"/>
    <n v="0.18"/>
    <x v="1"/>
    <x v="0"/>
  </r>
  <r>
    <x v="3111"/>
    <n v="44"/>
    <x v="2"/>
    <x v="0"/>
    <x v="5"/>
    <n v="153.58000000000001"/>
    <x v="3"/>
    <n v="1535.8000000000002"/>
    <n v="364"/>
    <x v="0"/>
    <x v="3"/>
    <n v="64.8"/>
    <x v="0"/>
    <d v="2021-03-08T00:00:00"/>
    <x v="0"/>
    <n v="94"/>
    <x v="1"/>
    <n v="0.51"/>
    <x v="2"/>
    <x v="0"/>
  </r>
  <r>
    <x v="3112"/>
    <n v="22"/>
    <x v="4"/>
    <x v="1"/>
    <x v="0"/>
    <n v="43.75"/>
    <x v="8"/>
    <n v="525"/>
    <n v="95"/>
    <x v="0"/>
    <x v="2"/>
    <n v="86"/>
    <x v="0"/>
    <d v="2020-11-26T00:00:00"/>
    <x v="1"/>
    <n v="33"/>
    <x v="2"/>
    <n v="0.41"/>
    <x v="0"/>
    <x v="0"/>
  </r>
  <r>
    <x v="3113"/>
    <n v="55"/>
    <x v="5"/>
    <x v="1"/>
    <x v="5"/>
    <m/>
    <x v="1"/>
    <n v="0"/>
    <n v="19"/>
    <x v="0"/>
    <x v="3"/>
    <n v="4.5"/>
    <x v="2"/>
    <d v="2021-04-29T00:00:00"/>
    <x v="0"/>
    <n v="78"/>
    <x v="1"/>
    <n v="0.54"/>
    <x v="2"/>
    <x v="1"/>
  </r>
  <r>
    <x v="3114"/>
    <n v="71"/>
    <x v="3"/>
    <x v="0"/>
    <x v="6"/>
    <n v="73.37"/>
    <x v="3"/>
    <n v="733.7"/>
    <n v="318"/>
    <x v="0"/>
    <x v="3"/>
    <n v="76.7"/>
    <x v="0"/>
    <d v="2024-09-16T00:00:00"/>
    <x v="2"/>
    <n v="58"/>
    <x v="0"/>
    <n v="0.12"/>
    <x v="1"/>
    <x v="0"/>
  </r>
  <r>
    <x v="3115"/>
    <n v="21"/>
    <x v="4"/>
    <x v="0"/>
    <x v="7"/>
    <n v="88.65"/>
    <x v="21"/>
    <n v="1773"/>
    <n v="210"/>
    <x v="0"/>
    <x v="1"/>
    <n v="75.5"/>
    <x v="0"/>
    <d v="2023-12-03T00:00:00"/>
    <x v="2"/>
    <n v="46"/>
    <x v="0"/>
    <n v="0.64"/>
    <x v="2"/>
    <x v="0"/>
  </r>
  <r>
    <x v="3115"/>
    <n v="19"/>
    <x v="4"/>
    <x v="0"/>
    <x v="7"/>
    <n v="95.08"/>
    <x v="8"/>
    <n v="1140.96"/>
    <n v="247"/>
    <x v="0"/>
    <x v="4"/>
    <n v="57.1"/>
    <x v="0"/>
    <d v="2024-02-12T00:00:00"/>
    <x v="2"/>
    <n v="87"/>
    <x v="1"/>
    <n v="0.38"/>
    <x v="0"/>
    <x v="0"/>
  </r>
  <r>
    <x v="3115"/>
    <n v="68"/>
    <x v="3"/>
    <x v="2"/>
    <x v="5"/>
    <n v="175.53"/>
    <x v="7"/>
    <n v="1404.24"/>
    <n v="32"/>
    <x v="0"/>
    <x v="0"/>
    <n v="81.7"/>
    <x v="0"/>
    <d v="2020-09-29T00:00:00"/>
    <x v="1"/>
    <n v="45"/>
    <x v="0"/>
    <n v="0.22"/>
    <x v="0"/>
    <x v="0"/>
  </r>
  <r>
    <x v="3116"/>
    <n v="26"/>
    <x v="1"/>
    <x v="1"/>
    <x v="4"/>
    <n v="51.02"/>
    <x v="4"/>
    <n v="306.12"/>
    <n v="266"/>
    <x v="0"/>
    <x v="4"/>
    <n v="24.1"/>
    <x v="1"/>
    <d v="2024-05-26T00:00:00"/>
    <x v="2"/>
    <n v="46"/>
    <x v="0"/>
    <n v="0.05"/>
    <x v="1"/>
    <x v="0"/>
  </r>
  <r>
    <x v="3116"/>
    <n v="26"/>
    <x v="1"/>
    <x v="0"/>
    <x v="5"/>
    <n v="131.27000000000001"/>
    <x v="7"/>
    <n v="1050.1600000000001"/>
    <n v="184"/>
    <x v="0"/>
    <x v="3"/>
    <n v="9.8000000000000007"/>
    <x v="2"/>
    <d v="2025-05-18T00:00:00"/>
    <x v="2"/>
    <n v="74"/>
    <x v="1"/>
    <n v="0.28000000000000003"/>
    <x v="0"/>
    <x v="0"/>
  </r>
  <r>
    <x v="3117"/>
    <n v="55"/>
    <x v="5"/>
    <x v="0"/>
    <x v="1"/>
    <n v="46.63"/>
    <x v="2"/>
    <n v="326.41000000000003"/>
    <n v="43"/>
    <x v="0"/>
    <x v="4"/>
    <n v="70.400000000000006"/>
    <x v="0"/>
    <d v="2023-08-06T00:00:00"/>
    <x v="2"/>
    <n v="3"/>
    <x v="2"/>
    <n v="0.33"/>
    <x v="0"/>
    <x v="0"/>
  </r>
  <r>
    <x v="3117"/>
    <n v="64"/>
    <x v="0"/>
    <x v="1"/>
    <x v="2"/>
    <n v="121.88"/>
    <x v="2"/>
    <n v="853.16"/>
    <n v="183"/>
    <x v="0"/>
    <x v="4"/>
    <n v="37.299999999999997"/>
    <x v="1"/>
    <d v="2021-08-11T00:00:00"/>
    <x v="0"/>
    <n v="68"/>
    <x v="1"/>
    <n v="0.26"/>
    <x v="0"/>
    <x v="0"/>
  </r>
  <r>
    <x v="3118"/>
    <n v="48"/>
    <x v="5"/>
    <x v="1"/>
    <x v="1"/>
    <n v="43.47"/>
    <x v="4"/>
    <n v="260.82"/>
    <n v="74"/>
    <x v="0"/>
    <x v="0"/>
    <n v="28.5"/>
    <x v="1"/>
    <d v="2022-05-31T00:00:00"/>
    <x v="0"/>
    <n v="88"/>
    <x v="1"/>
    <n v="0.19"/>
    <x v="1"/>
    <x v="0"/>
  </r>
  <r>
    <x v="3119"/>
    <n v="60"/>
    <x v="0"/>
    <x v="1"/>
    <x v="4"/>
    <n v="139.72"/>
    <x v="3"/>
    <n v="1397.2"/>
    <n v="273"/>
    <x v="0"/>
    <x v="2"/>
    <n v="82.6"/>
    <x v="0"/>
    <d v="2021-12-22T00:00:00"/>
    <x v="0"/>
    <n v="38"/>
    <x v="0"/>
    <n v="0.2"/>
    <x v="1"/>
    <x v="0"/>
  </r>
  <r>
    <x v="3120"/>
    <n v="30"/>
    <x v="1"/>
    <x v="0"/>
    <x v="7"/>
    <n v="31.16"/>
    <x v="6"/>
    <n v="342.76"/>
    <n v="276"/>
    <x v="0"/>
    <x v="3"/>
    <n v="55.8"/>
    <x v="0"/>
    <d v="2024-03-16T00:00:00"/>
    <x v="2"/>
    <n v="80"/>
    <x v="1"/>
    <n v="0.22"/>
    <x v="0"/>
    <x v="0"/>
  </r>
  <r>
    <x v="3121"/>
    <n v="35"/>
    <x v="1"/>
    <x v="2"/>
    <x v="0"/>
    <n v="81"/>
    <x v="6"/>
    <n v="891"/>
    <n v="67"/>
    <x v="0"/>
    <x v="0"/>
    <n v="82.4"/>
    <x v="0"/>
    <d v="2024-07-17T00:00:00"/>
    <x v="2"/>
    <n v="23"/>
    <x v="2"/>
    <n v="0.28000000000000003"/>
    <x v="0"/>
    <x v="0"/>
  </r>
  <r>
    <x v="3121"/>
    <n v="34"/>
    <x v="1"/>
    <x v="2"/>
    <x v="8"/>
    <n v="131.94"/>
    <x v="7"/>
    <n v="1055.52"/>
    <n v="131"/>
    <x v="0"/>
    <x v="3"/>
    <n v="64.5"/>
    <x v="0"/>
    <d v="2024-03-11T00:00:00"/>
    <x v="2"/>
    <n v="94"/>
    <x v="1"/>
    <n v="0.27"/>
    <x v="0"/>
    <x v="0"/>
  </r>
  <r>
    <x v="3122"/>
    <n v="53"/>
    <x v="5"/>
    <x v="1"/>
    <x v="1"/>
    <n v="62.17"/>
    <x v="4"/>
    <n v="373.02"/>
    <n v="116"/>
    <x v="0"/>
    <x v="1"/>
    <n v="49.3"/>
    <x v="1"/>
    <d v="2023-05-15T00:00:00"/>
    <x v="2"/>
    <n v="45"/>
    <x v="0"/>
    <n v="0.43"/>
    <x v="0"/>
    <x v="0"/>
  </r>
  <r>
    <x v="3122"/>
    <n v="41"/>
    <x v="2"/>
    <x v="0"/>
    <x v="2"/>
    <n v="89.76"/>
    <x v="0"/>
    <n v="807.84"/>
    <n v="39"/>
    <x v="0"/>
    <x v="1"/>
    <n v="86.2"/>
    <x v="0"/>
    <d v="2024-09-09T00:00:00"/>
    <x v="2"/>
    <n v="62"/>
    <x v="0"/>
    <n v="0.37"/>
    <x v="0"/>
    <x v="0"/>
  </r>
  <r>
    <x v="3123"/>
    <n v="77"/>
    <x v="3"/>
    <x v="1"/>
    <x v="0"/>
    <n v="58.95"/>
    <x v="4"/>
    <n v="353.70000000000005"/>
    <n v="357"/>
    <x v="0"/>
    <x v="0"/>
    <n v="72.099999999999994"/>
    <x v="0"/>
    <d v="2020-08-04T00:00:00"/>
    <x v="1"/>
    <n v="27"/>
    <x v="2"/>
    <n v="0.46"/>
    <x v="0"/>
    <x v="0"/>
  </r>
  <r>
    <x v="3124"/>
    <n v="20"/>
    <x v="4"/>
    <x v="0"/>
    <x v="2"/>
    <n v="110.64"/>
    <x v="4"/>
    <n v="663.84"/>
    <n v="235"/>
    <x v="0"/>
    <x v="1"/>
    <n v="31.5"/>
    <x v="1"/>
    <d v="2024-03-12T00:00:00"/>
    <x v="2"/>
    <n v="72"/>
    <x v="1"/>
    <n v="0.09"/>
    <x v="1"/>
    <x v="0"/>
  </r>
  <r>
    <x v="3125"/>
    <n v="43"/>
    <x v="2"/>
    <x v="1"/>
    <x v="1"/>
    <n v="101.16"/>
    <x v="2"/>
    <n v="708.12"/>
    <n v="62"/>
    <x v="0"/>
    <x v="0"/>
    <n v="89"/>
    <x v="0"/>
    <d v="2021-03-02T00:00:00"/>
    <x v="0"/>
    <n v="69"/>
    <x v="1"/>
    <n v="0.28000000000000003"/>
    <x v="0"/>
    <x v="0"/>
  </r>
  <r>
    <x v="3126"/>
    <n v="34"/>
    <x v="1"/>
    <x v="1"/>
    <x v="0"/>
    <n v="19.63"/>
    <x v="8"/>
    <n v="235.56"/>
    <n v="303"/>
    <x v="0"/>
    <x v="4"/>
    <n v="62.7"/>
    <x v="0"/>
    <d v="2022-11-30T00:00:00"/>
    <x v="0"/>
    <n v="3"/>
    <x v="2"/>
    <n v="0.31"/>
    <x v="0"/>
    <x v="0"/>
  </r>
  <r>
    <x v="3127"/>
    <n v="34"/>
    <x v="1"/>
    <x v="1"/>
    <x v="4"/>
    <n v="82.51"/>
    <x v="0"/>
    <n v="742.59"/>
    <n v="43"/>
    <x v="0"/>
    <x v="2"/>
    <n v="55.9"/>
    <x v="0"/>
    <d v="2020-10-28T00:00:00"/>
    <x v="1"/>
    <n v="77"/>
    <x v="1"/>
    <n v="0.49"/>
    <x v="0"/>
    <x v="0"/>
  </r>
  <r>
    <x v="3128"/>
    <n v="32"/>
    <x v="1"/>
    <x v="0"/>
    <x v="0"/>
    <n v="113.68"/>
    <x v="0"/>
    <n v="1023.1200000000001"/>
    <n v="230"/>
    <x v="0"/>
    <x v="4"/>
    <n v="93.1"/>
    <x v="0"/>
    <d v="2021-11-08T00:00:00"/>
    <x v="0"/>
    <n v="19"/>
    <x v="2"/>
    <n v="0.48"/>
    <x v="0"/>
    <x v="0"/>
  </r>
  <r>
    <x v="3129"/>
    <n v="33"/>
    <x v="1"/>
    <x v="0"/>
    <x v="6"/>
    <n v="18.739999999999998"/>
    <x v="6"/>
    <n v="206.14"/>
    <n v="92"/>
    <x v="0"/>
    <x v="4"/>
    <n v="57.8"/>
    <x v="0"/>
    <d v="2022-12-24T00:00:00"/>
    <x v="0"/>
    <n v="69"/>
    <x v="1"/>
    <n v="0.26"/>
    <x v="0"/>
    <x v="0"/>
  </r>
  <r>
    <x v="3130"/>
    <n v="38"/>
    <x v="2"/>
    <x v="1"/>
    <x v="3"/>
    <n v="85.8"/>
    <x v="5"/>
    <n v="1458.6"/>
    <n v="34"/>
    <x v="0"/>
    <x v="4"/>
    <n v="55.1"/>
    <x v="0"/>
    <d v="2020-09-11T00:00:00"/>
    <x v="1"/>
    <n v="63"/>
    <x v="0"/>
    <n v="0.16"/>
    <x v="1"/>
    <x v="0"/>
  </r>
  <r>
    <x v="3130"/>
    <n v="22"/>
    <x v="4"/>
    <x v="1"/>
    <x v="7"/>
    <n v="65.2"/>
    <x v="0"/>
    <n v="586.80000000000007"/>
    <n v="15"/>
    <x v="0"/>
    <x v="2"/>
    <n v="32.200000000000003"/>
    <x v="1"/>
    <d v="2022-09-30T00:00:00"/>
    <x v="0"/>
    <n v="66"/>
    <x v="0"/>
    <n v="0.11"/>
    <x v="1"/>
    <x v="0"/>
  </r>
  <r>
    <x v="3131"/>
    <n v="60"/>
    <x v="0"/>
    <x v="0"/>
    <x v="2"/>
    <n v="22.68"/>
    <x v="1"/>
    <n v="294.83999999999997"/>
    <n v="87"/>
    <x v="0"/>
    <x v="2"/>
    <n v="43.8"/>
    <x v="1"/>
    <d v="2021-08-30T00:00:00"/>
    <x v="0"/>
    <n v="3"/>
    <x v="2"/>
    <n v="0.32"/>
    <x v="0"/>
    <x v="0"/>
  </r>
  <r>
    <x v="3132"/>
    <n v="45"/>
    <x v="2"/>
    <x v="0"/>
    <x v="1"/>
    <n v="85.48"/>
    <x v="13"/>
    <n v="1196.72"/>
    <n v="172"/>
    <x v="0"/>
    <x v="1"/>
    <n v="0"/>
    <x v="2"/>
    <d v="2021-08-10T00:00:00"/>
    <x v="0"/>
    <n v="98"/>
    <x v="1"/>
    <n v="0.83"/>
    <x v="2"/>
    <x v="0"/>
  </r>
  <r>
    <x v="3132"/>
    <n v="65"/>
    <x v="0"/>
    <x v="1"/>
    <x v="9"/>
    <n v="49.53"/>
    <x v="4"/>
    <n v="297.18"/>
    <n v="57"/>
    <x v="0"/>
    <x v="0"/>
    <n v="61.2"/>
    <x v="0"/>
    <d v="2020-08-03T00:00:00"/>
    <x v="1"/>
    <n v="99"/>
    <x v="1"/>
    <n v="0.2"/>
    <x v="1"/>
    <x v="0"/>
  </r>
  <r>
    <x v="3133"/>
    <n v="76"/>
    <x v="3"/>
    <x v="0"/>
    <x v="6"/>
    <n v="192.43"/>
    <x v="4"/>
    <n v="1154.58"/>
    <n v="107"/>
    <x v="0"/>
    <x v="2"/>
    <n v="82.1"/>
    <x v="0"/>
    <d v="2023-11-05T00:00:00"/>
    <x v="2"/>
    <n v="29"/>
    <x v="2"/>
    <n v="0.11"/>
    <x v="1"/>
    <x v="0"/>
  </r>
  <r>
    <x v="3134"/>
    <n v="62"/>
    <x v="0"/>
    <x v="1"/>
    <x v="7"/>
    <n v="22.15"/>
    <x v="4"/>
    <n v="132.89999999999998"/>
    <n v="68"/>
    <x v="0"/>
    <x v="4"/>
    <n v="82.2"/>
    <x v="0"/>
    <d v="2022-05-14T00:00:00"/>
    <x v="0"/>
    <n v="72"/>
    <x v="1"/>
    <n v="0.26"/>
    <x v="0"/>
    <x v="0"/>
  </r>
  <r>
    <x v="3134"/>
    <n v="78"/>
    <x v="3"/>
    <x v="0"/>
    <x v="8"/>
    <n v="132.41"/>
    <x v="8"/>
    <n v="1588.92"/>
    <n v="244"/>
    <x v="0"/>
    <x v="2"/>
    <n v="42.2"/>
    <x v="1"/>
    <d v="2025-06-23T00:00:00"/>
    <x v="2"/>
    <n v="71"/>
    <x v="1"/>
    <n v="0.13"/>
    <x v="1"/>
    <x v="0"/>
  </r>
  <r>
    <x v="3135"/>
    <n v="34"/>
    <x v="1"/>
    <x v="1"/>
    <x v="6"/>
    <n v="63.21"/>
    <x v="13"/>
    <n v="884.94"/>
    <n v="131"/>
    <x v="0"/>
    <x v="2"/>
    <n v="13.1"/>
    <x v="2"/>
    <d v="2024-05-13T00:00:00"/>
    <x v="2"/>
    <n v="99"/>
    <x v="1"/>
    <n v="0.21"/>
    <x v="0"/>
    <x v="0"/>
  </r>
  <r>
    <x v="3135"/>
    <n v="51"/>
    <x v="5"/>
    <x v="0"/>
    <x v="0"/>
    <n v="214.18"/>
    <x v="8"/>
    <n v="2570.16"/>
    <n v="324"/>
    <x v="0"/>
    <x v="2"/>
    <n v="92.7"/>
    <x v="0"/>
    <d v="2020-08-01T00:00:00"/>
    <x v="1"/>
    <n v="37"/>
    <x v="0"/>
    <n v="0.27"/>
    <x v="0"/>
    <x v="0"/>
  </r>
  <r>
    <x v="3136"/>
    <n v="41"/>
    <x v="2"/>
    <x v="1"/>
    <x v="5"/>
    <n v="224.17"/>
    <x v="2"/>
    <n v="1569.1899999999998"/>
    <n v="190"/>
    <x v="0"/>
    <x v="1"/>
    <n v="90.5"/>
    <x v="0"/>
    <d v="2021-05-18T00:00:00"/>
    <x v="0"/>
    <n v="29"/>
    <x v="2"/>
    <n v="0.28000000000000003"/>
    <x v="0"/>
    <x v="0"/>
  </r>
  <r>
    <x v="3137"/>
    <n v="44"/>
    <x v="2"/>
    <x v="1"/>
    <x v="9"/>
    <n v="42.12"/>
    <x v="7"/>
    <n v="336.96"/>
    <n v="143"/>
    <x v="0"/>
    <x v="3"/>
    <n v="53"/>
    <x v="0"/>
    <d v="2023-11-25T00:00:00"/>
    <x v="2"/>
    <n v="37"/>
    <x v="0"/>
    <n v="0.28000000000000003"/>
    <x v="0"/>
    <x v="0"/>
  </r>
  <r>
    <x v="3138"/>
    <n v="76"/>
    <x v="3"/>
    <x v="1"/>
    <x v="4"/>
    <m/>
    <x v="6"/>
    <n v="0"/>
    <n v="146"/>
    <x v="0"/>
    <x v="3"/>
    <n v="71.900000000000006"/>
    <x v="0"/>
    <d v="2022-01-20T00:00:00"/>
    <x v="0"/>
    <n v="36"/>
    <x v="0"/>
    <n v="0.12"/>
    <x v="1"/>
    <x v="1"/>
  </r>
  <r>
    <x v="3139"/>
    <n v="43"/>
    <x v="2"/>
    <x v="1"/>
    <x v="4"/>
    <n v="40.65"/>
    <x v="5"/>
    <n v="691.05"/>
    <n v="351"/>
    <x v="0"/>
    <x v="2"/>
    <n v="0.8"/>
    <x v="2"/>
    <d v="2023-05-08T00:00:00"/>
    <x v="2"/>
    <n v="24"/>
    <x v="2"/>
    <n v="0.46"/>
    <x v="0"/>
    <x v="0"/>
  </r>
  <r>
    <x v="3139"/>
    <n v="53"/>
    <x v="5"/>
    <x v="0"/>
    <x v="3"/>
    <n v="109.54"/>
    <x v="1"/>
    <n v="1424.02"/>
    <n v="89"/>
    <x v="0"/>
    <x v="2"/>
    <n v="0"/>
    <x v="2"/>
    <d v="2025-02-03T00:00:00"/>
    <x v="2"/>
    <n v="26"/>
    <x v="2"/>
    <n v="0.15"/>
    <x v="1"/>
    <x v="0"/>
  </r>
  <r>
    <x v="3140"/>
    <n v="50"/>
    <x v="5"/>
    <x v="1"/>
    <x v="5"/>
    <n v="215.78"/>
    <x v="2"/>
    <n v="1510.46"/>
    <n v="360"/>
    <x v="0"/>
    <x v="4"/>
    <n v="64.5"/>
    <x v="0"/>
    <d v="2021-06-03T00:00:00"/>
    <x v="0"/>
    <n v="23"/>
    <x v="2"/>
    <n v="7.0000000000000007E-2"/>
    <x v="1"/>
    <x v="0"/>
  </r>
  <r>
    <x v="3141"/>
    <n v="20"/>
    <x v="4"/>
    <x v="0"/>
    <x v="2"/>
    <n v="28.83"/>
    <x v="0"/>
    <n v="259.46999999999997"/>
    <n v="224"/>
    <x v="0"/>
    <x v="1"/>
    <n v="34.200000000000003"/>
    <x v="1"/>
    <d v="2023-10-07T00:00:00"/>
    <x v="2"/>
    <n v="60"/>
    <x v="0"/>
    <n v="0.02"/>
    <x v="1"/>
    <x v="0"/>
  </r>
  <r>
    <x v="3142"/>
    <n v="49"/>
    <x v="5"/>
    <x v="1"/>
    <x v="7"/>
    <n v="405.77"/>
    <x v="7"/>
    <n v="3246.16"/>
    <n v="165"/>
    <x v="0"/>
    <x v="3"/>
    <n v="41.6"/>
    <x v="1"/>
    <d v="2022-09-10T00:00:00"/>
    <x v="0"/>
    <n v="47"/>
    <x v="0"/>
    <n v="0.21"/>
    <x v="0"/>
    <x v="0"/>
  </r>
  <r>
    <x v="3143"/>
    <n v="38"/>
    <x v="2"/>
    <x v="1"/>
    <x v="5"/>
    <n v="44.54"/>
    <x v="5"/>
    <n v="757.18"/>
    <n v="244"/>
    <x v="0"/>
    <x v="1"/>
    <n v="26.1"/>
    <x v="1"/>
    <d v="2023-12-15T00:00:00"/>
    <x v="2"/>
    <n v="78"/>
    <x v="1"/>
    <n v="0.61"/>
    <x v="2"/>
    <x v="0"/>
  </r>
  <r>
    <x v="3143"/>
    <n v="38"/>
    <x v="2"/>
    <x v="2"/>
    <x v="9"/>
    <n v="69.7"/>
    <x v="10"/>
    <n v="348.5"/>
    <n v="75"/>
    <x v="0"/>
    <x v="2"/>
    <n v="83.9"/>
    <x v="0"/>
    <d v="2021-11-03T00:00:00"/>
    <x v="0"/>
    <n v="36"/>
    <x v="0"/>
    <n v="0.08"/>
    <x v="1"/>
    <x v="0"/>
  </r>
  <r>
    <x v="3144"/>
    <n v="67"/>
    <x v="3"/>
    <x v="0"/>
    <x v="2"/>
    <n v="154.01"/>
    <x v="3"/>
    <n v="1540.1"/>
    <n v="316"/>
    <x v="0"/>
    <x v="3"/>
    <n v="56.6"/>
    <x v="0"/>
    <d v="2025-03-03T00:00:00"/>
    <x v="2"/>
    <n v="91"/>
    <x v="1"/>
    <n v="0.15"/>
    <x v="1"/>
    <x v="0"/>
  </r>
  <r>
    <x v="3145"/>
    <n v="22"/>
    <x v="4"/>
    <x v="0"/>
    <x v="4"/>
    <n v="121.61"/>
    <x v="10"/>
    <n v="608.04999999999995"/>
    <n v="262"/>
    <x v="0"/>
    <x v="2"/>
    <n v="36.4"/>
    <x v="1"/>
    <d v="2023-08-03T00:00:00"/>
    <x v="2"/>
    <n v="26"/>
    <x v="2"/>
    <n v="0.25"/>
    <x v="0"/>
    <x v="0"/>
  </r>
  <r>
    <x v="3146"/>
    <n v="30"/>
    <x v="1"/>
    <x v="0"/>
    <x v="4"/>
    <n v="63.69"/>
    <x v="8"/>
    <n v="764.28"/>
    <n v="108"/>
    <x v="0"/>
    <x v="2"/>
    <n v="53.8"/>
    <x v="0"/>
    <d v="2022-09-04T00:00:00"/>
    <x v="0"/>
    <n v="81"/>
    <x v="1"/>
    <n v="0.17"/>
    <x v="1"/>
    <x v="0"/>
  </r>
  <r>
    <x v="3147"/>
    <n v="59"/>
    <x v="0"/>
    <x v="1"/>
    <x v="6"/>
    <n v="135.16"/>
    <x v="6"/>
    <n v="1486.76"/>
    <n v="262"/>
    <x v="0"/>
    <x v="0"/>
    <n v="56.4"/>
    <x v="0"/>
    <d v="2022-03-26T00:00:00"/>
    <x v="0"/>
    <n v="21"/>
    <x v="2"/>
    <n v="0.5"/>
    <x v="0"/>
    <x v="0"/>
  </r>
  <r>
    <x v="3148"/>
    <n v="71"/>
    <x v="3"/>
    <x v="1"/>
    <x v="8"/>
    <n v="84.86"/>
    <x v="8"/>
    <n v="1018.3199999999999"/>
    <n v="94"/>
    <x v="0"/>
    <x v="4"/>
    <n v="3.6"/>
    <x v="2"/>
    <d v="2022-05-27T00:00:00"/>
    <x v="0"/>
    <n v="54"/>
    <x v="0"/>
    <n v="0.21"/>
    <x v="0"/>
    <x v="0"/>
  </r>
  <r>
    <x v="3148"/>
    <n v="38"/>
    <x v="2"/>
    <x v="0"/>
    <x v="6"/>
    <n v="25.21"/>
    <x v="0"/>
    <n v="226.89000000000001"/>
    <n v="3"/>
    <x v="0"/>
    <x v="4"/>
    <n v="29.4"/>
    <x v="1"/>
    <d v="2020-09-20T00:00:00"/>
    <x v="1"/>
    <n v="71"/>
    <x v="1"/>
    <n v="0.06"/>
    <x v="1"/>
    <x v="0"/>
  </r>
  <r>
    <x v="3149"/>
    <n v="20"/>
    <x v="4"/>
    <x v="1"/>
    <x v="0"/>
    <n v="75.959999999999994"/>
    <x v="9"/>
    <n v="1139.3999999999999"/>
    <n v="288"/>
    <x v="0"/>
    <x v="1"/>
    <n v="84.8"/>
    <x v="0"/>
    <d v="2024-06-05T00:00:00"/>
    <x v="2"/>
    <n v="30"/>
    <x v="2"/>
    <n v="0.34"/>
    <x v="0"/>
    <x v="0"/>
  </r>
  <r>
    <x v="3150"/>
    <n v="45"/>
    <x v="2"/>
    <x v="0"/>
    <x v="7"/>
    <n v="105.93"/>
    <x v="9"/>
    <n v="1588.95"/>
    <n v="213"/>
    <x v="0"/>
    <x v="1"/>
    <n v="95.1"/>
    <x v="0"/>
    <d v="2021-10-07T00:00:00"/>
    <x v="0"/>
    <n v="5"/>
    <x v="2"/>
    <n v="0.35"/>
    <x v="0"/>
    <x v="0"/>
  </r>
  <r>
    <x v="3151"/>
    <n v="71"/>
    <x v="3"/>
    <x v="1"/>
    <x v="6"/>
    <n v="74.78"/>
    <x v="9"/>
    <n v="1121.7"/>
    <n v="193"/>
    <x v="0"/>
    <x v="1"/>
    <n v="84.6"/>
    <x v="0"/>
    <d v="2022-09-29T00:00:00"/>
    <x v="0"/>
    <n v="96"/>
    <x v="1"/>
    <n v="0.35"/>
    <x v="0"/>
    <x v="0"/>
  </r>
  <r>
    <x v="3152"/>
    <n v="79"/>
    <x v="3"/>
    <x v="2"/>
    <x v="6"/>
    <n v="128.41"/>
    <x v="10"/>
    <n v="642.04999999999995"/>
    <n v="245"/>
    <x v="0"/>
    <x v="0"/>
    <n v="92.1"/>
    <x v="0"/>
    <d v="2022-04-02T00:00:00"/>
    <x v="0"/>
    <n v="91"/>
    <x v="1"/>
    <n v="0.26"/>
    <x v="0"/>
    <x v="0"/>
  </r>
  <r>
    <x v="3152"/>
    <n v="29"/>
    <x v="1"/>
    <x v="1"/>
    <x v="0"/>
    <n v="179.67"/>
    <x v="13"/>
    <n v="2515.3799999999997"/>
    <n v="206"/>
    <x v="0"/>
    <x v="0"/>
    <n v="16"/>
    <x v="2"/>
    <d v="2022-01-13T00:00:00"/>
    <x v="0"/>
    <n v="9"/>
    <x v="2"/>
    <n v="0.32"/>
    <x v="0"/>
    <x v="0"/>
  </r>
  <r>
    <x v="3153"/>
    <n v="18"/>
    <x v="4"/>
    <x v="1"/>
    <x v="5"/>
    <n v="104.04"/>
    <x v="1"/>
    <n v="1352.52"/>
    <n v="359"/>
    <x v="0"/>
    <x v="4"/>
    <n v="37.5"/>
    <x v="1"/>
    <d v="2024-08-13T00:00:00"/>
    <x v="2"/>
    <n v="24"/>
    <x v="2"/>
    <n v="0.32"/>
    <x v="0"/>
    <x v="0"/>
  </r>
  <r>
    <x v="3154"/>
    <n v="56"/>
    <x v="0"/>
    <x v="2"/>
    <x v="9"/>
    <n v="49.34"/>
    <x v="7"/>
    <n v="394.72"/>
    <n v="333"/>
    <x v="0"/>
    <x v="0"/>
    <n v="21.7"/>
    <x v="1"/>
    <d v="2024-01-02T00:00:00"/>
    <x v="2"/>
    <n v="92"/>
    <x v="1"/>
    <n v="0.23"/>
    <x v="0"/>
    <x v="0"/>
  </r>
  <r>
    <x v="3155"/>
    <n v="40"/>
    <x v="2"/>
    <x v="0"/>
    <x v="7"/>
    <n v="44.78"/>
    <x v="0"/>
    <n v="403.02"/>
    <n v="202"/>
    <x v="0"/>
    <x v="4"/>
    <n v="94.2"/>
    <x v="0"/>
    <d v="2022-06-25T00:00:00"/>
    <x v="0"/>
    <n v="81"/>
    <x v="1"/>
    <n v="0.17"/>
    <x v="1"/>
    <x v="0"/>
  </r>
  <r>
    <x v="3156"/>
    <n v="68"/>
    <x v="3"/>
    <x v="1"/>
    <x v="5"/>
    <n v="198.29"/>
    <x v="3"/>
    <n v="1982.8999999999999"/>
    <n v="200"/>
    <x v="0"/>
    <x v="2"/>
    <n v="22.2"/>
    <x v="1"/>
    <d v="2024-12-06T00:00:00"/>
    <x v="2"/>
    <n v="34"/>
    <x v="0"/>
    <n v="0.64"/>
    <x v="2"/>
    <x v="0"/>
  </r>
  <r>
    <x v="3156"/>
    <n v="40"/>
    <x v="2"/>
    <x v="1"/>
    <x v="2"/>
    <n v="126.13"/>
    <x v="13"/>
    <n v="1765.82"/>
    <n v="279"/>
    <x v="0"/>
    <x v="4"/>
    <n v="78.3"/>
    <x v="0"/>
    <d v="2022-09-20T00:00:00"/>
    <x v="0"/>
    <n v="41"/>
    <x v="0"/>
    <n v="0.43"/>
    <x v="0"/>
    <x v="0"/>
  </r>
  <r>
    <x v="3157"/>
    <n v="30"/>
    <x v="1"/>
    <x v="1"/>
    <x v="7"/>
    <n v="133.69"/>
    <x v="0"/>
    <n v="1203.21"/>
    <n v="100"/>
    <x v="0"/>
    <x v="0"/>
    <n v="21.1"/>
    <x v="1"/>
    <d v="2023-05-11T00:00:00"/>
    <x v="2"/>
    <n v="40"/>
    <x v="0"/>
    <n v="0.52"/>
    <x v="2"/>
    <x v="0"/>
  </r>
  <r>
    <x v="3158"/>
    <n v="41"/>
    <x v="2"/>
    <x v="2"/>
    <x v="0"/>
    <n v="49.73"/>
    <x v="10"/>
    <n v="248.64999999999998"/>
    <n v="37"/>
    <x v="0"/>
    <x v="4"/>
    <n v="5.5"/>
    <x v="2"/>
    <d v="2022-07-28T00:00:00"/>
    <x v="0"/>
    <n v="2"/>
    <x v="2"/>
    <n v="0.11"/>
    <x v="1"/>
    <x v="0"/>
  </r>
  <r>
    <x v="3159"/>
    <n v="23"/>
    <x v="4"/>
    <x v="0"/>
    <x v="6"/>
    <n v="101.92"/>
    <x v="7"/>
    <n v="815.36"/>
    <n v="207"/>
    <x v="0"/>
    <x v="1"/>
    <n v="13.2"/>
    <x v="2"/>
    <d v="2023-11-17T00:00:00"/>
    <x v="2"/>
    <n v="75"/>
    <x v="1"/>
    <n v="0.22"/>
    <x v="0"/>
    <x v="0"/>
  </r>
  <r>
    <x v="3160"/>
    <n v="55"/>
    <x v="5"/>
    <x v="0"/>
    <x v="1"/>
    <n v="88.6"/>
    <x v="13"/>
    <n v="1240.3999999999999"/>
    <n v="297"/>
    <x v="0"/>
    <x v="4"/>
    <n v="0"/>
    <x v="2"/>
    <d v="2021-08-11T00:00:00"/>
    <x v="0"/>
    <n v="45"/>
    <x v="0"/>
    <n v="0.27"/>
    <x v="0"/>
    <x v="0"/>
  </r>
  <r>
    <x v="3161"/>
    <n v="65"/>
    <x v="0"/>
    <x v="0"/>
    <x v="0"/>
    <n v="230.71"/>
    <x v="7"/>
    <n v="1845.68"/>
    <n v="340"/>
    <x v="0"/>
    <x v="3"/>
    <n v="39.9"/>
    <x v="1"/>
    <d v="2024-01-16T00:00:00"/>
    <x v="2"/>
    <n v="63"/>
    <x v="0"/>
    <n v="0.45"/>
    <x v="0"/>
    <x v="0"/>
  </r>
  <r>
    <x v="3161"/>
    <n v="28"/>
    <x v="1"/>
    <x v="1"/>
    <x v="7"/>
    <n v="222.22"/>
    <x v="9"/>
    <n v="3333.3"/>
    <n v="214"/>
    <x v="0"/>
    <x v="1"/>
    <n v="78.400000000000006"/>
    <x v="0"/>
    <d v="2022-03-18T00:00:00"/>
    <x v="0"/>
    <n v="50"/>
    <x v="0"/>
    <n v="0.49"/>
    <x v="0"/>
    <x v="0"/>
  </r>
  <r>
    <x v="3161"/>
    <n v="24"/>
    <x v="4"/>
    <x v="1"/>
    <x v="7"/>
    <n v="58.54"/>
    <x v="2"/>
    <n v="409.78"/>
    <n v="148"/>
    <x v="0"/>
    <x v="0"/>
    <n v="0"/>
    <x v="2"/>
    <d v="2023-10-19T00:00:00"/>
    <x v="2"/>
    <n v="19"/>
    <x v="2"/>
    <n v="0.27"/>
    <x v="0"/>
    <x v="0"/>
  </r>
  <r>
    <x v="3162"/>
    <n v="42"/>
    <x v="2"/>
    <x v="0"/>
    <x v="9"/>
    <n v="123.59"/>
    <x v="13"/>
    <n v="1730.26"/>
    <n v="178"/>
    <x v="0"/>
    <x v="0"/>
    <n v="47.8"/>
    <x v="1"/>
    <d v="2020-07-25T00:00:00"/>
    <x v="1"/>
    <n v="99"/>
    <x v="1"/>
    <n v="0.39"/>
    <x v="0"/>
    <x v="0"/>
  </r>
  <r>
    <x v="3163"/>
    <n v="69"/>
    <x v="3"/>
    <x v="0"/>
    <x v="5"/>
    <n v="52.05"/>
    <x v="0"/>
    <n v="468.45"/>
    <n v="66"/>
    <x v="0"/>
    <x v="3"/>
    <n v="88.9"/>
    <x v="0"/>
    <d v="2021-02-17T00:00:00"/>
    <x v="0"/>
    <n v="40"/>
    <x v="0"/>
    <n v="0.27"/>
    <x v="0"/>
    <x v="0"/>
  </r>
  <r>
    <x v="3164"/>
    <n v="29"/>
    <x v="1"/>
    <x v="0"/>
    <x v="2"/>
    <n v="54.52"/>
    <x v="9"/>
    <n v="817.80000000000007"/>
    <n v="67"/>
    <x v="0"/>
    <x v="1"/>
    <n v="44.7"/>
    <x v="1"/>
    <d v="2024-06-08T00:00:00"/>
    <x v="2"/>
    <n v="30"/>
    <x v="2"/>
    <n v="0.49"/>
    <x v="0"/>
    <x v="0"/>
  </r>
  <r>
    <x v="3165"/>
    <n v="29"/>
    <x v="1"/>
    <x v="1"/>
    <x v="4"/>
    <n v="38.85"/>
    <x v="13"/>
    <n v="543.9"/>
    <n v="294"/>
    <x v="0"/>
    <x v="3"/>
    <n v="81"/>
    <x v="0"/>
    <d v="2022-01-18T00:00:00"/>
    <x v="0"/>
    <n v="25"/>
    <x v="2"/>
    <n v="0.05"/>
    <x v="1"/>
    <x v="0"/>
  </r>
  <r>
    <x v="3166"/>
    <n v="77"/>
    <x v="3"/>
    <x v="2"/>
    <x v="7"/>
    <n v="112.16"/>
    <x v="8"/>
    <n v="1345.92"/>
    <n v="202"/>
    <x v="0"/>
    <x v="3"/>
    <n v="27"/>
    <x v="1"/>
    <d v="2022-12-05T00:00:00"/>
    <x v="0"/>
    <n v="51"/>
    <x v="0"/>
    <n v="0.33"/>
    <x v="0"/>
    <x v="0"/>
  </r>
  <r>
    <x v="3167"/>
    <n v="57"/>
    <x v="0"/>
    <x v="1"/>
    <x v="6"/>
    <n v="14.19"/>
    <x v="0"/>
    <n v="127.71"/>
    <n v="9"/>
    <x v="1"/>
    <x v="0"/>
    <n v="73"/>
    <x v="0"/>
    <d v="2021-02-15T00:00:00"/>
    <x v="0"/>
    <n v="24"/>
    <x v="2"/>
    <n v="0.22"/>
    <x v="0"/>
    <x v="0"/>
  </r>
  <r>
    <x v="3167"/>
    <n v="71"/>
    <x v="3"/>
    <x v="0"/>
    <x v="8"/>
    <n v="36.35"/>
    <x v="0"/>
    <n v="327.15000000000003"/>
    <n v="310"/>
    <x v="0"/>
    <x v="0"/>
    <n v="32.6"/>
    <x v="1"/>
    <d v="2024-11-12T00:00:00"/>
    <x v="2"/>
    <n v="33"/>
    <x v="2"/>
    <n v="0.22"/>
    <x v="0"/>
    <x v="0"/>
  </r>
  <r>
    <x v="3168"/>
    <n v="21"/>
    <x v="4"/>
    <x v="1"/>
    <x v="1"/>
    <n v="256.51"/>
    <x v="7"/>
    <n v="2052.08"/>
    <n v="255"/>
    <x v="0"/>
    <x v="1"/>
    <n v="49.2"/>
    <x v="1"/>
    <d v="2023-03-23T00:00:00"/>
    <x v="2"/>
    <n v="60"/>
    <x v="0"/>
    <n v="0.56000000000000005"/>
    <x v="2"/>
    <x v="0"/>
  </r>
  <r>
    <x v="3168"/>
    <n v="34"/>
    <x v="1"/>
    <x v="0"/>
    <x v="4"/>
    <n v="26.36"/>
    <x v="6"/>
    <n v="289.95999999999998"/>
    <n v="251"/>
    <x v="0"/>
    <x v="3"/>
    <n v="98.7"/>
    <x v="0"/>
    <d v="2022-05-14T00:00:00"/>
    <x v="0"/>
    <n v="18"/>
    <x v="2"/>
    <n v="0.32"/>
    <x v="0"/>
    <x v="0"/>
  </r>
  <r>
    <x v="3169"/>
    <n v="79"/>
    <x v="3"/>
    <x v="0"/>
    <x v="1"/>
    <n v="28.69"/>
    <x v="13"/>
    <n v="401.66"/>
    <n v="315"/>
    <x v="0"/>
    <x v="4"/>
    <n v="72.599999999999994"/>
    <x v="0"/>
    <d v="2024-01-26T00:00:00"/>
    <x v="2"/>
    <n v="87"/>
    <x v="1"/>
    <n v="0.2"/>
    <x v="1"/>
    <x v="0"/>
  </r>
  <r>
    <x v="3170"/>
    <n v="79"/>
    <x v="3"/>
    <x v="0"/>
    <x v="7"/>
    <n v="140.24"/>
    <x v="1"/>
    <n v="1823.1200000000001"/>
    <n v="159"/>
    <x v="0"/>
    <x v="4"/>
    <n v="83"/>
    <x v="0"/>
    <d v="2025-05-07T00:00:00"/>
    <x v="2"/>
    <n v="87"/>
    <x v="1"/>
    <n v="0.42"/>
    <x v="0"/>
    <x v="0"/>
  </r>
  <r>
    <x v="3170"/>
    <n v="59"/>
    <x v="0"/>
    <x v="1"/>
    <x v="4"/>
    <n v="103.65"/>
    <x v="6"/>
    <n v="1140.1500000000001"/>
    <n v="13"/>
    <x v="0"/>
    <x v="1"/>
    <n v="46.8"/>
    <x v="1"/>
    <d v="2022-05-17T00:00:00"/>
    <x v="0"/>
    <n v="71"/>
    <x v="1"/>
    <n v="0.43"/>
    <x v="0"/>
    <x v="0"/>
  </r>
  <r>
    <x v="3171"/>
    <n v="36"/>
    <x v="2"/>
    <x v="2"/>
    <x v="9"/>
    <n v="51.12"/>
    <x v="7"/>
    <n v="408.96"/>
    <n v="37"/>
    <x v="0"/>
    <x v="2"/>
    <n v="33.299999999999997"/>
    <x v="1"/>
    <d v="2024-06-28T00:00:00"/>
    <x v="2"/>
    <n v="31"/>
    <x v="2"/>
    <n v="0.28999999999999998"/>
    <x v="0"/>
    <x v="0"/>
  </r>
  <r>
    <x v="3172"/>
    <n v="28"/>
    <x v="1"/>
    <x v="2"/>
    <x v="1"/>
    <n v="214.95"/>
    <x v="7"/>
    <n v="1719.6"/>
    <n v="200"/>
    <x v="0"/>
    <x v="1"/>
    <n v="65.7"/>
    <x v="0"/>
    <d v="2023-05-19T00:00:00"/>
    <x v="2"/>
    <n v="54"/>
    <x v="0"/>
    <n v="0.4"/>
    <x v="0"/>
    <x v="0"/>
  </r>
  <r>
    <x v="3172"/>
    <n v="78"/>
    <x v="3"/>
    <x v="0"/>
    <x v="5"/>
    <n v="94.32"/>
    <x v="2"/>
    <n v="660.24"/>
    <n v="254"/>
    <x v="0"/>
    <x v="0"/>
    <n v="48.4"/>
    <x v="1"/>
    <d v="2024-11-08T00:00:00"/>
    <x v="2"/>
    <n v="31"/>
    <x v="2"/>
    <n v="0.34"/>
    <x v="0"/>
    <x v="0"/>
  </r>
  <r>
    <x v="3173"/>
    <n v="44"/>
    <x v="2"/>
    <x v="1"/>
    <x v="9"/>
    <m/>
    <x v="3"/>
    <n v="0"/>
    <n v="7"/>
    <x v="0"/>
    <x v="3"/>
    <n v="55.3"/>
    <x v="0"/>
    <d v="2020-11-15T00:00:00"/>
    <x v="1"/>
    <n v="30"/>
    <x v="2"/>
    <n v="0.17"/>
    <x v="1"/>
    <x v="1"/>
  </r>
  <r>
    <x v="3173"/>
    <n v="21"/>
    <x v="4"/>
    <x v="1"/>
    <x v="2"/>
    <n v="124.87"/>
    <x v="6"/>
    <n v="1373.5700000000002"/>
    <n v="233"/>
    <x v="0"/>
    <x v="3"/>
    <n v="84"/>
    <x v="0"/>
    <d v="2023-04-10T00:00:00"/>
    <x v="2"/>
    <n v="65"/>
    <x v="0"/>
    <n v="0.11"/>
    <x v="1"/>
    <x v="0"/>
  </r>
  <r>
    <x v="3174"/>
    <n v="40"/>
    <x v="2"/>
    <x v="0"/>
    <x v="0"/>
    <n v="17.940000000000001"/>
    <x v="14"/>
    <n v="71.760000000000005"/>
    <n v="233"/>
    <x v="0"/>
    <x v="0"/>
    <n v="47.4"/>
    <x v="1"/>
    <d v="2021-06-23T00:00:00"/>
    <x v="0"/>
    <n v="60"/>
    <x v="0"/>
    <n v="0.1"/>
    <x v="1"/>
    <x v="0"/>
  </r>
  <r>
    <x v="3175"/>
    <n v="68"/>
    <x v="3"/>
    <x v="1"/>
    <x v="2"/>
    <n v="122.54"/>
    <x v="2"/>
    <n v="857.78000000000009"/>
    <n v="147"/>
    <x v="0"/>
    <x v="0"/>
    <n v="32.4"/>
    <x v="1"/>
    <d v="2021-09-14T00:00:00"/>
    <x v="0"/>
    <n v="84"/>
    <x v="1"/>
    <n v="0.13"/>
    <x v="1"/>
    <x v="0"/>
  </r>
  <r>
    <x v="3175"/>
    <n v="69"/>
    <x v="3"/>
    <x v="1"/>
    <x v="0"/>
    <n v="18.350000000000001"/>
    <x v="0"/>
    <n v="165.15"/>
    <n v="205"/>
    <x v="0"/>
    <x v="4"/>
    <n v="86.6"/>
    <x v="0"/>
    <d v="2024-03-21T00:00:00"/>
    <x v="2"/>
    <n v="56"/>
    <x v="0"/>
    <n v="0.19"/>
    <x v="1"/>
    <x v="0"/>
  </r>
  <r>
    <x v="3176"/>
    <n v="41"/>
    <x v="2"/>
    <x v="0"/>
    <x v="4"/>
    <m/>
    <x v="8"/>
    <n v="0"/>
    <n v="255"/>
    <x v="0"/>
    <x v="2"/>
    <n v="62.1"/>
    <x v="0"/>
    <d v="2024-02-01T00:00:00"/>
    <x v="2"/>
    <n v="62"/>
    <x v="0"/>
    <n v="0.4"/>
    <x v="0"/>
    <x v="1"/>
  </r>
  <r>
    <x v="3177"/>
    <n v="55"/>
    <x v="5"/>
    <x v="1"/>
    <x v="3"/>
    <n v="139.02000000000001"/>
    <x v="0"/>
    <n v="1251.18"/>
    <n v="261"/>
    <x v="0"/>
    <x v="1"/>
    <n v="92.8"/>
    <x v="0"/>
    <d v="2021-05-03T00:00:00"/>
    <x v="0"/>
    <n v="22"/>
    <x v="2"/>
    <n v="0.47"/>
    <x v="0"/>
    <x v="0"/>
  </r>
  <r>
    <x v="3178"/>
    <n v="74"/>
    <x v="3"/>
    <x v="0"/>
    <x v="3"/>
    <n v="77.489999999999995"/>
    <x v="5"/>
    <n v="1317.33"/>
    <n v="201"/>
    <x v="0"/>
    <x v="2"/>
    <n v="71.2"/>
    <x v="0"/>
    <d v="2021-11-14T00:00:00"/>
    <x v="0"/>
    <n v="14"/>
    <x v="2"/>
    <n v="0.45"/>
    <x v="0"/>
    <x v="0"/>
  </r>
  <r>
    <x v="3179"/>
    <n v="22"/>
    <x v="4"/>
    <x v="0"/>
    <x v="7"/>
    <n v="128.09"/>
    <x v="13"/>
    <n v="1793.26"/>
    <n v="254"/>
    <x v="0"/>
    <x v="0"/>
    <n v="20.100000000000001"/>
    <x v="1"/>
    <d v="2023-01-11T00:00:00"/>
    <x v="2"/>
    <n v="11"/>
    <x v="2"/>
    <n v="0.34"/>
    <x v="0"/>
    <x v="0"/>
  </r>
  <r>
    <x v="3179"/>
    <n v="30"/>
    <x v="1"/>
    <x v="2"/>
    <x v="0"/>
    <n v="180.23"/>
    <x v="6"/>
    <n v="1982.53"/>
    <n v="146"/>
    <x v="0"/>
    <x v="1"/>
    <n v="73.7"/>
    <x v="0"/>
    <d v="2025-05-20T00:00:00"/>
    <x v="2"/>
    <n v="88"/>
    <x v="1"/>
    <n v="0.23"/>
    <x v="0"/>
    <x v="0"/>
  </r>
  <r>
    <x v="3180"/>
    <n v="36"/>
    <x v="2"/>
    <x v="0"/>
    <x v="3"/>
    <n v="124.71"/>
    <x v="4"/>
    <n v="748.26"/>
    <n v="82"/>
    <x v="0"/>
    <x v="4"/>
    <n v="44.1"/>
    <x v="1"/>
    <d v="2023-11-04T00:00:00"/>
    <x v="2"/>
    <n v="60"/>
    <x v="0"/>
    <n v="0.09"/>
    <x v="1"/>
    <x v="0"/>
  </r>
  <r>
    <x v="3181"/>
    <n v="53"/>
    <x v="5"/>
    <x v="0"/>
    <x v="0"/>
    <n v="47.26"/>
    <x v="7"/>
    <n v="378.08"/>
    <n v="21"/>
    <x v="0"/>
    <x v="3"/>
    <n v="42.3"/>
    <x v="1"/>
    <d v="2024-07-30T00:00:00"/>
    <x v="2"/>
    <n v="40"/>
    <x v="0"/>
    <n v="0.5"/>
    <x v="0"/>
    <x v="0"/>
  </r>
  <r>
    <x v="3182"/>
    <n v="54"/>
    <x v="5"/>
    <x v="1"/>
    <x v="7"/>
    <n v="64.52"/>
    <x v="0"/>
    <n v="580.67999999999995"/>
    <n v="334"/>
    <x v="0"/>
    <x v="0"/>
    <n v="12.1"/>
    <x v="2"/>
    <d v="2023-11-27T00:00:00"/>
    <x v="2"/>
    <n v="64"/>
    <x v="0"/>
    <n v="0.31"/>
    <x v="0"/>
    <x v="0"/>
  </r>
  <r>
    <x v="3183"/>
    <n v="60"/>
    <x v="0"/>
    <x v="0"/>
    <x v="9"/>
    <n v="144.4"/>
    <x v="7"/>
    <n v="1155.2"/>
    <n v="308"/>
    <x v="0"/>
    <x v="4"/>
    <n v="55.5"/>
    <x v="0"/>
    <d v="2020-09-23T00:00:00"/>
    <x v="1"/>
    <n v="23"/>
    <x v="2"/>
    <n v="0.31"/>
    <x v="0"/>
    <x v="0"/>
  </r>
  <r>
    <x v="3184"/>
    <n v="36"/>
    <x v="2"/>
    <x v="0"/>
    <x v="5"/>
    <n v="32.53"/>
    <x v="1"/>
    <n v="422.89"/>
    <n v="31"/>
    <x v="0"/>
    <x v="3"/>
    <n v="79.599999999999994"/>
    <x v="0"/>
    <d v="2021-04-16T00:00:00"/>
    <x v="0"/>
    <n v="65"/>
    <x v="0"/>
    <n v="0.34"/>
    <x v="0"/>
    <x v="0"/>
  </r>
  <r>
    <x v="3185"/>
    <n v="20"/>
    <x v="4"/>
    <x v="1"/>
    <x v="4"/>
    <n v="74.42"/>
    <x v="8"/>
    <n v="893.04"/>
    <n v="143"/>
    <x v="0"/>
    <x v="3"/>
    <n v="6.5"/>
    <x v="2"/>
    <d v="2024-10-14T00:00:00"/>
    <x v="2"/>
    <n v="72"/>
    <x v="1"/>
    <n v="0.6"/>
    <x v="2"/>
    <x v="0"/>
  </r>
  <r>
    <x v="3185"/>
    <n v="27"/>
    <x v="1"/>
    <x v="0"/>
    <x v="1"/>
    <n v="62.65"/>
    <x v="10"/>
    <n v="313.25"/>
    <n v="88"/>
    <x v="0"/>
    <x v="1"/>
    <n v="91.1"/>
    <x v="0"/>
    <d v="2023-10-22T00:00:00"/>
    <x v="2"/>
    <n v="81"/>
    <x v="1"/>
    <n v="0.14000000000000001"/>
    <x v="1"/>
    <x v="0"/>
  </r>
  <r>
    <x v="3185"/>
    <n v="29"/>
    <x v="1"/>
    <x v="1"/>
    <x v="7"/>
    <n v="71.42"/>
    <x v="7"/>
    <n v="571.36"/>
    <n v="235"/>
    <x v="0"/>
    <x v="4"/>
    <n v="69.900000000000006"/>
    <x v="0"/>
    <d v="2022-08-26T00:00:00"/>
    <x v="0"/>
    <n v="46"/>
    <x v="0"/>
    <n v="0.14000000000000001"/>
    <x v="1"/>
    <x v="0"/>
  </r>
  <r>
    <x v="3186"/>
    <n v="67"/>
    <x v="3"/>
    <x v="0"/>
    <x v="1"/>
    <m/>
    <x v="3"/>
    <n v="0"/>
    <n v="28"/>
    <x v="0"/>
    <x v="0"/>
    <n v="9"/>
    <x v="2"/>
    <d v="2025-02-24T00:00:00"/>
    <x v="2"/>
    <n v="15"/>
    <x v="2"/>
    <n v="0.05"/>
    <x v="1"/>
    <x v="1"/>
  </r>
  <r>
    <x v="3187"/>
    <n v="48"/>
    <x v="5"/>
    <x v="0"/>
    <x v="7"/>
    <n v="122.16"/>
    <x v="4"/>
    <n v="732.96"/>
    <n v="218"/>
    <x v="0"/>
    <x v="4"/>
    <n v="54.1"/>
    <x v="0"/>
    <d v="2024-05-02T00:00:00"/>
    <x v="2"/>
    <n v="82"/>
    <x v="1"/>
    <n v="0.28999999999999998"/>
    <x v="0"/>
    <x v="0"/>
  </r>
  <r>
    <x v="3188"/>
    <n v="29"/>
    <x v="1"/>
    <x v="0"/>
    <x v="1"/>
    <n v="87.97"/>
    <x v="13"/>
    <n v="1231.58"/>
    <n v="275"/>
    <x v="0"/>
    <x v="0"/>
    <n v="23.2"/>
    <x v="1"/>
    <d v="2021-03-02T00:00:00"/>
    <x v="0"/>
    <n v="86"/>
    <x v="1"/>
    <n v="0.26"/>
    <x v="0"/>
    <x v="0"/>
  </r>
  <r>
    <x v="3189"/>
    <n v="37"/>
    <x v="2"/>
    <x v="0"/>
    <x v="7"/>
    <n v="166.74"/>
    <x v="1"/>
    <n v="2167.62"/>
    <n v="33"/>
    <x v="0"/>
    <x v="2"/>
    <n v="71.900000000000006"/>
    <x v="0"/>
    <d v="2022-02-16T00:00:00"/>
    <x v="0"/>
    <n v="13"/>
    <x v="2"/>
    <n v="0.43"/>
    <x v="0"/>
    <x v="0"/>
  </r>
  <r>
    <x v="3190"/>
    <n v="26"/>
    <x v="1"/>
    <x v="1"/>
    <x v="0"/>
    <n v="181.76"/>
    <x v="7"/>
    <n v="1454.08"/>
    <n v="60"/>
    <x v="0"/>
    <x v="0"/>
    <n v="45.8"/>
    <x v="1"/>
    <d v="2024-05-09T00:00:00"/>
    <x v="2"/>
    <n v="34"/>
    <x v="0"/>
    <n v="0.18"/>
    <x v="1"/>
    <x v="0"/>
  </r>
  <r>
    <x v="3191"/>
    <n v="76"/>
    <x v="3"/>
    <x v="0"/>
    <x v="2"/>
    <n v="16.77"/>
    <x v="0"/>
    <n v="150.93"/>
    <n v="26"/>
    <x v="0"/>
    <x v="0"/>
    <n v="95"/>
    <x v="0"/>
    <d v="2021-06-10T00:00:00"/>
    <x v="0"/>
    <n v="7"/>
    <x v="2"/>
    <n v="0.27"/>
    <x v="0"/>
    <x v="0"/>
  </r>
  <r>
    <x v="3192"/>
    <n v="22"/>
    <x v="4"/>
    <x v="1"/>
    <x v="8"/>
    <n v="69.97"/>
    <x v="13"/>
    <n v="979.57999999999993"/>
    <n v="74"/>
    <x v="0"/>
    <x v="3"/>
    <n v="7.7"/>
    <x v="2"/>
    <d v="2023-01-09T00:00:00"/>
    <x v="2"/>
    <n v="88"/>
    <x v="1"/>
    <n v="0.13"/>
    <x v="1"/>
    <x v="0"/>
  </r>
  <r>
    <x v="3193"/>
    <n v="38"/>
    <x v="2"/>
    <x v="0"/>
    <x v="4"/>
    <n v="75.569999999999993"/>
    <x v="4"/>
    <n v="453.41999999999996"/>
    <n v="326"/>
    <x v="0"/>
    <x v="4"/>
    <n v="4.0999999999999996"/>
    <x v="2"/>
    <d v="2021-09-02T00:00:00"/>
    <x v="0"/>
    <n v="77"/>
    <x v="1"/>
    <n v="0.49"/>
    <x v="0"/>
    <x v="0"/>
  </r>
  <r>
    <x v="3194"/>
    <n v="63"/>
    <x v="0"/>
    <x v="2"/>
    <x v="0"/>
    <n v="25.9"/>
    <x v="2"/>
    <n v="181.29999999999998"/>
    <n v="288"/>
    <x v="0"/>
    <x v="1"/>
    <n v="82.9"/>
    <x v="0"/>
    <d v="2021-05-04T00:00:00"/>
    <x v="0"/>
    <n v="58"/>
    <x v="0"/>
    <n v="0.7"/>
    <x v="2"/>
    <x v="0"/>
  </r>
  <r>
    <x v="3194"/>
    <n v="53"/>
    <x v="5"/>
    <x v="1"/>
    <x v="2"/>
    <m/>
    <x v="3"/>
    <n v="0"/>
    <n v="222"/>
    <x v="0"/>
    <x v="3"/>
    <n v="6.5"/>
    <x v="2"/>
    <d v="2020-08-16T00:00:00"/>
    <x v="1"/>
    <n v="43"/>
    <x v="0"/>
    <n v="0.28000000000000003"/>
    <x v="0"/>
    <x v="1"/>
  </r>
  <r>
    <x v="3195"/>
    <n v="78"/>
    <x v="3"/>
    <x v="0"/>
    <x v="5"/>
    <n v="54.29"/>
    <x v="3"/>
    <n v="542.9"/>
    <n v="110"/>
    <x v="0"/>
    <x v="3"/>
    <n v="17.7"/>
    <x v="2"/>
    <d v="2025-03-04T00:00:00"/>
    <x v="2"/>
    <n v="95"/>
    <x v="1"/>
    <n v="0.09"/>
    <x v="1"/>
    <x v="0"/>
  </r>
  <r>
    <x v="3196"/>
    <n v="65"/>
    <x v="0"/>
    <x v="0"/>
    <x v="3"/>
    <n v="35.619999999999997"/>
    <x v="0"/>
    <n v="320.58"/>
    <n v="53"/>
    <x v="0"/>
    <x v="1"/>
    <n v="74.2"/>
    <x v="0"/>
    <d v="2025-05-30T00:00:00"/>
    <x v="2"/>
    <n v="10"/>
    <x v="2"/>
    <n v="0.43"/>
    <x v="0"/>
    <x v="0"/>
  </r>
  <r>
    <x v="3196"/>
    <n v="57"/>
    <x v="0"/>
    <x v="0"/>
    <x v="3"/>
    <n v="165.63"/>
    <x v="6"/>
    <n v="1821.9299999999998"/>
    <n v="73"/>
    <x v="0"/>
    <x v="1"/>
    <n v="0"/>
    <x v="2"/>
    <d v="2020-12-16T00:00:00"/>
    <x v="1"/>
    <n v="92"/>
    <x v="1"/>
    <n v="0.63"/>
    <x v="2"/>
    <x v="0"/>
  </r>
  <r>
    <x v="3197"/>
    <n v="77"/>
    <x v="3"/>
    <x v="0"/>
    <x v="5"/>
    <n v="67.94"/>
    <x v="3"/>
    <n v="679.4"/>
    <n v="52"/>
    <x v="0"/>
    <x v="2"/>
    <n v="30.3"/>
    <x v="1"/>
    <d v="2020-08-20T00:00:00"/>
    <x v="1"/>
    <n v="96"/>
    <x v="1"/>
    <n v="0.23"/>
    <x v="0"/>
    <x v="0"/>
  </r>
  <r>
    <x v="3198"/>
    <n v="33"/>
    <x v="1"/>
    <x v="1"/>
    <x v="0"/>
    <n v="24.71"/>
    <x v="6"/>
    <n v="271.81"/>
    <n v="264"/>
    <x v="0"/>
    <x v="3"/>
    <n v="52"/>
    <x v="0"/>
    <d v="2020-12-05T00:00:00"/>
    <x v="1"/>
    <n v="62"/>
    <x v="0"/>
    <n v="0.2"/>
    <x v="1"/>
    <x v="0"/>
  </r>
  <r>
    <x v="3199"/>
    <n v="54"/>
    <x v="5"/>
    <x v="0"/>
    <x v="4"/>
    <n v="164.55"/>
    <x v="0"/>
    <n v="1480.95"/>
    <n v="335"/>
    <x v="0"/>
    <x v="3"/>
    <n v="71.5"/>
    <x v="0"/>
    <d v="2025-04-26T00:00:00"/>
    <x v="2"/>
    <n v="94"/>
    <x v="1"/>
    <n v="0.34"/>
    <x v="0"/>
    <x v="0"/>
  </r>
  <r>
    <x v="3200"/>
    <n v="39"/>
    <x v="2"/>
    <x v="0"/>
    <x v="4"/>
    <n v="81.790000000000006"/>
    <x v="8"/>
    <n v="981.48"/>
    <n v="179"/>
    <x v="0"/>
    <x v="2"/>
    <n v="61.9"/>
    <x v="0"/>
    <d v="2020-11-23T00:00:00"/>
    <x v="1"/>
    <n v="84"/>
    <x v="1"/>
    <n v="0.24"/>
    <x v="0"/>
    <x v="0"/>
  </r>
  <r>
    <x v="3200"/>
    <n v="19"/>
    <x v="4"/>
    <x v="1"/>
    <x v="6"/>
    <n v="167.18"/>
    <x v="6"/>
    <n v="1838.98"/>
    <n v="249"/>
    <x v="1"/>
    <x v="0"/>
    <n v="19.7"/>
    <x v="2"/>
    <d v="2024-10-07T00:00:00"/>
    <x v="2"/>
    <n v="16"/>
    <x v="2"/>
    <n v="0.2"/>
    <x v="1"/>
    <x v="0"/>
  </r>
  <r>
    <x v="3201"/>
    <n v="23"/>
    <x v="4"/>
    <x v="0"/>
    <x v="4"/>
    <n v="159.74"/>
    <x v="0"/>
    <n v="1437.66"/>
    <n v="335"/>
    <x v="0"/>
    <x v="1"/>
    <n v="43.7"/>
    <x v="1"/>
    <d v="2021-06-05T00:00:00"/>
    <x v="0"/>
    <n v="46"/>
    <x v="0"/>
    <n v="0.22"/>
    <x v="0"/>
    <x v="0"/>
  </r>
  <r>
    <x v="3201"/>
    <n v="37"/>
    <x v="2"/>
    <x v="1"/>
    <x v="9"/>
    <n v="407.48"/>
    <x v="7"/>
    <n v="3259.84"/>
    <n v="130"/>
    <x v="0"/>
    <x v="0"/>
    <n v="22.1"/>
    <x v="1"/>
    <d v="2022-04-20T00:00:00"/>
    <x v="0"/>
    <n v="38"/>
    <x v="0"/>
    <n v="0.46"/>
    <x v="0"/>
    <x v="0"/>
  </r>
  <r>
    <x v="3202"/>
    <n v="53"/>
    <x v="5"/>
    <x v="0"/>
    <x v="7"/>
    <n v="99.72"/>
    <x v="6"/>
    <n v="1096.92"/>
    <n v="125"/>
    <x v="0"/>
    <x v="0"/>
    <n v="14.3"/>
    <x v="2"/>
    <d v="2021-01-24T00:00:00"/>
    <x v="0"/>
    <n v="39"/>
    <x v="0"/>
    <n v="0.18"/>
    <x v="1"/>
    <x v="0"/>
  </r>
  <r>
    <x v="3203"/>
    <n v="31"/>
    <x v="1"/>
    <x v="1"/>
    <x v="4"/>
    <n v="82.46"/>
    <x v="8"/>
    <n v="989.52"/>
    <n v="88"/>
    <x v="0"/>
    <x v="0"/>
    <n v="97.1"/>
    <x v="0"/>
    <d v="2023-06-28T00:00:00"/>
    <x v="2"/>
    <n v="11"/>
    <x v="2"/>
    <n v="0.22"/>
    <x v="0"/>
    <x v="0"/>
  </r>
  <r>
    <x v="3204"/>
    <n v="38"/>
    <x v="2"/>
    <x v="1"/>
    <x v="1"/>
    <n v="120.36"/>
    <x v="1"/>
    <n v="1564.68"/>
    <n v="107"/>
    <x v="1"/>
    <x v="1"/>
    <n v="80.3"/>
    <x v="0"/>
    <d v="2024-09-04T00:00:00"/>
    <x v="2"/>
    <n v="96"/>
    <x v="1"/>
    <n v="0.66"/>
    <x v="2"/>
    <x v="0"/>
  </r>
  <r>
    <x v="3205"/>
    <n v="39"/>
    <x v="2"/>
    <x v="0"/>
    <x v="8"/>
    <n v="367.38"/>
    <x v="6"/>
    <n v="4041.18"/>
    <n v="86"/>
    <x v="0"/>
    <x v="3"/>
    <n v="51.6"/>
    <x v="0"/>
    <d v="2021-08-19T00:00:00"/>
    <x v="0"/>
    <n v="33"/>
    <x v="2"/>
    <n v="0.7"/>
    <x v="2"/>
    <x v="0"/>
  </r>
  <r>
    <x v="3206"/>
    <n v="33"/>
    <x v="1"/>
    <x v="2"/>
    <x v="1"/>
    <n v="69.2"/>
    <x v="3"/>
    <n v="692"/>
    <n v="268"/>
    <x v="0"/>
    <x v="0"/>
    <n v="74.2"/>
    <x v="0"/>
    <d v="2022-06-15T00:00:00"/>
    <x v="0"/>
    <n v="28"/>
    <x v="2"/>
    <n v="0.42"/>
    <x v="0"/>
    <x v="0"/>
  </r>
  <r>
    <x v="3207"/>
    <n v="26"/>
    <x v="1"/>
    <x v="1"/>
    <x v="1"/>
    <m/>
    <x v="7"/>
    <n v="0"/>
    <n v="88"/>
    <x v="0"/>
    <x v="0"/>
    <n v="46.1"/>
    <x v="1"/>
    <d v="2021-03-20T00:00:00"/>
    <x v="0"/>
    <n v="35"/>
    <x v="0"/>
    <n v="0.4"/>
    <x v="0"/>
    <x v="1"/>
  </r>
  <r>
    <x v="3208"/>
    <n v="23"/>
    <x v="4"/>
    <x v="0"/>
    <x v="4"/>
    <n v="161.82"/>
    <x v="4"/>
    <n v="970.92"/>
    <n v="342"/>
    <x v="0"/>
    <x v="3"/>
    <n v="0"/>
    <x v="2"/>
    <d v="2023-07-14T00:00:00"/>
    <x v="2"/>
    <n v="22"/>
    <x v="2"/>
    <n v="0.56999999999999995"/>
    <x v="2"/>
    <x v="0"/>
  </r>
  <r>
    <x v="3209"/>
    <n v="40"/>
    <x v="2"/>
    <x v="2"/>
    <x v="8"/>
    <n v="114.33"/>
    <x v="4"/>
    <n v="685.98"/>
    <n v="104"/>
    <x v="0"/>
    <x v="1"/>
    <n v="24.2"/>
    <x v="1"/>
    <d v="2021-06-25T00:00:00"/>
    <x v="0"/>
    <n v="38"/>
    <x v="0"/>
    <n v="0.23"/>
    <x v="0"/>
    <x v="0"/>
  </r>
  <r>
    <x v="3210"/>
    <n v="67"/>
    <x v="3"/>
    <x v="0"/>
    <x v="3"/>
    <n v="98.2"/>
    <x v="7"/>
    <n v="785.6"/>
    <n v="143"/>
    <x v="0"/>
    <x v="3"/>
    <n v="42.3"/>
    <x v="1"/>
    <d v="2022-01-25T00:00:00"/>
    <x v="0"/>
    <n v="59"/>
    <x v="0"/>
    <n v="0.25"/>
    <x v="0"/>
    <x v="0"/>
  </r>
  <r>
    <x v="3211"/>
    <n v="54"/>
    <x v="5"/>
    <x v="2"/>
    <x v="2"/>
    <m/>
    <x v="0"/>
    <n v="0"/>
    <n v="29"/>
    <x v="0"/>
    <x v="2"/>
    <n v="73.3"/>
    <x v="0"/>
    <d v="2023-05-06T00:00:00"/>
    <x v="2"/>
    <n v="41"/>
    <x v="0"/>
    <n v="0.2"/>
    <x v="1"/>
    <x v="1"/>
  </r>
  <r>
    <x v="3211"/>
    <n v="56"/>
    <x v="0"/>
    <x v="1"/>
    <x v="0"/>
    <n v="55.97"/>
    <x v="2"/>
    <n v="391.78999999999996"/>
    <n v="138"/>
    <x v="0"/>
    <x v="0"/>
    <n v="98.6"/>
    <x v="0"/>
    <d v="2021-02-03T00:00:00"/>
    <x v="0"/>
    <n v="94"/>
    <x v="1"/>
    <n v="0.27"/>
    <x v="0"/>
    <x v="0"/>
  </r>
  <r>
    <x v="3212"/>
    <n v="40"/>
    <x v="2"/>
    <x v="0"/>
    <x v="0"/>
    <n v="96.2"/>
    <x v="0"/>
    <n v="865.80000000000007"/>
    <n v="203"/>
    <x v="0"/>
    <x v="4"/>
    <n v="23.4"/>
    <x v="1"/>
    <d v="2021-09-15T00:00:00"/>
    <x v="0"/>
    <n v="83"/>
    <x v="1"/>
    <n v="0.28000000000000003"/>
    <x v="0"/>
    <x v="0"/>
  </r>
  <r>
    <x v="3213"/>
    <n v="74"/>
    <x v="3"/>
    <x v="2"/>
    <x v="5"/>
    <n v="242.07"/>
    <x v="3"/>
    <n v="2420.6999999999998"/>
    <n v="241"/>
    <x v="0"/>
    <x v="1"/>
    <n v="19.7"/>
    <x v="2"/>
    <d v="2022-04-30T00:00:00"/>
    <x v="0"/>
    <n v="88"/>
    <x v="1"/>
    <n v="0.26"/>
    <x v="0"/>
    <x v="0"/>
  </r>
  <r>
    <x v="3214"/>
    <n v="75"/>
    <x v="3"/>
    <x v="1"/>
    <x v="3"/>
    <n v="48.94"/>
    <x v="6"/>
    <n v="538.33999999999992"/>
    <n v="5"/>
    <x v="0"/>
    <x v="1"/>
    <n v="2.5"/>
    <x v="2"/>
    <d v="2022-02-17T00:00:00"/>
    <x v="0"/>
    <n v="85"/>
    <x v="1"/>
    <n v="0.14000000000000001"/>
    <x v="1"/>
    <x v="0"/>
  </r>
  <r>
    <x v="3215"/>
    <n v="56"/>
    <x v="0"/>
    <x v="0"/>
    <x v="7"/>
    <n v="100.23"/>
    <x v="6"/>
    <n v="1102.53"/>
    <n v="97"/>
    <x v="0"/>
    <x v="4"/>
    <n v="3.7"/>
    <x v="2"/>
    <d v="2023-08-07T00:00:00"/>
    <x v="2"/>
    <n v="74"/>
    <x v="1"/>
    <n v="0.51"/>
    <x v="2"/>
    <x v="0"/>
  </r>
  <r>
    <x v="3215"/>
    <n v="44"/>
    <x v="2"/>
    <x v="0"/>
    <x v="1"/>
    <n v="65.709999999999994"/>
    <x v="3"/>
    <n v="657.09999999999991"/>
    <n v="60"/>
    <x v="0"/>
    <x v="3"/>
    <n v="84.8"/>
    <x v="0"/>
    <d v="2024-06-05T00:00:00"/>
    <x v="2"/>
    <n v="19"/>
    <x v="2"/>
    <n v="0.37"/>
    <x v="0"/>
    <x v="0"/>
  </r>
  <r>
    <x v="3216"/>
    <n v="53"/>
    <x v="5"/>
    <x v="0"/>
    <x v="7"/>
    <n v="118.73"/>
    <x v="1"/>
    <n v="1543.49"/>
    <n v="147"/>
    <x v="0"/>
    <x v="4"/>
    <n v="48.2"/>
    <x v="1"/>
    <d v="2022-04-15T00:00:00"/>
    <x v="0"/>
    <n v="57"/>
    <x v="0"/>
    <n v="0.21"/>
    <x v="0"/>
    <x v="0"/>
  </r>
  <r>
    <x v="3217"/>
    <n v="73"/>
    <x v="3"/>
    <x v="1"/>
    <x v="6"/>
    <n v="69.48"/>
    <x v="7"/>
    <n v="555.84"/>
    <n v="186"/>
    <x v="0"/>
    <x v="0"/>
    <n v="23.4"/>
    <x v="1"/>
    <d v="2022-05-07T00:00:00"/>
    <x v="0"/>
    <n v="48"/>
    <x v="0"/>
    <n v="0.17"/>
    <x v="1"/>
    <x v="0"/>
  </r>
  <r>
    <x v="3218"/>
    <n v="24"/>
    <x v="4"/>
    <x v="0"/>
    <x v="6"/>
    <n v="97.4"/>
    <x v="2"/>
    <n v="681.80000000000007"/>
    <n v="358"/>
    <x v="0"/>
    <x v="3"/>
    <n v="97.9"/>
    <x v="0"/>
    <d v="2020-10-08T00:00:00"/>
    <x v="1"/>
    <n v="90"/>
    <x v="1"/>
    <n v="0.41"/>
    <x v="0"/>
    <x v="0"/>
  </r>
  <r>
    <x v="3219"/>
    <n v="46"/>
    <x v="5"/>
    <x v="1"/>
    <x v="2"/>
    <n v="63.39"/>
    <x v="6"/>
    <n v="697.29"/>
    <n v="30"/>
    <x v="0"/>
    <x v="0"/>
    <n v="80.099999999999994"/>
    <x v="0"/>
    <d v="2024-09-03T00:00:00"/>
    <x v="2"/>
    <n v="13"/>
    <x v="2"/>
    <n v="0.41"/>
    <x v="0"/>
    <x v="0"/>
  </r>
  <r>
    <x v="3220"/>
    <n v="51"/>
    <x v="5"/>
    <x v="1"/>
    <x v="7"/>
    <n v="70.95"/>
    <x v="1"/>
    <n v="922.35"/>
    <n v="313"/>
    <x v="0"/>
    <x v="0"/>
    <n v="25.5"/>
    <x v="1"/>
    <d v="2023-02-04T00:00:00"/>
    <x v="2"/>
    <n v="83"/>
    <x v="1"/>
    <n v="0.05"/>
    <x v="1"/>
    <x v="0"/>
  </r>
  <r>
    <x v="3220"/>
    <n v="59"/>
    <x v="0"/>
    <x v="0"/>
    <x v="3"/>
    <n v="51.86"/>
    <x v="6"/>
    <n v="570.46"/>
    <n v="294"/>
    <x v="0"/>
    <x v="1"/>
    <n v="88.5"/>
    <x v="0"/>
    <d v="2025-04-22T00:00:00"/>
    <x v="2"/>
    <n v="45"/>
    <x v="0"/>
    <n v="0.11"/>
    <x v="1"/>
    <x v="0"/>
  </r>
  <r>
    <x v="3220"/>
    <n v="56"/>
    <x v="0"/>
    <x v="0"/>
    <x v="7"/>
    <n v="47.92"/>
    <x v="1"/>
    <n v="622.96"/>
    <n v="219"/>
    <x v="1"/>
    <x v="3"/>
    <n v="27.2"/>
    <x v="1"/>
    <d v="2022-04-14T00:00:00"/>
    <x v="0"/>
    <n v="93"/>
    <x v="1"/>
    <n v="0.61"/>
    <x v="2"/>
    <x v="0"/>
  </r>
  <r>
    <x v="3221"/>
    <n v="49"/>
    <x v="5"/>
    <x v="1"/>
    <x v="1"/>
    <n v="132.16"/>
    <x v="0"/>
    <n v="1189.44"/>
    <n v="306"/>
    <x v="0"/>
    <x v="0"/>
    <n v="20.9"/>
    <x v="1"/>
    <d v="2020-10-17T00:00:00"/>
    <x v="1"/>
    <n v="13"/>
    <x v="2"/>
    <n v="0.33"/>
    <x v="0"/>
    <x v="0"/>
  </r>
  <r>
    <x v="3222"/>
    <n v="42"/>
    <x v="2"/>
    <x v="2"/>
    <x v="9"/>
    <n v="182.11"/>
    <x v="1"/>
    <n v="2367.4300000000003"/>
    <n v="80"/>
    <x v="0"/>
    <x v="4"/>
    <n v="66.2"/>
    <x v="0"/>
    <d v="2020-11-28T00:00:00"/>
    <x v="1"/>
    <n v="19"/>
    <x v="2"/>
    <n v="0.11"/>
    <x v="1"/>
    <x v="0"/>
  </r>
  <r>
    <x v="3223"/>
    <n v="18"/>
    <x v="4"/>
    <x v="1"/>
    <x v="2"/>
    <n v="154.38999999999999"/>
    <x v="8"/>
    <n v="1852.6799999999998"/>
    <n v="327"/>
    <x v="1"/>
    <x v="4"/>
    <n v="70.8"/>
    <x v="0"/>
    <d v="2023-05-21T00:00:00"/>
    <x v="2"/>
    <n v="86"/>
    <x v="1"/>
    <n v="0.45"/>
    <x v="0"/>
    <x v="0"/>
  </r>
  <r>
    <x v="3224"/>
    <n v="73"/>
    <x v="3"/>
    <x v="0"/>
    <x v="6"/>
    <n v="170.82"/>
    <x v="13"/>
    <n v="2391.48"/>
    <n v="53"/>
    <x v="0"/>
    <x v="3"/>
    <n v="74.400000000000006"/>
    <x v="0"/>
    <d v="2021-01-19T00:00:00"/>
    <x v="0"/>
    <n v="63"/>
    <x v="0"/>
    <n v="0.12"/>
    <x v="1"/>
    <x v="0"/>
  </r>
  <r>
    <x v="3225"/>
    <n v="32"/>
    <x v="1"/>
    <x v="0"/>
    <x v="5"/>
    <n v="95.26"/>
    <x v="14"/>
    <n v="381.04"/>
    <n v="274"/>
    <x v="0"/>
    <x v="0"/>
    <n v="6.2"/>
    <x v="2"/>
    <d v="2024-04-21T00:00:00"/>
    <x v="2"/>
    <n v="40"/>
    <x v="0"/>
    <n v="0.43"/>
    <x v="0"/>
    <x v="0"/>
  </r>
  <r>
    <x v="3226"/>
    <n v="75"/>
    <x v="3"/>
    <x v="1"/>
    <x v="0"/>
    <n v="108.88"/>
    <x v="16"/>
    <n v="1959.84"/>
    <n v="81"/>
    <x v="0"/>
    <x v="0"/>
    <n v="70.400000000000006"/>
    <x v="0"/>
    <d v="2021-03-09T00:00:00"/>
    <x v="0"/>
    <n v="14"/>
    <x v="2"/>
    <n v="0.4"/>
    <x v="0"/>
    <x v="0"/>
  </r>
  <r>
    <x v="3226"/>
    <n v="79"/>
    <x v="3"/>
    <x v="1"/>
    <x v="6"/>
    <m/>
    <x v="10"/>
    <n v="0"/>
    <n v="182"/>
    <x v="0"/>
    <x v="3"/>
    <n v="40.799999999999997"/>
    <x v="1"/>
    <d v="2024-01-06T00:00:00"/>
    <x v="2"/>
    <n v="72"/>
    <x v="1"/>
    <n v="0.37"/>
    <x v="0"/>
    <x v="1"/>
  </r>
  <r>
    <x v="3226"/>
    <n v="39"/>
    <x v="2"/>
    <x v="1"/>
    <x v="7"/>
    <n v="90.29"/>
    <x v="9"/>
    <n v="1354.3500000000001"/>
    <n v="350"/>
    <x v="0"/>
    <x v="2"/>
    <n v="63.2"/>
    <x v="0"/>
    <d v="2023-09-21T00:00:00"/>
    <x v="2"/>
    <n v="40"/>
    <x v="0"/>
    <n v="0.55000000000000004"/>
    <x v="2"/>
    <x v="0"/>
  </r>
  <r>
    <x v="3227"/>
    <n v="45"/>
    <x v="2"/>
    <x v="0"/>
    <x v="0"/>
    <n v="27.72"/>
    <x v="8"/>
    <n v="332.64"/>
    <n v="155"/>
    <x v="0"/>
    <x v="2"/>
    <n v="77"/>
    <x v="0"/>
    <d v="2024-04-18T00:00:00"/>
    <x v="2"/>
    <n v="71"/>
    <x v="1"/>
    <n v="0.38"/>
    <x v="0"/>
    <x v="0"/>
  </r>
  <r>
    <x v="3228"/>
    <n v="65"/>
    <x v="0"/>
    <x v="0"/>
    <x v="7"/>
    <n v="163.5"/>
    <x v="0"/>
    <n v="1471.5"/>
    <n v="152"/>
    <x v="0"/>
    <x v="4"/>
    <n v="3.2"/>
    <x v="2"/>
    <d v="2024-07-06T00:00:00"/>
    <x v="2"/>
    <n v="66"/>
    <x v="0"/>
    <n v="0.67"/>
    <x v="2"/>
    <x v="0"/>
  </r>
  <r>
    <x v="3229"/>
    <n v="42"/>
    <x v="2"/>
    <x v="1"/>
    <x v="1"/>
    <n v="92.47"/>
    <x v="2"/>
    <n v="647.29"/>
    <n v="36"/>
    <x v="0"/>
    <x v="2"/>
    <n v="38.9"/>
    <x v="1"/>
    <d v="2024-09-19T00:00:00"/>
    <x v="2"/>
    <n v="84"/>
    <x v="1"/>
    <n v="0.28000000000000003"/>
    <x v="0"/>
    <x v="0"/>
  </r>
  <r>
    <x v="3230"/>
    <n v="66"/>
    <x v="3"/>
    <x v="2"/>
    <x v="1"/>
    <n v="95.28"/>
    <x v="7"/>
    <n v="762.24"/>
    <n v="91"/>
    <x v="0"/>
    <x v="1"/>
    <n v="89.9"/>
    <x v="0"/>
    <d v="2023-04-01T00:00:00"/>
    <x v="2"/>
    <n v="79"/>
    <x v="1"/>
    <n v="0.2"/>
    <x v="1"/>
    <x v="0"/>
  </r>
  <r>
    <x v="3231"/>
    <n v="75"/>
    <x v="3"/>
    <x v="1"/>
    <x v="8"/>
    <n v="130.16"/>
    <x v="7"/>
    <n v="1041.28"/>
    <n v="237"/>
    <x v="0"/>
    <x v="3"/>
    <n v="73.2"/>
    <x v="0"/>
    <d v="2025-05-21T00:00:00"/>
    <x v="2"/>
    <n v="94"/>
    <x v="1"/>
    <n v="0.15"/>
    <x v="1"/>
    <x v="0"/>
  </r>
  <r>
    <x v="3232"/>
    <n v="45"/>
    <x v="2"/>
    <x v="0"/>
    <x v="8"/>
    <n v="75.209999999999994"/>
    <x v="14"/>
    <n v="300.83999999999997"/>
    <n v="269"/>
    <x v="0"/>
    <x v="4"/>
    <n v="72.400000000000006"/>
    <x v="0"/>
    <d v="2025-06-28T00:00:00"/>
    <x v="2"/>
    <n v="95"/>
    <x v="1"/>
    <n v="0.49"/>
    <x v="0"/>
    <x v="0"/>
  </r>
  <r>
    <x v="3233"/>
    <n v="18"/>
    <x v="4"/>
    <x v="1"/>
    <x v="9"/>
    <n v="218.18"/>
    <x v="0"/>
    <n v="1963.6200000000001"/>
    <n v="356"/>
    <x v="0"/>
    <x v="1"/>
    <n v="40"/>
    <x v="1"/>
    <d v="2020-12-01T00:00:00"/>
    <x v="1"/>
    <n v="33"/>
    <x v="2"/>
    <n v="0.16"/>
    <x v="1"/>
    <x v="0"/>
  </r>
  <r>
    <x v="3234"/>
    <n v="71"/>
    <x v="3"/>
    <x v="0"/>
    <x v="2"/>
    <n v="26.6"/>
    <x v="2"/>
    <n v="186.20000000000002"/>
    <n v="79"/>
    <x v="0"/>
    <x v="3"/>
    <n v="99.9"/>
    <x v="0"/>
    <d v="2020-09-02T00:00:00"/>
    <x v="1"/>
    <n v="20"/>
    <x v="2"/>
    <n v="0.28000000000000003"/>
    <x v="0"/>
    <x v="0"/>
  </r>
  <r>
    <x v="3235"/>
    <n v="28"/>
    <x v="1"/>
    <x v="0"/>
    <x v="3"/>
    <n v="43.32"/>
    <x v="6"/>
    <n v="476.52"/>
    <n v="119"/>
    <x v="0"/>
    <x v="0"/>
    <n v="99.3"/>
    <x v="0"/>
    <d v="2025-02-03T00:00:00"/>
    <x v="2"/>
    <n v="29"/>
    <x v="2"/>
    <n v="0.47"/>
    <x v="0"/>
    <x v="0"/>
  </r>
  <r>
    <x v="3236"/>
    <n v="55"/>
    <x v="5"/>
    <x v="0"/>
    <x v="2"/>
    <n v="96.33"/>
    <x v="2"/>
    <n v="674.31"/>
    <n v="299"/>
    <x v="0"/>
    <x v="2"/>
    <n v="98.7"/>
    <x v="0"/>
    <d v="2024-12-15T00:00:00"/>
    <x v="2"/>
    <n v="71"/>
    <x v="1"/>
    <n v="0.24"/>
    <x v="0"/>
    <x v="0"/>
  </r>
  <r>
    <x v="3236"/>
    <n v="73"/>
    <x v="3"/>
    <x v="0"/>
    <x v="6"/>
    <n v="61.73"/>
    <x v="0"/>
    <n v="555.56999999999994"/>
    <n v="134"/>
    <x v="0"/>
    <x v="1"/>
    <n v="47.3"/>
    <x v="1"/>
    <d v="2023-05-25T00:00:00"/>
    <x v="2"/>
    <n v="93"/>
    <x v="1"/>
    <n v="0.05"/>
    <x v="1"/>
    <x v="0"/>
  </r>
  <r>
    <x v="3237"/>
    <n v="24"/>
    <x v="4"/>
    <x v="0"/>
    <x v="8"/>
    <n v="70.87"/>
    <x v="6"/>
    <n v="779.57"/>
    <n v="2"/>
    <x v="0"/>
    <x v="3"/>
    <n v="15.7"/>
    <x v="2"/>
    <d v="2023-12-15T00:00:00"/>
    <x v="2"/>
    <n v="64"/>
    <x v="0"/>
    <n v="0.35"/>
    <x v="0"/>
    <x v="0"/>
  </r>
  <r>
    <x v="3237"/>
    <n v="66"/>
    <x v="3"/>
    <x v="0"/>
    <x v="7"/>
    <n v="21.75"/>
    <x v="1"/>
    <n v="282.75"/>
    <n v="130"/>
    <x v="0"/>
    <x v="0"/>
    <n v="22.1"/>
    <x v="1"/>
    <d v="2024-01-02T00:00:00"/>
    <x v="2"/>
    <n v="87"/>
    <x v="1"/>
    <n v="0.19"/>
    <x v="1"/>
    <x v="0"/>
  </r>
  <r>
    <x v="3238"/>
    <n v="68"/>
    <x v="3"/>
    <x v="1"/>
    <x v="5"/>
    <n v="165.09"/>
    <x v="8"/>
    <n v="1981.08"/>
    <n v="80"/>
    <x v="0"/>
    <x v="3"/>
    <n v="95.8"/>
    <x v="0"/>
    <d v="2021-05-19T00:00:00"/>
    <x v="0"/>
    <n v="69"/>
    <x v="1"/>
    <n v="0.33"/>
    <x v="0"/>
    <x v="0"/>
  </r>
  <r>
    <x v="3239"/>
    <n v="26"/>
    <x v="1"/>
    <x v="0"/>
    <x v="6"/>
    <n v="155.54"/>
    <x v="8"/>
    <n v="1866.48"/>
    <n v="69"/>
    <x v="0"/>
    <x v="1"/>
    <n v="79.599999999999994"/>
    <x v="0"/>
    <d v="2022-09-30T00:00:00"/>
    <x v="0"/>
    <n v="66"/>
    <x v="0"/>
    <n v="0.44"/>
    <x v="0"/>
    <x v="0"/>
  </r>
  <r>
    <x v="3240"/>
    <n v="47"/>
    <x v="5"/>
    <x v="0"/>
    <x v="2"/>
    <n v="54.97"/>
    <x v="3"/>
    <n v="549.70000000000005"/>
    <n v="163"/>
    <x v="0"/>
    <x v="3"/>
    <n v="63.6"/>
    <x v="0"/>
    <d v="2020-07-26T00:00:00"/>
    <x v="1"/>
    <n v="39"/>
    <x v="0"/>
    <n v="0.26"/>
    <x v="0"/>
    <x v="0"/>
  </r>
  <r>
    <x v="3241"/>
    <n v="25"/>
    <x v="4"/>
    <x v="0"/>
    <x v="7"/>
    <n v="33.04"/>
    <x v="4"/>
    <n v="198.24"/>
    <n v="84"/>
    <x v="0"/>
    <x v="0"/>
    <n v="35.5"/>
    <x v="1"/>
    <d v="2025-05-09T00:00:00"/>
    <x v="2"/>
    <n v="35"/>
    <x v="0"/>
    <n v="0.64"/>
    <x v="2"/>
    <x v="0"/>
  </r>
  <r>
    <x v="3242"/>
    <n v="63"/>
    <x v="0"/>
    <x v="0"/>
    <x v="7"/>
    <n v="95.44"/>
    <x v="14"/>
    <n v="381.76"/>
    <n v="81"/>
    <x v="0"/>
    <x v="2"/>
    <n v="54.6"/>
    <x v="0"/>
    <d v="2024-10-13T00:00:00"/>
    <x v="2"/>
    <n v="10"/>
    <x v="2"/>
    <n v="0.18"/>
    <x v="1"/>
    <x v="0"/>
  </r>
  <r>
    <x v="3242"/>
    <n v="22"/>
    <x v="4"/>
    <x v="1"/>
    <x v="1"/>
    <n v="28.62"/>
    <x v="3"/>
    <n v="286.2"/>
    <n v="182"/>
    <x v="0"/>
    <x v="3"/>
    <n v="82"/>
    <x v="0"/>
    <d v="2020-12-20T00:00:00"/>
    <x v="1"/>
    <n v="65"/>
    <x v="0"/>
    <n v="0.32"/>
    <x v="0"/>
    <x v="0"/>
  </r>
  <r>
    <x v="3243"/>
    <n v="55"/>
    <x v="5"/>
    <x v="1"/>
    <x v="1"/>
    <n v="97.97"/>
    <x v="9"/>
    <n v="1469.55"/>
    <n v="238"/>
    <x v="0"/>
    <x v="3"/>
    <n v="82.1"/>
    <x v="0"/>
    <d v="2020-08-06T00:00:00"/>
    <x v="1"/>
    <n v="69"/>
    <x v="1"/>
    <n v="0.06"/>
    <x v="1"/>
    <x v="0"/>
  </r>
  <r>
    <x v="3243"/>
    <n v="40"/>
    <x v="2"/>
    <x v="1"/>
    <x v="5"/>
    <n v="59.91"/>
    <x v="6"/>
    <n v="659.01"/>
    <n v="347"/>
    <x v="0"/>
    <x v="3"/>
    <n v="12.8"/>
    <x v="2"/>
    <d v="2022-02-16T00:00:00"/>
    <x v="0"/>
    <n v="2"/>
    <x v="2"/>
    <n v="0.56000000000000005"/>
    <x v="2"/>
    <x v="0"/>
  </r>
  <r>
    <x v="3244"/>
    <n v="58"/>
    <x v="0"/>
    <x v="0"/>
    <x v="5"/>
    <n v="23.25"/>
    <x v="8"/>
    <n v="279"/>
    <n v="135"/>
    <x v="0"/>
    <x v="4"/>
    <n v="45.4"/>
    <x v="1"/>
    <d v="2020-09-03T00:00:00"/>
    <x v="1"/>
    <n v="15"/>
    <x v="2"/>
    <n v="0.27"/>
    <x v="0"/>
    <x v="0"/>
  </r>
  <r>
    <x v="3245"/>
    <n v="50"/>
    <x v="5"/>
    <x v="1"/>
    <x v="8"/>
    <n v="122.65"/>
    <x v="6"/>
    <n v="1349.15"/>
    <n v="271"/>
    <x v="0"/>
    <x v="4"/>
    <n v="47.5"/>
    <x v="1"/>
    <d v="2024-10-10T00:00:00"/>
    <x v="2"/>
    <n v="51"/>
    <x v="0"/>
    <n v="0.38"/>
    <x v="0"/>
    <x v="0"/>
  </r>
  <r>
    <x v="3246"/>
    <n v="76"/>
    <x v="3"/>
    <x v="0"/>
    <x v="3"/>
    <n v="60.9"/>
    <x v="10"/>
    <n v="304.5"/>
    <n v="76"/>
    <x v="0"/>
    <x v="0"/>
    <n v="47.5"/>
    <x v="1"/>
    <d v="2022-07-14T00:00:00"/>
    <x v="0"/>
    <n v="99"/>
    <x v="1"/>
    <n v="7.0000000000000007E-2"/>
    <x v="1"/>
    <x v="0"/>
  </r>
  <r>
    <x v="3247"/>
    <n v="60"/>
    <x v="0"/>
    <x v="1"/>
    <x v="7"/>
    <n v="78.150000000000006"/>
    <x v="8"/>
    <n v="937.80000000000007"/>
    <n v="66"/>
    <x v="0"/>
    <x v="1"/>
    <n v="52.2"/>
    <x v="0"/>
    <d v="2024-03-17T00:00:00"/>
    <x v="2"/>
    <n v="78"/>
    <x v="1"/>
    <n v="0.24"/>
    <x v="0"/>
    <x v="0"/>
  </r>
  <r>
    <x v="3248"/>
    <n v="63"/>
    <x v="0"/>
    <x v="1"/>
    <x v="5"/>
    <n v="81.900000000000006"/>
    <x v="0"/>
    <n v="737.1"/>
    <n v="160"/>
    <x v="0"/>
    <x v="4"/>
    <n v="86.7"/>
    <x v="0"/>
    <d v="2021-05-25T00:00:00"/>
    <x v="0"/>
    <n v="62"/>
    <x v="0"/>
    <n v="0.19"/>
    <x v="1"/>
    <x v="0"/>
  </r>
  <r>
    <x v="3248"/>
    <n v="54"/>
    <x v="5"/>
    <x v="1"/>
    <x v="7"/>
    <n v="55.35"/>
    <x v="6"/>
    <n v="608.85"/>
    <n v="93"/>
    <x v="0"/>
    <x v="4"/>
    <n v="75.8"/>
    <x v="0"/>
    <d v="2023-03-05T00:00:00"/>
    <x v="2"/>
    <n v="7"/>
    <x v="2"/>
    <n v="0.1"/>
    <x v="1"/>
    <x v="0"/>
  </r>
  <r>
    <x v="3249"/>
    <n v="38"/>
    <x v="2"/>
    <x v="1"/>
    <x v="9"/>
    <n v="217.61"/>
    <x v="1"/>
    <n v="2828.9300000000003"/>
    <n v="204"/>
    <x v="0"/>
    <x v="2"/>
    <n v="73.7"/>
    <x v="0"/>
    <d v="2024-08-25T00:00:00"/>
    <x v="2"/>
    <n v="22"/>
    <x v="2"/>
    <n v="0.56000000000000005"/>
    <x v="2"/>
    <x v="0"/>
  </r>
  <r>
    <x v="3250"/>
    <n v="63"/>
    <x v="0"/>
    <x v="1"/>
    <x v="6"/>
    <n v="152.27000000000001"/>
    <x v="13"/>
    <n v="2131.7800000000002"/>
    <n v="358"/>
    <x v="0"/>
    <x v="3"/>
    <n v="84.9"/>
    <x v="0"/>
    <d v="2022-06-10T00:00:00"/>
    <x v="0"/>
    <n v="3"/>
    <x v="2"/>
    <n v="0.47"/>
    <x v="0"/>
    <x v="0"/>
  </r>
  <r>
    <x v="3251"/>
    <n v="72"/>
    <x v="3"/>
    <x v="1"/>
    <x v="4"/>
    <n v="31.25"/>
    <x v="7"/>
    <n v="250"/>
    <n v="203"/>
    <x v="0"/>
    <x v="4"/>
    <n v="36.4"/>
    <x v="1"/>
    <d v="2021-07-24T00:00:00"/>
    <x v="0"/>
    <n v="8"/>
    <x v="2"/>
    <n v="0.32"/>
    <x v="0"/>
    <x v="0"/>
  </r>
  <r>
    <x v="3252"/>
    <n v="44"/>
    <x v="2"/>
    <x v="0"/>
    <x v="9"/>
    <n v="10.7"/>
    <x v="4"/>
    <n v="64.199999999999989"/>
    <n v="170"/>
    <x v="0"/>
    <x v="3"/>
    <n v="84.5"/>
    <x v="0"/>
    <d v="2025-03-03T00:00:00"/>
    <x v="2"/>
    <n v="97"/>
    <x v="1"/>
    <n v="0.19"/>
    <x v="1"/>
    <x v="0"/>
  </r>
  <r>
    <x v="3252"/>
    <n v="26"/>
    <x v="1"/>
    <x v="1"/>
    <x v="7"/>
    <n v="34.409999999999997"/>
    <x v="4"/>
    <n v="206.45999999999998"/>
    <n v="110"/>
    <x v="0"/>
    <x v="2"/>
    <n v="99.3"/>
    <x v="0"/>
    <d v="2023-07-28T00:00:00"/>
    <x v="2"/>
    <n v="3"/>
    <x v="2"/>
    <n v="0.16"/>
    <x v="1"/>
    <x v="0"/>
  </r>
  <r>
    <x v="3253"/>
    <n v="60"/>
    <x v="0"/>
    <x v="0"/>
    <x v="3"/>
    <n v="57.24"/>
    <x v="2"/>
    <n v="400.68"/>
    <n v="111"/>
    <x v="0"/>
    <x v="3"/>
    <n v="3.7"/>
    <x v="2"/>
    <d v="2022-09-07T00:00:00"/>
    <x v="0"/>
    <n v="52"/>
    <x v="0"/>
    <n v="0.17"/>
    <x v="1"/>
    <x v="0"/>
  </r>
  <r>
    <x v="3253"/>
    <n v="19"/>
    <x v="4"/>
    <x v="0"/>
    <x v="5"/>
    <n v="159.96"/>
    <x v="7"/>
    <n v="1279.68"/>
    <n v="153"/>
    <x v="0"/>
    <x v="2"/>
    <n v="87.6"/>
    <x v="0"/>
    <d v="2023-04-11T00:00:00"/>
    <x v="2"/>
    <n v="40"/>
    <x v="0"/>
    <n v="0.32"/>
    <x v="0"/>
    <x v="0"/>
  </r>
  <r>
    <x v="3254"/>
    <n v="70"/>
    <x v="3"/>
    <x v="2"/>
    <x v="4"/>
    <n v="46.5"/>
    <x v="9"/>
    <n v="697.5"/>
    <n v="107"/>
    <x v="0"/>
    <x v="2"/>
    <n v="54.1"/>
    <x v="0"/>
    <d v="2024-09-14T00:00:00"/>
    <x v="2"/>
    <n v="51"/>
    <x v="0"/>
    <n v="0.61"/>
    <x v="2"/>
    <x v="0"/>
  </r>
  <r>
    <x v="3255"/>
    <n v="41"/>
    <x v="2"/>
    <x v="0"/>
    <x v="3"/>
    <n v="270.18"/>
    <x v="8"/>
    <n v="3242.16"/>
    <n v="141"/>
    <x v="0"/>
    <x v="3"/>
    <n v="12.9"/>
    <x v="2"/>
    <d v="2021-05-15T00:00:00"/>
    <x v="0"/>
    <n v="76"/>
    <x v="1"/>
    <n v="0.45"/>
    <x v="0"/>
    <x v="0"/>
  </r>
  <r>
    <x v="3256"/>
    <n v="55"/>
    <x v="5"/>
    <x v="0"/>
    <x v="3"/>
    <n v="56.3"/>
    <x v="6"/>
    <n v="619.29999999999995"/>
    <n v="339"/>
    <x v="0"/>
    <x v="3"/>
    <n v="85.8"/>
    <x v="0"/>
    <d v="2022-08-06T00:00:00"/>
    <x v="0"/>
    <n v="6"/>
    <x v="2"/>
    <n v="0.38"/>
    <x v="0"/>
    <x v="0"/>
  </r>
  <r>
    <x v="3257"/>
    <n v="47"/>
    <x v="5"/>
    <x v="1"/>
    <x v="8"/>
    <m/>
    <x v="7"/>
    <n v="0"/>
    <n v="76"/>
    <x v="0"/>
    <x v="0"/>
    <n v="51"/>
    <x v="0"/>
    <d v="2023-05-01T00:00:00"/>
    <x v="2"/>
    <n v="92"/>
    <x v="1"/>
    <n v="0.22"/>
    <x v="0"/>
    <x v="1"/>
  </r>
  <r>
    <x v="3258"/>
    <n v="49"/>
    <x v="5"/>
    <x v="1"/>
    <x v="8"/>
    <n v="60.81"/>
    <x v="6"/>
    <n v="668.91000000000008"/>
    <n v="151"/>
    <x v="0"/>
    <x v="3"/>
    <n v="76"/>
    <x v="0"/>
    <d v="2023-05-13T00:00:00"/>
    <x v="2"/>
    <n v="77"/>
    <x v="1"/>
    <n v="0.67"/>
    <x v="2"/>
    <x v="0"/>
  </r>
  <r>
    <x v="3258"/>
    <n v="70"/>
    <x v="3"/>
    <x v="0"/>
    <x v="1"/>
    <n v="64.34"/>
    <x v="6"/>
    <n v="707.74"/>
    <n v="145"/>
    <x v="0"/>
    <x v="1"/>
    <n v="2.5"/>
    <x v="2"/>
    <d v="2025-02-18T00:00:00"/>
    <x v="2"/>
    <n v="78"/>
    <x v="1"/>
    <n v="0.55000000000000004"/>
    <x v="2"/>
    <x v="0"/>
  </r>
  <r>
    <x v="3259"/>
    <n v="67"/>
    <x v="3"/>
    <x v="1"/>
    <x v="9"/>
    <n v="46.73"/>
    <x v="1"/>
    <n v="607.49"/>
    <n v="7"/>
    <x v="0"/>
    <x v="2"/>
    <n v="38.6"/>
    <x v="1"/>
    <d v="2020-07-03T00:00:00"/>
    <x v="1"/>
    <n v="40"/>
    <x v="0"/>
    <n v="0.32"/>
    <x v="0"/>
    <x v="0"/>
  </r>
  <r>
    <x v="3260"/>
    <n v="50"/>
    <x v="5"/>
    <x v="2"/>
    <x v="3"/>
    <n v="178.49"/>
    <x v="7"/>
    <n v="1427.92"/>
    <n v="292"/>
    <x v="0"/>
    <x v="4"/>
    <n v="28"/>
    <x v="1"/>
    <d v="2023-10-19T00:00:00"/>
    <x v="2"/>
    <n v="38"/>
    <x v="0"/>
    <n v="0.09"/>
    <x v="1"/>
    <x v="0"/>
  </r>
  <r>
    <x v="3261"/>
    <n v="69"/>
    <x v="3"/>
    <x v="0"/>
    <x v="9"/>
    <n v="99.21"/>
    <x v="6"/>
    <n v="1091.31"/>
    <n v="105"/>
    <x v="0"/>
    <x v="2"/>
    <n v="8.8000000000000007"/>
    <x v="2"/>
    <d v="2022-11-30T00:00:00"/>
    <x v="0"/>
    <n v="82"/>
    <x v="1"/>
    <n v="0.21"/>
    <x v="0"/>
    <x v="0"/>
  </r>
  <r>
    <x v="3261"/>
    <n v="32"/>
    <x v="1"/>
    <x v="1"/>
    <x v="0"/>
    <n v="131.94999999999999"/>
    <x v="0"/>
    <n v="1187.55"/>
    <n v="72"/>
    <x v="1"/>
    <x v="2"/>
    <n v="53"/>
    <x v="0"/>
    <d v="2023-05-12T00:00:00"/>
    <x v="2"/>
    <n v="7"/>
    <x v="2"/>
    <n v="0.56000000000000005"/>
    <x v="2"/>
    <x v="0"/>
  </r>
  <r>
    <x v="3262"/>
    <n v="63"/>
    <x v="0"/>
    <x v="2"/>
    <x v="2"/>
    <n v="150.13"/>
    <x v="1"/>
    <n v="1951.69"/>
    <n v="65"/>
    <x v="0"/>
    <x v="3"/>
    <n v="66"/>
    <x v="0"/>
    <d v="2023-02-20T00:00:00"/>
    <x v="2"/>
    <n v="69"/>
    <x v="1"/>
    <n v="0.17"/>
    <x v="1"/>
    <x v="0"/>
  </r>
  <r>
    <x v="3263"/>
    <n v="52"/>
    <x v="5"/>
    <x v="2"/>
    <x v="7"/>
    <n v="72.28"/>
    <x v="9"/>
    <n v="1084.2"/>
    <n v="62"/>
    <x v="0"/>
    <x v="1"/>
    <n v="80.599999999999994"/>
    <x v="0"/>
    <d v="2024-04-22T00:00:00"/>
    <x v="2"/>
    <n v="7"/>
    <x v="2"/>
    <n v="0.14000000000000001"/>
    <x v="1"/>
    <x v="0"/>
  </r>
  <r>
    <x v="3264"/>
    <n v="79"/>
    <x v="3"/>
    <x v="1"/>
    <x v="9"/>
    <n v="25.66"/>
    <x v="8"/>
    <n v="307.92"/>
    <n v="69"/>
    <x v="0"/>
    <x v="2"/>
    <n v="82.4"/>
    <x v="0"/>
    <d v="2021-04-15T00:00:00"/>
    <x v="0"/>
    <n v="38"/>
    <x v="0"/>
    <n v="0.33"/>
    <x v="0"/>
    <x v="0"/>
  </r>
  <r>
    <x v="3264"/>
    <n v="66"/>
    <x v="3"/>
    <x v="2"/>
    <x v="0"/>
    <m/>
    <x v="13"/>
    <n v="0"/>
    <n v="100"/>
    <x v="0"/>
    <x v="1"/>
    <n v="33.200000000000003"/>
    <x v="1"/>
    <d v="2025-02-20T00:00:00"/>
    <x v="2"/>
    <n v="44"/>
    <x v="0"/>
    <n v="0.2"/>
    <x v="1"/>
    <x v="1"/>
  </r>
  <r>
    <x v="3265"/>
    <n v="55"/>
    <x v="5"/>
    <x v="1"/>
    <x v="4"/>
    <n v="100.13"/>
    <x v="4"/>
    <n v="600.78"/>
    <n v="146"/>
    <x v="0"/>
    <x v="0"/>
    <n v="90.4"/>
    <x v="0"/>
    <d v="2022-08-15T00:00:00"/>
    <x v="0"/>
    <n v="5"/>
    <x v="2"/>
    <n v="0.5"/>
    <x v="0"/>
    <x v="0"/>
  </r>
  <r>
    <x v="3266"/>
    <n v="58"/>
    <x v="0"/>
    <x v="0"/>
    <x v="3"/>
    <n v="27.88"/>
    <x v="7"/>
    <n v="223.04"/>
    <n v="98"/>
    <x v="0"/>
    <x v="3"/>
    <n v="27.9"/>
    <x v="1"/>
    <d v="2022-04-28T00:00:00"/>
    <x v="0"/>
    <n v="47"/>
    <x v="0"/>
    <n v="0.21"/>
    <x v="0"/>
    <x v="0"/>
  </r>
  <r>
    <x v="3267"/>
    <n v="42"/>
    <x v="2"/>
    <x v="0"/>
    <x v="8"/>
    <n v="287.44"/>
    <x v="3"/>
    <n v="2874.4"/>
    <n v="179"/>
    <x v="0"/>
    <x v="3"/>
    <n v="22.6"/>
    <x v="1"/>
    <d v="2021-09-23T00:00:00"/>
    <x v="0"/>
    <n v="87"/>
    <x v="1"/>
    <n v="0.28999999999999998"/>
    <x v="0"/>
    <x v="0"/>
  </r>
  <r>
    <x v="3267"/>
    <n v="28"/>
    <x v="1"/>
    <x v="0"/>
    <x v="9"/>
    <n v="206.84"/>
    <x v="7"/>
    <n v="1654.72"/>
    <n v="324"/>
    <x v="0"/>
    <x v="4"/>
    <n v="49.3"/>
    <x v="1"/>
    <d v="2024-01-26T00:00:00"/>
    <x v="2"/>
    <n v="75"/>
    <x v="1"/>
    <n v="0.54"/>
    <x v="2"/>
    <x v="0"/>
  </r>
  <r>
    <x v="3268"/>
    <n v="59"/>
    <x v="0"/>
    <x v="1"/>
    <x v="6"/>
    <n v="62.03"/>
    <x v="1"/>
    <n v="806.39"/>
    <n v="325"/>
    <x v="0"/>
    <x v="4"/>
    <n v="92.1"/>
    <x v="0"/>
    <d v="2021-10-01T00:00:00"/>
    <x v="0"/>
    <n v="4"/>
    <x v="2"/>
    <n v="0.52"/>
    <x v="2"/>
    <x v="0"/>
  </r>
  <r>
    <x v="3269"/>
    <n v="54"/>
    <x v="5"/>
    <x v="1"/>
    <x v="5"/>
    <n v="107.12"/>
    <x v="8"/>
    <n v="1285.44"/>
    <n v="85"/>
    <x v="0"/>
    <x v="1"/>
    <n v="0"/>
    <x v="2"/>
    <d v="2022-06-15T00:00:00"/>
    <x v="0"/>
    <n v="5"/>
    <x v="2"/>
    <n v="0.53"/>
    <x v="2"/>
    <x v="0"/>
  </r>
  <r>
    <x v="3270"/>
    <n v="34"/>
    <x v="1"/>
    <x v="0"/>
    <x v="1"/>
    <n v="112.97"/>
    <x v="6"/>
    <n v="1242.67"/>
    <n v="204"/>
    <x v="0"/>
    <x v="0"/>
    <n v="57.6"/>
    <x v="0"/>
    <d v="2021-10-25T00:00:00"/>
    <x v="0"/>
    <n v="96"/>
    <x v="1"/>
    <n v="0.28999999999999998"/>
    <x v="0"/>
    <x v="0"/>
  </r>
  <r>
    <x v="3271"/>
    <n v="38"/>
    <x v="2"/>
    <x v="2"/>
    <x v="7"/>
    <n v="81.209999999999994"/>
    <x v="4"/>
    <n v="487.26"/>
    <n v="293"/>
    <x v="0"/>
    <x v="4"/>
    <n v="59"/>
    <x v="0"/>
    <d v="2020-08-07T00:00:00"/>
    <x v="1"/>
    <n v="29"/>
    <x v="2"/>
    <n v="0.02"/>
    <x v="1"/>
    <x v="0"/>
  </r>
  <r>
    <x v="3272"/>
    <n v="70"/>
    <x v="3"/>
    <x v="1"/>
    <x v="4"/>
    <n v="233.88"/>
    <x v="16"/>
    <n v="4209.84"/>
    <n v="62"/>
    <x v="0"/>
    <x v="2"/>
    <n v="81.099999999999994"/>
    <x v="0"/>
    <d v="2023-03-31T00:00:00"/>
    <x v="2"/>
    <n v="61"/>
    <x v="0"/>
    <n v="0.1"/>
    <x v="1"/>
    <x v="0"/>
  </r>
  <r>
    <x v="3272"/>
    <n v="66"/>
    <x v="3"/>
    <x v="1"/>
    <x v="3"/>
    <n v="71.8"/>
    <x v="7"/>
    <n v="574.4"/>
    <n v="37"/>
    <x v="0"/>
    <x v="3"/>
    <n v="66.900000000000006"/>
    <x v="0"/>
    <d v="2025-06-26T00:00:00"/>
    <x v="2"/>
    <n v="35"/>
    <x v="0"/>
    <n v="0.25"/>
    <x v="0"/>
    <x v="0"/>
  </r>
  <r>
    <x v="3273"/>
    <n v="76"/>
    <x v="3"/>
    <x v="1"/>
    <x v="7"/>
    <n v="39.61"/>
    <x v="9"/>
    <n v="594.15"/>
    <n v="275"/>
    <x v="0"/>
    <x v="1"/>
    <n v="19.5"/>
    <x v="2"/>
    <d v="2024-06-25T00:00:00"/>
    <x v="2"/>
    <n v="90"/>
    <x v="1"/>
    <n v="0.21"/>
    <x v="0"/>
    <x v="0"/>
  </r>
  <r>
    <x v="3273"/>
    <n v="36"/>
    <x v="2"/>
    <x v="0"/>
    <x v="9"/>
    <n v="101.04"/>
    <x v="3"/>
    <n v="1010.4000000000001"/>
    <n v="214"/>
    <x v="0"/>
    <x v="0"/>
    <n v="2.2999999999999998"/>
    <x v="2"/>
    <d v="2024-02-21T00:00:00"/>
    <x v="2"/>
    <n v="33"/>
    <x v="2"/>
    <n v="0.48"/>
    <x v="0"/>
    <x v="0"/>
  </r>
  <r>
    <x v="3273"/>
    <n v="71"/>
    <x v="3"/>
    <x v="1"/>
    <x v="7"/>
    <n v="55.1"/>
    <x v="7"/>
    <n v="440.8"/>
    <n v="327"/>
    <x v="0"/>
    <x v="4"/>
    <n v="28.2"/>
    <x v="1"/>
    <d v="2022-10-28T00:00:00"/>
    <x v="0"/>
    <n v="31"/>
    <x v="2"/>
    <n v="0.3"/>
    <x v="0"/>
    <x v="0"/>
  </r>
  <r>
    <x v="3274"/>
    <n v="52"/>
    <x v="5"/>
    <x v="0"/>
    <x v="7"/>
    <n v="34.72"/>
    <x v="3"/>
    <n v="347.2"/>
    <n v="169"/>
    <x v="0"/>
    <x v="1"/>
    <n v="21.9"/>
    <x v="1"/>
    <d v="2021-11-02T00:00:00"/>
    <x v="0"/>
    <n v="57"/>
    <x v="0"/>
    <n v="0.25"/>
    <x v="0"/>
    <x v="0"/>
  </r>
  <r>
    <x v="3275"/>
    <n v="65"/>
    <x v="0"/>
    <x v="1"/>
    <x v="2"/>
    <m/>
    <x v="1"/>
    <n v="0"/>
    <n v="224"/>
    <x v="0"/>
    <x v="2"/>
    <n v="25"/>
    <x v="1"/>
    <d v="2023-07-21T00:00:00"/>
    <x v="2"/>
    <n v="32"/>
    <x v="2"/>
    <n v="0.15"/>
    <x v="1"/>
    <x v="1"/>
  </r>
  <r>
    <x v="3276"/>
    <n v="37"/>
    <x v="2"/>
    <x v="0"/>
    <x v="9"/>
    <n v="58.98"/>
    <x v="6"/>
    <n v="648.78"/>
    <n v="257"/>
    <x v="0"/>
    <x v="2"/>
    <n v="19"/>
    <x v="2"/>
    <d v="2025-01-30T00:00:00"/>
    <x v="2"/>
    <n v="45"/>
    <x v="0"/>
    <n v="0.25"/>
    <x v="0"/>
    <x v="0"/>
  </r>
  <r>
    <x v="3277"/>
    <n v="41"/>
    <x v="2"/>
    <x v="1"/>
    <x v="9"/>
    <m/>
    <x v="11"/>
    <n v="0"/>
    <n v="319"/>
    <x v="0"/>
    <x v="0"/>
    <n v="26.8"/>
    <x v="1"/>
    <d v="2024-01-14T00:00:00"/>
    <x v="2"/>
    <n v="66"/>
    <x v="0"/>
    <n v="0.18"/>
    <x v="1"/>
    <x v="1"/>
  </r>
  <r>
    <x v="3278"/>
    <n v="31"/>
    <x v="1"/>
    <x v="0"/>
    <x v="5"/>
    <n v="461.53"/>
    <x v="6"/>
    <n v="5076.83"/>
    <n v="248"/>
    <x v="0"/>
    <x v="3"/>
    <n v="75.3"/>
    <x v="0"/>
    <d v="2022-09-17T00:00:00"/>
    <x v="0"/>
    <n v="53"/>
    <x v="0"/>
    <n v="0.24"/>
    <x v="0"/>
    <x v="0"/>
  </r>
  <r>
    <x v="3279"/>
    <n v="59"/>
    <x v="0"/>
    <x v="0"/>
    <x v="1"/>
    <n v="70.11"/>
    <x v="7"/>
    <n v="560.88"/>
    <n v="298"/>
    <x v="0"/>
    <x v="2"/>
    <n v="36.9"/>
    <x v="1"/>
    <d v="2021-10-01T00:00:00"/>
    <x v="0"/>
    <n v="78"/>
    <x v="1"/>
    <n v="0.08"/>
    <x v="1"/>
    <x v="0"/>
  </r>
  <r>
    <x v="3280"/>
    <n v="33"/>
    <x v="1"/>
    <x v="0"/>
    <x v="5"/>
    <n v="41.56"/>
    <x v="6"/>
    <n v="457.16"/>
    <n v="226"/>
    <x v="0"/>
    <x v="2"/>
    <n v="0"/>
    <x v="2"/>
    <d v="2021-03-30T00:00:00"/>
    <x v="0"/>
    <n v="71"/>
    <x v="1"/>
    <n v="0.16"/>
    <x v="1"/>
    <x v="0"/>
  </r>
  <r>
    <x v="3281"/>
    <n v="30"/>
    <x v="1"/>
    <x v="0"/>
    <x v="5"/>
    <n v="57.95"/>
    <x v="0"/>
    <n v="521.55000000000007"/>
    <n v="262"/>
    <x v="0"/>
    <x v="1"/>
    <n v="32.9"/>
    <x v="1"/>
    <d v="2020-12-06T00:00:00"/>
    <x v="1"/>
    <n v="30"/>
    <x v="2"/>
    <n v="0.43"/>
    <x v="0"/>
    <x v="0"/>
  </r>
  <r>
    <x v="3281"/>
    <n v="25"/>
    <x v="4"/>
    <x v="0"/>
    <x v="5"/>
    <n v="64.099999999999994"/>
    <x v="3"/>
    <n v="641"/>
    <n v="358"/>
    <x v="0"/>
    <x v="0"/>
    <n v="76.599999999999994"/>
    <x v="0"/>
    <d v="2021-04-30T00:00:00"/>
    <x v="0"/>
    <n v="72"/>
    <x v="1"/>
    <n v="0.13"/>
    <x v="1"/>
    <x v="0"/>
  </r>
  <r>
    <x v="3282"/>
    <n v="58"/>
    <x v="0"/>
    <x v="0"/>
    <x v="7"/>
    <n v="127.45"/>
    <x v="0"/>
    <n v="1147.05"/>
    <n v="157"/>
    <x v="0"/>
    <x v="3"/>
    <n v="83.6"/>
    <x v="0"/>
    <d v="2021-01-04T00:00:00"/>
    <x v="0"/>
    <n v="31"/>
    <x v="2"/>
    <n v="0.17"/>
    <x v="1"/>
    <x v="0"/>
  </r>
  <r>
    <x v="3282"/>
    <n v="41"/>
    <x v="2"/>
    <x v="0"/>
    <x v="8"/>
    <n v="85.72"/>
    <x v="4"/>
    <n v="514.31999999999994"/>
    <n v="288"/>
    <x v="0"/>
    <x v="0"/>
    <n v="73.2"/>
    <x v="0"/>
    <d v="2022-06-13T00:00:00"/>
    <x v="0"/>
    <n v="10"/>
    <x v="2"/>
    <n v="0.41"/>
    <x v="0"/>
    <x v="0"/>
  </r>
  <r>
    <x v="3283"/>
    <n v="75"/>
    <x v="3"/>
    <x v="0"/>
    <x v="5"/>
    <n v="98.03"/>
    <x v="3"/>
    <n v="980.3"/>
    <n v="322"/>
    <x v="0"/>
    <x v="1"/>
    <n v="51.3"/>
    <x v="0"/>
    <d v="2023-02-16T00:00:00"/>
    <x v="2"/>
    <n v="99"/>
    <x v="1"/>
    <n v="0.12"/>
    <x v="1"/>
    <x v="0"/>
  </r>
  <r>
    <x v="3283"/>
    <n v="29"/>
    <x v="1"/>
    <x v="0"/>
    <x v="7"/>
    <n v="287.42"/>
    <x v="14"/>
    <n v="1149.68"/>
    <n v="217"/>
    <x v="0"/>
    <x v="3"/>
    <n v="29.1"/>
    <x v="1"/>
    <d v="2020-12-20T00:00:00"/>
    <x v="1"/>
    <n v="98"/>
    <x v="1"/>
    <n v="0.15"/>
    <x v="1"/>
    <x v="0"/>
  </r>
  <r>
    <x v="3284"/>
    <n v="72"/>
    <x v="3"/>
    <x v="1"/>
    <x v="8"/>
    <n v="208.57"/>
    <x v="3"/>
    <n v="2085.6999999999998"/>
    <n v="332"/>
    <x v="1"/>
    <x v="4"/>
    <n v="93.3"/>
    <x v="0"/>
    <d v="2022-10-24T00:00:00"/>
    <x v="0"/>
    <n v="1"/>
    <x v="2"/>
    <n v="0.21"/>
    <x v="0"/>
    <x v="0"/>
  </r>
  <r>
    <x v="3285"/>
    <n v="33"/>
    <x v="1"/>
    <x v="0"/>
    <x v="7"/>
    <n v="43.23"/>
    <x v="2"/>
    <n v="302.60999999999996"/>
    <n v="260"/>
    <x v="0"/>
    <x v="4"/>
    <n v="45.6"/>
    <x v="1"/>
    <d v="2021-06-01T00:00:00"/>
    <x v="0"/>
    <n v="76"/>
    <x v="1"/>
    <n v="0.22"/>
    <x v="0"/>
    <x v="0"/>
  </r>
  <r>
    <x v="3286"/>
    <n v="40"/>
    <x v="2"/>
    <x v="0"/>
    <x v="2"/>
    <n v="55.78"/>
    <x v="0"/>
    <n v="502.02"/>
    <n v="276"/>
    <x v="0"/>
    <x v="2"/>
    <n v="74.8"/>
    <x v="0"/>
    <d v="2020-11-13T00:00:00"/>
    <x v="1"/>
    <n v="97"/>
    <x v="1"/>
    <n v="0.11"/>
    <x v="1"/>
    <x v="0"/>
  </r>
  <r>
    <x v="3287"/>
    <n v="22"/>
    <x v="4"/>
    <x v="1"/>
    <x v="3"/>
    <n v="66.91"/>
    <x v="0"/>
    <n v="602.18999999999994"/>
    <n v="200"/>
    <x v="0"/>
    <x v="2"/>
    <n v="45.9"/>
    <x v="1"/>
    <d v="2021-06-19T00:00:00"/>
    <x v="0"/>
    <n v="27"/>
    <x v="2"/>
    <n v="0.15"/>
    <x v="1"/>
    <x v="0"/>
  </r>
  <r>
    <x v="3288"/>
    <n v="72"/>
    <x v="3"/>
    <x v="1"/>
    <x v="2"/>
    <n v="18.309999999999999"/>
    <x v="3"/>
    <n v="183.1"/>
    <n v="262"/>
    <x v="0"/>
    <x v="0"/>
    <n v="86.5"/>
    <x v="0"/>
    <d v="2022-08-05T00:00:00"/>
    <x v="0"/>
    <n v="69"/>
    <x v="1"/>
    <n v="0.17"/>
    <x v="1"/>
    <x v="0"/>
  </r>
  <r>
    <x v="3289"/>
    <n v="30"/>
    <x v="1"/>
    <x v="0"/>
    <x v="8"/>
    <n v="36.57"/>
    <x v="4"/>
    <n v="219.42000000000002"/>
    <n v="259"/>
    <x v="0"/>
    <x v="2"/>
    <n v="4.5"/>
    <x v="2"/>
    <d v="2022-10-03T00:00:00"/>
    <x v="0"/>
    <n v="29"/>
    <x v="2"/>
    <n v="0.25"/>
    <x v="0"/>
    <x v="0"/>
  </r>
  <r>
    <x v="3290"/>
    <n v="65"/>
    <x v="0"/>
    <x v="1"/>
    <x v="5"/>
    <m/>
    <x v="5"/>
    <n v="0"/>
    <n v="236"/>
    <x v="0"/>
    <x v="3"/>
    <n v="71.7"/>
    <x v="0"/>
    <d v="2021-10-02T00:00:00"/>
    <x v="0"/>
    <n v="16"/>
    <x v="2"/>
    <n v="0.35"/>
    <x v="0"/>
    <x v="1"/>
  </r>
  <r>
    <x v="3290"/>
    <n v="39"/>
    <x v="2"/>
    <x v="2"/>
    <x v="3"/>
    <n v="21.14"/>
    <x v="6"/>
    <n v="232.54000000000002"/>
    <n v="28"/>
    <x v="0"/>
    <x v="4"/>
    <n v="50.3"/>
    <x v="0"/>
    <d v="2023-05-30T00:00:00"/>
    <x v="2"/>
    <n v="67"/>
    <x v="1"/>
    <n v="0.17"/>
    <x v="1"/>
    <x v="0"/>
  </r>
  <r>
    <x v="3290"/>
    <n v="35"/>
    <x v="1"/>
    <x v="0"/>
    <x v="7"/>
    <n v="37.6"/>
    <x v="3"/>
    <n v="376"/>
    <n v="188"/>
    <x v="0"/>
    <x v="0"/>
    <n v="30.8"/>
    <x v="1"/>
    <d v="2024-08-23T00:00:00"/>
    <x v="2"/>
    <n v="75"/>
    <x v="1"/>
    <n v="0.19"/>
    <x v="1"/>
    <x v="0"/>
  </r>
  <r>
    <x v="3291"/>
    <n v="73"/>
    <x v="3"/>
    <x v="1"/>
    <x v="3"/>
    <n v="64.66"/>
    <x v="2"/>
    <n v="452.62"/>
    <n v="245"/>
    <x v="0"/>
    <x v="2"/>
    <n v="56.8"/>
    <x v="0"/>
    <d v="2023-11-15T00:00:00"/>
    <x v="2"/>
    <n v="87"/>
    <x v="1"/>
    <n v="0.25"/>
    <x v="0"/>
    <x v="0"/>
  </r>
  <r>
    <x v="3292"/>
    <n v="63"/>
    <x v="0"/>
    <x v="1"/>
    <x v="9"/>
    <n v="30.84"/>
    <x v="3"/>
    <n v="308.39999999999998"/>
    <n v="4"/>
    <x v="0"/>
    <x v="3"/>
    <n v="73.8"/>
    <x v="0"/>
    <d v="2023-02-20T00:00:00"/>
    <x v="2"/>
    <n v="36"/>
    <x v="0"/>
    <n v="0.31"/>
    <x v="0"/>
    <x v="0"/>
  </r>
  <r>
    <x v="3292"/>
    <n v="62"/>
    <x v="0"/>
    <x v="0"/>
    <x v="6"/>
    <m/>
    <x v="8"/>
    <n v="0"/>
    <n v="25"/>
    <x v="0"/>
    <x v="0"/>
    <n v="1.8"/>
    <x v="2"/>
    <d v="2023-04-25T00:00:00"/>
    <x v="2"/>
    <n v="65"/>
    <x v="0"/>
    <n v="0.11"/>
    <x v="1"/>
    <x v="1"/>
  </r>
  <r>
    <x v="3292"/>
    <n v="71"/>
    <x v="3"/>
    <x v="1"/>
    <x v="2"/>
    <n v="91.9"/>
    <x v="8"/>
    <n v="1102.8000000000002"/>
    <n v="64"/>
    <x v="0"/>
    <x v="0"/>
    <n v="100"/>
    <x v="0"/>
    <d v="2023-09-19T00:00:00"/>
    <x v="2"/>
    <n v="89"/>
    <x v="1"/>
    <n v="0.47"/>
    <x v="0"/>
    <x v="0"/>
  </r>
  <r>
    <x v="3293"/>
    <n v="18"/>
    <x v="4"/>
    <x v="1"/>
    <x v="4"/>
    <n v="171.37"/>
    <x v="7"/>
    <n v="1370.96"/>
    <n v="6"/>
    <x v="0"/>
    <x v="0"/>
    <n v="63.5"/>
    <x v="0"/>
    <d v="2022-01-27T00:00:00"/>
    <x v="0"/>
    <n v="82"/>
    <x v="1"/>
    <n v="0.32"/>
    <x v="0"/>
    <x v="0"/>
  </r>
  <r>
    <x v="3293"/>
    <n v="55"/>
    <x v="5"/>
    <x v="0"/>
    <x v="6"/>
    <n v="125.47"/>
    <x v="8"/>
    <n v="1505.6399999999999"/>
    <n v="81"/>
    <x v="0"/>
    <x v="1"/>
    <n v="29.6"/>
    <x v="1"/>
    <d v="2022-09-15T00:00:00"/>
    <x v="0"/>
    <n v="26"/>
    <x v="2"/>
    <n v="0.28999999999999998"/>
    <x v="0"/>
    <x v="0"/>
  </r>
  <r>
    <x v="3294"/>
    <n v="74"/>
    <x v="3"/>
    <x v="0"/>
    <x v="6"/>
    <n v="72.61"/>
    <x v="8"/>
    <n v="871.31999999999994"/>
    <n v="293"/>
    <x v="0"/>
    <x v="2"/>
    <n v="0"/>
    <x v="2"/>
    <d v="2022-10-22T00:00:00"/>
    <x v="0"/>
    <n v="46"/>
    <x v="0"/>
    <n v="0.12"/>
    <x v="1"/>
    <x v="0"/>
  </r>
  <r>
    <x v="3295"/>
    <n v="60"/>
    <x v="0"/>
    <x v="0"/>
    <x v="6"/>
    <n v="214.83"/>
    <x v="13"/>
    <n v="3007.6200000000003"/>
    <n v="130"/>
    <x v="0"/>
    <x v="2"/>
    <n v="11"/>
    <x v="2"/>
    <d v="2024-11-01T00:00:00"/>
    <x v="2"/>
    <n v="87"/>
    <x v="1"/>
    <n v="0.15"/>
    <x v="1"/>
    <x v="0"/>
  </r>
  <r>
    <x v="3296"/>
    <n v="50"/>
    <x v="5"/>
    <x v="0"/>
    <x v="1"/>
    <n v="85.55"/>
    <x v="3"/>
    <n v="855.5"/>
    <n v="115"/>
    <x v="0"/>
    <x v="1"/>
    <n v="71.8"/>
    <x v="0"/>
    <d v="2022-09-09T00:00:00"/>
    <x v="0"/>
    <n v="52"/>
    <x v="0"/>
    <n v="0.23"/>
    <x v="0"/>
    <x v="0"/>
  </r>
  <r>
    <x v="3297"/>
    <n v="59"/>
    <x v="0"/>
    <x v="1"/>
    <x v="2"/>
    <n v="96.7"/>
    <x v="6"/>
    <n v="1063.7"/>
    <n v="20"/>
    <x v="0"/>
    <x v="0"/>
    <n v="71.5"/>
    <x v="0"/>
    <d v="2022-04-08T00:00:00"/>
    <x v="0"/>
    <n v="20"/>
    <x v="2"/>
    <n v="0.28000000000000003"/>
    <x v="0"/>
    <x v="0"/>
  </r>
  <r>
    <x v="3298"/>
    <n v="68"/>
    <x v="3"/>
    <x v="2"/>
    <x v="2"/>
    <m/>
    <x v="7"/>
    <n v="0"/>
    <n v="185"/>
    <x v="0"/>
    <x v="1"/>
    <n v="32.200000000000003"/>
    <x v="1"/>
    <d v="2021-03-14T00:00:00"/>
    <x v="0"/>
    <n v="91"/>
    <x v="1"/>
    <n v="0.36"/>
    <x v="0"/>
    <x v="1"/>
  </r>
  <r>
    <x v="3299"/>
    <n v="22"/>
    <x v="4"/>
    <x v="0"/>
    <x v="5"/>
    <n v="50.13"/>
    <x v="6"/>
    <n v="551.43000000000006"/>
    <n v="197"/>
    <x v="0"/>
    <x v="1"/>
    <n v="99.4"/>
    <x v="0"/>
    <d v="2023-03-08T00:00:00"/>
    <x v="2"/>
    <n v="98"/>
    <x v="1"/>
    <n v="0.36"/>
    <x v="0"/>
    <x v="0"/>
  </r>
  <r>
    <x v="3300"/>
    <n v="71"/>
    <x v="3"/>
    <x v="1"/>
    <x v="9"/>
    <n v="91.04"/>
    <x v="6"/>
    <n v="1001.44"/>
    <n v="154"/>
    <x v="0"/>
    <x v="3"/>
    <n v="50.3"/>
    <x v="0"/>
    <d v="2025-03-18T00:00:00"/>
    <x v="2"/>
    <n v="35"/>
    <x v="0"/>
    <n v="0.55000000000000004"/>
    <x v="2"/>
    <x v="0"/>
  </r>
  <r>
    <x v="3301"/>
    <n v="34"/>
    <x v="1"/>
    <x v="0"/>
    <x v="7"/>
    <n v="86.75"/>
    <x v="9"/>
    <n v="1301.25"/>
    <n v="155"/>
    <x v="0"/>
    <x v="2"/>
    <n v="57.1"/>
    <x v="0"/>
    <d v="2022-07-17T00:00:00"/>
    <x v="0"/>
    <n v="21"/>
    <x v="2"/>
    <n v="0.12"/>
    <x v="1"/>
    <x v="0"/>
  </r>
  <r>
    <x v="3302"/>
    <n v="79"/>
    <x v="3"/>
    <x v="1"/>
    <x v="0"/>
    <n v="109.29"/>
    <x v="7"/>
    <n v="874.32"/>
    <n v="59"/>
    <x v="0"/>
    <x v="1"/>
    <n v="27.2"/>
    <x v="1"/>
    <d v="2022-06-30T00:00:00"/>
    <x v="0"/>
    <n v="5"/>
    <x v="2"/>
    <n v="0.1"/>
    <x v="1"/>
    <x v="0"/>
  </r>
  <r>
    <x v="3303"/>
    <n v="67"/>
    <x v="3"/>
    <x v="2"/>
    <x v="7"/>
    <n v="132.27000000000001"/>
    <x v="7"/>
    <n v="1058.1600000000001"/>
    <n v="50"/>
    <x v="0"/>
    <x v="1"/>
    <n v="0"/>
    <x v="2"/>
    <d v="2021-09-08T00:00:00"/>
    <x v="0"/>
    <n v="36"/>
    <x v="0"/>
    <n v="0.17"/>
    <x v="1"/>
    <x v="0"/>
  </r>
  <r>
    <x v="3304"/>
    <n v="54"/>
    <x v="5"/>
    <x v="1"/>
    <x v="3"/>
    <n v="138.21"/>
    <x v="3"/>
    <n v="1382.1000000000001"/>
    <n v="52"/>
    <x v="0"/>
    <x v="4"/>
    <n v="63.6"/>
    <x v="0"/>
    <d v="2023-06-06T00:00:00"/>
    <x v="2"/>
    <n v="94"/>
    <x v="1"/>
    <n v="0.34"/>
    <x v="0"/>
    <x v="0"/>
  </r>
  <r>
    <x v="3304"/>
    <n v="70"/>
    <x v="3"/>
    <x v="1"/>
    <x v="4"/>
    <n v="96.08"/>
    <x v="4"/>
    <n v="576.48"/>
    <n v="341"/>
    <x v="0"/>
    <x v="0"/>
    <n v="73.8"/>
    <x v="0"/>
    <d v="2024-05-26T00:00:00"/>
    <x v="2"/>
    <n v="82"/>
    <x v="1"/>
    <n v="0.32"/>
    <x v="0"/>
    <x v="0"/>
  </r>
  <r>
    <x v="3305"/>
    <n v="67"/>
    <x v="3"/>
    <x v="0"/>
    <x v="3"/>
    <n v="109.18"/>
    <x v="6"/>
    <n v="1200.98"/>
    <n v="252"/>
    <x v="0"/>
    <x v="3"/>
    <n v="58.6"/>
    <x v="0"/>
    <d v="2021-08-21T00:00:00"/>
    <x v="0"/>
    <n v="17"/>
    <x v="2"/>
    <n v="0.31"/>
    <x v="0"/>
    <x v="0"/>
  </r>
  <r>
    <x v="3306"/>
    <n v="58"/>
    <x v="0"/>
    <x v="1"/>
    <x v="5"/>
    <m/>
    <x v="8"/>
    <n v="0"/>
    <n v="219"/>
    <x v="0"/>
    <x v="1"/>
    <n v="52.3"/>
    <x v="0"/>
    <d v="2025-06-25T00:00:00"/>
    <x v="2"/>
    <n v="35"/>
    <x v="0"/>
    <n v="0.18"/>
    <x v="1"/>
    <x v="1"/>
  </r>
  <r>
    <x v="3307"/>
    <n v="20"/>
    <x v="4"/>
    <x v="0"/>
    <x v="7"/>
    <n v="189.48"/>
    <x v="7"/>
    <n v="1515.84"/>
    <n v="261"/>
    <x v="0"/>
    <x v="1"/>
    <n v="83.4"/>
    <x v="0"/>
    <d v="2024-05-04T00:00:00"/>
    <x v="2"/>
    <n v="5"/>
    <x v="2"/>
    <n v="0.39"/>
    <x v="0"/>
    <x v="0"/>
  </r>
  <r>
    <x v="3307"/>
    <n v="78"/>
    <x v="3"/>
    <x v="0"/>
    <x v="0"/>
    <m/>
    <x v="4"/>
    <n v="0"/>
    <n v="182"/>
    <x v="0"/>
    <x v="0"/>
    <n v="34.700000000000003"/>
    <x v="1"/>
    <d v="2022-03-01T00:00:00"/>
    <x v="0"/>
    <n v="31"/>
    <x v="2"/>
    <n v="0.1"/>
    <x v="1"/>
    <x v="1"/>
  </r>
  <r>
    <x v="3308"/>
    <n v="46"/>
    <x v="5"/>
    <x v="0"/>
    <x v="2"/>
    <n v="24.03"/>
    <x v="17"/>
    <n v="72.09"/>
    <n v="298"/>
    <x v="0"/>
    <x v="2"/>
    <n v="42.9"/>
    <x v="1"/>
    <d v="2020-08-10T00:00:00"/>
    <x v="1"/>
    <n v="82"/>
    <x v="1"/>
    <n v="0.41"/>
    <x v="0"/>
    <x v="0"/>
  </r>
  <r>
    <x v="3309"/>
    <n v="69"/>
    <x v="3"/>
    <x v="0"/>
    <x v="3"/>
    <n v="192.88"/>
    <x v="6"/>
    <n v="2121.6799999999998"/>
    <n v="285"/>
    <x v="0"/>
    <x v="0"/>
    <n v="52.2"/>
    <x v="0"/>
    <d v="2024-04-28T00:00:00"/>
    <x v="2"/>
    <n v="58"/>
    <x v="0"/>
    <n v="0.28000000000000003"/>
    <x v="0"/>
    <x v="0"/>
  </r>
  <r>
    <x v="3309"/>
    <n v="36"/>
    <x v="2"/>
    <x v="1"/>
    <x v="6"/>
    <n v="66.38"/>
    <x v="4"/>
    <n v="398.28"/>
    <n v="10"/>
    <x v="0"/>
    <x v="3"/>
    <n v="18"/>
    <x v="2"/>
    <d v="2020-12-31T00:00:00"/>
    <x v="1"/>
    <n v="16"/>
    <x v="2"/>
    <n v="0.14000000000000001"/>
    <x v="1"/>
    <x v="0"/>
  </r>
  <r>
    <x v="3310"/>
    <n v="77"/>
    <x v="3"/>
    <x v="1"/>
    <x v="2"/>
    <n v="224.97"/>
    <x v="9"/>
    <n v="3374.55"/>
    <n v="132"/>
    <x v="0"/>
    <x v="2"/>
    <n v="27.8"/>
    <x v="1"/>
    <d v="2021-10-22T00:00:00"/>
    <x v="0"/>
    <n v="87"/>
    <x v="1"/>
    <n v="0.21"/>
    <x v="0"/>
    <x v="0"/>
  </r>
  <r>
    <x v="3311"/>
    <n v="65"/>
    <x v="0"/>
    <x v="0"/>
    <x v="6"/>
    <n v="31.88"/>
    <x v="3"/>
    <n v="318.8"/>
    <n v="262"/>
    <x v="0"/>
    <x v="4"/>
    <n v="65.3"/>
    <x v="0"/>
    <d v="2023-05-09T00:00:00"/>
    <x v="2"/>
    <n v="12"/>
    <x v="2"/>
    <n v="0.32"/>
    <x v="0"/>
    <x v="0"/>
  </r>
  <r>
    <x v="3312"/>
    <n v="77"/>
    <x v="3"/>
    <x v="2"/>
    <x v="5"/>
    <n v="19.309999999999999"/>
    <x v="0"/>
    <n v="173.79"/>
    <n v="212"/>
    <x v="0"/>
    <x v="2"/>
    <n v="75.2"/>
    <x v="0"/>
    <d v="2024-01-18T00:00:00"/>
    <x v="2"/>
    <n v="91"/>
    <x v="1"/>
    <n v="0.17"/>
    <x v="1"/>
    <x v="0"/>
  </r>
  <r>
    <x v="3313"/>
    <n v="28"/>
    <x v="1"/>
    <x v="0"/>
    <x v="6"/>
    <n v="114.39"/>
    <x v="0"/>
    <n v="1029.51"/>
    <n v="71"/>
    <x v="1"/>
    <x v="1"/>
    <n v="87.3"/>
    <x v="0"/>
    <d v="2021-07-31T00:00:00"/>
    <x v="0"/>
    <n v="60"/>
    <x v="0"/>
    <n v="0.32"/>
    <x v="0"/>
    <x v="0"/>
  </r>
  <r>
    <x v="3313"/>
    <n v="50"/>
    <x v="5"/>
    <x v="1"/>
    <x v="6"/>
    <n v="165.23"/>
    <x v="12"/>
    <n v="2643.68"/>
    <n v="235"/>
    <x v="0"/>
    <x v="3"/>
    <n v="38.700000000000003"/>
    <x v="1"/>
    <d v="2023-08-28T00:00:00"/>
    <x v="2"/>
    <n v="60"/>
    <x v="0"/>
    <n v="0.19"/>
    <x v="1"/>
    <x v="0"/>
  </r>
  <r>
    <x v="3314"/>
    <n v="56"/>
    <x v="0"/>
    <x v="1"/>
    <x v="7"/>
    <n v="93.54"/>
    <x v="6"/>
    <n v="1028.94"/>
    <n v="358"/>
    <x v="0"/>
    <x v="1"/>
    <n v="1.5"/>
    <x v="2"/>
    <d v="2023-11-21T00:00:00"/>
    <x v="2"/>
    <n v="70"/>
    <x v="1"/>
    <n v="0.32"/>
    <x v="0"/>
    <x v="0"/>
  </r>
  <r>
    <x v="3315"/>
    <n v="32"/>
    <x v="1"/>
    <x v="1"/>
    <x v="5"/>
    <n v="117.44"/>
    <x v="10"/>
    <n v="587.20000000000005"/>
    <n v="95"/>
    <x v="0"/>
    <x v="2"/>
    <n v="45.3"/>
    <x v="1"/>
    <d v="2021-06-08T00:00:00"/>
    <x v="0"/>
    <n v="49"/>
    <x v="0"/>
    <n v="0.67"/>
    <x v="2"/>
    <x v="0"/>
  </r>
  <r>
    <x v="3316"/>
    <n v="45"/>
    <x v="2"/>
    <x v="0"/>
    <x v="6"/>
    <n v="30.82"/>
    <x v="3"/>
    <n v="308.2"/>
    <n v="24"/>
    <x v="0"/>
    <x v="2"/>
    <n v="59.8"/>
    <x v="0"/>
    <d v="2025-04-09T00:00:00"/>
    <x v="2"/>
    <n v="89"/>
    <x v="1"/>
    <n v="0.18"/>
    <x v="1"/>
    <x v="0"/>
  </r>
  <r>
    <x v="3317"/>
    <n v="61"/>
    <x v="0"/>
    <x v="0"/>
    <x v="3"/>
    <n v="194.07"/>
    <x v="5"/>
    <n v="3299.19"/>
    <n v="28"/>
    <x v="0"/>
    <x v="1"/>
    <n v="95.8"/>
    <x v="0"/>
    <d v="2024-11-01T00:00:00"/>
    <x v="2"/>
    <n v="93"/>
    <x v="1"/>
    <n v="0.27"/>
    <x v="0"/>
    <x v="0"/>
  </r>
  <r>
    <x v="3318"/>
    <n v="48"/>
    <x v="5"/>
    <x v="0"/>
    <x v="8"/>
    <n v="159.82"/>
    <x v="3"/>
    <n v="1598.1999999999998"/>
    <n v="181"/>
    <x v="0"/>
    <x v="1"/>
    <n v="52.9"/>
    <x v="0"/>
    <d v="2020-10-19T00:00:00"/>
    <x v="1"/>
    <n v="57"/>
    <x v="0"/>
    <n v="0.16"/>
    <x v="1"/>
    <x v="0"/>
  </r>
  <r>
    <x v="3319"/>
    <n v="69"/>
    <x v="3"/>
    <x v="1"/>
    <x v="8"/>
    <n v="42.89"/>
    <x v="13"/>
    <n v="600.46"/>
    <n v="320"/>
    <x v="0"/>
    <x v="0"/>
    <n v="44.4"/>
    <x v="1"/>
    <d v="2022-05-09T00:00:00"/>
    <x v="0"/>
    <n v="78"/>
    <x v="1"/>
    <n v="0.2"/>
    <x v="1"/>
    <x v="0"/>
  </r>
  <r>
    <x v="3320"/>
    <n v="19"/>
    <x v="4"/>
    <x v="0"/>
    <x v="7"/>
    <m/>
    <x v="13"/>
    <n v="0"/>
    <n v="149"/>
    <x v="0"/>
    <x v="0"/>
    <n v="80.3"/>
    <x v="0"/>
    <d v="2022-08-02T00:00:00"/>
    <x v="0"/>
    <n v="18"/>
    <x v="2"/>
    <n v="0.27"/>
    <x v="0"/>
    <x v="1"/>
  </r>
  <r>
    <x v="3320"/>
    <n v="24"/>
    <x v="4"/>
    <x v="1"/>
    <x v="2"/>
    <n v="95.16"/>
    <x v="4"/>
    <n v="570.96"/>
    <n v="166"/>
    <x v="0"/>
    <x v="3"/>
    <n v="58.6"/>
    <x v="0"/>
    <d v="2022-04-28T00:00:00"/>
    <x v="0"/>
    <n v="31"/>
    <x v="2"/>
    <n v="0.28999999999999998"/>
    <x v="0"/>
    <x v="0"/>
  </r>
  <r>
    <x v="3321"/>
    <n v="19"/>
    <x v="4"/>
    <x v="1"/>
    <x v="8"/>
    <n v="259.70999999999998"/>
    <x v="4"/>
    <n v="1558.2599999999998"/>
    <n v="81"/>
    <x v="0"/>
    <x v="4"/>
    <n v="51.4"/>
    <x v="0"/>
    <d v="2020-08-14T00:00:00"/>
    <x v="1"/>
    <n v="38"/>
    <x v="0"/>
    <n v="0.36"/>
    <x v="0"/>
    <x v="0"/>
  </r>
  <r>
    <x v="3322"/>
    <n v="73"/>
    <x v="3"/>
    <x v="1"/>
    <x v="2"/>
    <n v="55.22"/>
    <x v="8"/>
    <n v="662.64"/>
    <n v="162"/>
    <x v="1"/>
    <x v="1"/>
    <n v="62.1"/>
    <x v="0"/>
    <d v="2022-08-25T00:00:00"/>
    <x v="0"/>
    <n v="63"/>
    <x v="0"/>
    <n v="0.11"/>
    <x v="1"/>
    <x v="0"/>
  </r>
  <r>
    <x v="3323"/>
    <n v="43"/>
    <x v="2"/>
    <x v="0"/>
    <x v="6"/>
    <n v="91.3"/>
    <x v="8"/>
    <n v="1095.5999999999999"/>
    <n v="318"/>
    <x v="0"/>
    <x v="2"/>
    <n v="94.9"/>
    <x v="0"/>
    <d v="2025-05-30T00:00:00"/>
    <x v="2"/>
    <n v="20"/>
    <x v="2"/>
    <n v="0.21"/>
    <x v="0"/>
    <x v="0"/>
  </r>
  <r>
    <x v="3323"/>
    <n v="74"/>
    <x v="3"/>
    <x v="1"/>
    <x v="1"/>
    <n v="256.89999999999998"/>
    <x v="4"/>
    <n v="1541.3999999999999"/>
    <n v="218"/>
    <x v="0"/>
    <x v="4"/>
    <n v="57.6"/>
    <x v="0"/>
    <d v="2024-06-07T00:00:00"/>
    <x v="2"/>
    <n v="82"/>
    <x v="1"/>
    <n v="0.28000000000000003"/>
    <x v="0"/>
    <x v="0"/>
  </r>
  <r>
    <x v="3324"/>
    <n v="22"/>
    <x v="4"/>
    <x v="0"/>
    <x v="2"/>
    <n v="95.93"/>
    <x v="8"/>
    <n v="1151.1600000000001"/>
    <n v="75"/>
    <x v="0"/>
    <x v="3"/>
    <n v="79.2"/>
    <x v="0"/>
    <d v="2021-11-30T00:00:00"/>
    <x v="0"/>
    <n v="51"/>
    <x v="0"/>
    <n v="0.25"/>
    <x v="0"/>
    <x v="0"/>
  </r>
  <r>
    <x v="3324"/>
    <n v="70"/>
    <x v="3"/>
    <x v="0"/>
    <x v="2"/>
    <n v="167.26"/>
    <x v="6"/>
    <n v="1839.86"/>
    <n v="0"/>
    <x v="0"/>
    <x v="2"/>
    <n v="25.4"/>
    <x v="1"/>
    <d v="2022-01-22T00:00:00"/>
    <x v="0"/>
    <n v="6"/>
    <x v="2"/>
    <n v="0.69"/>
    <x v="2"/>
    <x v="1"/>
  </r>
  <r>
    <x v="3325"/>
    <n v="34"/>
    <x v="1"/>
    <x v="1"/>
    <x v="4"/>
    <n v="79.42"/>
    <x v="6"/>
    <n v="873.62"/>
    <n v="25"/>
    <x v="0"/>
    <x v="3"/>
    <n v="36.1"/>
    <x v="1"/>
    <d v="2025-03-21T00:00:00"/>
    <x v="2"/>
    <n v="24"/>
    <x v="2"/>
    <n v="0.2"/>
    <x v="1"/>
    <x v="0"/>
  </r>
  <r>
    <x v="3326"/>
    <n v="47"/>
    <x v="5"/>
    <x v="0"/>
    <x v="5"/>
    <n v="66.319999999999993"/>
    <x v="0"/>
    <n v="596.87999999999988"/>
    <n v="38"/>
    <x v="0"/>
    <x v="1"/>
    <n v="18.899999999999999"/>
    <x v="2"/>
    <d v="2023-04-14T00:00:00"/>
    <x v="2"/>
    <n v="46"/>
    <x v="0"/>
    <n v="0.51"/>
    <x v="2"/>
    <x v="0"/>
  </r>
  <r>
    <x v="3327"/>
    <n v="22"/>
    <x v="4"/>
    <x v="1"/>
    <x v="4"/>
    <m/>
    <x v="4"/>
    <n v="0"/>
    <n v="242"/>
    <x v="0"/>
    <x v="0"/>
    <n v="72.3"/>
    <x v="0"/>
    <d v="2024-09-30T00:00:00"/>
    <x v="2"/>
    <n v="19"/>
    <x v="2"/>
    <n v="0.17"/>
    <x v="1"/>
    <x v="1"/>
  </r>
  <r>
    <x v="3327"/>
    <n v="41"/>
    <x v="2"/>
    <x v="1"/>
    <x v="3"/>
    <n v="184.78"/>
    <x v="2"/>
    <n v="1293.46"/>
    <n v="312"/>
    <x v="0"/>
    <x v="2"/>
    <n v="74.099999999999994"/>
    <x v="0"/>
    <d v="2023-08-20T00:00:00"/>
    <x v="2"/>
    <n v="23"/>
    <x v="2"/>
    <n v="0.11"/>
    <x v="1"/>
    <x v="0"/>
  </r>
  <r>
    <x v="3328"/>
    <n v="23"/>
    <x v="4"/>
    <x v="1"/>
    <x v="3"/>
    <m/>
    <x v="6"/>
    <n v="0"/>
    <n v="197"/>
    <x v="0"/>
    <x v="1"/>
    <n v="53.7"/>
    <x v="0"/>
    <d v="2024-09-13T00:00:00"/>
    <x v="2"/>
    <n v="97"/>
    <x v="1"/>
    <n v="0.34"/>
    <x v="0"/>
    <x v="1"/>
  </r>
  <r>
    <x v="3329"/>
    <n v="39"/>
    <x v="2"/>
    <x v="0"/>
    <x v="7"/>
    <n v="47.94"/>
    <x v="6"/>
    <n v="527.33999999999992"/>
    <n v="163"/>
    <x v="0"/>
    <x v="3"/>
    <n v="3.8"/>
    <x v="2"/>
    <d v="2024-04-11T00:00:00"/>
    <x v="2"/>
    <n v="67"/>
    <x v="1"/>
    <n v="0.59"/>
    <x v="2"/>
    <x v="0"/>
  </r>
  <r>
    <x v="3330"/>
    <n v="32"/>
    <x v="1"/>
    <x v="1"/>
    <x v="1"/>
    <n v="56.28"/>
    <x v="8"/>
    <n v="675.36"/>
    <n v="112"/>
    <x v="0"/>
    <x v="2"/>
    <n v="92.1"/>
    <x v="0"/>
    <d v="2021-08-06T00:00:00"/>
    <x v="0"/>
    <n v="25"/>
    <x v="2"/>
    <n v="0.06"/>
    <x v="1"/>
    <x v="0"/>
  </r>
  <r>
    <x v="3331"/>
    <n v="62"/>
    <x v="0"/>
    <x v="0"/>
    <x v="5"/>
    <n v="125.22"/>
    <x v="9"/>
    <n v="1878.3"/>
    <n v="120"/>
    <x v="0"/>
    <x v="1"/>
    <n v="43.2"/>
    <x v="1"/>
    <d v="2021-05-13T00:00:00"/>
    <x v="0"/>
    <n v="12"/>
    <x v="2"/>
    <n v="0.12"/>
    <x v="1"/>
    <x v="0"/>
  </r>
  <r>
    <x v="3331"/>
    <n v="79"/>
    <x v="3"/>
    <x v="0"/>
    <x v="6"/>
    <m/>
    <x v="0"/>
    <n v="0"/>
    <n v="214"/>
    <x v="0"/>
    <x v="4"/>
    <n v="91.1"/>
    <x v="0"/>
    <d v="2025-04-26T00:00:00"/>
    <x v="2"/>
    <n v="29"/>
    <x v="2"/>
    <n v="0.11"/>
    <x v="1"/>
    <x v="1"/>
  </r>
  <r>
    <x v="3332"/>
    <n v="44"/>
    <x v="2"/>
    <x v="0"/>
    <x v="8"/>
    <n v="310.7"/>
    <x v="9"/>
    <n v="4660.5"/>
    <n v="247"/>
    <x v="0"/>
    <x v="0"/>
    <n v="91.4"/>
    <x v="0"/>
    <d v="2023-06-06T00:00:00"/>
    <x v="2"/>
    <n v="14"/>
    <x v="2"/>
    <n v="0.4"/>
    <x v="0"/>
    <x v="0"/>
  </r>
  <r>
    <x v="3333"/>
    <n v="22"/>
    <x v="4"/>
    <x v="0"/>
    <x v="8"/>
    <n v="35.950000000000003"/>
    <x v="4"/>
    <n v="215.70000000000002"/>
    <n v="228"/>
    <x v="0"/>
    <x v="3"/>
    <n v="3.1"/>
    <x v="2"/>
    <d v="2024-11-22T00:00:00"/>
    <x v="2"/>
    <n v="50"/>
    <x v="0"/>
    <n v="0.28999999999999998"/>
    <x v="0"/>
    <x v="0"/>
  </r>
  <r>
    <x v="3334"/>
    <n v="36"/>
    <x v="2"/>
    <x v="0"/>
    <x v="9"/>
    <n v="235.07"/>
    <x v="4"/>
    <n v="1410.42"/>
    <n v="9"/>
    <x v="0"/>
    <x v="3"/>
    <n v="40.1"/>
    <x v="1"/>
    <d v="2022-11-04T00:00:00"/>
    <x v="0"/>
    <n v="31"/>
    <x v="2"/>
    <n v="0.47"/>
    <x v="0"/>
    <x v="0"/>
  </r>
  <r>
    <x v="3335"/>
    <n v="63"/>
    <x v="0"/>
    <x v="1"/>
    <x v="6"/>
    <n v="99.22"/>
    <x v="3"/>
    <n v="992.2"/>
    <n v="124"/>
    <x v="0"/>
    <x v="1"/>
    <n v="88.5"/>
    <x v="0"/>
    <d v="2023-05-15T00:00:00"/>
    <x v="2"/>
    <n v="16"/>
    <x v="2"/>
    <n v="0.08"/>
    <x v="1"/>
    <x v="0"/>
  </r>
  <r>
    <x v="3336"/>
    <n v="28"/>
    <x v="1"/>
    <x v="1"/>
    <x v="5"/>
    <n v="36.74"/>
    <x v="6"/>
    <n v="404.14000000000004"/>
    <n v="177"/>
    <x v="0"/>
    <x v="4"/>
    <n v="96.1"/>
    <x v="0"/>
    <d v="2023-04-09T00:00:00"/>
    <x v="2"/>
    <n v="23"/>
    <x v="2"/>
    <n v="0.38"/>
    <x v="0"/>
    <x v="0"/>
  </r>
  <r>
    <x v="3337"/>
    <n v="67"/>
    <x v="3"/>
    <x v="2"/>
    <x v="5"/>
    <n v="216.95"/>
    <x v="12"/>
    <n v="3471.2"/>
    <n v="242"/>
    <x v="0"/>
    <x v="0"/>
    <n v="5.7"/>
    <x v="2"/>
    <d v="2025-04-18T00:00:00"/>
    <x v="2"/>
    <n v="80"/>
    <x v="1"/>
    <n v="0.18"/>
    <x v="1"/>
    <x v="0"/>
  </r>
  <r>
    <x v="3338"/>
    <n v="72"/>
    <x v="3"/>
    <x v="1"/>
    <x v="7"/>
    <n v="30.92"/>
    <x v="3"/>
    <n v="309.20000000000005"/>
    <n v="107"/>
    <x v="0"/>
    <x v="4"/>
    <n v="74.900000000000006"/>
    <x v="0"/>
    <d v="2023-04-18T00:00:00"/>
    <x v="2"/>
    <n v="3"/>
    <x v="2"/>
    <n v="0.17"/>
    <x v="1"/>
    <x v="0"/>
  </r>
  <r>
    <x v="3339"/>
    <n v="32"/>
    <x v="1"/>
    <x v="1"/>
    <x v="6"/>
    <n v="165.52"/>
    <x v="6"/>
    <n v="1820.72"/>
    <n v="364"/>
    <x v="0"/>
    <x v="1"/>
    <n v="27.1"/>
    <x v="1"/>
    <d v="2022-04-01T00:00:00"/>
    <x v="0"/>
    <n v="59"/>
    <x v="0"/>
    <n v="0.37"/>
    <x v="0"/>
    <x v="0"/>
  </r>
  <r>
    <x v="3340"/>
    <n v="26"/>
    <x v="1"/>
    <x v="1"/>
    <x v="9"/>
    <n v="44.8"/>
    <x v="6"/>
    <n v="492.79999999999995"/>
    <n v="193"/>
    <x v="0"/>
    <x v="0"/>
    <n v="15.9"/>
    <x v="2"/>
    <d v="2021-11-28T00:00:00"/>
    <x v="0"/>
    <n v="14"/>
    <x v="2"/>
    <n v="0.25"/>
    <x v="0"/>
    <x v="0"/>
  </r>
  <r>
    <x v="3340"/>
    <n v="40"/>
    <x v="2"/>
    <x v="0"/>
    <x v="6"/>
    <n v="46.73"/>
    <x v="2"/>
    <n v="327.10999999999996"/>
    <n v="213"/>
    <x v="0"/>
    <x v="3"/>
    <n v="71.900000000000006"/>
    <x v="0"/>
    <d v="2025-02-28T00:00:00"/>
    <x v="2"/>
    <n v="21"/>
    <x v="2"/>
    <n v="0.38"/>
    <x v="0"/>
    <x v="0"/>
  </r>
  <r>
    <x v="3341"/>
    <n v="36"/>
    <x v="2"/>
    <x v="0"/>
    <x v="9"/>
    <n v="155.9"/>
    <x v="13"/>
    <n v="2182.6"/>
    <n v="29"/>
    <x v="0"/>
    <x v="0"/>
    <n v="55.3"/>
    <x v="0"/>
    <d v="2023-02-15T00:00:00"/>
    <x v="2"/>
    <n v="68"/>
    <x v="1"/>
    <n v="0.15"/>
    <x v="1"/>
    <x v="0"/>
  </r>
  <r>
    <x v="3341"/>
    <n v="28"/>
    <x v="1"/>
    <x v="1"/>
    <x v="4"/>
    <n v="61.37"/>
    <x v="4"/>
    <n v="368.21999999999997"/>
    <n v="146"/>
    <x v="0"/>
    <x v="2"/>
    <n v="0"/>
    <x v="2"/>
    <d v="2020-11-29T00:00:00"/>
    <x v="1"/>
    <n v="78"/>
    <x v="1"/>
    <n v="0.28000000000000003"/>
    <x v="0"/>
    <x v="0"/>
  </r>
  <r>
    <x v="3341"/>
    <n v="28"/>
    <x v="1"/>
    <x v="2"/>
    <x v="3"/>
    <n v="92.19"/>
    <x v="3"/>
    <n v="921.9"/>
    <n v="279"/>
    <x v="0"/>
    <x v="3"/>
    <n v="81.599999999999994"/>
    <x v="0"/>
    <d v="2021-08-16T00:00:00"/>
    <x v="0"/>
    <n v="65"/>
    <x v="0"/>
    <n v="0.2"/>
    <x v="1"/>
    <x v="0"/>
  </r>
  <r>
    <x v="3341"/>
    <n v="76"/>
    <x v="3"/>
    <x v="1"/>
    <x v="8"/>
    <n v="118.5"/>
    <x v="12"/>
    <n v="1896"/>
    <n v="97"/>
    <x v="0"/>
    <x v="0"/>
    <n v="49.4"/>
    <x v="1"/>
    <d v="2022-08-07T00:00:00"/>
    <x v="0"/>
    <n v="25"/>
    <x v="2"/>
    <n v="0.54"/>
    <x v="2"/>
    <x v="0"/>
  </r>
  <r>
    <x v="3342"/>
    <n v="56"/>
    <x v="0"/>
    <x v="2"/>
    <x v="7"/>
    <n v="79.849999999999994"/>
    <x v="0"/>
    <n v="718.65"/>
    <n v="137"/>
    <x v="0"/>
    <x v="1"/>
    <n v="39"/>
    <x v="1"/>
    <d v="2024-03-10T00:00:00"/>
    <x v="2"/>
    <n v="39"/>
    <x v="0"/>
    <n v="0.06"/>
    <x v="1"/>
    <x v="0"/>
  </r>
  <r>
    <x v="3343"/>
    <n v="58"/>
    <x v="0"/>
    <x v="0"/>
    <x v="6"/>
    <n v="146.24"/>
    <x v="2"/>
    <n v="1023.6800000000001"/>
    <n v="90"/>
    <x v="0"/>
    <x v="0"/>
    <n v="0"/>
    <x v="2"/>
    <d v="2025-06-27T00:00:00"/>
    <x v="2"/>
    <n v="66"/>
    <x v="0"/>
    <n v="0.08"/>
    <x v="1"/>
    <x v="0"/>
  </r>
  <r>
    <x v="3344"/>
    <n v="64"/>
    <x v="0"/>
    <x v="1"/>
    <x v="7"/>
    <n v="307.41000000000003"/>
    <x v="10"/>
    <n v="1537.0500000000002"/>
    <n v="96"/>
    <x v="0"/>
    <x v="3"/>
    <n v="57.5"/>
    <x v="0"/>
    <d v="2024-02-13T00:00:00"/>
    <x v="2"/>
    <n v="25"/>
    <x v="2"/>
    <n v="0.35"/>
    <x v="0"/>
    <x v="0"/>
  </r>
  <r>
    <x v="3345"/>
    <n v="77"/>
    <x v="3"/>
    <x v="1"/>
    <x v="4"/>
    <n v="45.14"/>
    <x v="3"/>
    <n v="451.4"/>
    <n v="263"/>
    <x v="1"/>
    <x v="3"/>
    <n v="62.8"/>
    <x v="0"/>
    <d v="2025-04-27T00:00:00"/>
    <x v="2"/>
    <n v="12"/>
    <x v="2"/>
    <n v="0.15"/>
    <x v="1"/>
    <x v="0"/>
  </r>
  <r>
    <x v="3346"/>
    <n v="19"/>
    <x v="4"/>
    <x v="0"/>
    <x v="2"/>
    <n v="120.9"/>
    <x v="4"/>
    <n v="725.40000000000009"/>
    <n v="247"/>
    <x v="0"/>
    <x v="4"/>
    <n v="79.7"/>
    <x v="0"/>
    <d v="2024-05-09T00:00:00"/>
    <x v="2"/>
    <n v="23"/>
    <x v="2"/>
    <n v="0.26"/>
    <x v="0"/>
    <x v="0"/>
  </r>
  <r>
    <x v="3346"/>
    <n v="58"/>
    <x v="0"/>
    <x v="2"/>
    <x v="2"/>
    <n v="53.83"/>
    <x v="0"/>
    <n v="484.46999999999997"/>
    <n v="244"/>
    <x v="0"/>
    <x v="3"/>
    <n v="10.4"/>
    <x v="2"/>
    <d v="2024-08-04T00:00:00"/>
    <x v="2"/>
    <n v="23"/>
    <x v="2"/>
    <n v="0.33"/>
    <x v="0"/>
    <x v="0"/>
  </r>
  <r>
    <x v="3347"/>
    <n v="79"/>
    <x v="3"/>
    <x v="1"/>
    <x v="8"/>
    <n v="118.12"/>
    <x v="9"/>
    <n v="1771.8000000000002"/>
    <n v="160"/>
    <x v="0"/>
    <x v="2"/>
    <n v="67.2"/>
    <x v="0"/>
    <d v="2021-05-26T00:00:00"/>
    <x v="0"/>
    <n v="60"/>
    <x v="0"/>
    <n v="0.26"/>
    <x v="0"/>
    <x v="0"/>
  </r>
  <r>
    <x v="3348"/>
    <n v="74"/>
    <x v="3"/>
    <x v="0"/>
    <x v="6"/>
    <n v="45.46"/>
    <x v="6"/>
    <n v="500.06"/>
    <n v="291"/>
    <x v="0"/>
    <x v="3"/>
    <n v="61.7"/>
    <x v="0"/>
    <d v="2021-07-19T00:00:00"/>
    <x v="0"/>
    <n v="72"/>
    <x v="1"/>
    <n v="0.3"/>
    <x v="0"/>
    <x v="0"/>
  </r>
  <r>
    <x v="3349"/>
    <n v="31"/>
    <x v="1"/>
    <x v="0"/>
    <x v="6"/>
    <n v="186.72"/>
    <x v="2"/>
    <n v="1307.04"/>
    <n v="17"/>
    <x v="0"/>
    <x v="4"/>
    <n v="54.2"/>
    <x v="0"/>
    <d v="2021-05-22T00:00:00"/>
    <x v="0"/>
    <n v="33"/>
    <x v="2"/>
    <n v="0.08"/>
    <x v="1"/>
    <x v="0"/>
  </r>
  <r>
    <x v="3350"/>
    <n v="35"/>
    <x v="1"/>
    <x v="1"/>
    <x v="7"/>
    <n v="156.69"/>
    <x v="4"/>
    <n v="940.14"/>
    <n v="67"/>
    <x v="0"/>
    <x v="0"/>
    <n v="59.4"/>
    <x v="0"/>
    <d v="2022-11-06T00:00:00"/>
    <x v="0"/>
    <n v="64"/>
    <x v="0"/>
    <n v="0.23"/>
    <x v="0"/>
    <x v="0"/>
  </r>
  <r>
    <x v="3351"/>
    <n v="51"/>
    <x v="5"/>
    <x v="1"/>
    <x v="1"/>
    <n v="110.22"/>
    <x v="7"/>
    <n v="881.76"/>
    <n v="321"/>
    <x v="0"/>
    <x v="1"/>
    <n v="17"/>
    <x v="2"/>
    <d v="2024-12-13T00:00:00"/>
    <x v="2"/>
    <n v="66"/>
    <x v="0"/>
    <n v="0.15"/>
    <x v="1"/>
    <x v="0"/>
  </r>
  <r>
    <x v="3352"/>
    <n v="26"/>
    <x v="1"/>
    <x v="0"/>
    <x v="4"/>
    <n v="110.21"/>
    <x v="8"/>
    <n v="1322.52"/>
    <n v="183"/>
    <x v="0"/>
    <x v="3"/>
    <n v="8"/>
    <x v="2"/>
    <d v="2024-07-14T00:00:00"/>
    <x v="2"/>
    <n v="54"/>
    <x v="0"/>
    <n v="0.21"/>
    <x v="0"/>
    <x v="0"/>
  </r>
  <r>
    <x v="3353"/>
    <n v="28"/>
    <x v="1"/>
    <x v="1"/>
    <x v="6"/>
    <n v="76.64"/>
    <x v="6"/>
    <n v="843.04"/>
    <n v="300"/>
    <x v="0"/>
    <x v="4"/>
    <n v="60.4"/>
    <x v="0"/>
    <d v="2020-09-19T00:00:00"/>
    <x v="1"/>
    <n v="60"/>
    <x v="0"/>
    <n v="0.03"/>
    <x v="1"/>
    <x v="0"/>
  </r>
  <r>
    <x v="3354"/>
    <n v="63"/>
    <x v="0"/>
    <x v="0"/>
    <x v="0"/>
    <n v="138.76"/>
    <x v="12"/>
    <n v="2220.16"/>
    <n v="19"/>
    <x v="0"/>
    <x v="0"/>
    <n v="11.8"/>
    <x v="2"/>
    <d v="2023-11-10T00:00:00"/>
    <x v="2"/>
    <n v="26"/>
    <x v="2"/>
    <n v="0.38"/>
    <x v="0"/>
    <x v="0"/>
  </r>
  <r>
    <x v="3355"/>
    <n v="79"/>
    <x v="3"/>
    <x v="2"/>
    <x v="0"/>
    <n v="253.22"/>
    <x v="8"/>
    <n v="3038.64"/>
    <n v="150"/>
    <x v="0"/>
    <x v="3"/>
    <n v="28.7"/>
    <x v="1"/>
    <d v="2024-05-22T00:00:00"/>
    <x v="2"/>
    <n v="73"/>
    <x v="1"/>
    <n v="0.31"/>
    <x v="0"/>
    <x v="0"/>
  </r>
  <r>
    <x v="3356"/>
    <n v="27"/>
    <x v="1"/>
    <x v="0"/>
    <x v="2"/>
    <n v="32.69"/>
    <x v="7"/>
    <n v="261.52"/>
    <n v="353"/>
    <x v="0"/>
    <x v="4"/>
    <n v="4.3"/>
    <x v="2"/>
    <d v="2021-11-11T00:00:00"/>
    <x v="0"/>
    <n v="52"/>
    <x v="0"/>
    <n v="0.38"/>
    <x v="0"/>
    <x v="0"/>
  </r>
  <r>
    <x v="3357"/>
    <n v="78"/>
    <x v="3"/>
    <x v="0"/>
    <x v="5"/>
    <n v="37.39"/>
    <x v="6"/>
    <n v="411.29"/>
    <n v="58"/>
    <x v="0"/>
    <x v="4"/>
    <n v="38.9"/>
    <x v="1"/>
    <d v="2025-03-09T00:00:00"/>
    <x v="2"/>
    <n v="69"/>
    <x v="1"/>
    <n v="0.31"/>
    <x v="0"/>
    <x v="0"/>
  </r>
  <r>
    <x v="3358"/>
    <n v="41"/>
    <x v="2"/>
    <x v="0"/>
    <x v="2"/>
    <n v="38.89"/>
    <x v="7"/>
    <n v="311.12"/>
    <n v="130"/>
    <x v="1"/>
    <x v="4"/>
    <n v="30.6"/>
    <x v="1"/>
    <d v="2020-11-02T00:00:00"/>
    <x v="1"/>
    <n v="63"/>
    <x v="0"/>
    <n v="0.3"/>
    <x v="0"/>
    <x v="0"/>
  </r>
  <r>
    <x v="3358"/>
    <n v="42"/>
    <x v="2"/>
    <x v="2"/>
    <x v="2"/>
    <n v="157.71"/>
    <x v="6"/>
    <n v="1734.8100000000002"/>
    <n v="286"/>
    <x v="0"/>
    <x v="4"/>
    <n v="83.4"/>
    <x v="0"/>
    <d v="2023-07-28T00:00:00"/>
    <x v="2"/>
    <n v="43"/>
    <x v="0"/>
    <n v="0.16"/>
    <x v="1"/>
    <x v="0"/>
  </r>
  <r>
    <x v="3359"/>
    <n v="46"/>
    <x v="5"/>
    <x v="1"/>
    <x v="2"/>
    <n v="111.5"/>
    <x v="2"/>
    <n v="780.5"/>
    <n v="145"/>
    <x v="0"/>
    <x v="3"/>
    <n v="76.099999999999994"/>
    <x v="0"/>
    <d v="2025-03-11T00:00:00"/>
    <x v="2"/>
    <n v="54"/>
    <x v="0"/>
    <n v="0.24"/>
    <x v="0"/>
    <x v="0"/>
  </r>
  <r>
    <x v="3360"/>
    <n v="71"/>
    <x v="3"/>
    <x v="0"/>
    <x v="1"/>
    <n v="89.55"/>
    <x v="3"/>
    <n v="895.5"/>
    <n v="237"/>
    <x v="0"/>
    <x v="0"/>
    <n v="0"/>
    <x v="2"/>
    <d v="2021-02-01T00:00:00"/>
    <x v="0"/>
    <n v="21"/>
    <x v="2"/>
    <n v="0.22"/>
    <x v="0"/>
    <x v="0"/>
  </r>
  <r>
    <x v="3361"/>
    <n v="69"/>
    <x v="3"/>
    <x v="2"/>
    <x v="4"/>
    <n v="132.71"/>
    <x v="8"/>
    <n v="1592.52"/>
    <n v="43"/>
    <x v="0"/>
    <x v="1"/>
    <n v="33"/>
    <x v="1"/>
    <d v="2020-07-30T00:00:00"/>
    <x v="1"/>
    <n v="71"/>
    <x v="1"/>
    <n v="0.11"/>
    <x v="1"/>
    <x v="0"/>
  </r>
  <r>
    <x v="3362"/>
    <n v="29"/>
    <x v="1"/>
    <x v="1"/>
    <x v="2"/>
    <n v="67.209999999999994"/>
    <x v="13"/>
    <n v="940.93999999999994"/>
    <n v="81"/>
    <x v="0"/>
    <x v="2"/>
    <n v="35.6"/>
    <x v="1"/>
    <d v="2024-10-22T00:00:00"/>
    <x v="2"/>
    <n v="30"/>
    <x v="2"/>
    <n v="0.31"/>
    <x v="0"/>
    <x v="0"/>
  </r>
  <r>
    <x v="3362"/>
    <n v="31"/>
    <x v="1"/>
    <x v="1"/>
    <x v="8"/>
    <n v="87.48"/>
    <x v="10"/>
    <n v="437.40000000000003"/>
    <n v="165"/>
    <x v="0"/>
    <x v="0"/>
    <n v="56.2"/>
    <x v="0"/>
    <d v="2024-04-27T00:00:00"/>
    <x v="2"/>
    <n v="46"/>
    <x v="0"/>
    <n v="0.65"/>
    <x v="2"/>
    <x v="0"/>
  </r>
  <r>
    <x v="3363"/>
    <n v="58"/>
    <x v="0"/>
    <x v="2"/>
    <x v="3"/>
    <n v="86.23"/>
    <x v="0"/>
    <n v="776.07"/>
    <n v="278"/>
    <x v="0"/>
    <x v="1"/>
    <n v="85.3"/>
    <x v="0"/>
    <d v="2024-07-27T00:00:00"/>
    <x v="2"/>
    <n v="53"/>
    <x v="0"/>
    <n v="0.32"/>
    <x v="0"/>
    <x v="0"/>
  </r>
  <r>
    <x v="3364"/>
    <n v="61"/>
    <x v="0"/>
    <x v="0"/>
    <x v="7"/>
    <n v="21.63"/>
    <x v="12"/>
    <n v="346.08"/>
    <n v="169"/>
    <x v="0"/>
    <x v="4"/>
    <n v="35.1"/>
    <x v="1"/>
    <d v="2024-05-10T00:00:00"/>
    <x v="2"/>
    <n v="85"/>
    <x v="1"/>
    <n v="0.16"/>
    <x v="1"/>
    <x v="0"/>
  </r>
  <r>
    <x v="3365"/>
    <n v="79"/>
    <x v="3"/>
    <x v="1"/>
    <x v="7"/>
    <m/>
    <x v="8"/>
    <n v="0"/>
    <n v="305"/>
    <x v="0"/>
    <x v="4"/>
    <n v="0"/>
    <x v="2"/>
    <d v="2024-09-29T00:00:00"/>
    <x v="2"/>
    <n v="28"/>
    <x v="2"/>
    <n v="0.19"/>
    <x v="1"/>
    <x v="1"/>
  </r>
  <r>
    <x v="3366"/>
    <n v="77"/>
    <x v="3"/>
    <x v="0"/>
    <x v="9"/>
    <n v="99.28"/>
    <x v="3"/>
    <n v="992.8"/>
    <n v="259"/>
    <x v="0"/>
    <x v="4"/>
    <n v="91.8"/>
    <x v="0"/>
    <d v="2020-09-26T00:00:00"/>
    <x v="1"/>
    <n v="23"/>
    <x v="2"/>
    <n v="0.35"/>
    <x v="0"/>
    <x v="0"/>
  </r>
  <r>
    <x v="3366"/>
    <n v="21"/>
    <x v="4"/>
    <x v="0"/>
    <x v="2"/>
    <n v="237.9"/>
    <x v="7"/>
    <n v="1903.2"/>
    <n v="277"/>
    <x v="0"/>
    <x v="0"/>
    <n v="62.9"/>
    <x v="0"/>
    <d v="2024-05-24T00:00:00"/>
    <x v="2"/>
    <n v="13"/>
    <x v="2"/>
    <n v="0.11"/>
    <x v="1"/>
    <x v="0"/>
  </r>
  <r>
    <x v="3367"/>
    <n v="21"/>
    <x v="4"/>
    <x v="0"/>
    <x v="2"/>
    <n v="177.53"/>
    <x v="14"/>
    <n v="710.12"/>
    <n v="247"/>
    <x v="0"/>
    <x v="4"/>
    <n v="30.8"/>
    <x v="1"/>
    <d v="2023-05-18T00:00:00"/>
    <x v="2"/>
    <n v="73"/>
    <x v="1"/>
    <n v="0.26"/>
    <x v="0"/>
    <x v="0"/>
  </r>
  <r>
    <x v="3368"/>
    <n v="65"/>
    <x v="0"/>
    <x v="1"/>
    <x v="7"/>
    <n v="122.57"/>
    <x v="7"/>
    <n v="980.56"/>
    <n v="244"/>
    <x v="0"/>
    <x v="4"/>
    <n v="8.6999999999999993"/>
    <x v="2"/>
    <d v="2021-09-12T00:00:00"/>
    <x v="0"/>
    <n v="38"/>
    <x v="0"/>
    <n v="0.26"/>
    <x v="0"/>
    <x v="0"/>
  </r>
  <r>
    <x v="3369"/>
    <n v="20"/>
    <x v="4"/>
    <x v="1"/>
    <x v="4"/>
    <n v="289.68"/>
    <x v="10"/>
    <n v="1448.4"/>
    <n v="185"/>
    <x v="0"/>
    <x v="4"/>
    <n v="79.400000000000006"/>
    <x v="0"/>
    <d v="2025-02-25T00:00:00"/>
    <x v="2"/>
    <n v="62"/>
    <x v="0"/>
    <n v="0.28000000000000003"/>
    <x v="0"/>
    <x v="0"/>
  </r>
  <r>
    <x v="3370"/>
    <n v="21"/>
    <x v="4"/>
    <x v="0"/>
    <x v="2"/>
    <n v="97.52"/>
    <x v="8"/>
    <n v="1170.24"/>
    <n v="137"/>
    <x v="0"/>
    <x v="3"/>
    <n v="57.3"/>
    <x v="0"/>
    <d v="2023-04-14T00:00:00"/>
    <x v="2"/>
    <n v="71"/>
    <x v="1"/>
    <n v="0.4"/>
    <x v="0"/>
    <x v="0"/>
  </r>
  <r>
    <x v="3370"/>
    <n v="29"/>
    <x v="1"/>
    <x v="0"/>
    <x v="1"/>
    <n v="41.04"/>
    <x v="0"/>
    <n v="369.36"/>
    <n v="182"/>
    <x v="0"/>
    <x v="1"/>
    <n v="93.1"/>
    <x v="0"/>
    <d v="2021-09-09T00:00:00"/>
    <x v="0"/>
    <n v="83"/>
    <x v="1"/>
    <n v="0.32"/>
    <x v="0"/>
    <x v="0"/>
  </r>
  <r>
    <x v="3371"/>
    <n v="26"/>
    <x v="1"/>
    <x v="0"/>
    <x v="1"/>
    <n v="42.95"/>
    <x v="7"/>
    <n v="343.6"/>
    <n v="130"/>
    <x v="0"/>
    <x v="1"/>
    <n v="47.8"/>
    <x v="1"/>
    <d v="2024-05-11T00:00:00"/>
    <x v="2"/>
    <n v="84"/>
    <x v="1"/>
    <n v="0.54"/>
    <x v="2"/>
    <x v="0"/>
  </r>
  <r>
    <x v="3372"/>
    <n v="21"/>
    <x v="4"/>
    <x v="1"/>
    <x v="2"/>
    <n v="20.54"/>
    <x v="5"/>
    <n v="349.18"/>
    <n v="126"/>
    <x v="0"/>
    <x v="4"/>
    <n v="56.2"/>
    <x v="0"/>
    <d v="2021-09-11T00:00:00"/>
    <x v="0"/>
    <n v="17"/>
    <x v="2"/>
    <n v="0.23"/>
    <x v="0"/>
    <x v="0"/>
  </r>
  <r>
    <x v="3373"/>
    <n v="32"/>
    <x v="1"/>
    <x v="1"/>
    <x v="8"/>
    <n v="76.459999999999994"/>
    <x v="7"/>
    <n v="611.67999999999995"/>
    <n v="229"/>
    <x v="0"/>
    <x v="2"/>
    <n v="31.9"/>
    <x v="1"/>
    <d v="2025-05-10T00:00:00"/>
    <x v="2"/>
    <n v="19"/>
    <x v="2"/>
    <n v="0.56000000000000005"/>
    <x v="2"/>
    <x v="0"/>
  </r>
  <r>
    <x v="3374"/>
    <n v="63"/>
    <x v="0"/>
    <x v="0"/>
    <x v="0"/>
    <n v="153.5"/>
    <x v="3"/>
    <n v="1535"/>
    <n v="320"/>
    <x v="0"/>
    <x v="2"/>
    <n v="75.5"/>
    <x v="0"/>
    <d v="2022-10-03T00:00:00"/>
    <x v="0"/>
    <n v="62"/>
    <x v="0"/>
    <n v="0.16"/>
    <x v="1"/>
    <x v="0"/>
  </r>
  <r>
    <x v="3375"/>
    <n v="78"/>
    <x v="3"/>
    <x v="0"/>
    <x v="2"/>
    <n v="75.14"/>
    <x v="7"/>
    <n v="601.12"/>
    <n v="12"/>
    <x v="0"/>
    <x v="2"/>
    <n v="45.4"/>
    <x v="1"/>
    <d v="2020-11-01T00:00:00"/>
    <x v="1"/>
    <n v="50"/>
    <x v="0"/>
    <n v="0.26"/>
    <x v="0"/>
    <x v="0"/>
  </r>
  <r>
    <x v="3376"/>
    <n v="55"/>
    <x v="5"/>
    <x v="2"/>
    <x v="7"/>
    <n v="100.03"/>
    <x v="3"/>
    <n v="1000.3"/>
    <n v="335"/>
    <x v="0"/>
    <x v="2"/>
    <n v="60.9"/>
    <x v="0"/>
    <d v="2023-05-03T00:00:00"/>
    <x v="2"/>
    <n v="19"/>
    <x v="2"/>
    <n v="0.36"/>
    <x v="0"/>
    <x v="0"/>
  </r>
  <r>
    <x v="3377"/>
    <n v="56"/>
    <x v="0"/>
    <x v="1"/>
    <x v="0"/>
    <n v="57.88"/>
    <x v="4"/>
    <n v="347.28000000000003"/>
    <n v="321"/>
    <x v="0"/>
    <x v="0"/>
    <n v="82.6"/>
    <x v="0"/>
    <d v="2024-09-26T00:00:00"/>
    <x v="2"/>
    <n v="48"/>
    <x v="0"/>
    <n v="0.33"/>
    <x v="0"/>
    <x v="0"/>
  </r>
  <r>
    <x v="3378"/>
    <n v="50"/>
    <x v="5"/>
    <x v="1"/>
    <x v="6"/>
    <n v="51.6"/>
    <x v="1"/>
    <n v="670.80000000000007"/>
    <n v="282"/>
    <x v="0"/>
    <x v="4"/>
    <n v="5.8"/>
    <x v="2"/>
    <d v="2020-09-25T00:00:00"/>
    <x v="1"/>
    <n v="68"/>
    <x v="1"/>
    <n v="0.39"/>
    <x v="0"/>
    <x v="0"/>
  </r>
  <r>
    <x v="3379"/>
    <n v="42"/>
    <x v="2"/>
    <x v="1"/>
    <x v="3"/>
    <n v="36.64"/>
    <x v="1"/>
    <n v="476.32"/>
    <n v="229"/>
    <x v="0"/>
    <x v="4"/>
    <n v="1.6"/>
    <x v="2"/>
    <d v="2023-07-05T00:00:00"/>
    <x v="2"/>
    <n v="48"/>
    <x v="0"/>
    <n v="0.35"/>
    <x v="0"/>
    <x v="0"/>
  </r>
  <r>
    <x v="3380"/>
    <n v="25"/>
    <x v="4"/>
    <x v="0"/>
    <x v="7"/>
    <n v="112.19"/>
    <x v="8"/>
    <n v="1346.28"/>
    <n v="349"/>
    <x v="0"/>
    <x v="0"/>
    <n v="95.7"/>
    <x v="0"/>
    <d v="2020-09-10T00:00:00"/>
    <x v="1"/>
    <n v="94"/>
    <x v="1"/>
    <n v="0.27"/>
    <x v="0"/>
    <x v="0"/>
  </r>
  <r>
    <x v="3381"/>
    <n v="30"/>
    <x v="1"/>
    <x v="1"/>
    <x v="8"/>
    <n v="229.43"/>
    <x v="3"/>
    <n v="2294.3000000000002"/>
    <n v="8"/>
    <x v="0"/>
    <x v="1"/>
    <n v="16.7"/>
    <x v="2"/>
    <d v="2025-02-24T00:00:00"/>
    <x v="2"/>
    <n v="31"/>
    <x v="2"/>
    <n v="0.28000000000000003"/>
    <x v="0"/>
    <x v="0"/>
  </r>
  <r>
    <x v="3381"/>
    <n v="32"/>
    <x v="1"/>
    <x v="1"/>
    <x v="1"/>
    <n v="143.51"/>
    <x v="10"/>
    <n v="717.55"/>
    <n v="309"/>
    <x v="0"/>
    <x v="0"/>
    <n v="35.4"/>
    <x v="1"/>
    <d v="2023-08-13T00:00:00"/>
    <x v="2"/>
    <n v="81"/>
    <x v="1"/>
    <n v="0.2"/>
    <x v="1"/>
    <x v="0"/>
  </r>
  <r>
    <x v="3381"/>
    <n v="48"/>
    <x v="5"/>
    <x v="2"/>
    <x v="3"/>
    <n v="72.66"/>
    <x v="0"/>
    <n v="653.93999999999994"/>
    <n v="214"/>
    <x v="0"/>
    <x v="3"/>
    <n v="53.3"/>
    <x v="0"/>
    <d v="2023-05-01T00:00:00"/>
    <x v="2"/>
    <n v="74"/>
    <x v="1"/>
    <n v="0.08"/>
    <x v="1"/>
    <x v="0"/>
  </r>
  <r>
    <x v="3382"/>
    <n v="64"/>
    <x v="0"/>
    <x v="1"/>
    <x v="5"/>
    <n v="138.47999999999999"/>
    <x v="13"/>
    <n v="1938.7199999999998"/>
    <n v="47"/>
    <x v="0"/>
    <x v="4"/>
    <n v="32.4"/>
    <x v="1"/>
    <d v="2021-08-06T00:00:00"/>
    <x v="0"/>
    <n v="25"/>
    <x v="2"/>
    <n v="0.08"/>
    <x v="1"/>
    <x v="0"/>
  </r>
  <r>
    <x v="3383"/>
    <n v="66"/>
    <x v="3"/>
    <x v="1"/>
    <x v="5"/>
    <n v="111.86"/>
    <x v="10"/>
    <n v="559.29999999999995"/>
    <n v="290"/>
    <x v="0"/>
    <x v="0"/>
    <n v="60.5"/>
    <x v="0"/>
    <d v="2022-07-12T00:00:00"/>
    <x v="0"/>
    <n v="65"/>
    <x v="0"/>
    <n v="0.47"/>
    <x v="0"/>
    <x v="0"/>
  </r>
  <r>
    <x v="3384"/>
    <n v="32"/>
    <x v="1"/>
    <x v="1"/>
    <x v="9"/>
    <n v="40.369999999999997"/>
    <x v="6"/>
    <n v="444.07"/>
    <n v="16"/>
    <x v="0"/>
    <x v="0"/>
    <n v="33.4"/>
    <x v="1"/>
    <d v="2024-06-15T00:00:00"/>
    <x v="2"/>
    <n v="98"/>
    <x v="1"/>
    <n v="0.17"/>
    <x v="1"/>
    <x v="0"/>
  </r>
  <r>
    <x v="3385"/>
    <n v="43"/>
    <x v="2"/>
    <x v="0"/>
    <x v="1"/>
    <n v="51.73"/>
    <x v="8"/>
    <n v="620.76"/>
    <n v="244"/>
    <x v="0"/>
    <x v="2"/>
    <n v="89.4"/>
    <x v="0"/>
    <d v="2024-06-29T00:00:00"/>
    <x v="2"/>
    <n v="94"/>
    <x v="1"/>
    <n v="0.37"/>
    <x v="0"/>
    <x v="0"/>
  </r>
  <r>
    <x v="3386"/>
    <n v="67"/>
    <x v="3"/>
    <x v="0"/>
    <x v="0"/>
    <n v="69.430000000000007"/>
    <x v="6"/>
    <n v="763.73"/>
    <n v="94"/>
    <x v="0"/>
    <x v="0"/>
    <n v="80.400000000000006"/>
    <x v="0"/>
    <d v="2023-03-27T00:00:00"/>
    <x v="2"/>
    <n v="14"/>
    <x v="2"/>
    <n v="0.31"/>
    <x v="0"/>
    <x v="0"/>
  </r>
  <r>
    <x v="3387"/>
    <n v="73"/>
    <x v="3"/>
    <x v="1"/>
    <x v="6"/>
    <n v="65.72"/>
    <x v="14"/>
    <n v="262.88"/>
    <n v="353"/>
    <x v="1"/>
    <x v="0"/>
    <n v="16.8"/>
    <x v="2"/>
    <d v="2023-08-11T00:00:00"/>
    <x v="2"/>
    <n v="54"/>
    <x v="0"/>
    <n v="0.13"/>
    <x v="1"/>
    <x v="0"/>
  </r>
  <r>
    <x v="3387"/>
    <n v="53"/>
    <x v="5"/>
    <x v="1"/>
    <x v="0"/>
    <n v="410.82"/>
    <x v="7"/>
    <n v="3286.56"/>
    <n v="149"/>
    <x v="0"/>
    <x v="2"/>
    <n v="53.4"/>
    <x v="0"/>
    <d v="2024-06-20T00:00:00"/>
    <x v="2"/>
    <n v="76"/>
    <x v="1"/>
    <n v="0.27"/>
    <x v="0"/>
    <x v="0"/>
  </r>
  <r>
    <x v="3388"/>
    <n v="34"/>
    <x v="1"/>
    <x v="0"/>
    <x v="1"/>
    <n v="118.94"/>
    <x v="0"/>
    <n v="1070.46"/>
    <n v="245"/>
    <x v="1"/>
    <x v="2"/>
    <n v="85.5"/>
    <x v="0"/>
    <d v="2022-02-19T00:00:00"/>
    <x v="0"/>
    <n v="25"/>
    <x v="2"/>
    <n v="0.22"/>
    <x v="0"/>
    <x v="0"/>
  </r>
  <r>
    <x v="3389"/>
    <n v="37"/>
    <x v="2"/>
    <x v="0"/>
    <x v="6"/>
    <n v="279.57"/>
    <x v="3"/>
    <n v="2795.7"/>
    <n v="91"/>
    <x v="0"/>
    <x v="3"/>
    <n v="71.900000000000006"/>
    <x v="0"/>
    <d v="2024-01-16T00:00:00"/>
    <x v="2"/>
    <n v="96"/>
    <x v="1"/>
    <n v="0.25"/>
    <x v="0"/>
    <x v="0"/>
  </r>
  <r>
    <x v="3390"/>
    <n v="37"/>
    <x v="2"/>
    <x v="0"/>
    <x v="9"/>
    <n v="41.82"/>
    <x v="0"/>
    <n v="376.38"/>
    <n v="20"/>
    <x v="0"/>
    <x v="1"/>
    <n v="28.1"/>
    <x v="1"/>
    <d v="2020-12-18T00:00:00"/>
    <x v="1"/>
    <n v="30"/>
    <x v="2"/>
    <n v="0.28999999999999998"/>
    <x v="0"/>
    <x v="0"/>
  </r>
  <r>
    <x v="3391"/>
    <n v="54"/>
    <x v="5"/>
    <x v="1"/>
    <x v="8"/>
    <n v="38.049999999999997"/>
    <x v="8"/>
    <n v="456.59999999999997"/>
    <n v="169"/>
    <x v="1"/>
    <x v="1"/>
    <n v="11.3"/>
    <x v="2"/>
    <d v="2021-03-21T00:00:00"/>
    <x v="0"/>
    <n v="41"/>
    <x v="0"/>
    <n v="0.25"/>
    <x v="0"/>
    <x v="0"/>
  </r>
  <r>
    <x v="3392"/>
    <n v="47"/>
    <x v="5"/>
    <x v="1"/>
    <x v="0"/>
    <n v="231.27"/>
    <x v="14"/>
    <n v="925.08"/>
    <n v="91"/>
    <x v="0"/>
    <x v="3"/>
    <n v="83.1"/>
    <x v="0"/>
    <d v="2023-04-08T00:00:00"/>
    <x v="2"/>
    <n v="6"/>
    <x v="2"/>
    <n v="0.68"/>
    <x v="2"/>
    <x v="0"/>
  </r>
  <r>
    <x v="3393"/>
    <n v="19"/>
    <x v="4"/>
    <x v="1"/>
    <x v="6"/>
    <n v="84.53"/>
    <x v="4"/>
    <n v="507.18"/>
    <n v="230"/>
    <x v="0"/>
    <x v="0"/>
    <n v="98.2"/>
    <x v="0"/>
    <d v="2024-10-03T00:00:00"/>
    <x v="2"/>
    <n v="69"/>
    <x v="1"/>
    <n v="0.18"/>
    <x v="1"/>
    <x v="0"/>
  </r>
  <r>
    <x v="3393"/>
    <n v="66"/>
    <x v="3"/>
    <x v="1"/>
    <x v="2"/>
    <n v="35.35"/>
    <x v="1"/>
    <n v="459.55"/>
    <n v="334"/>
    <x v="0"/>
    <x v="4"/>
    <n v="58.2"/>
    <x v="0"/>
    <d v="2023-08-27T00:00:00"/>
    <x v="2"/>
    <n v="73"/>
    <x v="1"/>
    <n v="0.26"/>
    <x v="0"/>
    <x v="0"/>
  </r>
  <r>
    <x v="3394"/>
    <n v="45"/>
    <x v="2"/>
    <x v="0"/>
    <x v="7"/>
    <n v="77.349999999999994"/>
    <x v="10"/>
    <n v="386.75"/>
    <n v="62"/>
    <x v="0"/>
    <x v="3"/>
    <n v="71.5"/>
    <x v="0"/>
    <d v="2022-04-22T00:00:00"/>
    <x v="0"/>
    <n v="40"/>
    <x v="0"/>
    <n v="0.48"/>
    <x v="0"/>
    <x v="0"/>
  </r>
  <r>
    <x v="3395"/>
    <n v="64"/>
    <x v="0"/>
    <x v="1"/>
    <x v="0"/>
    <n v="192.83"/>
    <x v="3"/>
    <n v="1928.3000000000002"/>
    <n v="320"/>
    <x v="0"/>
    <x v="4"/>
    <n v="30.8"/>
    <x v="1"/>
    <d v="2024-05-11T00:00:00"/>
    <x v="2"/>
    <n v="38"/>
    <x v="0"/>
    <n v="0.28000000000000003"/>
    <x v="0"/>
    <x v="0"/>
  </r>
  <r>
    <x v="3396"/>
    <n v="52"/>
    <x v="5"/>
    <x v="0"/>
    <x v="5"/>
    <n v="164.34"/>
    <x v="8"/>
    <n v="1972.08"/>
    <n v="165"/>
    <x v="0"/>
    <x v="1"/>
    <n v="50.7"/>
    <x v="0"/>
    <d v="2022-02-17T00:00:00"/>
    <x v="0"/>
    <n v="23"/>
    <x v="2"/>
    <n v="0.46"/>
    <x v="0"/>
    <x v="0"/>
  </r>
  <r>
    <x v="3397"/>
    <n v="27"/>
    <x v="1"/>
    <x v="1"/>
    <x v="4"/>
    <n v="40.75"/>
    <x v="12"/>
    <n v="652"/>
    <n v="50"/>
    <x v="0"/>
    <x v="0"/>
    <n v="71.7"/>
    <x v="0"/>
    <d v="2023-05-15T00:00:00"/>
    <x v="2"/>
    <n v="37"/>
    <x v="0"/>
    <n v="0.28999999999999998"/>
    <x v="0"/>
    <x v="0"/>
  </r>
  <r>
    <x v="3398"/>
    <n v="37"/>
    <x v="2"/>
    <x v="1"/>
    <x v="3"/>
    <n v="109.03"/>
    <x v="0"/>
    <n v="981.27"/>
    <n v="297"/>
    <x v="0"/>
    <x v="4"/>
    <n v="11.6"/>
    <x v="2"/>
    <d v="2025-04-23T00:00:00"/>
    <x v="2"/>
    <n v="77"/>
    <x v="1"/>
    <n v="0.14000000000000001"/>
    <x v="1"/>
    <x v="0"/>
  </r>
  <r>
    <x v="3399"/>
    <n v="47"/>
    <x v="5"/>
    <x v="0"/>
    <x v="9"/>
    <n v="144.62"/>
    <x v="13"/>
    <n v="2024.68"/>
    <n v="113"/>
    <x v="0"/>
    <x v="0"/>
    <n v="97.5"/>
    <x v="0"/>
    <d v="2023-07-24T00:00:00"/>
    <x v="2"/>
    <n v="30"/>
    <x v="2"/>
    <n v="0.36"/>
    <x v="0"/>
    <x v="0"/>
  </r>
  <r>
    <x v="3399"/>
    <n v="73"/>
    <x v="3"/>
    <x v="0"/>
    <x v="6"/>
    <n v="50.69"/>
    <x v="7"/>
    <n v="405.52"/>
    <n v="316"/>
    <x v="0"/>
    <x v="1"/>
    <n v="58"/>
    <x v="0"/>
    <d v="2022-11-24T00:00:00"/>
    <x v="0"/>
    <n v="30"/>
    <x v="2"/>
    <n v="0.33"/>
    <x v="0"/>
    <x v="0"/>
  </r>
  <r>
    <x v="3400"/>
    <n v="61"/>
    <x v="0"/>
    <x v="2"/>
    <x v="9"/>
    <n v="78.34"/>
    <x v="0"/>
    <n v="705.06000000000006"/>
    <n v="53"/>
    <x v="0"/>
    <x v="0"/>
    <n v="66.3"/>
    <x v="0"/>
    <d v="2020-10-08T00:00:00"/>
    <x v="1"/>
    <n v="88"/>
    <x v="1"/>
    <n v="0.36"/>
    <x v="0"/>
    <x v="0"/>
  </r>
  <r>
    <x v="3400"/>
    <n v="50"/>
    <x v="5"/>
    <x v="0"/>
    <x v="6"/>
    <n v="144.24"/>
    <x v="7"/>
    <n v="1153.92"/>
    <n v="17"/>
    <x v="0"/>
    <x v="4"/>
    <n v="53.3"/>
    <x v="0"/>
    <d v="2021-03-09T00:00:00"/>
    <x v="0"/>
    <n v="99"/>
    <x v="1"/>
    <n v="0.53"/>
    <x v="2"/>
    <x v="0"/>
  </r>
  <r>
    <x v="3400"/>
    <n v="65"/>
    <x v="0"/>
    <x v="1"/>
    <x v="6"/>
    <n v="167.41"/>
    <x v="6"/>
    <n v="1841.51"/>
    <n v="224"/>
    <x v="0"/>
    <x v="4"/>
    <n v="33"/>
    <x v="1"/>
    <d v="2023-07-20T00:00:00"/>
    <x v="2"/>
    <n v="76"/>
    <x v="1"/>
    <n v="0.17"/>
    <x v="1"/>
    <x v="0"/>
  </r>
  <r>
    <x v="3401"/>
    <n v="42"/>
    <x v="2"/>
    <x v="1"/>
    <x v="4"/>
    <n v="99.16"/>
    <x v="0"/>
    <n v="892.43999999999994"/>
    <n v="162"/>
    <x v="0"/>
    <x v="3"/>
    <n v="42.7"/>
    <x v="1"/>
    <d v="2025-01-28T00:00:00"/>
    <x v="2"/>
    <n v="18"/>
    <x v="2"/>
    <n v="0.17"/>
    <x v="1"/>
    <x v="0"/>
  </r>
  <r>
    <x v="3402"/>
    <n v="37"/>
    <x v="2"/>
    <x v="1"/>
    <x v="3"/>
    <n v="52.38"/>
    <x v="10"/>
    <n v="261.90000000000003"/>
    <n v="42"/>
    <x v="0"/>
    <x v="0"/>
    <n v="0"/>
    <x v="2"/>
    <d v="2023-08-11T00:00:00"/>
    <x v="2"/>
    <n v="24"/>
    <x v="2"/>
    <n v="0.39"/>
    <x v="0"/>
    <x v="0"/>
  </r>
  <r>
    <x v="3403"/>
    <n v="50"/>
    <x v="5"/>
    <x v="1"/>
    <x v="6"/>
    <n v="103.12"/>
    <x v="7"/>
    <n v="824.96"/>
    <n v="133"/>
    <x v="0"/>
    <x v="1"/>
    <n v="60.8"/>
    <x v="0"/>
    <d v="2023-11-03T00:00:00"/>
    <x v="2"/>
    <n v="47"/>
    <x v="0"/>
    <n v="0.16"/>
    <x v="1"/>
    <x v="0"/>
  </r>
  <r>
    <x v="3404"/>
    <n v="44"/>
    <x v="2"/>
    <x v="0"/>
    <x v="0"/>
    <n v="62.4"/>
    <x v="6"/>
    <n v="686.4"/>
    <n v="221"/>
    <x v="0"/>
    <x v="1"/>
    <n v="15"/>
    <x v="2"/>
    <d v="2022-08-23T00:00:00"/>
    <x v="0"/>
    <n v="72"/>
    <x v="1"/>
    <n v="0.1"/>
    <x v="1"/>
    <x v="0"/>
  </r>
  <r>
    <x v="3404"/>
    <n v="27"/>
    <x v="1"/>
    <x v="0"/>
    <x v="0"/>
    <n v="95.2"/>
    <x v="8"/>
    <n v="1142.4000000000001"/>
    <n v="312"/>
    <x v="0"/>
    <x v="3"/>
    <n v="22.9"/>
    <x v="1"/>
    <d v="2022-11-27T00:00:00"/>
    <x v="0"/>
    <n v="84"/>
    <x v="1"/>
    <n v="0.22"/>
    <x v="0"/>
    <x v="0"/>
  </r>
  <r>
    <x v="3405"/>
    <n v="59"/>
    <x v="0"/>
    <x v="0"/>
    <x v="4"/>
    <n v="95.52"/>
    <x v="3"/>
    <n v="955.19999999999993"/>
    <n v="262"/>
    <x v="0"/>
    <x v="1"/>
    <n v="55.3"/>
    <x v="0"/>
    <d v="2024-08-25T00:00:00"/>
    <x v="2"/>
    <n v="56"/>
    <x v="0"/>
    <n v="0.27"/>
    <x v="0"/>
    <x v="0"/>
  </r>
  <r>
    <x v="3405"/>
    <n v="57"/>
    <x v="0"/>
    <x v="1"/>
    <x v="9"/>
    <n v="97.15"/>
    <x v="7"/>
    <n v="777.2"/>
    <n v="21"/>
    <x v="0"/>
    <x v="1"/>
    <n v="30.6"/>
    <x v="1"/>
    <d v="2022-10-24T00:00:00"/>
    <x v="0"/>
    <n v="29"/>
    <x v="2"/>
    <n v="0.54"/>
    <x v="2"/>
    <x v="0"/>
  </r>
  <r>
    <x v="3406"/>
    <n v="62"/>
    <x v="0"/>
    <x v="1"/>
    <x v="9"/>
    <n v="123.46"/>
    <x v="7"/>
    <n v="987.68"/>
    <n v="91"/>
    <x v="0"/>
    <x v="1"/>
    <n v="48.1"/>
    <x v="1"/>
    <d v="2024-01-04T00:00:00"/>
    <x v="2"/>
    <n v="61"/>
    <x v="0"/>
    <n v="0.4"/>
    <x v="0"/>
    <x v="0"/>
  </r>
  <r>
    <x v="3406"/>
    <n v="78"/>
    <x v="3"/>
    <x v="0"/>
    <x v="1"/>
    <m/>
    <x v="6"/>
    <n v="0"/>
    <n v="345"/>
    <x v="0"/>
    <x v="0"/>
    <n v="88.3"/>
    <x v="0"/>
    <d v="2024-06-07T00:00:00"/>
    <x v="2"/>
    <n v="22"/>
    <x v="2"/>
    <n v="0.32"/>
    <x v="0"/>
    <x v="1"/>
  </r>
  <r>
    <x v="3406"/>
    <n v="35"/>
    <x v="1"/>
    <x v="0"/>
    <x v="3"/>
    <n v="87.02"/>
    <x v="3"/>
    <n v="870.19999999999993"/>
    <n v="146"/>
    <x v="0"/>
    <x v="1"/>
    <n v="66.3"/>
    <x v="0"/>
    <d v="2023-11-18T00:00:00"/>
    <x v="2"/>
    <n v="47"/>
    <x v="0"/>
    <n v="0.18"/>
    <x v="1"/>
    <x v="0"/>
  </r>
  <r>
    <x v="3407"/>
    <n v="35"/>
    <x v="1"/>
    <x v="1"/>
    <x v="0"/>
    <n v="42.82"/>
    <x v="13"/>
    <n v="599.48"/>
    <n v="12"/>
    <x v="0"/>
    <x v="2"/>
    <n v="79.7"/>
    <x v="0"/>
    <d v="2022-06-08T00:00:00"/>
    <x v="0"/>
    <n v="24"/>
    <x v="2"/>
    <n v="0.04"/>
    <x v="1"/>
    <x v="0"/>
  </r>
  <r>
    <x v="3407"/>
    <n v="54"/>
    <x v="5"/>
    <x v="0"/>
    <x v="3"/>
    <n v="78.67"/>
    <x v="0"/>
    <n v="708.03"/>
    <n v="166"/>
    <x v="0"/>
    <x v="1"/>
    <n v="8.1"/>
    <x v="2"/>
    <d v="2021-04-26T00:00:00"/>
    <x v="0"/>
    <n v="93"/>
    <x v="1"/>
    <n v="0.28999999999999998"/>
    <x v="0"/>
    <x v="0"/>
  </r>
  <r>
    <x v="3407"/>
    <n v="30"/>
    <x v="1"/>
    <x v="0"/>
    <x v="8"/>
    <n v="20.96"/>
    <x v="4"/>
    <n v="125.76"/>
    <n v="155"/>
    <x v="0"/>
    <x v="4"/>
    <n v="1.1000000000000001"/>
    <x v="2"/>
    <d v="2021-07-02T00:00:00"/>
    <x v="0"/>
    <n v="85"/>
    <x v="1"/>
    <n v="0.3"/>
    <x v="0"/>
    <x v="0"/>
  </r>
  <r>
    <x v="3408"/>
    <n v="78"/>
    <x v="3"/>
    <x v="0"/>
    <x v="8"/>
    <n v="264.98"/>
    <x v="12"/>
    <n v="4239.68"/>
    <n v="287"/>
    <x v="0"/>
    <x v="1"/>
    <n v="98.7"/>
    <x v="0"/>
    <d v="2023-08-11T00:00:00"/>
    <x v="2"/>
    <n v="60"/>
    <x v="0"/>
    <n v="0.19"/>
    <x v="1"/>
    <x v="0"/>
  </r>
  <r>
    <x v="3409"/>
    <n v="59"/>
    <x v="0"/>
    <x v="0"/>
    <x v="5"/>
    <n v="124.9"/>
    <x v="2"/>
    <n v="874.30000000000007"/>
    <n v="52"/>
    <x v="0"/>
    <x v="1"/>
    <n v="81"/>
    <x v="0"/>
    <d v="2024-10-05T00:00:00"/>
    <x v="2"/>
    <n v="65"/>
    <x v="0"/>
    <n v="0.57999999999999996"/>
    <x v="2"/>
    <x v="0"/>
  </r>
  <r>
    <x v="3409"/>
    <n v="30"/>
    <x v="1"/>
    <x v="1"/>
    <x v="6"/>
    <n v="178.42"/>
    <x v="0"/>
    <n v="1605.78"/>
    <n v="222"/>
    <x v="0"/>
    <x v="2"/>
    <n v="46.9"/>
    <x v="1"/>
    <d v="2023-06-03T00:00:00"/>
    <x v="2"/>
    <n v="53"/>
    <x v="0"/>
    <n v="0.39"/>
    <x v="0"/>
    <x v="0"/>
  </r>
  <r>
    <x v="3410"/>
    <n v="39"/>
    <x v="2"/>
    <x v="2"/>
    <x v="1"/>
    <n v="64.39"/>
    <x v="3"/>
    <n v="643.9"/>
    <n v="39"/>
    <x v="0"/>
    <x v="2"/>
    <n v="24.2"/>
    <x v="1"/>
    <d v="2022-07-09T00:00:00"/>
    <x v="0"/>
    <n v="22"/>
    <x v="2"/>
    <n v="0.4"/>
    <x v="0"/>
    <x v="0"/>
  </r>
  <r>
    <x v="3411"/>
    <n v="35"/>
    <x v="1"/>
    <x v="1"/>
    <x v="1"/>
    <n v="248.29"/>
    <x v="1"/>
    <n v="3227.77"/>
    <n v="120"/>
    <x v="0"/>
    <x v="3"/>
    <n v="62.6"/>
    <x v="0"/>
    <d v="2024-05-15T00:00:00"/>
    <x v="2"/>
    <n v="84"/>
    <x v="1"/>
    <n v="0.46"/>
    <x v="0"/>
    <x v="0"/>
  </r>
  <r>
    <x v="3411"/>
    <n v="20"/>
    <x v="4"/>
    <x v="0"/>
    <x v="1"/>
    <n v="244.25"/>
    <x v="7"/>
    <n v="1954"/>
    <n v="211"/>
    <x v="0"/>
    <x v="2"/>
    <n v="83.8"/>
    <x v="0"/>
    <d v="2021-11-15T00:00:00"/>
    <x v="0"/>
    <n v="97"/>
    <x v="1"/>
    <n v="0.17"/>
    <x v="1"/>
    <x v="0"/>
  </r>
  <r>
    <x v="3412"/>
    <n v="75"/>
    <x v="3"/>
    <x v="0"/>
    <x v="7"/>
    <n v="97.75"/>
    <x v="7"/>
    <n v="782"/>
    <n v="100"/>
    <x v="0"/>
    <x v="2"/>
    <n v="82.8"/>
    <x v="0"/>
    <d v="2022-05-29T00:00:00"/>
    <x v="0"/>
    <n v="69"/>
    <x v="1"/>
    <n v="0.04"/>
    <x v="1"/>
    <x v="0"/>
  </r>
  <r>
    <x v="3413"/>
    <n v="21"/>
    <x v="4"/>
    <x v="1"/>
    <x v="2"/>
    <n v="71.680000000000007"/>
    <x v="0"/>
    <n v="645.12000000000012"/>
    <n v="336"/>
    <x v="0"/>
    <x v="4"/>
    <n v="50.6"/>
    <x v="0"/>
    <d v="2021-12-20T00:00:00"/>
    <x v="0"/>
    <n v="76"/>
    <x v="1"/>
    <n v="0.15"/>
    <x v="1"/>
    <x v="0"/>
  </r>
  <r>
    <x v="3414"/>
    <n v="54"/>
    <x v="5"/>
    <x v="1"/>
    <x v="6"/>
    <n v="43.46"/>
    <x v="6"/>
    <n v="478.06"/>
    <n v="292"/>
    <x v="0"/>
    <x v="1"/>
    <n v="90.4"/>
    <x v="0"/>
    <d v="2023-03-08T00:00:00"/>
    <x v="2"/>
    <n v="40"/>
    <x v="0"/>
    <n v="0.03"/>
    <x v="1"/>
    <x v="0"/>
  </r>
  <r>
    <x v="3415"/>
    <n v="45"/>
    <x v="2"/>
    <x v="0"/>
    <x v="1"/>
    <n v="106.72"/>
    <x v="0"/>
    <n v="960.48"/>
    <n v="159"/>
    <x v="0"/>
    <x v="0"/>
    <n v="54.1"/>
    <x v="0"/>
    <d v="2021-05-31T00:00:00"/>
    <x v="0"/>
    <n v="18"/>
    <x v="2"/>
    <n v="0.3"/>
    <x v="0"/>
    <x v="0"/>
  </r>
  <r>
    <x v="3416"/>
    <n v="18"/>
    <x v="4"/>
    <x v="0"/>
    <x v="4"/>
    <n v="35.81"/>
    <x v="7"/>
    <n v="286.48"/>
    <n v="302"/>
    <x v="0"/>
    <x v="3"/>
    <n v="0"/>
    <x v="2"/>
    <d v="2024-05-04T00:00:00"/>
    <x v="2"/>
    <n v="20"/>
    <x v="2"/>
    <n v="0.43"/>
    <x v="0"/>
    <x v="0"/>
  </r>
  <r>
    <x v="3417"/>
    <n v="46"/>
    <x v="5"/>
    <x v="1"/>
    <x v="8"/>
    <n v="210.65"/>
    <x v="1"/>
    <n v="2738.4500000000003"/>
    <n v="209"/>
    <x v="0"/>
    <x v="1"/>
    <n v="28.2"/>
    <x v="1"/>
    <d v="2023-12-30T00:00:00"/>
    <x v="2"/>
    <n v="62"/>
    <x v="0"/>
    <n v="0.54"/>
    <x v="2"/>
    <x v="0"/>
  </r>
  <r>
    <x v="3417"/>
    <n v="19"/>
    <x v="4"/>
    <x v="1"/>
    <x v="9"/>
    <n v="121.44"/>
    <x v="7"/>
    <n v="971.52"/>
    <n v="194"/>
    <x v="0"/>
    <x v="3"/>
    <n v="12"/>
    <x v="2"/>
    <d v="2022-11-07T00:00:00"/>
    <x v="0"/>
    <n v="6"/>
    <x v="2"/>
    <n v="0.48"/>
    <x v="0"/>
    <x v="0"/>
  </r>
  <r>
    <x v="3418"/>
    <n v="19"/>
    <x v="4"/>
    <x v="2"/>
    <x v="3"/>
    <n v="160.25"/>
    <x v="4"/>
    <n v="961.5"/>
    <n v="268"/>
    <x v="1"/>
    <x v="0"/>
    <n v="7.3"/>
    <x v="2"/>
    <d v="2023-07-24T00:00:00"/>
    <x v="2"/>
    <n v="35"/>
    <x v="0"/>
    <n v="0.19"/>
    <x v="1"/>
    <x v="0"/>
  </r>
  <r>
    <x v="3419"/>
    <n v="49"/>
    <x v="5"/>
    <x v="1"/>
    <x v="1"/>
    <n v="31.75"/>
    <x v="7"/>
    <n v="254"/>
    <n v="44"/>
    <x v="0"/>
    <x v="4"/>
    <n v="41.6"/>
    <x v="1"/>
    <d v="2021-11-25T00:00:00"/>
    <x v="0"/>
    <n v="2"/>
    <x v="2"/>
    <n v="0.16"/>
    <x v="1"/>
    <x v="0"/>
  </r>
  <r>
    <x v="3419"/>
    <n v="61"/>
    <x v="0"/>
    <x v="0"/>
    <x v="9"/>
    <n v="70.099999999999994"/>
    <x v="8"/>
    <n v="841.19999999999993"/>
    <n v="54"/>
    <x v="0"/>
    <x v="1"/>
    <n v="93.6"/>
    <x v="0"/>
    <d v="2024-07-11T00:00:00"/>
    <x v="2"/>
    <n v="71"/>
    <x v="1"/>
    <n v="0.51"/>
    <x v="2"/>
    <x v="0"/>
  </r>
  <r>
    <x v="3420"/>
    <n v="36"/>
    <x v="2"/>
    <x v="2"/>
    <x v="4"/>
    <n v="123.09"/>
    <x v="4"/>
    <n v="738.54"/>
    <n v="262"/>
    <x v="0"/>
    <x v="2"/>
    <n v="90.1"/>
    <x v="0"/>
    <d v="2022-06-11T00:00:00"/>
    <x v="0"/>
    <n v="46"/>
    <x v="0"/>
    <n v="0.28999999999999998"/>
    <x v="0"/>
    <x v="0"/>
  </r>
  <r>
    <x v="3421"/>
    <n v="37"/>
    <x v="2"/>
    <x v="1"/>
    <x v="2"/>
    <n v="76.25"/>
    <x v="1"/>
    <n v="991.25"/>
    <n v="33"/>
    <x v="0"/>
    <x v="4"/>
    <n v="88.3"/>
    <x v="0"/>
    <d v="2020-08-27T00:00:00"/>
    <x v="1"/>
    <n v="1"/>
    <x v="2"/>
    <n v="0.23"/>
    <x v="0"/>
    <x v="0"/>
  </r>
  <r>
    <x v="3421"/>
    <n v="69"/>
    <x v="3"/>
    <x v="1"/>
    <x v="5"/>
    <n v="208.98"/>
    <x v="3"/>
    <n v="2089.7999999999997"/>
    <n v="106"/>
    <x v="0"/>
    <x v="3"/>
    <n v="63.7"/>
    <x v="0"/>
    <d v="2024-06-29T00:00:00"/>
    <x v="2"/>
    <n v="54"/>
    <x v="0"/>
    <n v="0.8"/>
    <x v="2"/>
    <x v="0"/>
  </r>
  <r>
    <x v="3422"/>
    <n v="19"/>
    <x v="4"/>
    <x v="1"/>
    <x v="6"/>
    <n v="67.78"/>
    <x v="1"/>
    <n v="881.14"/>
    <n v="48"/>
    <x v="0"/>
    <x v="2"/>
    <n v="84.6"/>
    <x v="0"/>
    <d v="2021-08-27T00:00:00"/>
    <x v="0"/>
    <n v="11"/>
    <x v="2"/>
    <n v="0.11"/>
    <x v="1"/>
    <x v="0"/>
  </r>
  <r>
    <x v="3423"/>
    <n v="38"/>
    <x v="2"/>
    <x v="1"/>
    <x v="4"/>
    <m/>
    <x v="1"/>
    <n v="0"/>
    <n v="218"/>
    <x v="0"/>
    <x v="4"/>
    <n v="8.6999999999999993"/>
    <x v="2"/>
    <d v="2022-12-21T00:00:00"/>
    <x v="0"/>
    <n v="55"/>
    <x v="0"/>
    <n v="0.41"/>
    <x v="0"/>
    <x v="1"/>
  </r>
  <r>
    <x v="3423"/>
    <n v="50"/>
    <x v="5"/>
    <x v="0"/>
    <x v="7"/>
    <n v="180.8"/>
    <x v="7"/>
    <n v="1446.4"/>
    <n v="334"/>
    <x v="0"/>
    <x v="1"/>
    <n v="25.4"/>
    <x v="1"/>
    <d v="2021-02-08T00:00:00"/>
    <x v="0"/>
    <n v="74"/>
    <x v="1"/>
    <n v="0.08"/>
    <x v="1"/>
    <x v="0"/>
  </r>
  <r>
    <x v="3424"/>
    <n v="72"/>
    <x v="3"/>
    <x v="0"/>
    <x v="5"/>
    <n v="259.27999999999997"/>
    <x v="13"/>
    <n v="3629.9199999999996"/>
    <n v="300"/>
    <x v="0"/>
    <x v="2"/>
    <n v="97"/>
    <x v="0"/>
    <d v="2024-02-26T00:00:00"/>
    <x v="2"/>
    <n v="66"/>
    <x v="0"/>
    <n v="0.39"/>
    <x v="0"/>
    <x v="0"/>
  </r>
  <r>
    <x v="3424"/>
    <n v="21"/>
    <x v="4"/>
    <x v="1"/>
    <x v="8"/>
    <n v="90.63"/>
    <x v="8"/>
    <n v="1087.56"/>
    <n v="169"/>
    <x v="0"/>
    <x v="4"/>
    <n v="55.2"/>
    <x v="0"/>
    <d v="2023-01-29T00:00:00"/>
    <x v="2"/>
    <n v="1"/>
    <x v="2"/>
    <n v="0.24"/>
    <x v="0"/>
    <x v="0"/>
  </r>
  <r>
    <x v="3424"/>
    <n v="72"/>
    <x v="3"/>
    <x v="0"/>
    <x v="5"/>
    <n v="174.78"/>
    <x v="2"/>
    <n v="1223.46"/>
    <n v="77"/>
    <x v="0"/>
    <x v="0"/>
    <n v="58.1"/>
    <x v="0"/>
    <d v="2020-08-31T00:00:00"/>
    <x v="1"/>
    <n v="94"/>
    <x v="1"/>
    <n v="0.75"/>
    <x v="2"/>
    <x v="0"/>
  </r>
  <r>
    <x v="3425"/>
    <n v="38"/>
    <x v="2"/>
    <x v="0"/>
    <x v="7"/>
    <n v="188.93"/>
    <x v="9"/>
    <n v="2833.9500000000003"/>
    <n v="118"/>
    <x v="0"/>
    <x v="4"/>
    <n v="88.7"/>
    <x v="0"/>
    <d v="2020-07-15T00:00:00"/>
    <x v="1"/>
    <n v="70"/>
    <x v="1"/>
    <n v="0.17"/>
    <x v="1"/>
    <x v="0"/>
  </r>
  <r>
    <x v="3426"/>
    <n v="50"/>
    <x v="5"/>
    <x v="1"/>
    <x v="4"/>
    <n v="57.98"/>
    <x v="7"/>
    <n v="463.84"/>
    <n v="157"/>
    <x v="0"/>
    <x v="0"/>
    <n v="55.3"/>
    <x v="0"/>
    <d v="2021-05-24T00:00:00"/>
    <x v="0"/>
    <n v="57"/>
    <x v="0"/>
    <n v="0.51"/>
    <x v="2"/>
    <x v="0"/>
  </r>
  <r>
    <x v="3427"/>
    <n v="39"/>
    <x v="2"/>
    <x v="1"/>
    <x v="0"/>
    <n v="170.56"/>
    <x v="12"/>
    <n v="2728.96"/>
    <n v="267"/>
    <x v="0"/>
    <x v="0"/>
    <n v="0"/>
    <x v="2"/>
    <d v="2022-01-08T00:00:00"/>
    <x v="0"/>
    <n v="23"/>
    <x v="2"/>
    <n v="0.22"/>
    <x v="0"/>
    <x v="0"/>
  </r>
  <r>
    <x v="3428"/>
    <n v="35"/>
    <x v="1"/>
    <x v="1"/>
    <x v="5"/>
    <n v="42.81"/>
    <x v="16"/>
    <n v="770.58"/>
    <n v="359"/>
    <x v="0"/>
    <x v="2"/>
    <n v="14.4"/>
    <x v="2"/>
    <d v="2023-01-30T00:00:00"/>
    <x v="2"/>
    <n v="40"/>
    <x v="0"/>
    <n v="0.2"/>
    <x v="1"/>
    <x v="0"/>
  </r>
  <r>
    <x v="3429"/>
    <n v="46"/>
    <x v="5"/>
    <x v="0"/>
    <x v="7"/>
    <n v="55.71"/>
    <x v="6"/>
    <n v="612.81000000000006"/>
    <n v="301"/>
    <x v="0"/>
    <x v="3"/>
    <n v="95.6"/>
    <x v="0"/>
    <d v="2021-08-06T00:00:00"/>
    <x v="0"/>
    <n v="23"/>
    <x v="2"/>
    <n v="0.15"/>
    <x v="1"/>
    <x v="0"/>
  </r>
  <r>
    <x v="3429"/>
    <n v="30"/>
    <x v="1"/>
    <x v="1"/>
    <x v="2"/>
    <n v="173.09"/>
    <x v="6"/>
    <n v="1903.99"/>
    <n v="271"/>
    <x v="0"/>
    <x v="1"/>
    <n v="78.8"/>
    <x v="0"/>
    <d v="2020-09-06T00:00:00"/>
    <x v="1"/>
    <n v="59"/>
    <x v="0"/>
    <n v="0.53"/>
    <x v="2"/>
    <x v="0"/>
  </r>
  <r>
    <x v="3430"/>
    <n v="27"/>
    <x v="1"/>
    <x v="1"/>
    <x v="1"/>
    <n v="58.58"/>
    <x v="12"/>
    <n v="937.28"/>
    <n v="240"/>
    <x v="0"/>
    <x v="4"/>
    <n v="68.3"/>
    <x v="0"/>
    <d v="2022-05-20T00:00:00"/>
    <x v="0"/>
    <n v="63"/>
    <x v="0"/>
    <n v="0.84"/>
    <x v="2"/>
    <x v="0"/>
  </r>
  <r>
    <x v="3431"/>
    <n v="74"/>
    <x v="3"/>
    <x v="0"/>
    <x v="1"/>
    <n v="184.31"/>
    <x v="2"/>
    <n v="1290.17"/>
    <n v="352"/>
    <x v="0"/>
    <x v="1"/>
    <n v="14.4"/>
    <x v="2"/>
    <d v="2023-06-20T00:00:00"/>
    <x v="2"/>
    <n v="62"/>
    <x v="0"/>
    <n v="0.24"/>
    <x v="0"/>
    <x v="0"/>
  </r>
  <r>
    <x v="3432"/>
    <n v="18"/>
    <x v="4"/>
    <x v="1"/>
    <x v="8"/>
    <n v="27.21"/>
    <x v="3"/>
    <n v="272.10000000000002"/>
    <n v="135"/>
    <x v="0"/>
    <x v="0"/>
    <n v="47.1"/>
    <x v="1"/>
    <d v="2023-03-27T00:00:00"/>
    <x v="2"/>
    <n v="12"/>
    <x v="2"/>
    <n v="0.1"/>
    <x v="1"/>
    <x v="0"/>
  </r>
  <r>
    <x v="3433"/>
    <n v="30"/>
    <x v="1"/>
    <x v="1"/>
    <x v="3"/>
    <n v="118.03"/>
    <x v="0"/>
    <n v="1062.27"/>
    <n v="134"/>
    <x v="0"/>
    <x v="0"/>
    <n v="65.2"/>
    <x v="0"/>
    <d v="2023-01-12T00:00:00"/>
    <x v="2"/>
    <n v="61"/>
    <x v="0"/>
    <n v="0.12"/>
    <x v="1"/>
    <x v="0"/>
  </r>
  <r>
    <x v="3434"/>
    <n v="36"/>
    <x v="2"/>
    <x v="0"/>
    <x v="0"/>
    <m/>
    <x v="0"/>
    <n v="0"/>
    <n v="149"/>
    <x v="1"/>
    <x v="1"/>
    <n v="51.2"/>
    <x v="0"/>
    <d v="2023-01-06T00:00:00"/>
    <x v="2"/>
    <n v="71"/>
    <x v="1"/>
    <n v="0.19"/>
    <x v="1"/>
    <x v="1"/>
  </r>
  <r>
    <x v="3435"/>
    <n v="59"/>
    <x v="0"/>
    <x v="1"/>
    <x v="7"/>
    <n v="63.47"/>
    <x v="6"/>
    <n v="698.17"/>
    <n v="170"/>
    <x v="0"/>
    <x v="4"/>
    <n v="64.3"/>
    <x v="0"/>
    <d v="2022-02-09T00:00:00"/>
    <x v="0"/>
    <n v="89"/>
    <x v="1"/>
    <n v="0.32"/>
    <x v="0"/>
    <x v="0"/>
  </r>
  <r>
    <x v="3435"/>
    <n v="59"/>
    <x v="0"/>
    <x v="1"/>
    <x v="9"/>
    <n v="28.08"/>
    <x v="1"/>
    <n v="365.03999999999996"/>
    <n v="229"/>
    <x v="0"/>
    <x v="3"/>
    <n v="76.400000000000006"/>
    <x v="0"/>
    <d v="2021-12-27T00:00:00"/>
    <x v="0"/>
    <n v="47"/>
    <x v="0"/>
    <n v="0.21"/>
    <x v="0"/>
    <x v="0"/>
  </r>
  <r>
    <x v="3436"/>
    <n v="34"/>
    <x v="1"/>
    <x v="1"/>
    <x v="5"/>
    <n v="165.18"/>
    <x v="8"/>
    <n v="1982.16"/>
    <n v="351"/>
    <x v="0"/>
    <x v="2"/>
    <n v="86.3"/>
    <x v="0"/>
    <d v="2022-03-07T00:00:00"/>
    <x v="0"/>
    <n v="72"/>
    <x v="1"/>
    <n v="0.51"/>
    <x v="2"/>
    <x v="0"/>
  </r>
  <r>
    <x v="3437"/>
    <n v="38"/>
    <x v="2"/>
    <x v="1"/>
    <x v="2"/>
    <n v="41.06"/>
    <x v="2"/>
    <n v="287.42"/>
    <n v="58"/>
    <x v="0"/>
    <x v="3"/>
    <n v="75"/>
    <x v="0"/>
    <d v="2023-11-05T00:00:00"/>
    <x v="2"/>
    <n v="81"/>
    <x v="1"/>
    <n v="0.47"/>
    <x v="0"/>
    <x v="0"/>
  </r>
  <r>
    <x v="3438"/>
    <n v="40"/>
    <x v="2"/>
    <x v="1"/>
    <x v="6"/>
    <n v="40.74"/>
    <x v="7"/>
    <n v="325.92"/>
    <n v="58"/>
    <x v="0"/>
    <x v="3"/>
    <n v="98.1"/>
    <x v="0"/>
    <d v="2021-10-21T00:00:00"/>
    <x v="0"/>
    <n v="2"/>
    <x v="2"/>
    <n v="0.13"/>
    <x v="1"/>
    <x v="0"/>
  </r>
  <r>
    <x v="3439"/>
    <n v="79"/>
    <x v="3"/>
    <x v="0"/>
    <x v="1"/>
    <n v="128.30000000000001"/>
    <x v="6"/>
    <n v="1411.3000000000002"/>
    <n v="144"/>
    <x v="0"/>
    <x v="1"/>
    <n v="11.7"/>
    <x v="2"/>
    <d v="2020-12-10T00:00:00"/>
    <x v="1"/>
    <n v="86"/>
    <x v="1"/>
    <n v="0.13"/>
    <x v="1"/>
    <x v="0"/>
  </r>
  <r>
    <x v="3440"/>
    <n v="38"/>
    <x v="2"/>
    <x v="1"/>
    <x v="7"/>
    <n v="82.5"/>
    <x v="13"/>
    <n v="1155"/>
    <n v="152"/>
    <x v="0"/>
    <x v="4"/>
    <n v="34.5"/>
    <x v="1"/>
    <d v="2022-09-05T00:00:00"/>
    <x v="0"/>
    <n v="86"/>
    <x v="1"/>
    <n v="0.56000000000000005"/>
    <x v="2"/>
    <x v="0"/>
  </r>
  <r>
    <x v="3440"/>
    <n v="69"/>
    <x v="3"/>
    <x v="1"/>
    <x v="7"/>
    <n v="179.55"/>
    <x v="8"/>
    <n v="2154.6000000000004"/>
    <n v="132"/>
    <x v="0"/>
    <x v="3"/>
    <n v="80.599999999999994"/>
    <x v="0"/>
    <d v="2023-01-11T00:00:00"/>
    <x v="2"/>
    <n v="52"/>
    <x v="0"/>
    <n v="0.08"/>
    <x v="1"/>
    <x v="0"/>
  </r>
  <r>
    <x v="3441"/>
    <n v="30"/>
    <x v="1"/>
    <x v="1"/>
    <x v="3"/>
    <n v="200.2"/>
    <x v="6"/>
    <n v="2202.1999999999998"/>
    <n v="198"/>
    <x v="0"/>
    <x v="0"/>
    <n v="32"/>
    <x v="1"/>
    <d v="2024-07-21T00:00:00"/>
    <x v="2"/>
    <n v="26"/>
    <x v="2"/>
    <n v="0.18"/>
    <x v="1"/>
    <x v="0"/>
  </r>
  <r>
    <x v="3442"/>
    <n v="70"/>
    <x v="3"/>
    <x v="0"/>
    <x v="8"/>
    <n v="41.52"/>
    <x v="6"/>
    <n v="456.72"/>
    <n v="89"/>
    <x v="0"/>
    <x v="3"/>
    <n v="49.5"/>
    <x v="1"/>
    <d v="2022-05-28T00:00:00"/>
    <x v="0"/>
    <n v="12"/>
    <x v="2"/>
    <n v="0.27"/>
    <x v="0"/>
    <x v="0"/>
  </r>
  <r>
    <x v="3443"/>
    <n v="40"/>
    <x v="2"/>
    <x v="2"/>
    <x v="2"/>
    <m/>
    <x v="6"/>
    <n v="0"/>
    <n v="260"/>
    <x v="0"/>
    <x v="4"/>
    <n v="0"/>
    <x v="2"/>
    <d v="2025-06-14T00:00:00"/>
    <x v="2"/>
    <n v="35"/>
    <x v="0"/>
    <n v="0.25"/>
    <x v="0"/>
    <x v="1"/>
  </r>
  <r>
    <x v="3444"/>
    <n v="38"/>
    <x v="2"/>
    <x v="0"/>
    <x v="7"/>
    <n v="253.43"/>
    <x v="5"/>
    <n v="4308.3100000000004"/>
    <n v="217"/>
    <x v="0"/>
    <x v="1"/>
    <n v="34.5"/>
    <x v="1"/>
    <d v="2024-09-22T00:00:00"/>
    <x v="2"/>
    <n v="53"/>
    <x v="0"/>
    <n v="0.66"/>
    <x v="2"/>
    <x v="0"/>
  </r>
  <r>
    <x v="3445"/>
    <n v="72"/>
    <x v="3"/>
    <x v="0"/>
    <x v="5"/>
    <n v="176.29"/>
    <x v="6"/>
    <n v="1939.1899999999998"/>
    <n v="303"/>
    <x v="0"/>
    <x v="2"/>
    <n v="68.8"/>
    <x v="0"/>
    <d v="2022-02-12T00:00:00"/>
    <x v="0"/>
    <n v="24"/>
    <x v="2"/>
    <n v="0.1"/>
    <x v="1"/>
    <x v="0"/>
  </r>
  <r>
    <x v="3446"/>
    <n v="66"/>
    <x v="3"/>
    <x v="1"/>
    <x v="1"/>
    <n v="43.76"/>
    <x v="9"/>
    <n v="656.4"/>
    <n v="359"/>
    <x v="0"/>
    <x v="1"/>
    <n v="37.700000000000003"/>
    <x v="1"/>
    <d v="2023-05-22T00:00:00"/>
    <x v="2"/>
    <n v="23"/>
    <x v="2"/>
    <n v="0.53"/>
    <x v="2"/>
    <x v="0"/>
  </r>
  <r>
    <x v="3446"/>
    <n v="66"/>
    <x v="3"/>
    <x v="0"/>
    <x v="8"/>
    <m/>
    <x v="6"/>
    <n v="0"/>
    <n v="322"/>
    <x v="0"/>
    <x v="2"/>
    <n v="71.8"/>
    <x v="0"/>
    <d v="2023-11-27T00:00:00"/>
    <x v="2"/>
    <n v="38"/>
    <x v="0"/>
    <n v="0.18"/>
    <x v="1"/>
    <x v="1"/>
  </r>
  <r>
    <x v="3447"/>
    <n v="57"/>
    <x v="0"/>
    <x v="1"/>
    <x v="4"/>
    <n v="63.61"/>
    <x v="7"/>
    <n v="508.88"/>
    <n v="87"/>
    <x v="0"/>
    <x v="4"/>
    <n v="79"/>
    <x v="0"/>
    <d v="2022-07-02T00:00:00"/>
    <x v="0"/>
    <n v="9"/>
    <x v="2"/>
    <n v="0.22"/>
    <x v="0"/>
    <x v="0"/>
  </r>
  <r>
    <x v="3448"/>
    <n v="76"/>
    <x v="3"/>
    <x v="1"/>
    <x v="9"/>
    <n v="110.47"/>
    <x v="1"/>
    <n v="1436.11"/>
    <n v="146"/>
    <x v="0"/>
    <x v="0"/>
    <n v="31.1"/>
    <x v="1"/>
    <d v="2023-03-20T00:00:00"/>
    <x v="2"/>
    <n v="80"/>
    <x v="1"/>
    <n v="0.41"/>
    <x v="0"/>
    <x v="0"/>
  </r>
  <r>
    <x v="3449"/>
    <n v="23"/>
    <x v="4"/>
    <x v="2"/>
    <x v="3"/>
    <m/>
    <x v="1"/>
    <n v="0"/>
    <n v="188"/>
    <x v="0"/>
    <x v="0"/>
    <n v="79.5"/>
    <x v="0"/>
    <d v="2025-04-01T00:00:00"/>
    <x v="2"/>
    <n v="67"/>
    <x v="1"/>
    <n v="0.46"/>
    <x v="0"/>
    <x v="1"/>
  </r>
  <r>
    <x v="3450"/>
    <n v="28"/>
    <x v="1"/>
    <x v="1"/>
    <x v="4"/>
    <n v="20.25"/>
    <x v="0"/>
    <n v="182.25"/>
    <n v="18"/>
    <x v="0"/>
    <x v="1"/>
    <n v="68.599999999999994"/>
    <x v="0"/>
    <d v="2024-01-09T00:00:00"/>
    <x v="2"/>
    <n v="96"/>
    <x v="1"/>
    <n v="0.14000000000000001"/>
    <x v="1"/>
    <x v="0"/>
  </r>
  <r>
    <x v="3451"/>
    <n v="67"/>
    <x v="3"/>
    <x v="1"/>
    <x v="0"/>
    <n v="103.59"/>
    <x v="7"/>
    <n v="828.72"/>
    <n v="51"/>
    <x v="0"/>
    <x v="2"/>
    <n v="81.7"/>
    <x v="0"/>
    <d v="2022-02-15T00:00:00"/>
    <x v="0"/>
    <n v="37"/>
    <x v="0"/>
    <n v="0.4"/>
    <x v="0"/>
    <x v="0"/>
  </r>
  <r>
    <x v="3452"/>
    <n v="65"/>
    <x v="0"/>
    <x v="0"/>
    <x v="1"/>
    <m/>
    <x v="3"/>
    <n v="0"/>
    <n v="207"/>
    <x v="0"/>
    <x v="3"/>
    <n v="59.2"/>
    <x v="0"/>
    <d v="2024-03-27T00:00:00"/>
    <x v="2"/>
    <n v="40"/>
    <x v="0"/>
    <n v="0.45"/>
    <x v="0"/>
    <x v="1"/>
  </r>
  <r>
    <x v="3453"/>
    <n v="59"/>
    <x v="0"/>
    <x v="2"/>
    <x v="3"/>
    <n v="184.51"/>
    <x v="6"/>
    <n v="2029.61"/>
    <n v="129"/>
    <x v="0"/>
    <x v="0"/>
    <n v="53.8"/>
    <x v="0"/>
    <d v="2021-09-20T00:00:00"/>
    <x v="0"/>
    <n v="75"/>
    <x v="1"/>
    <n v="0.42"/>
    <x v="0"/>
    <x v="0"/>
  </r>
  <r>
    <x v="3454"/>
    <n v="46"/>
    <x v="5"/>
    <x v="1"/>
    <x v="8"/>
    <n v="27.39"/>
    <x v="3"/>
    <n v="273.89999999999998"/>
    <n v="237"/>
    <x v="0"/>
    <x v="3"/>
    <n v="0"/>
    <x v="2"/>
    <d v="2025-01-22T00:00:00"/>
    <x v="2"/>
    <n v="27"/>
    <x v="2"/>
    <n v="0.47"/>
    <x v="0"/>
    <x v="0"/>
  </r>
  <r>
    <x v="3455"/>
    <n v="36"/>
    <x v="2"/>
    <x v="1"/>
    <x v="8"/>
    <n v="26.76"/>
    <x v="3"/>
    <n v="267.60000000000002"/>
    <n v="49"/>
    <x v="1"/>
    <x v="4"/>
    <n v="32"/>
    <x v="1"/>
    <d v="2024-10-28T00:00:00"/>
    <x v="2"/>
    <n v="39"/>
    <x v="0"/>
    <n v="0.03"/>
    <x v="1"/>
    <x v="0"/>
  </r>
  <r>
    <x v="3455"/>
    <n v="37"/>
    <x v="2"/>
    <x v="1"/>
    <x v="0"/>
    <n v="70.3"/>
    <x v="9"/>
    <n v="1054.5"/>
    <n v="60"/>
    <x v="0"/>
    <x v="2"/>
    <n v="59.3"/>
    <x v="0"/>
    <d v="2021-04-15T00:00:00"/>
    <x v="0"/>
    <n v="30"/>
    <x v="2"/>
    <n v="0.2"/>
    <x v="1"/>
    <x v="0"/>
  </r>
  <r>
    <x v="3456"/>
    <n v="28"/>
    <x v="1"/>
    <x v="1"/>
    <x v="6"/>
    <n v="107.34"/>
    <x v="8"/>
    <n v="1288.08"/>
    <n v="158"/>
    <x v="0"/>
    <x v="0"/>
    <n v="45"/>
    <x v="1"/>
    <d v="2021-02-07T00:00:00"/>
    <x v="0"/>
    <n v="6"/>
    <x v="2"/>
    <n v="0.21"/>
    <x v="0"/>
    <x v="0"/>
  </r>
  <r>
    <x v="3457"/>
    <n v="46"/>
    <x v="5"/>
    <x v="1"/>
    <x v="3"/>
    <n v="73.510000000000005"/>
    <x v="7"/>
    <n v="588.08000000000004"/>
    <n v="282"/>
    <x v="0"/>
    <x v="4"/>
    <n v="73.599999999999994"/>
    <x v="0"/>
    <d v="2020-06-29T00:00:00"/>
    <x v="1"/>
    <n v="62"/>
    <x v="0"/>
    <n v="0.12"/>
    <x v="1"/>
    <x v="0"/>
  </r>
  <r>
    <x v="3458"/>
    <n v="36"/>
    <x v="2"/>
    <x v="1"/>
    <x v="4"/>
    <n v="99.35"/>
    <x v="1"/>
    <n v="1291.55"/>
    <n v="221"/>
    <x v="0"/>
    <x v="4"/>
    <n v="12"/>
    <x v="2"/>
    <d v="2022-03-13T00:00:00"/>
    <x v="0"/>
    <n v="32"/>
    <x v="2"/>
    <n v="0.09"/>
    <x v="1"/>
    <x v="0"/>
  </r>
  <r>
    <x v="3458"/>
    <n v="60"/>
    <x v="0"/>
    <x v="0"/>
    <x v="9"/>
    <n v="223.06"/>
    <x v="6"/>
    <n v="2453.66"/>
    <n v="18"/>
    <x v="0"/>
    <x v="0"/>
    <n v="41.4"/>
    <x v="1"/>
    <d v="2024-08-18T00:00:00"/>
    <x v="2"/>
    <n v="52"/>
    <x v="0"/>
    <n v="0.03"/>
    <x v="1"/>
    <x v="0"/>
  </r>
  <r>
    <x v="3459"/>
    <n v="66"/>
    <x v="3"/>
    <x v="1"/>
    <x v="1"/>
    <n v="86.16"/>
    <x v="7"/>
    <n v="689.28"/>
    <n v="315"/>
    <x v="0"/>
    <x v="3"/>
    <n v="20.3"/>
    <x v="1"/>
    <d v="2020-12-06T00:00:00"/>
    <x v="1"/>
    <n v="44"/>
    <x v="0"/>
    <n v="0.2"/>
    <x v="1"/>
    <x v="0"/>
  </r>
  <r>
    <x v="3460"/>
    <n v="53"/>
    <x v="5"/>
    <x v="1"/>
    <x v="5"/>
    <n v="158.27000000000001"/>
    <x v="0"/>
    <n v="1424.43"/>
    <n v="236"/>
    <x v="0"/>
    <x v="3"/>
    <n v="0"/>
    <x v="2"/>
    <d v="2023-11-17T00:00:00"/>
    <x v="2"/>
    <n v="89"/>
    <x v="1"/>
    <n v="0.19"/>
    <x v="1"/>
    <x v="0"/>
  </r>
  <r>
    <x v="3461"/>
    <n v="35"/>
    <x v="1"/>
    <x v="0"/>
    <x v="5"/>
    <n v="243.68"/>
    <x v="12"/>
    <n v="3898.88"/>
    <n v="201"/>
    <x v="0"/>
    <x v="1"/>
    <n v="64"/>
    <x v="0"/>
    <d v="2023-04-06T00:00:00"/>
    <x v="2"/>
    <n v="19"/>
    <x v="2"/>
    <n v="0.13"/>
    <x v="1"/>
    <x v="0"/>
  </r>
  <r>
    <x v="3462"/>
    <n v="64"/>
    <x v="0"/>
    <x v="0"/>
    <x v="4"/>
    <n v="107.61"/>
    <x v="7"/>
    <n v="860.88"/>
    <n v="136"/>
    <x v="0"/>
    <x v="4"/>
    <n v="70.8"/>
    <x v="0"/>
    <d v="2024-12-11T00:00:00"/>
    <x v="2"/>
    <n v="57"/>
    <x v="0"/>
    <n v="0.32"/>
    <x v="0"/>
    <x v="0"/>
  </r>
  <r>
    <x v="3462"/>
    <n v="78"/>
    <x v="3"/>
    <x v="1"/>
    <x v="4"/>
    <m/>
    <x v="0"/>
    <n v="0"/>
    <n v="254"/>
    <x v="0"/>
    <x v="1"/>
    <n v="96.8"/>
    <x v="0"/>
    <d v="2020-10-08T00:00:00"/>
    <x v="1"/>
    <n v="5"/>
    <x v="2"/>
    <n v="0.18"/>
    <x v="1"/>
    <x v="1"/>
  </r>
  <r>
    <x v="3463"/>
    <n v="67"/>
    <x v="3"/>
    <x v="1"/>
    <x v="1"/>
    <n v="131.12"/>
    <x v="3"/>
    <n v="1311.2"/>
    <n v="216"/>
    <x v="0"/>
    <x v="4"/>
    <n v="15.9"/>
    <x v="2"/>
    <d v="2025-01-16T00:00:00"/>
    <x v="2"/>
    <n v="88"/>
    <x v="1"/>
    <n v="0.18"/>
    <x v="1"/>
    <x v="0"/>
  </r>
  <r>
    <x v="3463"/>
    <n v="49"/>
    <x v="5"/>
    <x v="0"/>
    <x v="3"/>
    <n v="168.02"/>
    <x v="3"/>
    <n v="1680.2"/>
    <n v="15"/>
    <x v="0"/>
    <x v="0"/>
    <n v="84.9"/>
    <x v="0"/>
    <d v="2025-04-03T00:00:00"/>
    <x v="2"/>
    <n v="11"/>
    <x v="2"/>
    <n v="0.2"/>
    <x v="1"/>
    <x v="0"/>
  </r>
  <r>
    <x v="3463"/>
    <n v="40"/>
    <x v="2"/>
    <x v="0"/>
    <x v="5"/>
    <n v="69.92"/>
    <x v="3"/>
    <n v="699.2"/>
    <n v="217"/>
    <x v="0"/>
    <x v="3"/>
    <n v="8.4"/>
    <x v="2"/>
    <d v="2022-12-18T00:00:00"/>
    <x v="0"/>
    <n v="8"/>
    <x v="2"/>
    <n v="0.62"/>
    <x v="2"/>
    <x v="0"/>
  </r>
  <r>
    <x v="3464"/>
    <n v="77"/>
    <x v="3"/>
    <x v="1"/>
    <x v="5"/>
    <n v="139.65"/>
    <x v="4"/>
    <n v="837.90000000000009"/>
    <n v="160"/>
    <x v="0"/>
    <x v="2"/>
    <n v="5.2"/>
    <x v="2"/>
    <d v="2020-09-10T00:00:00"/>
    <x v="1"/>
    <n v="94"/>
    <x v="1"/>
    <n v="0.32"/>
    <x v="0"/>
    <x v="0"/>
  </r>
  <r>
    <x v="3465"/>
    <n v="55"/>
    <x v="5"/>
    <x v="1"/>
    <x v="9"/>
    <n v="71.2"/>
    <x v="7"/>
    <n v="569.6"/>
    <n v="100"/>
    <x v="0"/>
    <x v="2"/>
    <n v="41.2"/>
    <x v="1"/>
    <d v="2025-04-01T00:00:00"/>
    <x v="2"/>
    <n v="86"/>
    <x v="1"/>
    <n v="0.06"/>
    <x v="1"/>
    <x v="0"/>
  </r>
  <r>
    <x v="3465"/>
    <n v="48"/>
    <x v="5"/>
    <x v="0"/>
    <x v="8"/>
    <n v="126.23"/>
    <x v="17"/>
    <n v="378.69"/>
    <n v="251"/>
    <x v="0"/>
    <x v="1"/>
    <n v="96.7"/>
    <x v="0"/>
    <d v="2022-06-13T00:00:00"/>
    <x v="0"/>
    <n v="59"/>
    <x v="0"/>
    <n v="0.21"/>
    <x v="0"/>
    <x v="0"/>
  </r>
  <r>
    <x v="3465"/>
    <n v="20"/>
    <x v="4"/>
    <x v="0"/>
    <x v="4"/>
    <n v="69.22"/>
    <x v="0"/>
    <n v="622.98"/>
    <n v="8"/>
    <x v="0"/>
    <x v="3"/>
    <n v="8.9"/>
    <x v="2"/>
    <d v="2020-06-30T00:00:00"/>
    <x v="1"/>
    <n v="80"/>
    <x v="1"/>
    <n v="0.13"/>
    <x v="1"/>
    <x v="0"/>
  </r>
  <r>
    <x v="3466"/>
    <n v="60"/>
    <x v="0"/>
    <x v="0"/>
    <x v="3"/>
    <n v="137.6"/>
    <x v="3"/>
    <n v="1376"/>
    <n v="101"/>
    <x v="0"/>
    <x v="2"/>
    <n v="72.3"/>
    <x v="0"/>
    <d v="2024-03-25T00:00:00"/>
    <x v="2"/>
    <n v="82"/>
    <x v="1"/>
    <n v="0.57999999999999996"/>
    <x v="2"/>
    <x v="0"/>
  </r>
  <r>
    <x v="3467"/>
    <n v="42"/>
    <x v="2"/>
    <x v="0"/>
    <x v="7"/>
    <n v="55.91"/>
    <x v="21"/>
    <n v="1118.1999999999998"/>
    <n v="10"/>
    <x v="0"/>
    <x v="1"/>
    <n v="58.6"/>
    <x v="0"/>
    <d v="2021-06-21T00:00:00"/>
    <x v="0"/>
    <n v="37"/>
    <x v="0"/>
    <n v="0.08"/>
    <x v="1"/>
    <x v="0"/>
  </r>
  <r>
    <x v="3468"/>
    <n v="27"/>
    <x v="1"/>
    <x v="0"/>
    <x v="5"/>
    <m/>
    <x v="0"/>
    <n v="0"/>
    <n v="342"/>
    <x v="0"/>
    <x v="4"/>
    <n v="17"/>
    <x v="2"/>
    <d v="2021-07-07T00:00:00"/>
    <x v="0"/>
    <n v="83"/>
    <x v="1"/>
    <n v="0.19"/>
    <x v="1"/>
    <x v="1"/>
  </r>
  <r>
    <x v="3469"/>
    <n v="25"/>
    <x v="4"/>
    <x v="1"/>
    <x v="2"/>
    <n v="112.74"/>
    <x v="7"/>
    <n v="901.92"/>
    <n v="238"/>
    <x v="0"/>
    <x v="2"/>
    <n v="85.9"/>
    <x v="0"/>
    <d v="2022-12-26T00:00:00"/>
    <x v="0"/>
    <n v="87"/>
    <x v="1"/>
    <n v="0.06"/>
    <x v="1"/>
    <x v="0"/>
  </r>
  <r>
    <x v="3469"/>
    <n v="36"/>
    <x v="2"/>
    <x v="0"/>
    <x v="4"/>
    <n v="240.59"/>
    <x v="3"/>
    <n v="2405.9"/>
    <n v="220"/>
    <x v="0"/>
    <x v="1"/>
    <n v="41.3"/>
    <x v="1"/>
    <d v="2025-03-04T00:00:00"/>
    <x v="2"/>
    <n v="9"/>
    <x v="2"/>
    <n v="0.13"/>
    <x v="1"/>
    <x v="0"/>
  </r>
  <r>
    <x v="3470"/>
    <n v="68"/>
    <x v="3"/>
    <x v="0"/>
    <x v="8"/>
    <n v="139.59"/>
    <x v="2"/>
    <n v="977.13"/>
    <n v="68"/>
    <x v="0"/>
    <x v="2"/>
    <n v="18.399999999999999"/>
    <x v="2"/>
    <d v="2024-04-05T00:00:00"/>
    <x v="2"/>
    <n v="86"/>
    <x v="1"/>
    <n v="0.72"/>
    <x v="2"/>
    <x v="0"/>
  </r>
  <r>
    <x v="3471"/>
    <n v="74"/>
    <x v="3"/>
    <x v="0"/>
    <x v="7"/>
    <n v="135.09"/>
    <x v="3"/>
    <n v="1350.9"/>
    <n v="149"/>
    <x v="0"/>
    <x v="1"/>
    <n v="46.4"/>
    <x v="1"/>
    <d v="2022-05-14T00:00:00"/>
    <x v="0"/>
    <n v="57"/>
    <x v="0"/>
    <n v="0.09"/>
    <x v="1"/>
    <x v="0"/>
  </r>
  <r>
    <x v="3472"/>
    <n v="71"/>
    <x v="3"/>
    <x v="1"/>
    <x v="2"/>
    <n v="116.57"/>
    <x v="1"/>
    <n v="1515.4099999999999"/>
    <n v="63"/>
    <x v="0"/>
    <x v="3"/>
    <n v="82"/>
    <x v="0"/>
    <d v="2022-07-26T00:00:00"/>
    <x v="0"/>
    <n v="89"/>
    <x v="1"/>
    <n v="0.1"/>
    <x v="1"/>
    <x v="0"/>
  </r>
  <r>
    <x v="3473"/>
    <n v="65"/>
    <x v="0"/>
    <x v="1"/>
    <x v="5"/>
    <n v="45.14"/>
    <x v="6"/>
    <n v="496.54"/>
    <n v="356"/>
    <x v="0"/>
    <x v="1"/>
    <n v="80.3"/>
    <x v="0"/>
    <d v="2024-12-14T00:00:00"/>
    <x v="2"/>
    <n v="45"/>
    <x v="0"/>
    <n v="0.46"/>
    <x v="0"/>
    <x v="0"/>
  </r>
  <r>
    <x v="3474"/>
    <n v="56"/>
    <x v="0"/>
    <x v="1"/>
    <x v="4"/>
    <n v="90.69"/>
    <x v="7"/>
    <n v="725.52"/>
    <n v="125"/>
    <x v="0"/>
    <x v="3"/>
    <n v="38.700000000000003"/>
    <x v="1"/>
    <d v="2024-01-23T00:00:00"/>
    <x v="2"/>
    <n v="65"/>
    <x v="0"/>
    <n v="0.18"/>
    <x v="1"/>
    <x v="0"/>
  </r>
  <r>
    <x v="3475"/>
    <n v="27"/>
    <x v="1"/>
    <x v="0"/>
    <x v="7"/>
    <n v="23.25"/>
    <x v="1"/>
    <n v="302.25"/>
    <n v="174"/>
    <x v="0"/>
    <x v="4"/>
    <n v="93.4"/>
    <x v="0"/>
    <d v="2024-06-17T00:00:00"/>
    <x v="2"/>
    <n v="19"/>
    <x v="2"/>
    <n v="0.59"/>
    <x v="2"/>
    <x v="0"/>
  </r>
  <r>
    <x v="3476"/>
    <n v="32"/>
    <x v="1"/>
    <x v="0"/>
    <x v="5"/>
    <n v="131.28"/>
    <x v="10"/>
    <n v="656.4"/>
    <n v="304"/>
    <x v="0"/>
    <x v="0"/>
    <n v="71.900000000000006"/>
    <x v="0"/>
    <d v="2024-10-01T00:00:00"/>
    <x v="2"/>
    <n v="84"/>
    <x v="1"/>
    <n v="0.47"/>
    <x v="0"/>
    <x v="0"/>
  </r>
  <r>
    <x v="3476"/>
    <n v="45"/>
    <x v="2"/>
    <x v="0"/>
    <x v="0"/>
    <n v="59.38"/>
    <x v="6"/>
    <n v="653.18000000000006"/>
    <n v="13"/>
    <x v="0"/>
    <x v="0"/>
    <n v="4.9000000000000004"/>
    <x v="2"/>
    <d v="2024-08-19T00:00:00"/>
    <x v="2"/>
    <n v="35"/>
    <x v="0"/>
    <n v="7.0000000000000007E-2"/>
    <x v="1"/>
    <x v="0"/>
  </r>
  <r>
    <x v="3477"/>
    <n v="46"/>
    <x v="5"/>
    <x v="1"/>
    <x v="3"/>
    <n v="46.73"/>
    <x v="7"/>
    <n v="373.84"/>
    <n v="120"/>
    <x v="0"/>
    <x v="4"/>
    <n v="56.1"/>
    <x v="0"/>
    <d v="2024-12-09T00:00:00"/>
    <x v="2"/>
    <n v="29"/>
    <x v="2"/>
    <n v="0.52"/>
    <x v="2"/>
    <x v="0"/>
  </r>
  <r>
    <x v="3478"/>
    <n v="57"/>
    <x v="0"/>
    <x v="1"/>
    <x v="8"/>
    <n v="45.73"/>
    <x v="8"/>
    <n v="548.76"/>
    <n v="113"/>
    <x v="0"/>
    <x v="2"/>
    <n v="0"/>
    <x v="2"/>
    <d v="2023-11-04T00:00:00"/>
    <x v="2"/>
    <n v="96"/>
    <x v="1"/>
    <n v="0.3"/>
    <x v="0"/>
    <x v="0"/>
  </r>
  <r>
    <x v="3479"/>
    <n v="58"/>
    <x v="0"/>
    <x v="2"/>
    <x v="9"/>
    <n v="211.42"/>
    <x v="3"/>
    <n v="2114.1999999999998"/>
    <n v="118"/>
    <x v="0"/>
    <x v="1"/>
    <n v="77.900000000000006"/>
    <x v="0"/>
    <d v="2025-03-14T00:00:00"/>
    <x v="2"/>
    <n v="53"/>
    <x v="0"/>
    <n v="0.09"/>
    <x v="1"/>
    <x v="0"/>
  </r>
  <r>
    <x v="3480"/>
    <n v="27"/>
    <x v="1"/>
    <x v="0"/>
    <x v="2"/>
    <n v="171.3"/>
    <x v="12"/>
    <n v="2740.8"/>
    <n v="191"/>
    <x v="0"/>
    <x v="1"/>
    <n v="40.9"/>
    <x v="1"/>
    <d v="2021-05-01T00:00:00"/>
    <x v="0"/>
    <n v="67"/>
    <x v="1"/>
    <n v="0.14000000000000001"/>
    <x v="1"/>
    <x v="0"/>
  </r>
  <r>
    <x v="3481"/>
    <n v="49"/>
    <x v="5"/>
    <x v="0"/>
    <x v="9"/>
    <n v="81.92"/>
    <x v="0"/>
    <n v="737.28"/>
    <n v="55"/>
    <x v="0"/>
    <x v="4"/>
    <n v="53.4"/>
    <x v="0"/>
    <d v="2024-02-27T00:00:00"/>
    <x v="2"/>
    <n v="26"/>
    <x v="2"/>
    <n v="0.03"/>
    <x v="1"/>
    <x v="0"/>
  </r>
  <r>
    <x v="3481"/>
    <n v="21"/>
    <x v="4"/>
    <x v="0"/>
    <x v="1"/>
    <n v="132.9"/>
    <x v="5"/>
    <n v="2259.3000000000002"/>
    <n v="240"/>
    <x v="0"/>
    <x v="0"/>
    <n v="5"/>
    <x v="2"/>
    <d v="2022-03-13T00:00:00"/>
    <x v="0"/>
    <n v="65"/>
    <x v="0"/>
    <n v="0.31"/>
    <x v="0"/>
    <x v="0"/>
  </r>
  <r>
    <x v="3481"/>
    <n v="35"/>
    <x v="1"/>
    <x v="1"/>
    <x v="7"/>
    <n v="231.03"/>
    <x v="0"/>
    <n v="2079.27"/>
    <n v="135"/>
    <x v="0"/>
    <x v="4"/>
    <n v="12.3"/>
    <x v="2"/>
    <d v="2023-10-30T00:00:00"/>
    <x v="2"/>
    <n v="63"/>
    <x v="0"/>
    <n v="0.12"/>
    <x v="1"/>
    <x v="0"/>
  </r>
  <r>
    <x v="3482"/>
    <n v="56"/>
    <x v="0"/>
    <x v="1"/>
    <x v="6"/>
    <n v="38.03"/>
    <x v="4"/>
    <n v="228.18"/>
    <n v="306"/>
    <x v="0"/>
    <x v="0"/>
    <n v="9.3000000000000007"/>
    <x v="2"/>
    <d v="2024-08-19T00:00:00"/>
    <x v="2"/>
    <n v="61"/>
    <x v="0"/>
    <n v="0.47"/>
    <x v="0"/>
    <x v="0"/>
  </r>
  <r>
    <x v="3483"/>
    <n v="43"/>
    <x v="2"/>
    <x v="1"/>
    <x v="9"/>
    <n v="49.73"/>
    <x v="0"/>
    <n v="447.57"/>
    <n v="68"/>
    <x v="0"/>
    <x v="2"/>
    <n v="0"/>
    <x v="2"/>
    <d v="2021-05-20T00:00:00"/>
    <x v="0"/>
    <n v="40"/>
    <x v="0"/>
    <n v="0.33"/>
    <x v="0"/>
    <x v="0"/>
  </r>
  <r>
    <x v="3484"/>
    <n v="43"/>
    <x v="2"/>
    <x v="0"/>
    <x v="7"/>
    <n v="43.4"/>
    <x v="0"/>
    <n v="390.59999999999997"/>
    <n v="84"/>
    <x v="0"/>
    <x v="3"/>
    <n v="30.5"/>
    <x v="1"/>
    <d v="2024-05-31T00:00:00"/>
    <x v="2"/>
    <n v="89"/>
    <x v="1"/>
    <n v="0.24"/>
    <x v="0"/>
    <x v="0"/>
  </r>
  <r>
    <x v="3485"/>
    <n v="45"/>
    <x v="2"/>
    <x v="1"/>
    <x v="2"/>
    <n v="81.83"/>
    <x v="0"/>
    <n v="736.47"/>
    <n v="11"/>
    <x v="0"/>
    <x v="1"/>
    <n v="76.2"/>
    <x v="0"/>
    <d v="2023-06-18T00:00:00"/>
    <x v="2"/>
    <n v="93"/>
    <x v="1"/>
    <n v="0.24"/>
    <x v="0"/>
    <x v="0"/>
  </r>
  <r>
    <x v="3486"/>
    <n v="55"/>
    <x v="5"/>
    <x v="0"/>
    <x v="6"/>
    <n v="46.16"/>
    <x v="4"/>
    <n v="276.95999999999998"/>
    <n v="158"/>
    <x v="0"/>
    <x v="4"/>
    <n v="0.3"/>
    <x v="2"/>
    <d v="2020-10-16T00:00:00"/>
    <x v="1"/>
    <n v="82"/>
    <x v="1"/>
    <n v="0.11"/>
    <x v="1"/>
    <x v="0"/>
  </r>
  <r>
    <x v="3487"/>
    <n v="59"/>
    <x v="0"/>
    <x v="0"/>
    <x v="5"/>
    <n v="75.28"/>
    <x v="6"/>
    <n v="828.08"/>
    <n v="89"/>
    <x v="0"/>
    <x v="3"/>
    <n v="25.2"/>
    <x v="1"/>
    <d v="2021-09-25T00:00:00"/>
    <x v="0"/>
    <n v="89"/>
    <x v="1"/>
    <n v="0.11"/>
    <x v="1"/>
    <x v="0"/>
  </r>
  <r>
    <x v="3488"/>
    <n v="71"/>
    <x v="3"/>
    <x v="0"/>
    <x v="2"/>
    <n v="154.85"/>
    <x v="1"/>
    <n v="2013.05"/>
    <n v="350"/>
    <x v="0"/>
    <x v="0"/>
    <n v="47.4"/>
    <x v="1"/>
    <d v="2025-01-07T00:00:00"/>
    <x v="2"/>
    <n v="43"/>
    <x v="0"/>
    <n v="0.25"/>
    <x v="0"/>
    <x v="0"/>
  </r>
  <r>
    <x v="3489"/>
    <n v="61"/>
    <x v="0"/>
    <x v="0"/>
    <x v="5"/>
    <n v="41.59"/>
    <x v="6"/>
    <n v="457.49"/>
    <n v="361"/>
    <x v="0"/>
    <x v="1"/>
    <n v="74.099999999999994"/>
    <x v="0"/>
    <d v="2022-02-15T00:00:00"/>
    <x v="0"/>
    <n v="81"/>
    <x v="1"/>
    <n v="0.43"/>
    <x v="0"/>
    <x v="0"/>
  </r>
  <r>
    <x v="3490"/>
    <n v="35"/>
    <x v="1"/>
    <x v="1"/>
    <x v="2"/>
    <n v="132.35"/>
    <x v="2"/>
    <n v="926.44999999999993"/>
    <n v="209"/>
    <x v="0"/>
    <x v="2"/>
    <n v="0"/>
    <x v="2"/>
    <d v="2024-01-06T00:00:00"/>
    <x v="2"/>
    <n v="61"/>
    <x v="0"/>
    <n v="0.24"/>
    <x v="0"/>
    <x v="0"/>
  </r>
  <r>
    <x v="3491"/>
    <n v="52"/>
    <x v="5"/>
    <x v="1"/>
    <x v="3"/>
    <n v="41.7"/>
    <x v="7"/>
    <n v="333.6"/>
    <n v="364"/>
    <x v="0"/>
    <x v="1"/>
    <n v="81"/>
    <x v="0"/>
    <d v="2024-12-16T00:00:00"/>
    <x v="2"/>
    <n v="97"/>
    <x v="1"/>
    <n v="0.83"/>
    <x v="2"/>
    <x v="0"/>
  </r>
  <r>
    <x v="3492"/>
    <n v="65"/>
    <x v="0"/>
    <x v="0"/>
    <x v="6"/>
    <n v="117.29"/>
    <x v="2"/>
    <n v="821.03000000000009"/>
    <n v="138"/>
    <x v="0"/>
    <x v="4"/>
    <n v="8.5"/>
    <x v="2"/>
    <d v="2022-11-17T00:00:00"/>
    <x v="0"/>
    <n v="68"/>
    <x v="1"/>
    <n v="0.27"/>
    <x v="0"/>
    <x v="0"/>
  </r>
  <r>
    <x v="3493"/>
    <n v="36"/>
    <x v="2"/>
    <x v="0"/>
    <x v="7"/>
    <n v="85.86"/>
    <x v="8"/>
    <n v="1030.32"/>
    <n v="25"/>
    <x v="0"/>
    <x v="1"/>
    <n v="2.5"/>
    <x v="2"/>
    <d v="2024-12-06T00:00:00"/>
    <x v="2"/>
    <n v="3"/>
    <x v="2"/>
    <n v="0.16"/>
    <x v="1"/>
    <x v="0"/>
  </r>
  <r>
    <x v="3494"/>
    <n v="21"/>
    <x v="4"/>
    <x v="0"/>
    <x v="6"/>
    <n v="114.9"/>
    <x v="14"/>
    <n v="459.6"/>
    <n v="100"/>
    <x v="0"/>
    <x v="3"/>
    <n v="60"/>
    <x v="0"/>
    <d v="2024-11-02T00:00:00"/>
    <x v="2"/>
    <n v="54"/>
    <x v="0"/>
    <n v="0.31"/>
    <x v="0"/>
    <x v="0"/>
  </r>
  <r>
    <x v="3495"/>
    <n v="36"/>
    <x v="2"/>
    <x v="1"/>
    <x v="1"/>
    <n v="59.88"/>
    <x v="9"/>
    <n v="898.2"/>
    <n v="109"/>
    <x v="0"/>
    <x v="2"/>
    <n v="67.5"/>
    <x v="0"/>
    <d v="2021-10-19T00:00:00"/>
    <x v="0"/>
    <n v="18"/>
    <x v="2"/>
    <n v="0.06"/>
    <x v="1"/>
    <x v="0"/>
  </r>
  <r>
    <x v="3496"/>
    <n v="66"/>
    <x v="3"/>
    <x v="1"/>
    <x v="4"/>
    <n v="199.79"/>
    <x v="7"/>
    <n v="1598.32"/>
    <n v="9"/>
    <x v="0"/>
    <x v="1"/>
    <n v="98.3"/>
    <x v="0"/>
    <d v="2024-12-06T00:00:00"/>
    <x v="2"/>
    <n v="45"/>
    <x v="0"/>
    <n v="0.43"/>
    <x v="0"/>
    <x v="0"/>
  </r>
  <r>
    <x v="3497"/>
    <n v="40"/>
    <x v="2"/>
    <x v="1"/>
    <x v="5"/>
    <n v="79.19"/>
    <x v="4"/>
    <n v="475.14"/>
    <n v="359"/>
    <x v="0"/>
    <x v="4"/>
    <n v="27.1"/>
    <x v="1"/>
    <d v="2022-03-02T00:00:00"/>
    <x v="0"/>
    <n v="98"/>
    <x v="1"/>
    <n v="0.11"/>
    <x v="1"/>
    <x v="0"/>
  </r>
  <r>
    <x v="3497"/>
    <n v="53"/>
    <x v="5"/>
    <x v="1"/>
    <x v="0"/>
    <n v="196.16"/>
    <x v="2"/>
    <n v="1373.12"/>
    <n v="341"/>
    <x v="0"/>
    <x v="4"/>
    <n v="33.200000000000003"/>
    <x v="1"/>
    <d v="2024-04-28T00:00:00"/>
    <x v="2"/>
    <n v="99"/>
    <x v="1"/>
    <n v="0.34"/>
    <x v="0"/>
    <x v="0"/>
  </r>
  <r>
    <x v="3497"/>
    <n v="46"/>
    <x v="5"/>
    <x v="2"/>
    <x v="1"/>
    <m/>
    <x v="9"/>
    <n v="0"/>
    <n v="302"/>
    <x v="0"/>
    <x v="0"/>
    <n v="60.8"/>
    <x v="0"/>
    <d v="2022-01-03T00:00:00"/>
    <x v="0"/>
    <n v="39"/>
    <x v="0"/>
    <n v="0.23"/>
    <x v="0"/>
    <x v="1"/>
  </r>
  <r>
    <x v="3498"/>
    <n v="23"/>
    <x v="4"/>
    <x v="2"/>
    <x v="5"/>
    <n v="208.57"/>
    <x v="2"/>
    <n v="1459.99"/>
    <n v="352"/>
    <x v="0"/>
    <x v="3"/>
    <n v="97.3"/>
    <x v="0"/>
    <d v="2022-12-09T00:00:00"/>
    <x v="0"/>
    <n v="44"/>
    <x v="0"/>
    <n v="0.22"/>
    <x v="0"/>
    <x v="0"/>
  </r>
  <r>
    <x v="3499"/>
    <n v="34"/>
    <x v="1"/>
    <x v="0"/>
    <x v="7"/>
    <n v="208.73"/>
    <x v="0"/>
    <n v="1878.57"/>
    <n v="39"/>
    <x v="0"/>
    <x v="0"/>
    <n v="69.400000000000006"/>
    <x v="0"/>
    <d v="2021-01-08T00:00:00"/>
    <x v="0"/>
    <n v="82"/>
    <x v="1"/>
    <n v="0.66"/>
    <x v="2"/>
    <x v="0"/>
  </r>
  <r>
    <x v="3500"/>
    <n v="18"/>
    <x v="4"/>
    <x v="1"/>
    <x v="1"/>
    <n v="189.48"/>
    <x v="2"/>
    <n v="1326.36"/>
    <n v="229"/>
    <x v="0"/>
    <x v="2"/>
    <n v="71.099999999999994"/>
    <x v="0"/>
    <d v="2024-09-23T00:00:00"/>
    <x v="2"/>
    <n v="83"/>
    <x v="1"/>
    <n v="0.13"/>
    <x v="1"/>
    <x v="0"/>
  </r>
  <r>
    <x v="3500"/>
    <n v="27"/>
    <x v="1"/>
    <x v="2"/>
    <x v="9"/>
    <n v="170.35"/>
    <x v="1"/>
    <n v="2214.5499999999997"/>
    <n v="170"/>
    <x v="0"/>
    <x v="4"/>
    <n v="84.5"/>
    <x v="0"/>
    <d v="2021-08-30T00:00:00"/>
    <x v="0"/>
    <n v="85"/>
    <x v="1"/>
    <n v="0.21"/>
    <x v="0"/>
    <x v="0"/>
  </r>
  <r>
    <x v="3501"/>
    <n v="36"/>
    <x v="2"/>
    <x v="0"/>
    <x v="9"/>
    <n v="40.049999999999997"/>
    <x v="3"/>
    <n v="400.5"/>
    <n v="274"/>
    <x v="0"/>
    <x v="2"/>
    <n v="86.6"/>
    <x v="0"/>
    <d v="2024-10-26T00:00:00"/>
    <x v="2"/>
    <n v="58"/>
    <x v="0"/>
    <n v="0.28000000000000003"/>
    <x v="0"/>
    <x v="0"/>
  </r>
  <r>
    <x v="3501"/>
    <n v="62"/>
    <x v="0"/>
    <x v="0"/>
    <x v="9"/>
    <n v="69.41"/>
    <x v="10"/>
    <n v="347.04999999999995"/>
    <n v="102"/>
    <x v="0"/>
    <x v="2"/>
    <n v="10.5"/>
    <x v="2"/>
    <d v="2022-11-22T00:00:00"/>
    <x v="0"/>
    <n v="90"/>
    <x v="1"/>
    <n v="0.36"/>
    <x v="0"/>
    <x v="0"/>
  </r>
  <r>
    <x v="3502"/>
    <n v="31"/>
    <x v="1"/>
    <x v="0"/>
    <x v="2"/>
    <n v="159.58000000000001"/>
    <x v="8"/>
    <n v="1914.96"/>
    <n v="72"/>
    <x v="0"/>
    <x v="4"/>
    <n v="6.4"/>
    <x v="2"/>
    <d v="2025-03-22T00:00:00"/>
    <x v="2"/>
    <n v="46"/>
    <x v="0"/>
    <n v="0.22"/>
    <x v="0"/>
    <x v="0"/>
  </r>
  <r>
    <x v="3503"/>
    <n v="75"/>
    <x v="3"/>
    <x v="0"/>
    <x v="6"/>
    <n v="107.61"/>
    <x v="13"/>
    <n v="1506.54"/>
    <n v="264"/>
    <x v="0"/>
    <x v="2"/>
    <n v="37.700000000000003"/>
    <x v="1"/>
    <d v="2022-01-14T00:00:00"/>
    <x v="0"/>
    <n v="31"/>
    <x v="2"/>
    <n v="0.25"/>
    <x v="0"/>
    <x v="0"/>
  </r>
  <r>
    <x v="3503"/>
    <n v="61"/>
    <x v="0"/>
    <x v="1"/>
    <x v="8"/>
    <n v="94.15"/>
    <x v="1"/>
    <n v="1223.95"/>
    <n v="336"/>
    <x v="0"/>
    <x v="0"/>
    <n v="77.3"/>
    <x v="0"/>
    <d v="2024-12-21T00:00:00"/>
    <x v="2"/>
    <n v="79"/>
    <x v="1"/>
    <n v="0.13"/>
    <x v="1"/>
    <x v="0"/>
  </r>
  <r>
    <x v="3504"/>
    <n v="26"/>
    <x v="1"/>
    <x v="0"/>
    <x v="2"/>
    <n v="38.67"/>
    <x v="0"/>
    <n v="348.03000000000003"/>
    <n v="65"/>
    <x v="0"/>
    <x v="1"/>
    <n v="57.1"/>
    <x v="0"/>
    <d v="2020-09-13T00:00:00"/>
    <x v="1"/>
    <n v="1"/>
    <x v="2"/>
    <n v="0.06"/>
    <x v="1"/>
    <x v="0"/>
  </r>
  <r>
    <x v="3505"/>
    <n v="57"/>
    <x v="0"/>
    <x v="0"/>
    <x v="9"/>
    <n v="48.46"/>
    <x v="7"/>
    <n v="387.68"/>
    <n v="319"/>
    <x v="0"/>
    <x v="1"/>
    <n v="92.4"/>
    <x v="0"/>
    <d v="2022-08-14T00:00:00"/>
    <x v="0"/>
    <n v="90"/>
    <x v="1"/>
    <n v="0.32"/>
    <x v="0"/>
    <x v="0"/>
  </r>
  <r>
    <x v="3506"/>
    <n v="24"/>
    <x v="4"/>
    <x v="1"/>
    <x v="7"/>
    <m/>
    <x v="4"/>
    <n v="0"/>
    <n v="149"/>
    <x v="0"/>
    <x v="0"/>
    <n v="20.399999999999999"/>
    <x v="1"/>
    <d v="2024-02-14T00:00:00"/>
    <x v="2"/>
    <n v="8"/>
    <x v="2"/>
    <n v="0.16"/>
    <x v="1"/>
    <x v="1"/>
  </r>
  <r>
    <x v="3507"/>
    <n v="65"/>
    <x v="0"/>
    <x v="0"/>
    <x v="2"/>
    <n v="102.06"/>
    <x v="3"/>
    <n v="1020.6"/>
    <n v="188"/>
    <x v="0"/>
    <x v="4"/>
    <n v="7.7"/>
    <x v="2"/>
    <d v="2023-07-10T00:00:00"/>
    <x v="2"/>
    <n v="68"/>
    <x v="1"/>
    <n v="0.46"/>
    <x v="0"/>
    <x v="0"/>
  </r>
  <r>
    <x v="3508"/>
    <n v="61"/>
    <x v="0"/>
    <x v="0"/>
    <x v="5"/>
    <n v="269.45999999999998"/>
    <x v="0"/>
    <n v="2425.14"/>
    <n v="254"/>
    <x v="0"/>
    <x v="0"/>
    <n v="54.9"/>
    <x v="0"/>
    <d v="2020-09-13T00:00:00"/>
    <x v="1"/>
    <n v="90"/>
    <x v="1"/>
    <n v="0.11"/>
    <x v="1"/>
    <x v="0"/>
  </r>
  <r>
    <x v="3508"/>
    <n v="36"/>
    <x v="2"/>
    <x v="2"/>
    <x v="4"/>
    <n v="76.260000000000005"/>
    <x v="7"/>
    <n v="610.08000000000004"/>
    <n v="72"/>
    <x v="0"/>
    <x v="0"/>
    <n v="29.7"/>
    <x v="1"/>
    <d v="2022-03-28T00:00:00"/>
    <x v="0"/>
    <n v="61"/>
    <x v="0"/>
    <n v="0.09"/>
    <x v="1"/>
    <x v="0"/>
  </r>
  <r>
    <x v="3509"/>
    <n v="61"/>
    <x v="0"/>
    <x v="0"/>
    <x v="3"/>
    <n v="256.39999999999998"/>
    <x v="0"/>
    <n v="2307.6"/>
    <n v="128"/>
    <x v="0"/>
    <x v="3"/>
    <n v="82.3"/>
    <x v="0"/>
    <d v="2021-03-29T00:00:00"/>
    <x v="0"/>
    <n v="48"/>
    <x v="0"/>
    <n v="0.21"/>
    <x v="0"/>
    <x v="0"/>
  </r>
  <r>
    <x v="3510"/>
    <n v="74"/>
    <x v="3"/>
    <x v="0"/>
    <x v="9"/>
    <n v="93.83"/>
    <x v="1"/>
    <n v="1219.79"/>
    <n v="230"/>
    <x v="0"/>
    <x v="3"/>
    <n v="59.7"/>
    <x v="0"/>
    <d v="2021-05-25T00:00:00"/>
    <x v="0"/>
    <n v="3"/>
    <x v="2"/>
    <n v="0.35"/>
    <x v="0"/>
    <x v="0"/>
  </r>
  <r>
    <x v="3511"/>
    <n v="42"/>
    <x v="2"/>
    <x v="1"/>
    <x v="9"/>
    <n v="49.74"/>
    <x v="4"/>
    <n v="298.44"/>
    <n v="120"/>
    <x v="0"/>
    <x v="1"/>
    <n v="64.8"/>
    <x v="0"/>
    <d v="2023-07-06T00:00:00"/>
    <x v="2"/>
    <n v="75"/>
    <x v="1"/>
    <n v="0.2"/>
    <x v="1"/>
    <x v="0"/>
  </r>
  <r>
    <x v="3512"/>
    <n v="77"/>
    <x v="3"/>
    <x v="0"/>
    <x v="2"/>
    <n v="40.39"/>
    <x v="6"/>
    <n v="444.29"/>
    <n v="297"/>
    <x v="0"/>
    <x v="0"/>
    <n v="62.6"/>
    <x v="0"/>
    <d v="2023-12-17T00:00:00"/>
    <x v="2"/>
    <n v="10"/>
    <x v="2"/>
    <n v="0.38"/>
    <x v="0"/>
    <x v="0"/>
  </r>
  <r>
    <x v="3513"/>
    <n v="56"/>
    <x v="0"/>
    <x v="0"/>
    <x v="8"/>
    <n v="100.87"/>
    <x v="3"/>
    <n v="1008.7"/>
    <n v="258"/>
    <x v="0"/>
    <x v="2"/>
    <n v="33.1"/>
    <x v="1"/>
    <d v="2024-06-18T00:00:00"/>
    <x v="2"/>
    <n v="46"/>
    <x v="0"/>
    <n v="0.14000000000000001"/>
    <x v="1"/>
    <x v="0"/>
  </r>
  <r>
    <x v="3514"/>
    <n v="18"/>
    <x v="4"/>
    <x v="0"/>
    <x v="7"/>
    <n v="95.18"/>
    <x v="0"/>
    <n v="856.62000000000012"/>
    <n v="336"/>
    <x v="0"/>
    <x v="4"/>
    <n v="14"/>
    <x v="2"/>
    <d v="2021-12-11T00:00:00"/>
    <x v="0"/>
    <n v="4"/>
    <x v="2"/>
    <n v="0.13"/>
    <x v="1"/>
    <x v="0"/>
  </r>
  <r>
    <x v="3515"/>
    <n v="50"/>
    <x v="5"/>
    <x v="1"/>
    <x v="2"/>
    <n v="71.349999999999994"/>
    <x v="13"/>
    <n v="998.89999999999986"/>
    <n v="156"/>
    <x v="0"/>
    <x v="3"/>
    <n v="83.3"/>
    <x v="0"/>
    <d v="2022-06-27T00:00:00"/>
    <x v="0"/>
    <n v="20"/>
    <x v="2"/>
    <n v="0.2"/>
    <x v="1"/>
    <x v="0"/>
  </r>
  <r>
    <x v="3515"/>
    <n v="73"/>
    <x v="3"/>
    <x v="1"/>
    <x v="0"/>
    <n v="67.45"/>
    <x v="7"/>
    <n v="539.6"/>
    <n v="209"/>
    <x v="0"/>
    <x v="0"/>
    <n v="0"/>
    <x v="2"/>
    <d v="2022-08-19T00:00:00"/>
    <x v="0"/>
    <n v="2"/>
    <x v="2"/>
    <n v="0.37"/>
    <x v="0"/>
    <x v="0"/>
  </r>
  <r>
    <x v="3516"/>
    <n v="74"/>
    <x v="3"/>
    <x v="0"/>
    <x v="2"/>
    <n v="149.9"/>
    <x v="10"/>
    <n v="749.5"/>
    <n v="106"/>
    <x v="0"/>
    <x v="1"/>
    <n v="26.2"/>
    <x v="1"/>
    <d v="2022-05-05T00:00:00"/>
    <x v="0"/>
    <n v="48"/>
    <x v="0"/>
    <n v="0.31"/>
    <x v="0"/>
    <x v="0"/>
  </r>
  <r>
    <x v="3517"/>
    <n v="23"/>
    <x v="4"/>
    <x v="1"/>
    <x v="5"/>
    <n v="37.08"/>
    <x v="15"/>
    <n v="74.16"/>
    <n v="290"/>
    <x v="0"/>
    <x v="2"/>
    <n v="33.5"/>
    <x v="1"/>
    <d v="2022-05-30T00:00:00"/>
    <x v="0"/>
    <n v="74"/>
    <x v="1"/>
    <n v="0.17"/>
    <x v="1"/>
    <x v="0"/>
  </r>
  <r>
    <x v="3517"/>
    <n v="67"/>
    <x v="3"/>
    <x v="0"/>
    <x v="2"/>
    <n v="65.14"/>
    <x v="6"/>
    <n v="716.54"/>
    <n v="270"/>
    <x v="0"/>
    <x v="2"/>
    <n v="77.3"/>
    <x v="0"/>
    <d v="2021-09-09T00:00:00"/>
    <x v="0"/>
    <n v="1"/>
    <x v="2"/>
    <n v="0.25"/>
    <x v="0"/>
    <x v="0"/>
  </r>
  <r>
    <x v="3518"/>
    <n v="67"/>
    <x v="3"/>
    <x v="1"/>
    <x v="3"/>
    <n v="72.709999999999994"/>
    <x v="13"/>
    <n v="1017.9399999999999"/>
    <n v="276"/>
    <x v="0"/>
    <x v="0"/>
    <n v="94"/>
    <x v="0"/>
    <d v="2024-08-15T00:00:00"/>
    <x v="2"/>
    <n v="34"/>
    <x v="0"/>
    <n v="0.4"/>
    <x v="0"/>
    <x v="0"/>
  </r>
  <r>
    <x v="3518"/>
    <n v="20"/>
    <x v="4"/>
    <x v="1"/>
    <x v="0"/>
    <n v="87.15"/>
    <x v="13"/>
    <n v="1220.1000000000001"/>
    <n v="61"/>
    <x v="0"/>
    <x v="4"/>
    <n v="92.1"/>
    <x v="0"/>
    <d v="2024-02-09T00:00:00"/>
    <x v="2"/>
    <n v="17"/>
    <x v="2"/>
    <n v="0.32"/>
    <x v="0"/>
    <x v="0"/>
  </r>
  <r>
    <x v="3519"/>
    <n v="52"/>
    <x v="5"/>
    <x v="0"/>
    <x v="6"/>
    <n v="225.25"/>
    <x v="7"/>
    <n v="1802"/>
    <n v="116"/>
    <x v="1"/>
    <x v="3"/>
    <n v="10.3"/>
    <x v="2"/>
    <d v="2022-07-10T00:00:00"/>
    <x v="0"/>
    <n v="23"/>
    <x v="2"/>
    <n v="0.15"/>
    <x v="1"/>
    <x v="0"/>
  </r>
  <r>
    <x v="3520"/>
    <n v="71"/>
    <x v="3"/>
    <x v="0"/>
    <x v="7"/>
    <n v="122.73"/>
    <x v="10"/>
    <n v="613.65"/>
    <n v="85"/>
    <x v="0"/>
    <x v="1"/>
    <n v="33.700000000000003"/>
    <x v="1"/>
    <d v="2020-12-18T00:00:00"/>
    <x v="1"/>
    <n v="29"/>
    <x v="2"/>
    <n v="0.56000000000000005"/>
    <x v="2"/>
    <x v="0"/>
  </r>
  <r>
    <x v="3521"/>
    <n v="67"/>
    <x v="3"/>
    <x v="1"/>
    <x v="5"/>
    <n v="122.23"/>
    <x v="6"/>
    <n v="1344.53"/>
    <n v="69"/>
    <x v="0"/>
    <x v="4"/>
    <n v="4.7"/>
    <x v="2"/>
    <d v="2022-12-18T00:00:00"/>
    <x v="0"/>
    <n v="71"/>
    <x v="1"/>
    <n v="0.35"/>
    <x v="0"/>
    <x v="0"/>
  </r>
  <r>
    <x v="3522"/>
    <n v="74"/>
    <x v="3"/>
    <x v="1"/>
    <x v="7"/>
    <n v="74.05"/>
    <x v="8"/>
    <n v="888.59999999999991"/>
    <n v="29"/>
    <x v="0"/>
    <x v="0"/>
    <n v="82.9"/>
    <x v="0"/>
    <d v="2025-01-01T00:00:00"/>
    <x v="2"/>
    <n v="78"/>
    <x v="1"/>
    <n v="0.38"/>
    <x v="0"/>
    <x v="0"/>
  </r>
  <r>
    <x v="3523"/>
    <n v="27"/>
    <x v="1"/>
    <x v="0"/>
    <x v="0"/>
    <n v="146.37"/>
    <x v="2"/>
    <n v="1024.5900000000001"/>
    <n v="189"/>
    <x v="0"/>
    <x v="4"/>
    <n v="5.0999999999999996"/>
    <x v="2"/>
    <d v="2025-01-19T00:00:00"/>
    <x v="2"/>
    <n v="61"/>
    <x v="0"/>
    <n v="0.38"/>
    <x v="0"/>
    <x v="0"/>
  </r>
  <r>
    <x v="3524"/>
    <n v="53"/>
    <x v="5"/>
    <x v="2"/>
    <x v="3"/>
    <m/>
    <x v="13"/>
    <n v="0"/>
    <n v="256"/>
    <x v="0"/>
    <x v="2"/>
    <n v="0"/>
    <x v="2"/>
    <d v="2024-06-08T00:00:00"/>
    <x v="2"/>
    <n v="9"/>
    <x v="2"/>
    <n v="0.3"/>
    <x v="0"/>
    <x v="1"/>
  </r>
  <r>
    <x v="3525"/>
    <n v="46"/>
    <x v="5"/>
    <x v="0"/>
    <x v="5"/>
    <n v="117.11"/>
    <x v="6"/>
    <n v="1288.21"/>
    <n v="347"/>
    <x v="0"/>
    <x v="1"/>
    <n v="67.8"/>
    <x v="0"/>
    <d v="2025-02-24T00:00:00"/>
    <x v="2"/>
    <n v="29"/>
    <x v="2"/>
    <n v="0.3"/>
    <x v="0"/>
    <x v="0"/>
  </r>
  <r>
    <x v="3526"/>
    <n v="35"/>
    <x v="1"/>
    <x v="2"/>
    <x v="1"/>
    <n v="46.97"/>
    <x v="6"/>
    <n v="516.66999999999996"/>
    <n v="182"/>
    <x v="0"/>
    <x v="0"/>
    <n v="32.9"/>
    <x v="1"/>
    <d v="2025-05-30T00:00:00"/>
    <x v="2"/>
    <n v="94"/>
    <x v="1"/>
    <n v="0.2"/>
    <x v="1"/>
    <x v="0"/>
  </r>
  <r>
    <x v="3526"/>
    <n v="29"/>
    <x v="1"/>
    <x v="0"/>
    <x v="6"/>
    <n v="56.93"/>
    <x v="3"/>
    <n v="569.29999999999995"/>
    <n v="47"/>
    <x v="0"/>
    <x v="0"/>
    <n v="22.4"/>
    <x v="1"/>
    <d v="2020-11-09T00:00:00"/>
    <x v="1"/>
    <n v="92"/>
    <x v="1"/>
    <n v="0.13"/>
    <x v="1"/>
    <x v="0"/>
  </r>
  <r>
    <x v="3527"/>
    <n v="24"/>
    <x v="4"/>
    <x v="0"/>
    <x v="4"/>
    <n v="235.86"/>
    <x v="10"/>
    <n v="1179.3000000000002"/>
    <n v="286"/>
    <x v="0"/>
    <x v="1"/>
    <n v="49.7"/>
    <x v="1"/>
    <d v="2021-09-01T00:00:00"/>
    <x v="0"/>
    <n v="47"/>
    <x v="0"/>
    <n v="0.21"/>
    <x v="0"/>
    <x v="0"/>
  </r>
  <r>
    <x v="3527"/>
    <n v="33"/>
    <x v="1"/>
    <x v="0"/>
    <x v="7"/>
    <n v="67.27"/>
    <x v="7"/>
    <n v="538.16"/>
    <n v="251"/>
    <x v="0"/>
    <x v="0"/>
    <n v="5"/>
    <x v="2"/>
    <d v="2021-12-02T00:00:00"/>
    <x v="0"/>
    <n v="29"/>
    <x v="2"/>
    <n v="0.44"/>
    <x v="0"/>
    <x v="0"/>
  </r>
  <r>
    <x v="3528"/>
    <n v="75"/>
    <x v="3"/>
    <x v="0"/>
    <x v="3"/>
    <n v="24.61"/>
    <x v="10"/>
    <n v="123.05"/>
    <n v="204"/>
    <x v="0"/>
    <x v="0"/>
    <n v="96.2"/>
    <x v="0"/>
    <d v="2021-05-11T00:00:00"/>
    <x v="0"/>
    <n v="96"/>
    <x v="1"/>
    <n v="0.37"/>
    <x v="0"/>
    <x v="0"/>
  </r>
  <r>
    <x v="3529"/>
    <n v="68"/>
    <x v="3"/>
    <x v="1"/>
    <x v="5"/>
    <n v="273.29000000000002"/>
    <x v="6"/>
    <n v="3006.19"/>
    <n v="339"/>
    <x v="0"/>
    <x v="4"/>
    <n v="44.9"/>
    <x v="1"/>
    <d v="2024-03-18T00:00:00"/>
    <x v="2"/>
    <n v="78"/>
    <x v="1"/>
    <n v="0.24"/>
    <x v="0"/>
    <x v="0"/>
  </r>
  <r>
    <x v="3530"/>
    <n v="67"/>
    <x v="3"/>
    <x v="1"/>
    <x v="9"/>
    <n v="64.06"/>
    <x v="0"/>
    <n v="576.54"/>
    <n v="150"/>
    <x v="0"/>
    <x v="3"/>
    <n v="0"/>
    <x v="2"/>
    <d v="2021-12-02T00:00:00"/>
    <x v="0"/>
    <n v="62"/>
    <x v="0"/>
    <n v="0.39"/>
    <x v="0"/>
    <x v="0"/>
  </r>
  <r>
    <x v="3531"/>
    <n v="33"/>
    <x v="1"/>
    <x v="0"/>
    <x v="3"/>
    <n v="86.36"/>
    <x v="6"/>
    <n v="949.96"/>
    <n v="212"/>
    <x v="0"/>
    <x v="2"/>
    <n v="39"/>
    <x v="1"/>
    <d v="2021-11-22T00:00:00"/>
    <x v="0"/>
    <n v="28"/>
    <x v="2"/>
    <n v="0.42"/>
    <x v="0"/>
    <x v="0"/>
  </r>
  <r>
    <x v="3532"/>
    <n v="68"/>
    <x v="3"/>
    <x v="0"/>
    <x v="3"/>
    <n v="107.96"/>
    <x v="3"/>
    <n v="1079.5999999999999"/>
    <n v="55"/>
    <x v="0"/>
    <x v="3"/>
    <n v="71.8"/>
    <x v="0"/>
    <d v="2021-11-10T00:00:00"/>
    <x v="0"/>
    <n v="66"/>
    <x v="0"/>
    <n v="0.28999999999999998"/>
    <x v="0"/>
    <x v="0"/>
  </r>
  <r>
    <x v="3532"/>
    <n v="25"/>
    <x v="4"/>
    <x v="0"/>
    <x v="9"/>
    <n v="67.31"/>
    <x v="0"/>
    <n v="605.79"/>
    <n v="336"/>
    <x v="0"/>
    <x v="1"/>
    <n v="49.8"/>
    <x v="1"/>
    <d v="2020-09-03T00:00:00"/>
    <x v="1"/>
    <n v="18"/>
    <x v="2"/>
    <n v="0.25"/>
    <x v="0"/>
    <x v="0"/>
  </r>
  <r>
    <x v="3533"/>
    <n v="47"/>
    <x v="5"/>
    <x v="0"/>
    <x v="6"/>
    <n v="26.67"/>
    <x v="3"/>
    <n v="266.70000000000005"/>
    <n v="96"/>
    <x v="0"/>
    <x v="2"/>
    <n v="93.2"/>
    <x v="0"/>
    <d v="2023-07-27T00:00:00"/>
    <x v="2"/>
    <n v="78"/>
    <x v="1"/>
    <n v="0.28999999999999998"/>
    <x v="0"/>
    <x v="0"/>
  </r>
  <r>
    <x v="3533"/>
    <n v="21"/>
    <x v="4"/>
    <x v="1"/>
    <x v="0"/>
    <n v="68.86"/>
    <x v="6"/>
    <n v="757.46"/>
    <n v="185"/>
    <x v="0"/>
    <x v="0"/>
    <n v="0"/>
    <x v="2"/>
    <d v="2023-11-27T00:00:00"/>
    <x v="2"/>
    <n v="67"/>
    <x v="1"/>
    <n v="0.11"/>
    <x v="1"/>
    <x v="0"/>
  </r>
  <r>
    <x v="3534"/>
    <n v="52"/>
    <x v="5"/>
    <x v="1"/>
    <x v="6"/>
    <n v="35.51"/>
    <x v="2"/>
    <n v="248.57"/>
    <n v="319"/>
    <x v="0"/>
    <x v="4"/>
    <n v="93.4"/>
    <x v="0"/>
    <d v="2022-07-29T00:00:00"/>
    <x v="0"/>
    <n v="37"/>
    <x v="0"/>
    <n v="0.59"/>
    <x v="2"/>
    <x v="0"/>
  </r>
  <r>
    <x v="3535"/>
    <n v="26"/>
    <x v="1"/>
    <x v="0"/>
    <x v="7"/>
    <n v="55.93"/>
    <x v="14"/>
    <n v="223.72"/>
    <n v="12"/>
    <x v="0"/>
    <x v="1"/>
    <n v="68.8"/>
    <x v="0"/>
    <d v="2024-02-25T00:00:00"/>
    <x v="2"/>
    <n v="63"/>
    <x v="0"/>
    <n v="0.52"/>
    <x v="2"/>
    <x v="0"/>
  </r>
  <r>
    <x v="3536"/>
    <n v="69"/>
    <x v="3"/>
    <x v="0"/>
    <x v="8"/>
    <n v="32.200000000000003"/>
    <x v="3"/>
    <n v="322"/>
    <n v="113"/>
    <x v="0"/>
    <x v="1"/>
    <n v="0"/>
    <x v="2"/>
    <d v="2024-07-09T00:00:00"/>
    <x v="2"/>
    <n v="68"/>
    <x v="1"/>
    <n v="0.44"/>
    <x v="0"/>
    <x v="0"/>
  </r>
  <r>
    <x v="3537"/>
    <n v="41"/>
    <x v="2"/>
    <x v="0"/>
    <x v="3"/>
    <n v="145.24"/>
    <x v="3"/>
    <n v="1452.4"/>
    <n v="121"/>
    <x v="0"/>
    <x v="1"/>
    <n v="2.1"/>
    <x v="2"/>
    <d v="2020-11-28T00:00:00"/>
    <x v="1"/>
    <n v="91"/>
    <x v="1"/>
    <n v="0.37"/>
    <x v="0"/>
    <x v="0"/>
  </r>
  <r>
    <x v="3538"/>
    <n v="78"/>
    <x v="3"/>
    <x v="1"/>
    <x v="6"/>
    <n v="33.270000000000003"/>
    <x v="14"/>
    <n v="133.08000000000001"/>
    <n v="325"/>
    <x v="0"/>
    <x v="1"/>
    <n v="96.9"/>
    <x v="0"/>
    <d v="2023-06-04T00:00:00"/>
    <x v="2"/>
    <n v="46"/>
    <x v="0"/>
    <n v="0.64"/>
    <x v="2"/>
    <x v="0"/>
  </r>
  <r>
    <x v="3539"/>
    <n v="33"/>
    <x v="1"/>
    <x v="1"/>
    <x v="3"/>
    <n v="33.96"/>
    <x v="7"/>
    <n v="271.68"/>
    <n v="263"/>
    <x v="0"/>
    <x v="3"/>
    <n v="62"/>
    <x v="0"/>
    <d v="2025-01-13T00:00:00"/>
    <x v="2"/>
    <n v="2"/>
    <x v="2"/>
    <n v="0.31"/>
    <x v="0"/>
    <x v="0"/>
  </r>
  <r>
    <x v="3540"/>
    <n v="44"/>
    <x v="2"/>
    <x v="1"/>
    <x v="2"/>
    <n v="106.54"/>
    <x v="21"/>
    <n v="2130.8000000000002"/>
    <n v="305"/>
    <x v="0"/>
    <x v="1"/>
    <n v="78.7"/>
    <x v="0"/>
    <d v="2021-10-16T00:00:00"/>
    <x v="0"/>
    <n v="83"/>
    <x v="1"/>
    <n v="0.18"/>
    <x v="1"/>
    <x v="0"/>
  </r>
  <r>
    <x v="3541"/>
    <n v="48"/>
    <x v="5"/>
    <x v="2"/>
    <x v="4"/>
    <n v="69.41"/>
    <x v="1"/>
    <n v="902.32999999999993"/>
    <n v="78"/>
    <x v="0"/>
    <x v="0"/>
    <n v="55.5"/>
    <x v="0"/>
    <d v="2025-05-25T00:00:00"/>
    <x v="2"/>
    <n v="24"/>
    <x v="2"/>
    <n v="0.4"/>
    <x v="0"/>
    <x v="0"/>
  </r>
  <r>
    <x v="3542"/>
    <n v="34"/>
    <x v="1"/>
    <x v="1"/>
    <x v="6"/>
    <n v="59.25"/>
    <x v="7"/>
    <n v="474"/>
    <n v="249"/>
    <x v="0"/>
    <x v="0"/>
    <n v="74.599999999999994"/>
    <x v="0"/>
    <d v="2021-08-18T00:00:00"/>
    <x v="0"/>
    <n v="64"/>
    <x v="0"/>
    <n v="0.35"/>
    <x v="0"/>
    <x v="0"/>
  </r>
  <r>
    <x v="3543"/>
    <n v="41"/>
    <x v="2"/>
    <x v="1"/>
    <x v="9"/>
    <n v="16.18"/>
    <x v="2"/>
    <n v="113.25999999999999"/>
    <n v="164"/>
    <x v="0"/>
    <x v="3"/>
    <n v="18.899999999999999"/>
    <x v="2"/>
    <d v="2023-08-02T00:00:00"/>
    <x v="2"/>
    <n v="52"/>
    <x v="0"/>
    <n v="0.48"/>
    <x v="0"/>
    <x v="0"/>
  </r>
  <r>
    <x v="3544"/>
    <n v="70"/>
    <x v="3"/>
    <x v="0"/>
    <x v="0"/>
    <n v="99.57"/>
    <x v="4"/>
    <n v="597.41999999999996"/>
    <n v="83"/>
    <x v="0"/>
    <x v="1"/>
    <n v="72.8"/>
    <x v="0"/>
    <d v="2021-02-12T00:00:00"/>
    <x v="0"/>
    <n v="18"/>
    <x v="2"/>
    <n v="0.22"/>
    <x v="0"/>
    <x v="0"/>
  </r>
  <r>
    <x v="3545"/>
    <n v="43"/>
    <x v="2"/>
    <x v="1"/>
    <x v="0"/>
    <n v="10.66"/>
    <x v="1"/>
    <n v="138.58000000000001"/>
    <n v="346"/>
    <x v="0"/>
    <x v="0"/>
    <n v="97.9"/>
    <x v="0"/>
    <d v="2025-03-23T00:00:00"/>
    <x v="2"/>
    <n v="19"/>
    <x v="2"/>
    <n v="0.14000000000000001"/>
    <x v="1"/>
    <x v="0"/>
  </r>
  <r>
    <x v="3546"/>
    <n v="28"/>
    <x v="1"/>
    <x v="0"/>
    <x v="4"/>
    <n v="79.95"/>
    <x v="3"/>
    <n v="799.5"/>
    <n v="337"/>
    <x v="0"/>
    <x v="3"/>
    <n v="31.4"/>
    <x v="1"/>
    <d v="2023-06-27T00:00:00"/>
    <x v="2"/>
    <n v="7"/>
    <x v="2"/>
    <n v="0.49"/>
    <x v="0"/>
    <x v="0"/>
  </r>
  <r>
    <x v="3547"/>
    <n v="49"/>
    <x v="5"/>
    <x v="0"/>
    <x v="5"/>
    <m/>
    <x v="6"/>
    <n v="0"/>
    <n v="45"/>
    <x v="0"/>
    <x v="2"/>
    <n v="66.2"/>
    <x v="0"/>
    <d v="2020-08-31T00:00:00"/>
    <x v="1"/>
    <n v="61"/>
    <x v="0"/>
    <n v="0.28000000000000003"/>
    <x v="0"/>
    <x v="1"/>
  </r>
  <r>
    <x v="3547"/>
    <n v="25"/>
    <x v="4"/>
    <x v="0"/>
    <x v="3"/>
    <n v="42.83"/>
    <x v="3"/>
    <n v="428.29999999999995"/>
    <n v="13"/>
    <x v="0"/>
    <x v="3"/>
    <n v="80.3"/>
    <x v="0"/>
    <d v="2020-09-23T00:00:00"/>
    <x v="1"/>
    <n v="10"/>
    <x v="2"/>
    <n v="0.68"/>
    <x v="2"/>
    <x v="0"/>
  </r>
  <r>
    <x v="3548"/>
    <n v="54"/>
    <x v="5"/>
    <x v="1"/>
    <x v="4"/>
    <n v="210.95"/>
    <x v="9"/>
    <n v="3164.25"/>
    <n v="118"/>
    <x v="0"/>
    <x v="2"/>
    <n v="0.8"/>
    <x v="2"/>
    <d v="2021-02-01T00:00:00"/>
    <x v="0"/>
    <n v="91"/>
    <x v="1"/>
    <n v="0.67"/>
    <x v="2"/>
    <x v="0"/>
  </r>
  <r>
    <x v="3549"/>
    <n v="53"/>
    <x v="5"/>
    <x v="0"/>
    <x v="2"/>
    <n v="50.86"/>
    <x v="6"/>
    <n v="559.46"/>
    <n v="279"/>
    <x v="0"/>
    <x v="0"/>
    <n v="96.6"/>
    <x v="0"/>
    <d v="2022-02-17T00:00:00"/>
    <x v="0"/>
    <n v="15"/>
    <x v="2"/>
    <n v="0.39"/>
    <x v="0"/>
    <x v="0"/>
  </r>
  <r>
    <x v="3550"/>
    <n v="61"/>
    <x v="0"/>
    <x v="1"/>
    <x v="0"/>
    <m/>
    <x v="6"/>
    <n v="0"/>
    <n v="272"/>
    <x v="0"/>
    <x v="1"/>
    <n v="76.400000000000006"/>
    <x v="0"/>
    <d v="2023-09-26T00:00:00"/>
    <x v="2"/>
    <n v="91"/>
    <x v="1"/>
    <n v="0.1"/>
    <x v="1"/>
    <x v="1"/>
  </r>
  <r>
    <x v="3551"/>
    <n v="46"/>
    <x v="5"/>
    <x v="0"/>
    <x v="4"/>
    <m/>
    <x v="3"/>
    <n v="0"/>
    <n v="76"/>
    <x v="0"/>
    <x v="4"/>
    <n v="77"/>
    <x v="0"/>
    <d v="2021-02-12T00:00:00"/>
    <x v="0"/>
    <n v="89"/>
    <x v="1"/>
    <n v="0.54"/>
    <x v="2"/>
    <x v="1"/>
  </r>
  <r>
    <x v="3552"/>
    <n v="66"/>
    <x v="3"/>
    <x v="2"/>
    <x v="6"/>
    <n v="69.290000000000006"/>
    <x v="3"/>
    <n v="692.90000000000009"/>
    <n v="337"/>
    <x v="0"/>
    <x v="0"/>
    <n v="48.4"/>
    <x v="1"/>
    <d v="2022-04-25T00:00:00"/>
    <x v="0"/>
    <n v="2"/>
    <x v="2"/>
    <n v="0.46"/>
    <x v="0"/>
    <x v="0"/>
  </r>
  <r>
    <x v="3553"/>
    <n v="54"/>
    <x v="5"/>
    <x v="1"/>
    <x v="6"/>
    <n v="64.959999999999994"/>
    <x v="1"/>
    <n v="844.4799999999999"/>
    <n v="44"/>
    <x v="0"/>
    <x v="4"/>
    <n v="45.2"/>
    <x v="1"/>
    <d v="2021-05-06T00:00:00"/>
    <x v="0"/>
    <n v="6"/>
    <x v="2"/>
    <n v="0.46"/>
    <x v="0"/>
    <x v="0"/>
  </r>
  <r>
    <x v="3554"/>
    <n v="75"/>
    <x v="3"/>
    <x v="1"/>
    <x v="4"/>
    <n v="194.08"/>
    <x v="0"/>
    <n v="1746.72"/>
    <n v="207"/>
    <x v="0"/>
    <x v="2"/>
    <n v="3"/>
    <x v="2"/>
    <d v="2023-06-22T00:00:00"/>
    <x v="2"/>
    <n v="64"/>
    <x v="0"/>
    <n v="0.36"/>
    <x v="0"/>
    <x v="0"/>
  </r>
  <r>
    <x v="3555"/>
    <n v="45"/>
    <x v="2"/>
    <x v="0"/>
    <x v="7"/>
    <n v="56.93"/>
    <x v="2"/>
    <n v="398.51"/>
    <n v="293"/>
    <x v="0"/>
    <x v="2"/>
    <n v="93.9"/>
    <x v="0"/>
    <d v="2022-10-24T00:00:00"/>
    <x v="0"/>
    <n v="86"/>
    <x v="1"/>
    <n v="0.41"/>
    <x v="0"/>
    <x v="0"/>
  </r>
  <r>
    <x v="3556"/>
    <n v="23"/>
    <x v="4"/>
    <x v="0"/>
    <x v="2"/>
    <n v="155.21"/>
    <x v="4"/>
    <n v="931.26"/>
    <n v="300"/>
    <x v="0"/>
    <x v="3"/>
    <n v="34.4"/>
    <x v="1"/>
    <d v="2023-08-28T00:00:00"/>
    <x v="2"/>
    <n v="60"/>
    <x v="0"/>
    <n v="0.42"/>
    <x v="0"/>
    <x v="0"/>
  </r>
  <r>
    <x v="3557"/>
    <n v="30"/>
    <x v="1"/>
    <x v="1"/>
    <x v="2"/>
    <n v="57.65"/>
    <x v="7"/>
    <n v="461.2"/>
    <n v="323"/>
    <x v="0"/>
    <x v="3"/>
    <n v="17.3"/>
    <x v="2"/>
    <d v="2020-08-30T00:00:00"/>
    <x v="1"/>
    <n v="91"/>
    <x v="1"/>
    <n v="0.14000000000000001"/>
    <x v="1"/>
    <x v="0"/>
  </r>
  <r>
    <x v="3558"/>
    <n v="68"/>
    <x v="3"/>
    <x v="1"/>
    <x v="4"/>
    <n v="84.48"/>
    <x v="1"/>
    <n v="1098.24"/>
    <n v="329"/>
    <x v="0"/>
    <x v="2"/>
    <n v="67.599999999999994"/>
    <x v="0"/>
    <d v="2025-03-11T00:00:00"/>
    <x v="2"/>
    <n v="95"/>
    <x v="1"/>
    <n v="0.21"/>
    <x v="0"/>
    <x v="0"/>
  </r>
  <r>
    <x v="3559"/>
    <n v="49"/>
    <x v="5"/>
    <x v="1"/>
    <x v="0"/>
    <n v="87.14"/>
    <x v="9"/>
    <n v="1307.0999999999999"/>
    <n v="48"/>
    <x v="1"/>
    <x v="1"/>
    <n v="60.4"/>
    <x v="0"/>
    <d v="2020-06-30T00:00:00"/>
    <x v="1"/>
    <n v="42"/>
    <x v="0"/>
    <n v="0.17"/>
    <x v="1"/>
    <x v="0"/>
  </r>
  <r>
    <x v="3560"/>
    <n v="40"/>
    <x v="2"/>
    <x v="1"/>
    <x v="0"/>
    <m/>
    <x v="2"/>
    <n v="0"/>
    <n v="188"/>
    <x v="0"/>
    <x v="3"/>
    <n v="91.7"/>
    <x v="0"/>
    <d v="2022-07-22T00:00:00"/>
    <x v="0"/>
    <n v="74"/>
    <x v="1"/>
    <n v="0.23"/>
    <x v="0"/>
    <x v="1"/>
  </r>
  <r>
    <x v="3560"/>
    <n v="40"/>
    <x v="2"/>
    <x v="1"/>
    <x v="8"/>
    <n v="119.1"/>
    <x v="3"/>
    <n v="1191"/>
    <n v="244"/>
    <x v="0"/>
    <x v="3"/>
    <n v="35.4"/>
    <x v="1"/>
    <d v="2021-09-03T00:00:00"/>
    <x v="0"/>
    <n v="49"/>
    <x v="0"/>
    <n v="0.18"/>
    <x v="1"/>
    <x v="0"/>
  </r>
  <r>
    <x v="3560"/>
    <n v="52"/>
    <x v="5"/>
    <x v="0"/>
    <x v="0"/>
    <n v="121.22"/>
    <x v="3"/>
    <n v="1212.2"/>
    <n v="283"/>
    <x v="0"/>
    <x v="4"/>
    <n v="51.5"/>
    <x v="0"/>
    <d v="2023-07-12T00:00:00"/>
    <x v="2"/>
    <n v="42"/>
    <x v="0"/>
    <n v="0.12"/>
    <x v="1"/>
    <x v="0"/>
  </r>
  <r>
    <x v="3561"/>
    <n v="65"/>
    <x v="0"/>
    <x v="1"/>
    <x v="0"/>
    <n v="81.72"/>
    <x v="9"/>
    <n v="1225.8"/>
    <n v="187"/>
    <x v="1"/>
    <x v="2"/>
    <n v="43.6"/>
    <x v="1"/>
    <d v="2022-11-30T00:00:00"/>
    <x v="0"/>
    <n v="49"/>
    <x v="0"/>
    <n v="0.55000000000000004"/>
    <x v="2"/>
    <x v="0"/>
  </r>
  <r>
    <x v="3562"/>
    <n v="75"/>
    <x v="3"/>
    <x v="0"/>
    <x v="8"/>
    <n v="67.680000000000007"/>
    <x v="14"/>
    <n v="270.72000000000003"/>
    <n v="108"/>
    <x v="0"/>
    <x v="3"/>
    <n v="42.1"/>
    <x v="1"/>
    <d v="2024-03-15T00:00:00"/>
    <x v="2"/>
    <n v="4"/>
    <x v="2"/>
    <n v="0.27"/>
    <x v="0"/>
    <x v="0"/>
  </r>
  <r>
    <x v="3563"/>
    <n v="42"/>
    <x v="2"/>
    <x v="1"/>
    <x v="9"/>
    <n v="42.99"/>
    <x v="8"/>
    <n v="515.88"/>
    <n v="65"/>
    <x v="0"/>
    <x v="2"/>
    <n v="71.3"/>
    <x v="0"/>
    <d v="2021-12-07T00:00:00"/>
    <x v="0"/>
    <n v="81"/>
    <x v="1"/>
    <n v="0.16"/>
    <x v="1"/>
    <x v="0"/>
  </r>
  <r>
    <x v="3564"/>
    <n v="77"/>
    <x v="3"/>
    <x v="0"/>
    <x v="1"/>
    <n v="264.66000000000003"/>
    <x v="8"/>
    <n v="3175.92"/>
    <n v="136"/>
    <x v="0"/>
    <x v="0"/>
    <n v="29.9"/>
    <x v="1"/>
    <d v="2021-02-07T00:00:00"/>
    <x v="0"/>
    <n v="70"/>
    <x v="1"/>
    <n v="0.32"/>
    <x v="0"/>
    <x v="0"/>
  </r>
  <r>
    <x v="3564"/>
    <n v="48"/>
    <x v="5"/>
    <x v="1"/>
    <x v="0"/>
    <n v="180.44"/>
    <x v="0"/>
    <n v="1623.96"/>
    <n v="121"/>
    <x v="0"/>
    <x v="1"/>
    <n v="0.5"/>
    <x v="2"/>
    <d v="2024-01-16T00:00:00"/>
    <x v="2"/>
    <n v="56"/>
    <x v="0"/>
    <n v="0.3"/>
    <x v="0"/>
    <x v="0"/>
  </r>
  <r>
    <x v="3565"/>
    <n v="74"/>
    <x v="3"/>
    <x v="1"/>
    <x v="4"/>
    <n v="123.56"/>
    <x v="6"/>
    <n v="1359.16"/>
    <n v="39"/>
    <x v="0"/>
    <x v="4"/>
    <n v="98.9"/>
    <x v="0"/>
    <d v="2022-01-27T00:00:00"/>
    <x v="0"/>
    <n v="38"/>
    <x v="0"/>
    <n v="0.39"/>
    <x v="0"/>
    <x v="0"/>
  </r>
  <r>
    <x v="3565"/>
    <n v="50"/>
    <x v="5"/>
    <x v="1"/>
    <x v="4"/>
    <n v="94.69"/>
    <x v="0"/>
    <n v="852.21"/>
    <n v="138"/>
    <x v="0"/>
    <x v="4"/>
    <n v="0"/>
    <x v="2"/>
    <d v="2021-05-07T00:00:00"/>
    <x v="0"/>
    <n v="44"/>
    <x v="0"/>
    <n v="0.23"/>
    <x v="0"/>
    <x v="0"/>
  </r>
  <r>
    <x v="3566"/>
    <n v="59"/>
    <x v="0"/>
    <x v="0"/>
    <x v="5"/>
    <n v="60.96"/>
    <x v="14"/>
    <n v="243.84"/>
    <n v="114"/>
    <x v="0"/>
    <x v="4"/>
    <n v="4.3"/>
    <x v="2"/>
    <d v="2024-08-11T00:00:00"/>
    <x v="2"/>
    <n v="58"/>
    <x v="0"/>
    <n v="0.33"/>
    <x v="0"/>
    <x v="0"/>
  </r>
  <r>
    <x v="3566"/>
    <n v="71"/>
    <x v="3"/>
    <x v="2"/>
    <x v="0"/>
    <n v="115.25"/>
    <x v="0"/>
    <n v="1037.25"/>
    <n v="34"/>
    <x v="0"/>
    <x v="4"/>
    <n v="55.2"/>
    <x v="0"/>
    <d v="2024-08-20T00:00:00"/>
    <x v="2"/>
    <n v="39"/>
    <x v="0"/>
    <n v="0.38"/>
    <x v="0"/>
    <x v="0"/>
  </r>
  <r>
    <x v="3567"/>
    <n v="67"/>
    <x v="3"/>
    <x v="0"/>
    <x v="7"/>
    <n v="33.74"/>
    <x v="7"/>
    <n v="269.92"/>
    <n v="39"/>
    <x v="0"/>
    <x v="2"/>
    <n v="86.2"/>
    <x v="0"/>
    <d v="2020-07-24T00:00:00"/>
    <x v="1"/>
    <n v="86"/>
    <x v="1"/>
    <n v="0.23"/>
    <x v="0"/>
    <x v="0"/>
  </r>
  <r>
    <x v="3568"/>
    <n v="26"/>
    <x v="1"/>
    <x v="1"/>
    <x v="5"/>
    <n v="68.12"/>
    <x v="1"/>
    <n v="885.56000000000006"/>
    <n v="125"/>
    <x v="0"/>
    <x v="1"/>
    <n v="49.1"/>
    <x v="1"/>
    <d v="2024-07-24T00:00:00"/>
    <x v="2"/>
    <n v="2"/>
    <x v="2"/>
    <n v="0.1"/>
    <x v="1"/>
    <x v="0"/>
  </r>
  <r>
    <x v="3569"/>
    <n v="51"/>
    <x v="5"/>
    <x v="0"/>
    <x v="9"/>
    <n v="155.57"/>
    <x v="8"/>
    <n v="1866.84"/>
    <n v="123"/>
    <x v="0"/>
    <x v="4"/>
    <n v="94.4"/>
    <x v="0"/>
    <d v="2023-09-12T00:00:00"/>
    <x v="2"/>
    <n v="92"/>
    <x v="1"/>
    <n v="0.39"/>
    <x v="0"/>
    <x v="0"/>
  </r>
  <r>
    <x v="3570"/>
    <n v="44"/>
    <x v="2"/>
    <x v="0"/>
    <x v="3"/>
    <n v="45.37"/>
    <x v="12"/>
    <n v="725.92"/>
    <n v="228"/>
    <x v="0"/>
    <x v="3"/>
    <n v="47.4"/>
    <x v="1"/>
    <d v="2023-06-02T00:00:00"/>
    <x v="2"/>
    <n v="57"/>
    <x v="0"/>
    <n v="0.18"/>
    <x v="1"/>
    <x v="0"/>
  </r>
  <r>
    <x v="3571"/>
    <n v="71"/>
    <x v="3"/>
    <x v="1"/>
    <x v="2"/>
    <n v="31.85"/>
    <x v="3"/>
    <n v="318.5"/>
    <n v="362"/>
    <x v="0"/>
    <x v="4"/>
    <n v="49.1"/>
    <x v="1"/>
    <d v="2024-02-14T00:00:00"/>
    <x v="2"/>
    <n v="40"/>
    <x v="0"/>
    <n v="0.26"/>
    <x v="0"/>
    <x v="0"/>
  </r>
  <r>
    <x v="3571"/>
    <n v="53"/>
    <x v="5"/>
    <x v="1"/>
    <x v="6"/>
    <n v="43.96"/>
    <x v="0"/>
    <n v="395.64"/>
    <n v="87"/>
    <x v="0"/>
    <x v="0"/>
    <n v="50.7"/>
    <x v="0"/>
    <d v="2023-12-24T00:00:00"/>
    <x v="2"/>
    <n v="35"/>
    <x v="0"/>
    <n v="0.46"/>
    <x v="0"/>
    <x v="0"/>
  </r>
  <r>
    <x v="3571"/>
    <n v="62"/>
    <x v="0"/>
    <x v="2"/>
    <x v="9"/>
    <n v="106.34"/>
    <x v="8"/>
    <n v="1276.08"/>
    <n v="62"/>
    <x v="0"/>
    <x v="3"/>
    <n v="69.8"/>
    <x v="0"/>
    <d v="2021-08-11T00:00:00"/>
    <x v="0"/>
    <n v="73"/>
    <x v="1"/>
    <n v="0.43"/>
    <x v="0"/>
    <x v="0"/>
  </r>
  <r>
    <x v="3572"/>
    <n v="76"/>
    <x v="3"/>
    <x v="1"/>
    <x v="2"/>
    <n v="153.31"/>
    <x v="4"/>
    <n v="919.86"/>
    <n v="140"/>
    <x v="0"/>
    <x v="2"/>
    <n v="8"/>
    <x v="2"/>
    <d v="2024-07-04T00:00:00"/>
    <x v="2"/>
    <n v="5"/>
    <x v="2"/>
    <n v="0.25"/>
    <x v="0"/>
    <x v="0"/>
  </r>
  <r>
    <x v="3572"/>
    <n v="72"/>
    <x v="3"/>
    <x v="0"/>
    <x v="9"/>
    <n v="40.549999999999997"/>
    <x v="13"/>
    <n v="567.69999999999993"/>
    <n v="168"/>
    <x v="0"/>
    <x v="4"/>
    <n v="16.399999999999999"/>
    <x v="2"/>
    <d v="2021-06-15T00:00:00"/>
    <x v="0"/>
    <n v="21"/>
    <x v="2"/>
    <n v="0.3"/>
    <x v="0"/>
    <x v="0"/>
  </r>
  <r>
    <x v="3573"/>
    <n v="39"/>
    <x v="2"/>
    <x v="1"/>
    <x v="1"/>
    <n v="132.96"/>
    <x v="13"/>
    <n v="1861.44"/>
    <n v="105"/>
    <x v="0"/>
    <x v="0"/>
    <n v="90.2"/>
    <x v="0"/>
    <d v="2022-04-03T00:00:00"/>
    <x v="0"/>
    <n v="96"/>
    <x v="1"/>
    <n v="0.42"/>
    <x v="0"/>
    <x v="0"/>
  </r>
  <r>
    <x v="3574"/>
    <n v="78"/>
    <x v="3"/>
    <x v="0"/>
    <x v="6"/>
    <n v="142.83000000000001"/>
    <x v="1"/>
    <n v="1856.7900000000002"/>
    <n v="196"/>
    <x v="0"/>
    <x v="0"/>
    <n v="93.4"/>
    <x v="0"/>
    <d v="2021-06-27T00:00:00"/>
    <x v="0"/>
    <n v="3"/>
    <x v="2"/>
    <n v="0.32"/>
    <x v="0"/>
    <x v="0"/>
  </r>
  <r>
    <x v="3575"/>
    <n v="41"/>
    <x v="2"/>
    <x v="1"/>
    <x v="1"/>
    <n v="41.96"/>
    <x v="0"/>
    <n v="377.64"/>
    <n v="344"/>
    <x v="0"/>
    <x v="1"/>
    <n v="13"/>
    <x v="2"/>
    <d v="2024-12-12T00:00:00"/>
    <x v="2"/>
    <n v="85"/>
    <x v="1"/>
    <n v="0.06"/>
    <x v="1"/>
    <x v="0"/>
  </r>
  <r>
    <x v="3576"/>
    <n v="40"/>
    <x v="2"/>
    <x v="1"/>
    <x v="3"/>
    <n v="39.14"/>
    <x v="8"/>
    <n v="469.68"/>
    <n v="37"/>
    <x v="0"/>
    <x v="2"/>
    <n v="45.6"/>
    <x v="1"/>
    <d v="2021-08-24T00:00:00"/>
    <x v="0"/>
    <n v="80"/>
    <x v="1"/>
    <n v="0.09"/>
    <x v="1"/>
    <x v="0"/>
  </r>
  <r>
    <x v="3577"/>
    <n v="76"/>
    <x v="3"/>
    <x v="0"/>
    <x v="2"/>
    <n v="36.6"/>
    <x v="12"/>
    <n v="585.6"/>
    <n v="314"/>
    <x v="0"/>
    <x v="3"/>
    <n v="60.4"/>
    <x v="0"/>
    <d v="2023-02-11T00:00:00"/>
    <x v="2"/>
    <n v="75"/>
    <x v="1"/>
    <n v="0.55000000000000004"/>
    <x v="2"/>
    <x v="0"/>
  </r>
  <r>
    <x v="3578"/>
    <n v="64"/>
    <x v="0"/>
    <x v="0"/>
    <x v="7"/>
    <n v="112.04"/>
    <x v="1"/>
    <n v="1456.52"/>
    <n v="294"/>
    <x v="0"/>
    <x v="0"/>
    <n v="53.3"/>
    <x v="0"/>
    <d v="2024-03-26T00:00:00"/>
    <x v="2"/>
    <n v="21"/>
    <x v="2"/>
    <n v="0.21"/>
    <x v="0"/>
    <x v="0"/>
  </r>
  <r>
    <x v="3579"/>
    <n v="28"/>
    <x v="1"/>
    <x v="1"/>
    <x v="2"/>
    <n v="102.7"/>
    <x v="6"/>
    <n v="1129.7"/>
    <n v="301"/>
    <x v="0"/>
    <x v="1"/>
    <n v="49.1"/>
    <x v="1"/>
    <d v="2022-05-27T00:00:00"/>
    <x v="0"/>
    <n v="80"/>
    <x v="1"/>
    <n v="0.43"/>
    <x v="0"/>
    <x v="0"/>
  </r>
  <r>
    <x v="3580"/>
    <n v="30"/>
    <x v="1"/>
    <x v="1"/>
    <x v="2"/>
    <n v="43.35"/>
    <x v="1"/>
    <n v="563.55000000000007"/>
    <n v="56"/>
    <x v="0"/>
    <x v="0"/>
    <n v="19.100000000000001"/>
    <x v="2"/>
    <d v="2025-01-25T00:00:00"/>
    <x v="2"/>
    <n v="33"/>
    <x v="2"/>
    <n v="0.08"/>
    <x v="1"/>
    <x v="0"/>
  </r>
  <r>
    <x v="3580"/>
    <n v="38"/>
    <x v="2"/>
    <x v="0"/>
    <x v="8"/>
    <n v="78.44"/>
    <x v="0"/>
    <n v="705.96"/>
    <n v="294"/>
    <x v="0"/>
    <x v="4"/>
    <n v="38.4"/>
    <x v="1"/>
    <d v="2023-05-20T00:00:00"/>
    <x v="2"/>
    <n v="54"/>
    <x v="0"/>
    <n v="0.42"/>
    <x v="0"/>
    <x v="0"/>
  </r>
  <r>
    <x v="3580"/>
    <n v="19"/>
    <x v="4"/>
    <x v="1"/>
    <x v="4"/>
    <n v="123.11"/>
    <x v="2"/>
    <n v="861.77"/>
    <n v="30"/>
    <x v="0"/>
    <x v="2"/>
    <n v="41.1"/>
    <x v="1"/>
    <d v="2024-10-08T00:00:00"/>
    <x v="2"/>
    <n v="66"/>
    <x v="0"/>
    <n v="0.27"/>
    <x v="0"/>
    <x v="0"/>
  </r>
  <r>
    <x v="3581"/>
    <n v="31"/>
    <x v="1"/>
    <x v="1"/>
    <x v="1"/>
    <n v="242.13"/>
    <x v="1"/>
    <n v="3147.69"/>
    <n v="341"/>
    <x v="0"/>
    <x v="1"/>
    <n v="53.1"/>
    <x v="0"/>
    <d v="2023-09-30T00:00:00"/>
    <x v="2"/>
    <n v="33"/>
    <x v="2"/>
    <n v="0.5"/>
    <x v="0"/>
    <x v="0"/>
  </r>
  <r>
    <x v="3582"/>
    <n v="32"/>
    <x v="1"/>
    <x v="0"/>
    <x v="1"/>
    <m/>
    <x v="0"/>
    <n v="0"/>
    <n v="59"/>
    <x v="0"/>
    <x v="3"/>
    <n v="49.1"/>
    <x v="1"/>
    <d v="2024-05-09T00:00:00"/>
    <x v="2"/>
    <n v="85"/>
    <x v="1"/>
    <n v="0.37"/>
    <x v="0"/>
    <x v="1"/>
  </r>
  <r>
    <x v="3582"/>
    <n v="79"/>
    <x v="3"/>
    <x v="1"/>
    <x v="0"/>
    <n v="71.23"/>
    <x v="1"/>
    <n v="925.99"/>
    <n v="120"/>
    <x v="0"/>
    <x v="3"/>
    <n v="78.7"/>
    <x v="0"/>
    <d v="2021-04-25T00:00:00"/>
    <x v="0"/>
    <n v="57"/>
    <x v="0"/>
    <n v="0.25"/>
    <x v="0"/>
    <x v="0"/>
  </r>
  <r>
    <x v="3583"/>
    <n v="71"/>
    <x v="3"/>
    <x v="1"/>
    <x v="0"/>
    <n v="89.35"/>
    <x v="2"/>
    <n v="625.44999999999993"/>
    <n v="184"/>
    <x v="0"/>
    <x v="4"/>
    <n v="0"/>
    <x v="2"/>
    <d v="2024-07-25T00:00:00"/>
    <x v="2"/>
    <n v="12"/>
    <x v="2"/>
    <n v="0.37"/>
    <x v="0"/>
    <x v="0"/>
  </r>
  <r>
    <x v="3583"/>
    <n v="45"/>
    <x v="2"/>
    <x v="1"/>
    <x v="8"/>
    <n v="195.85"/>
    <x v="2"/>
    <n v="1370.95"/>
    <n v="303"/>
    <x v="0"/>
    <x v="4"/>
    <n v="9.1999999999999993"/>
    <x v="2"/>
    <d v="2023-08-28T00:00:00"/>
    <x v="2"/>
    <n v="15"/>
    <x v="2"/>
    <n v="0.25"/>
    <x v="0"/>
    <x v="0"/>
  </r>
  <r>
    <x v="3584"/>
    <n v="74"/>
    <x v="3"/>
    <x v="0"/>
    <x v="8"/>
    <n v="184.94"/>
    <x v="3"/>
    <n v="1849.4"/>
    <n v="224"/>
    <x v="0"/>
    <x v="2"/>
    <n v="78.5"/>
    <x v="0"/>
    <d v="2022-04-05T00:00:00"/>
    <x v="0"/>
    <n v="5"/>
    <x v="2"/>
    <n v="0.4"/>
    <x v="0"/>
    <x v="0"/>
  </r>
  <r>
    <x v="3585"/>
    <n v="72"/>
    <x v="3"/>
    <x v="1"/>
    <x v="6"/>
    <n v="159.37"/>
    <x v="0"/>
    <n v="1434.33"/>
    <n v="268"/>
    <x v="0"/>
    <x v="3"/>
    <n v="16.399999999999999"/>
    <x v="2"/>
    <d v="2025-06-16T00:00:00"/>
    <x v="2"/>
    <n v="96"/>
    <x v="1"/>
    <n v="0.21"/>
    <x v="0"/>
    <x v="0"/>
  </r>
  <r>
    <x v="3585"/>
    <n v="59"/>
    <x v="0"/>
    <x v="1"/>
    <x v="2"/>
    <n v="229.37"/>
    <x v="1"/>
    <n v="2981.81"/>
    <n v="318"/>
    <x v="0"/>
    <x v="4"/>
    <n v="15.8"/>
    <x v="2"/>
    <d v="2024-12-16T00:00:00"/>
    <x v="2"/>
    <n v="35"/>
    <x v="0"/>
    <n v="0.17"/>
    <x v="1"/>
    <x v="0"/>
  </r>
  <r>
    <x v="3586"/>
    <n v="79"/>
    <x v="3"/>
    <x v="0"/>
    <x v="5"/>
    <n v="58.5"/>
    <x v="21"/>
    <n v="1170"/>
    <n v="225"/>
    <x v="0"/>
    <x v="4"/>
    <n v="74.5"/>
    <x v="0"/>
    <d v="2025-06-12T00:00:00"/>
    <x v="2"/>
    <n v="96"/>
    <x v="1"/>
    <n v="0.3"/>
    <x v="0"/>
    <x v="0"/>
  </r>
  <r>
    <x v="3586"/>
    <n v="46"/>
    <x v="5"/>
    <x v="0"/>
    <x v="5"/>
    <m/>
    <x v="3"/>
    <n v="0"/>
    <n v="155"/>
    <x v="0"/>
    <x v="2"/>
    <n v="58"/>
    <x v="0"/>
    <d v="2022-08-22T00:00:00"/>
    <x v="0"/>
    <n v="12"/>
    <x v="2"/>
    <n v="0.18"/>
    <x v="1"/>
    <x v="1"/>
  </r>
  <r>
    <x v="3587"/>
    <n v="20"/>
    <x v="4"/>
    <x v="0"/>
    <x v="6"/>
    <n v="67.349999999999994"/>
    <x v="0"/>
    <n v="606.15"/>
    <n v="208"/>
    <x v="0"/>
    <x v="2"/>
    <n v="18.3"/>
    <x v="2"/>
    <d v="2024-01-06T00:00:00"/>
    <x v="2"/>
    <n v="23"/>
    <x v="2"/>
    <n v="0.3"/>
    <x v="0"/>
    <x v="0"/>
  </r>
  <r>
    <x v="3587"/>
    <n v="44"/>
    <x v="2"/>
    <x v="0"/>
    <x v="3"/>
    <n v="49.83"/>
    <x v="10"/>
    <n v="249.14999999999998"/>
    <n v="235"/>
    <x v="0"/>
    <x v="1"/>
    <n v="13.9"/>
    <x v="2"/>
    <d v="2023-01-15T00:00:00"/>
    <x v="2"/>
    <n v="40"/>
    <x v="0"/>
    <n v="0.43"/>
    <x v="0"/>
    <x v="0"/>
  </r>
  <r>
    <x v="3588"/>
    <n v="55"/>
    <x v="5"/>
    <x v="0"/>
    <x v="8"/>
    <n v="94.15"/>
    <x v="2"/>
    <n v="659.05000000000007"/>
    <n v="209"/>
    <x v="0"/>
    <x v="2"/>
    <n v="0"/>
    <x v="2"/>
    <d v="2024-05-08T00:00:00"/>
    <x v="2"/>
    <n v="71"/>
    <x v="1"/>
    <n v="0.26"/>
    <x v="0"/>
    <x v="0"/>
  </r>
  <r>
    <x v="3589"/>
    <n v="32"/>
    <x v="1"/>
    <x v="2"/>
    <x v="0"/>
    <n v="173.06"/>
    <x v="0"/>
    <n v="1557.54"/>
    <n v="153"/>
    <x v="0"/>
    <x v="2"/>
    <n v="34.9"/>
    <x v="1"/>
    <d v="2021-09-18T00:00:00"/>
    <x v="0"/>
    <n v="46"/>
    <x v="0"/>
    <n v="0.35"/>
    <x v="0"/>
    <x v="0"/>
  </r>
  <r>
    <x v="3590"/>
    <n v="56"/>
    <x v="0"/>
    <x v="0"/>
    <x v="2"/>
    <n v="119.55"/>
    <x v="3"/>
    <n v="1195.5"/>
    <n v="217"/>
    <x v="0"/>
    <x v="2"/>
    <n v="0"/>
    <x v="2"/>
    <d v="2025-02-07T00:00:00"/>
    <x v="2"/>
    <n v="46"/>
    <x v="0"/>
    <n v="0.38"/>
    <x v="0"/>
    <x v="0"/>
  </r>
  <r>
    <x v="3591"/>
    <n v="66"/>
    <x v="3"/>
    <x v="0"/>
    <x v="9"/>
    <n v="87.25"/>
    <x v="13"/>
    <n v="1221.5"/>
    <n v="88"/>
    <x v="0"/>
    <x v="0"/>
    <n v="26.7"/>
    <x v="1"/>
    <d v="2025-01-27T00:00:00"/>
    <x v="2"/>
    <n v="16"/>
    <x v="2"/>
    <n v="0.31"/>
    <x v="0"/>
    <x v="0"/>
  </r>
  <r>
    <x v="3592"/>
    <n v="40"/>
    <x v="2"/>
    <x v="0"/>
    <x v="8"/>
    <n v="113.74"/>
    <x v="8"/>
    <n v="1364.8799999999999"/>
    <n v="287"/>
    <x v="0"/>
    <x v="4"/>
    <n v="8"/>
    <x v="2"/>
    <d v="2021-04-15T00:00:00"/>
    <x v="0"/>
    <n v="74"/>
    <x v="1"/>
    <n v="0.24"/>
    <x v="0"/>
    <x v="0"/>
  </r>
  <r>
    <x v="3593"/>
    <n v="56"/>
    <x v="0"/>
    <x v="0"/>
    <x v="2"/>
    <n v="167.94"/>
    <x v="0"/>
    <n v="1511.46"/>
    <n v="68"/>
    <x v="0"/>
    <x v="4"/>
    <n v="95.2"/>
    <x v="0"/>
    <d v="2022-04-11T00:00:00"/>
    <x v="0"/>
    <n v="65"/>
    <x v="0"/>
    <n v="0.62"/>
    <x v="2"/>
    <x v="0"/>
  </r>
  <r>
    <x v="3594"/>
    <n v="51"/>
    <x v="5"/>
    <x v="0"/>
    <x v="6"/>
    <n v="148.61000000000001"/>
    <x v="4"/>
    <n v="891.66000000000008"/>
    <n v="277"/>
    <x v="0"/>
    <x v="0"/>
    <n v="85.2"/>
    <x v="0"/>
    <d v="2021-01-01T00:00:00"/>
    <x v="0"/>
    <n v="34"/>
    <x v="0"/>
    <n v="0.08"/>
    <x v="1"/>
    <x v="0"/>
  </r>
  <r>
    <x v="3595"/>
    <n v="18"/>
    <x v="4"/>
    <x v="0"/>
    <x v="9"/>
    <n v="108.94"/>
    <x v="7"/>
    <n v="871.52"/>
    <n v="184"/>
    <x v="0"/>
    <x v="1"/>
    <n v="17.3"/>
    <x v="2"/>
    <d v="2024-12-05T00:00:00"/>
    <x v="2"/>
    <n v="39"/>
    <x v="0"/>
    <n v="0.06"/>
    <x v="1"/>
    <x v="0"/>
  </r>
  <r>
    <x v="3595"/>
    <n v="26"/>
    <x v="1"/>
    <x v="1"/>
    <x v="2"/>
    <m/>
    <x v="10"/>
    <n v="0"/>
    <n v="67"/>
    <x v="0"/>
    <x v="2"/>
    <n v="31.8"/>
    <x v="1"/>
    <d v="2024-02-09T00:00:00"/>
    <x v="2"/>
    <n v="73"/>
    <x v="1"/>
    <n v="0.12"/>
    <x v="1"/>
    <x v="1"/>
  </r>
  <r>
    <x v="3595"/>
    <n v="40"/>
    <x v="2"/>
    <x v="1"/>
    <x v="8"/>
    <n v="74.98"/>
    <x v="4"/>
    <n v="449.88"/>
    <n v="142"/>
    <x v="0"/>
    <x v="2"/>
    <n v="51.7"/>
    <x v="0"/>
    <d v="2020-12-03T00:00:00"/>
    <x v="1"/>
    <n v="42"/>
    <x v="0"/>
    <n v="0.3"/>
    <x v="0"/>
    <x v="0"/>
  </r>
  <r>
    <x v="3596"/>
    <n v="48"/>
    <x v="5"/>
    <x v="0"/>
    <x v="1"/>
    <n v="44.95"/>
    <x v="7"/>
    <n v="359.6"/>
    <n v="222"/>
    <x v="0"/>
    <x v="1"/>
    <n v="51.2"/>
    <x v="0"/>
    <d v="2021-12-17T00:00:00"/>
    <x v="0"/>
    <n v="63"/>
    <x v="0"/>
    <n v="0.11"/>
    <x v="1"/>
    <x v="0"/>
  </r>
  <r>
    <x v="3596"/>
    <n v="23"/>
    <x v="4"/>
    <x v="1"/>
    <x v="2"/>
    <n v="137.41"/>
    <x v="2"/>
    <n v="961.87"/>
    <n v="44"/>
    <x v="0"/>
    <x v="3"/>
    <n v="7.6"/>
    <x v="2"/>
    <d v="2021-02-22T00:00:00"/>
    <x v="0"/>
    <n v="51"/>
    <x v="0"/>
    <n v="0.12"/>
    <x v="1"/>
    <x v="0"/>
  </r>
  <r>
    <x v="3597"/>
    <n v="65"/>
    <x v="0"/>
    <x v="0"/>
    <x v="2"/>
    <n v="115.33"/>
    <x v="6"/>
    <n v="1268.6299999999999"/>
    <n v="219"/>
    <x v="0"/>
    <x v="3"/>
    <n v="26.9"/>
    <x v="1"/>
    <d v="2022-12-20T00:00:00"/>
    <x v="0"/>
    <n v="43"/>
    <x v="0"/>
    <n v="0.11"/>
    <x v="1"/>
    <x v="0"/>
  </r>
  <r>
    <x v="3598"/>
    <n v="33"/>
    <x v="1"/>
    <x v="0"/>
    <x v="9"/>
    <m/>
    <x v="2"/>
    <n v="0"/>
    <n v="53"/>
    <x v="0"/>
    <x v="1"/>
    <n v="51.2"/>
    <x v="0"/>
    <d v="2023-04-28T00:00:00"/>
    <x v="2"/>
    <n v="51"/>
    <x v="0"/>
    <n v="0.18"/>
    <x v="1"/>
    <x v="1"/>
  </r>
  <r>
    <x v="3599"/>
    <n v="36"/>
    <x v="2"/>
    <x v="0"/>
    <x v="1"/>
    <n v="72.62"/>
    <x v="7"/>
    <n v="580.96"/>
    <n v="294"/>
    <x v="0"/>
    <x v="2"/>
    <n v="81.3"/>
    <x v="0"/>
    <d v="2024-11-04T00:00:00"/>
    <x v="2"/>
    <n v="42"/>
    <x v="0"/>
    <n v="0.19"/>
    <x v="1"/>
    <x v="0"/>
  </r>
  <r>
    <x v="3599"/>
    <n v="61"/>
    <x v="0"/>
    <x v="1"/>
    <x v="4"/>
    <n v="101.75"/>
    <x v="0"/>
    <n v="915.75"/>
    <n v="244"/>
    <x v="0"/>
    <x v="2"/>
    <n v="15.5"/>
    <x v="2"/>
    <d v="2023-10-10T00:00:00"/>
    <x v="2"/>
    <n v="86"/>
    <x v="1"/>
    <n v="0.43"/>
    <x v="0"/>
    <x v="0"/>
  </r>
  <r>
    <x v="3600"/>
    <n v="53"/>
    <x v="5"/>
    <x v="1"/>
    <x v="3"/>
    <m/>
    <x v="3"/>
    <n v="0"/>
    <n v="178"/>
    <x v="0"/>
    <x v="4"/>
    <n v="55.9"/>
    <x v="0"/>
    <d v="2024-08-23T00:00:00"/>
    <x v="2"/>
    <n v="57"/>
    <x v="0"/>
    <n v="0.42"/>
    <x v="0"/>
    <x v="1"/>
  </r>
  <r>
    <x v="3601"/>
    <n v="77"/>
    <x v="3"/>
    <x v="1"/>
    <x v="0"/>
    <n v="134.24"/>
    <x v="1"/>
    <n v="1745.1200000000001"/>
    <n v="263"/>
    <x v="0"/>
    <x v="4"/>
    <n v="58.9"/>
    <x v="0"/>
    <d v="2020-10-28T00:00:00"/>
    <x v="1"/>
    <n v="85"/>
    <x v="1"/>
    <n v="0.14000000000000001"/>
    <x v="1"/>
    <x v="0"/>
  </r>
  <r>
    <x v="3602"/>
    <n v="35"/>
    <x v="1"/>
    <x v="1"/>
    <x v="0"/>
    <n v="57.07"/>
    <x v="10"/>
    <n v="285.35000000000002"/>
    <n v="290"/>
    <x v="0"/>
    <x v="1"/>
    <n v="14.8"/>
    <x v="2"/>
    <d v="2022-09-09T00:00:00"/>
    <x v="0"/>
    <n v="69"/>
    <x v="1"/>
    <n v="0.34"/>
    <x v="0"/>
    <x v="0"/>
  </r>
  <r>
    <x v="3602"/>
    <n v="29"/>
    <x v="1"/>
    <x v="2"/>
    <x v="8"/>
    <n v="58.87"/>
    <x v="1"/>
    <n v="765.31"/>
    <n v="268"/>
    <x v="0"/>
    <x v="4"/>
    <n v="6.4"/>
    <x v="2"/>
    <d v="2025-01-17T00:00:00"/>
    <x v="2"/>
    <n v="16"/>
    <x v="2"/>
    <n v="0.4"/>
    <x v="0"/>
    <x v="0"/>
  </r>
  <r>
    <x v="3603"/>
    <n v="76"/>
    <x v="3"/>
    <x v="0"/>
    <x v="0"/>
    <n v="134.5"/>
    <x v="7"/>
    <n v="1076"/>
    <n v="210"/>
    <x v="0"/>
    <x v="1"/>
    <n v="78.5"/>
    <x v="0"/>
    <d v="2024-11-22T00:00:00"/>
    <x v="2"/>
    <n v="62"/>
    <x v="0"/>
    <n v="0.26"/>
    <x v="0"/>
    <x v="0"/>
  </r>
  <r>
    <x v="3604"/>
    <n v="45"/>
    <x v="2"/>
    <x v="1"/>
    <x v="0"/>
    <n v="119.88"/>
    <x v="6"/>
    <n v="1318.6799999999998"/>
    <n v="83"/>
    <x v="0"/>
    <x v="4"/>
    <n v="2.5"/>
    <x v="2"/>
    <d v="2022-09-22T00:00:00"/>
    <x v="0"/>
    <n v="32"/>
    <x v="2"/>
    <n v="0.24"/>
    <x v="0"/>
    <x v="0"/>
  </r>
  <r>
    <x v="3605"/>
    <n v="78"/>
    <x v="3"/>
    <x v="1"/>
    <x v="5"/>
    <m/>
    <x v="7"/>
    <n v="0"/>
    <n v="124"/>
    <x v="0"/>
    <x v="3"/>
    <n v="96.3"/>
    <x v="0"/>
    <d v="2025-03-11T00:00:00"/>
    <x v="2"/>
    <n v="99"/>
    <x v="1"/>
    <n v="0.17"/>
    <x v="1"/>
    <x v="1"/>
  </r>
  <r>
    <x v="3606"/>
    <n v="24"/>
    <x v="4"/>
    <x v="2"/>
    <x v="5"/>
    <n v="145.88999999999999"/>
    <x v="7"/>
    <n v="1167.1199999999999"/>
    <n v="146"/>
    <x v="0"/>
    <x v="4"/>
    <n v="43.4"/>
    <x v="1"/>
    <d v="2022-05-21T00:00:00"/>
    <x v="0"/>
    <n v="26"/>
    <x v="2"/>
    <n v="0.09"/>
    <x v="1"/>
    <x v="0"/>
  </r>
  <r>
    <x v="3607"/>
    <n v="35"/>
    <x v="1"/>
    <x v="0"/>
    <x v="4"/>
    <n v="46.91"/>
    <x v="3"/>
    <n v="469.09999999999997"/>
    <n v="182"/>
    <x v="0"/>
    <x v="1"/>
    <n v="20.7"/>
    <x v="1"/>
    <d v="2021-03-05T00:00:00"/>
    <x v="0"/>
    <n v="96"/>
    <x v="1"/>
    <n v="0.5"/>
    <x v="0"/>
    <x v="0"/>
  </r>
  <r>
    <x v="3608"/>
    <n v="47"/>
    <x v="5"/>
    <x v="1"/>
    <x v="0"/>
    <n v="34.590000000000003"/>
    <x v="4"/>
    <n v="207.54000000000002"/>
    <n v="277"/>
    <x v="0"/>
    <x v="2"/>
    <n v="92.3"/>
    <x v="0"/>
    <d v="2023-09-10T00:00:00"/>
    <x v="2"/>
    <n v="78"/>
    <x v="1"/>
    <n v="0.17"/>
    <x v="1"/>
    <x v="0"/>
  </r>
  <r>
    <x v="3608"/>
    <n v="57"/>
    <x v="0"/>
    <x v="1"/>
    <x v="2"/>
    <n v="59.56"/>
    <x v="6"/>
    <n v="655.16000000000008"/>
    <n v="37"/>
    <x v="0"/>
    <x v="3"/>
    <n v="42.5"/>
    <x v="1"/>
    <d v="2021-09-27T00:00:00"/>
    <x v="0"/>
    <n v="69"/>
    <x v="1"/>
    <n v="0.69"/>
    <x v="2"/>
    <x v="0"/>
  </r>
  <r>
    <x v="3609"/>
    <n v="45"/>
    <x v="2"/>
    <x v="1"/>
    <x v="7"/>
    <n v="111.64"/>
    <x v="0"/>
    <n v="1004.76"/>
    <n v="32"/>
    <x v="0"/>
    <x v="3"/>
    <n v="46"/>
    <x v="1"/>
    <d v="2024-06-04T00:00:00"/>
    <x v="2"/>
    <n v="4"/>
    <x v="2"/>
    <n v="0.16"/>
    <x v="1"/>
    <x v="0"/>
  </r>
  <r>
    <x v="3610"/>
    <n v="60"/>
    <x v="0"/>
    <x v="0"/>
    <x v="1"/>
    <m/>
    <x v="8"/>
    <n v="0"/>
    <n v="163"/>
    <x v="0"/>
    <x v="0"/>
    <n v="52.7"/>
    <x v="0"/>
    <d v="2025-02-26T00:00:00"/>
    <x v="2"/>
    <n v="25"/>
    <x v="2"/>
    <n v="0.27"/>
    <x v="0"/>
    <x v="1"/>
  </r>
  <r>
    <x v="3611"/>
    <n v="36"/>
    <x v="2"/>
    <x v="1"/>
    <x v="4"/>
    <n v="88.31"/>
    <x v="2"/>
    <n v="618.17000000000007"/>
    <n v="350"/>
    <x v="0"/>
    <x v="3"/>
    <n v="66.3"/>
    <x v="0"/>
    <d v="2020-11-16T00:00:00"/>
    <x v="1"/>
    <n v="93"/>
    <x v="1"/>
    <n v="0.4"/>
    <x v="0"/>
    <x v="0"/>
  </r>
  <r>
    <x v="3612"/>
    <n v="79"/>
    <x v="3"/>
    <x v="0"/>
    <x v="3"/>
    <n v="192.47"/>
    <x v="6"/>
    <n v="2117.17"/>
    <n v="296"/>
    <x v="0"/>
    <x v="2"/>
    <n v="0.8"/>
    <x v="2"/>
    <d v="2023-05-01T00:00:00"/>
    <x v="2"/>
    <n v="32"/>
    <x v="2"/>
    <n v="0.33"/>
    <x v="0"/>
    <x v="0"/>
  </r>
  <r>
    <x v="3613"/>
    <n v="24"/>
    <x v="4"/>
    <x v="1"/>
    <x v="7"/>
    <n v="54.74"/>
    <x v="6"/>
    <n v="602.14"/>
    <n v="61"/>
    <x v="0"/>
    <x v="2"/>
    <n v="97.1"/>
    <x v="0"/>
    <d v="2020-12-29T00:00:00"/>
    <x v="1"/>
    <n v="2"/>
    <x v="2"/>
    <n v="0.35"/>
    <x v="0"/>
    <x v="0"/>
  </r>
  <r>
    <x v="3614"/>
    <n v="42"/>
    <x v="2"/>
    <x v="0"/>
    <x v="7"/>
    <n v="137.19999999999999"/>
    <x v="10"/>
    <n v="686"/>
    <n v="45"/>
    <x v="0"/>
    <x v="4"/>
    <n v="16.399999999999999"/>
    <x v="2"/>
    <d v="2021-07-05T00:00:00"/>
    <x v="0"/>
    <n v="82"/>
    <x v="1"/>
    <n v="0.64"/>
    <x v="2"/>
    <x v="0"/>
  </r>
  <r>
    <x v="3615"/>
    <n v="78"/>
    <x v="3"/>
    <x v="0"/>
    <x v="4"/>
    <n v="65.59"/>
    <x v="8"/>
    <n v="787.08"/>
    <n v="142"/>
    <x v="0"/>
    <x v="3"/>
    <n v="26.9"/>
    <x v="1"/>
    <d v="2024-12-12T00:00:00"/>
    <x v="2"/>
    <n v="54"/>
    <x v="0"/>
    <n v="0.56999999999999995"/>
    <x v="2"/>
    <x v="0"/>
  </r>
  <r>
    <x v="3616"/>
    <n v="43"/>
    <x v="2"/>
    <x v="0"/>
    <x v="2"/>
    <n v="129.96"/>
    <x v="3"/>
    <n v="1299.6000000000001"/>
    <n v="59"/>
    <x v="0"/>
    <x v="0"/>
    <n v="28.9"/>
    <x v="1"/>
    <d v="2021-04-10T00:00:00"/>
    <x v="0"/>
    <n v="66"/>
    <x v="0"/>
    <n v="0.34"/>
    <x v="0"/>
    <x v="0"/>
  </r>
  <r>
    <x v="3617"/>
    <n v="74"/>
    <x v="3"/>
    <x v="1"/>
    <x v="9"/>
    <n v="157.71"/>
    <x v="7"/>
    <n v="1261.68"/>
    <n v="16"/>
    <x v="0"/>
    <x v="1"/>
    <n v="0"/>
    <x v="2"/>
    <d v="2022-10-21T00:00:00"/>
    <x v="0"/>
    <n v="65"/>
    <x v="0"/>
    <n v="0.19"/>
    <x v="1"/>
    <x v="0"/>
  </r>
  <r>
    <x v="3617"/>
    <n v="59"/>
    <x v="0"/>
    <x v="2"/>
    <x v="5"/>
    <n v="192.98"/>
    <x v="3"/>
    <n v="1929.8"/>
    <n v="281"/>
    <x v="0"/>
    <x v="2"/>
    <n v="59"/>
    <x v="0"/>
    <d v="2021-02-13T00:00:00"/>
    <x v="0"/>
    <n v="72"/>
    <x v="1"/>
    <n v="0.36"/>
    <x v="0"/>
    <x v="0"/>
  </r>
  <r>
    <x v="3618"/>
    <n v="66"/>
    <x v="3"/>
    <x v="1"/>
    <x v="5"/>
    <n v="32.32"/>
    <x v="2"/>
    <n v="226.24"/>
    <n v="111"/>
    <x v="0"/>
    <x v="4"/>
    <n v="47.6"/>
    <x v="1"/>
    <d v="2022-07-10T00:00:00"/>
    <x v="0"/>
    <n v="17"/>
    <x v="2"/>
    <n v="0.1"/>
    <x v="1"/>
    <x v="0"/>
  </r>
  <r>
    <x v="3619"/>
    <n v="61"/>
    <x v="0"/>
    <x v="1"/>
    <x v="6"/>
    <n v="99.99"/>
    <x v="7"/>
    <n v="799.92"/>
    <n v="88"/>
    <x v="0"/>
    <x v="2"/>
    <n v="1.1000000000000001"/>
    <x v="2"/>
    <d v="2023-09-27T00:00:00"/>
    <x v="2"/>
    <n v="24"/>
    <x v="2"/>
    <n v="0.19"/>
    <x v="1"/>
    <x v="0"/>
  </r>
  <r>
    <x v="3620"/>
    <n v="54"/>
    <x v="5"/>
    <x v="0"/>
    <x v="6"/>
    <n v="52.21"/>
    <x v="2"/>
    <n v="365.47"/>
    <n v="283"/>
    <x v="0"/>
    <x v="2"/>
    <n v="0"/>
    <x v="2"/>
    <d v="2024-08-14T00:00:00"/>
    <x v="2"/>
    <n v="40"/>
    <x v="0"/>
    <n v="0.05"/>
    <x v="1"/>
    <x v="0"/>
  </r>
  <r>
    <x v="3621"/>
    <n v="47"/>
    <x v="5"/>
    <x v="0"/>
    <x v="7"/>
    <m/>
    <x v="2"/>
    <n v="0"/>
    <n v="290"/>
    <x v="0"/>
    <x v="1"/>
    <n v="29.5"/>
    <x v="1"/>
    <d v="2022-01-12T00:00:00"/>
    <x v="0"/>
    <n v="58"/>
    <x v="0"/>
    <n v="0.16"/>
    <x v="1"/>
    <x v="1"/>
  </r>
  <r>
    <x v="3622"/>
    <n v="27"/>
    <x v="1"/>
    <x v="0"/>
    <x v="9"/>
    <n v="62.41"/>
    <x v="1"/>
    <n v="811.32999999999993"/>
    <n v="70"/>
    <x v="0"/>
    <x v="1"/>
    <n v="75.900000000000006"/>
    <x v="0"/>
    <d v="2021-11-18T00:00:00"/>
    <x v="0"/>
    <n v="80"/>
    <x v="1"/>
    <n v="0.35"/>
    <x v="0"/>
    <x v="0"/>
  </r>
  <r>
    <x v="3622"/>
    <n v="57"/>
    <x v="0"/>
    <x v="0"/>
    <x v="6"/>
    <n v="345"/>
    <x v="13"/>
    <n v="4830"/>
    <n v="138"/>
    <x v="0"/>
    <x v="3"/>
    <n v="0"/>
    <x v="2"/>
    <d v="2020-08-19T00:00:00"/>
    <x v="1"/>
    <n v="23"/>
    <x v="2"/>
    <n v="0.2"/>
    <x v="1"/>
    <x v="0"/>
  </r>
  <r>
    <x v="3622"/>
    <n v="21"/>
    <x v="4"/>
    <x v="0"/>
    <x v="1"/>
    <n v="27.06"/>
    <x v="0"/>
    <n v="243.54"/>
    <n v="20"/>
    <x v="0"/>
    <x v="0"/>
    <n v="21.8"/>
    <x v="1"/>
    <d v="2022-07-06T00:00:00"/>
    <x v="0"/>
    <n v="29"/>
    <x v="2"/>
    <n v="0.21"/>
    <x v="0"/>
    <x v="0"/>
  </r>
  <r>
    <x v="3623"/>
    <n v="64"/>
    <x v="0"/>
    <x v="0"/>
    <x v="2"/>
    <n v="45.79"/>
    <x v="2"/>
    <n v="320.52999999999997"/>
    <n v="98"/>
    <x v="0"/>
    <x v="2"/>
    <n v="56.8"/>
    <x v="0"/>
    <d v="2023-07-06T00:00:00"/>
    <x v="2"/>
    <n v="48"/>
    <x v="0"/>
    <n v="0.52"/>
    <x v="2"/>
    <x v="0"/>
  </r>
  <r>
    <x v="3624"/>
    <n v="66"/>
    <x v="3"/>
    <x v="1"/>
    <x v="7"/>
    <n v="148.55000000000001"/>
    <x v="7"/>
    <n v="1188.4000000000001"/>
    <n v="324"/>
    <x v="0"/>
    <x v="2"/>
    <n v="42.7"/>
    <x v="1"/>
    <d v="2020-08-25T00:00:00"/>
    <x v="1"/>
    <n v="20"/>
    <x v="2"/>
    <n v="0.35"/>
    <x v="0"/>
    <x v="0"/>
  </r>
  <r>
    <x v="3625"/>
    <n v="44"/>
    <x v="2"/>
    <x v="1"/>
    <x v="5"/>
    <n v="37.15"/>
    <x v="1"/>
    <n v="482.95"/>
    <n v="74"/>
    <x v="0"/>
    <x v="4"/>
    <n v="93.9"/>
    <x v="0"/>
    <d v="2020-10-03T00:00:00"/>
    <x v="1"/>
    <n v="90"/>
    <x v="1"/>
    <n v="0.28999999999999998"/>
    <x v="0"/>
    <x v="0"/>
  </r>
  <r>
    <x v="3626"/>
    <n v="28"/>
    <x v="1"/>
    <x v="0"/>
    <x v="3"/>
    <n v="179.35"/>
    <x v="2"/>
    <n v="1255.45"/>
    <n v="181"/>
    <x v="0"/>
    <x v="4"/>
    <n v="19.100000000000001"/>
    <x v="2"/>
    <d v="2024-09-18T00:00:00"/>
    <x v="2"/>
    <n v="59"/>
    <x v="0"/>
    <n v="0.47"/>
    <x v="0"/>
    <x v="0"/>
  </r>
  <r>
    <x v="3627"/>
    <n v="24"/>
    <x v="4"/>
    <x v="2"/>
    <x v="9"/>
    <n v="86.68"/>
    <x v="0"/>
    <n v="780.12000000000012"/>
    <n v="321"/>
    <x v="0"/>
    <x v="3"/>
    <n v="38.799999999999997"/>
    <x v="1"/>
    <d v="2022-03-11T00:00:00"/>
    <x v="0"/>
    <n v="5"/>
    <x v="2"/>
    <n v="0.14000000000000001"/>
    <x v="1"/>
    <x v="0"/>
  </r>
  <r>
    <x v="3627"/>
    <n v="29"/>
    <x v="1"/>
    <x v="0"/>
    <x v="4"/>
    <n v="41.85"/>
    <x v="0"/>
    <n v="376.65000000000003"/>
    <n v="201"/>
    <x v="0"/>
    <x v="2"/>
    <n v="38.6"/>
    <x v="1"/>
    <d v="2025-03-08T00:00:00"/>
    <x v="2"/>
    <n v="29"/>
    <x v="2"/>
    <n v="0.12"/>
    <x v="1"/>
    <x v="0"/>
  </r>
  <r>
    <x v="3628"/>
    <n v="64"/>
    <x v="0"/>
    <x v="0"/>
    <x v="9"/>
    <n v="60.72"/>
    <x v="6"/>
    <n v="667.92"/>
    <n v="360"/>
    <x v="0"/>
    <x v="4"/>
    <n v="59"/>
    <x v="0"/>
    <d v="2024-01-18T00:00:00"/>
    <x v="2"/>
    <n v="28"/>
    <x v="2"/>
    <n v="0.18"/>
    <x v="1"/>
    <x v="0"/>
  </r>
  <r>
    <x v="3628"/>
    <n v="36"/>
    <x v="2"/>
    <x v="0"/>
    <x v="5"/>
    <n v="90.42"/>
    <x v="16"/>
    <n v="1627.56"/>
    <n v="19"/>
    <x v="0"/>
    <x v="1"/>
    <n v="81.8"/>
    <x v="0"/>
    <d v="2024-11-09T00:00:00"/>
    <x v="2"/>
    <n v="98"/>
    <x v="1"/>
    <n v="0.21"/>
    <x v="0"/>
    <x v="0"/>
  </r>
  <r>
    <x v="3629"/>
    <n v="70"/>
    <x v="3"/>
    <x v="0"/>
    <x v="4"/>
    <n v="149.30000000000001"/>
    <x v="10"/>
    <n v="746.5"/>
    <n v="358"/>
    <x v="0"/>
    <x v="4"/>
    <n v="42.6"/>
    <x v="1"/>
    <d v="2022-01-15T00:00:00"/>
    <x v="0"/>
    <n v="41"/>
    <x v="0"/>
    <n v="0.24"/>
    <x v="0"/>
    <x v="0"/>
  </r>
  <r>
    <x v="3630"/>
    <n v="22"/>
    <x v="4"/>
    <x v="0"/>
    <x v="2"/>
    <n v="86.03"/>
    <x v="12"/>
    <n v="1376.48"/>
    <n v="306"/>
    <x v="0"/>
    <x v="3"/>
    <n v="50.7"/>
    <x v="0"/>
    <d v="2024-09-26T00:00:00"/>
    <x v="2"/>
    <n v="44"/>
    <x v="0"/>
    <n v="0.38"/>
    <x v="0"/>
    <x v="0"/>
  </r>
  <r>
    <x v="3631"/>
    <n v="62"/>
    <x v="0"/>
    <x v="1"/>
    <x v="3"/>
    <n v="43.42"/>
    <x v="7"/>
    <n v="347.36"/>
    <n v="32"/>
    <x v="0"/>
    <x v="0"/>
    <n v="17.7"/>
    <x v="2"/>
    <d v="2024-09-08T00:00:00"/>
    <x v="2"/>
    <n v="72"/>
    <x v="1"/>
    <n v="0.08"/>
    <x v="1"/>
    <x v="0"/>
  </r>
  <r>
    <x v="3632"/>
    <n v="75"/>
    <x v="3"/>
    <x v="1"/>
    <x v="0"/>
    <n v="57.62"/>
    <x v="7"/>
    <n v="460.96"/>
    <n v="130"/>
    <x v="0"/>
    <x v="3"/>
    <n v="76.900000000000006"/>
    <x v="0"/>
    <d v="2025-06-07T00:00:00"/>
    <x v="2"/>
    <n v="26"/>
    <x v="2"/>
    <n v="0.6"/>
    <x v="2"/>
    <x v="0"/>
  </r>
  <r>
    <x v="3633"/>
    <n v="79"/>
    <x v="3"/>
    <x v="0"/>
    <x v="0"/>
    <n v="137.55000000000001"/>
    <x v="14"/>
    <n v="550.20000000000005"/>
    <n v="19"/>
    <x v="0"/>
    <x v="3"/>
    <n v="17.600000000000001"/>
    <x v="2"/>
    <d v="2022-01-23T00:00:00"/>
    <x v="0"/>
    <n v="41"/>
    <x v="0"/>
    <n v="0.18"/>
    <x v="1"/>
    <x v="0"/>
  </r>
  <r>
    <x v="3634"/>
    <n v="41"/>
    <x v="2"/>
    <x v="0"/>
    <x v="8"/>
    <m/>
    <x v="13"/>
    <n v="0"/>
    <n v="59"/>
    <x v="0"/>
    <x v="0"/>
    <n v="54.7"/>
    <x v="0"/>
    <d v="2025-01-16T00:00:00"/>
    <x v="2"/>
    <n v="58"/>
    <x v="0"/>
    <n v="0.28000000000000003"/>
    <x v="0"/>
    <x v="1"/>
  </r>
  <r>
    <x v="3635"/>
    <n v="61"/>
    <x v="0"/>
    <x v="0"/>
    <x v="3"/>
    <n v="40.340000000000003"/>
    <x v="16"/>
    <n v="726.12000000000012"/>
    <n v="294"/>
    <x v="0"/>
    <x v="3"/>
    <n v="60.2"/>
    <x v="0"/>
    <d v="2022-07-12T00:00:00"/>
    <x v="0"/>
    <n v="84"/>
    <x v="1"/>
    <n v="0.52"/>
    <x v="2"/>
    <x v="0"/>
  </r>
  <r>
    <x v="3635"/>
    <n v="42"/>
    <x v="2"/>
    <x v="2"/>
    <x v="7"/>
    <n v="209.3"/>
    <x v="1"/>
    <n v="2720.9"/>
    <n v="176"/>
    <x v="0"/>
    <x v="2"/>
    <n v="80.2"/>
    <x v="0"/>
    <d v="2024-04-01T00:00:00"/>
    <x v="2"/>
    <n v="13"/>
    <x v="2"/>
    <n v="0.11"/>
    <x v="1"/>
    <x v="0"/>
  </r>
  <r>
    <x v="3636"/>
    <n v="19"/>
    <x v="4"/>
    <x v="0"/>
    <x v="8"/>
    <n v="40.9"/>
    <x v="13"/>
    <n v="572.6"/>
    <n v="0"/>
    <x v="0"/>
    <x v="1"/>
    <n v="22"/>
    <x v="1"/>
    <d v="2024-05-28T00:00:00"/>
    <x v="2"/>
    <n v="84"/>
    <x v="1"/>
    <n v="0.23"/>
    <x v="0"/>
    <x v="1"/>
  </r>
  <r>
    <x v="3637"/>
    <n v="22"/>
    <x v="4"/>
    <x v="1"/>
    <x v="4"/>
    <n v="139.79"/>
    <x v="2"/>
    <n v="978.53"/>
    <n v="129"/>
    <x v="0"/>
    <x v="0"/>
    <n v="98.5"/>
    <x v="0"/>
    <d v="2023-09-11T00:00:00"/>
    <x v="2"/>
    <n v="25"/>
    <x v="2"/>
    <n v="0.21"/>
    <x v="0"/>
    <x v="0"/>
  </r>
  <r>
    <x v="3638"/>
    <n v="29"/>
    <x v="1"/>
    <x v="1"/>
    <x v="3"/>
    <n v="86.9"/>
    <x v="4"/>
    <n v="521.40000000000009"/>
    <n v="1"/>
    <x v="0"/>
    <x v="1"/>
    <n v="93.5"/>
    <x v="0"/>
    <d v="2022-09-24T00:00:00"/>
    <x v="0"/>
    <n v="45"/>
    <x v="0"/>
    <n v="0.38"/>
    <x v="0"/>
    <x v="0"/>
  </r>
  <r>
    <x v="3639"/>
    <n v="30"/>
    <x v="1"/>
    <x v="0"/>
    <x v="0"/>
    <n v="100.94"/>
    <x v="2"/>
    <n v="706.57999999999993"/>
    <n v="1"/>
    <x v="0"/>
    <x v="0"/>
    <n v="56.7"/>
    <x v="0"/>
    <d v="2023-01-19T00:00:00"/>
    <x v="2"/>
    <n v="40"/>
    <x v="0"/>
    <n v="0.12"/>
    <x v="1"/>
    <x v="0"/>
  </r>
  <r>
    <x v="3639"/>
    <n v="76"/>
    <x v="3"/>
    <x v="1"/>
    <x v="5"/>
    <n v="169.33"/>
    <x v="1"/>
    <n v="2201.29"/>
    <n v="121"/>
    <x v="0"/>
    <x v="1"/>
    <n v="41.7"/>
    <x v="1"/>
    <d v="2024-05-22T00:00:00"/>
    <x v="2"/>
    <n v="64"/>
    <x v="0"/>
    <n v="0.31"/>
    <x v="0"/>
    <x v="0"/>
  </r>
  <r>
    <x v="3639"/>
    <n v="25"/>
    <x v="4"/>
    <x v="1"/>
    <x v="1"/>
    <n v="130.81"/>
    <x v="8"/>
    <n v="1569.72"/>
    <n v="82"/>
    <x v="0"/>
    <x v="4"/>
    <n v="11.3"/>
    <x v="2"/>
    <d v="2022-10-28T00:00:00"/>
    <x v="0"/>
    <n v="24"/>
    <x v="2"/>
    <n v="0.24"/>
    <x v="0"/>
    <x v="0"/>
  </r>
  <r>
    <x v="3640"/>
    <n v="71"/>
    <x v="3"/>
    <x v="1"/>
    <x v="8"/>
    <n v="51.09"/>
    <x v="5"/>
    <n v="868.53000000000009"/>
    <n v="222"/>
    <x v="0"/>
    <x v="0"/>
    <n v="12"/>
    <x v="2"/>
    <d v="2023-02-16T00:00:00"/>
    <x v="2"/>
    <n v="26"/>
    <x v="2"/>
    <n v="0.32"/>
    <x v="0"/>
    <x v="0"/>
  </r>
  <r>
    <x v="3640"/>
    <n v="29"/>
    <x v="1"/>
    <x v="1"/>
    <x v="3"/>
    <n v="70.27"/>
    <x v="8"/>
    <n v="843.24"/>
    <n v="27"/>
    <x v="1"/>
    <x v="4"/>
    <n v="1.9"/>
    <x v="2"/>
    <d v="2023-12-27T00:00:00"/>
    <x v="2"/>
    <n v="17"/>
    <x v="2"/>
    <n v="0.28999999999999998"/>
    <x v="0"/>
    <x v="0"/>
  </r>
  <r>
    <x v="3641"/>
    <n v="72"/>
    <x v="3"/>
    <x v="2"/>
    <x v="5"/>
    <n v="139.18"/>
    <x v="7"/>
    <n v="1113.44"/>
    <n v="30"/>
    <x v="0"/>
    <x v="0"/>
    <n v="24.4"/>
    <x v="1"/>
    <d v="2022-10-25T00:00:00"/>
    <x v="0"/>
    <n v="10"/>
    <x v="2"/>
    <n v="0.12"/>
    <x v="1"/>
    <x v="0"/>
  </r>
  <r>
    <x v="3642"/>
    <n v="66"/>
    <x v="3"/>
    <x v="0"/>
    <x v="2"/>
    <n v="97.41"/>
    <x v="13"/>
    <n v="1363.74"/>
    <n v="237"/>
    <x v="0"/>
    <x v="0"/>
    <n v="21.6"/>
    <x v="1"/>
    <d v="2020-09-01T00:00:00"/>
    <x v="1"/>
    <n v="65"/>
    <x v="0"/>
    <n v="0.46"/>
    <x v="0"/>
    <x v="0"/>
  </r>
  <r>
    <x v="3643"/>
    <n v="76"/>
    <x v="3"/>
    <x v="0"/>
    <x v="2"/>
    <n v="46.29"/>
    <x v="12"/>
    <n v="740.64"/>
    <n v="321"/>
    <x v="0"/>
    <x v="1"/>
    <n v="57.5"/>
    <x v="0"/>
    <d v="2020-07-14T00:00:00"/>
    <x v="1"/>
    <n v="84"/>
    <x v="1"/>
    <n v="7.0000000000000007E-2"/>
    <x v="1"/>
    <x v="0"/>
  </r>
  <r>
    <x v="3644"/>
    <n v="70"/>
    <x v="3"/>
    <x v="1"/>
    <x v="4"/>
    <n v="86.8"/>
    <x v="8"/>
    <n v="1041.5999999999999"/>
    <n v="207"/>
    <x v="0"/>
    <x v="2"/>
    <n v="77.400000000000006"/>
    <x v="0"/>
    <d v="2020-12-22T00:00:00"/>
    <x v="1"/>
    <n v="29"/>
    <x v="2"/>
    <n v="0.57999999999999996"/>
    <x v="2"/>
    <x v="0"/>
  </r>
  <r>
    <x v="3644"/>
    <n v="33"/>
    <x v="1"/>
    <x v="0"/>
    <x v="3"/>
    <n v="74.59"/>
    <x v="7"/>
    <n v="596.72"/>
    <n v="126"/>
    <x v="0"/>
    <x v="3"/>
    <n v="10"/>
    <x v="2"/>
    <d v="2024-12-29T00:00:00"/>
    <x v="2"/>
    <n v="58"/>
    <x v="0"/>
    <n v="0.18"/>
    <x v="1"/>
    <x v="0"/>
  </r>
  <r>
    <x v="3645"/>
    <n v="41"/>
    <x v="2"/>
    <x v="1"/>
    <x v="0"/>
    <n v="92.4"/>
    <x v="3"/>
    <n v="924"/>
    <n v="3"/>
    <x v="0"/>
    <x v="1"/>
    <n v="73.099999999999994"/>
    <x v="0"/>
    <d v="2021-08-01T00:00:00"/>
    <x v="0"/>
    <n v="74"/>
    <x v="1"/>
    <n v="0.2"/>
    <x v="1"/>
    <x v="0"/>
  </r>
  <r>
    <x v="3646"/>
    <n v="62"/>
    <x v="0"/>
    <x v="0"/>
    <x v="6"/>
    <m/>
    <x v="12"/>
    <n v="0"/>
    <n v="332"/>
    <x v="0"/>
    <x v="1"/>
    <n v="8.1"/>
    <x v="2"/>
    <d v="2023-07-17T00:00:00"/>
    <x v="2"/>
    <n v="26"/>
    <x v="2"/>
    <n v="7.0000000000000007E-2"/>
    <x v="1"/>
    <x v="1"/>
  </r>
  <r>
    <x v="3647"/>
    <n v="37"/>
    <x v="2"/>
    <x v="1"/>
    <x v="5"/>
    <n v="60.4"/>
    <x v="8"/>
    <n v="724.8"/>
    <n v="110"/>
    <x v="0"/>
    <x v="2"/>
    <n v="29.1"/>
    <x v="1"/>
    <d v="2024-12-09T00:00:00"/>
    <x v="2"/>
    <n v="20"/>
    <x v="2"/>
    <n v="0.24"/>
    <x v="0"/>
    <x v="0"/>
  </r>
  <r>
    <x v="3648"/>
    <n v="26"/>
    <x v="1"/>
    <x v="0"/>
    <x v="3"/>
    <n v="96.3"/>
    <x v="13"/>
    <n v="1348.2"/>
    <n v="200"/>
    <x v="0"/>
    <x v="1"/>
    <n v="65.5"/>
    <x v="0"/>
    <d v="2021-05-24T00:00:00"/>
    <x v="0"/>
    <n v="80"/>
    <x v="1"/>
    <n v="0.47"/>
    <x v="0"/>
    <x v="0"/>
  </r>
  <r>
    <x v="3649"/>
    <n v="45"/>
    <x v="2"/>
    <x v="0"/>
    <x v="0"/>
    <n v="102.63"/>
    <x v="6"/>
    <n v="1128.9299999999998"/>
    <n v="107"/>
    <x v="0"/>
    <x v="3"/>
    <n v="18.7"/>
    <x v="2"/>
    <d v="2022-10-04T00:00:00"/>
    <x v="0"/>
    <n v="86"/>
    <x v="1"/>
    <n v="0.35"/>
    <x v="0"/>
    <x v="0"/>
  </r>
  <r>
    <x v="3650"/>
    <n v="48"/>
    <x v="5"/>
    <x v="0"/>
    <x v="3"/>
    <n v="145.13999999999999"/>
    <x v="7"/>
    <n v="1161.1199999999999"/>
    <n v="237"/>
    <x v="0"/>
    <x v="2"/>
    <n v="0.1"/>
    <x v="2"/>
    <d v="2021-10-21T00:00:00"/>
    <x v="0"/>
    <n v="54"/>
    <x v="0"/>
    <n v="0.19"/>
    <x v="1"/>
    <x v="0"/>
  </r>
  <r>
    <x v="3651"/>
    <n v="52"/>
    <x v="5"/>
    <x v="1"/>
    <x v="5"/>
    <n v="231.69"/>
    <x v="0"/>
    <n v="2085.21"/>
    <n v="9"/>
    <x v="0"/>
    <x v="1"/>
    <n v="35.200000000000003"/>
    <x v="1"/>
    <d v="2022-11-15T00:00:00"/>
    <x v="0"/>
    <n v="94"/>
    <x v="1"/>
    <n v="0.3"/>
    <x v="0"/>
    <x v="0"/>
  </r>
  <r>
    <x v="3652"/>
    <n v="30"/>
    <x v="1"/>
    <x v="0"/>
    <x v="9"/>
    <n v="89.7"/>
    <x v="7"/>
    <n v="717.6"/>
    <n v="185"/>
    <x v="0"/>
    <x v="4"/>
    <n v="86.6"/>
    <x v="0"/>
    <d v="2020-08-14T00:00:00"/>
    <x v="1"/>
    <n v="88"/>
    <x v="1"/>
    <n v="0.39"/>
    <x v="0"/>
    <x v="0"/>
  </r>
  <r>
    <x v="3653"/>
    <n v="55"/>
    <x v="5"/>
    <x v="1"/>
    <x v="5"/>
    <m/>
    <x v="2"/>
    <n v="0"/>
    <n v="79"/>
    <x v="0"/>
    <x v="3"/>
    <n v="34.299999999999997"/>
    <x v="1"/>
    <d v="2022-06-18T00:00:00"/>
    <x v="0"/>
    <n v="23"/>
    <x v="2"/>
    <n v="0.12"/>
    <x v="1"/>
    <x v="1"/>
  </r>
  <r>
    <x v="3654"/>
    <n v="43"/>
    <x v="2"/>
    <x v="1"/>
    <x v="8"/>
    <m/>
    <x v="13"/>
    <n v="0"/>
    <n v="23"/>
    <x v="0"/>
    <x v="4"/>
    <n v="86.8"/>
    <x v="0"/>
    <d v="2022-01-15T00:00:00"/>
    <x v="0"/>
    <n v="76"/>
    <x v="1"/>
    <n v="0.19"/>
    <x v="1"/>
    <x v="1"/>
  </r>
  <r>
    <x v="3655"/>
    <n v="56"/>
    <x v="0"/>
    <x v="1"/>
    <x v="8"/>
    <n v="193.02"/>
    <x v="8"/>
    <n v="2316.2400000000002"/>
    <n v="172"/>
    <x v="0"/>
    <x v="1"/>
    <n v="0"/>
    <x v="2"/>
    <d v="2024-12-16T00:00:00"/>
    <x v="2"/>
    <n v="36"/>
    <x v="0"/>
    <n v="0.24"/>
    <x v="0"/>
    <x v="0"/>
  </r>
  <r>
    <x v="3656"/>
    <n v="39"/>
    <x v="2"/>
    <x v="1"/>
    <x v="4"/>
    <n v="354.7"/>
    <x v="8"/>
    <n v="4256.3999999999996"/>
    <n v="134"/>
    <x v="0"/>
    <x v="3"/>
    <n v="78.599999999999994"/>
    <x v="0"/>
    <d v="2023-10-30T00:00:00"/>
    <x v="2"/>
    <n v="33"/>
    <x v="2"/>
    <n v="0.38"/>
    <x v="0"/>
    <x v="0"/>
  </r>
  <r>
    <x v="3656"/>
    <n v="74"/>
    <x v="3"/>
    <x v="1"/>
    <x v="1"/>
    <n v="208.16"/>
    <x v="7"/>
    <n v="1665.28"/>
    <n v="211"/>
    <x v="0"/>
    <x v="2"/>
    <n v="74.7"/>
    <x v="0"/>
    <d v="2023-03-29T00:00:00"/>
    <x v="2"/>
    <n v="47"/>
    <x v="0"/>
    <n v="0.27"/>
    <x v="0"/>
    <x v="0"/>
  </r>
  <r>
    <x v="3657"/>
    <n v="78"/>
    <x v="3"/>
    <x v="0"/>
    <x v="6"/>
    <n v="78.75"/>
    <x v="6"/>
    <n v="866.25"/>
    <n v="94"/>
    <x v="0"/>
    <x v="0"/>
    <n v="67.900000000000006"/>
    <x v="0"/>
    <d v="2024-04-22T00:00:00"/>
    <x v="2"/>
    <n v="94"/>
    <x v="1"/>
    <n v="0.26"/>
    <x v="0"/>
    <x v="0"/>
  </r>
  <r>
    <x v="3658"/>
    <n v="30"/>
    <x v="1"/>
    <x v="1"/>
    <x v="0"/>
    <m/>
    <x v="6"/>
    <n v="0"/>
    <n v="101"/>
    <x v="0"/>
    <x v="3"/>
    <n v="61.8"/>
    <x v="0"/>
    <d v="2021-09-06T00:00:00"/>
    <x v="0"/>
    <n v="28"/>
    <x v="2"/>
    <n v="0.31"/>
    <x v="0"/>
    <x v="1"/>
  </r>
  <r>
    <x v="3659"/>
    <n v="41"/>
    <x v="2"/>
    <x v="0"/>
    <x v="2"/>
    <n v="37.409999999999997"/>
    <x v="10"/>
    <n v="187.04999999999998"/>
    <n v="38"/>
    <x v="0"/>
    <x v="3"/>
    <n v="58.2"/>
    <x v="0"/>
    <d v="2022-06-16T00:00:00"/>
    <x v="0"/>
    <n v="25"/>
    <x v="2"/>
    <n v="0.28999999999999998"/>
    <x v="0"/>
    <x v="0"/>
  </r>
  <r>
    <x v="3660"/>
    <n v="26"/>
    <x v="1"/>
    <x v="0"/>
    <x v="9"/>
    <n v="28.65"/>
    <x v="9"/>
    <n v="429.75"/>
    <n v="36"/>
    <x v="0"/>
    <x v="3"/>
    <n v="30.1"/>
    <x v="1"/>
    <d v="2024-05-31T00:00:00"/>
    <x v="2"/>
    <n v="44"/>
    <x v="0"/>
    <n v="0.17"/>
    <x v="1"/>
    <x v="0"/>
  </r>
  <r>
    <x v="3661"/>
    <n v="55"/>
    <x v="5"/>
    <x v="0"/>
    <x v="1"/>
    <n v="195.16"/>
    <x v="16"/>
    <n v="3512.88"/>
    <n v="148"/>
    <x v="0"/>
    <x v="0"/>
    <n v="67"/>
    <x v="0"/>
    <d v="2022-07-20T00:00:00"/>
    <x v="0"/>
    <n v="67"/>
    <x v="1"/>
    <n v="0.24"/>
    <x v="0"/>
    <x v="0"/>
  </r>
  <r>
    <x v="3661"/>
    <n v="40"/>
    <x v="2"/>
    <x v="1"/>
    <x v="8"/>
    <n v="52.78"/>
    <x v="11"/>
    <n v="1002.82"/>
    <n v="310"/>
    <x v="0"/>
    <x v="3"/>
    <n v="94.2"/>
    <x v="0"/>
    <d v="2022-02-16T00:00:00"/>
    <x v="0"/>
    <n v="94"/>
    <x v="1"/>
    <n v="0.13"/>
    <x v="1"/>
    <x v="0"/>
  </r>
  <r>
    <x v="3662"/>
    <n v="19"/>
    <x v="4"/>
    <x v="0"/>
    <x v="2"/>
    <n v="63.86"/>
    <x v="1"/>
    <n v="830.18"/>
    <n v="226"/>
    <x v="1"/>
    <x v="4"/>
    <n v="70.5"/>
    <x v="0"/>
    <d v="2020-12-06T00:00:00"/>
    <x v="1"/>
    <n v="40"/>
    <x v="0"/>
    <n v="0.17"/>
    <x v="1"/>
    <x v="0"/>
  </r>
  <r>
    <x v="3663"/>
    <n v="79"/>
    <x v="3"/>
    <x v="1"/>
    <x v="6"/>
    <n v="82.84"/>
    <x v="3"/>
    <n v="828.40000000000009"/>
    <n v="289"/>
    <x v="0"/>
    <x v="2"/>
    <n v="64.900000000000006"/>
    <x v="0"/>
    <d v="2020-12-03T00:00:00"/>
    <x v="1"/>
    <n v="55"/>
    <x v="0"/>
    <n v="0.22"/>
    <x v="0"/>
    <x v="0"/>
  </r>
  <r>
    <x v="3663"/>
    <n v="41"/>
    <x v="2"/>
    <x v="0"/>
    <x v="5"/>
    <n v="133.21"/>
    <x v="13"/>
    <n v="1864.94"/>
    <n v="100"/>
    <x v="0"/>
    <x v="0"/>
    <n v="84.3"/>
    <x v="0"/>
    <d v="2021-09-19T00:00:00"/>
    <x v="0"/>
    <n v="99"/>
    <x v="1"/>
    <n v="0.2"/>
    <x v="1"/>
    <x v="0"/>
  </r>
  <r>
    <x v="3664"/>
    <n v="58"/>
    <x v="0"/>
    <x v="2"/>
    <x v="9"/>
    <n v="97.44"/>
    <x v="7"/>
    <n v="779.52"/>
    <n v="62"/>
    <x v="0"/>
    <x v="4"/>
    <n v="49.3"/>
    <x v="1"/>
    <d v="2024-01-28T00:00:00"/>
    <x v="2"/>
    <n v="22"/>
    <x v="2"/>
    <n v="0.18"/>
    <x v="1"/>
    <x v="0"/>
  </r>
  <r>
    <x v="3665"/>
    <n v="34"/>
    <x v="1"/>
    <x v="0"/>
    <x v="0"/>
    <n v="72.5"/>
    <x v="7"/>
    <n v="580"/>
    <n v="178"/>
    <x v="0"/>
    <x v="4"/>
    <n v="73.5"/>
    <x v="0"/>
    <d v="2020-12-29T00:00:00"/>
    <x v="1"/>
    <n v="89"/>
    <x v="1"/>
    <n v="0.34"/>
    <x v="0"/>
    <x v="0"/>
  </r>
  <r>
    <x v="3666"/>
    <n v="78"/>
    <x v="3"/>
    <x v="2"/>
    <x v="0"/>
    <n v="125.43"/>
    <x v="8"/>
    <n v="1505.16"/>
    <n v="123"/>
    <x v="0"/>
    <x v="4"/>
    <n v="8.8000000000000007"/>
    <x v="2"/>
    <d v="2021-10-19T00:00:00"/>
    <x v="0"/>
    <n v="4"/>
    <x v="2"/>
    <n v="0.51"/>
    <x v="2"/>
    <x v="0"/>
  </r>
  <r>
    <x v="3666"/>
    <n v="69"/>
    <x v="3"/>
    <x v="1"/>
    <x v="7"/>
    <n v="15.83"/>
    <x v="13"/>
    <n v="221.62"/>
    <n v="219"/>
    <x v="0"/>
    <x v="2"/>
    <n v="95.3"/>
    <x v="0"/>
    <d v="2025-06-01T00:00:00"/>
    <x v="2"/>
    <n v="58"/>
    <x v="0"/>
    <n v="0.06"/>
    <x v="1"/>
    <x v="0"/>
  </r>
  <r>
    <x v="3667"/>
    <n v="30"/>
    <x v="1"/>
    <x v="1"/>
    <x v="1"/>
    <n v="190.93"/>
    <x v="6"/>
    <n v="2100.23"/>
    <n v="58"/>
    <x v="0"/>
    <x v="1"/>
    <n v="72.900000000000006"/>
    <x v="0"/>
    <d v="2021-06-13T00:00:00"/>
    <x v="0"/>
    <n v="84"/>
    <x v="1"/>
    <n v="0.01"/>
    <x v="1"/>
    <x v="0"/>
  </r>
  <r>
    <x v="3668"/>
    <n v="70"/>
    <x v="3"/>
    <x v="0"/>
    <x v="1"/>
    <n v="45.25"/>
    <x v="2"/>
    <n v="316.75"/>
    <n v="214"/>
    <x v="0"/>
    <x v="3"/>
    <n v="47.9"/>
    <x v="1"/>
    <d v="2020-07-30T00:00:00"/>
    <x v="1"/>
    <n v="38"/>
    <x v="0"/>
    <n v="0.3"/>
    <x v="0"/>
    <x v="0"/>
  </r>
  <r>
    <x v="3669"/>
    <n v="38"/>
    <x v="2"/>
    <x v="0"/>
    <x v="3"/>
    <n v="248.79"/>
    <x v="1"/>
    <n v="3234.27"/>
    <n v="114"/>
    <x v="0"/>
    <x v="0"/>
    <n v="12.1"/>
    <x v="2"/>
    <d v="2023-04-25T00:00:00"/>
    <x v="2"/>
    <n v="61"/>
    <x v="0"/>
    <n v="0.09"/>
    <x v="1"/>
    <x v="0"/>
  </r>
  <r>
    <x v="3670"/>
    <n v="22"/>
    <x v="4"/>
    <x v="1"/>
    <x v="7"/>
    <n v="93.17"/>
    <x v="13"/>
    <n v="1304.3800000000001"/>
    <n v="8"/>
    <x v="0"/>
    <x v="3"/>
    <n v="32.299999999999997"/>
    <x v="1"/>
    <d v="2023-01-16T00:00:00"/>
    <x v="2"/>
    <n v="95"/>
    <x v="1"/>
    <n v="0.38"/>
    <x v="0"/>
    <x v="0"/>
  </r>
  <r>
    <x v="3670"/>
    <n v="56"/>
    <x v="0"/>
    <x v="0"/>
    <x v="1"/>
    <n v="68.98"/>
    <x v="7"/>
    <n v="551.84"/>
    <n v="15"/>
    <x v="0"/>
    <x v="4"/>
    <n v="29.9"/>
    <x v="1"/>
    <d v="2025-01-06T00:00:00"/>
    <x v="2"/>
    <n v="36"/>
    <x v="0"/>
    <n v="0.24"/>
    <x v="0"/>
    <x v="0"/>
  </r>
  <r>
    <x v="3671"/>
    <n v="34"/>
    <x v="1"/>
    <x v="1"/>
    <x v="3"/>
    <n v="25.65"/>
    <x v="3"/>
    <n v="256.5"/>
    <n v="283"/>
    <x v="0"/>
    <x v="1"/>
    <n v="81.400000000000006"/>
    <x v="0"/>
    <d v="2021-12-02T00:00:00"/>
    <x v="0"/>
    <n v="45"/>
    <x v="0"/>
    <n v="0.43"/>
    <x v="0"/>
    <x v="0"/>
  </r>
  <r>
    <x v="3672"/>
    <n v="57"/>
    <x v="0"/>
    <x v="1"/>
    <x v="0"/>
    <n v="41.58"/>
    <x v="0"/>
    <n v="374.21999999999997"/>
    <n v="25"/>
    <x v="0"/>
    <x v="4"/>
    <n v="77.599999999999994"/>
    <x v="0"/>
    <d v="2024-10-25T00:00:00"/>
    <x v="2"/>
    <n v="42"/>
    <x v="0"/>
    <n v="0.49"/>
    <x v="0"/>
    <x v="0"/>
  </r>
  <r>
    <x v="3673"/>
    <n v="53"/>
    <x v="5"/>
    <x v="0"/>
    <x v="4"/>
    <n v="117.58"/>
    <x v="8"/>
    <n v="1410.96"/>
    <n v="226"/>
    <x v="0"/>
    <x v="0"/>
    <n v="90.4"/>
    <x v="0"/>
    <d v="2021-08-13T00:00:00"/>
    <x v="0"/>
    <n v="6"/>
    <x v="2"/>
    <n v="0.14000000000000001"/>
    <x v="1"/>
    <x v="0"/>
  </r>
  <r>
    <x v="3674"/>
    <n v="75"/>
    <x v="3"/>
    <x v="0"/>
    <x v="0"/>
    <n v="94.42"/>
    <x v="8"/>
    <n v="1133.04"/>
    <n v="14"/>
    <x v="0"/>
    <x v="0"/>
    <n v="62.4"/>
    <x v="0"/>
    <d v="2024-12-13T00:00:00"/>
    <x v="2"/>
    <n v="7"/>
    <x v="2"/>
    <n v="0.26"/>
    <x v="0"/>
    <x v="0"/>
  </r>
  <r>
    <x v="3675"/>
    <n v="74"/>
    <x v="3"/>
    <x v="1"/>
    <x v="0"/>
    <n v="48.38"/>
    <x v="2"/>
    <n v="338.66"/>
    <n v="165"/>
    <x v="0"/>
    <x v="1"/>
    <n v="94.4"/>
    <x v="0"/>
    <d v="2024-08-13T00:00:00"/>
    <x v="2"/>
    <n v="20"/>
    <x v="2"/>
    <n v="0.24"/>
    <x v="0"/>
    <x v="0"/>
  </r>
  <r>
    <x v="3676"/>
    <n v="24"/>
    <x v="4"/>
    <x v="1"/>
    <x v="8"/>
    <n v="58.99"/>
    <x v="13"/>
    <n v="825.86"/>
    <n v="22"/>
    <x v="0"/>
    <x v="3"/>
    <n v="91.4"/>
    <x v="0"/>
    <d v="2024-04-08T00:00:00"/>
    <x v="2"/>
    <n v="19"/>
    <x v="2"/>
    <n v="0.13"/>
    <x v="1"/>
    <x v="0"/>
  </r>
  <r>
    <x v="3677"/>
    <n v="71"/>
    <x v="3"/>
    <x v="2"/>
    <x v="5"/>
    <n v="149.62"/>
    <x v="0"/>
    <n v="1346.58"/>
    <n v="163"/>
    <x v="0"/>
    <x v="0"/>
    <n v="43.4"/>
    <x v="1"/>
    <d v="2024-05-12T00:00:00"/>
    <x v="2"/>
    <n v="79"/>
    <x v="1"/>
    <n v="0.12"/>
    <x v="1"/>
    <x v="0"/>
  </r>
  <r>
    <x v="3677"/>
    <n v="40"/>
    <x v="2"/>
    <x v="0"/>
    <x v="7"/>
    <n v="73.459999999999994"/>
    <x v="10"/>
    <n v="367.29999999999995"/>
    <n v="239"/>
    <x v="0"/>
    <x v="1"/>
    <n v="29.8"/>
    <x v="1"/>
    <d v="2022-03-04T00:00:00"/>
    <x v="0"/>
    <n v="28"/>
    <x v="2"/>
    <n v="0.16"/>
    <x v="1"/>
    <x v="0"/>
  </r>
  <r>
    <x v="3678"/>
    <n v="44"/>
    <x v="2"/>
    <x v="1"/>
    <x v="5"/>
    <n v="167.84"/>
    <x v="2"/>
    <n v="1174.8800000000001"/>
    <n v="300"/>
    <x v="0"/>
    <x v="2"/>
    <n v="87.3"/>
    <x v="0"/>
    <d v="2024-07-31T00:00:00"/>
    <x v="2"/>
    <n v="29"/>
    <x v="2"/>
    <n v="0.48"/>
    <x v="0"/>
    <x v="0"/>
  </r>
  <r>
    <x v="3679"/>
    <n v="45"/>
    <x v="2"/>
    <x v="1"/>
    <x v="0"/>
    <n v="145.22999999999999"/>
    <x v="1"/>
    <n v="1887.9899999999998"/>
    <n v="106"/>
    <x v="0"/>
    <x v="1"/>
    <n v="37.700000000000003"/>
    <x v="1"/>
    <d v="2025-03-29T00:00:00"/>
    <x v="2"/>
    <n v="29"/>
    <x v="2"/>
    <n v="0.45"/>
    <x v="0"/>
    <x v="0"/>
  </r>
  <r>
    <x v="3680"/>
    <n v="75"/>
    <x v="3"/>
    <x v="0"/>
    <x v="0"/>
    <n v="234.76"/>
    <x v="4"/>
    <n v="1408.56"/>
    <n v="247"/>
    <x v="0"/>
    <x v="0"/>
    <n v="41.5"/>
    <x v="1"/>
    <d v="2021-02-06T00:00:00"/>
    <x v="0"/>
    <n v="89"/>
    <x v="1"/>
    <n v="0.44"/>
    <x v="0"/>
    <x v="0"/>
  </r>
  <r>
    <x v="3680"/>
    <n v="57"/>
    <x v="0"/>
    <x v="1"/>
    <x v="0"/>
    <n v="52.48"/>
    <x v="3"/>
    <n v="524.79999999999995"/>
    <n v="128"/>
    <x v="0"/>
    <x v="0"/>
    <n v="74"/>
    <x v="0"/>
    <d v="2024-12-13T00:00:00"/>
    <x v="2"/>
    <n v="88"/>
    <x v="1"/>
    <n v="0.34"/>
    <x v="0"/>
    <x v="0"/>
  </r>
  <r>
    <x v="3680"/>
    <n v="49"/>
    <x v="5"/>
    <x v="0"/>
    <x v="1"/>
    <n v="90.76"/>
    <x v="4"/>
    <n v="544.56000000000006"/>
    <n v="94"/>
    <x v="0"/>
    <x v="4"/>
    <n v="50"/>
    <x v="1"/>
    <d v="2024-05-08T00:00:00"/>
    <x v="2"/>
    <n v="31"/>
    <x v="2"/>
    <n v="0.31"/>
    <x v="0"/>
    <x v="0"/>
  </r>
  <r>
    <x v="3681"/>
    <n v="40"/>
    <x v="2"/>
    <x v="1"/>
    <x v="1"/>
    <n v="191.86"/>
    <x v="7"/>
    <n v="1534.88"/>
    <n v="227"/>
    <x v="0"/>
    <x v="4"/>
    <n v="24.8"/>
    <x v="1"/>
    <d v="2024-06-30T00:00:00"/>
    <x v="2"/>
    <n v="2"/>
    <x v="2"/>
    <n v="0.31"/>
    <x v="0"/>
    <x v="0"/>
  </r>
  <r>
    <x v="3681"/>
    <n v="24"/>
    <x v="4"/>
    <x v="0"/>
    <x v="2"/>
    <n v="118.18"/>
    <x v="12"/>
    <n v="1890.88"/>
    <n v="57"/>
    <x v="0"/>
    <x v="2"/>
    <n v="91.5"/>
    <x v="0"/>
    <d v="2025-03-13T00:00:00"/>
    <x v="2"/>
    <n v="20"/>
    <x v="2"/>
    <n v="0.18"/>
    <x v="1"/>
    <x v="0"/>
  </r>
  <r>
    <x v="3682"/>
    <n v="28"/>
    <x v="1"/>
    <x v="0"/>
    <x v="0"/>
    <n v="74.75"/>
    <x v="3"/>
    <n v="747.5"/>
    <n v="85"/>
    <x v="0"/>
    <x v="4"/>
    <n v="5.6"/>
    <x v="2"/>
    <d v="2021-08-04T00:00:00"/>
    <x v="0"/>
    <n v="24"/>
    <x v="2"/>
    <n v="0.19"/>
    <x v="1"/>
    <x v="0"/>
  </r>
  <r>
    <x v="3683"/>
    <n v="31"/>
    <x v="1"/>
    <x v="0"/>
    <x v="1"/>
    <n v="55.36"/>
    <x v="3"/>
    <n v="553.6"/>
    <n v="75"/>
    <x v="0"/>
    <x v="3"/>
    <n v="0"/>
    <x v="2"/>
    <d v="2021-01-13T00:00:00"/>
    <x v="0"/>
    <n v="5"/>
    <x v="2"/>
    <n v="0.35"/>
    <x v="0"/>
    <x v="0"/>
  </r>
  <r>
    <x v="3684"/>
    <n v="57"/>
    <x v="0"/>
    <x v="0"/>
    <x v="1"/>
    <n v="115.83"/>
    <x v="3"/>
    <n v="1158.3"/>
    <n v="208"/>
    <x v="0"/>
    <x v="1"/>
    <n v="8.1"/>
    <x v="2"/>
    <d v="2021-04-14T00:00:00"/>
    <x v="0"/>
    <n v="16"/>
    <x v="2"/>
    <n v="0.62"/>
    <x v="2"/>
    <x v="0"/>
  </r>
  <r>
    <x v="3684"/>
    <n v="53"/>
    <x v="5"/>
    <x v="0"/>
    <x v="1"/>
    <n v="93.28"/>
    <x v="7"/>
    <n v="746.24"/>
    <n v="295"/>
    <x v="0"/>
    <x v="2"/>
    <n v="23.6"/>
    <x v="1"/>
    <d v="2022-01-09T00:00:00"/>
    <x v="0"/>
    <n v="35"/>
    <x v="0"/>
    <n v="0.09"/>
    <x v="1"/>
    <x v="0"/>
  </r>
  <r>
    <x v="3685"/>
    <n v="21"/>
    <x v="4"/>
    <x v="0"/>
    <x v="9"/>
    <n v="49.11"/>
    <x v="1"/>
    <n v="638.42999999999995"/>
    <n v="157"/>
    <x v="0"/>
    <x v="3"/>
    <n v="0.8"/>
    <x v="2"/>
    <d v="2023-11-22T00:00:00"/>
    <x v="2"/>
    <n v="3"/>
    <x v="2"/>
    <n v="0.55000000000000004"/>
    <x v="2"/>
    <x v="0"/>
  </r>
  <r>
    <x v="3685"/>
    <n v="67"/>
    <x v="3"/>
    <x v="1"/>
    <x v="2"/>
    <n v="40.94"/>
    <x v="14"/>
    <n v="163.76"/>
    <n v="15"/>
    <x v="0"/>
    <x v="1"/>
    <n v="99.3"/>
    <x v="0"/>
    <d v="2021-05-05T00:00:00"/>
    <x v="0"/>
    <n v="1"/>
    <x v="2"/>
    <n v="0.23"/>
    <x v="0"/>
    <x v="0"/>
  </r>
  <r>
    <x v="3686"/>
    <n v="67"/>
    <x v="3"/>
    <x v="0"/>
    <x v="2"/>
    <n v="109.97"/>
    <x v="7"/>
    <n v="879.76"/>
    <n v="185"/>
    <x v="0"/>
    <x v="4"/>
    <n v="0"/>
    <x v="2"/>
    <d v="2024-01-24T00:00:00"/>
    <x v="2"/>
    <n v="27"/>
    <x v="2"/>
    <n v="0.43"/>
    <x v="0"/>
    <x v="0"/>
  </r>
  <r>
    <x v="3686"/>
    <n v="70"/>
    <x v="3"/>
    <x v="1"/>
    <x v="3"/>
    <m/>
    <x v="3"/>
    <n v="0"/>
    <n v="61"/>
    <x v="0"/>
    <x v="3"/>
    <n v="64.599999999999994"/>
    <x v="0"/>
    <d v="2024-03-22T00:00:00"/>
    <x v="2"/>
    <n v="4"/>
    <x v="2"/>
    <n v="0.35"/>
    <x v="0"/>
    <x v="1"/>
  </r>
  <r>
    <x v="3686"/>
    <n v="52"/>
    <x v="5"/>
    <x v="1"/>
    <x v="6"/>
    <n v="41.23"/>
    <x v="13"/>
    <n v="577.21999999999991"/>
    <n v="262"/>
    <x v="0"/>
    <x v="2"/>
    <n v="41.8"/>
    <x v="1"/>
    <d v="2021-08-30T00:00:00"/>
    <x v="0"/>
    <n v="60"/>
    <x v="0"/>
    <n v="0.32"/>
    <x v="0"/>
    <x v="0"/>
  </r>
  <r>
    <x v="3687"/>
    <n v="48"/>
    <x v="5"/>
    <x v="0"/>
    <x v="7"/>
    <n v="36.39"/>
    <x v="3"/>
    <n v="363.9"/>
    <n v="360"/>
    <x v="0"/>
    <x v="0"/>
    <n v="61"/>
    <x v="0"/>
    <d v="2021-05-30T00:00:00"/>
    <x v="0"/>
    <n v="93"/>
    <x v="1"/>
    <n v="0.17"/>
    <x v="1"/>
    <x v="0"/>
  </r>
  <r>
    <x v="3688"/>
    <n v="54"/>
    <x v="5"/>
    <x v="1"/>
    <x v="0"/>
    <n v="83.91"/>
    <x v="10"/>
    <n v="419.54999999999995"/>
    <n v="302"/>
    <x v="0"/>
    <x v="3"/>
    <n v="13.2"/>
    <x v="2"/>
    <d v="2020-09-26T00:00:00"/>
    <x v="1"/>
    <n v="2"/>
    <x v="2"/>
    <n v="0.49"/>
    <x v="0"/>
    <x v="0"/>
  </r>
  <r>
    <x v="3689"/>
    <n v="36"/>
    <x v="2"/>
    <x v="0"/>
    <x v="6"/>
    <n v="111.72"/>
    <x v="4"/>
    <n v="670.31999999999994"/>
    <n v="174"/>
    <x v="0"/>
    <x v="4"/>
    <n v="73.400000000000006"/>
    <x v="0"/>
    <d v="2023-09-13T00:00:00"/>
    <x v="2"/>
    <n v="60"/>
    <x v="0"/>
    <n v="0.33"/>
    <x v="0"/>
    <x v="0"/>
  </r>
  <r>
    <x v="3689"/>
    <n v="27"/>
    <x v="1"/>
    <x v="0"/>
    <x v="5"/>
    <n v="194.66"/>
    <x v="3"/>
    <n v="1946.6"/>
    <n v="171"/>
    <x v="0"/>
    <x v="2"/>
    <n v="96.9"/>
    <x v="0"/>
    <d v="2022-04-07T00:00:00"/>
    <x v="0"/>
    <n v="37"/>
    <x v="0"/>
    <n v="0.33"/>
    <x v="0"/>
    <x v="0"/>
  </r>
  <r>
    <x v="3689"/>
    <n v="51"/>
    <x v="5"/>
    <x v="0"/>
    <x v="2"/>
    <n v="48.48"/>
    <x v="8"/>
    <n v="581.76"/>
    <n v="190"/>
    <x v="0"/>
    <x v="0"/>
    <n v="0"/>
    <x v="2"/>
    <d v="2021-11-06T00:00:00"/>
    <x v="0"/>
    <n v="23"/>
    <x v="2"/>
    <n v="0.06"/>
    <x v="1"/>
    <x v="0"/>
  </r>
  <r>
    <x v="3690"/>
    <n v="24"/>
    <x v="4"/>
    <x v="1"/>
    <x v="3"/>
    <n v="71.319999999999993"/>
    <x v="15"/>
    <n v="142.63999999999999"/>
    <n v="97"/>
    <x v="0"/>
    <x v="1"/>
    <n v="0"/>
    <x v="2"/>
    <d v="2022-12-24T00:00:00"/>
    <x v="0"/>
    <n v="96"/>
    <x v="1"/>
    <n v="0.21"/>
    <x v="0"/>
    <x v="0"/>
  </r>
  <r>
    <x v="3691"/>
    <n v="50"/>
    <x v="5"/>
    <x v="1"/>
    <x v="3"/>
    <n v="89.07"/>
    <x v="3"/>
    <n v="890.69999999999993"/>
    <n v="60"/>
    <x v="0"/>
    <x v="0"/>
    <n v="62.7"/>
    <x v="0"/>
    <d v="2023-01-25T00:00:00"/>
    <x v="2"/>
    <n v="77"/>
    <x v="1"/>
    <n v="0.22"/>
    <x v="0"/>
    <x v="0"/>
  </r>
  <r>
    <x v="3691"/>
    <n v="43"/>
    <x v="2"/>
    <x v="1"/>
    <x v="8"/>
    <n v="107.52"/>
    <x v="8"/>
    <n v="1290.24"/>
    <n v="117"/>
    <x v="0"/>
    <x v="4"/>
    <n v="86.9"/>
    <x v="0"/>
    <d v="2021-01-04T00:00:00"/>
    <x v="0"/>
    <n v="56"/>
    <x v="0"/>
    <n v="0.28999999999999998"/>
    <x v="0"/>
    <x v="0"/>
  </r>
  <r>
    <x v="3692"/>
    <n v="36"/>
    <x v="2"/>
    <x v="1"/>
    <x v="3"/>
    <n v="66.52"/>
    <x v="6"/>
    <n v="731.71999999999991"/>
    <n v="220"/>
    <x v="0"/>
    <x v="2"/>
    <n v="66.8"/>
    <x v="0"/>
    <d v="2022-02-21T00:00:00"/>
    <x v="0"/>
    <n v="88"/>
    <x v="1"/>
    <n v="0.45"/>
    <x v="0"/>
    <x v="0"/>
  </r>
  <r>
    <x v="3692"/>
    <n v="53"/>
    <x v="5"/>
    <x v="0"/>
    <x v="8"/>
    <n v="141.83000000000001"/>
    <x v="3"/>
    <n v="1418.3000000000002"/>
    <n v="355"/>
    <x v="0"/>
    <x v="0"/>
    <n v="39.299999999999997"/>
    <x v="1"/>
    <d v="2024-10-31T00:00:00"/>
    <x v="2"/>
    <n v="89"/>
    <x v="1"/>
    <n v="0.44"/>
    <x v="0"/>
    <x v="0"/>
  </r>
  <r>
    <x v="3693"/>
    <n v="74"/>
    <x v="3"/>
    <x v="1"/>
    <x v="4"/>
    <n v="184.76"/>
    <x v="8"/>
    <n v="2217.12"/>
    <n v="62"/>
    <x v="0"/>
    <x v="4"/>
    <n v="13.3"/>
    <x v="2"/>
    <d v="2023-10-05T00:00:00"/>
    <x v="2"/>
    <n v="46"/>
    <x v="0"/>
    <n v="0.31"/>
    <x v="0"/>
    <x v="0"/>
  </r>
  <r>
    <x v="3694"/>
    <n v="42"/>
    <x v="2"/>
    <x v="0"/>
    <x v="9"/>
    <n v="263.41000000000003"/>
    <x v="11"/>
    <n v="5004.7900000000009"/>
    <n v="179"/>
    <x v="0"/>
    <x v="1"/>
    <n v="26.1"/>
    <x v="1"/>
    <d v="2024-05-04T00:00:00"/>
    <x v="2"/>
    <n v="5"/>
    <x v="2"/>
    <n v="0.34"/>
    <x v="0"/>
    <x v="0"/>
  </r>
  <r>
    <x v="3695"/>
    <n v="35"/>
    <x v="1"/>
    <x v="0"/>
    <x v="1"/>
    <n v="48.6"/>
    <x v="21"/>
    <n v="972"/>
    <n v="169"/>
    <x v="0"/>
    <x v="4"/>
    <n v="82"/>
    <x v="0"/>
    <d v="2022-03-18T00:00:00"/>
    <x v="0"/>
    <n v="99"/>
    <x v="1"/>
    <n v="0.18"/>
    <x v="1"/>
    <x v="0"/>
  </r>
  <r>
    <x v="3695"/>
    <n v="40"/>
    <x v="2"/>
    <x v="0"/>
    <x v="3"/>
    <n v="97.95"/>
    <x v="12"/>
    <n v="1567.2"/>
    <n v="73"/>
    <x v="0"/>
    <x v="4"/>
    <n v="92.4"/>
    <x v="0"/>
    <d v="2024-09-19T00:00:00"/>
    <x v="2"/>
    <n v="87"/>
    <x v="1"/>
    <n v="0.23"/>
    <x v="0"/>
    <x v="0"/>
  </r>
  <r>
    <x v="3696"/>
    <n v="47"/>
    <x v="5"/>
    <x v="1"/>
    <x v="5"/>
    <n v="175.76"/>
    <x v="3"/>
    <n v="1757.6"/>
    <n v="241"/>
    <x v="0"/>
    <x v="0"/>
    <n v="34.799999999999997"/>
    <x v="1"/>
    <d v="2024-07-17T00:00:00"/>
    <x v="2"/>
    <n v="18"/>
    <x v="2"/>
    <n v="0.12"/>
    <x v="1"/>
    <x v="0"/>
  </r>
  <r>
    <x v="3697"/>
    <n v="40"/>
    <x v="2"/>
    <x v="0"/>
    <x v="4"/>
    <n v="99.97"/>
    <x v="7"/>
    <n v="799.76"/>
    <n v="171"/>
    <x v="0"/>
    <x v="1"/>
    <n v="51.2"/>
    <x v="0"/>
    <d v="2025-04-30T00:00:00"/>
    <x v="2"/>
    <n v="73"/>
    <x v="1"/>
    <n v="0.04"/>
    <x v="1"/>
    <x v="0"/>
  </r>
  <r>
    <x v="3697"/>
    <n v="28"/>
    <x v="1"/>
    <x v="0"/>
    <x v="4"/>
    <n v="64.5"/>
    <x v="0"/>
    <n v="580.5"/>
    <n v="116"/>
    <x v="0"/>
    <x v="1"/>
    <n v="30.7"/>
    <x v="1"/>
    <d v="2021-08-29T00:00:00"/>
    <x v="0"/>
    <n v="73"/>
    <x v="1"/>
    <n v="7.0000000000000007E-2"/>
    <x v="1"/>
    <x v="0"/>
  </r>
  <r>
    <x v="3698"/>
    <n v="24"/>
    <x v="4"/>
    <x v="2"/>
    <x v="7"/>
    <n v="226.74"/>
    <x v="6"/>
    <n v="2494.1400000000003"/>
    <n v="353"/>
    <x v="0"/>
    <x v="1"/>
    <n v="0"/>
    <x v="2"/>
    <d v="2024-03-24T00:00:00"/>
    <x v="2"/>
    <n v="81"/>
    <x v="1"/>
    <n v="0.33"/>
    <x v="0"/>
    <x v="0"/>
  </r>
  <r>
    <x v="3698"/>
    <n v="47"/>
    <x v="5"/>
    <x v="0"/>
    <x v="8"/>
    <n v="173.56"/>
    <x v="12"/>
    <n v="2776.96"/>
    <n v="137"/>
    <x v="0"/>
    <x v="3"/>
    <n v="28.5"/>
    <x v="1"/>
    <d v="2023-07-14T00:00:00"/>
    <x v="2"/>
    <n v="16"/>
    <x v="2"/>
    <n v="0.31"/>
    <x v="0"/>
    <x v="0"/>
  </r>
  <r>
    <x v="3699"/>
    <n v="71"/>
    <x v="3"/>
    <x v="1"/>
    <x v="6"/>
    <n v="104.58"/>
    <x v="2"/>
    <n v="732.06"/>
    <n v="63"/>
    <x v="1"/>
    <x v="2"/>
    <n v="69.099999999999994"/>
    <x v="0"/>
    <d v="2024-04-29T00:00:00"/>
    <x v="2"/>
    <n v="58"/>
    <x v="0"/>
    <n v="0.39"/>
    <x v="0"/>
    <x v="0"/>
  </r>
  <r>
    <x v="3700"/>
    <n v="75"/>
    <x v="3"/>
    <x v="1"/>
    <x v="3"/>
    <n v="97.73"/>
    <x v="5"/>
    <n v="1661.41"/>
    <n v="238"/>
    <x v="0"/>
    <x v="1"/>
    <n v="0"/>
    <x v="2"/>
    <d v="2025-01-11T00:00:00"/>
    <x v="2"/>
    <n v="98"/>
    <x v="1"/>
    <n v="0.51"/>
    <x v="2"/>
    <x v="0"/>
  </r>
  <r>
    <x v="3700"/>
    <n v="27"/>
    <x v="1"/>
    <x v="1"/>
    <x v="7"/>
    <n v="103.53"/>
    <x v="14"/>
    <n v="414.12"/>
    <n v="111"/>
    <x v="0"/>
    <x v="3"/>
    <n v="63.6"/>
    <x v="0"/>
    <d v="2021-08-15T00:00:00"/>
    <x v="0"/>
    <n v="36"/>
    <x v="0"/>
    <n v="0.24"/>
    <x v="0"/>
    <x v="0"/>
  </r>
  <r>
    <x v="3700"/>
    <n v="21"/>
    <x v="4"/>
    <x v="1"/>
    <x v="5"/>
    <n v="186.16"/>
    <x v="0"/>
    <n v="1675.44"/>
    <n v="27"/>
    <x v="0"/>
    <x v="2"/>
    <n v="48.1"/>
    <x v="1"/>
    <d v="2023-03-21T00:00:00"/>
    <x v="2"/>
    <n v="26"/>
    <x v="2"/>
    <n v="0.33"/>
    <x v="0"/>
    <x v="0"/>
  </r>
  <r>
    <x v="3701"/>
    <n v="50"/>
    <x v="5"/>
    <x v="0"/>
    <x v="5"/>
    <n v="57.35"/>
    <x v="6"/>
    <n v="630.85"/>
    <n v="299"/>
    <x v="0"/>
    <x v="1"/>
    <n v="62.4"/>
    <x v="0"/>
    <d v="2021-12-07T00:00:00"/>
    <x v="0"/>
    <n v="61"/>
    <x v="0"/>
    <n v="0.28000000000000003"/>
    <x v="0"/>
    <x v="0"/>
  </r>
  <r>
    <x v="3701"/>
    <n v="70"/>
    <x v="3"/>
    <x v="0"/>
    <x v="1"/>
    <n v="361.66"/>
    <x v="0"/>
    <n v="3254.94"/>
    <n v="122"/>
    <x v="0"/>
    <x v="3"/>
    <n v="44.5"/>
    <x v="1"/>
    <d v="2023-07-03T00:00:00"/>
    <x v="2"/>
    <n v="63"/>
    <x v="0"/>
    <n v="0.15"/>
    <x v="1"/>
    <x v="0"/>
  </r>
  <r>
    <x v="3702"/>
    <n v="72"/>
    <x v="3"/>
    <x v="1"/>
    <x v="8"/>
    <n v="140.46"/>
    <x v="17"/>
    <n v="421.38"/>
    <n v="356"/>
    <x v="0"/>
    <x v="4"/>
    <n v="25.7"/>
    <x v="1"/>
    <d v="2025-05-29T00:00:00"/>
    <x v="2"/>
    <n v="14"/>
    <x v="2"/>
    <n v="0.06"/>
    <x v="1"/>
    <x v="0"/>
  </r>
  <r>
    <x v="3703"/>
    <n v="42"/>
    <x v="2"/>
    <x v="1"/>
    <x v="4"/>
    <n v="117.31"/>
    <x v="2"/>
    <n v="821.17000000000007"/>
    <n v="78"/>
    <x v="0"/>
    <x v="2"/>
    <n v="34.6"/>
    <x v="1"/>
    <d v="2021-11-16T00:00:00"/>
    <x v="0"/>
    <n v="81"/>
    <x v="1"/>
    <n v="0.28999999999999998"/>
    <x v="0"/>
    <x v="0"/>
  </r>
  <r>
    <x v="3704"/>
    <n v="41"/>
    <x v="2"/>
    <x v="1"/>
    <x v="3"/>
    <n v="102.67"/>
    <x v="1"/>
    <n v="1334.71"/>
    <n v="115"/>
    <x v="0"/>
    <x v="4"/>
    <n v="0"/>
    <x v="2"/>
    <d v="2024-02-22T00:00:00"/>
    <x v="2"/>
    <n v="30"/>
    <x v="2"/>
    <n v="0.12"/>
    <x v="1"/>
    <x v="0"/>
  </r>
  <r>
    <x v="3705"/>
    <n v="70"/>
    <x v="3"/>
    <x v="1"/>
    <x v="0"/>
    <n v="113.93"/>
    <x v="6"/>
    <n v="1253.23"/>
    <n v="305"/>
    <x v="0"/>
    <x v="1"/>
    <n v="27"/>
    <x v="1"/>
    <d v="2022-07-13T00:00:00"/>
    <x v="0"/>
    <n v="41"/>
    <x v="0"/>
    <n v="0.4"/>
    <x v="0"/>
    <x v="0"/>
  </r>
  <r>
    <x v="3706"/>
    <n v="62"/>
    <x v="0"/>
    <x v="0"/>
    <x v="3"/>
    <n v="108.13"/>
    <x v="4"/>
    <n v="648.78"/>
    <n v="312"/>
    <x v="0"/>
    <x v="2"/>
    <n v="35.6"/>
    <x v="1"/>
    <d v="2021-10-09T00:00:00"/>
    <x v="0"/>
    <n v="84"/>
    <x v="1"/>
    <n v="0.06"/>
    <x v="1"/>
    <x v="0"/>
  </r>
  <r>
    <x v="3707"/>
    <n v="18"/>
    <x v="4"/>
    <x v="0"/>
    <x v="2"/>
    <n v="33.549999999999997"/>
    <x v="4"/>
    <n v="201.29999999999998"/>
    <n v="139"/>
    <x v="0"/>
    <x v="4"/>
    <n v="44.5"/>
    <x v="1"/>
    <d v="2025-06-12T00:00:00"/>
    <x v="2"/>
    <n v="43"/>
    <x v="0"/>
    <n v="0.21"/>
    <x v="0"/>
    <x v="0"/>
  </r>
  <r>
    <x v="3708"/>
    <n v="33"/>
    <x v="1"/>
    <x v="1"/>
    <x v="0"/>
    <m/>
    <x v="8"/>
    <n v="0"/>
    <n v="278"/>
    <x v="0"/>
    <x v="4"/>
    <n v="19.100000000000001"/>
    <x v="2"/>
    <d v="2020-11-16T00:00:00"/>
    <x v="1"/>
    <n v="16"/>
    <x v="2"/>
    <n v="0.06"/>
    <x v="1"/>
    <x v="1"/>
  </r>
  <r>
    <x v="3709"/>
    <n v="52"/>
    <x v="5"/>
    <x v="1"/>
    <x v="5"/>
    <n v="57.16"/>
    <x v="8"/>
    <n v="685.92"/>
    <n v="263"/>
    <x v="0"/>
    <x v="4"/>
    <n v="19.2"/>
    <x v="2"/>
    <d v="2022-11-05T00:00:00"/>
    <x v="0"/>
    <n v="61"/>
    <x v="0"/>
    <n v="0.16"/>
    <x v="1"/>
    <x v="0"/>
  </r>
  <r>
    <x v="3710"/>
    <n v="30"/>
    <x v="1"/>
    <x v="0"/>
    <x v="4"/>
    <n v="111.56"/>
    <x v="13"/>
    <n v="1561.8400000000001"/>
    <n v="1"/>
    <x v="0"/>
    <x v="2"/>
    <n v="70.5"/>
    <x v="0"/>
    <d v="2023-04-28T00:00:00"/>
    <x v="2"/>
    <n v="59"/>
    <x v="0"/>
    <n v="0.31"/>
    <x v="0"/>
    <x v="0"/>
  </r>
  <r>
    <x v="3711"/>
    <n v="48"/>
    <x v="5"/>
    <x v="1"/>
    <x v="9"/>
    <n v="40.89"/>
    <x v="0"/>
    <n v="368.01"/>
    <n v="313"/>
    <x v="0"/>
    <x v="2"/>
    <n v="57.2"/>
    <x v="0"/>
    <d v="2023-06-15T00:00:00"/>
    <x v="2"/>
    <n v="91"/>
    <x v="1"/>
    <n v="0.45"/>
    <x v="0"/>
    <x v="0"/>
  </r>
  <r>
    <x v="3712"/>
    <n v="51"/>
    <x v="5"/>
    <x v="2"/>
    <x v="0"/>
    <n v="228.01"/>
    <x v="12"/>
    <n v="3648.16"/>
    <n v="266"/>
    <x v="0"/>
    <x v="3"/>
    <n v="30.1"/>
    <x v="1"/>
    <d v="2021-03-06T00:00:00"/>
    <x v="0"/>
    <n v="34"/>
    <x v="0"/>
    <n v="0.36"/>
    <x v="0"/>
    <x v="0"/>
  </r>
  <r>
    <x v="3713"/>
    <n v="76"/>
    <x v="3"/>
    <x v="0"/>
    <x v="8"/>
    <n v="294.41000000000003"/>
    <x v="6"/>
    <n v="3238.51"/>
    <n v="119"/>
    <x v="0"/>
    <x v="4"/>
    <n v="30.8"/>
    <x v="1"/>
    <d v="2023-08-13T00:00:00"/>
    <x v="2"/>
    <n v="24"/>
    <x v="2"/>
    <n v="0.04"/>
    <x v="1"/>
    <x v="0"/>
  </r>
  <r>
    <x v="3714"/>
    <n v="39"/>
    <x v="2"/>
    <x v="2"/>
    <x v="0"/>
    <n v="63.75"/>
    <x v="3"/>
    <n v="637.5"/>
    <n v="299"/>
    <x v="0"/>
    <x v="2"/>
    <n v="61.9"/>
    <x v="0"/>
    <d v="2021-09-29T00:00:00"/>
    <x v="0"/>
    <n v="72"/>
    <x v="1"/>
    <n v="0.3"/>
    <x v="0"/>
    <x v="0"/>
  </r>
  <r>
    <x v="3715"/>
    <n v="63"/>
    <x v="0"/>
    <x v="0"/>
    <x v="6"/>
    <n v="35.49"/>
    <x v="0"/>
    <n v="319.41000000000003"/>
    <n v="64"/>
    <x v="0"/>
    <x v="3"/>
    <n v="54.5"/>
    <x v="0"/>
    <d v="2021-11-24T00:00:00"/>
    <x v="0"/>
    <n v="34"/>
    <x v="0"/>
    <n v="0.55000000000000004"/>
    <x v="2"/>
    <x v="0"/>
  </r>
  <r>
    <x v="3716"/>
    <n v="75"/>
    <x v="3"/>
    <x v="1"/>
    <x v="3"/>
    <n v="143.69999999999999"/>
    <x v="8"/>
    <n v="1724.3999999999999"/>
    <n v="207"/>
    <x v="0"/>
    <x v="2"/>
    <n v="89.4"/>
    <x v="0"/>
    <d v="2023-11-03T00:00:00"/>
    <x v="2"/>
    <n v="9"/>
    <x v="2"/>
    <n v="7.0000000000000007E-2"/>
    <x v="1"/>
    <x v="0"/>
  </r>
  <r>
    <x v="3717"/>
    <n v="46"/>
    <x v="5"/>
    <x v="0"/>
    <x v="4"/>
    <n v="109.3"/>
    <x v="6"/>
    <n v="1202.3"/>
    <n v="11"/>
    <x v="0"/>
    <x v="2"/>
    <n v="21"/>
    <x v="1"/>
    <d v="2020-12-15T00:00:00"/>
    <x v="1"/>
    <n v="3"/>
    <x v="2"/>
    <n v="0.15"/>
    <x v="1"/>
    <x v="0"/>
  </r>
  <r>
    <x v="3717"/>
    <n v="32"/>
    <x v="1"/>
    <x v="1"/>
    <x v="3"/>
    <n v="43.68"/>
    <x v="13"/>
    <n v="611.52"/>
    <n v="129"/>
    <x v="0"/>
    <x v="1"/>
    <n v="73.2"/>
    <x v="0"/>
    <d v="2021-08-27T00:00:00"/>
    <x v="0"/>
    <n v="21"/>
    <x v="2"/>
    <n v="0.09"/>
    <x v="1"/>
    <x v="0"/>
  </r>
  <r>
    <x v="3718"/>
    <n v="51"/>
    <x v="5"/>
    <x v="1"/>
    <x v="8"/>
    <n v="76.180000000000007"/>
    <x v="8"/>
    <n v="914.16000000000008"/>
    <n v="177"/>
    <x v="0"/>
    <x v="3"/>
    <n v="72.7"/>
    <x v="0"/>
    <d v="2024-04-01T00:00:00"/>
    <x v="2"/>
    <n v="13"/>
    <x v="2"/>
    <n v="0.19"/>
    <x v="1"/>
    <x v="0"/>
  </r>
  <r>
    <x v="3719"/>
    <n v="72"/>
    <x v="3"/>
    <x v="1"/>
    <x v="6"/>
    <n v="20.16"/>
    <x v="3"/>
    <n v="201.6"/>
    <n v="4"/>
    <x v="0"/>
    <x v="1"/>
    <n v="68.400000000000006"/>
    <x v="0"/>
    <d v="2023-06-22T00:00:00"/>
    <x v="2"/>
    <n v="4"/>
    <x v="2"/>
    <n v="0.39"/>
    <x v="0"/>
    <x v="0"/>
  </r>
  <r>
    <x v="3720"/>
    <n v="67"/>
    <x v="3"/>
    <x v="0"/>
    <x v="9"/>
    <n v="31.91"/>
    <x v="0"/>
    <n v="287.19"/>
    <n v="171"/>
    <x v="0"/>
    <x v="3"/>
    <n v="47.6"/>
    <x v="1"/>
    <d v="2022-12-15T00:00:00"/>
    <x v="0"/>
    <n v="73"/>
    <x v="1"/>
    <n v="0.74"/>
    <x v="2"/>
    <x v="0"/>
  </r>
  <r>
    <x v="3720"/>
    <n v="32"/>
    <x v="1"/>
    <x v="0"/>
    <x v="9"/>
    <n v="63.01"/>
    <x v="10"/>
    <n v="315.05"/>
    <n v="196"/>
    <x v="0"/>
    <x v="2"/>
    <n v="79.400000000000006"/>
    <x v="0"/>
    <d v="2024-11-07T00:00:00"/>
    <x v="2"/>
    <n v="99"/>
    <x v="1"/>
    <n v="0.3"/>
    <x v="0"/>
    <x v="0"/>
  </r>
  <r>
    <x v="3721"/>
    <n v="46"/>
    <x v="5"/>
    <x v="1"/>
    <x v="8"/>
    <n v="58.87"/>
    <x v="7"/>
    <n v="470.96"/>
    <n v="316"/>
    <x v="0"/>
    <x v="2"/>
    <n v="66.8"/>
    <x v="0"/>
    <d v="2024-02-20T00:00:00"/>
    <x v="2"/>
    <n v="55"/>
    <x v="0"/>
    <n v="0.46"/>
    <x v="0"/>
    <x v="0"/>
  </r>
  <r>
    <x v="3722"/>
    <n v="64"/>
    <x v="0"/>
    <x v="1"/>
    <x v="2"/>
    <n v="185.29"/>
    <x v="8"/>
    <n v="2223.48"/>
    <n v="211"/>
    <x v="0"/>
    <x v="0"/>
    <n v="32.9"/>
    <x v="1"/>
    <d v="2023-06-26T00:00:00"/>
    <x v="2"/>
    <n v="66"/>
    <x v="0"/>
    <n v="0.31"/>
    <x v="0"/>
    <x v="0"/>
  </r>
  <r>
    <x v="3723"/>
    <n v="19"/>
    <x v="4"/>
    <x v="2"/>
    <x v="0"/>
    <n v="101.58"/>
    <x v="10"/>
    <n v="507.9"/>
    <n v="289"/>
    <x v="0"/>
    <x v="2"/>
    <n v="31.1"/>
    <x v="1"/>
    <d v="2020-09-07T00:00:00"/>
    <x v="1"/>
    <n v="44"/>
    <x v="0"/>
    <n v="0.41"/>
    <x v="0"/>
    <x v="0"/>
  </r>
  <r>
    <x v="3724"/>
    <n v="77"/>
    <x v="3"/>
    <x v="1"/>
    <x v="5"/>
    <n v="104.58"/>
    <x v="3"/>
    <n v="1045.8"/>
    <n v="343"/>
    <x v="0"/>
    <x v="2"/>
    <n v="3.4"/>
    <x v="2"/>
    <d v="2024-04-28T00:00:00"/>
    <x v="2"/>
    <n v="95"/>
    <x v="1"/>
    <n v="0.35"/>
    <x v="0"/>
    <x v="0"/>
  </r>
  <r>
    <x v="3725"/>
    <n v="74"/>
    <x v="3"/>
    <x v="0"/>
    <x v="3"/>
    <n v="42.45"/>
    <x v="2"/>
    <n v="297.15000000000003"/>
    <n v="108"/>
    <x v="0"/>
    <x v="1"/>
    <n v="79.8"/>
    <x v="0"/>
    <d v="2022-02-27T00:00:00"/>
    <x v="0"/>
    <n v="19"/>
    <x v="2"/>
    <n v="0.05"/>
    <x v="1"/>
    <x v="0"/>
  </r>
  <r>
    <x v="3726"/>
    <n v="45"/>
    <x v="2"/>
    <x v="1"/>
    <x v="0"/>
    <n v="119.82"/>
    <x v="0"/>
    <n v="1078.3799999999999"/>
    <n v="6"/>
    <x v="0"/>
    <x v="0"/>
    <n v="4.2"/>
    <x v="2"/>
    <d v="2024-05-23T00:00:00"/>
    <x v="2"/>
    <n v="32"/>
    <x v="2"/>
    <n v="0.48"/>
    <x v="0"/>
    <x v="0"/>
  </r>
  <r>
    <x v="3727"/>
    <n v="46"/>
    <x v="5"/>
    <x v="0"/>
    <x v="0"/>
    <n v="170.36"/>
    <x v="8"/>
    <n v="2044.3200000000002"/>
    <n v="230"/>
    <x v="0"/>
    <x v="2"/>
    <n v="23.8"/>
    <x v="1"/>
    <d v="2021-09-15T00:00:00"/>
    <x v="0"/>
    <n v="85"/>
    <x v="1"/>
    <n v="0.26"/>
    <x v="0"/>
    <x v="0"/>
  </r>
  <r>
    <x v="3728"/>
    <n v="44"/>
    <x v="2"/>
    <x v="0"/>
    <x v="7"/>
    <n v="53.48"/>
    <x v="0"/>
    <n v="481.32"/>
    <n v="244"/>
    <x v="0"/>
    <x v="2"/>
    <n v="56.8"/>
    <x v="0"/>
    <d v="2023-01-25T00:00:00"/>
    <x v="2"/>
    <n v="25"/>
    <x v="2"/>
    <n v="0.2"/>
    <x v="1"/>
    <x v="0"/>
  </r>
  <r>
    <x v="3728"/>
    <n v="58"/>
    <x v="0"/>
    <x v="0"/>
    <x v="7"/>
    <n v="208.18"/>
    <x v="9"/>
    <n v="3122.7000000000003"/>
    <n v="51"/>
    <x v="0"/>
    <x v="1"/>
    <n v="88.8"/>
    <x v="0"/>
    <d v="2024-08-07T00:00:00"/>
    <x v="2"/>
    <n v="72"/>
    <x v="1"/>
    <n v="0.41"/>
    <x v="0"/>
    <x v="0"/>
  </r>
  <r>
    <x v="3729"/>
    <n v="32"/>
    <x v="1"/>
    <x v="0"/>
    <x v="0"/>
    <n v="131.6"/>
    <x v="8"/>
    <n v="1579.1999999999998"/>
    <n v="9"/>
    <x v="0"/>
    <x v="4"/>
    <n v="88.5"/>
    <x v="0"/>
    <d v="2024-02-03T00:00:00"/>
    <x v="2"/>
    <n v="18"/>
    <x v="2"/>
    <n v="0.22"/>
    <x v="0"/>
    <x v="0"/>
  </r>
  <r>
    <x v="3730"/>
    <n v="40"/>
    <x v="2"/>
    <x v="1"/>
    <x v="0"/>
    <n v="88.12"/>
    <x v="6"/>
    <n v="969.32"/>
    <n v="86"/>
    <x v="1"/>
    <x v="1"/>
    <n v="71.3"/>
    <x v="0"/>
    <d v="2024-01-23T00:00:00"/>
    <x v="2"/>
    <n v="87"/>
    <x v="1"/>
    <n v="0.04"/>
    <x v="1"/>
    <x v="0"/>
  </r>
  <r>
    <x v="3731"/>
    <n v="42"/>
    <x v="2"/>
    <x v="0"/>
    <x v="4"/>
    <n v="103.97"/>
    <x v="1"/>
    <n v="1351.61"/>
    <n v="253"/>
    <x v="0"/>
    <x v="2"/>
    <n v="44.7"/>
    <x v="1"/>
    <d v="2024-11-15T00:00:00"/>
    <x v="2"/>
    <n v="83"/>
    <x v="1"/>
    <n v="0.09"/>
    <x v="1"/>
    <x v="0"/>
  </r>
  <r>
    <x v="3731"/>
    <n v="29"/>
    <x v="1"/>
    <x v="1"/>
    <x v="7"/>
    <n v="160.01"/>
    <x v="13"/>
    <n v="2240.14"/>
    <n v="200"/>
    <x v="0"/>
    <x v="1"/>
    <n v="3.7"/>
    <x v="2"/>
    <d v="2023-11-28T00:00:00"/>
    <x v="2"/>
    <n v="4"/>
    <x v="2"/>
    <n v="0.66"/>
    <x v="2"/>
    <x v="0"/>
  </r>
  <r>
    <x v="3731"/>
    <n v="47"/>
    <x v="5"/>
    <x v="1"/>
    <x v="1"/>
    <n v="71.8"/>
    <x v="11"/>
    <n v="1364.2"/>
    <n v="188"/>
    <x v="0"/>
    <x v="3"/>
    <n v="11.5"/>
    <x v="2"/>
    <d v="2024-08-16T00:00:00"/>
    <x v="2"/>
    <n v="94"/>
    <x v="1"/>
    <n v="0.02"/>
    <x v="1"/>
    <x v="0"/>
  </r>
  <r>
    <x v="3732"/>
    <n v="29"/>
    <x v="1"/>
    <x v="1"/>
    <x v="3"/>
    <n v="111.07"/>
    <x v="8"/>
    <n v="1332.84"/>
    <n v="3"/>
    <x v="0"/>
    <x v="3"/>
    <n v="86.2"/>
    <x v="0"/>
    <d v="2025-06-25T00:00:00"/>
    <x v="2"/>
    <n v="70"/>
    <x v="1"/>
    <n v="0.24"/>
    <x v="0"/>
    <x v="0"/>
  </r>
  <r>
    <x v="3733"/>
    <n v="68"/>
    <x v="3"/>
    <x v="0"/>
    <x v="4"/>
    <n v="51.8"/>
    <x v="0"/>
    <n v="466.2"/>
    <n v="155"/>
    <x v="0"/>
    <x v="4"/>
    <n v="91.8"/>
    <x v="0"/>
    <d v="2021-10-31T00:00:00"/>
    <x v="0"/>
    <n v="4"/>
    <x v="2"/>
    <n v="0.3"/>
    <x v="0"/>
    <x v="0"/>
  </r>
  <r>
    <x v="3734"/>
    <n v="31"/>
    <x v="1"/>
    <x v="1"/>
    <x v="7"/>
    <n v="98.73"/>
    <x v="8"/>
    <n v="1184.76"/>
    <n v="58"/>
    <x v="0"/>
    <x v="3"/>
    <n v="16"/>
    <x v="2"/>
    <d v="2023-10-08T00:00:00"/>
    <x v="2"/>
    <n v="4"/>
    <x v="2"/>
    <n v="0.23"/>
    <x v="0"/>
    <x v="0"/>
  </r>
  <r>
    <x v="3734"/>
    <n v="40"/>
    <x v="2"/>
    <x v="1"/>
    <x v="3"/>
    <n v="202.76"/>
    <x v="3"/>
    <n v="2027.6"/>
    <n v="103"/>
    <x v="0"/>
    <x v="4"/>
    <n v="4.8"/>
    <x v="2"/>
    <d v="2021-02-02T00:00:00"/>
    <x v="0"/>
    <n v="29"/>
    <x v="2"/>
    <n v="0.59"/>
    <x v="2"/>
    <x v="0"/>
  </r>
  <r>
    <x v="3735"/>
    <n v="76"/>
    <x v="3"/>
    <x v="1"/>
    <x v="4"/>
    <m/>
    <x v="14"/>
    <n v="0"/>
    <n v="268"/>
    <x v="0"/>
    <x v="0"/>
    <n v="81.099999999999994"/>
    <x v="0"/>
    <d v="2025-01-02T00:00:00"/>
    <x v="2"/>
    <n v="10"/>
    <x v="2"/>
    <n v="0.17"/>
    <x v="1"/>
    <x v="1"/>
  </r>
  <r>
    <x v="3735"/>
    <n v="33"/>
    <x v="1"/>
    <x v="1"/>
    <x v="8"/>
    <n v="40.4"/>
    <x v="3"/>
    <n v="404"/>
    <n v="298"/>
    <x v="0"/>
    <x v="1"/>
    <n v="74.099999999999994"/>
    <x v="0"/>
    <d v="2025-05-24T00:00:00"/>
    <x v="2"/>
    <n v="63"/>
    <x v="0"/>
    <n v="0.25"/>
    <x v="0"/>
    <x v="0"/>
  </r>
  <r>
    <x v="3736"/>
    <n v="26"/>
    <x v="1"/>
    <x v="0"/>
    <x v="9"/>
    <n v="15.58"/>
    <x v="1"/>
    <n v="202.54"/>
    <n v="216"/>
    <x v="0"/>
    <x v="3"/>
    <n v="64.8"/>
    <x v="0"/>
    <d v="2025-05-13T00:00:00"/>
    <x v="2"/>
    <n v="37"/>
    <x v="0"/>
    <n v="0.32"/>
    <x v="0"/>
    <x v="0"/>
  </r>
  <r>
    <x v="3737"/>
    <n v="26"/>
    <x v="1"/>
    <x v="0"/>
    <x v="9"/>
    <n v="57.14"/>
    <x v="7"/>
    <n v="457.12"/>
    <n v="245"/>
    <x v="0"/>
    <x v="3"/>
    <n v="13.3"/>
    <x v="2"/>
    <d v="2024-06-08T00:00:00"/>
    <x v="2"/>
    <n v="89"/>
    <x v="1"/>
    <n v="0.24"/>
    <x v="0"/>
    <x v="0"/>
  </r>
  <r>
    <x v="3738"/>
    <n v="72"/>
    <x v="3"/>
    <x v="1"/>
    <x v="2"/>
    <n v="135.25"/>
    <x v="7"/>
    <n v="1082"/>
    <n v="250"/>
    <x v="0"/>
    <x v="4"/>
    <n v="5.2"/>
    <x v="2"/>
    <d v="2024-12-19T00:00:00"/>
    <x v="2"/>
    <n v="83"/>
    <x v="1"/>
    <n v="0.25"/>
    <x v="0"/>
    <x v="0"/>
  </r>
  <r>
    <x v="3739"/>
    <n v="72"/>
    <x v="3"/>
    <x v="0"/>
    <x v="4"/>
    <n v="44.51"/>
    <x v="0"/>
    <n v="400.59"/>
    <n v="184"/>
    <x v="0"/>
    <x v="0"/>
    <n v="68.8"/>
    <x v="0"/>
    <d v="2023-10-24T00:00:00"/>
    <x v="2"/>
    <n v="83"/>
    <x v="1"/>
    <n v="0.04"/>
    <x v="1"/>
    <x v="0"/>
  </r>
  <r>
    <x v="3740"/>
    <n v="79"/>
    <x v="3"/>
    <x v="0"/>
    <x v="3"/>
    <n v="77.2"/>
    <x v="9"/>
    <n v="1158"/>
    <n v="101"/>
    <x v="0"/>
    <x v="4"/>
    <n v="37.6"/>
    <x v="1"/>
    <d v="2023-04-10T00:00:00"/>
    <x v="2"/>
    <n v="3"/>
    <x v="2"/>
    <n v="0.05"/>
    <x v="1"/>
    <x v="0"/>
  </r>
  <r>
    <x v="3741"/>
    <n v="29"/>
    <x v="1"/>
    <x v="2"/>
    <x v="2"/>
    <n v="84.28"/>
    <x v="7"/>
    <n v="674.24"/>
    <n v="171"/>
    <x v="0"/>
    <x v="4"/>
    <n v="45.1"/>
    <x v="1"/>
    <d v="2021-02-28T00:00:00"/>
    <x v="0"/>
    <n v="54"/>
    <x v="0"/>
    <n v="0.04"/>
    <x v="1"/>
    <x v="0"/>
  </r>
  <r>
    <x v="3742"/>
    <n v="72"/>
    <x v="3"/>
    <x v="1"/>
    <x v="8"/>
    <n v="170.49"/>
    <x v="6"/>
    <n v="1875.39"/>
    <n v="206"/>
    <x v="0"/>
    <x v="1"/>
    <n v="90.8"/>
    <x v="0"/>
    <d v="2023-06-11T00:00:00"/>
    <x v="2"/>
    <n v="42"/>
    <x v="0"/>
    <n v="0.21"/>
    <x v="0"/>
    <x v="0"/>
  </r>
  <r>
    <x v="3743"/>
    <n v="49"/>
    <x v="5"/>
    <x v="1"/>
    <x v="7"/>
    <n v="167.11"/>
    <x v="2"/>
    <n v="1169.77"/>
    <n v="315"/>
    <x v="0"/>
    <x v="1"/>
    <n v="0"/>
    <x v="2"/>
    <d v="2021-04-28T00:00:00"/>
    <x v="0"/>
    <n v="56"/>
    <x v="0"/>
    <n v="0.47"/>
    <x v="0"/>
    <x v="0"/>
  </r>
  <r>
    <x v="3744"/>
    <n v="65"/>
    <x v="0"/>
    <x v="1"/>
    <x v="6"/>
    <n v="193.14"/>
    <x v="2"/>
    <n v="1351.98"/>
    <n v="342"/>
    <x v="0"/>
    <x v="0"/>
    <n v="88.5"/>
    <x v="0"/>
    <d v="2024-12-31T00:00:00"/>
    <x v="2"/>
    <n v="3"/>
    <x v="2"/>
    <n v="0.17"/>
    <x v="1"/>
    <x v="0"/>
  </r>
  <r>
    <x v="3745"/>
    <n v="26"/>
    <x v="1"/>
    <x v="2"/>
    <x v="6"/>
    <n v="44.99"/>
    <x v="14"/>
    <n v="179.96"/>
    <n v="305"/>
    <x v="0"/>
    <x v="0"/>
    <n v="47"/>
    <x v="1"/>
    <d v="2022-05-21T00:00:00"/>
    <x v="0"/>
    <n v="47"/>
    <x v="0"/>
    <n v="0.21"/>
    <x v="0"/>
    <x v="0"/>
  </r>
  <r>
    <x v="3746"/>
    <n v="57"/>
    <x v="0"/>
    <x v="0"/>
    <x v="6"/>
    <n v="47.69"/>
    <x v="9"/>
    <n v="715.34999999999991"/>
    <n v="71"/>
    <x v="0"/>
    <x v="0"/>
    <n v="97.8"/>
    <x v="0"/>
    <d v="2024-08-30T00:00:00"/>
    <x v="2"/>
    <n v="10"/>
    <x v="2"/>
    <n v="0.5"/>
    <x v="0"/>
    <x v="0"/>
  </r>
  <r>
    <x v="3746"/>
    <n v="39"/>
    <x v="2"/>
    <x v="1"/>
    <x v="9"/>
    <n v="39.21"/>
    <x v="0"/>
    <n v="352.89"/>
    <n v="72"/>
    <x v="0"/>
    <x v="0"/>
    <n v="0"/>
    <x v="2"/>
    <d v="2022-06-05T00:00:00"/>
    <x v="0"/>
    <n v="80"/>
    <x v="1"/>
    <n v="0.41"/>
    <x v="0"/>
    <x v="0"/>
  </r>
  <r>
    <x v="3747"/>
    <n v="62"/>
    <x v="0"/>
    <x v="2"/>
    <x v="9"/>
    <n v="175.73"/>
    <x v="13"/>
    <n v="2460.2199999999998"/>
    <n v="221"/>
    <x v="0"/>
    <x v="1"/>
    <n v="76.099999999999994"/>
    <x v="0"/>
    <d v="2021-11-01T00:00:00"/>
    <x v="0"/>
    <n v="5"/>
    <x v="2"/>
    <n v="0.33"/>
    <x v="0"/>
    <x v="0"/>
  </r>
  <r>
    <x v="3748"/>
    <n v="58"/>
    <x v="0"/>
    <x v="1"/>
    <x v="1"/>
    <n v="44.56"/>
    <x v="6"/>
    <n v="490.16"/>
    <n v="250"/>
    <x v="0"/>
    <x v="0"/>
    <n v="78.8"/>
    <x v="0"/>
    <d v="2024-02-05T00:00:00"/>
    <x v="2"/>
    <n v="15"/>
    <x v="2"/>
    <n v="7.0000000000000007E-2"/>
    <x v="1"/>
    <x v="0"/>
  </r>
  <r>
    <x v="3748"/>
    <n v="37"/>
    <x v="2"/>
    <x v="0"/>
    <x v="4"/>
    <n v="194.41"/>
    <x v="3"/>
    <n v="1944.1"/>
    <n v="56"/>
    <x v="0"/>
    <x v="2"/>
    <n v="75.099999999999994"/>
    <x v="0"/>
    <d v="2024-03-04T00:00:00"/>
    <x v="2"/>
    <n v="80"/>
    <x v="1"/>
    <n v="0.42"/>
    <x v="0"/>
    <x v="0"/>
  </r>
  <r>
    <x v="3749"/>
    <n v="55"/>
    <x v="5"/>
    <x v="0"/>
    <x v="9"/>
    <n v="58.63"/>
    <x v="3"/>
    <n v="586.30000000000007"/>
    <n v="164"/>
    <x v="0"/>
    <x v="0"/>
    <n v="3.6"/>
    <x v="2"/>
    <d v="2022-05-24T00:00:00"/>
    <x v="0"/>
    <n v="28"/>
    <x v="2"/>
    <n v="0.51"/>
    <x v="2"/>
    <x v="0"/>
  </r>
  <r>
    <x v="3750"/>
    <n v="70"/>
    <x v="3"/>
    <x v="0"/>
    <x v="1"/>
    <n v="36.19"/>
    <x v="7"/>
    <n v="289.52"/>
    <n v="277"/>
    <x v="0"/>
    <x v="0"/>
    <n v="64.900000000000006"/>
    <x v="0"/>
    <d v="2023-07-02T00:00:00"/>
    <x v="2"/>
    <n v="17"/>
    <x v="2"/>
    <n v="0.16"/>
    <x v="1"/>
    <x v="0"/>
  </r>
  <r>
    <x v="3751"/>
    <n v="76"/>
    <x v="3"/>
    <x v="1"/>
    <x v="0"/>
    <n v="38.56"/>
    <x v="10"/>
    <n v="192.8"/>
    <n v="160"/>
    <x v="0"/>
    <x v="3"/>
    <n v="0"/>
    <x v="2"/>
    <d v="2024-10-08T00:00:00"/>
    <x v="2"/>
    <n v="93"/>
    <x v="1"/>
    <n v="0.15"/>
    <x v="1"/>
    <x v="0"/>
  </r>
  <r>
    <x v="3751"/>
    <n v="78"/>
    <x v="3"/>
    <x v="1"/>
    <x v="5"/>
    <n v="164.02"/>
    <x v="7"/>
    <n v="1312.16"/>
    <n v="89"/>
    <x v="0"/>
    <x v="1"/>
    <n v="43.5"/>
    <x v="1"/>
    <d v="2021-07-06T00:00:00"/>
    <x v="0"/>
    <n v="29"/>
    <x v="2"/>
    <n v="0.02"/>
    <x v="1"/>
    <x v="0"/>
  </r>
  <r>
    <x v="3752"/>
    <n v="48"/>
    <x v="5"/>
    <x v="1"/>
    <x v="4"/>
    <n v="61.09"/>
    <x v="12"/>
    <n v="977.44"/>
    <n v="239"/>
    <x v="0"/>
    <x v="0"/>
    <n v="99.2"/>
    <x v="0"/>
    <d v="2023-03-07T00:00:00"/>
    <x v="2"/>
    <n v="60"/>
    <x v="0"/>
    <n v="0.18"/>
    <x v="1"/>
    <x v="0"/>
  </r>
  <r>
    <x v="3753"/>
    <n v="54"/>
    <x v="5"/>
    <x v="1"/>
    <x v="0"/>
    <n v="212.48"/>
    <x v="6"/>
    <n v="2337.2799999999997"/>
    <n v="118"/>
    <x v="0"/>
    <x v="4"/>
    <n v="65.5"/>
    <x v="0"/>
    <d v="2024-08-28T00:00:00"/>
    <x v="2"/>
    <n v="23"/>
    <x v="2"/>
    <n v="0.34"/>
    <x v="0"/>
    <x v="0"/>
  </r>
  <r>
    <x v="3754"/>
    <n v="21"/>
    <x v="4"/>
    <x v="1"/>
    <x v="1"/>
    <n v="59.56"/>
    <x v="7"/>
    <n v="476.48"/>
    <n v="357"/>
    <x v="0"/>
    <x v="1"/>
    <n v="91.2"/>
    <x v="0"/>
    <d v="2024-01-23T00:00:00"/>
    <x v="2"/>
    <n v="15"/>
    <x v="2"/>
    <n v="0.03"/>
    <x v="1"/>
    <x v="0"/>
  </r>
  <r>
    <x v="3755"/>
    <n v="53"/>
    <x v="5"/>
    <x v="0"/>
    <x v="9"/>
    <n v="150.62"/>
    <x v="8"/>
    <n v="1807.44"/>
    <n v="358"/>
    <x v="0"/>
    <x v="2"/>
    <n v="82.1"/>
    <x v="0"/>
    <d v="2023-03-22T00:00:00"/>
    <x v="2"/>
    <n v="82"/>
    <x v="1"/>
    <n v="0.28999999999999998"/>
    <x v="0"/>
    <x v="0"/>
  </r>
  <r>
    <x v="3755"/>
    <n v="47"/>
    <x v="5"/>
    <x v="1"/>
    <x v="2"/>
    <n v="294.39"/>
    <x v="9"/>
    <n v="4415.8499999999995"/>
    <n v="156"/>
    <x v="0"/>
    <x v="1"/>
    <n v="25.8"/>
    <x v="1"/>
    <d v="2022-06-08T00:00:00"/>
    <x v="0"/>
    <n v="34"/>
    <x v="0"/>
    <n v="0.25"/>
    <x v="0"/>
    <x v="0"/>
  </r>
  <r>
    <x v="3756"/>
    <n v="23"/>
    <x v="4"/>
    <x v="1"/>
    <x v="0"/>
    <m/>
    <x v="7"/>
    <n v="0"/>
    <n v="193"/>
    <x v="0"/>
    <x v="1"/>
    <n v="33.4"/>
    <x v="1"/>
    <d v="2021-07-30T00:00:00"/>
    <x v="0"/>
    <n v="77"/>
    <x v="1"/>
    <n v="0.16"/>
    <x v="1"/>
    <x v="1"/>
  </r>
  <r>
    <x v="3757"/>
    <n v="47"/>
    <x v="5"/>
    <x v="2"/>
    <x v="9"/>
    <n v="63.28"/>
    <x v="9"/>
    <n v="949.2"/>
    <n v="62"/>
    <x v="0"/>
    <x v="1"/>
    <n v="34.1"/>
    <x v="1"/>
    <d v="2023-06-21T00:00:00"/>
    <x v="2"/>
    <n v="8"/>
    <x v="2"/>
    <n v="0.16"/>
    <x v="1"/>
    <x v="0"/>
  </r>
  <r>
    <x v="3758"/>
    <n v="50"/>
    <x v="5"/>
    <x v="0"/>
    <x v="3"/>
    <n v="75.44"/>
    <x v="4"/>
    <n v="452.64"/>
    <n v="193"/>
    <x v="0"/>
    <x v="1"/>
    <n v="69"/>
    <x v="0"/>
    <d v="2024-02-24T00:00:00"/>
    <x v="2"/>
    <n v="18"/>
    <x v="2"/>
    <n v="0.26"/>
    <x v="0"/>
    <x v="0"/>
  </r>
  <r>
    <x v="3759"/>
    <n v="49"/>
    <x v="5"/>
    <x v="0"/>
    <x v="7"/>
    <n v="258.77"/>
    <x v="8"/>
    <n v="3105.24"/>
    <n v="114"/>
    <x v="0"/>
    <x v="1"/>
    <n v="28.7"/>
    <x v="1"/>
    <d v="2022-03-15T00:00:00"/>
    <x v="0"/>
    <n v="98"/>
    <x v="1"/>
    <n v="0.2"/>
    <x v="1"/>
    <x v="0"/>
  </r>
  <r>
    <x v="3760"/>
    <n v="20"/>
    <x v="4"/>
    <x v="0"/>
    <x v="0"/>
    <n v="104.24"/>
    <x v="8"/>
    <n v="1250.8799999999999"/>
    <n v="187"/>
    <x v="0"/>
    <x v="4"/>
    <n v="21.8"/>
    <x v="1"/>
    <d v="2022-12-25T00:00:00"/>
    <x v="0"/>
    <n v="11"/>
    <x v="2"/>
    <n v="0.32"/>
    <x v="0"/>
    <x v="0"/>
  </r>
  <r>
    <x v="3761"/>
    <n v="34"/>
    <x v="1"/>
    <x v="0"/>
    <x v="9"/>
    <n v="156.47"/>
    <x v="8"/>
    <n v="1877.6399999999999"/>
    <n v="25"/>
    <x v="1"/>
    <x v="0"/>
    <n v="31.9"/>
    <x v="1"/>
    <d v="2021-08-23T00:00:00"/>
    <x v="0"/>
    <n v="45"/>
    <x v="0"/>
    <n v="0.46"/>
    <x v="0"/>
    <x v="0"/>
  </r>
  <r>
    <x v="3762"/>
    <n v="61"/>
    <x v="0"/>
    <x v="0"/>
    <x v="1"/>
    <n v="43.55"/>
    <x v="17"/>
    <n v="130.64999999999998"/>
    <n v="255"/>
    <x v="0"/>
    <x v="1"/>
    <n v="2.4"/>
    <x v="2"/>
    <d v="2022-05-20T00:00:00"/>
    <x v="0"/>
    <n v="7"/>
    <x v="2"/>
    <n v="0.41"/>
    <x v="0"/>
    <x v="0"/>
  </r>
  <r>
    <x v="3763"/>
    <n v="41"/>
    <x v="2"/>
    <x v="1"/>
    <x v="9"/>
    <n v="34.619999999999997"/>
    <x v="7"/>
    <n v="276.95999999999998"/>
    <n v="335"/>
    <x v="0"/>
    <x v="3"/>
    <n v="1.3"/>
    <x v="2"/>
    <d v="2024-05-12T00:00:00"/>
    <x v="2"/>
    <n v="15"/>
    <x v="2"/>
    <n v="0.14000000000000001"/>
    <x v="1"/>
    <x v="0"/>
  </r>
  <r>
    <x v="3764"/>
    <n v="55"/>
    <x v="5"/>
    <x v="1"/>
    <x v="8"/>
    <n v="48.37"/>
    <x v="1"/>
    <n v="628.80999999999995"/>
    <n v="93"/>
    <x v="0"/>
    <x v="1"/>
    <n v="93.4"/>
    <x v="0"/>
    <d v="2021-07-31T00:00:00"/>
    <x v="0"/>
    <n v="84"/>
    <x v="1"/>
    <n v="0.08"/>
    <x v="1"/>
    <x v="0"/>
  </r>
  <r>
    <x v="3765"/>
    <n v="49"/>
    <x v="5"/>
    <x v="2"/>
    <x v="5"/>
    <n v="303.77999999999997"/>
    <x v="8"/>
    <n v="3645.3599999999997"/>
    <n v="18"/>
    <x v="0"/>
    <x v="4"/>
    <n v="97.8"/>
    <x v="0"/>
    <d v="2021-11-12T00:00:00"/>
    <x v="0"/>
    <n v="25"/>
    <x v="2"/>
    <n v="0.28999999999999998"/>
    <x v="0"/>
    <x v="0"/>
  </r>
  <r>
    <x v="3766"/>
    <n v="35"/>
    <x v="1"/>
    <x v="0"/>
    <x v="9"/>
    <n v="107.47"/>
    <x v="4"/>
    <n v="644.81999999999994"/>
    <n v="43"/>
    <x v="0"/>
    <x v="2"/>
    <n v="3.8"/>
    <x v="2"/>
    <d v="2022-02-25T00:00:00"/>
    <x v="0"/>
    <n v="30"/>
    <x v="2"/>
    <n v="0.57999999999999996"/>
    <x v="2"/>
    <x v="0"/>
  </r>
  <r>
    <x v="3767"/>
    <n v="58"/>
    <x v="0"/>
    <x v="1"/>
    <x v="7"/>
    <n v="68.64"/>
    <x v="0"/>
    <n v="617.76"/>
    <n v="355"/>
    <x v="0"/>
    <x v="3"/>
    <n v="95.6"/>
    <x v="0"/>
    <d v="2021-12-25T00:00:00"/>
    <x v="0"/>
    <n v="22"/>
    <x v="2"/>
    <n v="0.31"/>
    <x v="0"/>
    <x v="0"/>
  </r>
  <r>
    <x v="3768"/>
    <n v="68"/>
    <x v="3"/>
    <x v="1"/>
    <x v="9"/>
    <n v="165.57"/>
    <x v="7"/>
    <n v="1324.56"/>
    <n v="99"/>
    <x v="0"/>
    <x v="1"/>
    <n v="72.400000000000006"/>
    <x v="0"/>
    <d v="2021-01-11T00:00:00"/>
    <x v="0"/>
    <n v="79"/>
    <x v="1"/>
    <n v="0.28000000000000003"/>
    <x v="0"/>
    <x v="0"/>
  </r>
  <r>
    <x v="3769"/>
    <n v="70"/>
    <x v="3"/>
    <x v="0"/>
    <x v="5"/>
    <n v="343.49"/>
    <x v="0"/>
    <n v="3091.41"/>
    <n v="90"/>
    <x v="0"/>
    <x v="1"/>
    <n v="5.8"/>
    <x v="2"/>
    <d v="2024-10-01T00:00:00"/>
    <x v="2"/>
    <n v="45"/>
    <x v="0"/>
    <n v="0.3"/>
    <x v="0"/>
    <x v="0"/>
  </r>
  <r>
    <x v="3770"/>
    <n v="26"/>
    <x v="1"/>
    <x v="0"/>
    <x v="2"/>
    <n v="54.65"/>
    <x v="0"/>
    <n v="491.84999999999997"/>
    <n v="99"/>
    <x v="0"/>
    <x v="0"/>
    <n v="13.2"/>
    <x v="2"/>
    <d v="2020-12-04T00:00:00"/>
    <x v="1"/>
    <n v="23"/>
    <x v="2"/>
    <n v="0.32"/>
    <x v="0"/>
    <x v="0"/>
  </r>
  <r>
    <x v="3770"/>
    <n v="78"/>
    <x v="3"/>
    <x v="0"/>
    <x v="6"/>
    <n v="85.4"/>
    <x v="4"/>
    <n v="512.40000000000009"/>
    <n v="248"/>
    <x v="0"/>
    <x v="4"/>
    <n v="37.1"/>
    <x v="1"/>
    <d v="2022-04-15T00:00:00"/>
    <x v="0"/>
    <n v="27"/>
    <x v="2"/>
    <n v="0.14000000000000001"/>
    <x v="1"/>
    <x v="0"/>
  </r>
  <r>
    <x v="3770"/>
    <n v="41"/>
    <x v="2"/>
    <x v="0"/>
    <x v="7"/>
    <n v="90.34"/>
    <x v="0"/>
    <n v="813.06000000000006"/>
    <n v="8"/>
    <x v="0"/>
    <x v="2"/>
    <n v="3"/>
    <x v="2"/>
    <d v="2022-10-24T00:00:00"/>
    <x v="0"/>
    <n v="61"/>
    <x v="0"/>
    <n v="0.5"/>
    <x v="0"/>
    <x v="0"/>
  </r>
  <r>
    <x v="3771"/>
    <n v="43"/>
    <x v="2"/>
    <x v="1"/>
    <x v="0"/>
    <n v="190.77"/>
    <x v="13"/>
    <n v="2670.78"/>
    <n v="139"/>
    <x v="0"/>
    <x v="0"/>
    <n v="27.4"/>
    <x v="1"/>
    <d v="2025-04-26T00:00:00"/>
    <x v="2"/>
    <n v="3"/>
    <x v="2"/>
    <n v="0.38"/>
    <x v="0"/>
    <x v="0"/>
  </r>
  <r>
    <x v="3771"/>
    <n v="23"/>
    <x v="4"/>
    <x v="1"/>
    <x v="7"/>
    <n v="81.11"/>
    <x v="8"/>
    <n v="973.31999999999994"/>
    <n v="343"/>
    <x v="0"/>
    <x v="4"/>
    <n v="25.9"/>
    <x v="1"/>
    <d v="2021-11-15T00:00:00"/>
    <x v="0"/>
    <n v="94"/>
    <x v="1"/>
    <n v="0.4"/>
    <x v="0"/>
    <x v="0"/>
  </r>
  <r>
    <x v="3771"/>
    <n v="73"/>
    <x v="3"/>
    <x v="0"/>
    <x v="8"/>
    <n v="64.180000000000007"/>
    <x v="0"/>
    <n v="577.62000000000012"/>
    <n v="292"/>
    <x v="0"/>
    <x v="2"/>
    <n v="94.1"/>
    <x v="0"/>
    <d v="2022-10-18T00:00:00"/>
    <x v="0"/>
    <n v="72"/>
    <x v="1"/>
    <n v="0.59"/>
    <x v="2"/>
    <x v="0"/>
  </r>
  <r>
    <x v="3772"/>
    <n v="20"/>
    <x v="4"/>
    <x v="1"/>
    <x v="6"/>
    <n v="144.18"/>
    <x v="8"/>
    <n v="1730.16"/>
    <n v="280"/>
    <x v="0"/>
    <x v="1"/>
    <n v="74.8"/>
    <x v="0"/>
    <d v="2021-03-18T00:00:00"/>
    <x v="0"/>
    <n v="40"/>
    <x v="0"/>
    <n v="0.51"/>
    <x v="2"/>
    <x v="0"/>
  </r>
  <r>
    <x v="3772"/>
    <n v="27"/>
    <x v="1"/>
    <x v="2"/>
    <x v="3"/>
    <n v="138.04"/>
    <x v="0"/>
    <n v="1242.3599999999999"/>
    <n v="112"/>
    <x v="0"/>
    <x v="4"/>
    <n v="52.7"/>
    <x v="0"/>
    <d v="2022-11-19T00:00:00"/>
    <x v="0"/>
    <n v="61"/>
    <x v="0"/>
    <n v="0.17"/>
    <x v="1"/>
    <x v="0"/>
  </r>
  <r>
    <x v="3773"/>
    <n v="62"/>
    <x v="0"/>
    <x v="0"/>
    <x v="1"/>
    <n v="71.53"/>
    <x v="2"/>
    <n v="500.71000000000004"/>
    <n v="240"/>
    <x v="0"/>
    <x v="1"/>
    <n v="17"/>
    <x v="2"/>
    <d v="2025-06-11T00:00:00"/>
    <x v="2"/>
    <n v="75"/>
    <x v="1"/>
    <n v="0.56999999999999995"/>
    <x v="2"/>
    <x v="0"/>
  </r>
  <r>
    <x v="3774"/>
    <n v="34"/>
    <x v="1"/>
    <x v="1"/>
    <x v="2"/>
    <n v="139.41999999999999"/>
    <x v="3"/>
    <n v="1394.1999999999998"/>
    <n v="132"/>
    <x v="1"/>
    <x v="4"/>
    <n v="28.9"/>
    <x v="1"/>
    <d v="2020-08-22T00:00:00"/>
    <x v="1"/>
    <n v="22"/>
    <x v="2"/>
    <n v="0.19"/>
    <x v="1"/>
    <x v="0"/>
  </r>
  <r>
    <x v="3775"/>
    <n v="79"/>
    <x v="3"/>
    <x v="2"/>
    <x v="9"/>
    <n v="155.41"/>
    <x v="3"/>
    <n v="1554.1"/>
    <n v="176"/>
    <x v="0"/>
    <x v="4"/>
    <n v="18.3"/>
    <x v="2"/>
    <d v="2022-12-19T00:00:00"/>
    <x v="0"/>
    <n v="18"/>
    <x v="2"/>
    <n v="0.39"/>
    <x v="0"/>
    <x v="0"/>
  </r>
  <r>
    <x v="3776"/>
    <n v="34"/>
    <x v="1"/>
    <x v="2"/>
    <x v="5"/>
    <n v="77.7"/>
    <x v="8"/>
    <n v="932.40000000000009"/>
    <n v="126"/>
    <x v="0"/>
    <x v="1"/>
    <n v="75.599999999999994"/>
    <x v="0"/>
    <d v="2025-01-17T00:00:00"/>
    <x v="2"/>
    <n v="70"/>
    <x v="1"/>
    <n v="0.66"/>
    <x v="2"/>
    <x v="0"/>
  </r>
  <r>
    <x v="3776"/>
    <n v="25"/>
    <x v="4"/>
    <x v="2"/>
    <x v="7"/>
    <n v="192.98"/>
    <x v="3"/>
    <n v="1929.8"/>
    <n v="301"/>
    <x v="0"/>
    <x v="0"/>
    <n v="93.9"/>
    <x v="0"/>
    <d v="2023-04-09T00:00:00"/>
    <x v="2"/>
    <n v="48"/>
    <x v="0"/>
    <n v="0.18"/>
    <x v="1"/>
    <x v="0"/>
  </r>
  <r>
    <x v="3777"/>
    <n v="45"/>
    <x v="2"/>
    <x v="1"/>
    <x v="1"/>
    <n v="110.13"/>
    <x v="7"/>
    <n v="881.04"/>
    <n v="322"/>
    <x v="0"/>
    <x v="2"/>
    <n v="77.2"/>
    <x v="0"/>
    <d v="2021-06-15T00:00:00"/>
    <x v="0"/>
    <n v="86"/>
    <x v="1"/>
    <n v="0.25"/>
    <x v="0"/>
    <x v="0"/>
  </r>
  <r>
    <x v="3778"/>
    <n v="36"/>
    <x v="2"/>
    <x v="0"/>
    <x v="6"/>
    <n v="23.59"/>
    <x v="1"/>
    <n v="306.67"/>
    <n v="117"/>
    <x v="0"/>
    <x v="4"/>
    <n v="19.399999999999999"/>
    <x v="2"/>
    <d v="2022-03-28T00:00:00"/>
    <x v="0"/>
    <n v="50"/>
    <x v="0"/>
    <n v="0.22"/>
    <x v="0"/>
    <x v="0"/>
  </r>
  <r>
    <x v="3778"/>
    <n v="40"/>
    <x v="2"/>
    <x v="0"/>
    <x v="6"/>
    <n v="83.84"/>
    <x v="0"/>
    <n v="754.56000000000006"/>
    <n v="70"/>
    <x v="0"/>
    <x v="4"/>
    <n v="50.9"/>
    <x v="0"/>
    <d v="2021-08-06T00:00:00"/>
    <x v="0"/>
    <n v="72"/>
    <x v="1"/>
    <n v="0.38"/>
    <x v="0"/>
    <x v="0"/>
  </r>
  <r>
    <x v="3779"/>
    <n v="27"/>
    <x v="1"/>
    <x v="0"/>
    <x v="9"/>
    <n v="200.44"/>
    <x v="14"/>
    <n v="801.76"/>
    <n v="129"/>
    <x v="0"/>
    <x v="3"/>
    <n v="68.3"/>
    <x v="0"/>
    <d v="2020-07-02T00:00:00"/>
    <x v="1"/>
    <n v="53"/>
    <x v="0"/>
    <n v="0.19"/>
    <x v="1"/>
    <x v="0"/>
  </r>
  <r>
    <x v="3779"/>
    <n v="59"/>
    <x v="0"/>
    <x v="2"/>
    <x v="7"/>
    <n v="130.81"/>
    <x v="0"/>
    <n v="1177.29"/>
    <n v="192"/>
    <x v="0"/>
    <x v="2"/>
    <n v="89.7"/>
    <x v="0"/>
    <d v="2020-07-07T00:00:00"/>
    <x v="1"/>
    <n v="64"/>
    <x v="0"/>
    <n v="0.64"/>
    <x v="2"/>
    <x v="0"/>
  </r>
  <r>
    <x v="3780"/>
    <n v="49"/>
    <x v="5"/>
    <x v="0"/>
    <x v="7"/>
    <n v="42.33"/>
    <x v="0"/>
    <n v="380.96999999999997"/>
    <n v="355"/>
    <x v="0"/>
    <x v="1"/>
    <n v="73.099999999999994"/>
    <x v="0"/>
    <d v="2020-08-25T00:00:00"/>
    <x v="1"/>
    <n v="73"/>
    <x v="1"/>
    <n v="0.22"/>
    <x v="0"/>
    <x v="0"/>
  </r>
  <r>
    <x v="3780"/>
    <n v="58"/>
    <x v="0"/>
    <x v="0"/>
    <x v="1"/>
    <n v="130.30000000000001"/>
    <x v="3"/>
    <n v="1303"/>
    <n v="33"/>
    <x v="0"/>
    <x v="3"/>
    <n v="37.299999999999997"/>
    <x v="1"/>
    <d v="2022-10-17T00:00:00"/>
    <x v="0"/>
    <n v="81"/>
    <x v="1"/>
    <n v="0.05"/>
    <x v="1"/>
    <x v="0"/>
  </r>
  <r>
    <x v="3781"/>
    <n v="76"/>
    <x v="3"/>
    <x v="1"/>
    <x v="3"/>
    <n v="120.79"/>
    <x v="2"/>
    <n v="845.53000000000009"/>
    <n v="237"/>
    <x v="0"/>
    <x v="1"/>
    <n v="68"/>
    <x v="0"/>
    <d v="2024-08-29T00:00:00"/>
    <x v="2"/>
    <n v="50"/>
    <x v="0"/>
    <n v="0.27"/>
    <x v="0"/>
    <x v="0"/>
  </r>
  <r>
    <x v="3782"/>
    <n v="74"/>
    <x v="3"/>
    <x v="1"/>
    <x v="8"/>
    <n v="161.21"/>
    <x v="4"/>
    <n v="967.26"/>
    <n v="296"/>
    <x v="0"/>
    <x v="3"/>
    <n v="33.200000000000003"/>
    <x v="1"/>
    <d v="2020-08-12T00:00:00"/>
    <x v="1"/>
    <n v="88"/>
    <x v="1"/>
    <n v="0.11"/>
    <x v="1"/>
    <x v="0"/>
  </r>
  <r>
    <x v="3783"/>
    <n v="31"/>
    <x v="1"/>
    <x v="0"/>
    <x v="6"/>
    <n v="25.21"/>
    <x v="7"/>
    <n v="201.68"/>
    <n v="185"/>
    <x v="0"/>
    <x v="3"/>
    <n v="81"/>
    <x v="0"/>
    <d v="2021-08-09T00:00:00"/>
    <x v="0"/>
    <n v="97"/>
    <x v="1"/>
    <n v="0.2"/>
    <x v="1"/>
    <x v="0"/>
  </r>
  <r>
    <x v="3784"/>
    <n v="51"/>
    <x v="5"/>
    <x v="2"/>
    <x v="7"/>
    <n v="80"/>
    <x v="1"/>
    <n v="1040"/>
    <n v="295"/>
    <x v="0"/>
    <x v="0"/>
    <n v="79.5"/>
    <x v="0"/>
    <d v="2020-12-16T00:00:00"/>
    <x v="1"/>
    <n v="92"/>
    <x v="1"/>
    <n v="0.02"/>
    <x v="1"/>
    <x v="0"/>
  </r>
  <r>
    <x v="3785"/>
    <n v="43"/>
    <x v="2"/>
    <x v="1"/>
    <x v="5"/>
    <n v="238.58"/>
    <x v="13"/>
    <n v="3340.1200000000003"/>
    <n v="26"/>
    <x v="0"/>
    <x v="2"/>
    <n v="98.9"/>
    <x v="0"/>
    <d v="2023-12-30T00:00:00"/>
    <x v="2"/>
    <n v="59"/>
    <x v="0"/>
    <n v="0.11"/>
    <x v="1"/>
    <x v="0"/>
  </r>
  <r>
    <x v="3786"/>
    <n v="43"/>
    <x v="2"/>
    <x v="1"/>
    <x v="8"/>
    <n v="62.34"/>
    <x v="1"/>
    <n v="810.42000000000007"/>
    <n v="69"/>
    <x v="0"/>
    <x v="4"/>
    <n v="68.7"/>
    <x v="0"/>
    <d v="2024-05-16T00:00:00"/>
    <x v="2"/>
    <n v="21"/>
    <x v="2"/>
    <n v="0.42"/>
    <x v="0"/>
    <x v="0"/>
  </r>
  <r>
    <x v="3787"/>
    <n v="71"/>
    <x v="3"/>
    <x v="0"/>
    <x v="9"/>
    <n v="63.76"/>
    <x v="3"/>
    <n v="637.6"/>
    <n v="170"/>
    <x v="0"/>
    <x v="3"/>
    <n v="34.6"/>
    <x v="1"/>
    <d v="2025-06-24T00:00:00"/>
    <x v="2"/>
    <n v="51"/>
    <x v="0"/>
    <n v="0.09"/>
    <x v="1"/>
    <x v="0"/>
  </r>
  <r>
    <x v="3788"/>
    <n v="28"/>
    <x v="1"/>
    <x v="1"/>
    <x v="8"/>
    <n v="103.98"/>
    <x v="9"/>
    <n v="1559.7"/>
    <n v="15"/>
    <x v="0"/>
    <x v="0"/>
    <n v="4"/>
    <x v="2"/>
    <d v="2023-03-18T00:00:00"/>
    <x v="2"/>
    <n v="37"/>
    <x v="0"/>
    <n v="0.18"/>
    <x v="1"/>
    <x v="0"/>
  </r>
  <r>
    <x v="3789"/>
    <n v="51"/>
    <x v="5"/>
    <x v="1"/>
    <x v="7"/>
    <n v="134.44"/>
    <x v="0"/>
    <n v="1209.96"/>
    <n v="235"/>
    <x v="0"/>
    <x v="1"/>
    <n v="6"/>
    <x v="2"/>
    <d v="2024-02-29T00:00:00"/>
    <x v="2"/>
    <n v="31"/>
    <x v="2"/>
    <n v="0.22"/>
    <x v="0"/>
    <x v="0"/>
  </r>
  <r>
    <x v="3790"/>
    <n v="22"/>
    <x v="4"/>
    <x v="0"/>
    <x v="3"/>
    <n v="87.24"/>
    <x v="0"/>
    <n v="785.16"/>
    <n v="80"/>
    <x v="0"/>
    <x v="4"/>
    <n v="65.599999999999994"/>
    <x v="0"/>
    <d v="2023-03-22T00:00:00"/>
    <x v="2"/>
    <n v="21"/>
    <x v="2"/>
    <n v="0.3"/>
    <x v="0"/>
    <x v="0"/>
  </r>
  <r>
    <x v="3791"/>
    <n v="71"/>
    <x v="3"/>
    <x v="1"/>
    <x v="9"/>
    <n v="97.47"/>
    <x v="6"/>
    <n v="1072.17"/>
    <n v="224"/>
    <x v="0"/>
    <x v="3"/>
    <n v="17.5"/>
    <x v="2"/>
    <d v="2021-07-28T00:00:00"/>
    <x v="0"/>
    <n v="21"/>
    <x v="2"/>
    <n v="0.11"/>
    <x v="1"/>
    <x v="0"/>
  </r>
  <r>
    <x v="3792"/>
    <n v="79"/>
    <x v="3"/>
    <x v="0"/>
    <x v="5"/>
    <n v="119.44"/>
    <x v="4"/>
    <n v="716.64"/>
    <n v="347"/>
    <x v="0"/>
    <x v="3"/>
    <n v="39.799999999999997"/>
    <x v="1"/>
    <d v="2023-12-23T00:00:00"/>
    <x v="2"/>
    <n v="56"/>
    <x v="0"/>
    <n v="0.1"/>
    <x v="1"/>
    <x v="0"/>
  </r>
  <r>
    <x v="3792"/>
    <n v="54"/>
    <x v="5"/>
    <x v="2"/>
    <x v="9"/>
    <n v="96.33"/>
    <x v="6"/>
    <n v="1059.6299999999999"/>
    <n v="147"/>
    <x v="0"/>
    <x v="1"/>
    <n v="91"/>
    <x v="0"/>
    <d v="2020-07-28T00:00:00"/>
    <x v="1"/>
    <n v="22"/>
    <x v="2"/>
    <n v="0.22"/>
    <x v="0"/>
    <x v="0"/>
  </r>
  <r>
    <x v="3793"/>
    <n v="65"/>
    <x v="0"/>
    <x v="0"/>
    <x v="0"/>
    <n v="152.84"/>
    <x v="12"/>
    <n v="2445.44"/>
    <n v="287"/>
    <x v="0"/>
    <x v="2"/>
    <n v="71.7"/>
    <x v="0"/>
    <d v="2024-03-23T00:00:00"/>
    <x v="2"/>
    <n v="80"/>
    <x v="1"/>
    <n v="0.28999999999999998"/>
    <x v="0"/>
    <x v="0"/>
  </r>
  <r>
    <x v="3794"/>
    <n v="38"/>
    <x v="2"/>
    <x v="0"/>
    <x v="9"/>
    <n v="178.8"/>
    <x v="1"/>
    <n v="2324.4"/>
    <n v="183"/>
    <x v="0"/>
    <x v="3"/>
    <n v="17.3"/>
    <x v="2"/>
    <d v="2025-04-22T00:00:00"/>
    <x v="2"/>
    <n v="98"/>
    <x v="1"/>
    <n v="0.12"/>
    <x v="1"/>
    <x v="0"/>
  </r>
  <r>
    <x v="3795"/>
    <n v="76"/>
    <x v="3"/>
    <x v="0"/>
    <x v="5"/>
    <n v="167.89"/>
    <x v="7"/>
    <n v="1343.12"/>
    <n v="35"/>
    <x v="0"/>
    <x v="3"/>
    <n v="51.8"/>
    <x v="0"/>
    <d v="2022-11-15T00:00:00"/>
    <x v="0"/>
    <n v="35"/>
    <x v="0"/>
    <n v="0.28000000000000003"/>
    <x v="0"/>
    <x v="0"/>
  </r>
  <r>
    <x v="3796"/>
    <n v="71"/>
    <x v="3"/>
    <x v="0"/>
    <x v="4"/>
    <n v="110.49"/>
    <x v="6"/>
    <n v="1215.3899999999999"/>
    <n v="110"/>
    <x v="0"/>
    <x v="0"/>
    <n v="95"/>
    <x v="0"/>
    <d v="2023-03-21T00:00:00"/>
    <x v="2"/>
    <n v="54"/>
    <x v="0"/>
    <n v="0.43"/>
    <x v="0"/>
    <x v="0"/>
  </r>
  <r>
    <x v="3797"/>
    <n v="48"/>
    <x v="5"/>
    <x v="0"/>
    <x v="7"/>
    <n v="117.96"/>
    <x v="2"/>
    <n v="825.71999999999991"/>
    <n v="331"/>
    <x v="0"/>
    <x v="1"/>
    <n v="66.599999999999994"/>
    <x v="0"/>
    <d v="2023-05-08T00:00:00"/>
    <x v="2"/>
    <n v="98"/>
    <x v="1"/>
    <n v="0.5"/>
    <x v="0"/>
    <x v="0"/>
  </r>
  <r>
    <x v="3797"/>
    <n v="60"/>
    <x v="0"/>
    <x v="0"/>
    <x v="0"/>
    <n v="101.71"/>
    <x v="3"/>
    <n v="1017.0999999999999"/>
    <n v="166"/>
    <x v="0"/>
    <x v="0"/>
    <n v="19.3"/>
    <x v="2"/>
    <d v="2022-06-13T00:00:00"/>
    <x v="0"/>
    <n v="36"/>
    <x v="0"/>
    <n v="0.19"/>
    <x v="1"/>
    <x v="0"/>
  </r>
  <r>
    <x v="3798"/>
    <n v="21"/>
    <x v="4"/>
    <x v="1"/>
    <x v="4"/>
    <m/>
    <x v="0"/>
    <n v="0"/>
    <n v="241"/>
    <x v="0"/>
    <x v="0"/>
    <n v="97.3"/>
    <x v="0"/>
    <d v="2024-04-04T00:00:00"/>
    <x v="2"/>
    <n v="96"/>
    <x v="1"/>
    <n v="0.39"/>
    <x v="0"/>
    <x v="1"/>
  </r>
  <r>
    <x v="3799"/>
    <n v="31"/>
    <x v="1"/>
    <x v="1"/>
    <x v="1"/>
    <n v="49.79"/>
    <x v="7"/>
    <n v="398.32"/>
    <n v="135"/>
    <x v="1"/>
    <x v="0"/>
    <n v="96.6"/>
    <x v="0"/>
    <d v="2024-12-13T00:00:00"/>
    <x v="2"/>
    <n v="82"/>
    <x v="1"/>
    <n v="0.13"/>
    <x v="1"/>
    <x v="0"/>
  </r>
  <r>
    <x v="3799"/>
    <n v="30"/>
    <x v="1"/>
    <x v="2"/>
    <x v="0"/>
    <n v="119.83"/>
    <x v="6"/>
    <n v="1318.1299999999999"/>
    <n v="175"/>
    <x v="0"/>
    <x v="2"/>
    <n v="83"/>
    <x v="0"/>
    <d v="2020-07-31T00:00:00"/>
    <x v="1"/>
    <n v="91"/>
    <x v="1"/>
    <n v="0.32"/>
    <x v="0"/>
    <x v="0"/>
  </r>
  <r>
    <x v="3800"/>
    <n v="52"/>
    <x v="5"/>
    <x v="0"/>
    <x v="0"/>
    <n v="41.6"/>
    <x v="2"/>
    <n v="291.2"/>
    <n v="206"/>
    <x v="0"/>
    <x v="0"/>
    <n v="78"/>
    <x v="0"/>
    <d v="2022-10-07T00:00:00"/>
    <x v="0"/>
    <n v="40"/>
    <x v="0"/>
    <n v="0.21"/>
    <x v="0"/>
    <x v="0"/>
  </r>
  <r>
    <x v="3801"/>
    <n v="78"/>
    <x v="3"/>
    <x v="1"/>
    <x v="8"/>
    <n v="196.95"/>
    <x v="4"/>
    <n v="1181.6999999999998"/>
    <n v="252"/>
    <x v="0"/>
    <x v="2"/>
    <n v="12.1"/>
    <x v="2"/>
    <d v="2021-07-30T00:00:00"/>
    <x v="0"/>
    <n v="87"/>
    <x v="1"/>
    <n v="0.14000000000000001"/>
    <x v="1"/>
    <x v="0"/>
  </r>
  <r>
    <x v="3802"/>
    <n v="31"/>
    <x v="1"/>
    <x v="0"/>
    <x v="4"/>
    <n v="224.79"/>
    <x v="3"/>
    <n v="2247.9"/>
    <n v="264"/>
    <x v="0"/>
    <x v="1"/>
    <n v="52"/>
    <x v="0"/>
    <d v="2022-05-05T00:00:00"/>
    <x v="0"/>
    <n v="28"/>
    <x v="2"/>
    <n v="0.27"/>
    <x v="0"/>
    <x v="0"/>
  </r>
  <r>
    <x v="3803"/>
    <n v="25"/>
    <x v="4"/>
    <x v="1"/>
    <x v="2"/>
    <n v="35.24"/>
    <x v="2"/>
    <n v="246.68"/>
    <n v="191"/>
    <x v="0"/>
    <x v="1"/>
    <n v="57.9"/>
    <x v="0"/>
    <d v="2023-08-17T00:00:00"/>
    <x v="2"/>
    <n v="71"/>
    <x v="1"/>
    <n v="0.56000000000000005"/>
    <x v="2"/>
    <x v="0"/>
  </r>
  <r>
    <x v="3803"/>
    <n v="68"/>
    <x v="3"/>
    <x v="0"/>
    <x v="7"/>
    <m/>
    <x v="3"/>
    <n v="0"/>
    <n v="224"/>
    <x v="0"/>
    <x v="2"/>
    <n v="43.2"/>
    <x v="1"/>
    <d v="2024-06-28T00:00:00"/>
    <x v="2"/>
    <n v="93"/>
    <x v="1"/>
    <n v="0.3"/>
    <x v="0"/>
    <x v="1"/>
  </r>
  <r>
    <x v="3804"/>
    <n v="79"/>
    <x v="3"/>
    <x v="0"/>
    <x v="6"/>
    <n v="98.4"/>
    <x v="2"/>
    <n v="688.80000000000007"/>
    <n v="214"/>
    <x v="0"/>
    <x v="3"/>
    <n v="97.3"/>
    <x v="0"/>
    <d v="2023-04-03T00:00:00"/>
    <x v="2"/>
    <n v="94"/>
    <x v="1"/>
    <n v="0.3"/>
    <x v="0"/>
    <x v="0"/>
  </r>
  <r>
    <x v="3805"/>
    <n v="40"/>
    <x v="2"/>
    <x v="1"/>
    <x v="4"/>
    <n v="52.15"/>
    <x v="0"/>
    <n v="469.34999999999997"/>
    <n v="44"/>
    <x v="0"/>
    <x v="0"/>
    <n v="0.8"/>
    <x v="2"/>
    <d v="2025-03-02T00:00:00"/>
    <x v="2"/>
    <n v="58"/>
    <x v="0"/>
    <n v="0.06"/>
    <x v="1"/>
    <x v="0"/>
  </r>
  <r>
    <x v="3805"/>
    <n v="56"/>
    <x v="0"/>
    <x v="1"/>
    <x v="4"/>
    <n v="30.75"/>
    <x v="4"/>
    <n v="184.5"/>
    <n v="334"/>
    <x v="0"/>
    <x v="0"/>
    <n v="0"/>
    <x v="2"/>
    <d v="2024-06-27T00:00:00"/>
    <x v="2"/>
    <n v="43"/>
    <x v="0"/>
    <n v="0.28000000000000003"/>
    <x v="0"/>
    <x v="0"/>
  </r>
  <r>
    <x v="3806"/>
    <n v="32"/>
    <x v="1"/>
    <x v="1"/>
    <x v="8"/>
    <n v="120.82"/>
    <x v="0"/>
    <n v="1087.3799999999999"/>
    <n v="297"/>
    <x v="0"/>
    <x v="1"/>
    <n v="34.5"/>
    <x v="1"/>
    <d v="2021-04-28T00:00:00"/>
    <x v="0"/>
    <n v="10"/>
    <x v="2"/>
    <n v="0.21"/>
    <x v="0"/>
    <x v="0"/>
  </r>
  <r>
    <x v="3806"/>
    <n v="63"/>
    <x v="0"/>
    <x v="0"/>
    <x v="2"/>
    <n v="200.68"/>
    <x v="8"/>
    <n v="2408.16"/>
    <n v="58"/>
    <x v="0"/>
    <x v="4"/>
    <n v="41.6"/>
    <x v="1"/>
    <d v="2020-12-04T00:00:00"/>
    <x v="1"/>
    <n v="35"/>
    <x v="0"/>
    <n v="0.3"/>
    <x v="0"/>
    <x v="0"/>
  </r>
  <r>
    <x v="3807"/>
    <n v="24"/>
    <x v="4"/>
    <x v="0"/>
    <x v="4"/>
    <n v="175.24"/>
    <x v="3"/>
    <n v="1752.4"/>
    <n v="108"/>
    <x v="0"/>
    <x v="2"/>
    <n v="0"/>
    <x v="2"/>
    <d v="2023-11-07T00:00:00"/>
    <x v="2"/>
    <n v="93"/>
    <x v="1"/>
    <n v="0.51"/>
    <x v="2"/>
    <x v="0"/>
  </r>
  <r>
    <x v="3808"/>
    <n v="24"/>
    <x v="4"/>
    <x v="1"/>
    <x v="7"/>
    <n v="62.08"/>
    <x v="0"/>
    <n v="558.72"/>
    <n v="10"/>
    <x v="0"/>
    <x v="2"/>
    <n v="97.2"/>
    <x v="0"/>
    <d v="2023-11-16T00:00:00"/>
    <x v="2"/>
    <n v="73"/>
    <x v="1"/>
    <n v="0.41"/>
    <x v="0"/>
    <x v="0"/>
  </r>
  <r>
    <x v="3808"/>
    <n v="74"/>
    <x v="3"/>
    <x v="0"/>
    <x v="0"/>
    <n v="39.24"/>
    <x v="8"/>
    <n v="470.88"/>
    <n v="45"/>
    <x v="0"/>
    <x v="4"/>
    <n v="32.5"/>
    <x v="1"/>
    <d v="2025-03-04T00:00:00"/>
    <x v="2"/>
    <n v="44"/>
    <x v="0"/>
    <n v="0.18"/>
    <x v="1"/>
    <x v="0"/>
  </r>
  <r>
    <x v="3808"/>
    <n v="46"/>
    <x v="5"/>
    <x v="1"/>
    <x v="2"/>
    <n v="107.24"/>
    <x v="6"/>
    <n v="1179.6399999999999"/>
    <n v="364"/>
    <x v="0"/>
    <x v="0"/>
    <n v="67"/>
    <x v="0"/>
    <d v="2022-03-24T00:00:00"/>
    <x v="0"/>
    <n v="69"/>
    <x v="1"/>
    <n v="0.2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02E79-2BF1-4B4C-A0DF-28B702F410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18" firstHeaderRow="1" firstDataRow="1" firstDataCol="1" rowPageCount="1" colPageCount="1"/>
  <pivotFields count="20">
    <pivotField showAll="0"/>
    <pivotField showAll="0"/>
    <pivotField showAll="0"/>
    <pivotField axis="axisRow"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items count="4">
        <item x="2"/>
        <item x="1"/>
        <item x="0"/>
        <item t="default"/>
      </items>
    </pivotField>
    <pivotField axis="axisPage" showAll="0">
      <items count="3">
        <item x="0"/>
        <item x="1"/>
        <item t="default"/>
      </items>
    </pivotField>
  </pivotFields>
  <rowFields count="1">
    <field x="3"/>
  </rowFields>
  <rowItems count="4">
    <i>
      <x/>
    </i>
    <i>
      <x v="1"/>
    </i>
    <i>
      <x v="2"/>
    </i>
    <i t="grand">
      <x/>
    </i>
  </rowItems>
  <colItems count="1">
    <i/>
  </colItems>
  <pageFields count="1">
    <pageField fld="19" item="0" hier="-1"/>
  </pageFields>
  <dataFields count="1">
    <dataField name="Average of churn_risk" fld="17" subtotal="average" baseField="3" baseItem="0" numFmtId="165"/>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D935BE-A739-4AEA-A385-69499CBCDD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H28" firstHeaderRow="1" firstDataRow="1" firstDataCol="1" rowPageCount="1" colPageCount="1"/>
  <pivotFields count="20">
    <pivotField showAll="0"/>
    <pivotField showAll="0"/>
    <pivotField showAll="0"/>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items count="4">
        <item x="2"/>
        <item x="1"/>
        <item x="0"/>
        <item t="default"/>
      </items>
    </pivotField>
    <pivotField axis="axisPage" showAll="0">
      <items count="3">
        <item x="0"/>
        <item x="1"/>
        <item t="default"/>
      </items>
    </pivotField>
  </pivotFields>
  <rowFields count="1">
    <field x="16"/>
  </rowFields>
  <rowItems count="4">
    <i>
      <x v="2"/>
    </i>
    <i>
      <x v="1"/>
    </i>
    <i>
      <x/>
    </i>
    <i t="grand">
      <x/>
    </i>
  </rowItems>
  <colItems count="1">
    <i/>
  </colItems>
  <pageFields count="1">
    <pageField fld="19" item="0" hier="-1"/>
  </pageFields>
  <dataFields count="1">
    <dataField name="Average of churn_risk" fld="17" subtotal="average" baseField="15" baseItem="0" numFmtId="165"/>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75294C-7CD5-4162-AF47-76BD3A51FF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2" firstHeaderRow="1" firstDataRow="1" firstDataCol="1" rowPageCount="1" colPageCount="1"/>
  <pivotFields count="20">
    <pivotField showAll="0"/>
    <pivotField showAll="0"/>
    <pivotField axis="axisRow" showAll="0" sortType="descending">
      <items count="7">
        <item x="4"/>
        <item x="1"/>
        <item x="2"/>
        <item x="5"/>
        <item x="0"/>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2"/>
  </rowFields>
  <rowItems count="7">
    <i>
      <x v="5"/>
    </i>
    <i>
      <x v="1"/>
    </i>
    <i>
      <x v="4"/>
    </i>
    <i>
      <x v="2"/>
    </i>
    <i>
      <x v="3"/>
    </i>
    <i>
      <x/>
    </i>
    <i t="grand">
      <x/>
    </i>
  </rowItems>
  <colItems count="1">
    <i/>
  </colItems>
  <pageFields count="1">
    <pageField fld="19" item="0" hier="-1"/>
  </pageField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6BBB67-AE33-4A92-B47E-1E36C7D914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28" firstHeaderRow="1" firstDataRow="1" firstDataCol="1" rowPageCount="1" colPageCount="1"/>
  <pivotFields count="20">
    <pivotField showAll="0"/>
    <pivotField showAll="0"/>
    <pivotField showAll="0"/>
    <pivotField showAll="0">
      <items count="4">
        <item x="1"/>
        <item x="0"/>
        <item x="2"/>
        <item t="default"/>
      </items>
    </pivotField>
    <pivotField showAll="0">
      <items count="11">
        <item x="3"/>
        <item x="8"/>
        <item x="4"/>
        <item x="9"/>
        <item x="7"/>
        <item x="0"/>
        <item x="5"/>
        <item x="6"/>
        <item x="1"/>
        <item x="2"/>
        <item t="default"/>
      </items>
    </pivotField>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showAll="0"/>
    <pivotField dataField="1" showAll="0"/>
    <pivotField showAll="0">
      <items count="4">
        <item x="2"/>
        <item x="1"/>
        <item x="0"/>
        <item t="default"/>
      </items>
    </pivotField>
    <pivotField axis="axisPage" showAll="0">
      <items count="3">
        <item x="0"/>
        <item x="1"/>
        <item t="default"/>
      </items>
    </pivotField>
  </pivotFields>
  <rowFields count="1">
    <field x="6"/>
  </rowFields>
  <rowItems count="6">
    <i>
      <x v="1"/>
    </i>
    <i>
      <x v="5"/>
    </i>
    <i>
      <x v="3"/>
    </i>
    <i>
      <x v="2"/>
    </i>
    <i>
      <x v="4"/>
    </i>
    <i t="grand">
      <x/>
    </i>
  </rowItems>
  <colItems count="1">
    <i/>
  </colItems>
  <pageFields count="1">
    <pageField fld="19" item="0" hier="-1"/>
  </pageFields>
  <dataFields count="1">
    <dataField name="Average of churn_risk" fld="17" subtotal="average" baseField="6" baseItem="0" numFmtId="165"/>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4EF50-CE90-4E3A-9095-7849A4A357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8" firstHeaderRow="1" firstDataRow="1" firstDataCol="1" rowPageCount="1" colPageCount="1"/>
  <pivotFields count="20">
    <pivotField showAll="0"/>
    <pivotField showAll="0"/>
    <pivotField showAll="0"/>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1"/>
        <item x="0"/>
        <item t="default"/>
      </items>
    </pivotField>
    <pivotField axis="axisPage" showAll="0">
      <items count="3">
        <item x="0"/>
        <item x="1"/>
        <item t="default"/>
      </items>
    </pivotField>
  </pivotFields>
  <rowFields count="1">
    <field x="14"/>
  </rowFields>
  <rowItems count="4">
    <i>
      <x/>
    </i>
    <i>
      <x v="1"/>
    </i>
    <i>
      <x v="2"/>
    </i>
    <i t="grand">
      <x/>
    </i>
  </rowItems>
  <colItems count="1">
    <i/>
  </colItems>
  <pageFields count="1">
    <pageField fld="19" item="0" hier="-1"/>
  </pageFields>
  <dataFields count="1">
    <dataField name="Average of churn_risk" fld="17" subtotal="average" baseField="14" baseItem="0" numFmtId="165"/>
  </dataFields>
  <formats count="2">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9498C7-748B-41F1-BD73-01895C9A69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5" firstHeaderRow="1" firstDataRow="1" firstDataCol="1" rowPageCount="1" colPageCount="1"/>
  <pivotFields count="20">
    <pivotField showAll="0"/>
    <pivotField showAll="0"/>
    <pivotField showAll="0"/>
    <pivotField showAll="0">
      <items count="4">
        <item x="1"/>
        <item x="0"/>
        <item x="2"/>
        <item t="default"/>
      </items>
    </pivotField>
    <pivotField axis="axisRow" showAll="0" sortType="descending">
      <items count="11">
        <item x="3"/>
        <item x="8"/>
        <item x="4"/>
        <item x="9"/>
        <item x="7"/>
        <item x="0"/>
        <item x="5"/>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items count="4">
        <item x="2"/>
        <item x="1"/>
        <item x="0"/>
        <item t="default"/>
      </items>
    </pivotField>
    <pivotField axis="axisPage" showAll="0">
      <items count="3">
        <item x="0"/>
        <item x="1"/>
        <item t="default"/>
      </items>
    </pivotField>
  </pivotFields>
  <rowFields count="1">
    <field x="4"/>
  </rowFields>
  <rowItems count="11">
    <i>
      <x v="6"/>
    </i>
    <i>
      <x v="5"/>
    </i>
    <i>
      <x v="8"/>
    </i>
    <i>
      <x v="4"/>
    </i>
    <i>
      <x/>
    </i>
    <i>
      <x v="1"/>
    </i>
    <i>
      <x v="2"/>
    </i>
    <i>
      <x v="9"/>
    </i>
    <i>
      <x v="7"/>
    </i>
    <i>
      <x v="3"/>
    </i>
    <i t="grand">
      <x/>
    </i>
  </rowItems>
  <colItems count="1">
    <i/>
  </colItems>
  <pageFields count="1">
    <pageField fld="19" item="0" hier="-1"/>
  </pageFields>
  <dataFields count="1">
    <dataField name="Average of churn_risk" fld="17" subtotal="average" baseField="4" baseItem="0" numFmtId="165"/>
  </dataFields>
  <formats count="2">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CAFFB6-FA7D-4070-8B51-815FE5BEAA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rowPageCount="1" colPageCount="1"/>
  <pivotFields count="2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1">
        <item x="3"/>
        <item x="8"/>
        <item x="4"/>
        <item x="9"/>
        <item x="7"/>
        <item x="0"/>
        <item x="5"/>
        <item x="6"/>
        <item x="1"/>
        <item x="2"/>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3"/>
  </rowFields>
  <rowItems count="4">
    <i>
      <x v="1"/>
    </i>
    <i>
      <x/>
    </i>
    <i>
      <x v="2"/>
    </i>
    <i t="grand">
      <x/>
    </i>
  </rowItems>
  <colItems count="1">
    <i/>
  </colItems>
  <pageFields count="1">
    <pageField fld="19" item="0" hier="-1"/>
  </pageFields>
  <dataFields count="1">
    <dataField name="Sum of total_orde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F1A9FC-18AC-4352-BD7B-E20EA71A06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8" firstHeaderRow="1" firstDataRow="1" firstDataCol="1" rowPageCount="1" colPageCount="1"/>
  <pivotFields count="20">
    <pivotField showAll="0"/>
    <pivotField showAll="0"/>
    <pivotField showAll="0"/>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pivotField showAll="0">
      <items count="4">
        <item x="2"/>
        <item x="1"/>
        <item x="0"/>
        <item t="default"/>
      </items>
    </pivotField>
    <pivotField axis="axisPage" showAll="0">
      <items count="3">
        <item x="0"/>
        <item x="1"/>
        <item t="default"/>
      </items>
    </pivotField>
  </pivotFields>
  <rowFields count="1">
    <field x="12"/>
  </rowFields>
  <rowItems count="4">
    <i>
      <x v="2"/>
    </i>
    <i>
      <x/>
    </i>
    <i>
      <x v="1"/>
    </i>
    <i t="grand">
      <x/>
    </i>
  </rowItems>
  <colItems count="1">
    <i/>
  </colItems>
  <pageFields count="1">
    <pageField fld="19" item="0" hier="-1"/>
  </pageFields>
  <dataFields count="1">
    <dataField name="Average of loyalty_score" fld="15"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E749C-3334-4A26-BDC5-02988094F8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rowPageCount="1" colPageCount="1"/>
  <pivotFields count="20">
    <pivotField showAll="0"/>
    <pivotField showAll="0"/>
    <pivotField showAll="0">
      <items count="7">
        <item x="4"/>
        <item x="1"/>
        <item x="2"/>
        <item x="5"/>
        <item x="0"/>
        <item x="3"/>
        <item t="default"/>
      </items>
    </pivotField>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items count="4">
        <item x="2"/>
        <item x="1"/>
        <item x="0"/>
        <item t="default"/>
      </items>
    </pivotField>
    <pivotField axis="axisPage" showAll="0">
      <items count="3">
        <item x="0"/>
        <item x="1"/>
        <item t="default"/>
      </items>
    </pivotField>
  </pivotFields>
  <rowItems count="1">
    <i/>
  </rowItems>
  <colItems count="1">
    <i/>
  </colItems>
  <pageFields count="1">
    <pageField fld="19" item="0" hier="-1"/>
  </pageFields>
  <dataFields count="1">
    <dataField name="Average Churn Risk" fld="17" subtotal="average" baseField="0" baseItem="0" numFmtId="165"/>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DFD48C-CCBC-4AD3-A0E3-885B0517B3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F12" firstHeaderRow="1" firstDataRow="1" firstDataCol="1" rowPageCount="4" colPageCount="1"/>
  <pivotFields count="20">
    <pivotField axis="axisRow" showAll="0" measureFilter="1" sortType="descending">
      <items count="38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7">
        <item x="4"/>
        <item x="1"/>
        <item x="2"/>
        <item x="5"/>
        <item x="0"/>
        <item x="3"/>
        <item t="default"/>
      </items>
    </pivotField>
    <pivotField axis="axisPage" multipleItemSelectionAllowed="1" showAll="0">
      <items count="4">
        <item x="1"/>
        <item x="0"/>
        <item x="2"/>
        <item t="default"/>
      </items>
    </pivotField>
    <pivotField axis="axisPage" showAll="0">
      <items count="11">
        <item x="3"/>
        <item x="8"/>
        <item x="4"/>
        <item x="9"/>
        <item x="7"/>
        <item x="0"/>
        <item x="5"/>
        <item x="6"/>
        <item x="1"/>
        <item x="2"/>
        <item t="default"/>
      </items>
    </pivotField>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0"/>
  </rowFields>
  <rowItems count="6">
    <i>
      <x v="1631"/>
    </i>
    <i>
      <x v="1825"/>
    </i>
    <i>
      <x v="2962"/>
    </i>
    <i>
      <x v="1751"/>
    </i>
    <i>
      <x v="1644"/>
    </i>
    <i t="grand">
      <x/>
    </i>
  </rowItems>
  <colItems count="1">
    <i/>
  </colItems>
  <pageFields count="4">
    <pageField fld="2" hier="-1"/>
    <pageField fld="19" item="0" hier="-1"/>
    <pageField fld="4" hier="-1"/>
    <pageField fld="3" hier="-1"/>
  </pageFields>
  <dataFields count="1">
    <dataField name="Sum of Revenue" fld="7" baseField="0" baseItem="0" numFmtId="164"/>
  </dataFields>
  <formats count="2">
    <format dxfId="7">
      <pivotArea outline="0" collapsedLevelsAreSubtotals="1"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C9D3AD-6A60-46AE-98F6-34000FBC6A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rowPageCount="1" colPageCount="1"/>
  <pivotFields count="20">
    <pivotField dataField="1" showAll="0"/>
    <pivotField showAll="0"/>
    <pivotField showAll="0">
      <items count="7">
        <item x="4"/>
        <item x="1"/>
        <item x="2"/>
        <item x="5"/>
        <item x="0"/>
        <item x="3"/>
        <item t="default"/>
      </items>
    </pivotField>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Items count="1">
    <i/>
  </rowItems>
  <colItems count="1">
    <i/>
  </colItems>
  <pageFields count="1">
    <pageField fld="19" item="0" hier="-1"/>
  </pageFields>
  <dataFields count="1">
    <dataField name="Total customers" fld="0" subtotal="count" baseField="0" baseItem="0"/>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1A52BD-1F2D-441C-B2DB-DDDC00585C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0:I26" firstHeaderRow="1" firstDataRow="1" firstDataCol="1" rowPageCount="4" colPageCount="1"/>
  <pivotFields count="20">
    <pivotField showAll="0"/>
    <pivotField showAll="0"/>
    <pivotField axis="axisPage" multipleItemSelectionAllowed="1" showAll="0">
      <items count="7">
        <item x="4"/>
        <item x="1"/>
        <item x="2"/>
        <item x="5"/>
        <item x="0"/>
        <item x="3"/>
        <item t="default"/>
      </items>
    </pivotField>
    <pivotField axis="axisPage" multipleItemSelectionAllowed="1" showAll="0">
      <items count="4">
        <item x="1"/>
        <item x="0"/>
        <item x="2"/>
        <item t="default"/>
      </items>
    </pivotField>
    <pivotField axis="axisPage" showAll="0">
      <items count="11">
        <item x="3"/>
        <item x="8"/>
        <item x="4"/>
        <item x="9"/>
        <item x="7"/>
        <item x="0"/>
        <item x="5"/>
        <item x="6"/>
        <item x="1"/>
        <item x="2"/>
        <item t="default"/>
      </items>
    </pivotField>
    <pivotField showAll="0"/>
    <pivotField dataField="1" showAll="0"/>
    <pivotField showAll="0"/>
    <pivotField showAll="0"/>
    <pivotField showAll="0"/>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10"/>
  </rowFields>
  <rowItems count="6">
    <i>
      <x v="1"/>
    </i>
    <i>
      <x/>
    </i>
    <i>
      <x v="3"/>
    </i>
    <i>
      <x v="4"/>
    </i>
    <i>
      <x v="2"/>
    </i>
    <i t="grand">
      <x/>
    </i>
  </rowItems>
  <colItems count="1">
    <i/>
  </colItems>
  <pageFields count="4">
    <pageField fld="4" hier="-1"/>
    <pageField fld="19" item="0" hier="-1"/>
    <pageField fld="3" hier="-1"/>
    <pageField fld="2" hier="-1"/>
  </pageFields>
  <dataFields count="1">
    <dataField name="Sum of total_orders" fld="6"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3" format="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A1D818-F88D-41F8-A952-0EE8A53AEF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0">
    <pivotField showAll="0"/>
    <pivotField showAll="0"/>
    <pivotField showAll="0">
      <items count="7">
        <item x="4"/>
        <item x="1"/>
        <item x="2"/>
        <item x="5"/>
        <item x="0"/>
        <item x="3"/>
        <item t="default"/>
      </items>
    </pivotField>
    <pivotField showAll="0">
      <items count="4">
        <item x="1"/>
        <item x="0"/>
        <item x="2"/>
        <item t="default"/>
      </items>
    </pivotField>
    <pivotField showAll="0">
      <items count="11">
        <item x="3"/>
        <item x="8"/>
        <item x="4"/>
        <item x="9"/>
        <item x="7"/>
        <item x="0"/>
        <item x="5"/>
        <item x="6"/>
        <item x="1"/>
        <item x="2"/>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Items count="1">
    <i/>
  </rowItems>
  <colItems count="1">
    <i/>
  </colItems>
  <pageFields count="1">
    <pageField fld="19" item="0" hier="-1"/>
  </pageFields>
  <dataFields count="1">
    <dataField name="Sum of total_orders" fld="6" baseField="0" baseItem="0" numFmtId="166"/>
  </dataFields>
  <formats count="3">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6F7DDC-16E7-4CA7-9C13-4074DC8EBC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I13" firstHeaderRow="1" firstDataRow="1" firstDataCol="1" rowPageCount="4" colPageCount="1"/>
  <pivotFields count="20">
    <pivotField axis="axisRow" showAll="0" measureFilter="1" sortType="descending">
      <items count="38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7">
        <item x="4"/>
        <item x="1"/>
        <item x="2"/>
        <item x="5"/>
        <item x="0"/>
        <item x="3"/>
        <item t="default"/>
      </items>
    </pivotField>
    <pivotField axis="axisPage" multipleItemSelectionAllowed="1" showAll="0">
      <items count="4">
        <item x="1"/>
        <item x="0"/>
        <item x="2"/>
        <item t="default"/>
      </items>
    </pivotField>
    <pivotField axis="axisPage" showAll="0">
      <items count="11">
        <item x="3"/>
        <item x="8"/>
        <item x="4"/>
        <item x="9"/>
        <item x="7"/>
        <item x="0"/>
        <item x="5"/>
        <item x="6"/>
        <item x="1"/>
        <item x="2"/>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0"/>
  </rowFields>
  <rowItems count="7">
    <i>
      <x v="2024"/>
    </i>
    <i>
      <x v="1644"/>
    </i>
    <i>
      <x v="1576"/>
    </i>
    <i>
      <x v="2962"/>
    </i>
    <i>
      <x v="1392"/>
    </i>
    <i>
      <x v="1301"/>
    </i>
    <i t="grand">
      <x/>
    </i>
  </rowItems>
  <colItems count="1">
    <i/>
  </colItems>
  <pageFields count="4">
    <pageField fld="19" item="0" hier="-1"/>
    <pageField fld="4" hier="-1"/>
    <pageField fld="3" hier="-1"/>
    <pageField fld="2" hier="-1"/>
  </pageFields>
  <dataFields count="1">
    <dataField name="Sum of total_orders" fld="6" baseField="0" baseItem="0"/>
  </dataFields>
  <chartFormats count="2">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A877170-E380-46FC-9DA0-CE61897279E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O11" firstHeaderRow="1" firstDataRow="2" firstDataCol="1" rowPageCount="1" colPageCount="1"/>
  <pivotFields count="20">
    <pivotField showAll="0"/>
    <pivotField showAll="0"/>
    <pivotField axis="axisRow" showAll="0" sortType="descending">
      <items count="7">
        <item x="4"/>
        <item x="1"/>
        <item x="2"/>
        <item x="5"/>
        <item x="0"/>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showAll="0"/>
    <pivotField showAll="0">
      <items count="4">
        <item x="2"/>
        <item x="1"/>
        <item x="0"/>
        <item t="default"/>
      </items>
    </pivotField>
    <pivotField axis="axisPage" showAll="0">
      <items count="3">
        <item x="0"/>
        <item x="1"/>
        <item t="default"/>
      </items>
    </pivotField>
  </pivotFields>
  <rowFields count="1">
    <field x="2"/>
  </rowFields>
  <rowItems count="7">
    <i>
      <x v="4"/>
    </i>
    <i>
      <x v="5"/>
    </i>
    <i>
      <x/>
    </i>
    <i>
      <x v="3"/>
    </i>
    <i>
      <x v="2"/>
    </i>
    <i>
      <x v="1"/>
    </i>
    <i t="grand">
      <x/>
    </i>
  </rowItems>
  <colFields count="1">
    <field x="12"/>
  </colFields>
  <colItems count="4">
    <i>
      <x/>
    </i>
    <i>
      <x v="1"/>
    </i>
    <i>
      <x v="2"/>
    </i>
    <i t="grand">
      <x/>
    </i>
  </colItems>
  <pageFields count="1">
    <pageField fld="19" item="0" hier="-1"/>
  </pageFields>
  <dataFields count="1">
    <dataField name="Average of churn_risk" fld="17" subtotal="average" baseField="15" baseItem="0" numFmtId="165"/>
  </dataFields>
  <formats count="3">
    <format dxfId="15">
      <pivotArea outline="0" collapsedLevelsAreSubtotals="1" fieldPosition="0"/>
    </format>
    <format dxfId="14">
      <pivotArea dataOnly="0" labelOnly="1" outline="0" fieldPosition="0">
        <references count="1">
          <reference field="19" count="1">
            <x v="0"/>
          </reference>
        </references>
      </pivotArea>
    </format>
    <format dxfId="13">
      <pivotArea dataOnly="0" labelOnly="1" outline="0" axis="axisValues" fieldPosition="0"/>
    </format>
  </formats>
  <chartFormats count="3">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C17755-0785-429D-8E5B-E8B7DAB176D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8:S29" firstHeaderRow="1" firstDataRow="1" firstDataCol="1" rowPageCount="1" colPageCount="1"/>
  <pivotFields count="20">
    <pivotField showAll="0"/>
    <pivotField showAll="0"/>
    <pivotField showAll="0"/>
    <pivotField showAll="0">
      <items count="4">
        <item x="1"/>
        <item x="0"/>
        <item x="2"/>
        <item t="default"/>
      </items>
    </pivotField>
    <pivotField axis="axisRow"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items count="4">
        <item x="2"/>
        <item x="1"/>
        <item x="0"/>
        <item t="default"/>
      </items>
    </pivotField>
    <pivotField axis="axisPage" showAll="0">
      <items count="3">
        <item x="0"/>
        <item x="1"/>
        <item t="default"/>
      </items>
    </pivotField>
  </pivotFields>
  <rowFields count="1">
    <field x="4"/>
  </rowFields>
  <rowItems count="11">
    <i>
      <x/>
    </i>
    <i>
      <x v="1"/>
    </i>
    <i>
      <x v="2"/>
    </i>
    <i>
      <x v="3"/>
    </i>
    <i>
      <x v="4"/>
    </i>
    <i>
      <x v="5"/>
    </i>
    <i>
      <x v="6"/>
    </i>
    <i>
      <x v="7"/>
    </i>
    <i>
      <x v="8"/>
    </i>
    <i>
      <x v="9"/>
    </i>
    <i t="grand">
      <x/>
    </i>
  </rowItems>
  <colItems count="1">
    <i/>
  </colItems>
  <pageFields count="1">
    <pageField fld="19" item="0" hier="-1"/>
  </pageFields>
  <dataFields count="1">
    <dataField name="Average of churn_risk" fld="17"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7B082E9-9764-485D-AD43-26E6B2F048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5:S9" firstHeaderRow="1" firstDataRow="1" firstDataCol="1" rowPageCount="1" colPageCount="1"/>
  <pivotFields count="20">
    <pivotField dataField="1" showAll="0"/>
    <pivotField showAll="0"/>
    <pivotField showAll="0"/>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axis="axisPage" showAll="0">
      <items count="3">
        <item x="0"/>
        <item x="1"/>
        <item t="default"/>
      </items>
    </pivotField>
  </pivotFields>
  <rowFields count="1">
    <field x="18"/>
  </rowFields>
  <rowItems count="4">
    <i>
      <x v="2"/>
    </i>
    <i>
      <x v="1"/>
    </i>
    <i>
      <x/>
    </i>
    <i t="grand">
      <x/>
    </i>
  </rowItems>
  <colItems count="1">
    <i/>
  </colItems>
  <pageFields count="1">
    <pageField fld="19" item="0" hier="-1"/>
  </pageFields>
  <dataFields count="1">
    <dataField name="Count of customer_id" fld="0" subtotal="count" showDataAs="percentOfTotal" baseField="18" baseItem="0" numFmtId="165"/>
  </dataFields>
  <formats count="2">
    <format dxfId="17">
      <pivotArea outline="0" collapsedLevelsAreSubtotals="1" fieldPosition="0"/>
    </format>
    <format dxfId="16">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8" count="1" selected="0">
            <x v="2"/>
          </reference>
        </references>
      </pivotArea>
    </chartFormat>
    <chartFormat chart="3" format="10">
      <pivotArea type="data" outline="0" fieldPosition="0">
        <references count="2">
          <reference field="4294967294" count="1" selected="0">
            <x v="0"/>
          </reference>
          <reference field="18" count="1" selected="0">
            <x v="1"/>
          </reference>
        </references>
      </pivotArea>
    </chartFormat>
    <chartFormat chart="3" format="1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52300B-14F4-4195-9FE8-098936402D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rowPageCount="1" colPageCount="1"/>
  <pivotFields count="20">
    <pivotField showAll="0"/>
    <pivotField showAll="0"/>
    <pivotField showAll="0">
      <items count="7">
        <item x="4"/>
        <item x="1"/>
        <item x="2"/>
        <item x="5"/>
        <item x="0"/>
        <item x="3"/>
        <item t="default"/>
      </items>
    </pivotField>
    <pivotField showAll="0">
      <items count="4">
        <item x="1"/>
        <item x="0"/>
        <item x="2"/>
        <item t="default"/>
      </items>
    </pivotField>
    <pivotField showAll="0">
      <items count="11">
        <item x="3"/>
        <item x="8"/>
        <item x="4"/>
        <item x="9"/>
        <item x="7"/>
        <item x="0"/>
        <item x="5"/>
        <item x="6"/>
        <item x="1"/>
        <item x="2"/>
        <item t="default"/>
      </items>
    </pivotField>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Items count="1">
    <i/>
  </rowItems>
  <colItems count="1">
    <i/>
  </colItems>
  <pageFields count="1">
    <pageField fld="19" item="0" hier="-1"/>
  </pageFields>
  <dataFields count="1">
    <dataField name="Average of avg_order_value" fld="5" subtotal="average" baseField="0" baseItem="0" numFmtId="164"/>
  </dataFields>
  <formats count="3">
    <format dxfId="20">
      <pivotArea outline="0" collapsedLevelsAreSubtotals="1" fieldPosition="0"/>
    </format>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2033312-0324-4A1D-B20D-9FBB8044AA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0:N27" firstHeaderRow="1" firstDataRow="2" firstDataCol="1" rowPageCount="1" colPageCount="1"/>
  <pivotFields count="20">
    <pivotField dataField="1" showAll="0"/>
    <pivotField showAll="0"/>
    <pivotField showAll="0">
      <items count="7">
        <item x="4"/>
        <item x="1"/>
        <item x="2"/>
        <item x="5"/>
        <item x="0"/>
        <item x="3"/>
        <item t="default"/>
      </items>
    </pivotField>
    <pivotField showAll="0">
      <items count="4">
        <item x="1"/>
        <item x="0"/>
        <item x="2"/>
        <item t="default"/>
      </items>
    </pivotField>
    <pivotField showAll="0">
      <items count="11">
        <item x="3"/>
        <item x="8"/>
        <item x="4"/>
        <item x="9"/>
        <item x="7"/>
        <item x="0"/>
        <item x="5"/>
        <item x="6"/>
        <item x="1"/>
        <item x="2"/>
        <item t="default"/>
      </items>
    </pivotField>
    <pivotField showAll="0"/>
    <pivotField showAll="0"/>
    <pivotField showAll="0"/>
    <pivotField showAll="0"/>
    <pivotField axis="axisCol" showAll="0">
      <items count="3">
        <item x="0"/>
        <item x="1"/>
        <item t="default"/>
      </items>
    </pivotField>
    <pivotField axis="axisRow" showAll="0">
      <items count="6">
        <item x="2"/>
        <item x="0"/>
        <item x="1"/>
        <item x="4"/>
        <item x="3"/>
        <item t="default"/>
      </items>
    </pivotField>
    <pivotField showAll="0"/>
    <pivotField showAll="0"/>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10"/>
  </rowFields>
  <rowItems count="6">
    <i>
      <x/>
    </i>
    <i>
      <x v="1"/>
    </i>
    <i>
      <x v="2"/>
    </i>
    <i>
      <x v="3"/>
    </i>
    <i>
      <x v="4"/>
    </i>
    <i t="grand">
      <x/>
    </i>
  </rowItems>
  <colFields count="1">
    <field x="9"/>
  </colFields>
  <colItems count="3">
    <i>
      <x/>
    </i>
    <i>
      <x v="1"/>
    </i>
    <i t="grand">
      <x/>
    </i>
  </colItems>
  <pageFields count="1">
    <pageField fld="19" item="0" hier="-1"/>
  </pageFields>
  <dataFields count="1">
    <dataField name="Count of customer_id" fld="0" subtotal="count" baseField="0" baseItem="0"/>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0"/>
          </reference>
        </references>
      </pivotArea>
    </chartFormat>
    <chartFormat chart="3" format="3"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03567BC-A76F-4CAE-BE32-4E9E9B9F46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F24" firstHeaderRow="1" firstDataRow="1" firstDataCol="1" rowPageCount="4" colPageCount="1"/>
  <pivotFields count="20">
    <pivotField showAll="0"/>
    <pivotField showAll="0"/>
    <pivotField axis="axisPage" multipleItemSelectionAllowed="1" showAll="0">
      <items count="7">
        <item x="4"/>
        <item x="1"/>
        <item x="2"/>
        <item x="5"/>
        <item x="0"/>
        <item x="3"/>
        <item t="default"/>
      </items>
    </pivotField>
    <pivotField axis="axisPage" multipleItemSelectionAllowed="1" showAll="0">
      <items count="4">
        <item x="1"/>
        <item x="0"/>
        <item x="2"/>
        <item t="default"/>
      </items>
    </pivotField>
    <pivotField axis="axisPage" showAll="0">
      <items count="11">
        <item x="3"/>
        <item x="8"/>
        <item x="4"/>
        <item x="9"/>
        <item x="7"/>
        <item x="0"/>
        <item x="5"/>
        <item x="6"/>
        <item x="1"/>
        <item x="2"/>
        <item t="default"/>
      </items>
    </pivotField>
    <pivotField showAll="0"/>
    <pivotField dataField="1"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4">
        <item x="2"/>
        <item x="1"/>
        <item x="0"/>
        <item t="default"/>
      </items>
    </pivotField>
    <pivotField axis="axisPage" showAll="0">
      <items count="3">
        <item x="0"/>
        <item x="1"/>
        <item t="default"/>
      </items>
    </pivotField>
  </pivotFields>
  <rowFields count="1">
    <field x="12"/>
  </rowFields>
  <rowItems count="4">
    <i>
      <x/>
    </i>
    <i>
      <x v="2"/>
    </i>
    <i>
      <x v="1"/>
    </i>
    <i t="grand">
      <x/>
    </i>
  </rowItems>
  <colItems count="1">
    <i/>
  </colItems>
  <pageFields count="4">
    <pageField fld="19" item="0" hier="-1"/>
    <pageField fld="4" hier="-1"/>
    <pageField fld="2" hier="-1"/>
    <pageField fld="3" hier="-1"/>
  </pageFields>
  <dataFields count="1">
    <dataField name="Sum of total_orde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risk_categories" xr10:uid="{FF596193-E29D-4B35-B099-78BBE0E0765E}" sourceName="Churn risk categories ">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8"/>
    <pivotTable tabId="2"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2" name="PivotTable12"/>
    <pivotTable tabId="2" name="PivotTable7"/>
  </pivotTables>
  <data>
    <tabular pivotCacheId="72456674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E4E2A9-582A-41A2-B3B7-77B96775622B}" sourceName="country">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8"/>
    <pivotTable tabId="2"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2" name="PivotTable12"/>
    <pivotTable tabId="2" name="PivotTable7"/>
  </pivotTables>
  <data>
    <tabular pivotCacheId="724566744">
      <items count="10">
        <i x="3" s="1"/>
        <i x="8" s="1"/>
        <i x="4" s="1"/>
        <i x="9" s="1"/>
        <i x="7" s="1"/>
        <i x="0" s="1"/>
        <i x="5" s="1"/>
        <i x="6"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310077-34E0-478E-903A-9EEB06B3F693}" sourceName="gender">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8"/>
    <pivotTable tabId="2"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2" name="PivotTable12"/>
    <pivotTable tabId="2" name="PivotTable7"/>
  </pivotTables>
  <data>
    <tabular pivotCacheId="72456674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risk categories " xr10:uid="{9E3C1538-EABF-41CF-96DC-425596C34025}" cache="Slicer_Churn_risk_categories" caption="Churn risk categories " style="deb" rowHeight="241300"/>
  <slicer name="country" xr10:uid="{A7EBDADB-5C63-4FA0-BB6D-C2DD34D297F7}" cache="Slicer_country" caption="country" columnCount="3" style="deb" rowHeight="241300"/>
  <slicer name="gender" xr10:uid="{8A6B782F-A8ED-4D82-9BD3-4AB0833350A5}" cache="Slicer_gender" caption="gender" style="de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19BE8F-9AFC-4EB4-AF7C-8B483EC64A00}" name="Table1" displayName="Table1" ref="A1:T5001" totalsRowShown="0">
  <autoFilter ref="A1:T5001" xr:uid="{D9E65D6C-1705-4043-BF4F-27732E48E588}"/>
  <sortState xmlns:xlrd2="http://schemas.microsoft.com/office/spreadsheetml/2017/richdata2" ref="A2:T5001">
    <sortCondition ref="A2:A5001"/>
  </sortState>
  <tableColumns count="20">
    <tableColumn id="1" xr3:uid="{3EDE3F0A-838D-4B76-B51A-62BCD0EF5215}" name="customer_id"/>
    <tableColumn id="2" xr3:uid="{3DC1262B-B826-4CB6-B360-D3ADCA34D747}" name="age"/>
    <tableColumn id="3" xr3:uid="{829311AF-BD29-409A-91C1-83956E403F09}" name="Age range">
      <calculatedColumnFormula>IF(B2&lt;=25,"18-25",IF(B2&lt;=35,"26-35",IF(B2&lt;=45,"36-45",IF(B2&lt;=55,"46-55",IF(B2&lt;=65,"55-65","66-69")))))</calculatedColumnFormula>
    </tableColumn>
    <tableColumn id="4" xr3:uid="{8A9B2A35-EC08-4127-90E1-AA53F932DCBC}" name="gender"/>
    <tableColumn id="5" xr3:uid="{C873F5B8-CA0F-479F-831D-140917E0E68E}" name="country"/>
    <tableColumn id="6" xr3:uid="{6B2DF72B-E1F3-4BD5-8D6D-1E461B5FB7AC}" name="avg_order_value"/>
    <tableColumn id="7" xr3:uid="{408820D4-1AA1-4F0A-9FDA-08C45AA886DB}" name="total_orders"/>
    <tableColumn id="20" xr3:uid="{82450C09-6D33-47BF-A397-5A83036D32AB}" name="Revenue" dataDxfId="0">
      <calculatedColumnFormula>Table1[[#This Row],[total_orders]]*Table1[[#This Row],[avg_order_value]]</calculatedColumnFormula>
    </tableColumn>
    <tableColumn id="8" xr3:uid="{2775E6FE-35D0-45D6-A27D-9693CE109FFA}" name="last_purchase"/>
    <tableColumn id="9" xr3:uid="{1D78155E-093C-4DF3-9E7A-78F7EBC939DE}" name="is_fraudulent"/>
    <tableColumn id="10" xr3:uid="{1DAA5E76-2386-4524-9857-DB695BE81666}" name="preferred_category"/>
    <tableColumn id="11" xr3:uid="{22E96FDB-ACF0-4125-8008-C347BC71B141}" name="email_open_rate"/>
    <tableColumn id="12" xr3:uid="{A159211C-DC29-4E46-906D-EE8430447000}" name="Email Engagement">
      <calculatedColumnFormula>IF(L2&lt;=20,"Low",IF(L2&lt;=50,"Medium","High"))</calculatedColumnFormula>
    </tableColumn>
    <tableColumn id="13" xr3:uid="{6167FC8D-3070-451C-AADB-1C3DF2955983}" name="customer_since" dataDxfId="2"/>
    <tableColumn id="19" xr3:uid="{89EA474C-6805-47CF-8866-82C7B2C628CA}" name="Customer Tenure" dataDxfId="1">
      <calculatedColumnFormula>IF(YEAR(Table1[[#This Row],[customer_since]])&gt;=2023, "New",IF(YEAR(Table1[[#This Row],[customer_since]])&gt;=2021, "Medium", "Long term"))</calculatedColumnFormula>
    </tableColumn>
    <tableColumn id="14" xr3:uid="{843E0FCF-8FF4-4D53-8E6C-4FFAE55C833B}" name="loyalty_score"/>
    <tableColumn id="15" xr3:uid="{9BB5666E-CCBB-4A30-88E0-66F7C22312DE}" name="Loyalty level">
      <calculatedColumnFormula>IF(P2&lt;=33,"Low",IF(P2&lt;=66,"Medium","High"))</calculatedColumnFormula>
    </tableColumn>
    <tableColumn id="16" xr3:uid="{008822E8-9118-4095-95A8-170D83C424FE}" name="churn_risk"/>
    <tableColumn id="17" xr3:uid="{FA5C38E9-004F-48F6-AF43-282B56CC7AD7}" name="Churn risk categories ">
      <calculatedColumnFormula>IF(R2&lt;=0.2,"Low",IF(R2&lt;=0.5,"Medium","High"))</calculatedColumnFormula>
    </tableColumn>
    <tableColumn id="18" xr3:uid="{45A25242-2806-4D79-9EFD-EF6299EC4109}" name="column issue flagged"/>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b="1">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rinterSettings" Target="../printerSettings/printerSettings2.bin"/><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E65C-B52C-41A6-B7B4-ED5D3E8D7BC5}">
  <sheetPr>
    <pageSetUpPr fitToPage="1"/>
  </sheetPr>
  <dimension ref="A1"/>
  <sheetViews>
    <sheetView showGridLines="0" showRowColHeaders="0" tabSelected="1" zoomScale="93" zoomScaleNormal="93" zoomScaleSheetLayoutView="100" workbookViewId="0">
      <selection activeCell="AA2" sqref="AA2"/>
    </sheetView>
  </sheetViews>
  <sheetFormatPr defaultRowHeight="14.5" x14ac:dyDescent="0.35"/>
  <cols>
    <col min="2" max="2" width="8.7265625" customWidth="1"/>
    <col min="14" max="14" width="8.7265625" customWidth="1"/>
  </cols>
  <sheetData/>
  <pageMargins left="0.25" right="0.25" top="0.75" bottom="0.75" header="0.3" footer="0.3"/>
  <pageSetup paperSize="9" scale="7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7C8E-37EA-4529-B6A1-AA5EE837586E}">
  <dimension ref="A4:AC29"/>
  <sheetViews>
    <sheetView showGridLines="0" showRowColHeaders="0" topLeftCell="A2" workbookViewId="0">
      <selection activeCell="S37" sqref="S37"/>
    </sheetView>
  </sheetViews>
  <sheetFormatPr defaultRowHeight="14.5" x14ac:dyDescent="0.35"/>
  <sheetData>
    <row r="4" spans="1:29" x14ac:dyDescent="0.35">
      <c r="A4" t="s">
        <v>3868</v>
      </c>
      <c r="AC4" t="s">
        <v>3866</v>
      </c>
    </row>
    <row r="5" spans="1:29" x14ac:dyDescent="0.35">
      <c r="A5" t="s">
        <v>3867</v>
      </c>
    </row>
    <row r="6" spans="1:29" x14ac:dyDescent="0.35">
      <c r="A6" t="s">
        <v>3869</v>
      </c>
    </row>
    <row r="7" spans="1:29" x14ac:dyDescent="0.35">
      <c r="A7" t="s">
        <v>3870</v>
      </c>
    </row>
    <row r="8" spans="1:29" x14ac:dyDescent="0.35">
      <c r="A8" t="s">
        <v>3871</v>
      </c>
    </row>
    <row r="9" spans="1:29" x14ac:dyDescent="0.35">
      <c r="A9" t="s">
        <v>3872</v>
      </c>
    </row>
    <row r="10" spans="1:29" x14ac:dyDescent="0.35">
      <c r="A10" t="s">
        <v>3873</v>
      </c>
    </row>
    <row r="11" spans="1:29" x14ac:dyDescent="0.35">
      <c r="A11" t="s">
        <v>3874</v>
      </c>
    </row>
    <row r="12" spans="1:29" x14ac:dyDescent="0.35">
      <c r="A12" t="s">
        <v>3876</v>
      </c>
    </row>
    <row r="13" spans="1:29" x14ac:dyDescent="0.35">
      <c r="A13" t="s">
        <v>3877</v>
      </c>
    </row>
    <row r="14" spans="1:29" x14ac:dyDescent="0.35">
      <c r="A14" t="s">
        <v>3878</v>
      </c>
    </row>
    <row r="15" spans="1:29" x14ac:dyDescent="0.35">
      <c r="A15" t="s">
        <v>3879</v>
      </c>
    </row>
    <row r="16" spans="1:29" x14ac:dyDescent="0.35">
      <c r="A16" t="s">
        <v>3880</v>
      </c>
    </row>
    <row r="17" spans="1:1" x14ac:dyDescent="0.35">
      <c r="A17" t="s">
        <v>3911</v>
      </c>
    </row>
    <row r="18" spans="1:1" x14ac:dyDescent="0.35">
      <c r="A18" t="s">
        <v>3890</v>
      </c>
    </row>
    <row r="19" spans="1:1" x14ac:dyDescent="0.35">
      <c r="A19" t="s">
        <v>3881</v>
      </c>
    </row>
    <row r="20" spans="1:1" x14ac:dyDescent="0.35">
      <c r="A20" t="s">
        <v>3912</v>
      </c>
    </row>
    <row r="21" spans="1:1" x14ac:dyDescent="0.35">
      <c r="A21" t="s">
        <v>3913</v>
      </c>
    </row>
    <row r="22" spans="1:1" x14ac:dyDescent="0.35">
      <c r="A22" t="s">
        <v>3887</v>
      </c>
    </row>
    <row r="23" spans="1:1" x14ac:dyDescent="0.35">
      <c r="A23" t="s">
        <v>3888</v>
      </c>
    </row>
    <row r="24" spans="1:1" x14ac:dyDescent="0.35">
      <c r="A24" t="s">
        <v>3893</v>
      </c>
    </row>
    <row r="25" spans="1:1" x14ac:dyDescent="0.35">
      <c r="A25" t="s">
        <v>3894</v>
      </c>
    </row>
    <row r="26" spans="1:1" x14ac:dyDescent="0.35">
      <c r="A26" t="s">
        <v>3895</v>
      </c>
    </row>
    <row r="27" spans="1:1" x14ac:dyDescent="0.35">
      <c r="A27" t="s">
        <v>3896</v>
      </c>
    </row>
    <row r="28" spans="1:1" x14ac:dyDescent="0.35">
      <c r="A28" t="s">
        <v>3897</v>
      </c>
    </row>
    <row r="29" spans="1:1" x14ac:dyDescent="0.35">
      <c r="A29" t="s">
        <v>3910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67122-1784-4548-8285-4688C2C9A9CA}">
  <dimension ref="A5:A16"/>
  <sheetViews>
    <sheetView showGridLines="0" showRowColHeaders="0" workbookViewId="0">
      <selection activeCell="B30" sqref="B30"/>
    </sheetView>
  </sheetViews>
  <sheetFormatPr defaultRowHeight="14.5" x14ac:dyDescent="0.35"/>
  <sheetData>
    <row r="5" spans="1:1" x14ac:dyDescent="0.35">
      <c r="A5" t="s">
        <v>3898</v>
      </c>
    </row>
    <row r="6" spans="1:1" x14ac:dyDescent="0.35">
      <c r="A6" t="s">
        <v>3899</v>
      </c>
    </row>
    <row r="7" spans="1:1" x14ac:dyDescent="0.35">
      <c r="A7" t="s">
        <v>3900</v>
      </c>
    </row>
    <row r="8" spans="1:1" x14ac:dyDescent="0.35">
      <c r="A8" t="s">
        <v>3901</v>
      </c>
    </row>
    <row r="9" spans="1:1" x14ac:dyDescent="0.35">
      <c r="A9" t="s">
        <v>3902</v>
      </c>
    </row>
    <row r="10" spans="1:1" x14ac:dyDescent="0.35">
      <c r="A10" t="s">
        <v>3903</v>
      </c>
    </row>
    <row r="11" spans="1:1" x14ac:dyDescent="0.35">
      <c r="A11" t="s">
        <v>3904</v>
      </c>
    </row>
    <row r="12" spans="1:1" x14ac:dyDescent="0.35">
      <c r="A12" t="s">
        <v>3905</v>
      </c>
    </row>
    <row r="13" spans="1:1" x14ac:dyDescent="0.35">
      <c r="A13" t="s">
        <v>3906</v>
      </c>
    </row>
    <row r="14" spans="1:1" x14ac:dyDescent="0.35">
      <c r="A14" t="s">
        <v>3907</v>
      </c>
    </row>
    <row r="15" spans="1:1" x14ac:dyDescent="0.35">
      <c r="A15" t="s">
        <v>3908</v>
      </c>
    </row>
    <row r="16" spans="1:1" x14ac:dyDescent="0.35">
      <c r="A16" t="s">
        <v>3909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F0A4-72A5-450A-99A3-5988F35C307F}">
  <dimension ref="B1:N28"/>
  <sheetViews>
    <sheetView showGridLines="0" showRowColHeaders="0" topLeftCell="F1" workbookViewId="0">
      <selection activeCell="X28" sqref="X28"/>
    </sheetView>
  </sheetViews>
  <sheetFormatPr defaultRowHeight="14.5" x14ac:dyDescent="0.35"/>
  <cols>
    <col min="2" max="2" width="18.26953125" bestFit="1" customWidth="1"/>
    <col min="3" max="3" width="14.36328125" bestFit="1" customWidth="1"/>
    <col min="6" max="6" width="12.36328125" bestFit="1" customWidth="1"/>
    <col min="7" max="7" width="18.26953125" bestFit="1" customWidth="1"/>
    <col min="8" max="8" width="19.1796875" bestFit="1" customWidth="1"/>
    <col min="10" max="10" width="18.26953125" bestFit="1" customWidth="1"/>
    <col min="11" max="11" width="19.1796875" bestFit="1" customWidth="1"/>
    <col min="13" max="13" width="18.26953125" bestFit="1" customWidth="1"/>
    <col min="14" max="14" width="19.1796875" bestFit="1" customWidth="1"/>
  </cols>
  <sheetData>
    <row r="1" spans="2:14" x14ac:dyDescent="0.35">
      <c r="B1" s="2" t="s">
        <v>3840</v>
      </c>
    </row>
    <row r="2" spans="2:14" x14ac:dyDescent="0.35">
      <c r="G2" s="2" t="s">
        <v>3840</v>
      </c>
      <c r="J2" s="2" t="s">
        <v>3840</v>
      </c>
      <c r="M2" s="2" t="s">
        <v>3840</v>
      </c>
    </row>
    <row r="3" spans="2:14" x14ac:dyDescent="0.35">
      <c r="B3" s="2" t="s">
        <v>3853</v>
      </c>
      <c r="C3" t="s">
        <v>3845</v>
      </c>
    </row>
    <row r="4" spans="2:14" x14ac:dyDescent="0.35">
      <c r="B4" s="5" t="s">
        <v>21</v>
      </c>
      <c r="C4">
        <v>21914</v>
      </c>
      <c r="G4" s="2" t="s">
        <v>3853</v>
      </c>
      <c r="H4" t="s">
        <v>3875</v>
      </c>
      <c r="J4" s="2" t="s">
        <v>3853</v>
      </c>
      <c r="K4" s="4" t="s">
        <v>3852</v>
      </c>
      <c r="M4" s="2" t="s">
        <v>3853</v>
      </c>
      <c r="N4" s="4" t="s">
        <v>3852</v>
      </c>
    </row>
    <row r="5" spans="2:14" x14ac:dyDescent="0.35">
      <c r="B5" s="5" t="s">
        <v>14</v>
      </c>
      <c r="C5">
        <v>20976</v>
      </c>
      <c r="G5" s="5" t="s">
        <v>3849</v>
      </c>
      <c r="H5">
        <v>51.031794095382288</v>
      </c>
      <c r="J5" s="5" t="s">
        <v>37</v>
      </c>
      <c r="K5" s="4">
        <v>0.29153526970954363</v>
      </c>
      <c r="M5" s="5" t="s">
        <v>3891</v>
      </c>
      <c r="N5" s="4">
        <v>0.29086872586872575</v>
      </c>
    </row>
    <row r="6" spans="2:14" x14ac:dyDescent="0.35">
      <c r="B6" s="5" t="s">
        <v>25</v>
      </c>
      <c r="C6">
        <v>4569</v>
      </c>
      <c r="G6" s="5" t="s">
        <v>3848</v>
      </c>
      <c r="H6">
        <v>50.196498905908093</v>
      </c>
      <c r="J6" s="5" t="s">
        <v>50</v>
      </c>
      <c r="K6" s="4">
        <v>0.29118503118503103</v>
      </c>
      <c r="M6" s="5" t="s">
        <v>3849</v>
      </c>
      <c r="N6" s="4">
        <v>0.28648678414096918</v>
      </c>
    </row>
    <row r="7" spans="2:14" x14ac:dyDescent="0.35">
      <c r="B7" s="5" t="s">
        <v>3854</v>
      </c>
      <c r="C7">
        <v>47459</v>
      </c>
      <c r="G7" s="5" t="s">
        <v>3850</v>
      </c>
      <c r="H7">
        <v>49.361061946902652</v>
      </c>
      <c r="J7" s="5" t="s">
        <v>52</v>
      </c>
      <c r="K7" s="4">
        <v>0.28991247264770231</v>
      </c>
      <c r="M7" s="5" t="s">
        <v>3892</v>
      </c>
      <c r="N7" s="4">
        <v>0.2822980849292247</v>
      </c>
    </row>
    <row r="8" spans="2:14" x14ac:dyDescent="0.35">
      <c r="G8" s="5" t="s">
        <v>3854</v>
      </c>
      <c r="H8">
        <v>50.230152027027025</v>
      </c>
      <c r="J8" s="5" t="s">
        <v>35</v>
      </c>
      <c r="K8" s="4">
        <v>0.28914046121593301</v>
      </c>
      <c r="M8" s="5" t="s">
        <v>3854</v>
      </c>
      <c r="N8" s="4">
        <v>0.2848416385135133</v>
      </c>
    </row>
    <row r="9" spans="2:14" x14ac:dyDescent="0.35">
      <c r="J9" s="5" t="s">
        <v>22</v>
      </c>
      <c r="K9" s="4">
        <v>0.28769072164948478</v>
      </c>
    </row>
    <row r="10" spans="2:14" x14ac:dyDescent="0.35">
      <c r="J10" s="5" t="s">
        <v>15</v>
      </c>
      <c r="K10" s="4">
        <v>0.2869565217391305</v>
      </c>
    </row>
    <row r="11" spans="2:14" x14ac:dyDescent="0.35">
      <c r="J11" s="5" t="s">
        <v>28</v>
      </c>
      <c r="K11" s="4">
        <v>0.28602591792656579</v>
      </c>
    </row>
    <row r="12" spans="2:14" x14ac:dyDescent="0.35">
      <c r="G12" s="2" t="s">
        <v>3840</v>
      </c>
      <c r="J12" s="5" t="s">
        <v>18</v>
      </c>
      <c r="K12" s="4">
        <v>0.28586419753086423</v>
      </c>
    </row>
    <row r="13" spans="2:14" x14ac:dyDescent="0.35">
      <c r="B13" s="2" t="s">
        <v>3840</v>
      </c>
      <c r="J13" s="5" t="s">
        <v>26</v>
      </c>
      <c r="K13" s="4">
        <v>0.27373873873873861</v>
      </c>
    </row>
    <row r="14" spans="2:14" x14ac:dyDescent="0.35">
      <c r="G14" s="2" t="s">
        <v>3853</v>
      </c>
      <c r="H14" s="4" t="s">
        <v>3852</v>
      </c>
      <c r="J14" s="5" t="s">
        <v>44</v>
      </c>
      <c r="K14" s="4">
        <v>0.26566945606694575</v>
      </c>
    </row>
    <row r="15" spans="2:14" x14ac:dyDescent="0.35">
      <c r="B15" s="2" t="s">
        <v>3853</v>
      </c>
      <c r="C15" t="s">
        <v>3856</v>
      </c>
      <c r="G15" s="5" t="s">
        <v>14</v>
      </c>
      <c r="H15" s="4">
        <v>0.28697916666666617</v>
      </c>
      <c r="J15" s="5" t="s">
        <v>3854</v>
      </c>
      <c r="K15" s="4">
        <v>0.2848416385135133</v>
      </c>
    </row>
    <row r="16" spans="2:14" x14ac:dyDescent="0.35">
      <c r="B16" s="5" t="s">
        <v>3862</v>
      </c>
      <c r="C16">
        <v>1188273.1599999997</v>
      </c>
      <c r="G16" s="5" t="s">
        <v>21</v>
      </c>
      <c r="H16" s="4">
        <v>0.28420396862021191</v>
      </c>
    </row>
    <row r="17" spans="2:11" x14ac:dyDescent="0.35">
      <c r="B17" s="5" t="s">
        <v>3858</v>
      </c>
      <c r="C17">
        <v>946748.97999999963</v>
      </c>
      <c r="G17" s="5" t="s">
        <v>25</v>
      </c>
      <c r="H17" s="4">
        <v>0.27798687089715546</v>
      </c>
    </row>
    <row r="18" spans="2:11" x14ac:dyDescent="0.35">
      <c r="B18" s="5" t="s">
        <v>3861</v>
      </c>
      <c r="C18">
        <v>813197.66000000131</v>
      </c>
      <c r="G18" s="5" t="s">
        <v>3854</v>
      </c>
      <c r="H18" s="4">
        <v>0.2848416385135128</v>
      </c>
    </row>
    <row r="19" spans="2:11" x14ac:dyDescent="0.35">
      <c r="B19" s="5" t="s">
        <v>3859</v>
      </c>
      <c r="C19">
        <v>806443.25000000023</v>
      </c>
    </row>
    <row r="20" spans="2:11" x14ac:dyDescent="0.35">
      <c r="B20" s="5" t="s">
        <v>3860</v>
      </c>
      <c r="C20">
        <v>796721.40999999992</v>
      </c>
      <c r="J20" s="2" t="s">
        <v>3840</v>
      </c>
    </row>
    <row r="21" spans="2:11" x14ac:dyDescent="0.35">
      <c r="B21" s="5" t="s">
        <v>3857</v>
      </c>
      <c r="C21">
        <v>625274.08000000042</v>
      </c>
    </row>
    <row r="22" spans="2:11" x14ac:dyDescent="0.35">
      <c r="B22" s="5" t="s">
        <v>3854</v>
      </c>
      <c r="C22">
        <v>5176658.540000001</v>
      </c>
      <c r="G22" s="2" t="s">
        <v>3840</v>
      </c>
      <c r="J22" s="2" t="s">
        <v>3853</v>
      </c>
      <c r="K22" s="4" t="s">
        <v>3852</v>
      </c>
    </row>
    <row r="23" spans="2:11" x14ac:dyDescent="0.35">
      <c r="J23" s="5" t="s">
        <v>3882</v>
      </c>
      <c r="K23" s="4">
        <v>0.30007042253521127</v>
      </c>
    </row>
    <row r="24" spans="2:11" x14ac:dyDescent="0.35">
      <c r="G24" s="2" t="s">
        <v>3853</v>
      </c>
      <c r="H24" s="4" t="s">
        <v>3852</v>
      </c>
      <c r="J24" s="5" t="s">
        <v>3886</v>
      </c>
      <c r="K24" s="4">
        <v>0.29764705882352938</v>
      </c>
    </row>
    <row r="25" spans="2:11" x14ac:dyDescent="0.35">
      <c r="G25" s="5" t="s">
        <v>3849</v>
      </c>
      <c r="H25" s="4">
        <v>0.28739805825242692</v>
      </c>
      <c r="J25" s="5" t="s">
        <v>3884</v>
      </c>
      <c r="K25" s="4">
        <v>0.28773904851625032</v>
      </c>
    </row>
    <row r="26" spans="2:11" x14ac:dyDescent="0.35">
      <c r="G26" s="5" t="s">
        <v>3850</v>
      </c>
      <c r="H26" s="4">
        <v>0.28385053831538953</v>
      </c>
      <c r="J26" s="5" t="s">
        <v>3883</v>
      </c>
      <c r="K26" s="4">
        <v>0.2822758284600389</v>
      </c>
    </row>
    <row r="27" spans="2:11" x14ac:dyDescent="0.35">
      <c r="G27" s="5" t="s">
        <v>3848</v>
      </c>
      <c r="H27" s="4">
        <v>0.28336228287841148</v>
      </c>
      <c r="J27" s="5" t="s">
        <v>3885</v>
      </c>
      <c r="K27" s="4">
        <v>0.27671641791044777</v>
      </c>
    </row>
    <row r="28" spans="2:11" x14ac:dyDescent="0.35">
      <c r="G28" s="5" t="s">
        <v>3854</v>
      </c>
      <c r="H28" s="4">
        <v>0.28484163851351257</v>
      </c>
      <c r="J28" s="5" t="s">
        <v>3854</v>
      </c>
      <c r="K28" s="4">
        <v>0.2848416385135133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9655-FC30-4144-B2C2-97F91BFF4910}">
  <dimension ref="A1:V3825"/>
  <sheetViews>
    <sheetView showGridLines="0" showRowColHeaders="0" topLeftCell="A6" workbookViewId="0">
      <selection activeCell="N8" sqref="N8"/>
    </sheetView>
  </sheetViews>
  <sheetFormatPr defaultRowHeight="14.5" x14ac:dyDescent="0.35"/>
  <cols>
    <col min="1" max="1" width="18.26953125" bestFit="1" customWidth="1"/>
    <col min="2" max="2" width="6.453125" bestFit="1" customWidth="1"/>
    <col min="5" max="5" width="18.26953125" bestFit="1" customWidth="1"/>
    <col min="6" max="6" width="17.7265625" style="3" bestFit="1" customWidth="1"/>
    <col min="8" max="8" width="18.26953125" bestFit="1" customWidth="1"/>
    <col min="9" max="10" width="17.7265625" bestFit="1" customWidth="1"/>
    <col min="11" max="11" width="19.1796875" bestFit="1" customWidth="1"/>
    <col min="12" max="12" width="15.26953125" style="4" bestFit="1" customWidth="1"/>
    <col min="13" max="13" width="3.81640625" bestFit="1" customWidth="1"/>
    <col min="14" max="15" width="10.7265625" bestFit="1" customWidth="1"/>
    <col min="16" max="16" width="6.1796875" bestFit="1" customWidth="1"/>
    <col min="17" max="17" width="10.7265625" bestFit="1" customWidth="1"/>
    <col min="18" max="18" width="18.26953125" bestFit="1" customWidth="1"/>
    <col min="19" max="19" width="19.1796875" bestFit="1" customWidth="1"/>
  </cols>
  <sheetData>
    <row r="1" spans="1:19" x14ac:dyDescent="0.35">
      <c r="A1" s="2" t="s">
        <v>3840</v>
      </c>
      <c r="E1" s="2" t="s">
        <v>3841</v>
      </c>
      <c r="F1" t="s">
        <v>3846</v>
      </c>
      <c r="H1" s="2" t="s">
        <v>3840</v>
      </c>
      <c r="K1" s="2" t="s">
        <v>3840</v>
      </c>
    </row>
    <row r="2" spans="1:19" x14ac:dyDescent="0.35">
      <c r="E2" s="2" t="s">
        <v>3840</v>
      </c>
      <c r="F2"/>
      <c r="H2" s="2" t="s">
        <v>3</v>
      </c>
      <c r="I2" t="s">
        <v>3846</v>
      </c>
    </row>
    <row r="3" spans="1:19" x14ac:dyDescent="0.35">
      <c r="A3" t="s">
        <v>3845</v>
      </c>
      <c r="E3" s="2" t="s">
        <v>3</v>
      </c>
      <c r="F3" t="s">
        <v>3846</v>
      </c>
      <c r="H3" s="2" t="s">
        <v>2</v>
      </c>
      <c r="I3" t="s">
        <v>3846</v>
      </c>
      <c r="K3" s="2" t="s">
        <v>3852</v>
      </c>
      <c r="L3" s="2" t="s">
        <v>3864</v>
      </c>
      <c r="R3" s="2" t="s">
        <v>3840</v>
      </c>
    </row>
    <row r="4" spans="1:19" ht="26" x14ac:dyDescent="0.6">
      <c r="A4" s="6">
        <v>47459</v>
      </c>
      <c r="E4" s="2" t="s">
        <v>2</v>
      </c>
      <c r="F4" t="s">
        <v>3846</v>
      </c>
      <c r="H4" s="2" t="s">
        <v>3841</v>
      </c>
      <c r="I4" t="s">
        <v>3846</v>
      </c>
      <c r="K4" s="2" t="s">
        <v>3853</v>
      </c>
      <c r="L4" t="s">
        <v>3848</v>
      </c>
      <c r="M4" t="s">
        <v>3850</v>
      </c>
      <c r="N4" t="s">
        <v>3849</v>
      </c>
      <c r="O4" t="s">
        <v>3854</v>
      </c>
    </row>
    <row r="5" spans="1:19" x14ac:dyDescent="0.35">
      <c r="A5" s="2" t="s">
        <v>3840</v>
      </c>
      <c r="F5"/>
      <c r="K5" s="5" t="s">
        <v>3861</v>
      </c>
      <c r="L5" s="4">
        <v>0.29733137829911988</v>
      </c>
      <c r="M5" s="4">
        <v>0.27795811518324604</v>
      </c>
      <c r="N5" s="4">
        <v>0.29483568075117378</v>
      </c>
      <c r="O5" s="4">
        <v>0.29165100671140903</v>
      </c>
      <c r="R5" s="2" t="s">
        <v>3853</v>
      </c>
      <c r="S5" s="4" t="s">
        <v>3865</v>
      </c>
    </row>
    <row r="6" spans="1:19" x14ac:dyDescent="0.35">
      <c r="E6" s="2" t="s">
        <v>3853</v>
      </c>
      <c r="F6" s="9" t="s">
        <v>3856</v>
      </c>
      <c r="H6" s="2" t="s">
        <v>3853</v>
      </c>
      <c r="I6" t="s">
        <v>3845</v>
      </c>
      <c r="K6" s="5" t="s">
        <v>3862</v>
      </c>
      <c r="L6" s="4">
        <v>0.29401151631477951</v>
      </c>
      <c r="M6" s="4">
        <v>0.29110687022900728</v>
      </c>
      <c r="N6" s="4">
        <v>0.26556363636363617</v>
      </c>
      <c r="O6" s="4">
        <v>0.28589792060491503</v>
      </c>
      <c r="R6" s="5" t="s">
        <v>3849</v>
      </c>
      <c r="S6" s="4">
        <v>0.53505067567567566</v>
      </c>
    </row>
    <row r="7" spans="1:19" x14ac:dyDescent="0.35">
      <c r="A7" t="s">
        <v>3847</v>
      </c>
      <c r="E7" s="5" t="s">
        <v>1532</v>
      </c>
      <c r="F7" s="3">
        <v>10474.6</v>
      </c>
      <c r="H7" s="5" t="s">
        <v>346</v>
      </c>
      <c r="I7">
        <v>61</v>
      </c>
      <c r="K7" s="5" t="s">
        <v>3857</v>
      </c>
      <c r="L7" s="4">
        <v>0.28562499999999991</v>
      </c>
      <c r="M7" s="4">
        <v>0.27903225806451604</v>
      </c>
      <c r="N7" s="4">
        <v>0.28533707865168545</v>
      </c>
      <c r="O7" s="4">
        <v>0.28415254237288134</v>
      </c>
      <c r="R7" s="5" t="s">
        <v>3850</v>
      </c>
      <c r="S7" s="4">
        <v>0.36064189189189189</v>
      </c>
    </row>
    <row r="8" spans="1:19" ht="26" x14ac:dyDescent="0.6">
      <c r="A8" s="7">
        <v>108.44073268581101</v>
      </c>
      <c r="E8" s="5" t="s">
        <v>2713</v>
      </c>
      <c r="F8" s="3">
        <v>9153.08</v>
      </c>
      <c r="H8" s="5" t="s">
        <v>363</v>
      </c>
      <c r="I8">
        <v>56</v>
      </c>
      <c r="K8" s="5" t="s">
        <v>3860</v>
      </c>
      <c r="L8" s="4">
        <v>0.28574647887323923</v>
      </c>
      <c r="M8" s="4">
        <v>0.27771276595744676</v>
      </c>
      <c r="N8" s="4">
        <v>0.28324873096446707</v>
      </c>
      <c r="O8" s="4">
        <v>0.28304054054054073</v>
      </c>
      <c r="R8" s="5" t="s">
        <v>3848</v>
      </c>
      <c r="S8" s="4">
        <v>0.10430743243243243</v>
      </c>
    </row>
    <row r="9" spans="1:19" x14ac:dyDescent="0.35">
      <c r="A9" s="2" t="s">
        <v>3840</v>
      </c>
      <c r="E9" s="5" t="s">
        <v>1493</v>
      </c>
      <c r="F9" s="3">
        <v>8393.6899999999987</v>
      </c>
      <c r="H9" s="5" t="s">
        <v>583</v>
      </c>
      <c r="I9">
        <v>54</v>
      </c>
      <c r="K9" s="5" t="s">
        <v>3859</v>
      </c>
      <c r="L9" s="4">
        <v>0.28609625668449212</v>
      </c>
      <c r="M9" s="4">
        <v>0.27994680851063836</v>
      </c>
      <c r="N9" s="4">
        <v>0.2793069306930695</v>
      </c>
      <c r="O9" s="4">
        <v>0.28278795811518342</v>
      </c>
      <c r="R9" s="5" t="s">
        <v>3854</v>
      </c>
      <c r="S9" s="4">
        <v>1</v>
      </c>
    </row>
    <row r="10" spans="1:19" x14ac:dyDescent="0.35">
      <c r="E10" s="5" t="s">
        <v>2372</v>
      </c>
      <c r="F10" s="3">
        <v>8274.0400000000009</v>
      </c>
      <c r="H10" s="5" t="s">
        <v>1493</v>
      </c>
      <c r="I10">
        <v>49</v>
      </c>
      <c r="K10" s="5" t="s">
        <v>3858</v>
      </c>
      <c r="L10" s="4">
        <v>0.28381773399014781</v>
      </c>
      <c r="M10" s="4">
        <v>0.28412429378531079</v>
      </c>
      <c r="N10" s="4">
        <v>0.2757031250000001</v>
      </c>
      <c r="O10" s="4">
        <v>0.28140643623361139</v>
      </c>
    </row>
    <row r="11" spans="1:19" x14ac:dyDescent="0.35">
      <c r="A11" t="s">
        <v>3851</v>
      </c>
      <c r="E11" s="5" t="s">
        <v>363</v>
      </c>
      <c r="F11" s="3">
        <v>7695.8600000000006</v>
      </c>
      <c r="H11" s="5" t="s">
        <v>1609</v>
      </c>
      <c r="I11">
        <v>48</v>
      </c>
      <c r="K11" s="5" t="s">
        <v>3854</v>
      </c>
      <c r="L11" s="4">
        <v>0.28905908096279981</v>
      </c>
      <c r="M11" s="4">
        <v>0.28238053097345156</v>
      </c>
      <c r="N11" s="4">
        <v>0.27965177895533716</v>
      </c>
      <c r="O11" s="4">
        <v>0.28484163851351357</v>
      </c>
    </row>
    <row r="12" spans="1:19" ht="26" x14ac:dyDescent="0.6">
      <c r="A12" s="11">
        <v>4736</v>
      </c>
      <c r="E12" s="5" t="s">
        <v>3854</v>
      </c>
      <c r="F12" s="3">
        <v>43991.270000000004</v>
      </c>
      <c r="H12" s="5" t="s">
        <v>550</v>
      </c>
      <c r="I12">
        <v>48</v>
      </c>
      <c r="L12"/>
    </row>
    <row r="13" spans="1:19" x14ac:dyDescent="0.35">
      <c r="A13" s="2" t="s">
        <v>3840</v>
      </c>
      <c r="F13"/>
      <c r="H13" s="5" t="s">
        <v>3854</v>
      </c>
      <c r="I13">
        <v>316</v>
      </c>
      <c r="L13"/>
    </row>
    <row r="14" spans="1:19" x14ac:dyDescent="0.35">
      <c r="F14"/>
      <c r="L14"/>
    </row>
    <row r="15" spans="1:19" x14ac:dyDescent="0.35">
      <c r="A15" t="s">
        <v>3863</v>
      </c>
      <c r="E15" s="2" t="s">
        <v>3840</v>
      </c>
      <c r="F15"/>
      <c r="H15" s="2" t="s">
        <v>3</v>
      </c>
      <c r="I15" t="s">
        <v>3846</v>
      </c>
      <c r="L15"/>
    </row>
    <row r="16" spans="1:19" ht="26" x14ac:dyDescent="0.6">
      <c r="A16" s="8">
        <v>0.28484163851351352</v>
      </c>
      <c r="E16" s="2" t="s">
        <v>3</v>
      </c>
      <c r="F16" t="s">
        <v>3846</v>
      </c>
      <c r="H16" s="2" t="s">
        <v>3840</v>
      </c>
      <c r="L16"/>
      <c r="R16" s="2" t="s">
        <v>3840</v>
      </c>
    </row>
    <row r="17" spans="5:22" x14ac:dyDescent="0.35">
      <c r="E17" s="2" t="s">
        <v>3841</v>
      </c>
      <c r="F17" t="s">
        <v>3846</v>
      </c>
      <c r="H17" s="2" t="s">
        <v>2</v>
      </c>
      <c r="I17" t="s">
        <v>3846</v>
      </c>
      <c r="L17"/>
    </row>
    <row r="18" spans="5:22" x14ac:dyDescent="0.35">
      <c r="E18" s="2" t="s">
        <v>2</v>
      </c>
      <c r="F18" t="s">
        <v>3846</v>
      </c>
      <c r="H18" s="2" t="s">
        <v>3841</v>
      </c>
      <c r="I18" t="s">
        <v>3846</v>
      </c>
      <c r="K18" s="2" t="s">
        <v>3840</v>
      </c>
      <c r="L18"/>
      <c r="R18" s="2" t="s">
        <v>3853</v>
      </c>
      <c r="S18" t="s">
        <v>3852</v>
      </c>
      <c r="U18" t="s">
        <v>3914</v>
      </c>
      <c r="V18" t="s">
        <v>3915</v>
      </c>
    </row>
    <row r="19" spans="5:22" x14ac:dyDescent="0.35">
      <c r="F19"/>
      <c r="L19"/>
      <c r="R19" s="5" t="s">
        <v>22</v>
      </c>
      <c r="S19" s="10">
        <v>0.28769072164948478</v>
      </c>
      <c r="U19" t="str" cm="1">
        <f t="array" ref="U19:V28">R19:S28</f>
        <v>Australia</v>
      </c>
      <c r="V19" s="10">
        <v>0.28769072164948478</v>
      </c>
    </row>
    <row r="20" spans="5:22" x14ac:dyDescent="0.35">
      <c r="E20" s="2" t="s">
        <v>3853</v>
      </c>
      <c r="F20" t="s">
        <v>3845</v>
      </c>
      <c r="H20" s="2" t="s">
        <v>3853</v>
      </c>
      <c r="I20" t="s">
        <v>3845</v>
      </c>
      <c r="K20" s="2" t="s">
        <v>3865</v>
      </c>
      <c r="L20" s="2" t="s">
        <v>3864</v>
      </c>
      <c r="R20" s="5" t="s">
        <v>15</v>
      </c>
      <c r="S20" s="10">
        <v>0.2869565217391305</v>
      </c>
      <c r="U20" t="str">
        <v>Brazil</v>
      </c>
      <c r="V20" s="10">
        <v>0.2869565217391305</v>
      </c>
    </row>
    <row r="21" spans="5:22" x14ac:dyDescent="0.35">
      <c r="E21" s="5" t="s">
        <v>3848</v>
      </c>
      <c r="F21">
        <v>23034</v>
      </c>
      <c r="H21" s="5" t="s">
        <v>19</v>
      </c>
      <c r="I21">
        <v>9841</v>
      </c>
      <c r="K21" s="2" t="s">
        <v>3853</v>
      </c>
      <c r="L21">
        <v>0</v>
      </c>
      <c r="M21">
        <v>1</v>
      </c>
      <c r="N21" t="s">
        <v>3854</v>
      </c>
      <c r="R21" s="5" t="s">
        <v>28</v>
      </c>
      <c r="S21" s="10">
        <v>0.28602591792656579</v>
      </c>
      <c r="U21" t="str">
        <v>Canada</v>
      </c>
      <c r="V21" s="10">
        <v>0.28602591792656579</v>
      </c>
    </row>
    <row r="22" spans="5:22" x14ac:dyDescent="0.35">
      <c r="E22" s="5" t="s">
        <v>3849</v>
      </c>
      <c r="F22">
        <v>13242</v>
      </c>
      <c r="H22" s="5" t="s">
        <v>16</v>
      </c>
      <c r="I22">
        <v>9695</v>
      </c>
      <c r="K22" s="5" t="s">
        <v>16</v>
      </c>
      <c r="L22">
        <v>956</v>
      </c>
      <c r="M22">
        <v>16</v>
      </c>
      <c r="N22">
        <v>972</v>
      </c>
      <c r="R22" s="5" t="s">
        <v>44</v>
      </c>
      <c r="S22" s="10">
        <v>0.26566945606694575</v>
      </c>
      <c r="U22" t="str">
        <v>China</v>
      </c>
      <c r="V22" s="10">
        <v>0.26566945606694575</v>
      </c>
    </row>
    <row r="23" spans="5:22" x14ac:dyDescent="0.35">
      <c r="E23" s="5" t="s">
        <v>3850</v>
      </c>
      <c r="F23">
        <v>11183</v>
      </c>
      <c r="H23" s="5" t="s">
        <v>40</v>
      </c>
      <c r="I23">
        <v>9637</v>
      </c>
      <c r="K23" s="5" t="s">
        <v>19</v>
      </c>
      <c r="L23">
        <v>946</v>
      </c>
      <c r="M23">
        <v>32</v>
      </c>
      <c r="N23">
        <v>978</v>
      </c>
      <c r="R23" s="5" t="s">
        <v>35</v>
      </c>
      <c r="S23" s="10">
        <v>0.28914046121593301</v>
      </c>
      <c r="U23" t="str">
        <v>France</v>
      </c>
      <c r="V23" s="10">
        <v>0.28914046121593301</v>
      </c>
    </row>
    <row r="24" spans="5:22" x14ac:dyDescent="0.35">
      <c r="E24" s="5" t="s">
        <v>3854</v>
      </c>
      <c r="F24">
        <v>47459</v>
      </c>
      <c r="H24" s="5" t="s">
        <v>23</v>
      </c>
      <c r="I24">
        <v>9206</v>
      </c>
      <c r="K24" s="5" t="s">
        <v>29</v>
      </c>
      <c r="L24">
        <v>883</v>
      </c>
      <c r="M24">
        <v>30</v>
      </c>
      <c r="N24">
        <v>913</v>
      </c>
      <c r="R24" s="5" t="s">
        <v>50</v>
      </c>
      <c r="S24" s="10">
        <v>0.29118503118503103</v>
      </c>
      <c r="U24" t="str">
        <v>Germany</v>
      </c>
      <c r="V24" s="10">
        <v>0.29118503118503103</v>
      </c>
    </row>
    <row r="25" spans="5:22" x14ac:dyDescent="0.35">
      <c r="F25"/>
      <c r="H25" s="5" t="s">
        <v>29</v>
      </c>
      <c r="I25">
        <v>9080</v>
      </c>
      <c r="K25" s="5" t="s">
        <v>40</v>
      </c>
      <c r="L25">
        <v>925</v>
      </c>
      <c r="M25">
        <v>30</v>
      </c>
      <c r="N25">
        <v>955</v>
      </c>
      <c r="R25" s="5" t="s">
        <v>37</v>
      </c>
      <c r="S25" s="10">
        <v>0.29153526970954363</v>
      </c>
      <c r="U25" t="str">
        <v>India</v>
      </c>
      <c r="V25" s="10">
        <v>0.29153526970954363</v>
      </c>
    </row>
    <row r="26" spans="5:22" x14ac:dyDescent="0.35">
      <c r="F26"/>
      <c r="H26" s="5" t="s">
        <v>3854</v>
      </c>
      <c r="I26">
        <v>47459</v>
      </c>
      <c r="K26" s="5" t="s">
        <v>23</v>
      </c>
      <c r="L26">
        <v>902</v>
      </c>
      <c r="M26">
        <v>16</v>
      </c>
      <c r="N26">
        <v>918</v>
      </c>
      <c r="R26" s="5" t="s">
        <v>26</v>
      </c>
      <c r="S26" s="10">
        <v>0.27373873873873861</v>
      </c>
      <c r="U26" t="str">
        <v>Japan</v>
      </c>
      <c r="V26" s="10">
        <v>0.27373873873873861</v>
      </c>
    </row>
    <row r="27" spans="5:22" x14ac:dyDescent="0.35">
      <c r="F27"/>
      <c r="K27" s="5" t="s">
        <v>3854</v>
      </c>
      <c r="L27">
        <v>4612</v>
      </c>
      <c r="M27">
        <v>124</v>
      </c>
      <c r="N27">
        <v>4736</v>
      </c>
      <c r="R27" s="5" t="s">
        <v>52</v>
      </c>
      <c r="S27" s="10">
        <v>0.28991247264770231</v>
      </c>
      <c r="U27" t="str">
        <v>UK</v>
      </c>
      <c r="V27" s="10">
        <v>0.28991247264770231</v>
      </c>
    </row>
    <row r="28" spans="5:22" x14ac:dyDescent="0.35">
      <c r="F28"/>
      <c r="L28"/>
      <c r="R28" s="5" t="s">
        <v>18</v>
      </c>
      <c r="S28" s="10">
        <v>0.28586419753086423</v>
      </c>
      <c r="U28" t="str">
        <v>USA</v>
      </c>
      <c r="V28" s="10">
        <v>0.28586419753086423</v>
      </c>
    </row>
    <row r="29" spans="5:22" x14ac:dyDescent="0.35">
      <c r="F29"/>
      <c r="L29"/>
      <c r="R29" s="5" t="s">
        <v>3854</v>
      </c>
      <c r="S29" s="10">
        <v>0.2848416385135133</v>
      </c>
    </row>
    <row r="30" spans="5:22" x14ac:dyDescent="0.35">
      <c r="F30"/>
      <c r="L30"/>
    </row>
    <row r="31" spans="5:22" x14ac:dyDescent="0.35">
      <c r="F31"/>
      <c r="L31"/>
    </row>
    <row r="32" spans="5:22" x14ac:dyDescent="0.35">
      <c r="F32"/>
      <c r="L32"/>
    </row>
    <row r="33" spans="6:12" x14ac:dyDescent="0.35">
      <c r="F33"/>
      <c r="L33"/>
    </row>
    <row r="34" spans="6:12" x14ac:dyDescent="0.35">
      <c r="F34"/>
      <c r="L34"/>
    </row>
    <row r="35" spans="6:12" x14ac:dyDescent="0.35">
      <c r="F35"/>
      <c r="L35"/>
    </row>
    <row r="36" spans="6:12" x14ac:dyDescent="0.35">
      <c r="F36"/>
      <c r="L36"/>
    </row>
    <row r="37" spans="6:12" x14ac:dyDescent="0.35">
      <c r="F37"/>
      <c r="L37"/>
    </row>
    <row r="38" spans="6:12" x14ac:dyDescent="0.35">
      <c r="F38"/>
    </row>
    <row r="39" spans="6:12" x14ac:dyDescent="0.35">
      <c r="F39"/>
    </row>
    <row r="40" spans="6:12" x14ac:dyDescent="0.35">
      <c r="F40"/>
    </row>
    <row r="41" spans="6:12" x14ac:dyDescent="0.35">
      <c r="F41"/>
    </row>
    <row r="42" spans="6:12" x14ac:dyDescent="0.35">
      <c r="F42"/>
    </row>
    <row r="43" spans="6:12" x14ac:dyDescent="0.35">
      <c r="F43"/>
    </row>
    <row r="44" spans="6:12" x14ac:dyDescent="0.35">
      <c r="F44"/>
    </row>
    <row r="45" spans="6:12" x14ac:dyDescent="0.35">
      <c r="F45"/>
    </row>
    <row r="46" spans="6:12" x14ac:dyDescent="0.35">
      <c r="F46"/>
    </row>
    <row r="47" spans="6:12" x14ac:dyDescent="0.35">
      <c r="F47"/>
    </row>
    <row r="48" spans="6:12" x14ac:dyDescent="0.35">
      <c r="F48"/>
    </row>
    <row r="49" spans="6:6" x14ac:dyDescent="0.35">
      <c r="F49"/>
    </row>
    <row r="50" spans="6:6" x14ac:dyDescent="0.35">
      <c r="F50"/>
    </row>
    <row r="51" spans="6:6" x14ac:dyDescent="0.35">
      <c r="F51"/>
    </row>
    <row r="52" spans="6:6" x14ac:dyDescent="0.35">
      <c r="F52"/>
    </row>
    <row r="53" spans="6:6" x14ac:dyDescent="0.35">
      <c r="F53"/>
    </row>
    <row r="54" spans="6:6" x14ac:dyDescent="0.35">
      <c r="F54"/>
    </row>
    <row r="55" spans="6:6" x14ac:dyDescent="0.35">
      <c r="F55"/>
    </row>
    <row r="56" spans="6:6" x14ac:dyDescent="0.35">
      <c r="F56"/>
    </row>
    <row r="57" spans="6:6" x14ac:dyDescent="0.35">
      <c r="F57"/>
    </row>
    <row r="58" spans="6:6" x14ac:dyDescent="0.35">
      <c r="F58"/>
    </row>
    <row r="59" spans="6:6" x14ac:dyDescent="0.35">
      <c r="F59"/>
    </row>
    <row r="60" spans="6:6" x14ac:dyDescent="0.35">
      <c r="F60"/>
    </row>
    <row r="61" spans="6:6" x14ac:dyDescent="0.35">
      <c r="F61"/>
    </row>
    <row r="62" spans="6:6" x14ac:dyDescent="0.35">
      <c r="F62"/>
    </row>
    <row r="63" spans="6:6" x14ac:dyDescent="0.35">
      <c r="F63"/>
    </row>
    <row r="64" spans="6:6" x14ac:dyDescent="0.35">
      <c r="F64"/>
    </row>
    <row r="65" spans="6:6" x14ac:dyDescent="0.35">
      <c r="F65"/>
    </row>
    <row r="66" spans="6:6" x14ac:dyDescent="0.35">
      <c r="F66"/>
    </row>
    <row r="67" spans="6:6" x14ac:dyDescent="0.35">
      <c r="F67"/>
    </row>
    <row r="68" spans="6:6" x14ac:dyDescent="0.35">
      <c r="F68"/>
    </row>
    <row r="69" spans="6:6" x14ac:dyDescent="0.35">
      <c r="F69"/>
    </row>
    <row r="70" spans="6:6" x14ac:dyDescent="0.35">
      <c r="F70"/>
    </row>
    <row r="71" spans="6:6" x14ac:dyDescent="0.35">
      <c r="F71"/>
    </row>
    <row r="72" spans="6:6" x14ac:dyDescent="0.35">
      <c r="F72"/>
    </row>
    <row r="73" spans="6:6" x14ac:dyDescent="0.35">
      <c r="F73"/>
    </row>
    <row r="74" spans="6:6" x14ac:dyDescent="0.35">
      <c r="F74"/>
    </row>
    <row r="75" spans="6:6" x14ac:dyDescent="0.35">
      <c r="F75"/>
    </row>
    <row r="76" spans="6:6" x14ac:dyDescent="0.35">
      <c r="F76"/>
    </row>
    <row r="77" spans="6:6" x14ac:dyDescent="0.35">
      <c r="F77"/>
    </row>
    <row r="78" spans="6:6" x14ac:dyDescent="0.35">
      <c r="F78"/>
    </row>
    <row r="79" spans="6:6" x14ac:dyDescent="0.35">
      <c r="F79"/>
    </row>
    <row r="80" spans="6:6" x14ac:dyDescent="0.35">
      <c r="F80"/>
    </row>
    <row r="81" spans="6:6" x14ac:dyDescent="0.35">
      <c r="F81"/>
    </row>
    <row r="82" spans="6:6" x14ac:dyDescent="0.35">
      <c r="F82"/>
    </row>
    <row r="83" spans="6:6" x14ac:dyDescent="0.35">
      <c r="F83"/>
    </row>
    <row r="84" spans="6:6" x14ac:dyDescent="0.35">
      <c r="F84"/>
    </row>
    <row r="85" spans="6:6" x14ac:dyDescent="0.35">
      <c r="F85"/>
    </row>
    <row r="86" spans="6:6" x14ac:dyDescent="0.35">
      <c r="F86"/>
    </row>
    <row r="87" spans="6:6" x14ac:dyDescent="0.35">
      <c r="F87"/>
    </row>
    <row r="88" spans="6:6" x14ac:dyDescent="0.35">
      <c r="F88"/>
    </row>
    <row r="89" spans="6:6" x14ac:dyDescent="0.35">
      <c r="F89"/>
    </row>
    <row r="90" spans="6:6" x14ac:dyDescent="0.35">
      <c r="F90"/>
    </row>
    <row r="91" spans="6:6" x14ac:dyDescent="0.35">
      <c r="F91"/>
    </row>
    <row r="92" spans="6:6" x14ac:dyDescent="0.35">
      <c r="F92"/>
    </row>
    <row r="93" spans="6:6" x14ac:dyDescent="0.35">
      <c r="F93"/>
    </row>
    <row r="94" spans="6:6" x14ac:dyDescent="0.35">
      <c r="F94"/>
    </row>
    <row r="95" spans="6:6" x14ac:dyDescent="0.35">
      <c r="F95"/>
    </row>
    <row r="96" spans="6:6" x14ac:dyDescent="0.35">
      <c r="F96"/>
    </row>
    <row r="97" spans="6:6" x14ac:dyDescent="0.35">
      <c r="F97"/>
    </row>
    <row r="98" spans="6:6" x14ac:dyDescent="0.35">
      <c r="F98"/>
    </row>
    <row r="99" spans="6:6" x14ac:dyDescent="0.35">
      <c r="F99"/>
    </row>
    <row r="100" spans="6:6" x14ac:dyDescent="0.35">
      <c r="F100"/>
    </row>
    <row r="101" spans="6:6" x14ac:dyDescent="0.35">
      <c r="F101"/>
    </row>
    <row r="102" spans="6:6" x14ac:dyDescent="0.35">
      <c r="F102"/>
    </row>
    <row r="103" spans="6:6" x14ac:dyDescent="0.35">
      <c r="F103"/>
    </row>
    <row r="104" spans="6:6" x14ac:dyDescent="0.35">
      <c r="F104"/>
    </row>
    <row r="105" spans="6:6" x14ac:dyDescent="0.35">
      <c r="F105"/>
    </row>
    <row r="106" spans="6:6" x14ac:dyDescent="0.35">
      <c r="F106"/>
    </row>
    <row r="107" spans="6:6" x14ac:dyDescent="0.35">
      <c r="F107"/>
    </row>
    <row r="108" spans="6:6" x14ac:dyDescent="0.35">
      <c r="F108"/>
    </row>
    <row r="109" spans="6:6"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row r="160" spans="6:6" x14ac:dyDescent="0.35">
      <c r="F160"/>
    </row>
    <row r="161" spans="6:6" x14ac:dyDescent="0.35">
      <c r="F161"/>
    </row>
    <row r="162" spans="6:6" x14ac:dyDescent="0.35">
      <c r="F162"/>
    </row>
    <row r="163" spans="6:6" x14ac:dyDescent="0.35">
      <c r="F163"/>
    </row>
    <row r="164" spans="6:6" x14ac:dyDescent="0.35">
      <c r="F164"/>
    </row>
    <row r="165" spans="6:6" x14ac:dyDescent="0.35">
      <c r="F165"/>
    </row>
    <row r="166" spans="6:6" x14ac:dyDescent="0.35">
      <c r="F166"/>
    </row>
    <row r="167" spans="6:6" x14ac:dyDescent="0.35">
      <c r="F167"/>
    </row>
    <row r="168" spans="6:6" x14ac:dyDescent="0.35">
      <c r="F168"/>
    </row>
    <row r="169" spans="6:6" x14ac:dyDescent="0.35">
      <c r="F169"/>
    </row>
    <row r="170" spans="6:6" x14ac:dyDescent="0.35">
      <c r="F170"/>
    </row>
    <row r="171" spans="6:6" x14ac:dyDescent="0.35">
      <c r="F171"/>
    </row>
    <row r="172" spans="6:6" x14ac:dyDescent="0.35">
      <c r="F172"/>
    </row>
    <row r="173" spans="6:6" x14ac:dyDescent="0.35">
      <c r="F173"/>
    </row>
    <row r="174" spans="6:6" x14ac:dyDescent="0.35">
      <c r="F174"/>
    </row>
    <row r="175" spans="6:6" x14ac:dyDescent="0.35">
      <c r="F175"/>
    </row>
    <row r="176" spans="6:6" x14ac:dyDescent="0.35">
      <c r="F176"/>
    </row>
    <row r="177" spans="6:6" x14ac:dyDescent="0.35">
      <c r="F177"/>
    </row>
    <row r="178" spans="6:6" x14ac:dyDescent="0.35">
      <c r="F178"/>
    </row>
    <row r="179" spans="6:6" x14ac:dyDescent="0.35">
      <c r="F179"/>
    </row>
    <row r="180" spans="6:6" x14ac:dyDescent="0.35">
      <c r="F180"/>
    </row>
    <row r="181" spans="6:6" x14ac:dyDescent="0.35">
      <c r="F181"/>
    </row>
    <row r="182" spans="6:6" x14ac:dyDescent="0.35">
      <c r="F182"/>
    </row>
    <row r="183" spans="6:6" x14ac:dyDescent="0.35">
      <c r="F183"/>
    </row>
    <row r="184" spans="6:6" x14ac:dyDescent="0.35">
      <c r="F184"/>
    </row>
    <row r="185" spans="6:6" x14ac:dyDescent="0.35">
      <c r="F185"/>
    </row>
    <row r="186" spans="6:6" x14ac:dyDescent="0.35">
      <c r="F186"/>
    </row>
    <row r="187" spans="6:6" x14ac:dyDescent="0.35">
      <c r="F187"/>
    </row>
    <row r="188" spans="6:6" x14ac:dyDescent="0.35">
      <c r="F188"/>
    </row>
    <row r="189" spans="6:6" x14ac:dyDescent="0.35">
      <c r="F189"/>
    </row>
    <row r="190" spans="6:6" x14ac:dyDescent="0.35">
      <c r="F190"/>
    </row>
    <row r="191" spans="6:6" x14ac:dyDescent="0.35">
      <c r="F191"/>
    </row>
    <row r="192" spans="6:6" x14ac:dyDescent="0.35">
      <c r="F192"/>
    </row>
    <row r="193" spans="6:6" x14ac:dyDescent="0.35">
      <c r="F193"/>
    </row>
    <row r="194" spans="6:6" x14ac:dyDescent="0.35">
      <c r="F194"/>
    </row>
    <row r="195" spans="6:6" x14ac:dyDescent="0.35">
      <c r="F195"/>
    </row>
    <row r="196" spans="6:6" x14ac:dyDescent="0.35">
      <c r="F196"/>
    </row>
    <row r="197" spans="6:6" x14ac:dyDescent="0.35">
      <c r="F197"/>
    </row>
    <row r="198" spans="6:6" x14ac:dyDescent="0.35">
      <c r="F198"/>
    </row>
    <row r="199" spans="6:6" x14ac:dyDescent="0.35">
      <c r="F199"/>
    </row>
    <row r="200" spans="6:6" x14ac:dyDescent="0.35">
      <c r="F200"/>
    </row>
    <row r="201" spans="6:6" x14ac:dyDescent="0.35">
      <c r="F201"/>
    </row>
    <row r="202" spans="6:6" x14ac:dyDescent="0.35">
      <c r="F202"/>
    </row>
    <row r="203" spans="6:6" x14ac:dyDescent="0.35">
      <c r="F203"/>
    </row>
    <row r="204" spans="6:6" x14ac:dyDescent="0.35">
      <c r="F204"/>
    </row>
    <row r="205" spans="6:6" x14ac:dyDescent="0.35">
      <c r="F205"/>
    </row>
    <row r="206" spans="6:6" x14ac:dyDescent="0.35">
      <c r="F206"/>
    </row>
    <row r="207" spans="6:6" x14ac:dyDescent="0.35">
      <c r="F207"/>
    </row>
    <row r="208" spans="6:6" x14ac:dyDescent="0.35">
      <c r="F208"/>
    </row>
    <row r="209" spans="6:6" x14ac:dyDescent="0.35">
      <c r="F209"/>
    </row>
    <row r="210" spans="6:6" x14ac:dyDescent="0.35">
      <c r="F210"/>
    </row>
    <row r="211" spans="6:6" x14ac:dyDescent="0.35">
      <c r="F211"/>
    </row>
    <row r="212" spans="6:6" x14ac:dyDescent="0.35">
      <c r="F212"/>
    </row>
    <row r="213" spans="6:6" x14ac:dyDescent="0.35">
      <c r="F213"/>
    </row>
    <row r="214" spans="6:6" x14ac:dyDescent="0.35">
      <c r="F214"/>
    </row>
    <row r="215" spans="6:6" x14ac:dyDescent="0.35">
      <c r="F215"/>
    </row>
    <row r="216" spans="6:6" x14ac:dyDescent="0.35">
      <c r="F216"/>
    </row>
    <row r="217" spans="6:6" x14ac:dyDescent="0.35">
      <c r="F217"/>
    </row>
    <row r="218" spans="6:6" x14ac:dyDescent="0.35">
      <c r="F218"/>
    </row>
    <row r="219" spans="6:6" x14ac:dyDescent="0.35">
      <c r="F219"/>
    </row>
    <row r="220" spans="6:6" x14ac:dyDescent="0.35">
      <c r="F220"/>
    </row>
    <row r="221" spans="6:6" x14ac:dyDescent="0.35">
      <c r="F221"/>
    </row>
    <row r="222" spans="6:6" x14ac:dyDescent="0.35">
      <c r="F222"/>
    </row>
    <row r="223" spans="6:6" x14ac:dyDescent="0.35">
      <c r="F223"/>
    </row>
    <row r="224" spans="6:6" x14ac:dyDescent="0.35">
      <c r="F224"/>
    </row>
    <row r="225" spans="6:6" x14ac:dyDescent="0.35">
      <c r="F225"/>
    </row>
    <row r="226" spans="6:6" x14ac:dyDescent="0.35">
      <c r="F226"/>
    </row>
    <row r="227" spans="6:6" x14ac:dyDescent="0.35">
      <c r="F227"/>
    </row>
    <row r="228" spans="6:6" x14ac:dyDescent="0.35">
      <c r="F228"/>
    </row>
    <row r="229" spans="6:6" x14ac:dyDescent="0.35">
      <c r="F229"/>
    </row>
    <row r="230" spans="6:6" x14ac:dyDescent="0.35">
      <c r="F230"/>
    </row>
    <row r="231" spans="6:6" x14ac:dyDescent="0.35">
      <c r="F231"/>
    </row>
    <row r="232" spans="6:6" x14ac:dyDescent="0.35">
      <c r="F232"/>
    </row>
    <row r="233" spans="6:6" x14ac:dyDescent="0.35">
      <c r="F233"/>
    </row>
    <row r="234" spans="6:6" x14ac:dyDescent="0.35">
      <c r="F234"/>
    </row>
    <row r="235" spans="6:6" x14ac:dyDescent="0.35">
      <c r="F235"/>
    </row>
    <row r="236" spans="6:6" x14ac:dyDescent="0.35">
      <c r="F236"/>
    </row>
    <row r="237" spans="6:6" x14ac:dyDescent="0.35">
      <c r="F237"/>
    </row>
    <row r="238" spans="6:6" x14ac:dyDescent="0.35">
      <c r="F238"/>
    </row>
    <row r="239" spans="6:6" x14ac:dyDescent="0.35">
      <c r="F239"/>
    </row>
    <row r="240" spans="6:6" x14ac:dyDescent="0.35">
      <c r="F240"/>
    </row>
    <row r="241" spans="6:6" x14ac:dyDescent="0.35">
      <c r="F241"/>
    </row>
    <row r="242" spans="6:6" x14ac:dyDescent="0.35">
      <c r="F242"/>
    </row>
    <row r="243" spans="6:6" x14ac:dyDescent="0.35">
      <c r="F243"/>
    </row>
    <row r="244" spans="6:6" x14ac:dyDescent="0.35">
      <c r="F244"/>
    </row>
    <row r="245" spans="6:6" x14ac:dyDescent="0.35">
      <c r="F245"/>
    </row>
    <row r="246" spans="6:6" x14ac:dyDescent="0.35">
      <c r="F246"/>
    </row>
    <row r="247" spans="6:6" x14ac:dyDescent="0.35">
      <c r="F247"/>
    </row>
    <row r="248" spans="6:6" x14ac:dyDescent="0.35">
      <c r="F248"/>
    </row>
    <row r="249" spans="6:6" x14ac:dyDescent="0.35">
      <c r="F249"/>
    </row>
    <row r="250" spans="6:6" x14ac:dyDescent="0.35">
      <c r="F250"/>
    </row>
    <row r="251" spans="6:6" x14ac:dyDescent="0.35">
      <c r="F251"/>
    </row>
    <row r="252" spans="6:6" x14ac:dyDescent="0.35">
      <c r="F252"/>
    </row>
    <row r="253" spans="6:6" x14ac:dyDescent="0.35">
      <c r="F253"/>
    </row>
    <row r="254" spans="6:6" x14ac:dyDescent="0.35">
      <c r="F254"/>
    </row>
    <row r="255" spans="6:6" x14ac:dyDescent="0.35">
      <c r="F255"/>
    </row>
    <row r="256" spans="6:6" x14ac:dyDescent="0.35">
      <c r="F256"/>
    </row>
    <row r="257" spans="6:6" x14ac:dyDescent="0.35">
      <c r="F257"/>
    </row>
    <row r="258" spans="6:6" x14ac:dyDescent="0.35">
      <c r="F258"/>
    </row>
    <row r="259" spans="6:6" x14ac:dyDescent="0.35">
      <c r="F259"/>
    </row>
    <row r="260" spans="6:6" x14ac:dyDescent="0.35">
      <c r="F260"/>
    </row>
    <row r="261" spans="6:6" x14ac:dyDescent="0.35">
      <c r="F261"/>
    </row>
    <row r="262" spans="6:6" x14ac:dyDescent="0.35">
      <c r="F262"/>
    </row>
    <row r="263" spans="6:6" x14ac:dyDescent="0.35">
      <c r="F263"/>
    </row>
    <row r="264" spans="6:6" x14ac:dyDescent="0.35">
      <c r="F264"/>
    </row>
    <row r="265" spans="6:6" x14ac:dyDescent="0.35">
      <c r="F265"/>
    </row>
    <row r="266" spans="6:6" x14ac:dyDescent="0.35">
      <c r="F266"/>
    </row>
    <row r="267" spans="6:6" x14ac:dyDescent="0.35">
      <c r="F267"/>
    </row>
    <row r="268" spans="6:6" x14ac:dyDescent="0.35">
      <c r="F268"/>
    </row>
    <row r="269" spans="6:6" x14ac:dyDescent="0.35">
      <c r="F269"/>
    </row>
    <row r="270" spans="6:6" x14ac:dyDescent="0.35">
      <c r="F270"/>
    </row>
    <row r="271" spans="6:6" x14ac:dyDescent="0.35">
      <c r="F271"/>
    </row>
    <row r="272" spans="6:6" x14ac:dyDescent="0.35">
      <c r="F272"/>
    </row>
    <row r="273" spans="6:6" x14ac:dyDescent="0.35">
      <c r="F273"/>
    </row>
    <row r="274" spans="6:6" x14ac:dyDescent="0.35">
      <c r="F274"/>
    </row>
    <row r="275" spans="6:6" x14ac:dyDescent="0.35">
      <c r="F275"/>
    </row>
    <row r="276" spans="6:6" x14ac:dyDescent="0.35">
      <c r="F276"/>
    </row>
    <row r="277" spans="6:6" x14ac:dyDescent="0.35">
      <c r="F277"/>
    </row>
    <row r="278" spans="6:6" x14ac:dyDescent="0.35">
      <c r="F278"/>
    </row>
    <row r="279" spans="6:6" x14ac:dyDescent="0.35">
      <c r="F279"/>
    </row>
    <row r="280" spans="6:6" x14ac:dyDescent="0.35">
      <c r="F280"/>
    </row>
    <row r="281" spans="6:6" x14ac:dyDescent="0.35">
      <c r="F281"/>
    </row>
    <row r="282" spans="6:6" x14ac:dyDescent="0.35">
      <c r="F282"/>
    </row>
    <row r="283" spans="6:6" x14ac:dyDescent="0.35">
      <c r="F283"/>
    </row>
    <row r="284" spans="6:6" x14ac:dyDescent="0.35">
      <c r="F284"/>
    </row>
    <row r="285" spans="6:6" x14ac:dyDescent="0.35">
      <c r="F285"/>
    </row>
    <row r="286" spans="6:6" x14ac:dyDescent="0.35">
      <c r="F286"/>
    </row>
    <row r="287" spans="6:6" x14ac:dyDescent="0.35">
      <c r="F287"/>
    </row>
    <row r="288" spans="6:6" x14ac:dyDescent="0.35">
      <c r="F288"/>
    </row>
    <row r="289" spans="6:6" x14ac:dyDescent="0.35">
      <c r="F289"/>
    </row>
    <row r="290" spans="6:6" x14ac:dyDescent="0.35">
      <c r="F290"/>
    </row>
    <row r="291" spans="6:6" x14ac:dyDescent="0.35">
      <c r="F291"/>
    </row>
    <row r="292" spans="6:6" x14ac:dyDescent="0.35">
      <c r="F292"/>
    </row>
    <row r="293" spans="6:6" x14ac:dyDescent="0.35">
      <c r="F293"/>
    </row>
    <row r="294" spans="6:6" x14ac:dyDescent="0.35">
      <c r="F294"/>
    </row>
    <row r="295" spans="6:6" x14ac:dyDescent="0.35">
      <c r="F295"/>
    </row>
    <row r="296" spans="6:6" x14ac:dyDescent="0.35">
      <c r="F296"/>
    </row>
    <row r="297" spans="6:6" x14ac:dyDescent="0.35">
      <c r="F297"/>
    </row>
    <row r="298" spans="6:6" x14ac:dyDescent="0.35">
      <c r="F298"/>
    </row>
    <row r="299" spans="6:6" x14ac:dyDescent="0.35">
      <c r="F299"/>
    </row>
    <row r="300" spans="6:6" x14ac:dyDescent="0.35">
      <c r="F300"/>
    </row>
    <row r="301" spans="6:6" x14ac:dyDescent="0.35">
      <c r="F301"/>
    </row>
    <row r="302" spans="6:6" x14ac:dyDescent="0.35">
      <c r="F302"/>
    </row>
    <row r="303" spans="6:6" x14ac:dyDescent="0.35">
      <c r="F303"/>
    </row>
    <row r="304" spans="6:6" x14ac:dyDescent="0.35">
      <c r="F304"/>
    </row>
    <row r="305" spans="6:6" x14ac:dyDescent="0.35">
      <c r="F305"/>
    </row>
    <row r="306" spans="6:6" x14ac:dyDescent="0.35">
      <c r="F306"/>
    </row>
    <row r="307" spans="6:6" x14ac:dyDescent="0.35">
      <c r="F307"/>
    </row>
    <row r="308" spans="6:6" x14ac:dyDescent="0.35">
      <c r="F308"/>
    </row>
    <row r="309" spans="6:6" x14ac:dyDescent="0.35">
      <c r="F309"/>
    </row>
    <row r="310" spans="6:6" x14ac:dyDescent="0.35">
      <c r="F310"/>
    </row>
    <row r="311" spans="6:6" x14ac:dyDescent="0.35">
      <c r="F311"/>
    </row>
    <row r="312" spans="6:6" x14ac:dyDescent="0.35">
      <c r="F312"/>
    </row>
    <row r="313" spans="6:6" x14ac:dyDescent="0.35">
      <c r="F313"/>
    </row>
    <row r="314" spans="6:6" x14ac:dyDescent="0.35">
      <c r="F314"/>
    </row>
    <row r="315" spans="6:6" x14ac:dyDescent="0.35">
      <c r="F315"/>
    </row>
    <row r="316" spans="6:6" x14ac:dyDescent="0.35">
      <c r="F316"/>
    </row>
    <row r="317" spans="6:6" x14ac:dyDescent="0.35">
      <c r="F317"/>
    </row>
    <row r="318" spans="6:6" x14ac:dyDescent="0.35">
      <c r="F318"/>
    </row>
    <row r="319" spans="6:6" x14ac:dyDescent="0.35">
      <c r="F319"/>
    </row>
    <row r="320" spans="6:6" x14ac:dyDescent="0.35">
      <c r="F320"/>
    </row>
    <row r="321" spans="6:6" x14ac:dyDescent="0.35">
      <c r="F321"/>
    </row>
    <row r="322" spans="6:6" x14ac:dyDescent="0.35">
      <c r="F322"/>
    </row>
    <row r="323" spans="6:6" x14ac:dyDescent="0.35">
      <c r="F323"/>
    </row>
    <row r="324" spans="6:6" x14ac:dyDescent="0.35">
      <c r="F324"/>
    </row>
    <row r="325" spans="6:6" x14ac:dyDescent="0.35">
      <c r="F325"/>
    </row>
    <row r="326" spans="6:6" x14ac:dyDescent="0.35">
      <c r="F326"/>
    </row>
    <row r="327" spans="6:6" x14ac:dyDescent="0.35">
      <c r="F327"/>
    </row>
    <row r="328" spans="6:6" x14ac:dyDescent="0.35">
      <c r="F328"/>
    </row>
    <row r="329" spans="6:6" x14ac:dyDescent="0.35">
      <c r="F329"/>
    </row>
    <row r="330" spans="6:6" x14ac:dyDescent="0.35">
      <c r="F330"/>
    </row>
    <row r="331" spans="6:6" x14ac:dyDescent="0.35">
      <c r="F331"/>
    </row>
    <row r="332" spans="6:6" x14ac:dyDescent="0.35">
      <c r="F332"/>
    </row>
    <row r="333" spans="6:6" x14ac:dyDescent="0.35">
      <c r="F333"/>
    </row>
    <row r="334" spans="6:6" x14ac:dyDescent="0.35">
      <c r="F334"/>
    </row>
    <row r="335" spans="6:6" x14ac:dyDescent="0.35">
      <c r="F335"/>
    </row>
    <row r="336" spans="6:6" x14ac:dyDescent="0.35">
      <c r="F336"/>
    </row>
    <row r="337" spans="6:6" x14ac:dyDescent="0.35">
      <c r="F337"/>
    </row>
    <row r="338" spans="6:6" x14ac:dyDescent="0.35">
      <c r="F338"/>
    </row>
    <row r="339" spans="6:6" x14ac:dyDescent="0.35">
      <c r="F339"/>
    </row>
    <row r="340" spans="6:6" x14ac:dyDescent="0.35">
      <c r="F340"/>
    </row>
    <row r="341" spans="6:6" x14ac:dyDescent="0.35">
      <c r="F341"/>
    </row>
    <row r="342" spans="6:6" x14ac:dyDescent="0.35">
      <c r="F342"/>
    </row>
    <row r="343" spans="6:6" x14ac:dyDescent="0.35">
      <c r="F343"/>
    </row>
    <row r="344" spans="6:6" x14ac:dyDescent="0.35">
      <c r="F344"/>
    </row>
    <row r="345" spans="6:6" x14ac:dyDescent="0.35">
      <c r="F345"/>
    </row>
    <row r="346" spans="6:6" x14ac:dyDescent="0.35">
      <c r="F346"/>
    </row>
    <row r="347" spans="6:6" x14ac:dyDescent="0.35">
      <c r="F347"/>
    </row>
    <row r="348" spans="6:6" x14ac:dyDescent="0.35">
      <c r="F348"/>
    </row>
    <row r="349" spans="6:6" x14ac:dyDescent="0.35">
      <c r="F349"/>
    </row>
    <row r="350" spans="6:6" x14ac:dyDescent="0.35">
      <c r="F350"/>
    </row>
    <row r="351" spans="6:6" x14ac:dyDescent="0.35">
      <c r="F351"/>
    </row>
    <row r="352" spans="6:6" x14ac:dyDescent="0.35">
      <c r="F352"/>
    </row>
    <row r="353" spans="6:6" x14ac:dyDescent="0.35">
      <c r="F353"/>
    </row>
    <row r="354" spans="6:6" x14ac:dyDescent="0.35">
      <c r="F354"/>
    </row>
    <row r="355" spans="6:6" x14ac:dyDescent="0.35">
      <c r="F355"/>
    </row>
    <row r="356" spans="6:6" x14ac:dyDescent="0.35">
      <c r="F356"/>
    </row>
    <row r="357" spans="6:6" x14ac:dyDescent="0.35">
      <c r="F357"/>
    </row>
    <row r="358" spans="6:6" x14ac:dyDescent="0.35">
      <c r="F358"/>
    </row>
    <row r="359" spans="6:6" x14ac:dyDescent="0.35">
      <c r="F359"/>
    </row>
    <row r="360" spans="6:6" x14ac:dyDescent="0.35">
      <c r="F360"/>
    </row>
    <row r="361" spans="6:6" x14ac:dyDescent="0.35">
      <c r="F361"/>
    </row>
    <row r="362" spans="6:6" x14ac:dyDescent="0.35">
      <c r="F362"/>
    </row>
    <row r="363" spans="6:6" x14ac:dyDescent="0.35">
      <c r="F363"/>
    </row>
    <row r="364" spans="6:6" x14ac:dyDescent="0.35">
      <c r="F364"/>
    </row>
    <row r="365" spans="6:6" x14ac:dyDescent="0.35">
      <c r="F365"/>
    </row>
    <row r="366" spans="6:6" x14ac:dyDescent="0.35">
      <c r="F366"/>
    </row>
    <row r="367" spans="6:6" x14ac:dyDescent="0.35">
      <c r="F367"/>
    </row>
    <row r="368" spans="6:6" x14ac:dyDescent="0.35">
      <c r="F368"/>
    </row>
    <row r="369" spans="6:6" x14ac:dyDescent="0.35">
      <c r="F369"/>
    </row>
    <row r="370" spans="6:6" x14ac:dyDescent="0.35">
      <c r="F370"/>
    </row>
    <row r="371" spans="6:6" x14ac:dyDescent="0.35">
      <c r="F371"/>
    </row>
    <row r="372" spans="6:6" x14ac:dyDescent="0.35">
      <c r="F372"/>
    </row>
    <row r="373" spans="6:6" x14ac:dyDescent="0.35">
      <c r="F373"/>
    </row>
    <row r="374" spans="6:6" x14ac:dyDescent="0.35">
      <c r="F374"/>
    </row>
    <row r="375" spans="6:6" x14ac:dyDescent="0.35">
      <c r="F375"/>
    </row>
    <row r="376" spans="6:6" x14ac:dyDescent="0.35">
      <c r="F376"/>
    </row>
    <row r="377" spans="6:6" x14ac:dyDescent="0.35">
      <c r="F377"/>
    </row>
    <row r="378" spans="6:6" x14ac:dyDescent="0.35">
      <c r="F378"/>
    </row>
    <row r="379" spans="6:6" x14ac:dyDescent="0.35">
      <c r="F379"/>
    </row>
    <row r="380" spans="6:6" x14ac:dyDescent="0.35">
      <c r="F380"/>
    </row>
    <row r="381" spans="6:6" x14ac:dyDescent="0.35">
      <c r="F381"/>
    </row>
    <row r="382" spans="6:6" x14ac:dyDescent="0.35">
      <c r="F382"/>
    </row>
    <row r="383" spans="6:6" x14ac:dyDescent="0.35">
      <c r="F383"/>
    </row>
    <row r="384" spans="6:6" x14ac:dyDescent="0.35">
      <c r="F384"/>
    </row>
    <row r="385" spans="6:6" x14ac:dyDescent="0.35">
      <c r="F385"/>
    </row>
    <row r="386" spans="6:6" x14ac:dyDescent="0.35">
      <c r="F386"/>
    </row>
    <row r="387" spans="6:6" x14ac:dyDescent="0.35">
      <c r="F387"/>
    </row>
    <row r="388" spans="6:6" x14ac:dyDescent="0.35">
      <c r="F388"/>
    </row>
    <row r="389" spans="6:6" x14ac:dyDescent="0.35">
      <c r="F389"/>
    </row>
    <row r="390" spans="6:6" x14ac:dyDescent="0.35">
      <c r="F390"/>
    </row>
    <row r="391" spans="6:6" x14ac:dyDescent="0.35">
      <c r="F391"/>
    </row>
    <row r="392" spans="6:6" x14ac:dyDescent="0.35">
      <c r="F392"/>
    </row>
    <row r="393" spans="6:6" x14ac:dyDescent="0.35">
      <c r="F393"/>
    </row>
    <row r="394" spans="6:6" x14ac:dyDescent="0.35">
      <c r="F394"/>
    </row>
    <row r="395" spans="6:6" x14ac:dyDescent="0.35">
      <c r="F395"/>
    </row>
    <row r="396" spans="6:6" x14ac:dyDescent="0.35">
      <c r="F396"/>
    </row>
    <row r="397" spans="6:6" x14ac:dyDescent="0.35">
      <c r="F397"/>
    </row>
    <row r="398" spans="6:6" x14ac:dyDescent="0.35">
      <c r="F398"/>
    </row>
    <row r="399" spans="6:6" x14ac:dyDescent="0.35">
      <c r="F399"/>
    </row>
    <row r="400" spans="6:6" x14ac:dyDescent="0.35">
      <c r="F400"/>
    </row>
    <row r="401" spans="6:6" x14ac:dyDescent="0.35">
      <c r="F401"/>
    </row>
    <row r="402" spans="6:6" x14ac:dyDescent="0.35">
      <c r="F402"/>
    </row>
    <row r="403" spans="6:6" x14ac:dyDescent="0.35">
      <c r="F403"/>
    </row>
    <row r="404" spans="6:6" x14ac:dyDescent="0.35">
      <c r="F404"/>
    </row>
    <row r="405" spans="6:6" x14ac:dyDescent="0.35">
      <c r="F405"/>
    </row>
    <row r="406" spans="6:6" x14ac:dyDescent="0.35">
      <c r="F406"/>
    </row>
    <row r="407" spans="6:6" x14ac:dyDescent="0.35">
      <c r="F407"/>
    </row>
    <row r="408" spans="6:6" x14ac:dyDescent="0.35">
      <c r="F408"/>
    </row>
    <row r="409" spans="6:6" x14ac:dyDescent="0.35">
      <c r="F409"/>
    </row>
    <row r="410" spans="6:6" x14ac:dyDescent="0.35">
      <c r="F410"/>
    </row>
    <row r="411" spans="6:6" x14ac:dyDescent="0.35">
      <c r="F411"/>
    </row>
    <row r="412" spans="6:6" x14ac:dyDescent="0.35">
      <c r="F412"/>
    </row>
    <row r="413" spans="6:6" x14ac:dyDescent="0.35">
      <c r="F413"/>
    </row>
    <row r="414" spans="6:6" x14ac:dyDescent="0.35">
      <c r="F414"/>
    </row>
    <row r="415" spans="6:6" x14ac:dyDescent="0.35">
      <c r="F415"/>
    </row>
    <row r="416" spans="6:6" x14ac:dyDescent="0.35">
      <c r="F416"/>
    </row>
    <row r="417" spans="6:6" x14ac:dyDescent="0.35">
      <c r="F417"/>
    </row>
    <row r="418" spans="6:6" x14ac:dyDescent="0.35">
      <c r="F418"/>
    </row>
    <row r="419" spans="6:6" x14ac:dyDescent="0.35">
      <c r="F419"/>
    </row>
    <row r="420" spans="6:6" x14ac:dyDescent="0.35">
      <c r="F420"/>
    </row>
    <row r="421" spans="6:6" x14ac:dyDescent="0.35">
      <c r="F421"/>
    </row>
    <row r="422" spans="6:6" x14ac:dyDescent="0.35">
      <c r="F422"/>
    </row>
    <row r="423" spans="6:6" x14ac:dyDescent="0.35">
      <c r="F423"/>
    </row>
    <row r="424" spans="6:6" x14ac:dyDescent="0.35">
      <c r="F424"/>
    </row>
    <row r="425" spans="6:6" x14ac:dyDescent="0.35">
      <c r="F425"/>
    </row>
    <row r="426" spans="6:6" x14ac:dyDescent="0.35">
      <c r="F426"/>
    </row>
    <row r="427" spans="6:6" x14ac:dyDescent="0.35">
      <c r="F427"/>
    </row>
    <row r="428" spans="6:6" x14ac:dyDescent="0.35">
      <c r="F428"/>
    </row>
    <row r="429" spans="6:6" x14ac:dyDescent="0.35">
      <c r="F429"/>
    </row>
    <row r="430" spans="6:6" x14ac:dyDescent="0.35">
      <c r="F430"/>
    </row>
    <row r="431" spans="6:6" x14ac:dyDescent="0.35">
      <c r="F431"/>
    </row>
    <row r="432" spans="6:6" x14ac:dyDescent="0.35">
      <c r="F432"/>
    </row>
    <row r="433" spans="6:6" x14ac:dyDescent="0.35">
      <c r="F433"/>
    </row>
    <row r="434" spans="6:6" x14ac:dyDescent="0.35">
      <c r="F434"/>
    </row>
    <row r="435" spans="6:6" x14ac:dyDescent="0.35">
      <c r="F435"/>
    </row>
    <row r="436" spans="6:6" x14ac:dyDescent="0.35">
      <c r="F436"/>
    </row>
    <row r="437" spans="6:6" x14ac:dyDescent="0.35">
      <c r="F437"/>
    </row>
    <row r="438" spans="6:6" x14ac:dyDescent="0.35">
      <c r="F438"/>
    </row>
    <row r="439" spans="6:6" x14ac:dyDescent="0.35">
      <c r="F439"/>
    </row>
    <row r="440" spans="6:6" x14ac:dyDescent="0.35">
      <c r="F440"/>
    </row>
    <row r="441" spans="6:6" x14ac:dyDescent="0.35">
      <c r="F441"/>
    </row>
    <row r="442" spans="6:6" x14ac:dyDescent="0.35">
      <c r="F442"/>
    </row>
    <row r="443" spans="6:6" x14ac:dyDescent="0.35">
      <c r="F443"/>
    </row>
    <row r="444" spans="6:6" x14ac:dyDescent="0.35">
      <c r="F444"/>
    </row>
    <row r="445" spans="6:6" x14ac:dyDescent="0.35">
      <c r="F445"/>
    </row>
    <row r="446" spans="6:6" x14ac:dyDescent="0.35">
      <c r="F446"/>
    </row>
    <row r="447" spans="6:6" x14ac:dyDescent="0.35">
      <c r="F447"/>
    </row>
    <row r="448" spans="6:6" x14ac:dyDescent="0.35">
      <c r="F448"/>
    </row>
    <row r="449" spans="6:6" x14ac:dyDescent="0.35">
      <c r="F449"/>
    </row>
    <row r="450" spans="6:6" x14ac:dyDescent="0.35">
      <c r="F450"/>
    </row>
    <row r="451" spans="6:6" x14ac:dyDescent="0.35">
      <c r="F451"/>
    </row>
    <row r="452" spans="6:6" x14ac:dyDescent="0.35">
      <c r="F452"/>
    </row>
    <row r="453" spans="6:6" x14ac:dyDescent="0.35">
      <c r="F453"/>
    </row>
    <row r="454" spans="6:6" x14ac:dyDescent="0.35">
      <c r="F454"/>
    </row>
    <row r="455" spans="6:6" x14ac:dyDescent="0.35">
      <c r="F455"/>
    </row>
    <row r="456" spans="6:6" x14ac:dyDescent="0.35">
      <c r="F456"/>
    </row>
    <row r="457" spans="6:6" x14ac:dyDescent="0.35">
      <c r="F457"/>
    </row>
    <row r="458" spans="6:6" x14ac:dyDescent="0.35">
      <c r="F458"/>
    </row>
    <row r="459" spans="6:6" x14ac:dyDescent="0.35">
      <c r="F459"/>
    </row>
    <row r="460" spans="6:6" x14ac:dyDescent="0.35">
      <c r="F460"/>
    </row>
    <row r="461" spans="6:6" x14ac:dyDescent="0.35">
      <c r="F461"/>
    </row>
    <row r="462" spans="6:6" x14ac:dyDescent="0.35">
      <c r="F462"/>
    </row>
    <row r="463" spans="6:6" x14ac:dyDescent="0.35">
      <c r="F463"/>
    </row>
    <row r="464" spans="6:6" x14ac:dyDescent="0.35">
      <c r="F464"/>
    </row>
    <row r="465" spans="6:6" x14ac:dyDescent="0.35">
      <c r="F465"/>
    </row>
    <row r="466" spans="6:6" x14ac:dyDescent="0.35">
      <c r="F466"/>
    </row>
    <row r="467" spans="6:6" x14ac:dyDescent="0.35">
      <c r="F467"/>
    </row>
    <row r="468" spans="6:6" x14ac:dyDescent="0.35">
      <c r="F468"/>
    </row>
    <row r="469" spans="6:6" x14ac:dyDescent="0.35">
      <c r="F469"/>
    </row>
    <row r="470" spans="6:6" x14ac:dyDescent="0.35">
      <c r="F470"/>
    </row>
    <row r="471" spans="6:6" x14ac:dyDescent="0.35">
      <c r="F471"/>
    </row>
    <row r="472" spans="6:6" x14ac:dyDescent="0.35">
      <c r="F472"/>
    </row>
    <row r="473" spans="6:6" x14ac:dyDescent="0.35">
      <c r="F473"/>
    </row>
    <row r="474" spans="6:6" x14ac:dyDescent="0.35">
      <c r="F474"/>
    </row>
    <row r="475" spans="6:6" x14ac:dyDescent="0.35">
      <c r="F475"/>
    </row>
    <row r="476" spans="6:6" x14ac:dyDescent="0.35">
      <c r="F476"/>
    </row>
    <row r="477" spans="6:6" x14ac:dyDescent="0.35">
      <c r="F477"/>
    </row>
    <row r="478" spans="6:6" x14ac:dyDescent="0.35">
      <c r="F478"/>
    </row>
    <row r="479" spans="6:6" x14ac:dyDescent="0.35">
      <c r="F479"/>
    </row>
    <row r="480" spans="6:6" x14ac:dyDescent="0.35">
      <c r="F480"/>
    </row>
    <row r="481" spans="6:6" x14ac:dyDescent="0.35">
      <c r="F481"/>
    </row>
    <row r="482" spans="6:6" x14ac:dyDescent="0.35">
      <c r="F482"/>
    </row>
    <row r="483" spans="6:6" x14ac:dyDescent="0.35">
      <c r="F483"/>
    </row>
    <row r="484" spans="6:6" x14ac:dyDescent="0.35">
      <c r="F484"/>
    </row>
    <row r="485" spans="6:6" x14ac:dyDescent="0.35">
      <c r="F485"/>
    </row>
    <row r="486" spans="6:6" x14ac:dyDescent="0.35">
      <c r="F486"/>
    </row>
    <row r="487" spans="6:6" x14ac:dyDescent="0.35">
      <c r="F487"/>
    </row>
    <row r="488" spans="6:6" x14ac:dyDescent="0.35">
      <c r="F488"/>
    </row>
    <row r="489" spans="6:6" x14ac:dyDescent="0.35">
      <c r="F489"/>
    </row>
    <row r="490" spans="6:6" x14ac:dyDescent="0.35">
      <c r="F490"/>
    </row>
    <row r="491" spans="6:6" x14ac:dyDescent="0.35">
      <c r="F491"/>
    </row>
    <row r="492" spans="6:6" x14ac:dyDescent="0.35">
      <c r="F492"/>
    </row>
    <row r="493" spans="6:6" x14ac:dyDescent="0.35">
      <c r="F493"/>
    </row>
    <row r="494" spans="6:6" x14ac:dyDescent="0.35">
      <c r="F494"/>
    </row>
    <row r="495" spans="6:6" x14ac:dyDescent="0.35">
      <c r="F495"/>
    </row>
    <row r="496" spans="6:6" x14ac:dyDescent="0.35">
      <c r="F496"/>
    </row>
    <row r="497" spans="6:6" x14ac:dyDescent="0.35">
      <c r="F497"/>
    </row>
    <row r="498" spans="6:6" x14ac:dyDescent="0.35">
      <c r="F498"/>
    </row>
    <row r="499" spans="6:6" x14ac:dyDescent="0.35">
      <c r="F499"/>
    </row>
    <row r="500" spans="6:6" x14ac:dyDescent="0.35">
      <c r="F500"/>
    </row>
    <row r="501" spans="6:6" x14ac:dyDescent="0.35">
      <c r="F501"/>
    </row>
    <row r="502" spans="6:6" x14ac:dyDescent="0.35">
      <c r="F502"/>
    </row>
    <row r="503" spans="6:6" x14ac:dyDescent="0.35">
      <c r="F503"/>
    </row>
    <row r="504" spans="6:6" x14ac:dyDescent="0.35">
      <c r="F504"/>
    </row>
    <row r="505" spans="6:6" x14ac:dyDescent="0.35">
      <c r="F505"/>
    </row>
    <row r="506" spans="6:6" x14ac:dyDescent="0.35">
      <c r="F506"/>
    </row>
    <row r="507" spans="6:6" x14ac:dyDescent="0.35">
      <c r="F507"/>
    </row>
    <row r="508" spans="6:6" x14ac:dyDescent="0.35">
      <c r="F508"/>
    </row>
    <row r="509" spans="6:6" x14ac:dyDescent="0.35">
      <c r="F509"/>
    </row>
    <row r="510" spans="6:6" x14ac:dyDescent="0.35">
      <c r="F510"/>
    </row>
    <row r="511" spans="6:6" x14ac:dyDescent="0.35">
      <c r="F511"/>
    </row>
    <row r="512" spans="6:6" x14ac:dyDescent="0.35">
      <c r="F512"/>
    </row>
    <row r="513" spans="6:6" x14ac:dyDescent="0.35">
      <c r="F513"/>
    </row>
    <row r="514" spans="6:6" x14ac:dyDescent="0.35">
      <c r="F514"/>
    </row>
    <row r="515" spans="6:6" x14ac:dyDescent="0.35">
      <c r="F515"/>
    </row>
    <row r="516" spans="6:6" x14ac:dyDescent="0.35">
      <c r="F516"/>
    </row>
    <row r="517" spans="6:6" x14ac:dyDescent="0.35">
      <c r="F517"/>
    </row>
    <row r="518" spans="6:6" x14ac:dyDescent="0.35">
      <c r="F518"/>
    </row>
    <row r="519" spans="6:6" x14ac:dyDescent="0.35">
      <c r="F519"/>
    </row>
    <row r="520" spans="6:6" x14ac:dyDescent="0.35">
      <c r="F520"/>
    </row>
    <row r="521" spans="6:6" x14ac:dyDescent="0.35">
      <c r="F521"/>
    </row>
    <row r="522" spans="6:6" x14ac:dyDescent="0.35">
      <c r="F522"/>
    </row>
    <row r="523" spans="6:6" x14ac:dyDescent="0.35">
      <c r="F523"/>
    </row>
    <row r="524" spans="6:6" x14ac:dyDescent="0.35">
      <c r="F524"/>
    </row>
    <row r="525" spans="6:6" x14ac:dyDescent="0.35">
      <c r="F525"/>
    </row>
    <row r="526" spans="6:6" x14ac:dyDescent="0.35">
      <c r="F526"/>
    </row>
    <row r="527" spans="6:6" x14ac:dyDescent="0.35">
      <c r="F527"/>
    </row>
    <row r="528" spans="6:6" x14ac:dyDescent="0.35">
      <c r="F528"/>
    </row>
    <row r="529" spans="6:6" x14ac:dyDescent="0.35">
      <c r="F529"/>
    </row>
    <row r="530" spans="6:6" x14ac:dyDescent="0.35">
      <c r="F530"/>
    </row>
    <row r="531" spans="6:6" x14ac:dyDescent="0.35">
      <c r="F531"/>
    </row>
    <row r="532" spans="6:6" x14ac:dyDescent="0.35">
      <c r="F532"/>
    </row>
    <row r="533" spans="6:6" x14ac:dyDescent="0.35">
      <c r="F533"/>
    </row>
    <row r="534" spans="6:6" x14ac:dyDescent="0.35">
      <c r="F534"/>
    </row>
    <row r="535" spans="6:6" x14ac:dyDescent="0.35">
      <c r="F535"/>
    </row>
    <row r="536" spans="6:6" x14ac:dyDescent="0.35">
      <c r="F536"/>
    </row>
    <row r="537" spans="6:6" x14ac:dyDescent="0.35">
      <c r="F537"/>
    </row>
    <row r="538" spans="6:6" x14ac:dyDescent="0.35">
      <c r="F538"/>
    </row>
    <row r="539" spans="6:6" x14ac:dyDescent="0.35">
      <c r="F539"/>
    </row>
    <row r="540" spans="6:6" x14ac:dyDescent="0.35">
      <c r="F540"/>
    </row>
    <row r="541" spans="6:6" x14ac:dyDescent="0.35">
      <c r="F541"/>
    </row>
    <row r="542" spans="6:6" x14ac:dyDescent="0.35">
      <c r="F542"/>
    </row>
    <row r="543" spans="6:6" x14ac:dyDescent="0.35">
      <c r="F543"/>
    </row>
    <row r="544" spans="6:6" x14ac:dyDescent="0.35">
      <c r="F544"/>
    </row>
    <row r="545" spans="6:6" x14ac:dyDescent="0.35">
      <c r="F545"/>
    </row>
    <row r="546" spans="6:6" x14ac:dyDescent="0.35">
      <c r="F546"/>
    </row>
    <row r="547" spans="6:6" x14ac:dyDescent="0.35">
      <c r="F547"/>
    </row>
    <row r="548" spans="6:6" x14ac:dyDescent="0.35">
      <c r="F548"/>
    </row>
    <row r="549" spans="6:6" x14ac:dyDescent="0.35">
      <c r="F549"/>
    </row>
    <row r="550" spans="6:6" x14ac:dyDescent="0.35">
      <c r="F550"/>
    </row>
    <row r="551" spans="6:6" x14ac:dyDescent="0.35">
      <c r="F551"/>
    </row>
    <row r="552" spans="6:6" x14ac:dyDescent="0.35">
      <c r="F552"/>
    </row>
    <row r="553" spans="6:6" x14ac:dyDescent="0.35">
      <c r="F553"/>
    </row>
    <row r="554" spans="6:6" x14ac:dyDescent="0.35">
      <c r="F554"/>
    </row>
    <row r="555" spans="6:6" x14ac:dyDescent="0.35">
      <c r="F555"/>
    </row>
    <row r="556" spans="6:6" x14ac:dyDescent="0.35">
      <c r="F556"/>
    </row>
    <row r="557" spans="6:6" x14ac:dyDescent="0.35">
      <c r="F557"/>
    </row>
    <row r="558" spans="6:6" x14ac:dyDescent="0.35">
      <c r="F558"/>
    </row>
    <row r="559" spans="6:6" x14ac:dyDescent="0.35">
      <c r="F559"/>
    </row>
    <row r="560" spans="6:6" x14ac:dyDescent="0.35">
      <c r="F560"/>
    </row>
    <row r="561" spans="6:6" x14ac:dyDescent="0.35">
      <c r="F561"/>
    </row>
    <row r="562" spans="6:6" x14ac:dyDescent="0.35">
      <c r="F562"/>
    </row>
    <row r="563" spans="6:6" x14ac:dyDescent="0.35">
      <c r="F563"/>
    </row>
    <row r="564" spans="6:6" x14ac:dyDescent="0.35">
      <c r="F564"/>
    </row>
    <row r="565" spans="6:6" x14ac:dyDescent="0.35">
      <c r="F565"/>
    </row>
    <row r="566" spans="6:6" x14ac:dyDescent="0.35">
      <c r="F566"/>
    </row>
    <row r="567" spans="6:6" x14ac:dyDescent="0.35">
      <c r="F567"/>
    </row>
    <row r="568" spans="6:6" x14ac:dyDescent="0.35">
      <c r="F568"/>
    </row>
    <row r="569" spans="6:6" x14ac:dyDescent="0.35">
      <c r="F569"/>
    </row>
    <row r="570" spans="6:6" x14ac:dyDescent="0.35">
      <c r="F570"/>
    </row>
    <row r="571" spans="6:6" x14ac:dyDescent="0.35">
      <c r="F571"/>
    </row>
    <row r="572" spans="6:6" x14ac:dyDescent="0.35">
      <c r="F572"/>
    </row>
    <row r="573" spans="6:6" x14ac:dyDescent="0.35">
      <c r="F573"/>
    </row>
    <row r="574" spans="6:6" x14ac:dyDescent="0.35">
      <c r="F574"/>
    </row>
    <row r="575" spans="6:6" x14ac:dyDescent="0.35">
      <c r="F575"/>
    </row>
    <row r="576" spans="6:6" x14ac:dyDescent="0.35">
      <c r="F576"/>
    </row>
    <row r="577" spans="6:6" x14ac:dyDescent="0.35">
      <c r="F577"/>
    </row>
    <row r="578" spans="6:6" x14ac:dyDescent="0.35">
      <c r="F578"/>
    </row>
    <row r="579" spans="6:6" x14ac:dyDescent="0.35">
      <c r="F579"/>
    </row>
    <row r="580" spans="6:6" x14ac:dyDescent="0.35">
      <c r="F580"/>
    </row>
    <row r="581" spans="6:6" x14ac:dyDescent="0.35">
      <c r="F581"/>
    </row>
    <row r="582" spans="6:6" x14ac:dyDescent="0.35">
      <c r="F582"/>
    </row>
    <row r="583" spans="6:6" x14ac:dyDescent="0.35">
      <c r="F583"/>
    </row>
    <row r="584" spans="6:6" x14ac:dyDescent="0.35">
      <c r="F584"/>
    </row>
    <row r="585" spans="6:6" x14ac:dyDescent="0.35">
      <c r="F585"/>
    </row>
    <row r="586" spans="6:6" x14ac:dyDescent="0.35">
      <c r="F586"/>
    </row>
    <row r="587" spans="6:6" x14ac:dyDescent="0.35">
      <c r="F587"/>
    </row>
    <row r="588" spans="6:6" x14ac:dyDescent="0.35">
      <c r="F588"/>
    </row>
    <row r="589" spans="6:6" x14ac:dyDescent="0.35">
      <c r="F589"/>
    </row>
    <row r="590" spans="6:6" x14ac:dyDescent="0.35">
      <c r="F590"/>
    </row>
    <row r="591" spans="6:6" x14ac:dyDescent="0.35">
      <c r="F591"/>
    </row>
    <row r="592" spans="6:6" x14ac:dyDescent="0.35">
      <c r="F592"/>
    </row>
    <row r="593" spans="6:6" x14ac:dyDescent="0.35">
      <c r="F593"/>
    </row>
    <row r="594" spans="6:6" x14ac:dyDescent="0.35">
      <c r="F594"/>
    </row>
    <row r="595" spans="6:6" x14ac:dyDescent="0.35">
      <c r="F595"/>
    </row>
    <row r="596" spans="6:6" x14ac:dyDescent="0.35">
      <c r="F596"/>
    </row>
    <row r="597" spans="6:6" x14ac:dyDescent="0.35">
      <c r="F597"/>
    </row>
    <row r="598" spans="6:6" x14ac:dyDescent="0.35">
      <c r="F598"/>
    </row>
    <row r="599" spans="6:6" x14ac:dyDescent="0.35">
      <c r="F599"/>
    </row>
    <row r="600" spans="6:6" x14ac:dyDescent="0.35">
      <c r="F600"/>
    </row>
    <row r="601" spans="6:6" x14ac:dyDescent="0.35">
      <c r="F601"/>
    </row>
    <row r="602" spans="6:6" x14ac:dyDescent="0.35">
      <c r="F602"/>
    </row>
    <row r="603" spans="6:6" x14ac:dyDescent="0.35">
      <c r="F603"/>
    </row>
    <row r="604" spans="6:6" x14ac:dyDescent="0.35">
      <c r="F604"/>
    </row>
    <row r="605" spans="6:6" x14ac:dyDescent="0.35">
      <c r="F605"/>
    </row>
    <row r="606" spans="6:6" x14ac:dyDescent="0.35">
      <c r="F606"/>
    </row>
    <row r="607" spans="6:6" x14ac:dyDescent="0.35">
      <c r="F607"/>
    </row>
    <row r="608" spans="6:6" x14ac:dyDescent="0.35">
      <c r="F608"/>
    </row>
    <row r="609" spans="6:6" x14ac:dyDescent="0.35">
      <c r="F609"/>
    </row>
    <row r="610" spans="6:6" x14ac:dyDescent="0.35">
      <c r="F610"/>
    </row>
    <row r="611" spans="6:6" x14ac:dyDescent="0.35">
      <c r="F611"/>
    </row>
    <row r="612" spans="6:6" x14ac:dyDescent="0.35">
      <c r="F612"/>
    </row>
    <row r="613" spans="6:6" x14ac:dyDescent="0.35">
      <c r="F613"/>
    </row>
    <row r="614" spans="6:6" x14ac:dyDescent="0.35">
      <c r="F614"/>
    </row>
    <row r="615" spans="6:6" x14ac:dyDescent="0.35">
      <c r="F615"/>
    </row>
    <row r="616" spans="6:6" x14ac:dyDescent="0.35">
      <c r="F616"/>
    </row>
    <row r="617" spans="6:6" x14ac:dyDescent="0.35">
      <c r="F617"/>
    </row>
    <row r="618" spans="6:6" x14ac:dyDescent="0.35">
      <c r="F618"/>
    </row>
    <row r="619" spans="6:6" x14ac:dyDescent="0.35">
      <c r="F619"/>
    </row>
    <row r="620" spans="6:6" x14ac:dyDescent="0.35">
      <c r="F620"/>
    </row>
    <row r="621" spans="6:6" x14ac:dyDescent="0.35">
      <c r="F621"/>
    </row>
    <row r="622" spans="6:6" x14ac:dyDescent="0.35">
      <c r="F622"/>
    </row>
    <row r="623" spans="6:6" x14ac:dyDescent="0.35">
      <c r="F623"/>
    </row>
    <row r="624" spans="6:6" x14ac:dyDescent="0.35">
      <c r="F624"/>
    </row>
    <row r="625" spans="6:6" x14ac:dyDescent="0.35">
      <c r="F625"/>
    </row>
    <row r="626" spans="6:6" x14ac:dyDescent="0.35">
      <c r="F626"/>
    </row>
    <row r="627" spans="6:6" x14ac:dyDescent="0.35">
      <c r="F627"/>
    </row>
    <row r="628" spans="6:6" x14ac:dyDescent="0.35">
      <c r="F628"/>
    </row>
    <row r="629" spans="6:6" x14ac:dyDescent="0.35">
      <c r="F629"/>
    </row>
    <row r="630" spans="6:6" x14ac:dyDescent="0.35">
      <c r="F630"/>
    </row>
    <row r="631" spans="6:6" x14ac:dyDescent="0.35">
      <c r="F631"/>
    </row>
    <row r="632" spans="6:6" x14ac:dyDescent="0.35">
      <c r="F632"/>
    </row>
    <row r="633" spans="6:6" x14ac:dyDescent="0.35">
      <c r="F633"/>
    </row>
    <row r="634" spans="6:6" x14ac:dyDescent="0.35">
      <c r="F634"/>
    </row>
    <row r="635" spans="6:6" x14ac:dyDescent="0.35">
      <c r="F635"/>
    </row>
    <row r="636" spans="6:6" x14ac:dyDescent="0.35">
      <c r="F636"/>
    </row>
    <row r="637" spans="6:6" x14ac:dyDescent="0.35">
      <c r="F637"/>
    </row>
    <row r="638" spans="6:6" x14ac:dyDescent="0.35">
      <c r="F638"/>
    </row>
    <row r="639" spans="6:6" x14ac:dyDescent="0.35">
      <c r="F639"/>
    </row>
    <row r="640" spans="6:6" x14ac:dyDescent="0.35">
      <c r="F640"/>
    </row>
    <row r="641" spans="6:6" x14ac:dyDescent="0.35">
      <c r="F641"/>
    </row>
    <row r="642" spans="6:6" x14ac:dyDescent="0.35">
      <c r="F642"/>
    </row>
    <row r="643" spans="6:6" x14ac:dyDescent="0.35">
      <c r="F643"/>
    </row>
    <row r="644" spans="6:6" x14ac:dyDescent="0.35">
      <c r="F644"/>
    </row>
    <row r="645" spans="6:6" x14ac:dyDescent="0.35">
      <c r="F645"/>
    </row>
    <row r="646" spans="6:6" x14ac:dyDescent="0.35">
      <c r="F646"/>
    </row>
    <row r="647" spans="6:6" x14ac:dyDescent="0.35">
      <c r="F647"/>
    </row>
    <row r="648" spans="6:6" x14ac:dyDescent="0.35">
      <c r="F648"/>
    </row>
    <row r="649" spans="6:6" x14ac:dyDescent="0.35">
      <c r="F649"/>
    </row>
    <row r="650" spans="6:6" x14ac:dyDescent="0.35">
      <c r="F650"/>
    </row>
    <row r="651" spans="6:6" x14ac:dyDescent="0.35">
      <c r="F651"/>
    </row>
    <row r="652" spans="6:6" x14ac:dyDescent="0.35">
      <c r="F652"/>
    </row>
    <row r="653" spans="6:6" x14ac:dyDescent="0.35">
      <c r="F653"/>
    </row>
    <row r="654" spans="6:6" x14ac:dyDescent="0.35">
      <c r="F654"/>
    </row>
    <row r="655" spans="6:6" x14ac:dyDescent="0.35">
      <c r="F655"/>
    </row>
    <row r="656" spans="6:6" x14ac:dyDescent="0.35">
      <c r="F656"/>
    </row>
    <row r="657" spans="6:6" x14ac:dyDescent="0.35">
      <c r="F657"/>
    </row>
    <row r="658" spans="6:6" x14ac:dyDescent="0.35">
      <c r="F658"/>
    </row>
    <row r="659" spans="6:6" x14ac:dyDescent="0.35">
      <c r="F659"/>
    </row>
    <row r="660" spans="6:6" x14ac:dyDescent="0.35">
      <c r="F660"/>
    </row>
    <row r="661" spans="6:6" x14ac:dyDescent="0.35">
      <c r="F661"/>
    </row>
    <row r="662" spans="6:6" x14ac:dyDescent="0.35">
      <c r="F662"/>
    </row>
    <row r="663" spans="6:6" x14ac:dyDescent="0.35">
      <c r="F663"/>
    </row>
    <row r="664" spans="6:6" x14ac:dyDescent="0.35">
      <c r="F664"/>
    </row>
    <row r="665" spans="6:6" x14ac:dyDescent="0.35">
      <c r="F665"/>
    </row>
    <row r="666" spans="6:6" x14ac:dyDescent="0.35">
      <c r="F666"/>
    </row>
    <row r="667" spans="6:6" x14ac:dyDescent="0.35">
      <c r="F667"/>
    </row>
    <row r="668" spans="6:6" x14ac:dyDescent="0.35">
      <c r="F668"/>
    </row>
    <row r="669" spans="6:6" x14ac:dyDescent="0.35">
      <c r="F669"/>
    </row>
    <row r="670" spans="6:6" x14ac:dyDescent="0.35">
      <c r="F670"/>
    </row>
    <row r="671" spans="6:6" x14ac:dyDescent="0.35">
      <c r="F671"/>
    </row>
    <row r="672" spans="6:6" x14ac:dyDescent="0.35">
      <c r="F672"/>
    </row>
    <row r="673" spans="6:6" x14ac:dyDescent="0.35">
      <c r="F673"/>
    </row>
    <row r="674" spans="6:6" x14ac:dyDescent="0.35">
      <c r="F674"/>
    </row>
    <row r="675" spans="6:6" x14ac:dyDescent="0.35">
      <c r="F675"/>
    </row>
    <row r="676" spans="6:6" x14ac:dyDescent="0.35">
      <c r="F676"/>
    </row>
    <row r="677" spans="6:6" x14ac:dyDescent="0.35">
      <c r="F677"/>
    </row>
    <row r="678" spans="6:6" x14ac:dyDescent="0.35">
      <c r="F678"/>
    </row>
    <row r="679" spans="6:6" x14ac:dyDescent="0.35">
      <c r="F679"/>
    </row>
    <row r="680" spans="6:6" x14ac:dyDescent="0.35">
      <c r="F680"/>
    </row>
    <row r="681" spans="6:6" x14ac:dyDescent="0.35">
      <c r="F681"/>
    </row>
    <row r="682" spans="6:6" x14ac:dyDescent="0.35">
      <c r="F682"/>
    </row>
    <row r="683" spans="6:6" x14ac:dyDescent="0.35">
      <c r="F683"/>
    </row>
    <row r="684" spans="6:6" x14ac:dyDescent="0.35">
      <c r="F684"/>
    </row>
    <row r="685" spans="6:6" x14ac:dyDescent="0.35">
      <c r="F685"/>
    </row>
    <row r="686" spans="6:6" x14ac:dyDescent="0.35">
      <c r="F686"/>
    </row>
    <row r="687" spans="6:6" x14ac:dyDescent="0.35">
      <c r="F687"/>
    </row>
    <row r="688" spans="6:6" x14ac:dyDescent="0.35">
      <c r="F688"/>
    </row>
    <row r="689" spans="6:6" x14ac:dyDescent="0.35">
      <c r="F689"/>
    </row>
    <row r="690" spans="6:6" x14ac:dyDescent="0.35">
      <c r="F690"/>
    </row>
    <row r="691" spans="6:6" x14ac:dyDescent="0.35">
      <c r="F691"/>
    </row>
    <row r="692" spans="6:6" x14ac:dyDescent="0.35">
      <c r="F692"/>
    </row>
    <row r="693" spans="6:6" x14ac:dyDescent="0.35">
      <c r="F693"/>
    </row>
    <row r="694" spans="6:6" x14ac:dyDescent="0.35">
      <c r="F694"/>
    </row>
    <row r="695" spans="6:6" x14ac:dyDescent="0.35">
      <c r="F695"/>
    </row>
    <row r="696" spans="6:6" x14ac:dyDescent="0.35">
      <c r="F696"/>
    </row>
    <row r="697" spans="6:6" x14ac:dyDescent="0.35">
      <c r="F697"/>
    </row>
    <row r="698" spans="6:6" x14ac:dyDescent="0.35">
      <c r="F698"/>
    </row>
    <row r="699" spans="6:6" x14ac:dyDescent="0.35">
      <c r="F699"/>
    </row>
    <row r="700" spans="6:6" x14ac:dyDescent="0.35">
      <c r="F700"/>
    </row>
    <row r="701" spans="6:6" x14ac:dyDescent="0.35">
      <c r="F701"/>
    </row>
    <row r="702" spans="6:6" x14ac:dyDescent="0.35">
      <c r="F702"/>
    </row>
    <row r="703" spans="6:6" x14ac:dyDescent="0.35">
      <c r="F703"/>
    </row>
    <row r="704" spans="6:6" x14ac:dyDescent="0.35">
      <c r="F704"/>
    </row>
    <row r="705" spans="6:6" x14ac:dyDescent="0.35">
      <c r="F705"/>
    </row>
    <row r="706" spans="6:6" x14ac:dyDescent="0.35">
      <c r="F706"/>
    </row>
    <row r="707" spans="6:6" x14ac:dyDescent="0.35">
      <c r="F707"/>
    </row>
    <row r="708" spans="6:6" x14ac:dyDescent="0.35">
      <c r="F708"/>
    </row>
    <row r="709" spans="6:6" x14ac:dyDescent="0.35">
      <c r="F709"/>
    </row>
    <row r="710" spans="6:6" x14ac:dyDescent="0.35">
      <c r="F710"/>
    </row>
    <row r="711" spans="6:6" x14ac:dyDescent="0.35">
      <c r="F711"/>
    </row>
    <row r="712" spans="6:6" x14ac:dyDescent="0.35">
      <c r="F712"/>
    </row>
    <row r="713" spans="6:6" x14ac:dyDescent="0.35">
      <c r="F713"/>
    </row>
    <row r="714" spans="6:6" x14ac:dyDescent="0.35">
      <c r="F714"/>
    </row>
    <row r="715" spans="6:6" x14ac:dyDescent="0.35">
      <c r="F715"/>
    </row>
    <row r="716" spans="6:6" x14ac:dyDescent="0.35">
      <c r="F716"/>
    </row>
    <row r="717" spans="6:6" x14ac:dyDescent="0.35">
      <c r="F717"/>
    </row>
    <row r="718" spans="6:6" x14ac:dyDescent="0.35">
      <c r="F718"/>
    </row>
    <row r="719" spans="6:6" x14ac:dyDescent="0.35">
      <c r="F719"/>
    </row>
    <row r="720" spans="6:6" x14ac:dyDescent="0.35">
      <c r="F720"/>
    </row>
    <row r="721" spans="6:6" x14ac:dyDescent="0.35">
      <c r="F721"/>
    </row>
    <row r="722" spans="6:6" x14ac:dyDescent="0.35">
      <c r="F722"/>
    </row>
    <row r="723" spans="6:6" x14ac:dyDescent="0.35">
      <c r="F723"/>
    </row>
    <row r="724" spans="6:6" x14ac:dyDescent="0.35">
      <c r="F724"/>
    </row>
    <row r="725" spans="6:6" x14ac:dyDescent="0.35">
      <c r="F725"/>
    </row>
    <row r="726" spans="6:6" x14ac:dyDescent="0.35">
      <c r="F726"/>
    </row>
    <row r="727" spans="6:6" x14ac:dyDescent="0.35">
      <c r="F727"/>
    </row>
    <row r="728" spans="6:6" x14ac:dyDescent="0.35">
      <c r="F728"/>
    </row>
    <row r="729" spans="6:6" x14ac:dyDescent="0.35">
      <c r="F729"/>
    </row>
    <row r="730" spans="6:6" x14ac:dyDescent="0.35">
      <c r="F730"/>
    </row>
    <row r="731" spans="6:6" x14ac:dyDescent="0.35">
      <c r="F731"/>
    </row>
    <row r="732" spans="6:6" x14ac:dyDescent="0.35">
      <c r="F732"/>
    </row>
    <row r="733" spans="6:6" x14ac:dyDescent="0.35">
      <c r="F733"/>
    </row>
    <row r="734" spans="6:6" x14ac:dyDescent="0.35">
      <c r="F734"/>
    </row>
    <row r="735" spans="6:6" x14ac:dyDescent="0.35">
      <c r="F735"/>
    </row>
    <row r="736" spans="6:6" x14ac:dyDescent="0.35">
      <c r="F736"/>
    </row>
    <row r="737" spans="6:6" x14ac:dyDescent="0.35">
      <c r="F737"/>
    </row>
    <row r="738" spans="6:6" x14ac:dyDescent="0.35">
      <c r="F738"/>
    </row>
    <row r="739" spans="6:6" x14ac:dyDescent="0.35">
      <c r="F739"/>
    </row>
    <row r="740" spans="6:6" x14ac:dyDescent="0.35">
      <c r="F740"/>
    </row>
    <row r="741" spans="6:6" x14ac:dyDescent="0.35">
      <c r="F741"/>
    </row>
    <row r="742" spans="6:6" x14ac:dyDescent="0.35">
      <c r="F742"/>
    </row>
    <row r="743" spans="6:6" x14ac:dyDescent="0.35">
      <c r="F743"/>
    </row>
    <row r="744" spans="6:6" x14ac:dyDescent="0.35">
      <c r="F744"/>
    </row>
    <row r="745" spans="6:6" x14ac:dyDescent="0.35">
      <c r="F745"/>
    </row>
    <row r="746" spans="6:6" x14ac:dyDescent="0.35">
      <c r="F746"/>
    </row>
    <row r="747" spans="6:6" x14ac:dyDescent="0.35">
      <c r="F747"/>
    </row>
    <row r="748" spans="6:6" x14ac:dyDescent="0.35">
      <c r="F748"/>
    </row>
    <row r="749" spans="6:6" x14ac:dyDescent="0.35">
      <c r="F749"/>
    </row>
    <row r="750" spans="6:6" x14ac:dyDescent="0.35">
      <c r="F750"/>
    </row>
    <row r="751" spans="6:6" x14ac:dyDescent="0.35">
      <c r="F751"/>
    </row>
    <row r="752" spans="6:6" x14ac:dyDescent="0.35">
      <c r="F752"/>
    </row>
    <row r="753" spans="6:6" x14ac:dyDescent="0.35">
      <c r="F753"/>
    </row>
    <row r="754" spans="6:6" x14ac:dyDescent="0.35">
      <c r="F754"/>
    </row>
    <row r="755" spans="6:6" x14ac:dyDescent="0.35">
      <c r="F755"/>
    </row>
    <row r="756" spans="6:6" x14ac:dyDescent="0.35">
      <c r="F756"/>
    </row>
    <row r="757" spans="6:6" x14ac:dyDescent="0.35">
      <c r="F757"/>
    </row>
    <row r="758" spans="6:6" x14ac:dyDescent="0.35">
      <c r="F758"/>
    </row>
    <row r="759" spans="6:6" x14ac:dyDescent="0.35">
      <c r="F759"/>
    </row>
    <row r="760" spans="6:6" x14ac:dyDescent="0.35">
      <c r="F760"/>
    </row>
    <row r="761" spans="6:6" x14ac:dyDescent="0.35">
      <c r="F761"/>
    </row>
    <row r="762" spans="6:6" x14ac:dyDescent="0.35">
      <c r="F762"/>
    </row>
    <row r="763" spans="6:6" x14ac:dyDescent="0.35">
      <c r="F763"/>
    </row>
    <row r="764" spans="6:6" x14ac:dyDescent="0.35">
      <c r="F764"/>
    </row>
    <row r="765" spans="6:6" x14ac:dyDescent="0.35">
      <c r="F765"/>
    </row>
    <row r="766" spans="6:6" x14ac:dyDescent="0.35">
      <c r="F766"/>
    </row>
    <row r="767" spans="6:6" x14ac:dyDescent="0.35">
      <c r="F767"/>
    </row>
    <row r="768" spans="6:6" x14ac:dyDescent="0.35">
      <c r="F768"/>
    </row>
    <row r="769" spans="6:6" x14ac:dyDescent="0.35">
      <c r="F769"/>
    </row>
    <row r="770" spans="6:6" x14ac:dyDescent="0.35">
      <c r="F770"/>
    </row>
    <row r="771" spans="6:6" x14ac:dyDescent="0.35">
      <c r="F771"/>
    </row>
    <row r="772" spans="6:6" x14ac:dyDescent="0.35">
      <c r="F772"/>
    </row>
    <row r="773" spans="6:6" x14ac:dyDescent="0.35">
      <c r="F773"/>
    </row>
    <row r="774" spans="6:6" x14ac:dyDescent="0.35">
      <c r="F774"/>
    </row>
    <row r="775" spans="6:6" x14ac:dyDescent="0.35">
      <c r="F775"/>
    </row>
    <row r="776" spans="6:6" x14ac:dyDescent="0.35">
      <c r="F776"/>
    </row>
    <row r="777" spans="6:6" x14ac:dyDescent="0.35">
      <c r="F777"/>
    </row>
    <row r="778" spans="6:6" x14ac:dyDescent="0.35">
      <c r="F778"/>
    </row>
    <row r="779" spans="6:6" x14ac:dyDescent="0.35">
      <c r="F779"/>
    </row>
    <row r="780" spans="6:6" x14ac:dyDescent="0.35">
      <c r="F780"/>
    </row>
    <row r="781" spans="6:6" x14ac:dyDescent="0.35">
      <c r="F781"/>
    </row>
    <row r="782" spans="6:6" x14ac:dyDescent="0.35">
      <c r="F782"/>
    </row>
    <row r="783" spans="6:6" x14ac:dyDescent="0.35">
      <c r="F783"/>
    </row>
    <row r="784" spans="6:6" x14ac:dyDescent="0.35">
      <c r="F784"/>
    </row>
    <row r="785" spans="6:6" x14ac:dyDescent="0.35">
      <c r="F785"/>
    </row>
    <row r="786" spans="6:6" x14ac:dyDescent="0.35">
      <c r="F786"/>
    </row>
    <row r="787" spans="6:6" x14ac:dyDescent="0.35">
      <c r="F787"/>
    </row>
    <row r="788" spans="6:6" x14ac:dyDescent="0.35">
      <c r="F788"/>
    </row>
    <row r="789" spans="6:6" x14ac:dyDescent="0.35">
      <c r="F789"/>
    </row>
    <row r="790" spans="6:6" x14ac:dyDescent="0.35">
      <c r="F790"/>
    </row>
    <row r="791" spans="6:6" x14ac:dyDescent="0.35">
      <c r="F791"/>
    </row>
    <row r="792" spans="6:6" x14ac:dyDescent="0.35">
      <c r="F792"/>
    </row>
    <row r="793" spans="6:6" x14ac:dyDescent="0.35">
      <c r="F793"/>
    </row>
    <row r="794" spans="6:6" x14ac:dyDescent="0.35">
      <c r="F794"/>
    </row>
    <row r="795" spans="6:6" x14ac:dyDescent="0.35">
      <c r="F795"/>
    </row>
    <row r="796" spans="6:6" x14ac:dyDescent="0.35">
      <c r="F796"/>
    </row>
    <row r="797" spans="6:6" x14ac:dyDescent="0.35">
      <c r="F797"/>
    </row>
    <row r="798" spans="6:6" x14ac:dyDescent="0.35">
      <c r="F798"/>
    </row>
    <row r="799" spans="6:6" x14ac:dyDescent="0.35">
      <c r="F799"/>
    </row>
    <row r="800" spans="6:6" x14ac:dyDescent="0.35">
      <c r="F800"/>
    </row>
    <row r="801" spans="6:6" x14ac:dyDescent="0.35">
      <c r="F801"/>
    </row>
    <row r="802" spans="6:6" x14ac:dyDescent="0.35">
      <c r="F802"/>
    </row>
    <row r="803" spans="6:6" x14ac:dyDescent="0.35">
      <c r="F803"/>
    </row>
    <row r="804" spans="6:6" x14ac:dyDescent="0.35">
      <c r="F804"/>
    </row>
    <row r="805" spans="6:6" x14ac:dyDescent="0.35">
      <c r="F805"/>
    </row>
    <row r="806" spans="6:6" x14ac:dyDescent="0.35">
      <c r="F806"/>
    </row>
    <row r="807" spans="6:6" x14ac:dyDescent="0.35">
      <c r="F807"/>
    </row>
    <row r="808" spans="6:6" x14ac:dyDescent="0.35">
      <c r="F808"/>
    </row>
    <row r="809" spans="6:6" x14ac:dyDescent="0.35">
      <c r="F809"/>
    </row>
    <row r="810" spans="6:6" x14ac:dyDescent="0.35">
      <c r="F810"/>
    </row>
    <row r="811" spans="6:6" x14ac:dyDescent="0.35">
      <c r="F811"/>
    </row>
    <row r="812" spans="6:6" x14ac:dyDescent="0.35">
      <c r="F812"/>
    </row>
    <row r="813" spans="6:6" x14ac:dyDescent="0.35">
      <c r="F813"/>
    </row>
    <row r="814" spans="6:6" x14ac:dyDescent="0.35">
      <c r="F814"/>
    </row>
    <row r="815" spans="6:6" x14ac:dyDescent="0.35">
      <c r="F815"/>
    </row>
    <row r="816" spans="6:6" x14ac:dyDescent="0.35">
      <c r="F816"/>
    </row>
    <row r="817" spans="6:6" x14ac:dyDescent="0.35">
      <c r="F817"/>
    </row>
    <row r="818" spans="6:6" x14ac:dyDescent="0.35">
      <c r="F818"/>
    </row>
    <row r="819" spans="6:6" x14ac:dyDescent="0.35">
      <c r="F819"/>
    </row>
    <row r="820" spans="6:6" x14ac:dyDescent="0.35">
      <c r="F820"/>
    </row>
    <row r="821" spans="6:6" x14ac:dyDescent="0.35">
      <c r="F821"/>
    </row>
    <row r="822" spans="6:6" x14ac:dyDescent="0.35">
      <c r="F822"/>
    </row>
    <row r="823" spans="6:6" x14ac:dyDescent="0.35">
      <c r="F823"/>
    </row>
    <row r="824" spans="6:6" x14ac:dyDescent="0.35">
      <c r="F824"/>
    </row>
    <row r="825" spans="6:6" x14ac:dyDescent="0.35">
      <c r="F825"/>
    </row>
    <row r="826" spans="6:6" x14ac:dyDescent="0.35">
      <c r="F826"/>
    </row>
    <row r="827" spans="6:6" x14ac:dyDescent="0.35">
      <c r="F827"/>
    </row>
    <row r="828" spans="6:6" x14ac:dyDescent="0.35">
      <c r="F828"/>
    </row>
    <row r="829" spans="6:6" x14ac:dyDescent="0.35">
      <c r="F829"/>
    </row>
    <row r="830" spans="6:6" x14ac:dyDescent="0.35">
      <c r="F830"/>
    </row>
    <row r="831" spans="6:6" x14ac:dyDescent="0.35">
      <c r="F831"/>
    </row>
    <row r="832" spans="6:6" x14ac:dyDescent="0.35">
      <c r="F832"/>
    </row>
    <row r="833" spans="6:6" x14ac:dyDescent="0.35">
      <c r="F833"/>
    </row>
    <row r="834" spans="6:6" x14ac:dyDescent="0.35">
      <c r="F834"/>
    </row>
    <row r="835" spans="6:6" x14ac:dyDescent="0.35">
      <c r="F835"/>
    </row>
    <row r="836" spans="6:6" x14ac:dyDescent="0.35">
      <c r="F836"/>
    </row>
    <row r="837" spans="6:6" x14ac:dyDescent="0.35">
      <c r="F837"/>
    </row>
    <row r="838" spans="6:6" x14ac:dyDescent="0.35">
      <c r="F838"/>
    </row>
    <row r="839" spans="6:6" x14ac:dyDescent="0.35">
      <c r="F839"/>
    </row>
    <row r="840" spans="6:6" x14ac:dyDescent="0.35">
      <c r="F840"/>
    </row>
    <row r="841" spans="6:6" x14ac:dyDescent="0.35">
      <c r="F841"/>
    </row>
    <row r="842" spans="6:6" x14ac:dyDescent="0.35">
      <c r="F842"/>
    </row>
    <row r="843" spans="6:6" x14ac:dyDescent="0.35">
      <c r="F843"/>
    </row>
    <row r="844" spans="6:6" x14ac:dyDescent="0.35">
      <c r="F844"/>
    </row>
    <row r="845" spans="6:6" x14ac:dyDescent="0.35">
      <c r="F845"/>
    </row>
    <row r="846" spans="6:6" x14ac:dyDescent="0.35">
      <c r="F846"/>
    </row>
    <row r="847" spans="6:6" x14ac:dyDescent="0.35">
      <c r="F847"/>
    </row>
    <row r="848" spans="6:6" x14ac:dyDescent="0.35">
      <c r="F848"/>
    </row>
    <row r="849" spans="6:6" x14ac:dyDescent="0.35">
      <c r="F849"/>
    </row>
    <row r="850" spans="6:6" x14ac:dyDescent="0.35">
      <c r="F850"/>
    </row>
    <row r="851" spans="6:6" x14ac:dyDescent="0.35">
      <c r="F851"/>
    </row>
    <row r="852" spans="6:6" x14ac:dyDescent="0.35">
      <c r="F852"/>
    </row>
    <row r="853" spans="6:6" x14ac:dyDescent="0.35">
      <c r="F853"/>
    </row>
    <row r="854" spans="6:6" x14ac:dyDescent="0.35">
      <c r="F854"/>
    </row>
    <row r="855" spans="6:6" x14ac:dyDescent="0.35">
      <c r="F855"/>
    </row>
    <row r="856" spans="6:6" x14ac:dyDescent="0.35">
      <c r="F856"/>
    </row>
    <row r="857" spans="6:6" x14ac:dyDescent="0.35">
      <c r="F857"/>
    </row>
    <row r="858" spans="6:6" x14ac:dyDescent="0.35">
      <c r="F858"/>
    </row>
    <row r="859" spans="6:6" x14ac:dyDescent="0.35">
      <c r="F859"/>
    </row>
    <row r="860" spans="6:6" x14ac:dyDescent="0.35">
      <c r="F860"/>
    </row>
    <row r="861" spans="6:6" x14ac:dyDescent="0.35">
      <c r="F861"/>
    </row>
    <row r="862" spans="6:6" x14ac:dyDescent="0.35">
      <c r="F862"/>
    </row>
    <row r="863" spans="6:6" x14ac:dyDescent="0.35">
      <c r="F863"/>
    </row>
    <row r="864" spans="6:6" x14ac:dyDescent="0.35">
      <c r="F864"/>
    </row>
    <row r="865" spans="6:6" x14ac:dyDescent="0.35">
      <c r="F865"/>
    </row>
    <row r="866" spans="6:6" x14ac:dyDescent="0.35">
      <c r="F866"/>
    </row>
    <row r="867" spans="6:6" x14ac:dyDescent="0.35">
      <c r="F867"/>
    </row>
    <row r="868" spans="6:6" x14ac:dyDescent="0.35">
      <c r="F868"/>
    </row>
    <row r="869" spans="6:6" x14ac:dyDescent="0.35">
      <c r="F869"/>
    </row>
    <row r="870" spans="6:6" x14ac:dyDescent="0.35">
      <c r="F870"/>
    </row>
    <row r="871" spans="6:6" x14ac:dyDescent="0.35">
      <c r="F871"/>
    </row>
    <row r="872" spans="6:6" x14ac:dyDescent="0.35">
      <c r="F872"/>
    </row>
    <row r="873" spans="6:6" x14ac:dyDescent="0.35">
      <c r="F873"/>
    </row>
    <row r="874" spans="6:6" x14ac:dyDescent="0.35">
      <c r="F874"/>
    </row>
    <row r="875" spans="6:6" x14ac:dyDescent="0.35">
      <c r="F875"/>
    </row>
    <row r="876" spans="6:6" x14ac:dyDescent="0.35">
      <c r="F876"/>
    </row>
    <row r="877" spans="6:6" x14ac:dyDescent="0.35">
      <c r="F877"/>
    </row>
    <row r="878" spans="6:6" x14ac:dyDescent="0.35">
      <c r="F878"/>
    </row>
    <row r="879" spans="6:6" x14ac:dyDescent="0.35">
      <c r="F879"/>
    </row>
    <row r="880" spans="6:6" x14ac:dyDescent="0.35">
      <c r="F880"/>
    </row>
    <row r="881" spans="6:6" x14ac:dyDescent="0.35">
      <c r="F881"/>
    </row>
    <row r="882" spans="6:6" x14ac:dyDescent="0.35">
      <c r="F882"/>
    </row>
    <row r="883" spans="6:6" x14ac:dyDescent="0.35">
      <c r="F883"/>
    </row>
    <row r="884" spans="6:6" x14ac:dyDescent="0.35">
      <c r="F884"/>
    </row>
    <row r="885" spans="6:6" x14ac:dyDescent="0.35">
      <c r="F885"/>
    </row>
    <row r="886" spans="6:6" x14ac:dyDescent="0.35">
      <c r="F886"/>
    </row>
    <row r="887" spans="6:6" x14ac:dyDescent="0.35">
      <c r="F887"/>
    </row>
    <row r="888" spans="6:6" x14ac:dyDescent="0.35">
      <c r="F888"/>
    </row>
    <row r="889" spans="6:6" x14ac:dyDescent="0.35">
      <c r="F889"/>
    </row>
    <row r="890" spans="6:6" x14ac:dyDescent="0.35">
      <c r="F890"/>
    </row>
    <row r="891" spans="6:6" x14ac:dyDescent="0.35">
      <c r="F891"/>
    </row>
    <row r="892" spans="6:6" x14ac:dyDescent="0.35">
      <c r="F892"/>
    </row>
    <row r="893" spans="6:6" x14ac:dyDescent="0.35">
      <c r="F893"/>
    </row>
    <row r="894" spans="6:6" x14ac:dyDescent="0.35">
      <c r="F894"/>
    </row>
    <row r="895" spans="6:6" x14ac:dyDescent="0.35">
      <c r="F895"/>
    </row>
    <row r="896" spans="6:6" x14ac:dyDescent="0.35">
      <c r="F896"/>
    </row>
    <row r="897" spans="6:6" x14ac:dyDescent="0.35">
      <c r="F897"/>
    </row>
    <row r="898" spans="6:6" x14ac:dyDescent="0.35">
      <c r="F898"/>
    </row>
    <row r="899" spans="6:6" x14ac:dyDescent="0.35">
      <c r="F899"/>
    </row>
    <row r="900" spans="6:6" x14ac:dyDescent="0.35">
      <c r="F900"/>
    </row>
    <row r="901" spans="6:6" x14ac:dyDescent="0.35">
      <c r="F901"/>
    </row>
    <row r="902" spans="6:6" x14ac:dyDescent="0.35">
      <c r="F902"/>
    </row>
    <row r="903" spans="6:6" x14ac:dyDescent="0.35">
      <c r="F903"/>
    </row>
    <row r="904" spans="6:6" x14ac:dyDescent="0.35">
      <c r="F904"/>
    </row>
    <row r="905" spans="6:6" x14ac:dyDescent="0.35">
      <c r="F905"/>
    </row>
    <row r="906" spans="6:6" x14ac:dyDescent="0.35">
      <c r="F906"/>
    </row>
    <row r="907" spans="6:6" x14ac:dyDescent="0.35">
      <c r="F907"/>
    </row>
    <row r="908" spans="6:6" x14ac:dyDescent="0.35">
      <c r="F908"/>
    </row>
    <row r="909" spans="6:6" x14ac:dyDescent="0.35">
      <c r="F909"/>
    </row>
    <row r="910" spans="6:6" x14ac:dyDescent="0.35">
      <c r="F910"/>
    </row>
    <row r="911" spans="6:6" x14ac:dyDescent="0.35">
      <c r="F911"/>
    </row>
    <row r="912" spans="6:6" x14ac:dyDescent="0.35">
      <c r="F912"/>
    </row>
    <row r="913" spans="6:6" x14ac:dyDescent="0.35">
      <c r="F913"/>
    </row>
    <row r="914" spans="6:6" x14ac:dyDescent="0.35">
      <c r="F914"/>
    </row>
    <row r="915" spans="6:6" x14ac:dyDescent="0.35">
      <c r="F915"/>
    </row>
    <row r="916" spans="6:6" x14ac:dyDescent="0.35">
      <c r="F916"/>
    </row>
    <row r="917" spans="6:6" x14ac:dyDescent="0.35">
      <c r="F917"/>
    </row>
    <row r="918" spans="6:6" x14ac:dyDescent="0.35">
      <c r="F918"/>
    </row>
    <row r="919" spans="6:6" x14ac:dyDescent="0.35">
      <c r="F919"/>
    </row>
    <row r="920" spans="6:6" x14ac:dyDescent="0.35">
      <c r="F920"/>
    </row>
    <row r="921" spans="6:6" x14ac:dyDescent="0.35">
      <c r="F921"/>
    </row>
    <row r="922" spans="6:6" x14ac:dyDescent="0.35">
      <c r="F922"/>
    </row>
    <row r="923" spans="6:6" x14ac:dyDescent="0.35">
      <c r="F923"/>
    </row>
    <row r="924" spans="6:6" x14ac:dyDescent="0.35">
      <c r="F924"/>
    </row>
    <row r="925" spans="6:6" x14ac:dyDescent="0.35">
      <c r="F925"/>
    </row>
    <row r="926" spans="6:6" x14ac:dyDescent="0.35">
      <c r="F926"/>
    </row>
    <row r="927" spans="6:6" x14ac:dyDescent="0.35">
      <c r="F927"/>
    </row>
    <row r="928" spans="6:6" x14ac:dyDescent="0.35">
      <c r="F928"/>
    </row>
    <row r="929" spans="6:6" x14ac:dyDescent="0.35">
      <c r="F929"/>
    </row>
    <row r="930" spans="6:6" x14ac:dyDescent="0.35">
      <c r="F930"/>
    </row>
    <row r="931" spans="6:6" x14ac:dyDescent="0.35">
      <c r="F931"/>
    </row>
    <row r="932" spans="6:6" x14ac:dyDescent="0.35">
      <c r="F932"/>
    </row>
    <row r="933" spans="6:6" x14ac:dyDescent="0.35">
      <c r="F933"/>
    </row>
    <row r="934" spans="6:6" x14ac:dyDescent="0.35">
      <c r="F934"/>
    </row>
    <row r="935" spans="6:6" x14ac:dyDescent="0.35">
      <c r="F935"/>
    </row>
    <row r="936" spans="6:6" x14ac:dyDescent="0.35">
      <c r="F936"/>
    </row>
    <row r="937" spans="6:6" x14ac:dyDescent="0.35">
      <c r="F937"/>
    </row>
    <row r="938" spans="6:6" x14ac:dyDescent="0.35">
      <c r="F938"/>
    </row>
    <row r="939" spans="6:6" x14ac:dyDescent="0.35">
      <c r="F939"/>
    </row>
    <row r="940" spans="6:6" x14ac:dyDescent="0.35">
      <c r="F940"/>
    </row>
    <row r="941" spans="6:6" x14ac:dyDescent="0.35">
      <c r="F941"/>
    </row>
    <row r="942" spans="6:6" x14ac:dyDescent="0.35">
      <c r="F942"/>
    </row>
    <row r="943" spans="6:6" x14ac:dyDescent="0.35">
      <c r="F943"/>
    </row>
    <row r="944" spans="6:6" x14ac:dyDescent="0.35">
      <c r="F944"/>
    </row>
    <row r="945" spans="6:6" x14ac:dyDescent="0.35">
      <c r="F945"/>
    </row>
    <row r="946" spans="6:6" x14ac:dyDescent="0.35">
      <c r="F946"/>
    </row>
    <row r="947" spans="6:6" x14ac:dyDescent="0.35">
      <c r="F947"/>
    </row>
    <row r="948" spans="6:6" x14ac:dyDescent="0.35">
      <c r="F948"/>
    </row>
    <row r="949" spans="6:6" x14ac:dyDescent="0.35">
      <c r="F949"/>
    </row>
    <row r="950" spans="6:6" x14ac:dyDescent="0.35">
      <c r="F950"/>
    </row>
    <row r="951" spans="6:6" x14ac:dyDescent="0.35">
      <c r="F951"/>
    </row>
    <row r="952" spans="6:6" x14ac:dyDescent="0.35">
      <c r="F952"/>
    </row>
    <row r="953" spans="6:6" x14ac:dyDescent="0.35">
      <c r="F953"/>
    </row>
    <row r="954" spans="6:6" x14ac:dyDescent="0.35">
      <c r="F954"/>
    </row>
    <row r="955" spans="6:6" x14ac:dyDescent="0.35">
      <c r="F955"/>
    </row>
    <row r="956" spans="6:6" x14ac:dyDescent="0.35">
      <c r="F956"/>
    </row>
    <row r="957" spans="6:6" x14ac:dyDescent="0.35">
      <c r="F957"/>
    </row>
    <row r="958" spans="6:6" x14ac:dyDescent="0.35">
      <c r="F958"/>
    </row>
    <row r="959" spans="6:6" x14ac:dyDescent="0.35">
      <c r="F959"/>
    </row>
    <row r="960" spans="6:6" x14ac:dyDescent="0.35">
      <c r="F960"/>
    </row>
    <row r="961" spans="6:6" x14ac:dyDescent="0.35">
      <c r="F961"/>
    </row>
    <row r="962" spans="6:6" x14ac:dyDescent="0.35">
      <c r="F962"/>
    </row>
    <row r="963" spans="6:6" x14ac:dyDescent="0.35">
      <c r="F963"/>
    </row>
    <row r="964" spans="6:6" x14ac:dyDescent="0.35">
      <c r="F964"/>
    </row>
    <row r="965" spans="6:6" x14ac:dyDescent="0.35">
      <c r="F965"/>
    </row>
    <row r="966" spans="6:6" x14ac:dyDescent="0.35">
      <c r="F966"/>
    </row>
    <row r="967" spans="6:6" x14ac:dyDescent="0.35">
      <c r="F967"/>
    </row>
    <row r="968" spans="6:6" x14ac:dyDescent="0.35">
      <c r="F968"/>
    </row>
    <row r="969" spans="6:6" x14ac:dyDescent="0.35">
      <c r="F969"/>
    </row>
    <row r="970" spans="6:6" x14ac:dyDescent="0.35">
      <c r="F970"/>
    </row>
    <row r="971" spans="6:6" x14ac:dyDescent="0.35">
      <c r="F971"/>
    </row>
    <row r="972" spans="6:6" x14ac:dyDescent="0.35">
      <c r="F972"/>
    </row>
    <row r="973" spans="6:6" x14ac:dyDescent="0.35">
      <c r="F973"/>
    </row>
    <row r="974" spans="6:6" x14ac:dyDescent="0.35">
      <c r="F974"/>
    </row>
    <row r="975" spans="6:6" x14ac:dyDescent="0.35">
      <c r="F975"/>
    </row>
    <row r="976" spans="6:6" x14ac:dyDescent="0.35">
      <c r="F976"/>
    </row>
    <row r="977" spans="6:6" x14ac:dyDescent="0.35">
      <c r="F977"/>
    </row>
    <row r="978" spans="6:6" x14ac:dyDescent="0.35">
      <c r="F978"/>
    </row>
    <row r="979" spans="6:6" x14ac:dyDescent="0.35">
      <c r="F979"/>
    </row>
    <row r="980" spans="6:6" x14ac:dyDescent="0.35">
      <c r="F980"/>
    </row>
    <row r="981" spans="6:6" x14ac:dyDescent="0.35">
      <c r="F981"/>
    </row>
    <row r="982" spans="6:6" x14ac:dyDescent="0.35">
      <c r="F982"/>
    </row>
    <row r="983" spans="6:6" x14ac:dyDescent="0.35">
      <c r="F983"/>
    </row>
    <row r="984" spans="6:6" x14ac:dyDescent="0.35">
      <c r="F984"/>
    </row>
    <row r="985" spans="6:6" x14ac:dyDescent="0.35">
      <c r="F985"/>
    </row>
    <row r="986" spans="6:6" x14ac:dyDescent="0.35">
      <c r="F986"/>
    </row>
    <row r="987" spans="6:6" x14ac:dyDescent="0.35">
      <c r="F987"/>
    </row>
    <row r="988" spans="6:6" x14ac:dyDescent="0.35">
      <c r="F988"/>
    </row>
    <row r="989" spans="6:6" x14ac:dyDescent="0.35">
      <c r="F989"/>
    </row>
    <row r="990" spans="6:6" x14ac:dyDescent="0.35">
      <c r="F990"/>
    </row>
    <row r="991" spans="6:6" x14ac:dyDescent="0.35">
      <c r="F991"/>
    </row>
    <row r="992" spans="6:6" x14ac:dyDescent="0.35">
      <c r="F992"/>
    </row>
    <row r="993" spans="6:6" x14ac:dyDescent="0.35">
      <c r="F993"/>
    </row>
    <row r="994" spans="6:6" x14ac:dyDescent="0.35">
      <c r="F994"/>
    </row>
    <row r="995" spans="6:6" x14ac:dyDescent="0.35">
      <c r="F995"/>
    </row>
    <row r="996" spans="6:6" x14ac:dyDescent="0.35">
      <c r="F996"/>
    </row>
    <row r="997" spans="6:6" x14ac:dyDescent="0.35">
      <c r="F997"/>
    </row>
    <row r="998" spans="6:6" x14ac:dyDescent="0.35">
      <c r="F998"/>
    </row>
    <row r="999" spans="6:6" x14ac:dyDescent="0.35">
      <c r="F999"/>
    </row>
    <row r="1000" spans="6:6" x14ac:dyDescent="0.35">
      <c r="F1000"/>
    </row>
    <row r="1001" spans="6:6" x14ac:dyDescent="0.35">
      <c r="F1001"/>
    </row>
    <row r="1002" spans="6:6" x14ac:dyDescent="0.35">
      <c r="F1002"/>
    </row>
    <row r="1003" spans="6:6" x14ac:dyDescent="0.35">
      <c r="F1003"/>
    </row>
    <row r="1004" spans="6:6" x14ac:dyDescent="0.35">
      <c r="F1004"/>
    </row>
    <row r="1005" spans="6:6" x14ac:dyDescent="0.35">
      <c r="F1005"/>
    </row>
    <row r="1006" spans="6:6" x14ac:dyDescent="0.35">
      <c r="F1006"/>
    </row>
    <row r="1007" spans="6:6" x14ac:dyDescent="0.35">
      <c r="F1007"/>
    </row>
    <row r="1008" spans="6:6" x14ac:dyDescent="0.35">
      <c r="F1008"/>
    </row>
    <row r="1009" spans="6:6" x14ac:dyDescent="0.35">
      <c r="F1009"/>
    </row>
    <row r="1010" spans="6:6" x14ac:dyDescent="0.35">
      <c r="F1010"/>
    </row>
    <row r="1011" spans="6:6" x14ac:dyDescent="0.35">
      <c r="F1011"/>
    </row>
    <row r="1012" spans="6:6" x14ac:dyDescent="0.35">
      <c r="F1012"/>
    </row>
    <row r="1013" spans="6:6" x14ac:dyDescent="0.35">
      <c r="F1013"/>
    </row>
    <row r="1014" spans="6:6" x14ac:dyDescent="0.35">
      <c r="F1014"/>
    </row>
    <row r="1015" spans="6:6" x14ac:dyDescent="0.35">
      <c r="F1015"/>
    </row>
    <row r="1016" spans="6:6" x14ac:dyDescent="0.35">
      <c r="F1016"/>
    </row>
    <row r="1017" spans="6:6" x14ac:dyDescent="0.35">
      <c r="F1017"/>
    </row>
    <row r="1018" spans="6:6" x14ac:dyDescent="0.35">
      <c r="F1018"/>
    </row>
    <row r="1019" spans="6:6" x14ac:dyDescent="0.35">
      <c r="F1019"/>
    </row>
    <row r="1020" spans="6:6" x14ac:dyDescent="0.35">
      <c r="F1020"/>
    </row>
    <row r="1021" spans="6:6" x14ac:dyDescent="0.35">
      <c r="F1021"/>
    </row>
    <row r="1022" spans="6:6" x14ac:dyDescent="0.35">
      <c r="F1022"/>
    </row>
    <row r="1023" spans="6:6" x14ac:dyDescent="0.35">
      <c r="F1023"/>
    </row>
    <row r="1024" spans="6:6" x14ac:dyDescent="0.35">
      <c r="F1024"/>
    </row>
    <row r="1025" spans="6:6" x14ac:dyDescent="0.35">
      <c r="F1025"/>
    </row>
    <row r="1026" spans="6:6" x14ac:dyDescent="0.35">
      <c r="F1026"/>
    </row>
    <row r="1027" spans="6:6" x14ac:dyDescent="0.35">
      <c r="F1027"/>
    </row>
    <row r="1028" spans="6:6" x14ac:dyDescent="0.35">
      <c r="F1028"/>
    </row>
    <row r="1029" spans="6:6" x14ac:dyDescent="0.35">
      <c r="F1029"/>
    </row>
    <row r="1030" spans="6:6" x14ac:dyDescent="0.35">
      <c r="F1030"/>
    </row>
    <row r="1031" spans="6:6" x14ac:dyDescent="0.35">
      <c r="F1031"/>
    </row>
    <row r="1032" spans="6:6" x14ac:dyDescent="0.35">
      <c r="F1032"/>
    </row>
    <row r="1033" spans="6:6" x14ac:dyDescent="0.35">
      <c r="F1033"/>
    </row>
    <row r="1034" spans="6:6" x14ac:dyDescent="0.35">
      <c r="F1034"/>
    </row>
    <row r="1035" spans="6:6" x14ac:dyDescent="0.35">
      <c r="F1035"/>
    </row>
    <row r="1036" spans="6:6" x14ac:dyDescent="0.35">
      <c r="F1036"/>
    </row>
    <row r="1037" spans="6:6" x14ac:dyDescent="0.35">
      <c r="F1037"/>
    </row>
    <row r="1038" spans="6:6" x14ac:dyDescent="0.35">
      <c r="F1038"/>
    </row>
    <row r="1039" spans="6:6" x14ac:dyDescent="0.35">
      <c r="F1039"/>
    </row>
    <row r="1040" spans="6:6" x14ac:dyDescent="0.35">
      <c r="F1040"/>
    </row>
    <row r="1041" spans="6:6" x14ac:dyDescent="0.35">
      <c r="F1041"/>
    </row>
    <row r="1042" spans="6:6" x14ac:dyDescent="0.35">
      <c r="F1042"/>
    </row>
    <row r="1043" spans="6:6" x14ac:dyDescent="0.35">
      <c r="F1043"/>
    </row>
    <row r="1044" spans="6:6" x14ac:dyDescent="0.35">
      <c r="F1044"/>
    </row>
    <row r="1045" spans="6:6" x14ac:dyDescent="0.35">
      <c r="F1045"/>
    </row>
    <row r="1046" spans="6:6" x14ac:dyDescent="0.35">
      <c r="F1046"/>
    </row>
    <row r="1047" spans="6:6" x14ac:dyDescent="0.35">
      <c r="F1047"/>
    </row>
    <row r="1048" spans="6:6" x14ac:dyDescent="0.35">
      <c r="F1048"/>
    </row>
    <row r="1049" spans="6:6" x14ac:dyDescent="0.35">
      <c r="F1049"/>
    </row>
    <row r="1050" spans="6:6" x14ac:dyDescent="0.35">
      <c r="F1050"/>
    </row>
    <row r="1051" spans="6:6" x14ac:dyDescent="0.35">
      <c r="F1051"/>
    </row>
    <row r="1052" spans="6:6" x14ac:dyDescent="0.35">
      <c r="F1052"/>
    </row>
    <row r="1053" spans="6:6" x14ac:dyDescent="0.35">
      <c r="F1053"/>
    </row>
    <row r="1054" spans="6:6" x14ac:dyDescent="0.35">
      <c r="F1054"/>
    </row>
    <row r="1055" spans="6:6" x14ac:dyDescent="0.35">
      <c r="F1055"/>
    </row>
    <row r="1056" spans="6:6" x14ac:dyDescent="0.35">
      <c r="F1056"/>
    </row>
    <row r="1057" spans="6:6" x14ac:dyDescent="0.35">
      <c r="F1057"/>
    </row>
    <row r="1058" spans="6:6" x14ac:dyDescent="0.35">
      <c r="F1058"/>
    </row>
    <row r="1059" spans="6:6" x14ac:dyDescent="0.35">
      <c r="F1059"/>
    </row>
    <row r="1060" spans="6:6" x14ac:dyDescent="0.35">
      <c r="F1060"/>
    </row>
    <row r="1061" spans="6:6" x14ac:dyDescent="0.35">
      <c r="F1061"/>
    </row>
    <row r="1062" spans="6:6" x14ac:dyDescent="0.35">
      <c r="F1062"/>
    </row>
    <row r="1063" spans="6:6" x14ac:dyDescent="0.35">
      <c r="F1063"/>
    </row>
    <row r="1064" spans="6:6" x14ac:dyDescent="0.35">
      <c r="F1064"/>
    </row>
    <row r="1065" spans="6:6" x14ac:dyDescent="0.35">
      <c r="F1065"/>
    </row>
    <row r="1066" spans="6:6" x14ac:dyDescent="0.35">
      <c r="F1066"/>
    </row>
    <row r="1067" spans="6:6" x14ac:dyDescent="0.35">
      <c r="F1067"/>
    </row>
    <row r="1068" spans="6:6" x14ac:dyDescent="0.35">
      <c r="F1068"/>
    </row>
    <row r="1069" spans="6:6" x14ac:dyDescent="0.35">
      <c r="F1069"/>
    </row>
    <row r="1070" spans="6:6" x14ac:dyDescent="0.35">
      <c r="F1070"/>
    </row>
    <row r="1071" spans="6:6" x14ac:dyDescent="0.35">
      <c r="F1071"/>
    </row>
    <row r="1072" spans="6:6" x14ac:dyDescent="0.35">
      <c r="F1072"/>
    </row>
    <row r="1073" spans="6:6" x14ac:dyDescent="0.35">
      <c r="F1073"/>
    </row>
    <row r="1074" spans="6:6" x14ac:dyDescent="0.35">
      <c r="F1074"/>
    </row>
    <row r="1075" spans="6:6" x14ac:dyDescent="0.35">
      <c r="F1075"/>
    </row>
    <row r="1076" spans="6:6" x14ac:dyDescent="0.35">
      <c r="F1076"/>
    </row>
    <row r="1077" spans="6:6" x14ac:dyDescent="0.35">
      <c r="F1077"/>
    </row>
    <row r="1078" spans="6:6" x14ac:dyDescent="0.35">
      <c r="F1078"/>
    </row>
    <row r="1079" spans="6:6" x14ac:dyDescent="0.35">
      <c r="F1079"/>
    </row>
    <row r="1080" spans="6:6" x14ac:dyDescent="0.35">
      <c r="F1080"/>
    </row>
    <row r="1081" spans="6:6" x14ac:dyDescent="0.35">
      <c r="F1081"/>
    </row>
    <row r="1082" spans="6:6" x14ac:dyDescent="0.35">
      <c r="F1082"/>
    </row>
    <row r="1083" spans="6:6" x14ac:dyDescent="0.35">
      <c r="F1083"/>
    </row>
    <row r="1084" spans="6:6" x14ac:dyDescent="0.35">
      <c r="F1084"/>
    </row>
    <row r="1085" spans="6:6" x14ac:dyDescent="0.35">
      <c r="F1085"/>
    </row>
    <row r="1086" spans="6:6" x14ac:dyDescent="0.35">
      <c r="F1086"/>
    </row>
    <row r="1087" spans="6:6" x14ac:dyDescent="0.35">
      <c r="F1087"/>
    </row>
    <row r="1088" spans="6:6" x14ac:dyDescent="0.35">
      <c r="F1088"/>
    </row>
    <row r="1089" spans="6:6" x14ac:dyDescent="0.35">
      <c r="F1089"/>
    </row>
    <row r="1090" spans="6:6" x14ac:dyDescent="0.35">
      <c r="F1090"/>
    </row>
    <row r="1091" spans="6:6" x14ac:dyDescent="0.35">
      <c r="F1091"/>
    </row>
    <row r="1092" spans="6:6" x14ac:dyDescent="0.35">
      <c r="F1092"/>
    </row>
    <row r="1093" spans="6:6" x14ac:dyDescent="0.35">
      <c r="F1093"/>
    </row>
    <row r="1094" spans="6:6" x14ac:dyDescent="0.35">
      <c r="F1094"/>
    </row>
    <row r="1095" spans="6:6" x14ac:dyDescent="0.35">
      <c r="F1095"/>
    </row>
    <row r="1096" spans="6:6" x14ac:dyDescent="0.35">
      <c r="F1096"/>
    </row>
    <row r="1097" spans="6:6" x14ac:dyDescent="0.35">
      <c r="F1097"/>
    </row>
    <row r="1098" spans="6:6" x14ac:dyDescent="0.35">
      <c r="F1098"/>
    </row>
    <row r="1099" spans="6:6" x14ac:dyDescent="0.35">
      <c r="F1099"/>
    </row>
    <row r="1100" spans="6:6" x14ac:dyDescent="0.35">
      <c r="F1100"/>
    </row>
    <row r="1101" spans="6:6" x14ac:dyDescent="0.35">
      <c r="F1101"/>
    </row>
    <row r="1102" spans="6:6" x14ac:dyDescent="0.35">
      <c r="F1102"/>
    </row>
    <row r="1103" spans="6:6" x14ac:dyDescent="0.35">
      <c r="F1103"/>
    </row>
    <row r="1104" spans="6:6" x14ac:dyDescent="0.35">
      <c r="F1104"/>
    </row>
    <row r="1105" spans="6:6" x14ac:dyDescent="0.35">
      <c r="F1105"/>
    </row>
    <row r="1106" spans="6:6" x14ac:dyDescent="0.35">
      <c r="F1106"/>
    </row>
    <row r="1107" spans="6:6" x14ac:dyDescent="0.35">
      <c r="F1107"/>
    </row>
    <row r="1108" spans="6:6" x14ac:dyDescent="0.35">
      <c r="F1108"/>
    </row>
    <row r="1109" spans="6:6" x14ac:dyDescent="0.35">
      <c r="F1109"/>
    </row>
    <row r="1110" spans="6:6" x14ac:dyDescent="0.35">
      <c r="F1110"/>
    </row>
    <row r="1111" spans="6:6" x14ac:dyDescent="0.35">
      <c r="F1111"/>
    </row>
    <row r="1112" spans="6:6" x14ac:dyDescent="0.35">
      <c r="F1112"/>
    </row>
    <row r="1113" spans="6:6" x14ac:dyDescent="0.35">
      <c r="F1113"/>
    </row>
    <row r="1114" spans="6:6" x14ac:dyDescent="0.35">
      <c r="F1114"/>
    </row>
    <row r="1115" spans="6:6" x14ac:dyDescent="0.35">
      <c r="F1115"/>
    </row>
    <row r="1116" spans="6:6" x14ac:dyDescent="0.35">
      <c r="F1116"/>
    </row>
    <row r="1117" spans="6:6" x14ac:dyDescent="0.35">
      <c r="F1117"/>
    </row>
    <row r="1118" spans="6:6" x14ac:dyDescent="0.35">
      <c r="F1118"/>
    </row>
    <row r="1119" spans="6:6" x14ac:dyDescent="0.35">
      <c r="F1119"/>
    </row>
    <row r="1120" spans="6:6" x14ac:dyDescent="0.35">
      <c r="F1120"/>
    </row>
    <row r="1121" spans="6:6" x14ac:dyDescent="0.35">
      <c r="F1121"/>
    </row>
    <row r="1122" spans="6:6" x14ac:dyDescent="0.35">
      <c r="F1122"/>
    </row>
    <row r="1123" spans="6:6" x14ac:dyDescent="0.35">
      <c r="F1123"/>
    </row>
    <row r="1124" spans="6:6" x14ac:dyDescent="0.35">
      <c r="F1124"/>
    </row>
    <row r="1125" spans="6:6" x14ac:dyDescent="0.35">
      <c r="F1125"/>
    </row>
    <row r="1126" spans="6:6" x14ac:dyDescent="0.35">
      <c r="F1126"/>
    </row>
    <row r="1127" spans="6:6" x14ac:dyDescent="0.35">
      <c r="F1127"/>
    </row>
    <row r="1128" spans="6:6" x14ac:dyDescent="0.35">
      <c r="F1128"/>
    </row>
    <row r="1129" spans="6:6" x14ac:dyDescent="0.35">
      <c r="F1129"/>
    </row>
    <row r="1130" spans="6:6" x14ac:dyDescent="0.35">
      <c r="F1130"/>
    </row>
    <row r="1131" spans="6:6" x14ac:dyDescent="0.35">
      <c r="F1131"/>
    </row>
    <row r="1132" spans="6:6" x14ac:dyDescent="0.35">
      <c r="F1132"/>
    </row>
    <row r="1133" spans="6:6" x14ac:dyDescent="0.35">
      <c r="F1133"/>
    </row>
    <row r="1134" spans="6:6" x14ac:dyDescent="0.35">
      <c r="F1134"/>
    </row>
    <row r="1135" spans="6:6" x14ac:dyDescent="0.35">
      <c r="F1135"/>
    </row>
    <row r="1136" spans="6:6" x14ac:dyDescent="0.35">
      <c r="F1136"/>
    </row>
    <row r="1137" spans="6:6" x14ac:dyDescent="0.35">
      <c r="F1137"/>
    </row>
    <row r="1138" spans="6:6" x14ac:dyDescent="0.35">
      <c r="F1138"/>
    </row>
    <row r="1139" spans="6:6" x14ac:dyDescent="0.35">
      <c r="F1139"/>
    </row>
    <row r="1140" spans="6:6" x14ac:dyDescent="0.35">
      <c r="F1140"/>
    </row>
    <row r="1141" spans="6:6" x14ac:dyDescent="0.35">
      <c r="F1141"/>
    </row>
    <row r="1142" spans="6:6" x14ac:dyDescent="0.35">
      <c r="F1142"/>
    </row>
    <row r="1143" spans="6:6" x14ac:dyDescent="0.35">
      <c r="F1143"/>
    </row>
    <row r="1144" spans="6:6" x14ac:dyDescent="0.35">
      <c r="F1144"/>
    </row>
    <row r="1145" spans="6:6" x14ac:dyDescent="0.35">
      <c r="F1145"/>
    </row>
    <row r="1146" spans="6:6" x14ac:dyDescent="0.35">
      <c r="F1146"/>
    </row>
    <row r="1147" spans="6:6" x14ac:dyDescent="0.35">
      <c r="F1147"/>
    </row>
    <row r="1148" spans="6:6" x14ac:dyDescent="0.35">
      <c r="F1148"/>
    </row>
    <row r="1149" spans="6:6" x14ac:dyDescent="0.35">
      <c r="F1149"/>
    </row>
    <row r="1150" spans="6:6" x14ac:dyDescent="0.35">
      <c r="F1150"/>
    </row>
    <row r="1151" spans="6:6" x14ac:dyDescent="0.35">
      <c r="F1151"/>
    </row>
    <row r="1152" spans="6:6" x14ac:dyDescent="0.35">
      <c r="F1152"/>
    </row>
    <row r="1153" spans="6:6" x14ac:dyDescent="0.35">
      <c r="F1153"/>
    </row>
    <row r="1154" spans="6:6" x14ac:dyDescent="0.35">
      <c r="F1154"/>
    </row>
    <row r="1155" spans="6:6" x14ac:dyDescent="0.35">
      <c r="F1155"/>
    </row>
    <row r="1156" spans="6:6" x14ac:dyDescent="0.35">
      <c r="F1156"/>
    </row>
    <row r="1157" spans="6:6" x14ac:dyDescent="0.35">
      <c r="F1157"/>
    </row>
    <row r="1158" spans="6:6" x14ac:dyDescent="0.35">
      <c r="F1158"/>
    </row>
    <row r="1159" spans="6:6" x14ac:dyDescent="0.35">
      <c r="F1159"/>
    </row>
    <row r="1160" spans="6:6" x14ac:dyDescent="0.35">
      <c r="F1160"/>
    </row>
    <row r="1161" spans="6:6" x14ac:dyDescent="0.35">
      <c r="F1161"/>
    </row>
    <row r="1162" spans="6:6" x14ac:dyDescent="0.35">
      <c r="F1162"/>
    </row>
    <row r="1163" spans="6:6" x14ac:dyDescent="0.35">
      <c r="F1163"/>
    </row>
    <row r="1164" spans="6:6" x14ac:dyDescent="0.35">
      <c r="F1164"/>
    </row>
    <row r="1165" spans="6:6" x14ac:dyDescent="0.35">
      <c r="F1165"/>
    </row>
    <row r="1166" spans="6:6" x14ac:dyDescent="0.35">
      <c r="F1166"/>
    </row>
    <row r="1167" spans="6:6" x14ac:dyDescent="0.35">
      <c r="F1167"/>
    </row>
    <row r="1168" spans="6:6" x14ac:dyDescent="0.35">
      <c r="F1168"/>
    </row>
    <row r="1169" spans="6:6" x14ac:dyDescent="0.35">
      <c r="F1169"/>
    </row>
    <row r="1170" spans="6:6" x14ac:dyDescent="0.35">
      <c r="F1170"/>
    </row>
    <row r="1171" spans="6:6" x14ac:dyDescent="0.35">
      <c r="F1171"/>
    </row>
    <row r="1172" spans="6:6" x14ac:dyDescent="0.35">
      <c r="F1172"/>
    </row>
    <row r="1173" spans="6:6" x14ac:dyDescent="0.35">
      <c r="F1173"/>
    </row>
    <row r="1174" spans="6:6" x14ac:dyDescent="0.35">
      <c r="F1174"/>
    </row>
    <row r="1175" spans="6:6" x14ac:dyDescent="0.35">
      <c r="F1175"/>
    </row>
    <row r="1176" spans="6:6" x14ac:dyDescent="0.35">
      <c r="F1176"/>
    </row>
    <row r="1177" spans="6:6" x14ac:dyDescent="0.35">
      <c r="F1177"/>
    </row>
    <row r="1178" spans="6:6" x14ac:dyDescent="0.35">
      <c r="F1178"/>
    </row>
    <row r="1179" spans="6:6" x14ac:dyDescent="0.35">
      <c r="F1179"/>
    </row>
    <row r="1180" spans="6:6" x14ac:dyDescent="0.35">
      <c r="F1180"/>
    </row>
    <row r="1181" spans="6:6" x14ac:dyDescent="0.35">
      <c r="F1181"/>
    </row>
    <row r="1182" spans="6:6" x14ac:dyDescent="0.35">
      <c r="F1182"/>
    </row>
    <row r="1183" spans="6:6" x14ac:dyDescent="0.35">
      <c r="F1183"/>
    </row>
    <row r="1184" spans="6:6" x14ac:dyDescent="0.35">
      <c r="F1184"/>
    </row>
    <row r="1185" spans="6:6" x14ac:dyDescent="0.35">
      <c r="F1185"/>
    </row>
    <row r="1186" spans="6:6" x14ac:dyDescent="0.35">
      <c r="F1186"/>
    </row>
    <row r="1187" spans="6:6" x14ac:dyDescent="0.35">
      <c r="F1187"/>
    </row>
    <row r="1188" spans="6:6" x14ac:dyDescent="0.35">
      <c r="F1188"/>
    </row>
    <row r="1189" spans="6:6" x14ac:dyDescent="0.35">
      <c r="F1189"/>
    </row>
    <row r="1190" spans="6:6" x14ac:dyDescent="0.35">
      <c r="F1190"/>
    </row>
    <row r="1191" spans="6:6" x14ac:dyDescent="0.35">
      <c r="F1191"/>
    </row>
    <row r="1192" spans="6:6" x14ac:dyDescent="0.35">
      <c r="F1192"/>
    </row>
    <row r="1193" spans="6:6" x14ac:dyDescent="0.35">
      <c r="F1193"/>
    </row>
    <row r="1194" spans="6:6" x14ac:dyDescent="0.35">
      <c r="F1194"/>
    </row>
    <row r="1195" spans="6:6" x14ac:dyDescent="0.35">
      <c r="F1195"/>
    </row>
    <row r="1196" spans="6:6" x14ac:dyDescent="0.35">
      <c r="F1196"/>
    </row>
    <row r="1197" spans="6:6" x14ac:dyDescent="0.35">
      <c r="F1197"/>
    </row>
    <row r="1198" spans="6:6" x14ac:dyDescent="0.35">
      <c r="F1198"/>
    </row>
    <row r="1199" spans="6:6" x14ac:dyDescent="0.35">
      <c r="F1199"/>
    </row>
    <row r="1200" spans="6:6" x14ac:dyDescent="0.35">
      <c r="F1200"/>
    </row>
    <row r="1201" spans="6:6" x14ac:dyDescent="0.35">
      <c r="F1201"/>
    </row>
    <row r="1202" spans="6:6" x14ac:dyDescent="0.35">
      <c r="F1202"/>
    </row>
    <row r="1203" spans="6:6" x14ac:dyDescent="0.35">
      <c r="F1203"/>
    </row>
    <row r="1204" spans="6:6" x14ac:dyDescent="0.35">
      <c r="F1204"/>
    </row>
    <row r="1205" spans="6:6" x14ac:dyDescent="0.35">
      <c r="F1205"/>
    </row>
    <row r="1206" spans="6:6" x14ac:dyDescent="0.35">
      <c r="F1206"/>
    </row>
    <row r="1207" spans="6:6" x14ac:dyDescent="0.35">
      <c r="F1207"/>
    </row>
    <row r="1208" spans="6:6" x14ac:dyDescent="0.35">
      <c r="F1208"/>
    </row>
    <row r="1209" spans="6:6" x14ac:dyDescent="0.35">
      <c r="F1209"/>
    </row>
    <row r="1210" spans="6:6" x14ac:dyDescent="0.35">
      <c r="F1210"/>
    </row>
    <row r="1211" spans="6:6" x14ac:dyDescent="0.35">
      <c r="F1211"/>
    </row>
    <row r="1212" spans="6:6" x14ac:dyDescent="0.35">
      <c r="F1212"/>
    </row>
    <row r="1213" spans="6:6" x14ac:dyDescent="0.35">
      <c r="F1213"/>
    </row>
    <row r="1214" spans="6:6" x14ac:dyDescent="0.35">
      <c r="F1214"/>
    </row>
    <row r="1215" spans="6:6" x14ac:dyDescent="0.35">
      <c r="F1215"/>
    </row>
    <row r="1216" spans="6:6" x14ac:dyDescent="0.35">
      <c r="F1216"/>
    </row>
    <row r="1217" spans="6:6" x14ac:dyDescent="0.35">
      <c r="F1217"/>
    </row>
    <row r="1218" spans="6:6" x14ac:dyDescent="0.35">
      <c r="F1218"/>
    </row>
    <row r="1219" spans="6:6" x14ac:dyDescent="0.35">
      <c r="F1219"/>
    </row>
    <row r="1220" spans="6:6" x14ac:dyDescent="0.35">
      <c r="F1220"/>
    </row>
    <row r="1221" spans="6:6" x14ac:dyDescent="0.35">
      <c r="F1221"/>
    </row>
    <row r="1222" spans="6:6" x14ac:dyDescent="0.35">
      <c r="F1222"/>
    </row>
    <row r="1223" spans="6:6" x14ac:dyDescent="0.35">
      <c r="F1223"/>
    </row>
    <row r="1224" spans="6:6" x14ac:dyDescent="0.35">
      <c r="F1224"/>
    </row>
    <row r="1225" spans="6:6" x14ac:dyDescent="0.35">
      <c r="F1225"/>
    </row>
    <row r="1226" spans="6:6" x14ac:dyDescent="0.35">
      <c r="F1226"/>
    </row>
    <row r="1227" spans="6:6" x14ac:dyDescent="0.35">
      <c r="F1227"/>
    </row>
    <row r="1228" spans="6:6" x14ac:dyDescent="0.35">
      <c r="F1228"/>
    </row>
    <row r="1229" spans="6:6" x14ac:dyDescent="0.35">
      <c r="F1229"/>
    </row>
    <row r="1230" spans="6:6" x14ac:dyDescent="0.35">
      <c r="F1230"/>
    </row>
    <row r="1231" spans="6:6" x14ac:dyDescent="0.35">
      <c r="F1231"/>
    </row>
    <row r="1232" spans="6:6" x14ac:dyDescent="0.35">
      <c r="F1232"/>
    </row>
    <row r="1233" spans="6:6" x14ac:dyDescent="0.35">
      <c r="F1233"/>
    </row>
    <row r="1234" spans="6:6" x14ac:dyDescent="0.35">
      <c r="F1234"/>
    </row>
    <row r="1235" spans="6:6" x14ac:dyDescent="0.35">
      <c r="F1235"/>
    </row>
    <row r="1236" spans="6:6" x14ac:dyDescent="0.35">
      <c r="F1236"/>
    </row>
    <row r="1237" spans="6:6" x14ac:dyDescent="0.35">
      <c r="F1237"/>
    </row>
    <row r="1238" spans="6:6" x14ac:dyDescent="0.35">
      <c r="F1238"/>
    </row>
    <row r="1239" spans="6:6" x14ac:dyDescent="0.35">
      <c r="F1239"/>
    </row>
    <row r="1240" spans="6:6" x14ac:dyDescent="0.35">
      <c r="F1240"/>
    </row>
    <row r="1241" spans="6:6" x14ac:dyDescent="0.35">
      <c r="F1241"/>
    </row>
    <row r="1242" spans="6:6" x14ac:dyDescent="0.35">
      <c r="F1242"/>
    </row>
    <row r="1243" spans="6:6" x14ac:dyDescent="0.35">
      <c r="F1243"/>
    </row>
    <row r="1244" spans="6:6" x14ac:dyDescent="0.35">
      <c r="F1244"/>
    </row>
    <row r="1245" spans="6:6" x14ac:dyDescent="0.35">
      <c r="F1245"/>
    </row>
    <row r="1246" spans="6:6" x14ac:dyDescent="0.35">
      <c r="F1246"/>
    </row>
    <row r="1247" spans="6:6" x14ac:dyDescent="0.35">
      <c r="F1247"/>
    </row>
    <row r="1248" spans="6:6" x14ac:dyDescent="0.35">
      <c r="F1248"/>
    </row>
    <row r="1249" spans="6:6" x14ac:dyDescent="0.35">
      <c r="F1249"/>
    </row>
    <row r="1250" spans="6:6" x14ac:dyDescent="0.35">
      <c r="F1250"/>
    </row>
    <row r="1251" spans="6:6" x14ac:dyDescent="0.35">
      <c r="F1251"/>
    </row>
    <row r="1252" spans="6:6" x14ac:dyDescent="0.35">
      <c r="F1252"/>
    </row>
    <row r="1253" spans="6:6" x14ac:dyDescent="0.35">
      <c r="F1253"/>
    </row>
    <row r="1254" spans="6:6" x14ac:dyDescent="0.35">
      <c r="F1254"/>
    </row>
    <row r="1255" spans="6:6" x14ac:dyDescent="0.35">
      <c r="F1255"/>
    </row>
    <row r="1256" spans="6:6" x14ac:dyDescent="0.35">
      <c r="F1256"/>
    </row>
    <row r="1257" spans="6:6" x14ac:dyDescent="0.35">
      <c r="F1257"/>
    </row>
    <row r="1258" spans="6:6" x14ac:dyDescent="0.35">
      <c r="F1258"/>
    </row>
    <row r="1259" spans="6:6" x14ac:dyDescent="0.35">
      <c r="F1259"/>
    </row>
    <row r="1260" spans="6:6" x14ac:dyDescent="0.35">
      <c r="F1260"/>
    </row>
    <row r="1261" spans="6:6" x14ac:dyDescent="0.35">
      <c r="F1261"/>
    </row>
    <row r="1262" spans="6:6" x14ac:dyDescent="0.35">
      <c r="F1262"/>
    </row>
    <row r="1263" spans="6:6" x14ac:dyDescent="0.35">
      <c r="F1263"/>
    </row>
    <row r="1264" spans="6:6" x14ac:dyDescent="0.35">
      <c r="F1264"/>
    </row>
    <row r="1265" spans="6:6" x14ac:dyDescent="0.35">
      <c r="F1265"/>
    </row>
    <row r="1266" spans="6:6" x14ac:dyDescent="0.35">
      <c r="F1266"/>
    </row>
    <row r="1267" spans="6:6" x14ac:dyDescent="0.35">
      <c r="F1267"/>
    </row>
    <row r="1268" spans="6:6" x14ac:dyDescent="0.35">
      <c r="F1268"/>
    </row>
    <row r="1269" spans="6:6" x14ac:dyDescent="0.35">
      <c r="F1269"/>
    </row>
    <row r="1270" spans="6:6" x14ac:dyDescent="0.35">
      <c r="F1270"/>
    </row>
    <row r="1271" spans="6:6" x14ac:dyDescent="0.35">
      <c r="F1271"/>
    </row>
    <row r="1272" spans="6:6" x14ac:dyDescent="0.35">
      <c r="F1272"/>
    </row>
    <row r="1273" spans="6:6" x14ac:dyDescent="0.35">
      <c r="F1273"/>
    </row>
    <row r="1274" spans="6:6" x14ac:dyDescent="0.35">
      <c r="F1274"/>
    </row>
    <row r="1275" spans="6:6" x14ac:dyDescent="0.35">
      <c r="F1275"/>
    </row>
    <row r="1276" spans="6:6" x14ac:dyDescent="0.35">
      <c r="F1276"/>
    </row>
    <row r="1277" spans="6:6" x14ac:dyDescent="0.35">
      <c r="F1277"/>
    </row>
    <row r="1278" spans="6:6" x14ac:dyDescent="0.35">
      <c r="F1278"/>
    </row>
    <row r="1279" spans="6:6" x14ac:dyDescent="0.35">
      <c r="F1279"/>
    </row>
    <row r="1280" spans="6:6" x14ac:dyDescent="0.35">
      <c r="F1280"/>
    </row>
    <row r="1281" spans="6:6" x14ac:dyDescent="0.35">
      <c r="F1281"/>
    </row>
    <row r="1282" spans="6:6" x14ac:dyDescent="0.35">
      <c r="F1282"/>
    </row>
    <row r="1283" spans="6:6" x14ac:dyDescent="0.35">
      <c r="F1283"/>
    </row>
    <row r="1284" spans="6:6" x14ac:dyDescent="0.35">
      <c r="F1284"/>
    </row>
    <row r="1285" spans="6:6" x14ac:dyDescent="0.35">
      <c r="F1285"/>
    </row>
    <row r="1286" spans="6:6" x14ac:dyDescent="0.35">
      <c r="F1286"/>
    </row>
    <row r="1287" spans="6:6" x14ac:dyDescent="0.35">
      <c r="F1287"/>
    </row>
    <row r="1288" spans="6:6" x14ac:dyDescent="0.35">
      <c r="F1288"/>
    </row>
    <row r="1289" spans="6:6" x14ac:dyDescent="0.35">
      <c r="F1289"/>
    </row>
    <row r="1290" spans="6:6" x14ac:dyDescent="0.35">
      <c r="F1290"/>
    </row>
    <row r="1291" spans="6:6" x14ac:dyDescent="0.35">
      <c r="F1291"/>
    </row>
    <row r="1292" spans="6:6" x14ac:dyDescent="0.35">
      <c r="F1292"/>
    </row>
    <row r="1293" spans="6:6" x14ac:dyDescent="0.35">
      <c r="F1293"/>
    </row>
    <row r="1294" spans="6:6" x14ac:dyDescent="0.35">
      <c r="F1294"/>
    </row>
    <row r="1295" spans="6:6" x14ac:dyDescent="0.35">
      <c r="F1295"/>
    </row>
    <row r="1296" spans="6:6" x14ac:dyDescent="0.35">
      <c r="F1296"/>
    </row>
    <row r="1297" spans="6:6" x14ac:dyDescent="0.35">
      <c r="F1297"/>
    </row>
    <row r="1298" spans="6:6" x14ac:dyDescent="0.35">
      <c r="F1298"/>
    </row>
    <row r="1299" spans="6:6" x14ac:dyDescent="0.35">
      <c r="F1299"/>
    </row>
    <row r="1300" spans="6:6" x14ac:dyDescent="0.35">
      <c r="F1300"/>
    </row>
    <row r="1301" spans="6:6" x14ac:dyDescent="0.35">
      <c r="F1301"/>
    </row>
    <row r="1302" spans="6:6" x14ac:dyDescent="0.35">
      <c r="F1302"/>
    </row>
    <row r="1303" spans="6:6" x14ac:dyDescent="0.35">
      <c r="F1303"/>
    </row>
    <row r="1304" spans="6:6" x14ac:dyDescent="0.35">
      <c r="F1304"/>
    </row>
    <row r="1305" spans="6:6" x14ac:dyDescent="0.35">
      <c r="F1305"/>
    </row>
    <row r="1306" spans="6:6" x14ac:dyDescent="0.35">
      <c r="F1306"/>
    </row>
    <row r="1307" spans="6:6" x14ac:dyDescent="0.35">
      <c r="F1307"/>
    </row>
    <row r="1308" spans="6:6" x14ac:dyDescent="0.35">
      <c r="F1308"/>
    </row>
    <row r="1309" spans="6:6" x14ac:dyDescent="0.35">
      <c r="F1309"/>
    </row>
    <row r="1310" spans="6:6" x14ac:dyDescent="0.35">
      <c r="F1310"/>
    </row>
    <row r="1311" spans="6:6" x14ac:dyDescent="0.35">
      <c r="F1311"/>
    </row>
    <row r="1312" spans="6:6" x14ac:dyDescent="0.35">
      <c r="F1312"/>
    </row>
    <row r="1313" spans="6:6" x14ac:dyDescent="0.35">
      <c r="F1313"/>
    </row>
    <row r="1314" spans="6:6" x14ac:dyDescent="0.35">
      <c r="F1314"/>
    </row>
    <row r="1315" spans="6:6" x14ac:dyDescent="0.35">
      <c r="F1315"/>
    </row>
    <row r="1316" spans="6:6" x14ac:dyDescent="0.35">
      <c r="F1316"/>
    </row>
    <row r="1317" spans="6:6" x14ac:dyDescent="0.35">
      <c r="F1317"/>
    </row>
    <row r="1318" spans="6:6" x14ac:dyDescent="0.35">
      <c r="F1318"/>
    </row>
    <row r="1319" spans="6:6" x14ac:dyDescent="0.35">
      <c r="F1319"/>
    </row>
    <row r="1320" spans="6:6" x14ac:dyDescent="0.35">
      <c r="F1320"/>
    </row>
    <row r="1321" spans="6:6" x14ac:dyDescent="0.35">
      <c r="F1321"/>
    </row>
    <row r="1322" spans="6:6" x14ac:dyDescent="0.35">
      <c r="F1322"/>
    </row>
    <row r="1323" spans="6:6" x14ac:dyDescent="0.35">
      <c r="F1323"/>
    </row>
    <row r="1324" spans="6:6" x14ac:dyDescent="0.35">
      <c r="F1324"/>
    </row>
    <row r="1325" spans="6:6" x14ac:dyDescent="0.35">
      <c r="F1325"/>
    </row>
    <row r="1326" spans="6:6" x14ac:dyDescent="0.35">
      <c r="F1326"/>
    </row>
    <row r="1327" spans="6:6" x14ac:dyDescent="0.35">
      <c r="F1327"/>
    </row>
    <row r="1328" spans="6:6" x14ac:dyDescent="0.35">
      <c r="F1328"/>
    </row>
    <row r="1329" spans="6:6" x14ac:dyDescent="0.35">
      <c r="F1329"/>
    </row>
    <row r="1330" spans="6:6" x14ac:dyDescent="0.35">
      <c r="F1330"/>
    </row>
    <row r="1331" spans="6:6" x14ac:dyDescent="0.35">
      <c r="F1331"/>
    </row>
    <row r="1332" spans="6:6" x14ac:dyDescent="0.35">
      <c r="F1332"/>
    </row>
    <row r="1333" spans="6:6" x14ac:dyDescent="0.35">
      <c r="F1333"/>
    </row>
    <row r="1334" spans="6:6" x14ac:dyDescent="0.35">
      <c r="F1334"/>
    </row>
    <row r="1335" spans="6:6" x14ac:dyDescent="0.35">
      <c r="F1335"/>
    </row>
    <row r="1336" spans="6:6" x14ac:dyDescent="0.35">
      <c r="F1336"/>
    </row>
    <row r="1337" spans="6:6" x14ac:dyDescent="0.35">
      <c r="F1337"/>
    </row>
    <row r="1338" spans="6:6" x14ac:dyDescent="0.35">
      <c r="F1338"/>
    </row>
    <row r="1339" spans="6:6" x14ac:dyDescent="0.35">
      <c r="F1339"/>
    </row>
    <row r="1340" spans="6:6" x14ac:dyDescent="0.35">
      <c r="F1340"/>
    </row>
    <row r="1341" spans="6:6" x14ac:dyDescent="0.35">
      <c r="F1341"/>
    </row>
    <row r="1342" spans="6:6" x14ac:dyDescent="0.35">
      <c r="F1342"/>
    </row>
    <row r="1343" spans="6:6" x14ac:dyDescent="0.35">
      <c r="F1343"/>
    </row>
    <row r="1344" spans="6:6" x14ac:dyDescent="0.35">
      <c r="F1344"/>
    </row>
    <row r="1345" spans="6:6" x14ac:dyDescent="0.35">
      <c r="F1345"/>
    </row>
    <row r="1346" spans="6:6" x14ac:dyDescent="0.35">
      <c r="F1346"/>
    </row>
    <row r="1347" spans="6:6" x14ac:dyDescent="0.35">
      <c r="F1347"/>
    </row>
    <row r="1348" spans="6:6" x14ac:dyDescent="0.35">
      <c r="F1348"/>
    </row>
    <row r="1349" spans="6:6" x14ac:dyDescent="0.35">
      <c r="F1349"/>
    </row>
    <row r="1350" spans="6:6" x14ac:dyDescent="0.35">
      <c r="F1350"/>
    </row>
    <row r="1351" spans="6:6" x14ac:dyDescent="0.35">
      <c r="F1351"/>
    </row>
    <row r="1352" spans="6:6" x14ac:dyDescent="0.35">
      <c r="F1352"/>
    </row>
    <row r="1353" spans="6:6" x14ac:dyDescent="0.35">
      <c r="F1353"/>
    </row>
    <row r="1354" spans="6:6" x14ac:dyDescent="0.35">
      <c r="F1354"/>
    </row>
    <row r="1355" spans="6:6" x14ac:dyDescent="0.35">
      <c r="F1355"/>
    </row>
    <row r="1356" spans="6:6" x14ac:dyDescent="0.35">
      <c r="F1356"/>
    </row>
    <row r="1357" spans="6:6" x14ac:dyDescent="0.35">
      <c r="F1357"/>
    </row>
    <row r="1358" spans="6:6" x14ac:dyDescent="0.35">
      <c r="F1358"/>
    </row>
    <row r="1359" spans="6:6" x14ac:dyDescent="0.35">
      <c r="F1359"/>
    </row>
    <row r="1360" spans="6:6" x14ac:dyDescent="0.35">
      <c r="F1360"/>
    </row>
    <row r="1361" spans="6:6" x14ac:dyDescent="0.35">
      <c r="F1361"/>
    </row>
    <row r="1362" spans="6:6" x14ac:dyDescent="0.35">
      <c r="F1362"/>
    </row>
    <row r="1363" spans="6:6" x14ac:dyDescent="0.35">
      <c r="F1363"/>
    </row>
    <row r="1364" spans="6:6" x14ac:dyDescent="0.35">
      <c r="F1364"/>
    </row>
    <row r="1365" spans="6:6" x14ac:dyDescent="0.35">
      <c r="F1365"/>
    </row>
    <row r="1366" spans="6:6" x14ac:dyDescent="0.35">
      <c r="F1366"/>
    </row>
    <row r="1367" spans="6:6" x14ac:dyDescent="0.35">
      <c r="F1367"/>
    </row>
    <row r="1368" spans="6:6" x14ac:dyDescent="0.35">
      <c r="F1368"/>
    </row>
    <row r="1369" spans="6:6" x14ac:dyDescent="0.35">
      <c r="F1369"/>
    </row>
    <row r="1370" spans="6:6" x14ac:dyDescent="0.35">
      <c r="F1370"/>
    </row>
    <row r="1371" spans="6:6" x14ac:dyDescent="0.35">
      <c r="F1371"/>
    </row>
    <row r="1372" spans="6:6" x14ac:dyDescent="0.35">
      <c r="F1372"/>
    </row>
    <row r="1373" spans="6:6" x14ac:dyDescent="0.35">
      <c r="F1373"/>
    </row>
    <row r="1374" spans="6:6" x14ac:dyDescent="0.35">
      <c r="F1374"/>
    </row>
    <row r="1375" spans="6:6" x14ac:dyDescent="0.35">
      <c r="F1375"/>
    </row>
    <row r="1376" spans="6:6" x14ac:dyDescent="0.35">
      <c r="F1376"/>
    </row>
    <row r="1377" spans="6:6" x14ac:dyDescent="0.35">
      <c r="F1377"/>
    </row>
    <row r="1378" spans="6:6" x14ac:dyDescent="0.35">
      <c r="F1378"/>
    </row>
    <row r="1379" spans="6:6" x14ac:dyDescent="0.35">
      <c r="F1379"/>
    </row>
    <row r="1380" spans="6:6" x14ac:dyDescent="0.35">
      <c r="F1380"/>
    </row>
    <row r="1381" spans="6:6" x14ac:dyDescent="0.35">
      <c r="F1381"/>
    </row>
    <row r="1382" spans="6:6" x14ac:dyDescent="0.35">
      <c r="F1382"/>
    </row>
    <row r="1383" spans="6:6" x14ac:dyDescent="0.35">
      <c r="F1383"/>
    </row>
    <row r="1384" spans="6:6" x14ac:dyDescent="0.35">
      <c r="F1384"/>
    </row>
    <row r="1385" spans="6:6" x14ac:dyDescent="0.35">
      <c r="F1385"/>
    </row>
    <row r="1386" spans="6:6" x14ac:dyDescent="0.35">
      <c r="F1386"/>
    </row>
    <row r="1387" spans="6:6" x14ac:dyDescent="0.35">
      <c r="F1387"/>
    </row>
    <row r="1388" spans="6:6" x14ac:dyDescent="0.35">
      <c r="F1388"/>
    </row>
    <row r="1389" spans="6:6" x14ac:dyDescent="0.35">
      <c r="F1389"/>
    </row>
    <row r="1390" spans="6:6" x14ac:dyDescent="0.35">
      <c r="F1390"/>
    </row>
    <row r="1391" spans="6:6" x14ac:dyDescent="0.35">
      <c r="F1391"/>
    </row>
    <row r="1392" spans="6:6" x14ac:dyDescent="0.35">
      <c r="F1392"/>
    </row>
    <row r="1393" spans="6:6" x14ac:dyDescent="0.35">
      <c r="F1393"/>
    </row>
    <row r="1394" spans="6:6" x14ac:dyDescent="0.35">
      <c r="F1394"/>
    </row>
    <row r="1395" spans="6:6" x14ac:dyDescent="0.35">
      <c r="F1395"/>
    </row>
    <row r="1396" spans="6:6" x14ac:dyDescent="0.35">
      <c r="F1396"/>
    </row>
    <row r="1397" spans="6:6" x14ac:dyDescent="0.35">
      <c r="F1397"/>
    </row>
    <row r="1398" spans="6:6" x14ac:dyDescent="0.35">
      <c r="F1398"/>
    </row>
    <row r="1399" spans="6:6" x14ac:dyDescent="0.35">
      <c r="F1399"/>
    </row>
    <row r="1400" spans="6:6" x14ac:dyDescent="0.35">
      <c r="F1400"/>
    </row>
    <row r="1401" spans="6:6" x14ac:dyDescent="0.35">
      <c r="F1401"/>
    </row>
    <row r="1402" spans="6:6" x14ac:dyDescent="0.35">
      <c r="F1402"/>
    </row>
    <row r="1403" spans="6:6" x14ac:dyDescent="0.35">
      <c r="F1403"/>
    </row>
    <row r="1404" spans="6:6" x14ac:dyDescent="0.35">
      <c r="F1404"/>
    </row>
    <row r="1405" spans="6:6" x14ac:dyDescent="0.35">
      <c r="F1405"/>
    </row>
    <row r="1406" spans="6:6" x14ac:dyDescent="0.35">
      <c r="F1406"/>
    </row>
    <row r="1407" spans="6:6" x14ac:dyDescent="0.35">
      <c r="F1407"/>
    </row>
    <row r="1408" spans="6:6" x14ac:dyDescent="0.35">
      <c r="F1408"/>
    </row>
    <row r="1409" spans="6:6" x14ac:dyDescent="0.35">
      <c r="F1409"/>
    </row>
    <row r="1410" spans="6:6" x14ac:dyDescent="0.35">
      <c r="F1410"/>
    </row>
    <row r="1411" spans="6:6" x14ac:dyDescent="0.35">
      <c r="F1411"/>
    </row>
    <row r="1412" spans="6:6" x14ac:dyDescent="0.35">
      <c r="F1412"/>
    </row>
    <row r="1413" spans="6:6" x14ac:dyDescent="0.35">
      <c r="F1413"/>
    </row>
    <row r="1414" spans="6:6" x14ac:dyDescent="0.35">
      <c r="F1414"/>
    </row>
    <row r="1415" spans="6:6" x14ac:dyDescent="0.35">
      <c r="F1415"/>
    </row>
    <row r="1416" spans="6:6" x14ac:dyDescent="0.35">
      <c r="F1416"/>
    </row>
    <row r="1417" spans="6:6" x14ac:dyDescent="0.35">
      <c r="F1417"/>
    </row>
    <row r="1418" spans="6:6" x14ac:dyDescent="0.35">
      <c r="F1418"/>
    </row>
    <row r="1419" spans="6:6" x14ac:dyDescent="0.35">
      <c r="F1419"/>
    </row>
    <row r="1420" spans="6:6" x14ac:dyDescent="0.35">
      <c r="F1420"/>
    </row>
    <row r="1421" spans="6:6" x14ac:dyDescent="0.35">
      <c r="F1421"/>
    </row>
    <row r="1422" spans="6:6" x14ac:dyDescent="0.35">
      <c r="F1422"/>
    </row>
    <row r="1423" spans="6:6" x14ac:dyDescent="0.35">
      <c r="F1423"/>
    </row>
    <row r="1424" spans="6:6" x14ac:dyDescent="0.35">
      <c r="F1424"/>
    </row>
    <row r="1425" spans="6:6" x14ac:dyDescent="0.35">
      <c r="F1425"/>
    </row>
    <row r="1426" spans="6:6" x14ac:dyDescent="0.35">
      <c r="F1426"/>
    </row>
    <row r="1427" spans="6:6" x14ac:dyDescent="0.35">
      <c r="F1427"/>
    </row>
    <row r="1428" spans="6:6" x14ac:dyDescent="0.35">
      <c r="F1428"/>
    </row>
    <row r="1429" spans="6:6" x14ac:dyDescent="0.35">
      <c r="F1429"/>
    </row>
    <row r="1430" spans="6:6" x14ac:dyDescent="0.35">
      <c r="F1430"/>
    </row>
    <row r="1431" spans="6:6" x14ac:dyDescent="0.35">
      <c r="F1431"/>
    </row>
    <row r="1432" spans="6:6" x14ac:dyDescent="0.35">
      <c r="F1432"/>
    </row>
    <row r="1433" spans="6:6" x14ac:dyDescent="0.35">
      <c r="F1433"/>
    </row>
    <row r="1434" spans="6:6" x14ac:dyDescent="0.35">
      <c r="F1434"/>
    </row>
    <row r="1435" spans="6:6" x14ac:dyDescent="0.35">
      <c r="F1435"/>
    </row>
    <row r="1436" spans="6:6" x14ac:dyDescent="0.35">
      <c r="F1436"/>
    </row>
    <row r="1437" spans="6:6" x14ac:dyDescent="0.35">
      <c r="F1437"/>
    </row>
    <row r="1438" spans="6:6" x14ac:dyDescent="0.35">
      <c r="F1438"/>
    </row>
    <row r="1439" spans="6:6" x14ac:dyDescent="0.35">
      <c r="F1439"/>
    </row>
    <row r="1440" spans="6:6" x14ac:dyDescent="0.35">
      <c r="F1440"/>
    </row>
    <row r="1441" spans="6:6" x14ac:dyDescent="0.35">
      <c r="F1441"/>
    </row>
    <row r="1442" spans="6:6" x14ac:dyDescent="0.35">
      <c r="F1442"/>
    </row>
    <row r="1443" spans="6:6" x14ac:dyDescent="0.35">
      <c r="F1443"/>
    </row>
    <row r="1444" spans="6:6" x14ac:dyDescent="0.35">
      <c r="F1444"/>
    </row>
    <row r="1445" spans="6:6" x14ac:dyDescent="0.35">
      <c r="F1445"/>
    </row>
    <row r="1446" spans="6:6" x14ac:dyDescent="0.35">
      <c r="F1446"/>
    </row>
    <row r="1447" spans="6:6" x14ac:dyDescent="0.35">
      <c r="F1447"/>
    </row>
    <row r="1448" spans="6:6" x14ac:dyDescent="0.35">
      <c r="F1448"/>
    </row>
    <row r="1449" spans="6:6" x14ac:dyDescent="0.35">
      <c r="F1449"/>
    </row>
    <row r="1450" spans="6:6" x14ac:dyDescent="0.35">
      <c r="F1450"/>
    </row>
    <row r="1451" spans="6:6" x14ac:dyDescent="0.35">
      <c r="F1451"/>
    </row>
    <row r="1452" spans="6:6" x14ac:dyDescent="0.35">
      <c r="F1452"/>
    </row>
    <row r="1453" spans="6:6" x14ac:dyDescent="0.35">
      <c r="F1453"/>
    </row>
    <row r="1454" spans="6:6" x14ac:dyDescent="0.35">
      <c r="F1454"/>
    </row>
    <row r="1455" spans="6:6" x14ac:dyDescent="0.35">
      <c r="F1455"/>
    </row>
    <row r="1456" spans="6:6" x14ac:dyDescent="0.35">
      <c r="F1456"/>
    </row>
    <row r="1457" spans="6:6" x14ac:dyDescent="0.35">
      <c r="F1457"/>
    </row>
    <row r="1458" spans="6:6" x14ac:dyDescent="0.35">
      <c r="F1458"/>
    </row>
    <row r="1459" spans="6:6" x14ac:dyDescent="0.35">
      <c r="F1459"/>
    </row>
    <row r="1460" spans="6:6" x14ac:dyDescent="0.35">
      <c r="F1460"/>
    </row>
    <row r="1461" spans="6:6" x14ac:dyDescent="0.35">
      <c r="F1461"/>
    </row>
    <row r="1462" spans="6:6" x14ac:dyDescent="0.35">
      <c r="F1462"/>
    </row>
    <row r="1463" spans="6:6" x14ac:dyDescent="0.35">
      <c r="F1463"/>
    </row>
    <row r="1464" spans="6:6" x14ac:dyDescent="0.35">
      <c r="F1464"/>
    </row>
    <row r="1465" spans="6:6" x14ac:dyDescent="0.35">
      <c r="F1465"/>
    </row>
    <row r="1466" spans="6:6" x14ac:dyDescent="0.35">
      <c r="F1466"/>
    </row>
    <row r="1467" spans="6:6" x14ac:dyDescent="0.35">
      <c r="F1467"/>
    </row>
    <row r="1468" spans="6:6" x14ac:dyDescent="0.35">
      <c r="F1468"/>
    </row>
    <row r="1469" spans="6:6" x14ac:dyDescent="0.35">
      <c r="F1469"/>
    </row>
    <row r="1470" spans="6:6" x14ac:dyDescent="0.35">
      <c r="F1470"/>
    </row>
    <row r="1471" spans="6:6" x14ac:dyDescent="0.35">
      <c r="F1471"/>
    </row>
    <row r="1472" spans="6:6" x14ac:dyDescent="0.35">
      <c r="F1472"/>
    </row>
    <row r="1473" spans="6:6" x14ac:dyDescent="0.35">
      <c r="F1473"/>
    </row>
    <row r="1474" spans="6:6" x14ac:dyDescent="0.35">
      <c r="F1474"/>
    </row>
    <row r="1475" spans="6:6" x14ac:dyDescent="0.35">
      <c r="F1475"/>
    </row>
    <row r="1476" spans="6:6" x14ac:dyDescent="0.35">
      <c r="F1476"/>
    </row>
    <row r="1477" spans="6:6" x14ac:dyDescent="0.35">
      <c r="F1477"/>
    </row>
    <row r="1478" spans="6:6" x14ac:dyDescent="0.35">
      <c r="F1478"/>
    </row>
    <row r="1479" spans="6:6" x14ac:dyDescent="0.35">
      <c r="F1479"/>
    </row>
    <row r="1480" spans="6:6" x14ac:dyDescent="0.35">
      <c r="F1480"/>
    </row>
    <row r="1481" spans="6:6" x14ac:dyDescent="0.35">
      <c r="F1481"/>
    </row>
    <row r="1482" spans="6:6" x14ac:dyDescent="0.35">
      <c r="F1482"/>
    </row>
    <row r="1483" spans="6:6" x14ac:dyDescent="0.35">
      <c r="F1483"/>
    </row>
    <row r="1484" spans="6:6" x14ac:dyDescent="0.35">
      <c r="F1484"/>
    </row>
    <row r="1485" spans="6:6" x14ac:dyDescent="0.35">
      <c r="F1485"/>
    </row>
    <row r="1486" spans="6:6" x14ac:dyDescent="0.35">
      <c r="F1486"/>
    </row>
    <row r="1487" spans="6:6" x14ac:dyDescent="0.35">
      <c r="F1487"/>
    </row>
    <row r="1488" spans="6:6" x14ac:dyDescent="0.35">
      <c r="F1488"/>
    </row>
    <row r="1489" spans="6:6" x14ac:dyDescent="0.35">
      <c r="F1489"/>
    </row>
    <row r="1490" spans="6:6" x14ac:dyDescent="0.35">
      <c r="F1490"/>
    </row>
    <row r="1491" spans="6:6" x14ac:dyDescent="0.35">
      <c r="F1491"/>
    </row>
    <row r="1492" spans="6:6" x14ac:dyDescent="0.35">
      <c r="F1492"/>
    </row>
    <row r="1493" spans="6:6" x14ac:dyDescent="0.35">
      <c r="F1493"/>
    </row>
    <row r="1494" spans="6:6" x14ac:dyDescent="0.35">
      <c r="F1494"/>
    </row>
    <row r="1495" spans="6:6" x14ac:dyDescent="0.35">
      <c r="F1495"/>
    </row>
    <row r="1496" spans="6:6" x14ac:dyDescent="0.35">
      <c r="F1496"/>
    </row>
    <row r="1497" spans="6:6" x14ac:dyDescent="0.35">
      <c r="F1497"/>
    </row>
    <row r="1498" spans="6:6" x14ac:dyDescent="0.35">
      <c r="F1498"/>
    </row>
    <row r="1499" spans="6:6" x14ac:dyDescent="0.35">
      <c r="F1499"/>
    </row>
    <row r="1500" spans="6:6" x14ac:dyDescent="0.35">
      <c r="F1500"/>
    </row>
    <row r="1501" spans="6:6" x14ac:dyDescent="0.35">
      <c r="F1501"/>
    </row>
    <row r="1502" spans="6:6" x14ac:dyDescent="0.35">
      <c r="F1502"/>
    </row>
    <row r="1503" spans="6:6" x14ac:dyDescent="0.35">
      <c r="F1503"/>
    </row>
    <row r="1504" spans="6:6" x14ac:dyDescent="0.35">
      <c r="F1504"/>
    </row>
    <row r="1505" spans="6:6" x14ac:dyDescent="0.35">
      <c r="F1505"/>
    </row>
    <row r="1506" spans="6:6" x14ac:dyDescent="0.35">
      <c r="F1506"/>
    </row>
    <row r="1507" spans="6:6" x14ac:dyDescent="0.35">
      <c r="F1507"/>
    </row>
    <row r="1508" spans="6:6" x14ac:dyDescent="0.35">
      <c r="F1508"/>
    </row>
    <row r="1509" spans="6:6" x14ac:dyDescent="0.35">
      <c r="F1509"/>
    </row>
    <row r="1510" spans="6:6" x14ac:dyDescent="0.35">
      <c r="F1510"/>
    </row>
    <row r="1511" spans="6:6" x14ac:dyDescent="0.35">
      <c r="F1511"/>
    </row>
    <row r="1512" spans="6:6" x14ac:dyDescent="0.35">
      <c r="F1512"/>
    </row>
    <row r="1513" spans="6:6" x14ac:dyDescent="0.35">
      <c r="F1513"/>
    </row>
    <row r="1514" spans="6:6" x14ac:dyDescent="0.35">
      <c r="F1514"/>
    </row>
    <row r="1515" spans="6:6" x14ac:dyDescent="0.35">
      <c r="F1515"/>
    </row>
    <row r="1516" spans="6:6" x14ac:dyDescent="0.35">
      <c r="F1516"/>
    </row>
    <row r="1517" spans="6:6" x14ac:dyDescent="0.35">
      <c r="F1517"/>
    </row>
    <row r="1518" spans="6:6" x14ac:dyDescent="0.35">
      <c r="F1518"/>
    </row>
    <row r="1519" spans="6:6" x14ac:dyDescent="0.35">
      <c r="F1519"/>
    </row>
    <row r="1520" spans="6:6" x14ac:dyDescent="0.35">
      <c r="F1520"/>
    </row>
    <row r="1521" spans="6:6" x14ac:dyDescent="0.35">
      <c r="F1521"/>
    </row>
    <row r="1522" spans="6:6" x14ac:dyDescent="0.35">
      <c r="F1522"/>
    </row>
    <row r="1523" spans="6:6" x14ac:dyDescent="0.35">
      <c r="F1523"/>
    </row>
    <row r="1524" spans="6:6" x14ac:dyDescent="0.35">
      <c r="F1524"/>
    </row>
    <row r="1525" spans="6:6" x14ac:dyDescent="0.35">
      <c r="F1525"/>
    </row>
    <row r="1526" spans="6:6" x14ac:dyDescent="0.35">
      <c r="F1526"/>
    </row>
    <row r="1527" spans="6:6" x14ac:dyDescent="0.35">
      <c r="F1527"/>
    </row>
    <row r="1528" spans="6:6" x14ac:dyDescent="0.35">
      <c r="F1528"/>
    </row>
    <row r="1529" spans="6:6" x14ac:dyDescent="0.35">
      <c r="F1529"/>
    </row>
    <row r="1530" spans="6:6" x14ac:dyDescent="0.35">
      <c r="F1530"/>
    </row>
    <row r="1531" spans="6:6" x14ac:dyDescent="0.35">
      <c r="F1531"/>
    </row>
    <row r="1532" spans="6:6" x14ac:dyDescent="0.35">
      <c r="F1532"/>
    </row>
    <row r="1533" spans="6:6" x14ac:dyDescent="0.35">
      <c r="F1533"/>
    </row>
    <row r="1534" spans="6:6" x14ac:dyDescent="0.35">
      <c r="F1534"/>
    </row>
    <row r="1535" spans="6:6" x14ac:dyDescent="0.35">
      <c r="F1535"/>
    </row>
    <row r="1536" spans="6:6" x14ac:dyDescent="0.35">
      <c r="F1536"/>
    </row>
    <row r="1537" spans="6:6" x14ac:dyDescent="0.35">
      <c r="F1537"/>
    </row>
    <row r="1538" spans="6:6" x14ac:dyDescent="0.35">
      <c r="F1538"/>
    </row>
    <row r="1539" spans="6:6" x14ac:dyDescent="0.35">
      <c r="F1539"/>
    </row>
    <row r="1540" spans="6:6" x14ac:dyDescent="0.35">
      <c r="F1540"/>
    </row>
    <row r="1541" spans="6:6" x14ac:dyDescent="0.35">
      <c r="F1541"/>
    </row>
    <row r="1542" spans="6:6" x14ac:dyDescent="0.35">
      <c r="F1542"/>
    </row>
    <row r="1543" spans="6:6" x14ac:dyDescent="0.35">
      <c r="F1543"/>
    </row>
    <row r="1544" spans="6:6" x14ac:dyDescent="0.35">
      <c r="F1544"/>
    </row>
    <row r="1545" spans="6:6" x14ac:dyDescent="0.35">
      <c r="F1545"/>
    </row>
    <row r="1546" spans="6:6" x14ac:dyDescent="0.35">
      <c r="F1546"/>
    </row>
    <row r="1547" spans="6:6" x14ac:dyDescent="0.35">
      <c r="F1547"/>
    </row>
    <row r="1548" spans="6:6" x14ac:dyDescent="0.35">
      <c r="F1548"/>
    </row>
    <row r="1549" spans="6:6" x14ac:dyDescent="0.35">
      <c r="F1549"/>
    </row>
    <row r="1550" spans="6:6" x14ac:dyDescent="0.35">
      <c r="F1550"/>
    </row>
    <row r="1551" spans="6:6" x14ac:dyDescent="0.35">
      <c r="F1551"/>
    </row>
    <row r="1552" spans="6:6" x14ac:dyDescent="0.35">
      <c r="F1552"/>
    </row>
    <row r="1553" spans="6:6" x14ac:dyDescent="0.35">
      <c r="F1553"/>
    </row>
    <row r="1554" spans="6:6" x14ac:dyDescent="0.35">
      <c r="F1554"/>
    </row>
    <row r="1555" spans="6:6" x14ac:dyDescent="0.35">
      <c r="F1555"/>
    </row>
    <row r="1556" spans="6:6" x14ac:dyDescent="0.35">
      <c r="F1556"/>
    </row>
    <row r="1557" spans="6:6" x14ac:dyDescent="0.35">
      <c r="F1557"/>
    </row>
    <row r="1558" spans="6:6" x14ac:dyDescent="0.35">
      <c r="F1558"/>
    </row>
    <row r="1559" spans="6:6" x14ac:dyDescent="0.35">
      <c r="F1559"/>
    </row>
    <row r="1560" spans="6:6" x14ac:dyDescent="0.35">
      <c r="F1560"/>
    </row>
    <row r="1561" spans="6:6" x14ac:dyDescent="0.35">
      <c r="F1561"/>
    </row>
    <row r="1562" spans="6:6" x14ac:dyDescent="0.35">
      <c r="F1562"/>
    </row>
    <row r="1563" spans="6:6" x14ac:dyDescent="0.35">
      <c r="F1563"/>
    </row>
    <row r="1564" spans="6:6" x14ac:dyDescent="0.35">
      <c r="F1564"/>
    </row>
    <row r="1565" spans="6:6" x14ac:dyDescent="0.35">
      <c r="F1565"/>
    </row>
    <row r="1566" spans="6:6" x14ac:dyDescent="0.35">
      <c r="F1566"/>
    </row>
    <row r="1567" spans="6:6" x14ac:dyDescent="0.35">
      <c r="F1567"/>
    </row>
    <row r="1568" spans="6:6" x14ac:dyDescent="0.35">
      <c r="F1568"/>
    </row>
    <row r="1569" spans="6:6" x14ac:dyDescent="0.35">
      <c r="F1569"/>
    </row>
    <row r="1570" spans="6:6" x14ac:dyDescent="0.35">
      <c r="F1570"/>
    </row>
    <row r="1571" spans="6:6" x14ac:dyDescent="0.35">
      <c r="F1571"/>
    </row>
    <row r="1572" spans="6:6" x14ac:dyDescent="0.35">
      <c r="F1572"/>
    </row>
    <row r="1573" spans="6:6" x14ac:dyDescent="0.35">
      <c r="F1573"/>
    </row>
    <row r="1574" spans="6:6" x14ac:dyDescent="0.35">
      <c r="F1574"/>
    </row>
    <row r="1575" spans="6:6" x14ac:dyDescent="0.35">
      <c r="F1575"/>
    </row>
    <row r="1576" spans="6:6" x14ac:dyDescent="0.35">
      <c r="F1576"/>
    </row>
    <row r="1577" spans="6:6" x14ac:dyDescent="0.35">
      <c r="F1577"/>
    </row>
    <row r="1578" spans="6:6" x14ac:dyDescent="0.35">
      <c r="F1578"/>
    </row>
    <row r="1579" spans="6:6" x14ac:dyDescent="0.35">
      <c r="F1579"/>
    </row>
    <row r="1580" spans="6:6" x14ac:dyDescent="0.35">
      <c r="F1580"/>
    </row>
    <row r="1581" spans="6:6" x14ac:dyDescent="0.35">
      <c r="F1581"/>
    </row>
    <row r="1582" spans="6:6" x14ac:dyDescent="0.35">
      <c r="F1582"/>
    </row>
    <row r="1583" spans="6:6" x14ac:dyDescent="0.35">
      <c r="F1583"/>
    </row>
    <row r="1584" spans="6:6" x14ac:dyDescent="0.35">
      <c r="F1584"/>
    </row>
    <row r="1585" spans="6:6" x14ac:dyDescent="0.35">
      <c r="F1585"/>
    </row>
    <row r="1586" spans="6:6" x14ac:dyDescent="0.35">
      <c r="F1586"/>
    </row>
    <row r="1587" spans="6:6" x14ac:dyDescent="0.35">
      <c r="F1587"/>
    </row>
    <row r="1588" spans="6:6" x14ac:dyDescent="0.35">
      <c r="F1588"/>
    </row>
    <row r="1589" spans="6:6" x14ac:dyDescent="0.35">
      <c r="F1589"/>
    </row>
    <row r="1590" spans="6:6" x14ac:dyDescent="0.35">
      <c r="F1590"/>
    </row>
    <row r="1591" spans="6:6" x14ac:dyDescent="0.35">
      <c r="F1591"/>
    </row>
    <row r="1592" spans="6:6" x14ac:dyDescent="0.35">
      <c r="F1592"/>
    </row>
    <row r="1593" spans="6:6" x14ac:dyDescent="0.35">
      <c r="F1593"/>
    </row>
    <row r="1594" spans="6:6" x14ac:dyDescent="0.35">
      <c r="F1594"/>
    </row>
    <row r="1595" spans="6:6" x14ac:dyDescent="0.35">
      <c r="F1595"/>
    </row>
    <row r="1596" spans="6:6" x14ac:dyDescent="0.35">
      <c r="F1596"/>
    </row>
    <row r="1597" spans="6:6" x14ac:dyDescent="0.35">
      <c r="F1597"/>
    </row>
    <row r="1598" spans="6:6" x14ac:dyDescent="0.35">
      <c r="F1598"/>
    </row>
    <row r="1599" spans="6:6" x14ac:dyDescent="0.35">
      <c r="F1599"/>
    </row>
    <row r="1600" spans="6:6" x14ac:dyDescent="0.35">
      <c r="F1600"/>
    </row>
    <row r="1601" spans="6:6" x14ac:dyDescent="0.35">
      <c r="F1601"/>
    </row>
    <row r="1602" spans="6:6" x14ac:dyDescent="0.35">
      <c r="F1602"/>
    </row>
    <row r="1603" spans="6:6" x14ac:dyDescent="0.35">
      <c r="F1603"/>
    </row>
    <row r="1604" spans="6:6" x14ac:dyDescent="0.35">
      <c r="F1604"/>
    </row>
    <row r="1605" spans="6:6" x14ac:dyDescent="0.35">
      <c r="F1605"/>
    </row>
    <row r="1606" spans="6:6" x14ac:dyDescent="0.35">
      <c r="F1606"/>
    </row>
    <row r="1607" spans="6:6" x14ac:dyDescent="0.35">
      <c r="F1607"/>
    </row>
    <row r="1608" spans="6:6" x14ac:dyDescent="0.35">
      <c r="F1608"/>
    </row>
    <row r="1609" spans="6:6" x14ac:dyDescent="0.35">
      <c r="F1609"/>
    </row>
    <row r="1610" spans="6:6" x14ac:dyDescent="0.35">
      <c r="F1610"/>
    </row>
    <row r="1611" spans="6:6" x14ac:dyDescent="0.35">
      <c r="F1611"/>
    </row>
    <row r="1612" spans="6:6" x14ac:dyDescent="0.35">
      <c r="F1612"/>
    </row>
    <row r="1613" spans="6:6" x14ac:dyDescent="0.35">
      <c r="F1613"/>
    </row>
    <row r="1614" spans="6:6" x14ac:dyDescent="0.35">
      <c r="F1614"/>
    </row>
    <row r="1615" spans="6:6" x14ac:dyDescent="0.35">
      <c r="F1615"/>
    </row>
    <row r="1616" spans="6:6" x14ac:dyDescent="0.35">
      <c r="F1616"/>
    </row>
    <row r="1617" spans="6:6" x14ac:dyDescent="0.35">
      <c r="F1617"/>
    </row>
    <row r="1618" spans="6:6" x14ac:dyDescent="0.35">
      <c r="F1618"/>
    </row>
    <row r="1619" spans="6:6" x14ac:dyDescent="0.35">
      <c r="F1619"/>
    </row>
    <row r="1620" spans="6:6" x14ac:dyDescent="0.35">
      <c r="F1620"/>
    </row>
    <row r="1621" spans="6:6" x14ac:dyDescent="0.35">
      <c r="F1621"/>
    </row>
    <row r="1622" spans="6:6" x14ac:dyDescent="0.35">
      <c r="F1622"/>
    </row>
    <row r="1623" spans="6:6" x14ac:dyDescent="0.35">
      <c r="F1623"/>
    </row>
    <row r="1624" spans="6:6" x14ac:dyDescent="0.35">
      <c r="F1624"/>
    </row>
    <row r="1625" spans="6:6" x14ac:dyDescent="0.35">
      <c r="F1625"/>
    </row>
    <row r="1626" spans="6:6" x14ac:dyDescent="0.35">
      <c r="F1626"/>
    </row>
    <row r="1627" spans="6:6" x14ac:dyDescent="0.35">
      <c r="F1627"/>
    </row>
    <row r="1628" spans="6:6" x14ac:dyDescent="0.35">
      <c r="F1628"/>
    </row>
    <row r="1629" spans="6:6" x14ac:dyDescent="0.35">
      <c r="F1629"/>
    </row>
    <row r="1630" spans="6:6" x14ac:dyDescent="0.35">
      <c r="F1630"/>
    </row>
    <row r="1631" spans="6:6" x14ac:dyDescent="0.35">
      <c r="F1631"/>
    </row>
    <row r="1632" spans="6:6" x14ac:dyDescent="0.35">
      <c r="F1632"/>
    </row>
    <row r="1633" spans="6:6" x14ac:dyDescent="0.35">
      <c r="F1633"/>
    </row>
    <row r="1634" spans="6:6" x14ac:dyDescent="0.35">
      <c r="F1634"/>
    </row>
    <row r="1635" spans="6:6" x14ac:dyDescent="0.35">
      <c r="F1635"/>
    </row>
    <row r="1636" spans="6:6" x14ac:dyDescent="0.35">
      <c r="F1636"/>
    </row>
    <row r="1637" spans="6:6" x14ac:dyDescent="0.35">
      <c r="F1637"/>
    </row>
    <row r="1638" spans="6:6" x14ac:dyDescent="0.35">
      <c r="F1638"/>
    </row>
    <row r="1639" spans="6:6" x14ac:dyDescent="0.35">
      <c r="F1639"/>
    </row>
    <row r="1640" spans="6:6" x14ac:dyDescent="0.35">
      <c r="F1640"/>
    </row>
    <row r="1641" spans="6:6" x14ac:dyDescent="0.35">
      <c r="F1641"/>
    </row>
    <row r="1642" spans="6:6" x14ac:dyDescent="0.35">
      <c r="F1642"/>
    </row>
    <row r="1643" spans="6:6" x14ac:dyDescent="0.35">
      <c r="F1643"/>
    </row>
    <row r="1644" spans="6:6" x14ac:dyDescent="0.35">
      <c r="F1644"/>
    </row>
    <row r="1645" spans="6:6" x14ac:dyDescent="0.35">
      <c r="F1645"/>
    </row>
    <row r="1646" spans="6:6" x14ac:dyDescent="0.35">
      <c r="F1646"/>
    </row>
    <row r="1647" spans="6:6" x14ac:dyDescent="0.35">
      <c r="F1647"/>
    </row>
    <row r="1648" spans="6:6" x14ac:dyDescent="0.35">
      <c r="F1648"/>
    </row>
    <row r="1649" spans="6:6" x14ac:dyDescent="0.35">
      <c r="F1649"/>
    </row>
    <row r="1650" spans="6:6" x14ac:dyDescent="0.35">
      <c r="F1650"/>
    </row>
    <row r="1651" spans="6:6" x14ac:dyDescent="0.35">
      <c r="F1651"/>
    </row>
    <row r="1652" spans="6:6" x14ac:dyDescent="0.35">
      <c r="F1652"/>
    </row>
    <row r="1653" spans="6:6" x14ac:dyDescent="0.35">
      <c r="F1653"/>
    </row>
    <row r="1654" spans="6:6" x14ac:dyDescent="0.35">
      <c r="F1654"/>
    </row>
    <row r="1655" spans="6:6" x14ac:dyDescent="0.35">
      <c r="F1655"/>
    </row>
    <row r="1656" spans="6:6" x14ac:dyDescent="0.35">
      <c r="F1656"/>
    </row>
    <row r="1657" spans="6:6" x14ac:dyDescent="0.35">
      <c r="F1657"/>
    </row>
    <row r="1658" spans="6:6" x14ac:dyDescent="0.35">
      <c r="F1658"/>
    </row>
    <row r="1659" spans="6:6" x14ac:dyDescent="0.35">
      <c r="F1659"/>
    </row>
    <row r="1660" spans="6:6" x14ac:dyDescent="0.35">
      <c r="F1660"/>
    </row>
    <row r="1661" spans="6:6" x14ac:dyDescent="0.35">
      <c r="F1661"/>
    </row>
    <row r="1662" spans="6:6" x14ac:dyDescent="0.35">
      <c r="F1662"/>
    </row>
    <row r="1663" spans="6:6" x14ac:dyDescent="0.35">
      <c r="F1663"/>
    </row>
    <row r="1664" spans="6:6" x14ac:dyDescent="0.35">
      <c r="F1664"/>
    </row>
    <row r="1665" spans="6:6" x14ac:dyDescent="0.35">
      <c r="F1665"/>
    </row>
    <row r="1666" spans="6:6" x14ac:dyDescent="0.35">
      <c r="F1666"/>
    </row>
    <row r="1667" spans="6:6" x14ac:dyDescent="0.35">
      <c r="F1667"/>
    </row>
    <row r="1668" spans="6:6" x14ac:dyDescent="0.35">
      <c r="F1668"/>
    </row>
    <row r="1669" spans="6:6" x14ac:dyDescent="0.35">
      <c r="F1669"/>
    </row>
    <row r="1670" spans="6:6" x14ac:dyDescent="0.35">
      <c r="F1670"/>
    </row>
    <row r="1671" spans="6:6" x14ac:dyDescent="0.35">
      <c r="F1671"/>
    </row>
    <row r="1672" spans="6:6" x14ac:dyDescent="0.35">
      <c r="F1672"/>
    </row>
    <row r="1673" spans="6:6" x14ac:dyDescent="0.35">
      <c r="F1673"/>
    </row>
    <row r="1674" spans="6:6" x14ac:dyDescent="0.35">
      <c r="F1674"/>
    </row>
    <row r="1675" spans="6:6" x14ac:dyDescent="0.35">
      <c r="F1675"/>
    </row>
    <row r="1676" spans="6:6" x14ac:dyDescent="0.35">
      <c r="F1676"/>
    </row>
    <row r="1677" spans="6:6" x14ac:dyDescent="0.35">
      <c r="F1677"/>
    </row>
    <row r="1678" spans="6:6" x14ac:dyDescent="0.35">
      <c r="F1678"/>
    </row>
    <row r="1679" spans="6:6" x14ac:dyDescent="0.35">
      <c r="F1679"/>
    </row>
    <row r="1680" spans="6:6" x14ac:dyDescent="0.35">
      <c r="F1680"/>
    </row>
    <row r="1681" spans="6:6" x14ac:dyDescent="0.35">
      <c r="F1681"/>
    </row>
    <row r="1682" spans="6:6" x14ac:dyDescent="0.35">
      <c r="F1682"/>
    </row>
    <row r="1683" spans="6:6" x14ac:dyDescent="0.35">
      <c r="F1683"/>
    </row>
    <row r="1684" spans="6:6" x14ac:dyDescent="0.35">
      <c r="F1684"/>
    </row>
    <row r="1685" spans="6:6" x14ac:dyDescent="0.35">
      <c r="F1685"/>
    </row>
    <row r="1686" spans="6:6" x14ac:dyDescent="0.35">
      <c r="F1686"/>
    </row>
    <row r="1687" spans="6:6" x14ac:dyDescent="0.35">
      <c r="F1687"/>
    </row>
    <row r="1688" spans="6:6" x14ac:dyDescent="0.35">
      <c r="F1688"/>
    </row>
    <row r="1689" spans="6:6" x14ac:dyDescent="0.35">
      <c r="F1689"/>
    </row>
    <row r="1690" spans="6:6" x14ac:dyDescent="0.35">
      <c r="F1690"/>
    </row>
    <row r="1691" spans="6:6" x14ac:dyDescent="0.35">
      <c r="F1691"/>
    </row>
    <row r="1692" spans="6:6" x14ac:dyDescent="0.35">
      <c r="F1692"/>
    </row>
    <row r="1693" spans="6:6" x14ac:dyDescent="0.35">
      <c r="F1693"/>
    </row>
    <row r="1694" spans="6:6" x14ac:dyDescent="0.35">
      <c r="F1694"/>
    </row>
    <row r="1695" spans="6:6" x14ac:dyDescent="0.35">
      <c r="F1695"/>
    </row>
    <row r="1696" spans="6:6" x14ac:dyDescent="0.35">
      <c r="F1696"/>
    </row>
    <row r="1697" spans="6:6" x14ac:dyDescent="0.35">
      <c r="F1697"/>
    </row>
    <row r="1698" spans="6:6" x14ac:dyDescent="0.35">
      <c r="F1698"/>
    </row>
    <row r="1699" spans="6:6" x14ac:dyDescent="0.35">
      <c r="F1699"/>
    </row>
    <row r="1700" spans="6:6" x14ac:dyDescent="0.35">
      <c r="F1700"/>
    </row>
    <row r="1701" spans="6:6" x14ac:dyDescent="0.35">
      <c r="F1701"/>
    </row>
    <row r="1702" spans="6:6" x14ac:dyDescent="0.35">
      <c r="F1702"/>
    </row>
    <row r="1703" spans="6:6" x14ac:dyDescent="0.35">
      <c r="F1703"/>
    </row>
    <row r="1704" spans="6:6" x14ac:dyDescent="0.35">
      <c r="F1704"/>
    </row>
    <row r="1705" spans="6:6" x14ac:dyDescent="0.35">
      <c r="F1705"/>
    </row>
    <row r="1706" spans="6:6" x14ac:dyDescent="0.35">
      <c r="F1706"/>
    </row>
    <row r="1707" spans="6:6" x14ac:dyDescent="0.35">
      <c r="F1707"/>
    </row>
    <row r="1708" spans="6:6" x14ac:dyDescent="0.35">
      <c r="F1708"/>
    </row>
    <row r="1709" spans="6:6" x14ac:dyDescent="0.35">
      <c r="F1709"/>
    </row>
    <row r="1710" spans="6:6" x14ac:dyDescent="0.35">
      <c r="F1710"/>
    </row>
    <row r="1711" spans="6:6" x14ac:dyDescent="0.35">
      <c r="F1711"/>
    </row>
    <row r="1712" spans="6:6" x14ac:dyDescent="0.35">
      <c r="F1712"/>
    </row>
    <row r="1713" spans="6:6" x14ac:dyDescent="0.35">
      <c r="F1713"/>
    </row>
    <row r="1714" spans="6:6" x14ac:dyDescent="0.35">
      <c r="F1714"/>
    </row>
    <row r="1715" spans="6:6" x14ac:dyDescent="0.35">
      <c r="F1715"/>
    </row>
    <row r="1716" spans="6:6" x14ac:dyDescent="0.35">
      <c r="F1716"/>
    </row>
    <row r="1717" spans="6:6" x14ac:dyDescent="0.35">
      <c r="F1717"/>
    </row>
    <row r="1718" spans="6:6" x14ac:dyDescent="0.35">
      <c r="F1718"/>
    </row>
    <row r="1719" spans="6:6" x14ac:dyDescent="0.35">
      <c r="F1719"/>
    </row>
    <row r="1720" spans="6:6" x14ac:dyDescent="0.35">
      <c r="F1720"/>
    </row>
    <row r="1721" spans="6:6" x14ac:dyDescent="0.35">
      <c r="F1721"/>
    </row>
    <row r="1722" spans="6:6" x14ac:dyDescent="0.35">
      <c r="F1722"/>
    </row>
    <row r="1723" spans="6:6" x14ac:dyDescent="0.35">
      <c r="F1723"/>
    </row>
    <row r="1724" spans="6:6" x14ac:dyDescent="0.35">
      <c r="F1724"/>
    </row>
    <row r="1725" spans="6:6" x14ac:dyDescent="0.35">
      <c r="F1725"/>
    </row>
    <row r="1726" spans="6:6" x14ac:dyDescent="0.35">
      <c r="F1726"/>
    </row>
    <row r="1727" spans="6:6" x14ac:dyDescent="0.35">
      <c r="F1727"/>
    </row>
    <row r="1728" spans="6:6" x14ac:dyDescent="0.35">
      <c r="F1728"/>
    </row>
    <row r="1729" spans="6:6" x14ac:dyDescent="0.35">
      <c r="F1729"/>
    </row>
    <row r="1730" spans="6:6" x14ac:dyDescent="0.35">
      <c r="F1730"/>
    </row>
    <row r="1731" spans="6:6" x14ac:dyDescent="0.35">
      <c r="F1731"/>
    </row>
    <row r="1732" spans="6:6" x14ac:dyDescent="0.35">
      <c r="F1732"/>
    </row>
    <row r="1733" spans="6:6" x14ac:dyDescent="0.35">
      <c r="F1733"/>
    </row>
    <row r="1734" spans="6:6" x14ac:dyDescent="0.35">
      <c r="F1734"/>
    </row>
    <row r="1735" spans="6:6" x14ac:dyDescent="0.35">
      <c r="F1735"/>
    </row>
    <row r="1736" spans="6:6" x14ac:dyDescent="0.35">
      <c r="F1736"/>
    </row>
    <row r="1737" spans="6:6" x14ac:dyDescent="0.35">
      <c r="F1737"/>
    </row>
    <row r="1738" spans="6:6" x14ac:dyDescent="0.35">
      <c r="F1738"/>
    </row>
    <row r="1739" spans="6:6" x14ac:dyDescent="0.35">
      <c r="F1739"/>
    </row>
    <row r="1740" spans="6:6" x14ac:dyDescent="0.35">
      <c r="F1740"/>
    </row>
    <row r="1741" spans="6:6" x14ac:dyDescent="0.35">
      <c r="F1741"/>
    </row>
    <row r="1742" spans="6:6" x14ac:dyDescent="0.35">
      <c r="F1742"/>
    </row>
    <row r="1743" spans="6:6" x14ac:dyDescent="0.35">
      <c r="F1743"/>
    </row>
    <row r="1744" spans="6:6" x14ac:dyDescent="0.35">
      <c r="F1744"/>
    </row>
    <row r="1745" spans="6:6" x14ac:dyDescent="0.35">
      <c r="F1745"/>
    </row>
    <row r="1746" spans="6:6" x14ac:dyDescent="0.35">
      <c r="F1746"/>
    </row>
    <row r="1747" spans="6:6" x14ac:dyDescent="0.35">
      <c r="F1747"/>
    </row>
    <row r="1748" spans="6:6" x14ac:dyDescent="0.35">
      <c r="F1748"/>
    </row>
    <row r="1749" spans="6:6" x14ac:dyDescent="0.35">
      <c r="F1749"/>
    </row>
    <row r="1750" spans="6:6" x14ac:dyDescent="0.35">
      <c r="F1750"/>
    </row>
    <row r="1751" spans="6:6" x14ac:dyDescent="0.35">
      <c r="F1751"/>
    </row>
    <row r="1752" spans="6:6" x14ac:dyDescent="0.35">
      <c r="F1752"/>
    </row>
    <row r="1753" spans="6:6" x14ac:dyDescent="0.35">
      <c r="F1753"/>
    </row>
    <row r="1754" spans="6:6" x14ac:dyDescent="0.35">
      <c r="F1754"/>
    </row>
    <row r="1755" spans="6:6" x14ac:dyDescent="0.35">
      <c r="F1755"/>
    </row>
    <row r="1756" spans="6:6" x14ac:dyDescent="0.35">
      <c r="F1756"/>
    </row>
    <row r="1757" spans="6:6" x14ac:dyDescent="0.35">
      <c r="F1757"/>
    </row>
    <row r="1758" spans="6:6" x14ac:dyDescent="0.35">
      <c r="F1758"/>
    </row>
    <row r="1759" spans="6:6" x14ac:dyDescent="0.35">
      <c r="F1759"/>
    </row>
    <row r="1760" spans="6:6" x14ac:dyDescent="0.35">
      <c r="F1760"/>
    </row>
    <row r="1761" spans="6:6" x14ac:dyDescent="0.35">
      <c r="F1761"/>
    </row>
    <row r="1762" spans="6:6" x14ac:dyDescent="0.35">
      <c r="F1762"/>
    </row>
    <row r="1763" spans="6:6" x14ac:dyDescent="0.35">
      <c r="F1763"/>
    </row>
    <row r="1764" spans="6:6" x14ac:dyDescent="0.35">
      <c r="F1764"/>
    </row>
    <row r="1765" spans="6:6" x14ac:dyDescent="0.35">
      <c r="F1765"/>
    </row>
    <row r="1766" spans="6:6" x14ac:dyDescent="0.35">
      <c r="F1766"/>
    </row>
    <row r="1767" spans="6:6" x14ac:dyDescent="0.35">
      <c r="F1767"/>
    </row>
    <row r="1768" spans="6:6" x14ac:dyDescent="0.35">
      <c r="F1768"/>
    </row>
    <row r="1769" spans="6:6" x14ac:dyDescent="0.35">
      <c r="F1769"/>
    </row>
    <row r="1770" spans="6:6" x14ac:dyDescent="0.35">
      <c r="F1770"/>
    </row>
    <row r="1771" spans="6:6" x14ac:dyDescent="0.35">
      <c r="F1771"/>
    </row>
    <row r="1772" spans="6:6" x14ac:dyDescent="0.35">
      <c r="F1772"/>
    </row>
    <row r="1773" spans="6:6" x14ac:dyDescent="0.35">
      <c r="F1773"/>
    </row>
    <row r="1774" spans="6:6" x14ac:dyDescent="0.35">
      <c r="F1774"/>
    </row>
    <row r="1775" spans="6:6" x14ac:dyDescent="0.35">
      <c r="F1775"/>
    </row>
    <row r="1776" spans="6:6" x14ac:dyDescent="0.35">
      <c r="F1776"/>
    </row>
    <row r="1777" spans="6:6" x14ac:dyDescent="0.35">
      <c r="F1777"/>
    </row>
    <row r="1778" spans="6:6" x14ac:dyDescent="0.35">
      <c r="F1778"/>
    </row>
    <row r="1779" spans="6:6" x14ac:dyDescent="0.35">
      <c r="F1779"/>
    </row>
    <row r="1780" spans="6:6" x14ac:dyDescent="0.35">
      <c r="F1780"/>
    </row>
    <row r="1781" spans="6:6" x14ac:dyDescent="0.35">
      <c r="F1781"/>
    </row>
    <row r="1782" spans="6:6" x14ac:dyDescent="0.35">
      <c r="F1782"/>
    </row>
    <row r="1783" spans="6:6" x14ac:dyDescent="0.35">
      <c r="F1783"/>
    </row>
    <row r="1784" spans="6:6" x14ac:dyDescent="0.35">
      <c r="F1784"/>
    </row>
    <row r="1785" spans="6:6" x14ac:dyDescent="0.35">
      <c r="F1785"/>
    </row>
    <row r="1786" spans="6:6" x14ac:dyDescent="0.35">
      <c r="F1786"/>
    </row>
    <row r="1787" spans="6:6" x14ac:dyDescent="0.35">
      <c r="F1787"/>
    </row>
    <row r="1788" spans="6:6" x14ac:dyDescent="0.35">
      <c r="F1788"/>
    </row>
    <row r="1789" spans="6:6" x14ac:dyDescent="0.35">
      <c r="F1789"/>
    </row>
    <row r="1790" spans="6:6" x14ac:dyDescent="0.35">
      <c r="F1790"/>
    </row>
    <row r="1791" spans="6:6" x14ac:dyDescent="0.35">
      <c r="F1791"/>
    </row>
    <row r="1792" spans="6:6" x14ac:dyDescent="0.35">
      <c r="F1792"/>
    </row>
    <row r="1793" spans="6:6" x14ac:dyDescent="0.35">
      <c r="F1793"/>
    </row>
    <row r="1794" spans="6:6" x14ac:dyDescent="0.35">
      <c r="F1794"/>
    </row>
    <row r="1795" spans="6:6" x14ac:dyDescent="0.35">
      <c r="F1795"/>
    </row>
    <row r="1796" spans="6:6" x14ac:dyDescent="0.35">
      <c r="F1796"/>
    </row>
    <row r="1797" spans="6:6" x14ac:dyDescent="0.35">
      <c r="F1797"/>
    </row>
    <row r="1798" spans="6:6" x14ac:dyDescent="0.35">
      <c r="F1798"/>
    </row>
    <row r="1799" spans="6:6" x14ac:dyDescent="0.35">
      <c r="F1799"/>
    </row>
    <row r="1800" spans="6:6" x14ac:dyDescent="0.35">
      <c r="F1800"/>
    </row>
    <row r="1801" spans="6:6" x14ac:dyDescent="0.35">
      <c r="F1801"/>
    </row>
    <row r="1802" spans="6:6" x14ac:dyDescent="0.35">
      <c r="F1802"/>
    </row>
    <row r="1803" spans="6:6" x14ac:dyDescent="0.35">
      <c r="F1803"/>
    </row>
    <row r="1804" spans="6:6" x14ac:dyDescent="0.35">
      <c r="F1804"/>
    </row>
    <row r="1805" spans="6:6" x14ac:dyDescent="0.35">
      <c r="F1805"/>
    </row>
    <row r="1806" spans="6:6" x14ac:dyDescent="0.35">
      <c r="F1806"/>
    </row>
    <row r="1807" spans="6:6" x14ac:dyDescent="0.35">
      <c r="F1807"/>
    </row>
    <row r="1808" spans="6:6" x14ac:dyDescent="0.35">
      <c r="F1808"/>
    </row>
    <row r="1809" spans="6:6" x14ac:dyDescent="0.35">
      <c r="F1809"/>
    </row>
    <row r="1810" spans="6:6" x14ac:dyDescent="0.35">
      <c r="F1810"/>
    </row>
    <row r="1811" spans="6:6" x14ac:dyDescent="0.35">
      <c r="F1811"/>
    </row>
    <row r="1812" spans="6:6" x14ac:dyDescent="0.35">
      <c r="F1812"/>
    </row>
    <row r="1813" spans="6:6" x14ac:dyDescent="0.35">
      <c r="F1813"/>
    </row>
    <row r="1814" spans="6:6" x14ac:dyDescent="0.35">
      <c r="F1814"/>
    </row>
    <row r="1815" spans="6:6" x14ac:dyDescent="0.35">
      <c r="F1815"/>
    </row>
    <row r="1816" spans="6:6" x14ac:dyDescent="0.35">
      <c r="F1816"/>
    </row>
    <row r="1817" spans="6:6" x14ac:dyDescent="0.35">
      <c r="F1817"/>
    </row>
    <row r="1818" spans="6:6" x14ac:dyDescent="0.35">
      <c r="F1818"/>
    </row>
    <row r="1819" spans="6:6" x14ac:dyDescent="0.35">
      <c r="F1819"/>
    </row>
    <row r="1820" spans="6:6" x14ac:dyDescent="0.35">
      <c r="F1820"/>
    </row>
    <row r="1821" spans="6:6" x14ac:dyDescent="0.35">
      <c r="F1821"/>
    </row>
    <row r="1822" spans="6:6" x14ac:dyDescent="0.35">
      <c r="F1822"/>
    </row>
    <row r="1823" spans="6:6" x14ac:dyDescent="0.35">
      <c r="F1823"/>
    </row>
    <row r="1824" spans="6:6" x14ac:dyDescent="0.35">
      <c r="F1824"/>
    </row>
    <row r="1825" spans="6:6" x14ac:dyDescent="0.35">
      <c r="F1825"/>
    </row>
    <row r="1826" spans="6:6" x14ac:dyDescent="0.35">
      <c r="F1826"/>
    </row>
    <row r="1827" spans="6:6" x14ac:dyDescent="0.35">
      <c r="F1827"/>
    </row>
    <row r="1828" spans="6:6" x14ac:dyDescent="0.35">
      <c r="F1828"/>
    </row>
    <row r="1829" spans="6:6" x14ac:dyDescent="0.35">
      <c r="F1829"/>
    </row>
    <row r="1830" spans="6:6" x14ac:dyDescent="0.35">
      <c r="F1830"/>
    </row>
    <row r="1831" spans="6:6" x14ac:dyDescent="0.35">
      <c r="F1831"/>
    </row>
    <row r="1832" spans="6:6" x14ac:dyDescent="0.35">
      <c r="F1832"/>
    </row>
    <row r="1833" spans="6:6" x14ac:dyDescent="0.35">
      <c r="F1833"/>
    </row>
    <row r="1834" spans="6:6" x14ac:dyDescent="0.35">
      <c r="F1834"/>
    </row>
    <row r="1835" spans="6:6" x14ac:dyDescent="0.35">
      <c r="F1835"/>
    </row>
    <row r="1836" spans="6:6" x14ac:dyDescent="0.35">
      <c r="F1836"/>
    </row>
    <row r="1837" spans="6:6" x14ac:dyDescent="0.35">
      <c r="F1837"/>
    </row>
    <row r="1838" spans="6:6" x14ac:dyDescent="0.35">
      <c r="F1838"/>
    </row>
    <row r="1839" spans="6:6" x14ac:dyDescent="0.35">
      <c r="F1839"/>
    </row>
    <row r="1840" spans="6:6" x14ac:dyDescent="0.35">
      <c r="F1840"/>
    </row>
    <row r="1841" spans="6:6" x14ac:dyDescent="0.35">
      <c r="F1841"/>
    </row>
    <row r="1842" spans="6:6" x14ac:dyDescent="0.35">
      <c r="F1842"/>
    </row>
    <row r="1843" spans="6:6" x14ac:dyDescent="0.35">
      <c r="F1843"/>
    </row>
    <row r="1844" spans="6:6" x14ac:dyDescent="0.35">
      <c r="F1844"/>
    </row>
    <row r="1845" spans="6:6" x14ac:dyDescent="0.35">
      <c r="F1845"/>
    </row>
    <row r="1846" spans="6:6" x14ac:dyDescent="0.35">
      <c r="F1846"/>
    </row>
    <row r="1847" spans="6:6" x14ac:dyDescent="0.35">
      <c r="F1847"/>
    </row>
    <row r="1848" spans="6:6" x14ac:dyDescent="0.35">
      <c r="F1848"/>
    </row>
    <row r="1849" spans="6:6" x14ac:dyDescent="0.35">
      <c r="F1849"/>
    </row>
    <row r="1850" spans="6:6" x14ac:dyDescent="0.35">
      <c r="F1850"/>
    </row>
    <row r="1851" spans="6:6" x14ac:dyDescent="0.35">
      <c r="F1851"/>
    </row>
    <row r="1852" spans="6:6" x14ac:dyDescent="0.35">
      <c r="F1852"/>
    </row>
    <row r="1853" spans="6:6" x14ac:dyDescent="0.35">
      <c r="F1853"/>
    </row>
    <row r="1854" spans="6:6" x14ac:dyDescent="0.35">
      <c r="F1854"/>
    </row>
    <row r="1855" spans="6:6" x14ac:dyDescent="0.35">
      <c r="F1855"/>
    </row>
    <row r="1856" spans="6:6" x14ac:dyDescent="0.35">
      <c r="F1856"/>
    </row>
    <row r="1857" spans="6:6" x14ac:dyDescent="0.35">
      <c r="F1857"/>
    </row>
    <row r="1858" spans="6:6" x14ac:dyDescent="0.35">
      <c r="F1858"/>
    </row>
    <row r="1859" spans="6:6" x14ac:dyDescent="0.35">
      <c r="F1859"/>
    </row>
    <row r="1860" spans="6:6" x14ac:dyDescent="0.35">
      <c r="F1860"/>
    </row>
    <row r="1861" spans="6:6" x14ac:dyDescent="0.35">
      <c r="F1861"/>
    </row>
    <row r="1862" spans="6:6" x14ac:dyDescent="0.35">
      <c r="F1862"/>
    </row>
    <row r="1863" spans="6:6" x14ac:dyDescent="0.35">
      <c r="F1863"/>
    </row>
    <row r="1864" spans="6:6" x14ac:dyDescent="0.35">
      <c r="F1864"/>
    </row>
    <row r="1865" spans="6:6" x14ac:dyDescent="0.35">
      <c r="F1865"/>
    </row>
    <row r="1866" spans="6:6" x14ac:dyDescent="0.35">
      <c r="F1866"/>
    </row>
    <row r="1867" spans="6:6" x14ac:dyDescent="0.35">
      <c r="F1867"/>
    </row>
    <row r="1868" spans="6:6" x14ac:dyDescent="0.35">
      <c r="F1868"/>
    </row>
    <row r="1869" spans="6:6" x14ac:dyDescent="0.35">
      <c r="F1869"/>
    </row>
    <row r="1870" spans="6:6" x14ac:dyDescent="0.35">
      <c r="F1870"/>
    </row>
    <row r="1871" spans="6:6" x14ac:dyDescent="0.35">
      <c r="F1871"/>
    </row>
    <row r="1872" spans="6:6" x14ac:dyDescent="0.35">
      <c r="F1872"/>
    </row>
    <row r="1873" spans="6:6" x14ac:dyDescent="0.35">
      <c r="F1873"/>
    </row>
    <row r="1874" spans="6:6" x14ac:dyDescent="0.35">
      <c r="F1874"/>
    </row>
    <row r="1875" spans="6:6" x14ac:dyDescent="0.35">
      <c r="F1875"/>
    </row>
    <row r="1876" spans="6:6" x14ac:dyDescent="0.35">
      <c r="F1876"/>
    </row>
    <row r="1877" spans="6:6" x14ac:dyDescent="0.35">
      <c r="F1877"/>
    </row>
    <row r="1878" spans="6:6" x14ac:dyDescent="0.35">
      <c r="F1878"/>
    </row>
    <row r="1879" spans="6:6" x14ac:dyDescent="0.35">
      <c r="F1879"/>
    </row>
    <row r="1880" spans="6:6" x14ac:dyDescent="0.35">
      <c r="F1880"/>
    </row>
    <row r="1881" spans="6:6" x14ac:dyDescent="0.35">
      <c r="F1881"/>
    </row>
    <row r="1882" spans="6:6" x14ac:dyDescent="0.35">
      <c r="F1882"/>
    </row>
    <row r="1883" spans="6:6" x14ac:dyDescent="0.35">
      <c r="F1883"/>
    </row>
    <row r="1884" spans="6:6" x14ac:dyDescent="0.35">
      <c r="F1884"/>
    </row>
    <row r="1885" spans="6:6" x14ac:dyDescent="0.35">
      <c r="F1885"/>
    </row>
    <row r="1886" spans="6:6" x14ac:dyDescent="0.35">
      <c r="F1886"/>
    </row>
    <row r="1887" spans="6:6" x14ac:dyDescent="0.35">
      <c r="F1887"/>
    </row>
    <row r="1888" spans="6:6" x14ac:dyDescent="0.35">
      <c r="F1888"/>
    </row>
    <row r="1889" spans="6:6" x14ac:dyDescent="0.35">
      <c r="F1889"/>
    </row>
    <row r="1890" spans="6:6" x14ac:dyDescent="0.35">
      <c r="F1890"/>
    </row>
    <row r="1891" spans="6:6" x14ac:dyDescent="0.35">
      <c r="F1891"/>
    </row>
    <row r="1892" spans="6:6" x14ac:dyDescent="0.35">
      <c r="F1892"/>
    </row>
    <row r="1893" spans="6:6" x14ac:dyDescent="0.35">
      <c r="F1893"/>
    </row>
    <row r="1894" spans="6:6" x14ac:dyDescent="0.35">
      <c r="F1894"/>
    </row>
    <row r="1895" spans="6:6" x14ac:dyDescent="0.35">
      <c r="F1895"/>
    </row>
    <row r="1896" spans="6:6" x14ac:dyDescent="0.35">
      <c r="F1896"/>
    </row>
    <row r="1897" spans="6:6" x14ac:dyDescent="0.35">
      <c r="F1897"/>
    </row>
    <row r="1898" spans="6:6" x14ac:dyDescent="0.35">
      <c r="F1898"/>
    </row>
    <row r="1899" spans="6:6" x14ac:dyDescent="0.35">
      <c r="F1899"/>
    </row>
    <row r="1900" spans="6:6" x14ac:dyDescent="0.35">
      <c r="F1900"/>
    </row>
    <row r="1901" spans="6:6" x14ac:dyDescent="0.35">
      <c r="F1901"/>
    </row>
    <row r="1902" spans="6:6" x14ac:dyDescent="0.35">
      <c r="F1902"/>
    </row>
    <row r="1903" spans="6:6" x14ac:dyDescent="0.35">
      <c r="F1903"/>
    </row>
    <row r="1904" spans="6:6" x14ac:dyDescent="0.35">
      <c r="F1904"/>
    </row>
    <row r="1905" spans="6:6" x14ac:dyDescent="0.35">
      <c r="F1905"/>
    </row>
    <row r="1906" spans="6:6" x14ac:dyDescent="0.35">
      <c r="F1906"/>
    </row>
    <row r="1907" spans="6:6" x14ac:dyDescent="0.35">
      <c r="F1907"/>
    </row>
    <row r="1908" spans="6:6" x14ac:dyDescent="0.35">
      <c r="F1908"/>
    </row>
    <row r="1909" spans="6:6" x14ac:dyDescent="0.35">
      <c r="F1909"/>
    </row>
    <row r="1910" spans="6:6" x14ac:dyDescent="0.35">
      <c r="F1910"/>
    </row>
    <row r="1911" spans="6:6" x14ac:dyDescent="0.35">
      <c r="F1911"/>
    </row>
    <row r="1912" spans="6:6" x14ac:dyDescent="0.35">
      <c r="F1912"/>
    </row>
    <row r="1913" spans="6:6" x14ac:dyDescent="0.35">
      <c r="F1913"/>
    </row>
    <row r="1914" spans="6:6" x14ac:dyDescent="0.35">
      <c r="F1914"/>
    </row>
    <row r="1915" spans="6:6" x14ac:dyDescent="0.35">
      <c r="F1915"/>
    </row>
    <row r="1916" spans="6:6" x14ac:dyDescent="0.35">
      <c r="F1916"/>
    </row>
    <row r="1917" spans="6:6" x14ac:dyDescent="0.35">
      <c r="F1917"/>
    </row>
    <row r="1918" spans="6:6" x14ac:dyDescent="0.35">
      <c r="F1918"/>
    </row>
    <row r="1919" spans="6:6" x14ac:dyDescent="0.35">
      <c r="F1919"/>
    </row>
    <row r="1920" spans="6:6" x14ac:dyDescent="0.35">
      <c r="F1920"/>
    </row>
    <row r="1921" spans="6:6" x14ac:dyDescent="0.35">
      <c r="F1921"/>
    </row>
    <row r="1922" spans="6:6" x14ac:dyDescent="0.35">
      <c r="F1922"/>
    </row>
    <row r="1923" spans="6:6" x14ac:dyDescent="0.35">
      <c r="F1923"/>
    </row>
    <row r="1924" spans="6:6" x14ac:dyDescent="0.35">
      <c r="F1924"/>
    </row>
    <row r="1925" spans="6:6" x14ac:dyDescent="0.35">
      <c r="F1925"/>
    </row>
    <row r="1926" spans="6:6" x14ac:dyDescent="0.35">
      <c r="F1926"/>
    </row>
    <row r="1927" spans="6:6" x14ac:dyDescent="0.35">
      <c r="F1927"/>
    </row>
    <row r="1928" spans="6:6" x14ac:dyDescent="0.35">
      <c r="F1928"/>
    </row>
    <row r="1929" spans="6:6" x14ac:dyDescent="0.35">
      <c r="F1929"/>
    </row>
    <row r="1930" spans="6:6" x14ac:dyDescent="0.35">
      <c r="F1930"/>
    </row>
    <row r="1931" spans="6:6" x14ac:dyDescent="0.35">
      <c r="F1931"/>
    </row>
    <row r="1932" spans="6:6" x14ac:dyDescent="0.35">
      <c r="F1932"/>
    </row>
    <row r="1933" spans="6:6" x14ac:dyDescent="0.35">
      <c r="F1933"/>
    </row>
    <row r="1934" spans="6:6" x14ac:dyDescent="0.35">
      <c r="F1934"/>
    </row>
    <row r="1935" spans="6:6" x14ac:dyDescent="0.35">
      <c r="F1935"/>
    </row>
    <row r="1936" spans="6:6" x14ac:dyDescent="0.35">
      <c r="F1936"/>
    </row>
    <row r="1937" spans="6:6" x14ac:dyDescent="0.35">
      <c r="F1937"/>
    </row>
    <row r="1938" spans="6:6" x14ac:dyDescent="0.35">
      <c r="F1938"/>
    </row>
    <row r="1939" spans="6:6" x14ac:dyDescent="0.35">
      <c r="F1939"/>
    </row>
    <row r="1940" spans="6:6" x14ac:dyDescent="0.35">
      <c r="F1940"/>
    </row>
    <row r="1941" spans="6:6" x14ac:dyDescent="0.35">
      <c r="F1941"/>
    </row>
    <row r="1942" spans="6:6" x14ac:dyDescent="0.35">
      <c r="F1942"/>
    </row>
    <row r="1943" spans="6:6" x14ac:dyDescent="0.35">
      <c r="F1943"/>
    </row>
    <row r="1944" spans="6:6" x14ac:dyDescent="0.35">
      <c r="F1944"/>
    </row>
    <row r="1945" spans="6:6" x14ac:dyDescent="0.35">
      <c r="F1945"/>
    </row>
    <row r="1946" spans="6:6" x14ac:dyDescent="0.35">
      <c r="F1946"/>
    </row>
    <row r="1947" spans="6:6" x14ac:dyDescent="0.35">
      <c r="F1947"/>
    </row>
    <row r="1948" spans="6:6" x14ac:dyDescent="0.35">
      <c r="F1948"/>
    </row>
    <row r="1949" spans="6:6" x14ac:dyDescent="0.35">
      <c r="F1949"/>
    </row>
    <row r="1950" spans="6:6" x14ac:dyDescent="0.35">
      <c r="F1950"/>
    </row>
    <row r="1951" spans="6:6" x14ac:dyDescent="0.35">
      <c r="F1951"/>
    </row>
    <row r="1952" spans="6:6" x14ac:dyDescent="0.35">
      <c r="F1952"/>
    </row>
    <row r="1953" spans="6:6" x14ac:dyDescent="0.35">
      <c r="F1953"/>
    </row>
    <row r="1954" spans="6:6" x14ac:dyDescent="0.35">
      <c r="F1954"/>
    </row>
    <row r="1955" spans="6:6" x14ac:dyDescent="0.35">
      <c r="F1955"/>
    </row>
    <row r="1956" spans="6:6" x14ac:dyDescent="0.35">
      <c r="F1956"/>
    </row>
    <row r="1957" spans="6:6" x14ac:dyDescent="0.35">
      <c r="F1957"/>
    </row>
    <row r="1958" spans="6:6" x14ac:dyDescent="0.35">
      <c r="F1958"/>
    </row>
    <row r="1959" spans="6:6" x14ac:dyDescent="0.35">
      <c r="F1959"/>
    </row>
    <row r="1960" spans="6:6" x14ac:dyDescent="0.35">
      <c r="F1960"/>
    </row>
    <row r="1961" spans="6:6" x14ac:dyDescent="0.35">
      <c r="F1961"/>
    </row>
    <row r="1962" spans="6:6" x14ac:dyDescent="0.35">
      <c r="F1962"/>
    </row>
    <row r="1963" spans="6:6" x14ac:dyDescent="0.35">
      <c r="F1963"/>
    </row>
    <row r="1964" spans="6:6" x14ac:dyDescent="0.35">
      <c r="F1964"/>
    </row>
    <row r="1965" spans="6:6" x14ac:dyDescent="0.35">
      <c r="F1965"/>
    </row>
    <row r="1966" spans="6:6" x14ac:dyDescent="0.35">
      <c r="F1966"/>
    </row>
    <row r="1967" spans="6:6" x14ac:dyDescent="0.35">
      <c r="F1967"/>
    </row>
    <row r="1968" spans="6:6" x14ac:dyDescent="0.35">
      <c r="F1968"/>
    </row>
    <row r="1969" spans="6:6" x14ac:dyDescent="0.35">
      <c r="F1969"/>
    </row>
    <row r="1970" spans="6:6" x14ac:dyDescent="0.35">
      <c r="F1970"/>
    </row>
    <row r="1971" spans="6:6" x14ac:dyDescent="0.35">
      <c r="F1971"/>
    </row>
    <row r="1972" spans="6:6" x14ac:dyDescent="0.35">
      <c r="F1972"/>
    </row>
    <row r="1973" spans="6:6" x14ac:dyDescent="0.35">
      <c r="F1973"/>
    </row>
    <row r="1974" spans="6:6" x14ac:dyDescent="0.35">
      <c r="F1974"/>
    </row>
    <row r="1975" spans="6:6" x14ac:dyDescent="0.35">
      <c r="F1975"/>
    </row>
    <row r="1976" spans="6:6" x14ac:dyDescent="0.35">
      <c r="F1976"/>
    </row>
    <row r="1977" spans="6:6" x14ac:dyDescent="0.35">
      <c r="F1977"/>
    </row>
    <row r="1978" spans="6:6" x14ac:dyDescent="0.35">
      <c r="F1978"/>
    </row>
    <row r="1979" spans="6:6" x14ac:dyDescent="0.35">
      <c r="F1979"/>
    </row>
    <row r="1980" spans="6:6" x14ac:dyDescent="0.35">
      <c r="F1980"/>
    </row>
    <row r="1981" spans="6:6" x14ac:dyDescent="0.35">
      <c r="F1981"/>
    </row>
    <row r="1982" spans="6:6" x14ac:dyDescent="0.35">
      <c r="F1982"/>
    </row>
    <row r="1983" spans="6:6" x14ac:dyDescent="0.35">
      <c r="F1983"/>
    </row>
    <row r="1984" spans="6:6" x14ac:dyDescent="0.35">
      <c r="F1984"/>
    </row>
    <row r="1985" spans="6:6" x14ac:dyDescent="0.35">
      <c r="F1985"/>
    </row>
    <row r="1986" spans="6:6" x14ac:dyDescent="0.35">
      <c r="F1986"/>
    </row>
    <row r="1987" spans="6:6" x14ac:dyDescent="0.35">
      <c r="F1987"/>
    </row>
    <row r="1988" spans="6:6" x14ac:dyDescent="0.35">
      <c r="F1988"/>
    </row>
    <row r="1989" spans="6:6" x14ac:dyDescent="0.35">
      <c r="F1989"/>
    </row>
    <row r="1990" spans="6:6" x14ac:dyDescent="0.35">
      <c r="F1990"/>
    </row>
    <row r="1991" spans="6:6" x14ac:dyDescent="0.35">
      <c r="F1991"/>
    </row>
    <row r="1992" spans="6:6" x14ac:dyDescent="0.35">
      <c r="F1992"/>
    </row>
    <row r="1993" spans="6:6" x14ac:dyDescent="0.35">
      <c r="F1993"/>
    </row>
    <row r="1994" spans="6:6" x14ac:dyDescent="0.35">
      <c r="F1994"/>
    </row>
    <row r="1995" spans="6:6" x14ac:dyDescent="0.35">
      <c r="F1995"/>
    </row>
    <row r="1996" spans="6:6" x14ac:dyDescent="0.35">
      <c r="F1996"/>
    </row>
    <row r="1997" spans="6:6" x14ac:dyDescent="0.35">
      <c r="F1997"/>
    </row>
    <row r="1998" spans="6:6" x14ac:dyDescent="0.35">
      <c r="F1998"/>
    </row>
    <row r="1999" spans="6:6" x14ac:dyDescent="0.35">
      <c r="F1999"/>
    </row>
    <row r="2000" spans="6:6" x14ac:dyDescent="0.35">
      <c r="F2000"/>
    </row>
    <row r="2001" spans="6:6" x14ac:dyDescent="0.35">
      <c r="F2001"/>
    </row>
    <row r="2002" spans="6:6" x14ac:dyDescent="0.35">
      <c r="F2002"/>
    </row>
    <row r="2003" spans="6:6" x14ac:dyDescent="0.35">
      <c r="F2003"/>
    </row>
    <row r="2004" spans="6:6" x14ac:dyDescent="0.35">
      <c r="F2004"/>
    </row>
    <row r="2005" spans="6:6" x14ac:dyDescent="0.35">
      <c r="F2005"/>
    </row>
    <row r="2006" spans="6:6" x14ac:dyDescent="0.35">
      <c r="F2006"/>
    </row>
    <row r="2007" spans="6:6" x14ac:dyDescent="0.35">
      <c r="F2007"/>
    </row>
    <row r="2008" spans="6:6" x14ac:dyDescent="0.35">
      <c r="F2008"/>
    </row>
    <row r="2009" spans="6:6" x14ac:dyDescent="0.35">
      <c r="F2009"/>
    </row>
    <row r="2010" spans="6:6" x14ac:dyDescent="0.35">
      <c r="F2010"/>
    </row>
    <row r="2011" spans="6:6" x14ac:dyDescent="0.35">
      <c r="F2011"/>
    </row>
    <row r="2012" spans="6:6" x14ac:dyDescent="0.35">
      <c r="F2012"/>
    </row>
    <row r="2013" spans="6:6" x14ac:dyDescent="0.35">
      <c r="F2013"/>
    </row>
    <row r="2014" spans="6:6" x14ac:dyDescent="0.35">
      <c r="F2014"/>
    </row>
    <row r="2015" spans="6:6" x14ac:dyDescent="0.35">
      <c r="F2015"/>
    </row>
    <row r="2016" spans="6:6" x14ac:dyDescent="0.35">
      <c r="F2016"/>
    </row>
    <row r="2017" spans="6:6" x14ac:dyDescent="0.35">
      <c r="F2017"/>
    </row>
    <row r="2018" spans="6:6" x14ac:dyDescent="0.35">
      <c r="F2018"/>
    </row>
    <row r="2019" spans="6:6" x14ac:dyDescent="0.35">
      <c r="F2019"/>
    </row>
    <row r="2020" spans="6:6" x14ac:dyDescent="0.35">
      <c r="F2020"/>
    </row>
    <row r="2021" spans="6:6" x14ac:dyDescent="0.35">
      <c r="F2021"/>
    </row>
    <row r="2022" spans="6:6" x14ac:dyDescent="0.35">
      <c r="F2022"/>
    </row>
    <row r="2023" spans="6:6" x14ac:dyDescent="0.35">
      <c r="F2023"/>
    </row>
    <row r="2024" spans="6:6" x14ac:dyDescent="0.35">
      <c r="F2024"/>
    </row>
    <row r="2025" spans="6:6" x14ac:dyDescent="0.35">
      <c r="F2025"/>
    </row>
    <row r="2026" spans="6:6" x14ac:dyDescent="0.35">
      <c r="F2026"/>
    </row>
    <row r="2027" spans="6:6" x14ac:dyDescent="0.35">
      <c r="F2027"/>
    </row>
    <row r="2028" spans="6:6" x14ac:dyDescent="0.35">
      <c r="F2028"/>
    </row>
    <row r="2029" spans="6:6" x14ac:dyDescent="0.35">
      <c r="F2029"/>
    </row>
    <row r="2030" spans="6:6" x14ac:dyDescent="0.35">
      <c r="F2030"/>
    </row>
    <row r="2031" spans="6:6" x14ac:dyDescent="0.35">
      <c r="F2031"/>
    </row>
    <row r="2032" spans="6:6" x14ac:dyDescent="0.35">
      <c r="F2032"/>
    </row>
    <row r="2033" spans="6:6" x14ac:dyDescent="0.35">
      <c r="F2033"/>
    </row>
    <row r="2034" spans="6:6" x14ac:dyDescent="0.35">
      <c r="F2034"/>
    </row>
    <row r="2035" spans="6:6" x14ac:dyDescent="0.35">
      <c r="F2035"/>
    </row>
    <row r="2036" spans="6:6" x14ac:dyDescent="0.35">
      <c r="F2036"/>
    </row>
    <row r="2037" spans="6:6" x14ac:dyDescent="0.35">
      <c r="F2037"/>
    </row>
    <row r="2038" spans="6:6" x14ac:dyDescent="0.35">
      <c r="F2038"/>
    </row>
    <row r="2039" spans="6:6" x14ac:dyDescent="0.35">
      <c r="F2039"/>
    </row>
    <row r="2040" spans="6:6" x14ac:dyDescent="0.35">
      <c r="F2040"/>
    </row>
    <row r="2041" spans="6:6" x14ac:dyDescent="0.35">
      <c r="F2041"/>
    </row>
    <row r="2042" spans="6:6" x14ac:dyDescent="0.35">
      <c r="F2042"/>
    </row>
    <row r="2043" spans="6:6" x14ac:dyDescent="0.35">
      <c r="F2043"/>
    </row>
    <row r="2044" spans="6:6" x14ac:dyDescent="0.35">
      <c r="F2044"/>
    </row>
    <row r="2045" spans="6:6" x14ac:dyDescent="0.35">
      <c r="F2045"/>
    </row>
    <row r="2046" spans="6:6" x14ac:dyDescent="0.35">
      <c r="F2046"/>
    </row>
    <row r="2047" spans="6:6" x14ac:dyDescent="0.35">
      <c r="F2047"/>
    </row>
    <row r="2048" spans="6:6" x14ac:dyDescent="0.35">
      <c r="F2048"/>
    </row>
    <row r="2049" spans="6:6" x14ac:dyDescent="0.35">
      <c r="F2049"/>
    </row>
    <row r="2050" spans="6:6" x14ac:dyDescent="0.35">
      <c r="F2050"/>
    </row>
    <row r="2051" spans="6:6" x14ac:dyDescent="0.35">
      <c r="F2051"/>
    </row>
    <row r="2052" spans="6:6" x14ac:dyDescent="0.35">
      <c r="F2052"/>
    </row>
    <row r="2053" spans="6:6" x14ac:dyDescent="0.35">
      <c r="F2053"/>
    </row>
    <row r="2054" spans="6:6" x14ac:dyDescent="0.35">
      <c r="F2054"/>
    </row>
    <row r="2055" spans="6:6" x14ac:dyDescent="0.35">
      <c r="F2055"/>
    </row>
    <row r="2056" spans="6:6" x14ac:dyDescent="0.35">
      <c r="F2056"/>
    </row>
    <row r="2057" spans="6:6" x14ac:dyDescent="0.35">
      <c r="F2057"/>
    </row>
    <row r="2058" spans="6:6" x14ac:dyDescent="0.35">
      <c r="F2058"/>
    </row>
    <row r="2059" spans="6:6" x14ac:dyDescent="0.35">
      <c r="F2059"/>
    </row>
    <row r="2060" spans="6:6" x14ac:dyDescent="0.35">
      <c r="F2060"/>
    </row>
    <row r="2061" spans="6:6" x14ac:dyDescent="0.35">
      <c r="F2061"/>
    </row>
    <row r="2062" spans="6:6" x14ac:dyDescent="0.35">
      <c r="F2062"/>
    </row>
    <row r="2063" spans="6:6" x14ac:dyDescent="0.35">
      <c r="F2063"/>
    </row>
    <row r="2064" spans="6:6" x14ac:dyDescent="0.35">
      <c r="F2064"/>
    </row>
    <row r="2065" spans="6:6" x14ac:dyDescent="0.35">
      <c r="F2065"/>
    </row>
    <row r="2066" spans="6:6" x14ac:dyDescent="0.35">
      <c r="F2066"/>
    </row>
    <row r="2067" spans="6:6" x14ac:dyDescent="0.35">
      <c r="F2067"/>
    </row>
    <row r="2068" spans="6:6" x14ac:dyDescent="0.35">
      <c r="F2068"/>
    </row>
    <row r="2069" spans="6:6" x14ac:dyDescent="0.35">
      <c r="F2069"/>
    </row>
    <row r="2070" spans="6:6" x14ac:dyDescent="0.35">
      <c r="F2070"/>
    </row>
    <row r="2071" spans="6:6" x14ac:dyDescent="0.35">
      <c r="F2071"/>
    </row>
    <row r="2072" spans="6:6" x14ac:dyDescent="0.35">
      <c r="F2072"/>
    </row>
    <row r="2073" spans="6:6" x14ac:dyDescent="0.35">
      <c r="F2073"/>
    </row>
    <row r="2074" spans="6:6" x14ac:dyDescent="0.35">
      <c r="F2074"/>
    </row>
    <row r="2075" spans="6:6" x14ac:dyDescent="0.35">
      <c r="F2075"/>
    </row>
    <row r="2076" spans="6:6" x14ac:dyDescent="0.35">
      <c r="F2076"/>
    </row>
    <row r="2077" spans="6:6" x14ac:dyDescent="0.35">
      <c r="F2077"/>
    </row>
    <row r="2078" spans="6:6" x14ac:dyDescent="0.35">
      <c r="F2078"/>
    </row>
    <row r="2079" spans="6:6" x14ac:dyDescent="0.35">
      <c r="F2079"/>
    </row>
    <row r="2080" spans="6:6" x14ac:dyDescent="0.35">
      <c r="F2080"/>
    </row>
    <row r="2081" spans="6:6" x14ac:dyDescent="0.35">
      <c r="F2081"/>
    </row>
    <row r="2082" spans="6:6" x14ac:dyDescent="0.35">
      <c r="F2082"/>
    </row>
    <row r="2083" spans="6:6" x14ac:dyDescent="0.35">
      <c r="F2083"/>
    </row>
    <row r="2084" spans="6:6" x14ac:dyDescent="0.35">
      <c r="F2084"/>
    </row>
    <row r="2085" spans="6:6" x14ac:dyDescent="0.35">
      <c r="F2085"/>
    </row>
    <row r="2086" spans="6:6" x14ac:dyDescent="0.35">
      <c r="F2086"/>
    </row>
    <row r="2087" spans="6:6" x14ac:dyDescent="0.35">
      <c r="F2087"/>
    </row>
    <row r="2088" spans="6:6" x14ac:dyDescent="0.35">
      <c r="F2088"/>
    </row>
    <row r="2089" spans="6:6" x14ac:dyDescent="0.35">
      <c r="F2089"/>
    </row>
    <row r="2090" spans="6:6" x14ac:dyDescent="0.35">
      <c r="F2090"/>
    </row>
    <row r="2091" spans="6:6" x14ac:dyDescent="0.35">
      <c r="F2091"/>
    </row>
    <row r="2092" spans="6:6" x14ac:dyDescent="0.35">
      <c r="F2092"/>
    </row>
    <row r="2093" spans="6:6" x14ac:dyDescent="0.35">
      <c r="F2093"/>
    </row>
    <row r="2094" spans="6:6" x14ac:dyDescent="0.35">
      <c r="F2094"/>
    </row>
    <row r="2095" spans="6:6" x14ac:dyDescent="0.35">
      <c r="F2095"/>
    </row>
    <row r="2096" spans="6:6" x14ac:dyDescent="0.35">
      <c r="F2096"/>
    </row>
    <row r="2097" spans="6:6" x14ac:dyDescent="0.35">
      <c r="F2097"/>
    </row>
    <row r="2098" spans="6:6" x14ac:dyDescent="0.35">
      <c r="F2098"/>
    </row>
    <row r="2099" spans="6:6" x14ac:dyDescent="0.35">
      <c r="F2099"/>
    </row>
    <row r="2100" spans="6:6" x14ac:dyDescent="0.35">
      <c r="F2100"/>
    </row>
    <row r="2101" spans="6:6" x14ac:dyDescent="0.35">
      <c r="F2101"/>
    </row>
    <row r="2102" spans="6:6" x14ac:dyDescent="0.35">
      <c r="F2102"/>
    </row>
    <row r="2103" spans="6:6" x14ac:dyDescent="0.35">
      <c r="F2103"/>
    </row>
    <row r="2104" spans="6:6" x14ac:dyDescent="0.35">
      <c r="F2104"/>
    </row>
    <row r="2105" spans="6:6" x14ac:dyDescent="0.35">
      <c r="F2105"/>
    </row>
    <row r="2106" spans="6:6" x14ac:dyDescent="0.35">
      <c r="F2106"/>
    </row>
    <row r="2107" spans="6:6" x14ac:dyDescent="0.35">
      <c r="F2107"/>
    </row>
    <row r="2108" spans="6:6" x14ac:dyDescent="0.35">
      <c r="F2108"/>
    </row>
    <row r="2109" spans="6:6" x14ac:dyDescent="0.35">
      <c r="F2109"/>
    </row>
    <row r="2110" spans="6:6" x14ac:dyDescent="0.35">
      <c r="F2110"/>
    </row>
    <row r="2111" spans="6:6" x14ac:dyDescent="0.35">
      <c r="F2111"/>
    </row>
    <row r="2112" spans="6:6" x14ac:dyDescent="0.35">
      <c r="F2112"/>
    </row>
    <row r="2113" spans="6:6" x14ac:dyDescent="0.35">
      <c r="F2113"/>
    </row>
    <row r="2114" spans="6:6" x14ac:dyDescent="0.35">
      <c r="F2114"/>
    </row>
    <row r="2115" spans="6:6" x14ac:dyDescent="0.35">
      <c r="F2115"/>
    </row>
    <row r="2116" spans="6:6" x14ac:dyDescent="0.35">
      <c r="F2116"/>
    </row>
    <row r="2117" spans="6:6" x14ac:dyDescent="0.35">
      <c r="F2117"/>
    </row>
    <row r="2118" spans="6:6" x14ac:dyDescent="0.35">
      <c r="F2118"/>
    </row>
    <row r="2119" spans="6:6" x14ac:dyDescent="0.35">
      <c r="F2119"/>
    </row>
    <row r="2120" spans="6:6" x14ac:dyDescent="0.35">
      <c r="F2120"/>
    </row>
    <row r="2121" spans="6:6" x14ac:dyDescent="0.35">
      <c r="F2121"/>
    </row>
    <row r="2122" spans="6:6" x14ac:dyDescent="0.35">
      <c r="F2122"/>
    </row>
    <row r="2123" spans="6:6" x14ac:dyDescent="0.35">
      <c r="F2123"/>
    </row>
    <row r="2124" spans="6:6" x14ac:dyDescent="0.35">
      <c r="F2124"/>
    </row>
    <row r="2125" spans="6:6" x14ac:dyDescent="0.35">
      <c r="F2125"/>
    </row>
    <row r="2126" spans="6:6" x14ac:dyDescent="0.35">
      <c r="F2126"/>
    </row>
    <row r="2127" spans="6:6" x14ac:dyDescent="0.35">
      <c r="F2127"/>
    </row>
    <row r="2128" spans="6:6" x14ac:dyDescent="0.35">
      <c r="F2128"/>
    </row>
    <row r="2129" spans="6:6" x14ac:dyDescent="0.35">
      <c r="F2129"/>
    </row>
    <row r="2130" spans="6:6" x14ac:dyDescent="0.35">
      <c r="F2130"/>
    </row>
    <row r="2131" spans="6:6" x14ac:dyDescent="0.35">
      <c r="F2131"/>
    </row>
    <row r="2132" spans="6:6" x14ac:dyDescent="0.35">
      <c r="F2132"/>
    </row>
    <row r="2133" spans="6:6" x14ac:dyDescent="0.35">
      <c r="F2133"/>
    </row>
    <row r="2134" spans="6:6" x14ac:dyDescent="0.35">
      <c r="F2134"/>
    </row>
    <row r="2135" spans="6:6" x14ac:dyDescent="0.35">
      <c r="F2135"/>
    </row>
    <row r="2136" spans="6:6" x14ac:dyDescent="0.35">
      <c r="F2136"/>
    </row>
    <row r="2137" spans="6:6" x14ac:dyDescent="0.35">
      <c r="F2137"/>
    </row>
    <row r="2138" spans="6:6" x14ac:dyDescent="0.35">
      <c r="F2138"/>
    </row>
    <row r="2139" spans="6:6" x14ac:dyDescent="0.35">
      <c r="F2139"/>
    </row>
    <row r="2140" spans="6:6" x14ac:dyDescent="0.35">
      <c r="F2140"/>
    </row>
    <row r="2141" spans="6:6" x14ac:dyDescent="0.35">
      <c r="F2141"/>
    </row>
    <row r="2142" spans="6:6" x14ac:dyDescent="0.35">
      <c r="F2142"/>
    </row>
    <row r="2143" spans="6:6" x14ac:dyDescent="0.35">
      <c r="F2143"/>
    </row>
    <row r="2144" spans="6:6" x14ac:dyDescent="0.35">
      <c r="F2144"/>
    </row>
    <row r="2145" spans="6:6" x14ac:dyDescent="0.35">
      <c r="F2145"/>
    </row>
    <row r="2146" spans="6:6" x14ac:dyDescent="0.35">
      <c r="F2146"/>
    </row>
    <row r="2147" spans="6:6" x14ac:dyDescent="0.35">
      <c r="F2147"/>
    </row>
    <row r="2148" spans="6:6" x14ac:dyDescent="0.35">
      <c r="F2148"/>
    </row>
    <row r="2149" spans="6:6" x14ac:dyDescent="0.35">
      <c r="F2149"/>
    </row>
    <row r="2150" spans="6:6" x14ac:dyDescent="0.35">
      <c r="F2150"/>
    </row>
    <row r="2151" spans="6:6" x14ac:dyDescent="0.35">
      <c r="F2151"/>
    </row>
    <row r="2152" spans="6:6" x14ac:dyDescent="0.35">
      <c r="F2152"/>
    </row>
    <row r="2153" spans="6:6" x14ac:dyDescent="0.35">
      <c r="F2153"/>
    </row>
    <row r="2154" spans="6:6" x14ac:dyDescent="0.35">
      <c r="F2154"/>
    </row>
    <row r="2155" spans="6:6" x14ac:dyDescent="0.35">
      <c r="F2155"/>
    </row>
    <row r="2156" spans="6:6" x14ac:dyDescent="0.35">
      <c r="F2156"/>
    </row>
    <row r="2157" spans="6:6" x14ac:dyDescent="0.35">
      <c r="F2157"/>
    </row>
    <row r="2158" spans="6:6" x14ac:dyDescent="0.35">
      <c r="F2158"/>
    </row>
    <row r="2159" spans="6:6" x14ac:dyDescent="0.35">
      <c r="F2159"/>
    </row>
    <row r="2160" spans="6:6" x14ac:dyDescent="0.35">
      <c r="F2160"/>
    </row>
    <row r="2161" spans="6:6" x14ac:dyDescent="0.35">
      <c r="F2161"/>
    </row>
    <row r="2162" spans="6:6" x14ac:dyDescent="0.35">
      <c r="F2162"/>
    </row>
    <row r="2163" spans="6:6" x14ac:dyDescent="0.35">
      <c r="F2163"/>
    </row>
    <row r="2164" spans="6:6" x14ac:dyDescent="0.35">
      <c r="F2164"/>
    </row>
    <row r="2165" spans="6:6" x14ac:dyDescent="0.35">
      <c r="F2165"/>
    </row>
    <row r="2166" spans="6:6" x14ac:dyDescent="0.35">
      <c r="F2166"/>
    </row>
    <row r="2167" spans="6:6" x14ac:dyDescent="0.35">
      <c r="F2167"/>
    </row>
    <row r="2168" spans="6:6" x14ac:dyDescent="0.35">
      <c r="F2168"/>
    </row>
    <row r="2169" spans="6:6" x14ac:dyDescent="0.35">
      <c r="F2169"/>
    </row>
    <row r="2170" spans="6:6" x14ac:dyDescent="0.35">
      <c r="F2170"/>
    </row>
    <row r="2171" spans="6:6" x14ac:dyDescent="0.35">
      <c r="F2171"/>
    </row>
    <row r="2172" spans="6:6" x14ac:dyDescent="0.35">
      <c r="F2172"/>
    </row>
    <row r="2173" spans="6:6" x14ac:dyDescent="0.35">
      <c r="F2173"/>
    </row>
    <row r="2174" spans="6:6" x14ac:dyDescent="0.35">
      <c r="F2174"/>
    </row>
    <row r="2175" spans="6:6" x14ac:dyDescent="0.35">
      <c r="F2175"/>
    </row>
    <row r="2176" spans="6:6" x14ac:dyDescent="0.35">
      <c r="F2176"/>
    </row>
    <row r="2177" spans="6:6" x14ac:dyDescent="0.35">
      <c r="F2177"/>
    </row>
    <row r="2178" spans="6:6" x14ac:dyDescent="0.35">
      <c r="F2178"/>
    </row>
    <row r="2179" spans="6:6" x14ac:dyDescent="0.35">
      <c r="F2179"/>
    </row>
    <row r="2180" spans="6:6" x14ac:dyDescent="0.35">
      <c r="F2180"/>
    </row>
    <row r="2181" spans="6:6" x14ac:dyDescent="0.35">
      <c r="F2181"/>
    </row>
    <row r="2182" spans="6:6" x14ac:dyDescent="0.35">
      <c r="F2182"/>
    </row>
    <row r="2183" spans="6:6" x14ac:dyDescent="0.35">
      <c r="F2183"/>
    </row>
    <row r="2184" spans="6:6" x14ac:dyDescent="0.35">
      <c r="F2184"/>
    </row>
    <row r="2185" spans="6:6" x14ac:dyDescent="0.35">
      <c r="F2185"/>
    </row>
    <row r="2186" spans="6:6" x14ac:dyDescent="0.35">
      <c r="F2186"/>
    </row>
    <row r="2187" spans="6:6" x14ac:dyDescent="0.35">
      <c r="F2187"/>
    </row>
    <row r="2188" spans="6:6" x14ac:dyDescent="0.35">
      <c r="F2188"/>
    </row>
    <row r="2189" spans="6:6" x14ac:dyDescent="0.35">
      <c r="F2189"/>
    </row>
    <row r="2190" spans="6:6" x14ac:dyDescent="0.35">
      <c r="F2190"/>
    </row>
    <row r="2191" spans="6:6" x14ac:dyDescent="0.35">
      <c r="F2191"/>
    </row>
    <row r="2192" spans="6:6" x14ac:dyDescent="0.35">
      <c r="F2192"/>
    </row>
    <row r="2193" spans="6:6" x14ac:dyDescent="0.35">
      <c r="F2193"/>
    </row>
    <row r="2194" spans="6:6" x14ac:dyDescent="0.35">
      <c r="F2194"/>
    </row>
    <row r="2195" spans="6:6" x14ac:dyDescent="0.35">
      <c r="F2195"/>
    </row>
    <row r="2196" spans="6:6" x14ac:dyDescent="0.35">
      <c r="F2196"/>
    </row>
    <row r="2197" spans="6:6" x14ac:dyDescent="0.35">
      <c r="F2197"/>
    </row>
    <row r="2198" spans="6:6" x14ac:dyDescent="0.35">
      <c r="F2198"/>
    </row>
    <row r="2199" spans="6:6" x14ac:dyDescent="0.35">
      <c r="F2199"/>
    </row>
    <row r="2200" spans="6:6" x14ac:dyDescent="0.35">
      <c r="F2200"/>
    </row>
    <row r="2201" spans="6:6" x14ac:dyDescent="0.35">
      <c r="F2201"/>
    </row>
    <row r="2202" spans="6:6" x14ac:dyDescent="0.35">
      <c r="F2202"/>
    </row>
    <row r="2203" spans="6:6" x14ac:dyDescent="0.35">
      <c r="F2203"/>
    </row>
    <row r="2204" spans="6:6" x14ac:dyDescent="0.35">
      <c r="F2204"/>
    </row>
    <row r="2205" spans="6:6" x14ac:dyDescent="0.35">
      <c r="F2205"/>
    </row>
    <row r="2206" spans="6:6" x14ac:dyDescent="0.35">
      <c r="F2206"/>
    </row>
    <row r="2207" spans="6:6" x14ac:dyDescent="0.35">
      <c r="F2207"/>
    </row>
    <row r="2208" spans="6:6" x14ac:dyDescent="0.35">
      <c r="F2208"/>
    </row>
    <row r="2209" spans="6:6" x14ac:dyDescent="0.35">
      <c r="F2209"/>
    </row>
    <row r="2210" spans="6:6" x14ac:dyDescent="0.35">
      <c r="F2210"/>
    </row>
    <row r="2211" spans="6:6" x14ac:dyDescent="0.35">
      <c r="F2211"/>
    </row>
    <row r="2212" spans="6:6" x14ac:dyDescent="0.35">
      <c r="F2212"/>
    </row>
    <row r="2213" spans="6:6" x14ac:dyDescent="0.35">
      <c r="F2213"/>
    </row>
    <row r="2214" spans="6:6" x14ac:dyDescent="0.35">
      <c r="F2214"/>
    </row>
    <row r="2215" spans="6:6" x14ac:dyDescent="0.35">
      <c r="F2215"/>
    </row>
    <row r="2216" spans="6:6" x14ac:dyDescent="0.35">
      <c r="F2216"/>
    </row>
    <row r="2217" spans="6:6" x14ac:dyDescent="0.35">
      <c r="F2217"/>
    </row>
    <row r="2218" spans="6:6" x14ac:dyDescent="0.35">
      <c r="F2218"/>
    </row>
    <row r="2219" spans="6:6" x14ac:dyDescent="0.35">
      <c r="F2219"/>
    </row>
    <row r="2220" spans="6:6" x14ac:dyDescent="0.35">
      <c r="F2220"/>
    </row>
    <row r="2221" spans="6:6" x14ac:dyDescent="0.35">
      <c r="F2221"/>
    </row>
    <row r="2222" spans="6:6" x14ac:dyDescent="0.35">
      <c r="F2222"/>
    </row>
    <row r="2223" spans="6:6" x14ac:dyDescent="0.35">
      <c r="F2223"/>
    </row>
    <row r="2224" spans="6:6" x14ac:dyDescent="0.35">
      <c r="F2224"/>
    </row>
    <row r="2225" spans="6:6" x14ac:dyDescent="0.35">
      <c r="F2225"/>
    </row>
    <row r="2226" spans="6:6" x14ac:dyDescent="0.35">
      <c r="F2226"/>
    </row>
    <row r="2227" spans="6:6" x14ac:dyDescent="0.35">
      <c r="F2227"/>
    </row>
    <row r="2228" spans="6:6" x14ac:dyDescent="0.35">
      <c r="F2228"/>
    </row>
    <row r="2229" spans="6:6" x14ac:dyDescent="0.35">
      <c r="F2229"/>
    </row>
    <row r="2230" spans="6:6" x14ac:dyDescent="0.35">
      <c r="F2230"/>
    </row>
    <row r="2231" spans="6:6" x14ac:dyDescent="0.35">
      <c r="F2231"/>
    </row>
    <row r="2232" spans="6:6" x14ac:dyDescent="0.35">
      <c r="F2232"/>
    </row>
    <row r="2233" spans="6:6" x14ac:dyDescent="0.35">
      <c r="F2233"/>
    </row>
    <row r="2234" spans="6:6" x14ac:dyDescent="0.35">
      <c r="F2234"/>
    </row>
    <row r="2235" spans="6:6" x14ac:dyDescent="0.35">
      <c r="F2235"/>
    </row>
    <row r="2236" spans="6:6" x14ac:dyDescent="0.35">
      <c r="F2236"/>
    </row>
    <row r="2237" spans="6:6" x14ac:dyDescent="0.35">
      <c r="F2237"/>
    </row>
    <row r="2238" spans="6:6" x14ac:dyDescent="0.35">
      <c r="F2238"/>
    </row>
    <row r="2239" spans="6:6" x14ac:dyDescent="0.35">
      <c r="F2239"/>
    </row>
    <row r="2240" spans="6:6" x14ac:dyDescent="0.35">
      <c r="F2240"/>
    </row>
    <row r="2241" spans="6:6" x14ac:dyDescent="0.35">
      <c r="F2241"/>
    </row>
    <row r="2242" spans="6:6" x14ac:dyDescent="0.35">
      <c r="F2242"/>
    </row>
    <row r="2243" spans="6:6" x14ac:dyDescent="0.35">
      <c r="F2243"/>
    </row>
    <row r="2244" spans="6:6" x14ac:dyDescent="0.35">
      <c r="F2244"/>
    </row>
    <row r="2245" spans="6:6" x14ac:dyDescent="0.35">
      <c r="F2245"/>
    </row>
    <row r="2246" spans="6:6" x14ac:dyDescent="0.35">
      <c r="F2246"/>
    </row>
    <row r="2247" spans="6:6" x14ac:dyDescent="0.35">
      <c r="F2247"/>
    </row>
    <row r="2248" spans="6:6" x14ac:dyDescent="0.35">
      <c r="F2248"/>
    </row>
    <row r="2249" spans="6:6" x14ac:dyDescent="0.35">
      <c r="F2249"/>
    </row>
    <row r="2250" spans="6:6" x14ac:dyDescent="0.35">
      <c r="F2250"/>
    </row>
    <row r="2251" spans="6:6" x14ac:dyDescent="0.35">
      <c r="F2251"/>
    </row>
    <row r="2252" spans="6:6" x14ac:dyDescent="0.35">
      <c r="F2252"/>
    </row>
    <row r="2253" spans="6:6" x14ac:dyDescent="0.35">
      <c r="F2253"/>
    </row>
    <row r="2254" spans="6:6" x14ac:dyDescent="0.35">
      <c r="F2254"/>
    </row>
    <row r="2255" spans="6:6" x14ac:dyDescent="0.35">
      <c r="F2255"/>
    </row>
    <row r="2256" spans="6:6" x14ac:dyDescent="0.35">
      <c r="F2256"/>
    </row>
    <row r="2257" spans="6:6" x14ac:dyDescent="0.35">
      <c r="F2257"/>
    </row>
    <row r="2258" spans="6:6" x14ac:dyDescent="0.35">
      <c r="F2258"/>
    </row>
    <row r="2259" spans="6:6" x14ac:dyDescent="0.35">
      <c r="F2259"/>
    </row>
    <row r="2260" spans="6:6" x14ac:dyDescent="0.35">
      <c r="F2260"/>
    </row>
    <row r="2261" spans="6:6" x14ac:dyDescent="0.35">
      <c r="F2261"/>
    </row>
    <row r="2262" spans="6:6" x14ac:dyDescent="0.35">
      <c r="F2262"/>
    </row>
    <row r="2263" spans="6:6" x14ac:dyDescent="0.35">
      <c r="F2263"/>
    </row>
    <row r="2264" spans="6:6" x14ac:dyDescent="0.35">
      <c r="F2264"/>
    </row>
    <row r="2265" spans="6:6" x14ac:dyDescent="0.35">
      <c r="F2265"/>
    </row>
    <row r="2266" spans="6:6" x14ac:dyDescent="0.35">
      <c r="F2266"/>
    </row>
    <row r="2267" spans="6:6" x14ac:dyDescent="0.35">
      <c r="F2267"/>
    </row>
    <row r="2268" spans="6:6" x14ac:dyDescent="0.35">
      <c r="F2268"/>
    </row>
    <row r="2269" spans="6:6" x14ac:dyDescent="0.35">
      <c r="F2269"/>
    </row>
    <row r="2270" spans="6:6" x14ac:dyDescent="0.35">
      <c r="F2270"/>
    </row>
    <row r="2271" spans="6:6" x14ac:dyDescent="0.35">
      <c r="F2271"/>
    </row>
    <row r="2272" spans="6:6" x14ac:dyDescent="0.35">
      <c r="F2272"/>
    </row>
    <row r="2273" spans="6:6" x14ac:dyDescent="0.35">
      <c r="F2273"/>
    </row>
    <row r="2274" spans="6:6" x14ac:dyDescent="0.35">
      <c r="F2274"/>
    </row>
    <row r="2275" spans="6:6" x14ac:dyDescent="0.35">
      <c r="F2275"/>
    </row>
    <row r="2276" spans="6:6" x14ac:dyDescent="0.35">
      <c r="F2276"/>
    </row>
    <row r="2277" spans="6:6" x14ac:dyDescent="0.35">
      <c r="F2277"/>
    </row>
    <row r="2278" spans="6:6" x14ac:dyDescent="0.35">
      <c r="F2278"/>
    </row>
    <row r="2279" spans="6:6" x14ac:dyDescent="0.35">
      <c r="F2279"/>
    </row>
    <row r="2280" spans="6:6" x14ac:dyDescent="0.35">
      <c r="F2280"/>
    </row>
    <row r="2281" spans="6:6" x14ac:dyDescent="0.35">
      <c r="F2281"/>
    </row>
    <row r="2282" spans="6:6" x14ac:dyDescent="0.35">
      <c r="F2282"/>
    </row>
    <row r="2283" spans="6:6" x14ac:dyDescent="0.35">
      <c r="F2283"/>
    </row>
    <row r="2284" spans="6:6" x14ac:dyDescent="0.35">
      <c r="F2284"/>
    </row>
    <row r="2285" spans="6:6" x14ac:dyDescent="0.35">
      <c r="F2285"/>
    </row>
    <row r="2286" spans="6:6" x14ac:dyDescent="0.35">
      <c r="F2286"/>
    </row>
    <row r="2287" spans="6:6" x14ac:dyDescent="0.35">
      <c r="F2287"/>
    </row>
    <row r="2288" spans="6:6" x14ac:dyDescent="0.35">
      <c r="F2288"/>
    </row>
    <row r="2289" spans="6:6" x14ac:dyDescent="0.35">
      <c r="F2289"/>
    </row>
    <row r="2290" spans="6:6" x14ac:dyDescent="0.35">
      <c r="F2290"/>
    </row>
    <row r="2291" spans="6:6" x14ac:dyDescent="0.35">
      <c r="F2291"/>
    </row>
    <row r="2292" spans="6:6" x14ac:dyDescent="0.35">
      <c r="F2292"/>
    </row>
    <row r="2293" spans="6:6" x14ac:dyDescent="0.35">
      <c r="F2293"/>
    </row>
    <row r="2294" spans="6:6" x14ac:dyDescent="0.35">
      <c r="F2294"/>
    </row>
    <row r="2295" spans="6:6" x14ac:dyDescent="0.35">
      <c r="F2295"/>
    </row>
    <row r="2296" spans="6:6" x14ac:dyDescent="0.35">
      <c r="F2296"/>
    </row>
    <row r="2297" spans="6:6" x14ac:dyDescent="0.35">
      <c r="F2297"/>
    </row>
    <row r="2298" spans="6:6" x14ac:dyDescent="0.35">
      <c r="F2298"/>
    </row>
    <row r="2299" spans="6:6" x14ac:dyDescent="0.35">
      <c r="F2299"/>
    </row>
    <row r="2300" spans="6:6" x14ac:dyDescent="0.35">
      <c r="F2300"/>
    </row>
    <row r="2301" spans="6:6" x14ac:dyDescent="0.35">
      <c r="F2301"/>
    </row>
    <row r="2302" spans="6:6" x14ac:dyDescent="0.35">
      <c r="F2302"/>
    </row>
    <row r="2303" spans="6:6" x14ac:dyDescent="0.35">
      <c r="F2303"/>
    </row>
    <row r="2304" spans="6:6" x14ac:dyDescent="0.35">
      <c r="F2304"/>
    </row>
    <row r="2305" spans="6:6" x14ac:dyDescent="0.35">
      <c r="F2305"/>
    </row>
    <row r="2306" spans="6:6" x14ac:dyDescent="0.35">
      <c r="F2306"/>
    </row>
    <row r="2307" spans="6:6" x14ac:dyDescent="0.35">
      <c r="F2307"/>
    </row>
    <row r="2308" spans="6:6" x14ac:dyDescent="0.35">
      <c r="F2308"/>
    </row>
    <row r="2309" spans="6:6" x14ac:dyDescent="0.35">
      <c r="F2309"/>
    </row>
    <row r="2310" spans="6:6" x14ac:dyDescent="0.35">
      <c r="F2310"/>
    </row>
    <row r="2311" spans="6:6" x14ac:dyDescent="0.35">
      <c r="F2311"/>
    </row>
    <row r="2312" spans="6:6" x14ac:dyDescent="0.35">
      <c r="F2312"/>
    </row>
    <row r="2313" spans="6:6" x14ac:dyDescent="0.35">
      <c r="F2313"/>
    </row>
    <row r="2314" spans="6:6" x14ac:dyDescent="0.35">
      <c r="F2314"/>
    </row>
    <row r="2315" spans="6:6" x14ac:dyDescent="0.35">
      <c r="F2315"/>
    </row>
    <row r="2316" spans="6:6" x14ac:dyDescent="0.35">
      <c r="F2316"/>
    </row>
    <row r="2317" spans="6:6" x14ac:dyDescent="0.35">
      <c r="F2317"/>
    </row>
    <row r="2318" spans="6:6" x14ac:dyDescent="0.35">
      <c r="F2318"/>
    </row>
    <row r="2319" spans="6:6" x14ac:dyDescent="0.35">
      <c r="F2319"/>
    </row>
    <row r="2320" spans="6:6" x14ac:dyDescent="0.35">
      <c r="F2320"/>
    </row>
    <row r="2321" spans="6:6" x14ac:dyDescent="0.35">
      <c r="F2321"/>
    </row>
    <row r="2322" spans="6:6" x14ac:dyDescent="0.35">
      <c r="F2322"/>
    </row>
    <row r="2323" spans="6:6" x14ac:dyDescent="0.35">
      <c r="F2323"/>
    </row>
    <row r="2324" spans="6:6" x14ac:dyDescent="0.35">
      <c r="F2324"/>
    </row>
    <row r="2325" spans="6:6" x14ac:dyDescent="0.35">
      <c r="F2325"/>
    </row>
    <row r="2326" spans="6:6" x14ac:dyDescent="0.35">
      <c r="F2326"/>
    </row>
    <row r="2327" spans="6:6" x14ac:dyDescent="0.35">
      <c r="F2327"/>
    </row>
    <row r="2328" spans="6:6" x14ac:dyDescent="0.35">
      <c r="F2328"/>
    </row>
    <row r="2329" spans="6:6" x14ac:dyDescent="0.35">
      <c r="F2329"/>
    </row>
    <row r="2330" spans="6:6" x14ac:dyDescent="0.35">
      <c r="F2330"/>
    </row>
    <row r="2331" spans="6:6" x14ac:dyDescent="0.35">
      <c r="F2331"/>
    </row>
    <row r="2332" spans="6:6" x14ac:dyDescent="0.35">
      <c r="F2332"/>
    </row>
    <row r="2333" spans="6:6" x14ac:dyDescent="0.35">
      <c r="F2333"/>
    </row>
    <row r="2334" spans="6:6" x14ac:dyDescent="0.35">
      <c r="F2334"/>
    </row>
    <row r="2335" spans="6:6" x14ac:dyDescent="0.35">
      <c r="F2335"/>
    </row>
    <row r="2336" spans="6:6" x14ac:dyDescent="0.35">
      <c r="F2336"/>
    </row>
    <row r="2337" spans="6:6" x14ac:dyDescent="0.35">
      <c r="F2337"/>
    </row>
    <row r="2338" spans="6:6" x14ac:dyDescent="0.35">
      <c r="F2338"/>
    </row>
    <row r="2339" spans="6:6" x14ac:dyDescent="0.35">
      <c r="F2339"/>
    </row>
    <row r="2340" spans="6:6" x14ac:dyDescent="0.35">
      <c r="F2340"/>
    </row>
    <row r="2341" spans="6:6" x14ac:dyDescent="0.35">
      <c r="F2341"/>
    </row>
    <row r="2342" spans="6:6" x14ac:dyDescent="0.35">
      <c r="F2342"/>
    </row>
    <row r="2343" spans="6:6" x14ac:dyDescent="0.35">
      <c r="F2343"/>
    </row>
    <row r="2344" spans="6:6" x14ac:dyDescent="0.35">
      <c r="F2344"/>
    </row>
    <row r="2345" spans="6:6" x14ac:dyDescent="0.35">
      <c r="F2345"/>
    </row>
    <row r="2346" spans="6:6" x14ac:dyDescent="0.35">
      <c r="F2346"/>
    </row>
    <row r="2347" spans="6:6" x14ac:dyDescent="0.35">
      <c r="F2347"/>
    </row>
    <row r="2348" spans="6:6" x14ac:dyDescent="0.35">
      <c r="F2348"/>
    </row>
    <row r="2349" spans="6:6" x14ac:dyDescent="0.35">
      <c r="F2349"/>
    </row>
    <row r="2350" spans="6:6" x14ac:dyDescent="0.35">
      <c r="F2350"/>
    </row>
    <row r="2351" spans="6:6" x14ac:dyDescent="0.35">
      <c r="F2351"/>
    </row>
    <row r="2352" spans="6:6" x14ac:dyDescent="0.35">
      <c r="F2352"/>
    </row>
    <row r="2353" spans="6:6" x14ac:dyDescent="0.35">
      <c r="F2353"/>
    </row>
    <row r="2354" spans="6:6" x14ac:dyDescent="0.35">
      <c r="F2354"/>
    </row>
    <row r="2355" spans="6:6" x14ac:dyDescent="0.35">
      <c r="F2355"/>
    </row>
    <row r="2356" spans="6:6" x14ac:dyDescent="0.35">
      <c r="F2356"/>
    </row>
    <row r="2357" spans="6:6" x14ac:dyDescent="0.35">
      <c r="F2357"/>
    </row>
    <row r="2358" spans="6:6" x14ac:dyDescent="0.35">
      <c r="F2358"/>
    </row>
    <row r="2359" spans="6:6" x14ac:dyDescent="0.35">
      <c r="F2359"/>
    </row>
    <row r="2360" spans="6:6" x14ac:dyDescent="0.35">
      <c r="F2360"/>
    </row>
    <row r="2361" spans="6:6" x14ac:dyDescent="0.35">
      <c r="F2361"/>
    </row>
    <row r="2362" spans="6:6" x14ac:dyDescent="0.35">
      <c r="F2362"/>
    </row>
    <row r="2363" spans="6:6" x14ac:dyDescent="0.35">
      <c r="F2363"/>
    </row>
    <row r="2364" spans="6:6" x14ac:dyDescent="0.35">
      <c r="F2364"/>
    </row>
    <row r="2365" spans="6:6" x14ac:dyDescent="0.35">
      <c r="F2365"/>
    </row>
    <row r="2366" spans="6:6" x14ac:dyDescent="0.35">
      <c r="F2366"/>
    </row>
    <row r="2367" spans="6:6" x14ac:dyDescent="0.35">
      <c r="F2367"/>
    </row>
    <row r="2368" spans="6:6" x14ac:dyDescent="0.35">
      <c r="F2368"/>
    </row>
    <row r="2369" spans="6:6" x14ac:dyDescent="0.35">
      <c r="F2369"/>
    </row>
    <row r="2370" spans="6:6" x14ac:dyDescent="0.35">
      <c r="F2370"/>
    </row>
    <row r="2371" spans="6:6" x14ac:dyDescent="0.35">
      <c r="F2371"/>
    </row>
    <row r="2372" spans="6:6" x14ac:dyDescent="0.35">
      <c r="F2372"/>
    </row>
    <row r="2373" spans="6:6" x14ac:dyDescent="0.35">
      <c r="F2373"/>
    </row>
    <row r="2374" spans="6:6" x14ac:dyDescent="0.35">
      <c r="F2374"/>
    </row>
    <row r="2375" spans="6:6" x14ac:dyDescent="0.35">
      <c r="F2375"/>
    </row>
    <row r="2376" spans="6:6" x14ac:dyDescent="0.35">
      <c r="F2376"/>
    </row>
    <row r="2377" spans="6:6" x14ac:dyDescent="0.35">
      <c r="F2377"/>
    </row>
    <row r="2378" spans="6:6" x14ac:dyDescent="0.35">
      <c r="F2378"/>
    </row>
    <row r="2379" spans="6:6" x14ac:dyDescent="0.35">
      <c r="F2379"/>
    </row>
    <row r="2380" spans="6:6" x14ac:dyDescent="0.35">
      <c r="F2380"/>
    </row>
    <row r="2381" spans="6:6" x14ac:dyDescent="0.35">
      <c r="F2381"/>
    </row>
    <row r="2382" spans="6:6" x14ac:dyDescent="0.35">
      <c r="F2382"/>
    </row>
    <row r="2383" spans="6:6" x14ac:dyDescent="0.35">
      <c r="F2383"/>
    </row>
    <row r="2384" spans="6:6" x14ac:dyDescent="0.35">
      <c r="F2384"/>
    </row>
    <row r="2385" spans="6:6" x14ac:dyDescent="0.35">
      <c r="F2385"/>
    </row>
    <row r="2386" spans="6:6" x14ac:dyDescent="0.35">
      <c r="F2386"/>
    </row>
    <row r="2387" spans="6:6" x14ac:dyDescent="0.35">
      <c r="F2387"/>
    </row>
    <row r="2388" spans="6:6" x14ac:dyDescent="0.35">
      <c r="F2388"/>
    </row>
    <row r="2389" spans="6:6" x14ac:dyDescent="0.35">
      <c r="F2389"/>
    </row>
    <row r="2390" spans="6:6" x14ac:dyDescent="0.35">
      <c r="F2390"/>
    </row>
    <row r="2391" spans="6:6" x14ac:dyDescent="0.35">
      <c r="F2391"/>
    </row>
    <row r="2392" spans="6:6" x14ac:dyDescent="0.35">
      <c r="F2392"/>
    </row>
    <row r="2393" spans="6:6" x14ac:dyDescent="0.35">
      <c r="F2393"/>
    </row>
    <row r="2394" spans="6:6" x14ac:dyDescent="0.35">
      <c r="F2394"/>
    </row>
    <row r="2395" spans="6:6" x14ac:dyDescent="0.35">
      <c r="F2395"/>
    </row>
    <row r="2396" spans="6:6" x14ac:dyDescent="0.35">
      <c r="F2396"/>
    </row>
    <row r="2397" spans="6:6" x14ac:dyDescent="0.35">
      <c r="F2397"/>
    </row>
    <row r="2398" spans="6:6" x14ac:dyDescent="0.35">
      <c r="F2398"/>
    </row>
    <row r="2399" spans="6:6" x14ac:dyDescent="0.35">
      <c r="F2399"/>
    </row>
    <row r="2400" spans="6:6" x14ac:dyDescent="0.35">
      <c r="F2400"/>
    </row>
    <row r="2401" spans="6:6" x14ac:dyDescent="0.35">
      <c r="F2401"/>
    </row>
    <row r="2402" spans="6:6" x14ac:dyDescent="0.35">
      <c r="F2402"/>
    </row>
    <row r="2403" spans="6:6" x14ac:dyDescent="0.35">
      <c r="F2403"/>
    </row>
    <row r="2404" spans="6:6" x14ac:dyDescent="0.35">
      <c r="F2404"/>
    </row>
    <row r="2405" spans="6:6" x14ac:dyDescent="0.35">
      <c r="F2405"/>
    </row>
    <row r="2406" spans="6:6" x14ac:dyDescent="0.35">
      <c r="F2406"/>
    </row>
    <row r="2407" spans="6:6" x14ac:dyDescent="0.35">
      <c r="F2407"/>
    </row>
    <row r="2408" spans="6:6" x14ac:dyDescent="0.35">
      <c r="F2408"/>
    </row>
    <row r="2409" spans="6:6" x14ac:dyDescent="0.35">
      <c r="F2409"/>
    </row>
    <row r="2410" spans="6:6" x14ac:dyDescent="0.35">
      <c r="F2410"/>
    </row>
    <row r="2411" spans="6:6" x14ac:dyDescent="0.35">
      <c r="F2411"/>
    </row>
    <row r="2412" spans="6:6" x14ac:dyDescent="0.35">
      <c r="F2412"/>
    </row>
    <row r="2413" spans="6:6" x14ac:dyDescent="0.35">
      <c r="F2413"/>
    </row>
    <row r="2414" spans="6:6" x14ac:dyDescent="0.35">
      <c r="F2414"/>
    </row>
    <row r="2415" spans="6:6" x14ac:dyDescent="0.35">
      <c r="F2415"/>
    </row>
    <row r="2416" spans="6:6" x14ac:dyDescent="0.35">
      <c r="F2416"/>
    </row>
    <row r="2417" spans="6:6" x14ac:dyDescent="0.35">
      <c r="F2417"/>
    </row>
    <row r="2418" spans="6:6" x14ac:dyDescent="0.35">
      <c r="F2418"/>
    </row>
    <row r="2419" spans="6:6" x14ac:dyDescent="0.35">
      <c r="F2419"/>
    </row>
    <row r="2420" spans="6:6" x14ac:dyDescent="0.35">
      <c r="F2420"/>
    </row>
    <row r="2421" spans="6:6" x14ac:dyDescent="0.35">
      <c r="F2421"/>
    </row>
    <row r="2422" spans="6:6" x14ac:dyDescent="0.35">
      <c r="F2422"/>
    </row>
    <row r="2423" spans="6:6" x14ac:dyDescent="0.35">
      <c r="F2423"/>
    </row>
    <row r="2424" spans="6:6" x14ac:dyDescent="0.35">
      <c r="F2424"/>
    </row>
    <row r="2425" spans="6:6" x14ac:dyDescent="0.35">
      <c r="F2425"/>
    </row>
    <row r="2426" spans="6:6" x14ac:dyDescent="0.35">
      <c r="F2426"/>
    </row>
    <row r="2427" spans="6:6" x14ac:dyDescent="0.35">
      <c r="F2427"/>
    </row>
    <row r="2428" spans="6:6" x14ac:dyDescent="0.35">
      <c r="F2428"/>
    </row>
    <row r="2429" spans="6:6" x14ac:dyDescent="0.35">
      <c r="F2429"/>
    </row>
    <row r="2430" spans="6:6" x14ac:dyDescent="0.35">
      <c r="F2430"/>
    </row>
    <row r="2431" spans="6:6" x14ac:dyDescent="0.35">
      <c r="F2431"/>
    </row>
    <row r="2432" spans="6:6" x14ac:dyDescent="0.35">
      <c r="F2432"/>
    </row>
    <row r="2433" spans="6:6" x14ac:dyDescent="0.35">
      <c r="F2433"/>
    </row>
    <row r="2434" spans="6:6" x14ac:dyDescent="0.35">
      <c r="F2434"/>
    </row>
    <row r="2435" spans="6:6" x14ac:dyDescent="0.35">
      <c r="F2435"/>
    </row>
    <row r="2436" spans="6:6" x14ac:dyDescent="0.35">
      <c r="F2436"/>
    </row>
    <row r="2437" spans="6:6" x14ac:dyDescent="0.35">
      <c r="F2437"/>
    </row>
    <row r="2438" spans="6:6" x14ac:dyDescent="0.35">
      <c r="F2438"/>
    </row>
    <row r="2439" spans="6:6" x14ac:dyDescent="0.35">
      <c r="F2439"/>
    </row>
    <row r="2440" spans="6:6" x14ac:dyDescent="0.35">
      <c r="F2440"/>
    </row>
    <row r="2441" spans="6:6" x14ac:dyDescent="0.35">
      <c r="F2441"/>
    </row>
    <row r="2442" spans="6:6" x14ac:dyDescent="0.35">
      <c r="F2442"/>
    </row>
    <row r="2443" spans="6:6" x14ac:dyDescent="0.35">
      <c r="F2443"/>
    </row>
    <row r="2444" spans="6:6" x14ac:dyDescent="0.35">
      <c r="F2444"/>
    </row>
    <row r="2445" spans="6:6" x14ac:dyDescent="0.35">
      <c r="F2445"/>
    </row>
    <row r="2446" spans="6:6" x14ac:dyDescent="0.35">
      <c r="F2446"/>
    </row>
    <row r="2447" spans="6:6" x14ac:dyDescent="0.35">
      <c r="F2447"/>
    </row>
    <row r="2448" spans="6:6" x14ac:dyDescent="0.35">
      <c r="F2448"/>
    </row>
    <row r="2449" spans="6:6" x14ac:dyDescent="0.35">
      <c r="F2449"/>
    </row>
    <row r="2450" spans="6:6" x14ac:dyDescent="0.35">
      <c r="F2450"/>
    </row>
    <row r="2451" spans="6:6" x14ac:dyDescent="0.35">
      <c r="F2451"/>
    </row>
    <row r="2452" spans="6:6" x14ac:dyDescent="0.35">
      <c r="F2452"/>
    </row>
    <row r="2453" spans="6:6" x14ac:dyDescent="0.35">
      <c r="F2453"/>
    </row>
    <row r="2454" spans="6:6" x14ac:dyDescent="0.35">
      <c r="F2454"/>
    </row>
    <row r="2455" spans="6:6" x14ac:dyDescent="0.35">
      <c r="F2455"/>
    </row>
    <row r="2456" spans="6:6" x14ac:dyDescent="0.35">
      <c r="F2456"/>
    </row>
    <row r="2457" spans="6:6" x14ac:dyDescent="0.35">
      <c r="F2457"/>
    </row>
    <row r="2458" spans="6:6" x14ac:dyDescent="0.35">
      <c r="F2458"/>
    </row>
    <row r="2459" spans="6:6" x14ac:dyDescent="0.35">
      <c r="F2459"/>
    </row>
    <row r="2460" spans="6:6" x14ac:dyDescent="0.35">
      <c r="F2460"/>
    </row>
    <row r="2461" spans="6:6" x14ac:dyDescent="0.35">
      <c r="F2461"/>
    </row>
    <row r="2462" spans="6:6" x14ac:dyDescent="0.35">
      <c r="F2462"/>
    </row>
    <row r="2463" spans="6:6" x14ac:dyDescent="0.35">
      <c r="F2463"/>
    </row>
    <row r="2464" spans="6:6" x14ac:dyDescent="0.35">
      <c r="F2464"/>
    </row>
    <row r="2465" spans="6:6" x14ac:dyDescent="0.35">
      <c r="F2465"/>
    </row>
    <row r="2466" spans="6:6" x14ac:dyDescent="0.35">
      <c r="F2466"/>
    </row>
    <row r="2467" spans="6:6" x14ac:dyDescent="0.35">
      <c r="F2467"/>
    </row>
    <row r="2468" spans="6:6" x14ac:dyDescent="0.35">
      <c r="F2468"/>
    </row>
    <row r="2469" spans="6:6" x14ac:dyDescent="0.35">
      <c r="F2469"/>
    </row>
    <row r="2470" spans="6:6" x14ac:dyDescent="0.35">
      <c r="F2470"/>
    </row>
    <row r="2471" spans="6:6" x14ac:dyDescent="0.35">
      <c r="F2471"/>
    </row>
    <row r="2472" spans="6:6" x14ac:dyDescent="0.35">
      <c r="F2472"/>
    </row>
    <row r="2473" spans="6:6" x14ac:dyDescent="0.35">
      <c r="F2473"/>
    </row>
    <row r="2474" spans="6:6" x14ac:dyDescent="0.35">
      <c r="F2474"/>
    </row>
    <row r="2475" spans="6:6" x14ac:dyDescent="0.35">
      <c r="F2475"/>
    </row>
    <row r="2476" spans="6:6" x14ac:dyDescent="0.35">
      <c r="F2476"/>
    </row>
    <row r="2477" spans="6:6" x14ac:dyDescent="0.35">
      <c r="F2477"/>
    </row>
    <row r="2478" spans="6:6" x14ac:dyDescent="0.35">
      <c r="F2478"/>
    </row>
    <row r="2479" spans="6:6" x14ac:dyDescent="0.35">
      <c r="F2479"/>
    </row>
    <row r="2480" spans="6:6" x14ac:dyDescent="0.35">
      <c r="F2480"/>
    </row>
    <row r="2481" spans="6:6" x14ac:dyDescent="0.35">
      <c r="F2481"/>
    </row>
    <row r="2482" spans="6:6" x14ac:dyDescent="0.35">
      <c r="F2482"/>
    </row>
    <row r="2483" spans="6:6" x14ac:dyDescent="0.35">
      <c r="F2483"/>
    </row>
    <row r="2484" spans="6:6" x14ac:dyDescent="0.35">
      <c r="F2484"/>
    </row>
    <row r="2485" spans="6:6" x14ac:dyDescent="0.35">
      <c r="F2485"/>
    </row>
    <row r="2486" spans="6:6" x14ac:dyDescent="0.35">
      <c r="F2486"/>
    </row>
    <row r="2487" spans="6:6" x14ac:dyDescent="0.35">
      <c r="F2487"/>
    </row>
    <row r="2488" spans="6:6" x14ac:dyDescent="0.35">
      <c r="F2488"/>
    </row>
    <row r="2489" spans="6:6" x14ac:dyDescent="0.35">
      <c r="F2489"/>
    </row>
    <row r="2490" spans="6:6" x14ac:dyDescent="0.35">
      <c r="F2490"/>
    </row>
    <row r="2491" spans="6:6" x14ac:dyDescent="0.35">
      <c r="F2491"/>
    </row>
    <row r="2492" spans="6:6" x14ac:dyDescent="0.35">
      <c r="F2492"/>
    </row>
    <row r="2493" spans="6:6" x14ac:dyDescent="0.35">
      <c r="F2493"/>
    </row>
    <row r="2494" spans="6:6" x14ac:dyDescent="0.35">
      <c r="F2494"/>
    </row>
    <row r="2495" spans="6:6" x14ac:dyDescent="0.35">
      <c r="F2495"/>
    </row>
    <row r="2496" spans="6:6" x14ac:dyDescent="0.35">
      <c r="F2496"/>
    </row>
    <row r="2497" spans="6:6" x14ac:dyDescent="0.35">
      <c r="F2497"/>
    </row>
    <row r="2498" spans="6:6" x14ac:dyDescent="0.35">
      <c r="F2498"/>
    </row>
    <row r="2499" spans="6:6" x14ac:dyDescent="0.35">
      <c r="F2499"/>
    </row>
    <row r="2500" spans="6:6" x14ac:dyDescent="0.35">
      <c r="F2500"/>
    </row>
    <row r="2501" spans="6:6" x14ac:dyDescent="0.35">
      <c r="F2501"/>
    </row>
    <row r="2502" spans="6:6" x14ac:dyDescent="0.35">
      <c r="F2502"/>
    </row>
    <row r="2503" spans="6:6" x14ac:dyDescent="0.35">
      <c r="F2503"/>
    </row>
    <row r="2504" spans="6:6" x14ac:dyDescent="0.35">
      <c r="F2504"/>
    </row>
    <row r="2505" spans="6:6" x14ac:dyDescent="0.35">
      <c r="F2505"/>
    </row>
    <row r="2506" spans="6:6" x14ac:dyDescent="0.35">
      <c r="F2506"/>
    </row>
    <row r="2507" spans="6:6" x14ac:dyDescent="0.35">
      <c r="F2507"/>
    </row>
    <row r="2508" spans="6:6" x14ac:dyDescent="0.35">
      <c r="F2508"/>
    </row>
    <row r="2509" spans="6:6" x14ac:dyDescent="0.35">
      <c r="F2509"/>
    </row>
    <row r="2510" spans="6:6" x14ac:dyDescent="0.35">
      <c r="F2510"/>
    </row>
    <row r="2511" spans="6:6" x14ac:dyDescent="0.35">
      <c r="F2511"/>
    </row>
    <row r="2512" spans="6:6" x14ac:dyDescent="0.35">
      <c r="F2512"/>
    </row>
    <row r="2513" spans="6:6" x14ac:dyDescent="0.35">
      <c r="F2513"/>
    </row>
    <row r="2514" spans="6:6" x14ac:dyDescent="0.35">
      <c r="F2514"/>
    </row>
    <row r="2515" spans="6:6" x14ac:dyDescent="0.35">
      <c r="F2515"/>
    </row>
    <row r="2516" spans="6:6" x14ac:dyDescent="0.35">
      <c r="F2516"/>
    </row>
    <row r="2517" spans="6:6" x14ac:dyDescent="0.35">
      <c r="F2517"/>
    </row>
    <row r="2518" spans="6:6" x14ac:dyDescent="0.35">
      <c r="F2518"/>
    </row>
    <row r="2519" spans="6:6" x14ac:dyDescent="0.35">
      <c r="F2519"/>
    </row>
    <row r="2520" spans="6:6" x14ac:dyDescent="0.35">
      <c r="F2520"/>
    </row>
    <row r="2521" spans="6:6" x14ac:dyDescent="0.35">
      <c r="F2521"/>
    </row>
    <row r="2522" spans="6:6" x14ac:dyDescent="0.35">
      <c r="F2522"/>
    </row>
    <row r="2523" spans="6:6" x14ac:dyDescent="0.35">
      <c r="F2523"/>
    </row>
    <row r="2524" spans="6:6" x14ac:dyDescent="0.35">
      <c r="F2524"/>
    </row>
    <row r="2525" spans="6:6" x14ac:dyDescent="0.35">
      <c r="F2525"/>
    </row>
    <row r="2526" spans="6:6" x14ac:dyDescent="0.35">
      <c r="F2526"/>
    </row>
    <row r="2527" spans="6:6" x14ac:dyDescent="0.35">
      <c r="F2527"/>
    </row>
    <row r="2528" spans="6:6" x14ac:dyDescent="0.35">
      <c r="F2528"/>
    </row>
    <row r="2529" spans="6:6" x14ac:dyDescent="0.35">
      <c r="F2529"/>
    </row>
    <row r="2530" spans="6:6" x14ac:dyDescent="0.35">
      <c r="F2530"/>
    </row>
    <row r="2531" spans="6:6" x14ac:dyDescent="0.35">
      <c r="F2531"/>
    </row>
    <row r="2532" spans="6:6" x14ac:dyDescent="0.35">
      <c r="F2532"/>
    </row>
    <row r="2533" spans="6:6" x14ac:dyDescent="0.35">
      <c r="F2533"/>
    </row>
    <row r="2534" spans="6:6" x14ac:dyDescent="0.35">
      <c r="F2534"/>
    </row>
    <row r="2535" spans="6:6" x14ac:dyDescent="0.35">
      <c r="F2535"/>
    </row>
    <row r="2536" spans="6:6" x14ac:dyDescent="0.35">
      <c r="F2536"/>
    </row>
    <row r="2537" spans="6:6" x14ac:dyDescent="0.35">
      <c r="F2537"/>
    </row>
    <row r="2538" spans="6:6" x14ac:dyDescent="0.35">
      <c r="F2538"/>
    </row>
    <row r="2539" spans="6:6" x14ac:dyDescent="0.35">
      <c r="F2539"/>
    </row>
    <row r="2540" spans="6:6" x14ac:dyDescent="0.35">
      <c r="F2540"/>
    </row>
    <row r="2541" spans="6:6" x14ac:dyDescent="0.35">
      <c r="F2541"/>
    </row>
    <row r="2542" spans="6:6" x14ac:dyDescent="0.35">
      <c r="F2542"/>
    </row>
    <row r="2543" spans="6:6" x14ac:dyDescent="0.35">
      <c r="F2543"/>
    </row>
    <row r="2544" spans="6:6" x14ac:dyDescent="0.35">
      <c r="F2544"/>
    </row>
    <row r="2545" spans="6:6" x14ac:dyDescent="0.35">
      <c r="F2545"/>
    </row>
    <row r="2546" spans="6:6" x14ac:dyDescent="0.35">
      <c r="F2546"/>
    </row>
    <row r="2547" spans="6:6" x14ac:dyDescent="0.35">
      <c r="F2547"/>
    </row>
    <row r="2548" spans="6:6" x14ac:dyDescent="0.35">
      <c r="F2548"/>
    </row>
    <row r="2549" spans="6:6" x14ac:dyDescent="0.35">
      <c r="F2549"/>
    </row>
    <row r="2550" spans="6:6" x14ac:dyDescent="0.35">
      <c r="F2550"/>
    </row>
    <row r="2551" spans="6:6" x14ac:dyDescent="0.35">
      <c r="F2551"/>
    </row>
    <row r="2552" spans="6:6" x14ac:dyDescent="0.35">
      <c r="F2552"/>
    </row>
    <row r="2553" spans="6:6" x14ac:dyDescent="0.35">
      <c r="F2553"/>
    </row>
    <row r="2554" spans="6:6" x14ac:dyDescent="0.35">
      <c r="F2554"/>
    </row>
    <row r="2555" spans="6:6" x14ac:dyDescent="0.35">
      <c r="F2555"/>
    </row>
    <row r="2556" spans="6:6" x14ac:dyDescent="0.35">
      <c r="F2556"/>
    </row>
    <row r="2557" spans="6:6" x14ac:dyDescent="0.35">
      <c r="F2557"/>
    </row>
    <row r="2558" spans="6:6" x14ac:dyDescent="0.35">
      <c r="F2558"/>
    </row>
    <row r="2559" spans="6:6" x14ac:dyDescent="0.35">
      <c r="F2559"/>
    </row>
    <row r="2560" spans="6:6" x14ac:dyDescent="0.35">
      <c r="F2560"/>
    </row>
    <row r="2561" spans="6:6" x14ac:dyDescent="0.35">
      <c r="F2561"/>
    </row>
    <row r="2562" spans="6:6" x14ac:dyDescent="0.35">
      <c r="F2562"/>
    </row>
    <row r="2563" spans="6:6" x14ac:dyDescent="0.35">
      <c r="F2563"/>
    </row>
    <row r="2564" spans="6:6" x14ac:dyDescent="0.35">
      <c r="F2564"/>
    </row>
    <row r="2565" spans="6:6" x14ac:dyDescent="0.35">
      <c r="F2565"/>
    </row>
    <row r="2566" spans="6:6" x14ac:dyDescent="0.35">
      <c r="F2566"/>
    </row>
    <row r="2567" spans="6:6" x14ac:dyDescent="0.35">
      <c r="F2567"/>
    </row>
    <row r="2568" spans="6:6" x14ac:dyDescent="0.35">
      <c r="F2568"/>
    </row>
    <row r="2569" spans="6:6" x14ac:dyDescent="0.35">
      <c r="F2569"/>
    </row>
    <row r="2570" spans="6:6" x14ac:dyDescent="0.35">
      <c r="F2570"/>
    </row>
    <row r="2571" spans="6:6" x14ac:dyDescent="0.35">
      <c r="F2571"/>
    </row>
    <row r="2572" spans="6:6" x14ac:dyDescent="0.35">
      <c r="F2572"/>
    </row>
    <row r="2573" spans="6:6" x14ac:dyDescent="0.35">
      <c r="F2573"/>
    </row>
    <row r="2574" spans="6:6" x14ac:dyDescent="0.35">
      <c r="F2574"/>
    </row>
    <row r="2575" spans="6:6" x14ac:dyDescent="0.35">
      <c r="F2575"/>
    </row>
    <row r="2576" spans="6:6" x14ac:dyDescent="0.35">
      <c r="F2576"/>
    </row>
    <row r="2577" spans="6:6" x14ac:dyDescent="0.35">
      <c r="F2577"/>
    </row>
    <row r="2578" spans="6:6" x14ac:dyDescent="0.35">
      <c r="F2578"/>
    </row>
    <row r="2579" spans="6:6" x14ac:dyDescent="0.35">
      <c r="F2579"/>
    </row>
    <row r="2580" spans="6:6" x14ac:dyDescent="0.35">
      <c r="F2580"/>
    </row>
    <row r="2581" spans="6:6" x14ac:dyDescent="0.35">
      <c r="F2581"/>
    </row>
    <row r="2582" spans="6:6" x14ac:dyDescent="0.35">
      <c r="F2582"/>
    </row>
    <row r="2583" spans="6:6" x14ac:dyDescent="0.35">
      <c r="F2583"/>
    </row>
    <row r="2584" spans="6:6" x14ac:dyDescent="0.35">
      <c r="F2584"/>
    </row>
    <row r="2585" spans="6:6" x14ac:dyDescent="0.35">
      <c r="F2585"/>
    </row>
    <row r="2586" spans="6:6" x14ac:dyDescent="0.35">
      <c r="F2586"/>
    </row>
    <row r="2587" spans="6:6" x14ac:dyDescent="0.35">
      <c r="F2587"/>
    </row>
    <row r="2588" spans="6:6" x14ac:dyDescent="0.35">
      <c r="F2588"/>
    </row>
    <row r="2589" spans="6:6" x14ac:dyDescent="0.35">
      <c r="F2589"/>
    </row>
    <row r="2590" spans="6:6" x14ac:dyDescent="0.35">
      <c r="F2590"/>
    </row>
    <row r="2591" spans="6:6" x14ac:dyDescent="0.35">
      <c r="F2591"/>
    </row>
    <row r="2592" spans="6:6" x14ac:dyDescent="0.35">
      <c r="F2592"/>
    </row>
    <row r="2593" spans="6:6" x14ac:dyDescent="0.35">
      <c r="F2593"/>
    </row>
    <row r="2594" spans="6:6" x14ac:dyDescent="0.35">
      <c r="F2594"/>
    </row>
    <row r="2595" spans="6:6" x14ac:dyDescent="0.35">
      <c r="F2595"/>
    </row>
    <row r="2596" spans="6:6" x14ac:dyDescent="0.35">
      <c r="F2596"/>
    </row>
    <row r="2597" spans="6:6" x14ac:dyDescent="0.35">
      <c r="F2597"/>
    </row>
    <row r="2598" spans="6:6" x14ac:dyDescent="0.35">
      <c r="F2598"/>
    </row>
    <row r="2599" spans="6:6" x14ac:dyDescent="0.35">
      <c r="F2599"/>
    </row>
    <row r="2600" spans="6:6" x14ac:dyDescent="0.35">
      <c r="F2600"/>
    </row>
    <row r="2601" spans="6:6" x14ac:dyDescent="0.35">
      <c r="F2601"/>
    </row>
    <row r="2602" spans="6:6" x14ac:dyDescent="0.35">
      <c r="F2602"/>
    </row>
    <row r="2603" spans="6:6" x14ac:dyDescent="0.35">
      <c r="F2603"/>
    </row>
    <row r="2604" spans="6:6" x14ac:dyDescent="0.35">
      <c r="F2604"/>
    </row>
    <row r="2605" spans="6:6" x14ac:dyDescent="0.35">
      <c r="F2605"/>
    </row>
    <row r="2606" spans="6:6" x14ac:dyDescent="0.35">
      <c r="F2606"/>
    </row>
    <row r="2607" spans="6:6" x14ac:dyDescent="0.35">
      <c r="F2607"/>
    </row>
    <row r="2608" spans="6:6" x14ac:dyDescent="0.35">
      <c r="F2608"/>
    </row>
    <row r="2609" spans="6:6" x14ac:dyDescent="0.35">
      <c r="F2609"/>
    </row>
    <row r="2610" spans="6:6" x14ac:dyDescent="0.35">
      <c r="F2610"/>
    </row>
    <row r="2611" spans="6:6" x14ac:dyDescent="0.35">
      <c r="F2611"/>
    </row>
    <row r="2612" spans="6:6" x14ac:dyDescent="0.35">
      <c r="F2612"/>
    </row>
    <row r="2613" spans="6:6" x14ac:dyDescent="0.35">
      <c r="F2613"/>
    </row>
    <row r="2614" spans="6:6" x14ac:dyDescent="0.35">
      <c r="F2614"/>
    </row>
    <row r="2615" spans="6:6" x14ac:dyDescent="0.35">
      <c r="F2615"/>
    </row>
    <row r="2616" spans="6:6" x14ac:dyDescent="0.35">
      <c r="F2616"/>
    </row>
    <row r="2617" spans="6:6" x14ac:dyDescent="0.35">
      <c r="F2617"/>
    </row>
    <row r="2618" spans="6:6" x14ac:dyDescent="0.35">
      <c r="F2618"/>
    </row>
    <row r="2619" spans="6:6" x14ac:dyDescent="0.35">
      <c r="F2619"/>
    </row>
    <row r="2620" spans="6:6" x14ac:dyDescent="0.35">
      <c r="F2620"/>
    </row>
    <row r="2621" spans="6:6" x14ac:dyDescent="0.35">
      <c r="F2621"/>
    </row>
    <row r="2622" spans="6:6" x14ac:dyDescent="0.35">
      <c r="F2622"/>
    </row>
    <row r="2623" spans="6:6" x14ac:dyDescent="0.35">
      <c r="F2623"/>
    </row>
    <row r="2624" spans="6:6" x14ac:dyDescent="0.35">
      <c r="F2624"/>
    </row>
    <row r="2625" spans="6:6" x14ac:dyDescent="0.35">
      <c r="F2625"/>
    </row>
    <row r="2626" spans="6:6" x14ac:dyDescent="0.35">
      <c r="F2626"/>
    </row>
    <row r="2627" spans="6:6" x14ac:dyDescent="0.35">
      <c r="F2627"/>
    </row>
    <row r="2628" spans="6:6" x14ac:dyDescent="0.35">
      <c r="F2628"/>
    </row>
    <row r="2629" spans="6:6" x14ac:dyDescent="0.35">
      <c r="F2629"/>
    </row>
    <row r="2630" spans="6:6" x14ac:dyDescent="0.35">
      <c r="F2630"/>
    </row>
    <row r="2631" spans="6:6" x14ac:dyDescent="0.35">
      <c r="F2631"/>
    </row>
    <row r="2632" spans="6:6" x14ac:dyDescent="0.35">
      <c r="F2632"/>
    </row>
    <row r="2633" spans="6:6" x14ac:dyDescent="0.35">
      <c r="F2633"/>
    </row>
    <row r="2634" spans="6:6" x14ac:dyDescent="0.35">
      <c r="F2634"/>
    </row>
    <row r="2635" spans="6:6" x14ac:dyDescent="0.35">
      <c r="F2635"/>
    </row>
    <row r="2636" spans="6:6" x14ac:dyDescent="0.35">
      <c r="F2636"/>
    </row>
    <row r="2637" spans="6:6" x14ac:dyDescent="0.35">
      <c r="F2637"/>
    </row>
    <row r="2638" spans="6:6" x14ac:dyDescent="0.35">
      <c r="F2638"/>
    </row>
    <row r="2639" spans="6:6" x14ac:dyDescent="0.35">
      <c r="F2639"/>
    </row>
    <row r="2640" spans="6:6" x14ac:dyDescent="0.35">
      <c r="F2640"/>
    </row>
    <row r="2641" spans="6:6" x14ac:dyDescent="0.35">
      <c r="F2641"/>
    </row>
    <row r="2642" spans="6:6" x14ac:dyDescent="0.35">
      <c r="F2642"/>
    </row>
    <row r="2643" spans="6:6" x14ac:dyDescent="0.35">
      <c r="F2643"/>
    </row>
    <row r="2644" spans="6:6" x14ac:dyDescent="0.35">
      <c r="F2644"/>
    </row>
    <row r="2645" spans="6:6" x14ac:dyDescent="0.35">
      <c r="F2645"/>
    </row>
    <row r="2646" spans="6:6" x14ac:dyDescent="0.35">
      <c r="F2646"/>
    </row>
    <row r="2647" spans="6:6" x14ac:dyDescent="0.35">
      <c r="F2647"/>
    </row>
    <row r="2648" spans="6:6" x14ac:dyDescent="0.35">
      <c r="F2648"/>
    </row>
    <row r="2649" spans="6:6" x14ac:dyDescent="0.35">
      <c r="F2649"/>
    </row>
    <row r="2650" spans="6:6" x14ac:dyDescent="0.35">
      <c r="F2650"/>
    </row>
    <row r="2651" spans="6:6" x14ac:dyDescent="0.35">
      <c r="F2651"/>
    </row>
    <row r="2652" spans="6:6" x14ac:dyDescent="0.35">
      <c r="F2652"/>
    </row>
    <row r="2653" spans="6:6" x14ac:dyDescent="0.35">
      <c r="F2653"/>
    </row>
    <row r="2654" spans="6:6" x14ac:dyDescent="0.35">
      <c r="F2654"/>
    </row>
    <row r="2655" spans="6:6" x14ac:dyDescent="0.35">
      <c r="F2655"/>
    </row>
    <row r="2656" spans="6:6" x14ac:dyDescent="0.35">
      <c r="F2656"/>
    </row>
    <row r="2657" spans="6:6" x14ac:dyDescent="0.35">
      <c r="F2657"/>
    </row>
    <row r="2658" spans="6:6" x14ac:dyDescent="0.35">
      <c r="F2658"/>
    </row>
    <row r="2659" spans="6:6" x14ac:dyDescent="0.35">
      <c r="F2659"/>
    </row>
    <row r="2660" spans="6:6" x14ac:dyDescent="0.35">
      <c r="F2660"/>
    </row>
    <row r="2661" spans="6:6" x14ac:dyDescent="0.35">
      <c r="F2661"/>
    </row>
    <row r="2662" spans="6:6" x14ac:dyDescent="0.35">
      <c r="F2662"/>
    </row>
    <row r="2663" spans="6:6" x14ac:dyDescent="0.35">
      <c r="F2663"/>
    </row>
    <row r="2664" spans="6:6" x14ac:dyDescent="0.35">
      <c r="F2664"/>
    </row>
    <row r="2665" spans="6:6" x14ac:dyDescent="0.35">
      <c r="F2665"/>
    </row>
    <row r="2666" spans="6:6" x14ac:dyDescent="0.35">
      <c r="F2666"/>
    </row>
    <row r="2667" spans="6:6" x14ac:dyDescent="0.35">
      <c r="F2667"/>
    </row>
    <row r="2668" spans="6:6" x14ac:dyDescent="0.35">
      <c r="F2668"/>
    </row>
    <row r="2669" spans="6:6" x14ac:dyDescent="0.35">
      <c r="F2669"/>
    </row>
    <row r="2670" spans="6:6" x14ac:dyDescent="0.35">
      <c r="F2670"/>
    </row>
    <row r="2671" spans="6:6" x14ac:dyDescent="0.35">
      <c r="F2671"/>
    </row>
    <row r="2672" spans="6:6" x14ac:dyDescent="0.35">
      <c r="F2672"/>
    </row>
    <row r="2673" spans="6:6" x14ac:dyDescent="0.35">
      <c r="F2673"/>
    </row>
    <row r="2674" spans="6:6" x14ac:dyDescent="0.35">
      <c r="F2674"/>
    </row>
    <row r="2675" spans="6:6" x14ac:dyDescent="0.35">
      <c r="F2675"/>
    </row>
    <row r="2676" spans="6:6" x14ac:dyDescent="0.35">
      <c r="F2676"/>
    </row>
    <row r="2677" spans="6:6" x14ac:dyDescent="0.35">
      <c r="F2677"/>
    </row>
    <row r="2678" spans="6:6" x14ac:dyDescent="0.35">
      <c r="F2678"/>
    </row>
    <row r="2679" spans="6:6" x14ac:dyDescent="0.35">
      <c r="F2679"/>
    </row>
    <row r="2680" spans="6:6" x14ac:dyDescent="0.35">
      <c r="F2680"/>
    </row>
    <row r="2681" spans="6:6" x14ac:dyDescent="0.35">
      <c r="F2681"/>
    </row>
    <row r="2682" spans="6:6" x14ac:dyDescent="0.35">
      <c r="F2682"/>
    </row>
    <row r="2683" spans="6:6" x14ac:dyDescent="0.35">
      <c r="F2683"/>
    </row>
    <row r="2684" spans="6:6" x14ac:dyDescent="0.35">
      <c r="F2684"/>
    </row>
    <row r="2685" spans="6:6" x14ac:dyDescent="0.35">
      <c r="F2685"/>
    </row>
    <row r="2686" spans="6:6" x14ac:dyDescent="0.35">
      <c r="F2686"/>
    </row>
    <row r="2687" spans="6:6" x14ac:dyDescent="0.35">
      <c r="F2687"/>
    </row>
    <row r="2688" spans="6:6" x14ac:dyDescent="0.35">
      <c r="F2688"/>
    </row>
    <row r="2689" spans="6:6" x14ac:dyDescent="0.35">
      <c r="F2689"/>
    </row>
    <row r="2690" spans="6:6" x14ac:dyDescent="0.35">
      <c r="F2690"/>
    </row>
    <row r="2691" spans="6:6" x14ac:dyDescent="0.35">
      <c r="F2691"/>
    </row>
    <row r="2692" spans="6:6" x14ac:dyDescent="0.35">
      <c r="F2692"/>
    </row>
    <row r="2693" spans="6:6" x14ac:dyDescent="0.35">
      <c r="F2693"/>
    </row>
    <row r="2694" spans="6:6" x14ac:dyDescent="0.35">
      <c r="F2694"/>
    </row>
    <row r="2695" spans="6:6" x14ac:dyDescent="0.35">
      <c r="F2695"/>
    </row>
    <row r="2696" spans="6:6" x14ac:dyDescent="0.35">
      <c r="F2696"/>
    </row>
    <row r="2697" spans="6:6" x14ac:dyDescent="0.35">
      <c r="F2697"/>
    </row>
    <row r="2698" spans="6:6" x14ac:dyDescent="0.35">
      <c r="F2698"/>
    </row>
    <row r="2699" spans="6:6" x14ac:dyDescent="0.35">
      <c r="F2699"/>
    </row>
    <row r="2700" spans="6:6" x14ac:dyDescent="0.35">
      <c r="F2700"/>
    </row>
    <row r="2701" spans="6:6" x14ac:dyDescent="0.35">
      <c r="F2701"/>
    </row>
    <row r="2702" spans="6:6" x14ac:dyDescent="0.35">
      <c r="F2702"/>
    </row>
    <row r="2703" spans="6:6" x14ac:dyDescent="0.35">
      <c r="F2703"/>
    </row>
    <row r="2704" spans="6:6" x14ac:dyDescent="0.35">
      <c r="F2704"/>
    </row>
    <row r="2705" spans="6:6" x14ac:dyDescent="0.35">
      <c r="F2705"/>
    </row>
    <row r="2706" spans="6:6" x14ac:dyDescent="0.35">
      <c r="F2706"/>
    </row>
    <row r="2707" spans="6:6" x14ac:dyDescent="0.35">
      <c r="F2707"/>
    </row>
    <row r="2708" spans="6:6" x14ac:dyDescent="0.35">
      <c r="F2708"/>
    </row>
    <row r="2709" spans="6:6" x14ac:dyDescent="0.35">
      <c r="F2709"/>
    </row>
    <row r="2710" spans="6:6" x14ac:dyDescent="0.35">
      <c r="F2710"/>
    </row>
    <row r="2711" spans="6:6" x14ac:dyDescent="0.35">
      <c r="F2711"/>
    </row>
    <row r="2712" spans="6:6" x14ac:dyDescent="0.35">
      <c r="F2712"/>
    </row>
    <row r="2713" spans="6:6" x14ac:dyDescent="0.35">
      <c r="F2713"/>
    </row>
    <row r="2714" spans="6:6" x14ac:dyDescent="0.35">
      <c r="F2714"/>
    </row>
    <row r="2715" spans="6:6" x14ac:dyDescent="0.35">
      <c r="F2715"/>
    </row>
    <row r="2716" spans="6:6" x14ac:dyDescent="0.35">
      <c r="F2716"/>
    </row>
    <row r="2717" spans="6:6" x14ac:dyDescent="0.35">
      <c r="F2717"/>
    </row>
    <row r="2718" spans="6:6" x14ac:dyDescent="0.35">
      <c r="F2718"/>
    </row>
    <row r="2719" spans="6:6" x14ac:dyDescent="0.35">
      <c r="F2719"/>
    </row>
    <row r="2720" spans="6:6" x14ac:dyDescent="0.35">
      <c r="F2720"/>
    </row>
    <row r="2721" spans="6:6" x14ac:dyDescent="0.35">
      <c r="F2721"/>
    </row>
    <row r="2722" spans="6:6" x14ac:dyDescent="0.35">
      <c r="F2722"/>
    </row>
    <row r="2723" spans="6:6" x14ac:dyDescent="0.35">
      <c r="F2723"/>
    </row>
    <row r="2724" spans="6:6" x14ac:dyDescent="0.35">
      <c r="F2724"/>
    </row>
    <row r="2725" spans="6:6" x14ac:dyDescent="0.35">
      <c r="F2725"/>
    </row>
    <row r="2726" spans="6:6" x14ac:dyDescent="0.35">
      <c r="F2726"/>
    </row>
    <row r="2727" spans="6:6" x14ac:dyDescent="0.35">
      <c r="F2727"/>
    </row>
    <row r="2728" spans="6:6" x14ac:dyDescent="0.35">
      <c r="F2728"/>
    </row>
    <row r="2729" spans="6:6" x14ac:dyDescent="0.35">
      <c r="F2729"/>
    </row>
    <row r="2730" spans="6:6" x14ac:dyDescent="0.35">
      <c r="F2730"/>
    </row>
    <row r="2731" spans="6:6" x14ac:dyDescent="0.35">
      <c r="F2731"/>
    </row>
    <row r="2732" spans="6:6" x14ac:dyDescent="0.35">
      <c r="F2732"/>
    </row>
    <row r="2733" spans="6:6" x14ac:dyDescent="0.35">
      <c r="F2733"/>
    </row>
    <row r="2734" spans="6:6" x14ac:dyDescent="0.35">
      <c r="F2734"/>
    </row>
    <row r="2735" spans="6:6" x14ac:dyDescent="0.35">
      <c r="F2735"/>
    </row>
    <row r="2736" spans="6:6" x14ac:dyDescent="0.35">
      <c r="F2736"/>
    </row>
    <row r="2737" spans="6:6" x14ac:dyDescent="0.35">
      <c r="F2737"/>
    </row>
    <row r="2738" spans="6:6" x14ac:dyDescent="0.35">
      <c r="F2738"/>
    </row>
    <row r="2739" spans="6:6" x14ac:dyDescent="0.35">
      <c r="F2739"/>
    </row>
    <row r="2740" spans="6:6" x14ac:dyDescent="0.35">
      <c r="F2740"/>
    </row>
    <row r="2741" spans="6:6" x14ac:dyDescent="0.35">
      <c r="F2741"/>
    </row>
    <row r="2742" spans="6:6" x14ac:dyDescent="0.35">
      <c r="F2742"/>
    </row>
    <row r="2743" spans="6:6" x14ac:dyDescent="0.35">
      <c r="F2743"/>
    </row>
    <row r="2744" spans="6:6" x14ac:dyDescent="0.35">
      <c r="F2744"/>
    </row>
    <row r="2745" spans="6:6" x14ac:dyDescent="0.35">
      <c r="F2745"/>
    </row>
    <row r="2746" spans="6:6" x14ac:dyDescent="0.35">
      <c r="F2746"/>
    </row>
    <row r="2747" spans="6:6" x14ac:dyDescent="0.35">
      <c r="F2747"/>
    </row>
    <row r="2748" spans="6:6" x14ac:dyDescent="0.35">
      <c r="F2748"/>
    </row>
    <row r="2749" spans="6:6" x14ac:dyDescent="0.35">
      <c r="F2749"/>
    </row>
    <row r="2750" spans="6:6" x14ac:dyDescent="0.35">
      <c r="F2750"/>
    </row>
    <row r="2751" spans="6:6" x14ac:dyDescent="0.35">
      <c r="F2751"/>
    </row>
    <row r="2752" spans="6:6" x14ac:dyDescent="0.35">
      <c r="F2752"/>
    </row>
    <row r="2753" spans="6:6" x14ac:dyDescent="0.35">
      <c r="F2753"/>
    </row>
    <row r="2754" spans="6:6" x14ac:dyDescent="0.35">
      <c r="F2754"/>
    </row>
    <row r="2755" spans="6:6" x14ac:dyDescent="0.35">
      <c r="F2755"/>
    </row>
    <row r="2756" spans="6:6" x14ac:dyDescent="0.35">
      <c r="F2756"/>
    </row>
    <row r="2757" spans="6:6" x14ac:dyDescent="0.35">
      <c r="F2757"/>
    </row>
    <row r="2758" spans="6:6" x14ac:dyDescent="0.35">
      <c r="F2758"/>
    </row>
    <row r="2759" spans="6:6" x14ac:dyDescent="0.35">
      <c r="F2759"/>
    </row>
    <row r="2760" spans="6:6" x14ac:dyDescent="0.35">
      <c r="F2760"/>
    </row>
    <row r="2761" spans="6:6" x14ac:dyDescent="0.35">
      <c r="F2761"/>
    </row>
    <row r="2762" spans="6:6" x14ac:dyDescent="0.35">
      <c r="F2762"/>
    </row>
    <row r="2763" spans="6:6" x14ac:dyDescent="0.35">
      <c r="F2763"/>
    </row>
    <row r="2764" spans="6:6" x14ac:dyDescent="0.35">
      <c r="F2764"/>
    </row>
    <row r="2765" spans="6:6" x14ac:dyDescent="0.35">
      <c r="F2765"/>
    </row>
    <row r="2766" spans="6:6" x14ac:dyDescent="0.35">
      <c r="F2766"/>
    </row>
    <row r="2767" spans="6:6" x14ac:dyDescent="0.35">
      <c r="F2767"/>
    </row>
    <row r="2768" spans="6:6" x14ac:dyDescent="0.35">
      <c r="F2768"/>
    </row>
    <row r="2769" spans="6:6" x14ac:dyDescent="0.35">
      <c r="F2769"/>
    </row>
    <row r="2770" spans="6:6" x14ac:dyDescent="0.35">
      <c r="F2770"/>
    </row>
    <row r="2771" spans="6:6" x14ac:dyDescent="0.35">
      <c r="F2771"/>
    </row>
    <row r="2772" spans="6:6" x14ac:dyDescent="0.35">
      <c r="F2772"/>
    </row>
    <row r="2773" spans="6:6" x14ac:dyDescent="0.35">
      <c r="F2773"/>
    </row>
    <row r="2774" spans="6:6" x14ac:dyDescent="0.35">
      <c r="F2774"/>
    </row>
    <row r="2775" spans="6:6" x14ac:dyDescent="0.35">
      <c r="F2775"/>
    </row>
    <row r="2776" spans="6:6" x14ac:dyDescent="0.35">
      <c r="F2776"/>
    </row>
    <row r="2777" spans="6:6" x14ac:dyDescent="0.35">
      <c r="F2777"/>
    </row>
    <row r="2778" spans="6:6" x14ac:dyDescent="0.35">
      <c r="F2778"/>
    </row>
    <row r="2779" spans="6:6" x14ac:dyDescent="0.35">
      <c r="F2779"/>
    </row>
    <row r="2780" spans="6:6" x14ac:dyDescent="0.35">
      <c r="F2780"/>
    </row>
    <row r="2781" spans="6:6" x14ac:dyDescent="0.35">
      <c r="F2781"/>
    </row>
    <row r="2782" spans="6:6" x14ac:dyDescent="0.35">
      <c r="F2782"/>
    </row>
    <row r="2783" spans="6:6" x14ac:dyDescent="0.35">
      <c r="F2783"/>
    </row>
    <row r="2784" spans="6:6" x14ac:dyDescent="0.35">
      <c r="F2784"/>
    </row>
    <row r="2785" spans="6:6" x14ac:dyDescent="0.35">
      <c r="F2785"/>
    </row>
    <row r="2786" spans="6:6" x14ac:dyDescent="0.35">
      <c r="F2786"/>
    </row>
    <row r="2787" spans="6:6" x14ac:dyDescent="0.35">
      <c r="F2787"/>
    </row>
    <row r="2788" spans="6:6" x14ac:dyDescent="0.35">
      <c r="F2788"/>
    </row>
    <row r="2789" spans="6:6" x14ac:dyDescent="0.35">
      <c r="F2789"/>
    </row>
    <row r="2790" spans="6:6" x14ac:dyDescent="0.35">
      <c r="F2790"/>
    </row>
    <row r="2791" spans="6:6" x14ac:dyDescent="0.35">
      <c r="F2791"/>
    </row>
    <row r="2792" spans="6:6" x14ac:dyDescent="0.35">
      <c r="F2792"/>
    </row>
    <row r="2793" spans="6:6" x14ac:dyDescent="0.35">
      <c r="F2793"/>
    </row>
    <row r="2794" spans="6:6" x14ac:dyDescent="0.35">
      <c r="F2794"/>
    </row>
    <row r="2795" spans="6:6" x14ac:dyDescent="0.35">
      <c r="F2795"/>
    </row>
    <row r="2796" spans="6:6" x14ac:dyDescent="0.35">
      <c r="F2796"/>
    </row>
    <row r="2797" spans="6:6" x14ac:dyDescent="0.35">
      <c r="F2797"/>
    </row>
    <row r="2798" spans="6:6" x14ac:dyDescent="0.35">
      <c r="F2798"/>
    </row>
    <row r="2799" spans="6:6" x14ac:dyDescent="0.35">
      <c r="F2799"/>
    </row>
    <row r="2800" spans="6:6" x14ac:dyDescent="0.35">
      <c r="F2800"/>
    </row>
    <row r="2801" spans="6:6" x14ac:dyDescent="0.35">
      <c r="F2801"/>
    </row>
    <row r="2802" spans="6:6" x14ac:dyDescent="0.35">
      <c r="F2802"/>
    </row>
    <row r="2803" spans="6:6" x14ac:dyDescent="0.35">
      <c r="F2803"/>
    </row>
    <row r="2804" spans="6:6" x14ac:dyDescent="0.35">
      <c r="F2804"/>
    </row>
    <row r="2805" spans="6:6" x14ac:dyDescent="0.35">
      <c r="F2805"/>
    </row>
    <row r="2806" spans="6:6" x14ac:dyDescent="0.35">
      <c r="F2806"/>
    </row>
    <row r="2807" spans="6:6" x14ac:dyDescent="0.35">
      <c r="F2807"/>
    </row>
    <row r="2808" spans="6:6" x14ac:dyDescent="0.35">
      <c r="F2808"/>
    </row>
    <row r="2809" spans="6:6" x14ac:dyDescent="0.35">
      <c r="F2809"/>
    </row>
    <row r="2810" spans="6:6" x14ac:dyDescent="0.35">
      <c r="F2810"/>
    </row>
    <row r="2811" spans="6:6" x14ac:dyDescent="0.35">
      <c r="F2811"/>
    </row>
    <row r="2812" spans="6:6" x14ac:dyDescent="0.35">
      <c r="F2812"/>
    </row>
    <row r="2813" spans="6:6" x14ac:dyDescent="0.35">
      <c r="F2813"/>
    </row>
    <row r="2814" spans="6:6" x14ac:dyDescent="0.35">
      <c r="F2814"/>
    </row>
    <row r="2815" spans="6:6" x14ac:dyDescent="0.35">
      <c r="F2815"/>
    </row>
    <row r="2816" spans="6:6" x14ac:dyDescent="0.35">
      <c r="F2816"/>
    </row>
    <row r="2817" spans="6:6" x14ac:dyDescent="0.35">
      <c r="F2817"/>
    </row>
    <row r="2818" spans="6:6" x14ac:dyDescent="0.35">
      <c r="F2818"/>
    </row>
    <row r="2819" spans="6:6" x14ac:dyDescent="0.35">
      <c r="F2819"/>
    </row>
    <row r="2820" spans="6:6" x14ac:dyDescent="0.35">
      <c r="F2820"/>
    </row>
    <row r="2821" spans="6:6" x14ac:dyDescent="0.35">
      <c r="F2821"/>
    </row>
    <row r="2822" spans="6:6" x14ac:dyDescent="0.35">
      <c r="F2822"/>
    </row>
    <row r="2823" spans="6:6" x14ac:dyDescent="0.35">
      <c r="F2823"/>
    </row>
    <row r="2824" spans="6:6" x14ac:dyDescent="0.35">
      <c r="F2824"/>
    </row>
    <row r="2825" spans="6:6" x14ac:dyDescent="0.35">
      <c r="F2825"/>
    </row>
    <row r="2826" spans="6:6" x14ac:dyDescent="0.35">
      <c r="F2826"/>
    </row>
    <row r="2827" spans="6:6" x14ac:dyDescent="0.35">
      <c r="F2827"/>
    </row>
    <row r="2828" spans="6:6" x14ac:dyDescent="0.35">
      <c r="F2828"/>
    </row>
    <row r="2829" spans="6:6" x14ac:dyDescent="0.35">
      <c r="F2829"/>
    </row>
    <row r="2830" spans="6:6" x14ac:dyDescent="0.35">
      <c r="F2830"/>
    </row>
    <row r="2831" spans="6:6" x14ac:dyDescent="0.35">
      <c r="F2831"/>
    </row>
    <row r="2832" spans="6:6" x14ac:dyDescent="0.35">
      <c r="F2832"/>
    </row>
    <row r="2833" spans="6:6" x14ac:dyDescent="0.35">
      <c r="F2833"/>
    </row>
    <row r="2834" spans="6:6" x14ac:dyDescent="0.35">
      <c r="F2834"/>
    </row>
    <row r="2835" spans="6:6" x14ac:dyDescent="0.35">
      <c r="F2835"/>
    </row>
    <row r="2836" spans="6:6" x14ac:dyDescent="0.35">
      <c r="F2836"/>
    </row>
    <row r="2837" spans="6:6" x14ac:dyDescent="0.35">
      <c r="F2837"/>
    </row>
    <row r="2838" spans="6:6" x14ac:dyDescent="0.35">
      <c r="F2838"/>
    </row>
    <row r="2839" spans="6:6" x14ac:dyDescent="0.35">
      <c r="F2839"/>
    </row>
    <row r="2840" spans="6:6" x14ac:dyDescent="0.35">
      <c r="F2840"/>
    </row>
    <row r="2841" spans="6:6" x14ac:dyDescent="0.35">
      <c r="F2841"/>
    </row>
    <row r="2842" spans="6:6" x14ac:dyDescent="0.35">
      <c r="F2842"/>
    </row>
    <row r="2843" spans="6:6" x14ac:dyDescent="0.35">
      <c r="F2843"/>
    </row>
    <row r="2844" spans="6:6" x14ac:dyDescent="0.35">
      <c r="F2844"/>
    </row>
    <row r="2845" spans="6:6" x14ac:dyDescent="0.35">
      <c r="F2845"/>
    </row>
    <row r="2846" spans="6:6" x14ac:dyDescent="0.35">
      <c r="F2846"/>
    </row>
    <row r="2847" spans="6:6" x14ac:dyDescent="0.35">
      <c r="F2847"/>
    </row>
    <row r="2848" spans="6:6" x14ac:dyDescent="0.35">
      <c r="F2848"/>
    </row>
    <row r="2849" spans="6:6" x14ac:dyDescent="0.35">
      <c r="F2849"/>
    </row>
    <row r="2850" spans="6:6" x14ac:dyDescent="0.35">
      <c r="F2850"/>
    </row>
    <row r="2851" spans="6:6" x14ac:dyDescent="0.35">
      <c r="F2851"/>
    </row>
    <row r="2852" spans="6:6" x14ac:dyDescent="0.35">
      <c r="F2852"/>
    </row>
    <row r="2853" spans="6:6" x14ac:dyDescent="0.35">
      <c r="F2853"/>
    </row>
    <row r="2854" spans="6:6" x14ac:dyDescent="0.35">
      <c r="F2854"/>
    </row>
    <row r="2855" spans="6:6" x14ac:dyDescent="0.35">
      <c r="F2855"/>
    </row>
    <row r="2856" spans="6:6" x14ac:dyDescent="0.35">
      <c r="F2856"/>
    </row>
    <row r="2857" spans="6:6" x14ac:dyDescent="0.35">
      <c r="F2857"/>
    </row>
    <row r="2858" spans="6:6" x14ac:dyDescent="0.35">
      <c r="F2858"/>
    </row>
    <row r="2859" spans="6:6" x14ac:dyDescent="0.35">
      <c r="F2859"/>
    </row>
    <row r="2860" spans="6:6" x14ac:dyDescent="0.35">
      <c r="F2860"/>
    </row>
    <row r="2861" spans="6:6" x14ac:dyDescent="0.35">
      <c r="F2861"/>
    </row>
    <row r="2862" spans="6:6" x14ac:dyDescent="0.35">
      <c r="F2862"/>
    </row>
    <row r="2863" spans="6:6" x14ac:dyDescent="0.35">
      <c r="F2863"/>
    </row>
    <row r="2864" spans="6:6" x14ac:dyDescent="0.35">
      <c r="F2864"/>
    </row>
    <row r="2865" spans="6:6" x14ac:dyDescent="0.35">
      <c r="F2865"/>
    </row>
    <row r="2866" spans="6:6" x14ac:dyDescent="0.35">
      <c r="F2866"/>
    </row>
    <row r="2867" spans="6:6" x14ac:dyDescent="0.35">
      <c r="F2867"/>
    </row>
    <row r="2868" spans="6:6" x14ac:dyDescent="0.35">
      <c r="F2868"/>
    </row>
    <row r="2869" spans="6:6" x14ac:dyDescent="0.35">
      <c r="F2869"/>
    </row>
    <row r="2870" spans="6:6" x14ac:dyDescent="0.35">
      <c r="F2870"/>
    </row>
    <row r="2871" spans="6:6" x14ac:dyDescent="0.35">
      <c r="F2871"/>
    </row>
    <row r="2872" spans="6:6" x14ac:dyDescent="0.35">
      <c r="F2872"/>
    </row>
    <row r="2873" spans="6:6" x14ac:dyDescent="0.35">
      <c r="F2873"/>
    </row>
    <row r="2874" spans="6:6" x14ac:dyDescent="0.35">
      <c r="F2874"/>
    </row>
    <row r="2875" spans="6:6" x14ac:dyDescent="0.35">
      <c r="F2875"/>
    </row>
    <row r="2876" spans="6:6" x14ac:dyDescent="0.35">
      <c r="F2876"/>
    </row>
    <row r="2877" spans="6:6" x14ac:dyDescent="0.35">
      <c r="F2877"/>
    </row>
    <row r="2878" spans="6:6" x14ac:dyDescent="0.35">
      <c r="F2878"/>
    </row>
    <row r="2879" spans="6:6" x14ac:dyDescent="0.35">
      <c r="F2879"/>
    </row>
    <row r="2880" spans="6:6" x14ac:dyDescent="0.35">
      <c r="F2880"/>
    </row>
    <row r="2881" spans="6:6" x14ac:dyDescent="0.35">
      <c r="F2881"/>
    </row>
    <row r="2882" spans="6:6" x14ac:dyDescent="0.35">
      <c r="F2882"/>
    </row>
    <row r="2883" spans="6:6" x14ac:dyDescent="0.35">
      <c r="F2883"/>
    </row>
    <row r="2884" spans="6:6" x14ac:dyDescent="0.35">
      <c r="F2884"/>
    </row>
    <row r="2885" spans="6:6" x14ac:dyDescent="0.35">
      <c r="F2885"/>
    </row>
    <row r="2886" spans="6:6" x14ac:dyDescent="0.35">
      <c r="F2886"/>
    </row>
    <row r="2887" spans="6:6" x14ac:dyDescent="0.35">
      <c r="F2887"/>
    </row>
    <row r="2888" spans="6:6" x14ac:dyDescent="0.35">
      <c r="F2888"/>
    </row>
    <row r="2889" spans="6:6" x14ac:dyDescent="0.35">
      <c r="F2889"/>
    </row>
    <row r="2890" spans="6:6" x14ac:dyDescent="0.35">
      <c r="F2890"/>
    </row>
    <row r="2891" spans="6:6" x14ac:dyDescent="0.35">
      <c r="F2891"/>
    </row>
    <row r="2892" spans="6:6" x14ac:dyDescent="0.35">
      <c r="F2892"/>
    </row>
    <row r="2893" spans="6:6" x14ac:dyDescent="0.35">
      <c r="F2893"/>
    </row>
    <row r="2894" spans="6:6" x14ac:dyDescent="0.35">
      <c r="F2894"/>
    </row>
    <row r="2895" spans="6:6" x14ac:dyDescent="0.35">
      <c r="F2895"/>
    </row>
    <row r="2896" spans="6:6" x14ac:dyDescent="0.35">
      <c r="F2896"/>
    </row>
    <row r="2897" spans="6:6" x14ac:dyDescent="0.35">
      <c r="F2897"/>
    </row>
    <row r="2898" spans="6:6" x14ac:dyDescent="0.35">
      <c r="F2898"/>
    </row>
    <row r="2899" spans="6:6" x14ac:dyDescent="0.35">
      <c r="F2899"/>
    </row>
    <row r="2900" spans="6:6" x14ac:dyDescent="0.35">
      <c r="F2900"/>
    </row>
    <row r="2901" spans="6:6" x14ac:dyDescent="0.35">
      <c r="F2901"/>
    </row>
    <row r="2902" spans="6:6" x14ac:dyDescent="0.35">
      <c r="F2902"/>
    </row>
    <row r="2903" spans="6:6" x14ac:dyDescent="0.35">
      <c r="F2903"/>
    </row>
    <row r="2904" spans="6:6" x14ac:dyDescent="0.35">
      <c r="F2904"/>
    </row>
    <row r="2905" spans="6:6" x14ac:dyDescent="0.35">
      <c r="F2905"/>
    </row>
    <row r="2906" spans="6:6" x14ac:dyDescent="0.35">
      <c r="F2906"/>
    </row>
    <row r="2907" spans="6:6" x14ac:dyDescent="0.35">
      <c r="F2907"/>
    </row>
    <row r="2908" spans="6:6" x14ac:dyDescent="0.35">
      <c r="F2908"/>
    </row>
    <row r="2909" spans="6:6" x14ac:dyDescent="0.35">
      <c r="F2909"/>
    </row>
    <row r="2910" spans="6:6" x14ac:dyDescent="0.35">
      <c r="F2910"/>
    </row>
    <row r="2911" spans="6:6" x14ac:dyDescent="0.35">
      <c r="F2911"/>
    </row>
    <row r="2912" spans="6:6" x14ac:dyDescent="0.35">
      <c r="F2912"/>
    </row>
    <row r="2913" spans="6:6" x14ac:dyDescent="0.35">
      <c r="F2913"/>
    </row>
    <row r="2914" spans="6:6" x14ac:dyDescent="0.35">
      <c r="F2914"/>
    </row>
    <row r="2915" spans="6:6" x14ac:dyDescent="0.35">
      <c r="F2915"/>
    </row>
    <row r="2916" spans="6:6" x14ac:dyDescent="0.35">
      <c r="F2916"/>
    </row>
    <row r="2917" spans="6:6" x14ac:dyDescent="0.35">
      <c r="F2917"/>
    </row>
    <row r="2918" spans="6:6" x14ac:dyDescent="0.35">
      <c r="F2918"/>
    </row>
    <row r="2919" spans="6:6" x14ac:dyDescent="0.35">
      <c r="F2919"/>
    </row>
    <row r="2920" spans="6:6" x14ac:dyDescent="0.35">
      <c r="F2920"/>
    </row>
    <row r="2921" spans="6:6" x14ac:dyDescent="0.35">
      <c r="F2921"/>
    </row>
    <row r="2922" spans="6:6" x14ac:dyDescent="0.35">
      <c r="F2922"/>
    </row>
    <row r="2923" spans="6:6" x14ac:dyDescent="0.35">
      <c r="F2923"/>
    </row>
    <row r="2924" spans="6:6" x14ac:dyDescent="0.35">
      <c r="F2924"/>
    </row>
    <row r="2925" spans="6:6" x14ac:dyDescent="0.35">
      <c r="F2925"/>
    </row>
    <row r="2926" spans="6:6" x14ac:dyDescent="0.35">
      <c r="F2926"/>
    </row>
    <row r="2927" spans="6:6" x14ac:dyDescent="0.35">
      <c r="F2927"/>
    </row>
    <row r="2928" spans="6:6" x14ac:dyDescent="0.35">
      <c r="F2928"/>
    </row>
    <row r="2929" spans="6:6" x14ac:dyDescent="0.35">
      <c r="F2929"/>
    </row>
    <row r="2930" spans="6:6" x14ac:dyDescent="0.35">
      <c r="F2930"/>
    </row>
    <row r="2931" spans="6:6" x14ac:dyDescent="0.35">
      <c r="F2931"/>
    </row>
    <row r="2932" spans="6:6" x14ac:dyDescent="0.35">
      <c r="F2932"/>
    </row>
    <row r="2933" spans="6:6" x14ac:dyDescent="0.35">
      <c r="F2933"/>
    </row>
    <row r="2934" spans="6:6" x14ac:dyDescent="0.35">
      <c r="F2934"/>
    </row>
    <row r="2935" spans="6:6" x14ac:dyDescent="0.35">
      <c r="F2935"/>
    </row>
    <row r="2936" spans="6:6" x14ac:dyDescent="0.35">
      <c r="F2936"/>
    </row>
    <row r="2937" spans="6:6" x14ac:dyDescent="0.35">
      <c r="F2937"/>
    </row>
    <row r="2938" spans="6:6" x14ac:dyDescent="0.35">
      <c r="F2938"/>
    </row>
    <row r="2939" spans="6:6" x14ac:dyDescent="0.35">
      <c r="F2939"/>
    </row>
    <row r="2940" spans="6:6" x14ac:dyDescent="0.35">
      <c r="F2940"/>
    </row>
    <row r="2941" spans="6:6" x14ac:dyDescent="0.35">
      <c r="F2941"/>
    </row>
    <row r="2942" spans="6:6" x14ac:dyDescent="0.35">
      <c r="F2942"/>
    </row>
    <row r="2943" spans="6:6" x14ac:dyDescent="0.35">
      <c r="F2943"/>
    </row>
    <row r="2944" spans="6:6" x14ac:dyDescent="0.35">
      <c r="F2944"/>
    </row>
    <row r="2945" spans="6:6" x14ac:dyDescent="0.35">
      <c r="F2945"/>
    </row>
    <row r="2946" spans="6:6" x14ac:dyDescent="0.35">
      <c r="F2946"/>
    </row>
    <row r="2947" spans="6:6" x14ac:dyDescent="0.35">
      <c r="F2947"/>
    </row>
    <row r="2948" spans="6:6" x14ac:dyDescent="0.35">
      <c r="F2948"/>
    </row>
    <row r="2949" spans="6:6" x14ac:dyDescent="0.35">
      <c r="F2949"/>
    </row>
    <row r="2950" spans="6:6" x14ac:dyDescent="0.35">
      <c r="F2950"/>
    </row>
    <row r="2951" spans="6:6" x14ac:dyDescent="0.35">
      <c r="F2951"/>
    </row>
    <row r="2952" spans="6:6" x14ac:dyDescent="0.35">
      <c r="F2952"/>
    </row>
    <row r="2953" spans="6:6" x14ac:dyDescent="0.35">
      <c r="F2953"/>
    </row>
    <row r="2954" spans="6:6" x14ac:dyDescent="0.35">
      <c r="F2954"/>
    </row>
    <row r="2955" spans="6:6" x14ac:dyDescent="0.35">
      <c r="F2955"/>
    </row>
    <row r="2956" spans="6:6" x14ac:dyDescent="0.35">
      <c r="F2956"/>
    </row>
    <row r="2957" spans="6:6" x14ac:dyDescent="0.35">
      <c r="F2957"/>
    </row>
    <row r="2958" spans="6:6" x14ac:dyDescent="0.35">
      <c r="F2958"/>
    </row>
    <row r="2959" spans="6:6" x14ac:dyDescent="0.35">
      <c r="F2959"/>
    </row>
    <row r="2960" spans="6:6" x14ac:dyDescent="0.35">
      <c r="F2960"/>
    </row>
    <row r="2961" spans="6:6" x14ac:dyDescent="0.35">
      <c r="F2961"/>
    </row>
    <row r="2962" spans="6:6" x14ac:dyDescent="0.35">
      <c r="F2962"/>
    </row>
    <row r="2963" spans="6:6" x14ac:dyDescent="0.35">
      <c r="F2963"/>
    </row>
    <row r="2964" spans="6:6" x14ac:dyDescent="0.35">
      <c r="F2964"/>
    </row>
    <row r="2965" spans="6:6" x14ac:dyDescent="0.35">
      <c r="F2965"/>
    </row>
    <row r="2966" spans="6:6" x14ac:dyDescent="0.35">
      <c r="F2966"/>
    </row>
    <row r="2967" spans="6:6" x14ac:dyDescent="0.35">
      <c r="F2967"/>
    </row>
    <row r="2968" spans="6:6" x14ac:dyDescent="0.35">
      <c r="F2968"/>
    </row>
    <row r="2969" spans="6:6" x14ac:dyDescent="0.35">
      <c r="F2969"/>
    </row>
    <row r="2970" spans="6:6" x14ac:dyDescent="0.35">
      <c r="F2970"/>
    </row>
    <row r="2971" spans="6:6" x14ac:dyDescent="0.35">
      <c r="F2971"/>
    </row>
    <row r="2972" spans="6:6" x14ac:dyDescent="0.35">
      <c r="F2972"/>
    </row>
    <row r="2973" spans="6:6" x14ac:dyDescent="0.35">
      <c r="F2973"/>
    </row>
    <row r="2974" spans="6:6" x14ac:dyDescent="0.35">
      <c r="F2974"/>
    </row>
    <row r="2975" spans="6:6" x14ac:dyDescent="0.35">
      <c r="F2975"/>
    </row>
    <row r="2976" spans="6:6" x14ac:dyDescent="0.35">
      <c r="F2976"/>
    </row>
    <row r="2977" spans="6:6" x14ac:dyDescent="0.35">
      <c r="F2977"/>
    </row>
    <row r="2978" spans="6:6" x14ac:dyDescent="0.35">
      <c r="F2978"/>
    </row>
    <row r="2979" spans="6:6" x14ac:dyDescent="0.35">
      <c r="F2979"/>
    </row>
    <row r="2980" spans="6:6" x14ac:dyDescent="0.35">
      <c r="F2980"/>
    </row>
    <row r="2981" spans="6:6" x14ac:dyDescent="0.35">
      <c r="F2981"/>
    </row>
    <row r="2982" spans="6:6" x14ac:dyDescent="0.35">
      <c r="F2982"/>
    </row>
    <row r="2983" spans="6:6" x14ac:dyDescent="0.35">
      <c r="F2983"/>
    </row>
    <row r="2984" spans="6:6" x14ac:dyDescent="0.35">
      <c r="F2984"/>
    </row>
    <row r="2985" spans="6:6" x14ac:dyDescent="0.35">
      <c r="F2985"/>
    </row>
    <row r="2986" spans="6:6" x14ac:dyDescent="0.35">
      <c r="F2986"/>
    </row>
    <row r="2987" spans="6:6" x14ac:dyDescent="0.35">
      <c r="F2987"/>
    </row>
    <row r="2988" spans="6:6" x14ac:dyDescent="0.35">
      <c r="F2988"/>
    </row>
    <row r="2989" spans="6:6" x14ac:dyDescent="0.35">
      <c r="F2989"/>
    </row>
    <row r="2990" spans="6:6" x14ac:dyDescent="0.35">
      <c r="F2990"/>
    </row>
    <row r="2991" spans="6:6" x14ac:dyDescent="0.35">
      <c r="F2991"/>
    </row>
    <row r="2992" spans="6:6" x14ac:dyDescent="0.35">
      <c r="F2992"/>
    </row>
    <row r="2993" spans="6:6" x14ac:dyDescent="0.35">
      <c r="F2993"/>
    </row>
    <row r="2994" spans="6:6" x14ac:dyDescent="0.35">
      <c r="F2994"/>
    </row>
    <row r="2995" spans="6:6" x14ac:dyDescent="0.35">
      <c r="F2995"/>
    </row>
    <row r="2996" spans="6:6" x14ac:dyDescent="0.35">
      <c r="F2996"/>
    </row>
    <row r="2997" spans="6:6" x14ac:dyDescent="0.35">
      <c r="F2997"/>
    </row>
    <row r="2998" spans="6:6" x14ac:dyDescent="0.35">
      <c r="F2998"/>
    </row>
    <row r="2999" spans="6:6" x14ac:dyDescent="0.35">
      <c r="F2999"/>
    </row>
    <row r="3000" spans="6:6" x14ac:dyDescent="0.35">
      <c r="F3000"/>
    </row>
    <row r="3001" spans="6:6" x14ac:dyDescent="0.35">
      <c r="F3001"/>
    </row>
    <row r="3002" spans="6:6" x14ac:dyDescent="0.35">
      <c r="F3002"/>
    </row>
    <row r="3003" spans="6:6" x14ac:dyDescent="0.35">
      <c r="F3003"/>
    </row>
    <row r="3004" spans="6:6" x14ac:dyDescent="0.35">
      <c r="F3004"/>
    </row>
    <row r="3005" spans="6:6" x14ac:dyDescent="0.35">
      <c r="F3005"/>
    </row>
    <row r="3006" spans="6:6" x14ac:dyDescent="0.35">
      <c r="F3006"/>
    </row>
    <row r="3007" spans="6:6" x14ac:dyDescent="0.35">
      <c r="F3007"/>
    </row>
    <row r="3008" spans="6:6" x14ac:dyDescent="0.35">
      <c r="F3008"/>
    </row>
    <row r="3009" spans="6:6" x14ac:dyDescent="0.35">
      <c r="F3009"/>
    </row>
    <row r="3010" spans="6:6" x14ac:dyDescent="0.35">
      <c r="F3010"/>
    </row>
    <row r="3011" spans="6:6" x14ac:dyDescent="0.35">
      <c r="F3011"/>
    </row>
    <row r="3012" spans="6:6" x14ac:dyDescent="0.35">
      <c r="F3012"/>
    </row>
    <row r="3013" spans="6:6" x14ac:dyDescent="0.35">
      <c r="F3013"/>
    </row>
    <row r="3014" spans="6:6" x14ac:dyDescent="0.35">
      <c r="F3014"/>
    </row>
    <row r="3015" spans="6:6" x14ac:dyDescent="0.35">
      <c r="F3015"/>
    </row>
    <row r="3016" spans="6:6" x14ac:dyDescent="0.35">
      <c r="F3016"/>
    </row>
    <row r="3017" spans="6:6" x14ac:dyDescent="0.35">
      <c r="F3017"/>
    </row>
    <row r="3018" spans="6:6" x14ac:dyDescent="0.35">
      <c r="F3018"/>
    </row>
    <row r="3019" spans="6:6" x14ac:dyDescent="0.35">
      <c r="F3019"/>
    </row>
    <row r="3020" spans="6:6" x14ac:dyDescent="0.35">
      <c r="F3020"/>
    </row>
    <row r="3021" spans="6:6" x14ac:dyDescent="0.35">
      <c r="F3021"/>
    </row>
    <row r="3022" spans="6:6" x14ac:dyDescent="0.35">
      <c r="F3022"/>
    </row>
    <row r="3023" spans="6:6" x14ac:dyDescent="0.35">
      <c r="F3023"/>
    </row>
    <row r="3024" spans="6:6" x14ac:dyDescent="0.35">
      <c r="F3024"/>
    </row>
    <row r="3025" spans="6:6" x14ac:dyDescent="0.35">
      <c r="F3025"/>
    </row>
    <row r="3026" spans="6:6" x14ac:dyDescent="0.35">
      <c r="F3026"/>
    </row>
    <row r="3027" spans="6:6" x14ac:dyDescent="0.35">
      <c r="F3027"/>
    </row>
    <row r="3028" spans="6:6" x14ac:dyDescent="0.35">
      <c r="F3028"/>
    </row>
    <row r="3029" spans="6:6" x14ac:dyDescent="0.35">
      <c r="F3029"/>
    </row>
    <row r="3030" spans="6:6" x14ac:dyDescent="0.35">
      <c r="F3030"/>
    </row>
    <row r="3031" spans="6:6" x14ac:dyDescent="0.35">
      <c r="F3031"/>
    </row>
    <row r="3032" spans="6:6" x14ac:dyDescent="0.35">
      <c r="F3032"/>
    </row>
    <row r="3033" spans="6:6" x14ac:dyDescent="0.35">
      <c r="F3033"/>
    </row>
    <row r="3034" spans="6:6" x14ac:dyDescent="0.35">
      <c r="F3034"/>
    </row>
    <row r="3035" spans="6:6" x14ac:dyDescent="0.35">
      <c r="F3035"/>
    </row>
    <row r="3036" spans="6:6" x14ac:dyDescent="0.35">
      <c r="F3036"/>
    </row>
    <row r="3037" spans="6:6" x14ac:dyDescent="0.35">
      <c r="F3037"/>
    </row>
    <row r="3038" spans="6:6" x14ac:dyDescent="0.35">
      <c r="F3038"/>
    </row>
    <row r="3039" spans="6:6" x14ac:dyDescent="0.35">
      <c r="F3039"/>
    </row>
    <row r="3040" spans="6:6" x14ac:dyDescent="0.35">
      <c r="F3040"/>
    </row>
    <row r="3041" spans="6:6" x14ac:dyDescent="0.35">
      <c r="F3041"/>
    </row>
    <row r="3042" spans="6:6" x14ac:dyDescent="0.35">
      <c r="F3042"/>
    </row>
    <row r="3043" spans="6:6" x14ac:dyDescent="0.35">
      <c r="F3043"/>
    </row>
    <row r="3044" spans="6:6" x14ac:dyDescent="0.35">
      <c r="F3044"/>
    </row>
    <row r="3045" spans="6:6" x14ac:dyDescent="0.35">
      <c r="F3045"/>
    </row>
    <row r="3046" spans="6:6" x14ac:dyDescent="0.35">
      <c r="F3046"/>
    </row>
    <row r="3047" spans="6:6" x14ac:dyDescent="0.35">
      <c r="F3047"/>
    </row>
    <row r="3048" spans="6:6" x14ac:dyDescent="0.35">
      <c r="F3048"/>
    </row>
    <row r="3049" spans="6:6" x14ac:dyDescent="0.35">
      <c r="F3049"/>
    </row>
    <row r="3050" spans="6:6" x14ac:dyDescent="0.35">
      <c r="F3050"/>
    </row>
    <row r="3051" spans="6:6" x14ac:dyDescent="0.35">
      <c r="F3051"/>
    </row>
    <row r="3052" spans="6:6" x14ac:dyDescent="0.35">
      <c r="F3052"/>
    </row>
    <row r="3053" spans="6:6" x14ac:dyDescent="0.35">
      <c r="F3053"/>
    </row>
    <row r="3054" spans="6:6" x14ac:dyDescent="0.35">
      <c r="F3054"/>
    </row>
    <row r="3055" spans="6:6" x14ac:dyDescent="0.35">
      <c r="F3055"/>
    </row>
    <row r="3056" spans="6:6" x14ac:dyDescent="0.35">
      <c r="F3056"/>
    </row>
    <row r="3057" spans="6:6" x14ac:dyDescent="0.35">
      <c r="F3057"/>
    </row>
    <row r="3058" spans="6:6" x14ac:dyDescent="0.35">
      <c r="F3058"/>
    </row>
    <row r="3059" spans="6:6" x14ac:dyDescent="0.35">
      <c r="F3059"/>
    </row>
    <row r="3060" spans="6:6" x14ac:dyDescent="0.35">
      <c r="F3060"/>
    </row>
    <row r="3061" spans="6:6" x14ac:dyDescent="0.35">
      <c r="F3061"/>
    </row>
    <row r="3062" spans="6:6" x14ac:dyDescent="0.35">
      <c r="F3062"/>
    </row>
    <row r="3063" spans="6:6" x14ac:dyDescent="0.35">
      <c r="F3063"/>
    </row>
    <row r="3064" spans="6:6" x14ac:dyDescent="0.35">
      <c r="F3064"/>
    </row>
    <row r="3065" spans="6:6" x14ac:dyDescent="0.35">
      <c r="F3065"/>
    </row>
    <row r="3066" spans="6:6" x14ac:dyDescent="0.35">
      <c r="F3066"/>
    </row>
    <row r="3067" spans="6:6" x14ac:dyDescent="0.35">
      <c r="F3067"/>
    </row>
    <row r="3068" spans="6:6" x14ac:dyDescent="0.35">
      <c r="F3068"/>
    </row>
    <row r="3069" spans="6:6" x14ac:dyDescent="0.35">
      <c r="F3069"/>
    </row>
    <row r="3070" spans="6:6" x14ac:dyDescent="0.35">
      <c r="F3070"/>
    </row>
    <row r="3071" spans="6:6" x14ac:dyDescent="0.35">
      <c r="F3071"/>
    </row>
    <row r="3072" spans="6:6" x14ac:dyDescent="0.35">
      <c r="F3072"/>
    </row>
    <row r="3073" spans="6:6" x14ac:dyDescent="0.35">
      <c r="F3073"/>
    </row>
    <row r="3074" spans="6:6" x14ac:dyDescent="0.35">
      <c r="F3074"/>
    </row>
    <row r="3075" spans="6:6" x14ac:dyDescent="0.35">
      <c r="F3075"/>
    </row>
    <row r="3076" spans="6:6" x14ac:dyDescent="0.35">
      <c r="F3076"/>
    </row>
    <row r="3077" spans="6:6" x14ac:dyDescent="0.35">
      <c r="F3077"/>
    </row>
    <row r="3078" spans="6:6" x14ac:dyDescent="0.35">
      <c r="F3078"/>
    </row>
    <row r="3079" spans="6:6" x14ac:dyDescent="0.35">
      <c r="F3079"/>
    </row>
    <row r="3080" spans="6:6" x14ac:dyDescent="0.35">
      <c r="F3080"/>
    </row>
    <row r="3081" spans="6:6" x14ac:dyDescent="0.35">
      <c r="F3081"/>
    </row>
    <row r="3082" spans="6:6" x14ac:dyDescent="0.35">
      <c r="F3082"/>
    </row>
    <row r="3083" spans="6:6" x14ac:dyDescent="0.35">
      <c r="F3083"/>
    </row>
    <row r="3084" spans="6:6" x14ac:dyDescent="0.35">
      <c r="F3084"/>
    </row>
    <row r="3085" spans="6:6" x14ac:dyDescent="0.35">
      <c r="F3085"/>
    </row>
    <row r="3086" spans="6:6" x14ac:dyDescent="0.35">
      <c r="F3086"/>
    </row>
    <row r="3087" spans="6:6" x14ac:dyDescent="0.35">
      <c r="F3087"/>
    </row>
    <row r="3088" spans="6:6" x14ac:dyDescent="0.35">
      <c r="F3088"/>
    </row>
    <row r="3089" spans="6:6" x14ac:dyDescent="0.35">
      <c r="F3089"/>
    </row>
    <row r="3090" spans="6:6" x14ac:dyDescent="0.35">
      <c r="F3090"/>
    </row>
    <row r="3091" spans="6:6" x14ac:dyDescent="0.35">
      <c r="F3091"/>
    </row>
    <row r="3092" spans="6:6" x14ac:dyDescent="0.35">
      <c r="F3092"/>
    </row>
    <row r="3093" spans="6:6" x14ac:dyDescent="0.35">
      <c r="F3093"/>
    </row>
    <row r="3094" spans="6:6" x14ac:dyDescent="0.35">
      <c r="F3094"/>
    </row>
    <row r="3095" spans="6:6" x14ac:dyDescent="0.35">
      <c r="F3095"/>
    </row>
    <row r="3096" spans="6:6" x14ac:dyDescent="0.35">
      <c r="F3096"/>
    </row>
    <row r="3097" spans="6:6" x14ac:dyDescent="0.35">
      <c r="F3097"/>
    </row>
    <row r="3098" spans="6:6" x14ac:dyDescent="0.35">
      <c r="F3098"/>
    </row>
    <row r="3099" spans="6:6" x14ac:dyDescent="0.35">
      <c r="F3099"/>
    </row>
    <row r="3100" spans="6:6" x14ac:dyDescent="0.35">
      <c r="F3100"/>
    </row>
    <row r="3101" spans="6:6" x14ac:dyDescent="0.35">
      <c r="F3101"/>
    </row>
    <row r="3102" spans="6:6" x14ac:dyDescent="0.35">
      <c r="F3102"/>
    </row>
    <row r="3103" spans="6:6" x14ac:dyDescent="0.35">
      <c r="F3103"/>
    </row>
    <row r="3104" spans="6:6" x14ac:dyDescent="0.35">
      <c r="F3104"/>
    </row>
    <row r="3105" spans="6:6" x14ac:dyDescent="0.35">
      <c r="F3105"/>
    </row>
    <row r="3106" spans="6:6" x14ac:dyDescent="0.35">
      <c r="F3106"/>
    </row>
    <row r="3107" spans="6:6" x14ac:dyDescent="0.35">
      <c r="F3107"/>
    </row>
    <row r="3108" spans="6:6" x14ac:dyDescent="0.35">
      <c r="F3108"/>
    </row>
    <row r="3109" spans="6:6" x14ac:dyDescent="0.35">
      <c r="F3109"/>
    </row>
    <row r="3110" spans="6:6" x14ac:dyDescent="0.35">
      <c r="F3110"/>
    </row>
    <row r="3111" spans="6:6" x14ac:dyDescent="0.35">
      <c r="F3111"/>
    </row>
    <row r="3112" spans="6:6" x14ac:dyDescent="0.35">
      <c r="F3112"/>
    </row>
    <row r="3113" spans="6:6" x14ac:dyDescent="0.35">
      <c r="F3113"/>
    </row>
    <row r="3114" spans="6:6" x14ac:dyDescent="0.35">
      <c r="F3114"/>
    </row>
    <row r="3115" spans="6:6" x14ac:dyDescent="0.35">
      <c r="F3115"/>
    </row>
    <row r="3116" spans="6:6" x14ac:dyDescent="0.35">
      <c r="F3116"/>
    </row>
    <row r="3117" spans="6:6" x14ac:dyDescent="0.35">
      <c r="F3117"/>
    </row>
    <row r="3118" spans="6:6" x14ac:dyDescent="0.35">
      <c r="F3118"/>
    </row>
    <row r="3119" spans="6:6" x14ac:dyDescent="0.35">
      <c r="F3119"/>
    </row>
    <row r="3120" spans="6:6" x14ac:dyDescent="0.35">
      <c r="F3120"/>
    </row>
    <row r="3121" spans="6:6" x14ac:dyDescent="0.35">
      <c r="F3121"/>
    </row>
    <row r="3122" spans="6:6" x14ac:dyDescent="0.35">
      <c r="F3122"/>
    </row>
    <row r="3123" spans="6:6" x14ac:dyDescent="0.35">
      <c r="F3123"/>
    </row>
    <row r="3124" spans="6:6" x14ac:dyDescent="0.35">
      <c r="F3124"/>
    </row>
    <row r="3125" spans="6:6" x14ac:dyDescent="0.35">
      <c r="F3125"/>
    </row>
    <row r="3126" spans="6:6" x14ac:dyDescent="0.35">
      <c r="F3126"/>
    </row>
    <row r="3127" spans="6:6" x14ac:dyDescent="0.35">
      <c r="F3127"/>
    </row>
    <row r="3128" spans="6:6" x14ac:dyDescent="0.35">
      <c r="F3128"/>
    </row>
    <row r="3129" spans="6:6" x14ac:dyDescent="0.35">
      <c r="F3129"/>
    </row>
    <row r="3130" spans="6:6" x14ac:dyDescent="0.35">
      <c r="F3130"/>
    </row>
    <row r="3131" spans="6:6" x14ac:dyDescent="0.35">
      <c r="F3131"/>
    </row>
    <row r="3132" spans="6:6" x14ac:dyDescent="0.35">
      <c r="F3132"/>
    </row>
    <row r="3133" spans="6:6" x14ac:dyDescent="0.35">
      <c r="F3133"/>
    </row>
    <row r="3134" spans="6:6" x14ac:dyDescent="0.35">
      <c r="F3134"/>
    </row>
    <row r="3135" spans="6:6" x14ac:dyDescent="0.35">
      <c r="F3135"/>
    </row>
    <row r="3136" spans="6:6" x14ac:dyDescent="0.35">
      <c r="F3136"/>
    </row>
    <row r="3137" spans="6:6" x14ac:dyDescent="0.35">
      <c r="F3137"/>
    </row>
    <row r="3138" spans="6:6" x14ac:dyDescent="0.35">
      <c r="F3138"/>
    </row>
    <row r="3139" spans="6:6" x14ac:dyDescent="0.35">
      <c r="F3139"/>
    </row>
    <row r="3140" spans="6:6" x14ac:dyDescent="0.35">
      <c r="F3140"/>
    </row>
    <row r="3141" spans="6:6" x14ac:dyDescent="0.35">
      <c r="F3141"/>
    </row>
    <row r="3142" spans="6:6" x14ac:dyDescent="0.35">
      <c r="F3142"/>
    </row>
    <row r="3143" spans="6:6" x14ac:dyDescent="0.35">
      <c r="F3143"/>
    </row>
    <row r="3144" spans="6:6" x14ac:dyDescent="0.35">
      <c r="F3144"/>
    </row>
    <row r="3145" spans="6:6" x14ac:dyDescent="0.35">
      <c r="F3145"/>
    </row>
    <row r="3146" spans="6:6" x14ac:dyDescent="0.35">
      <c r="F3146"/>
    </row>
    <row r="3147" spans="6:6" x14ac:dyDescent="0.35">
      <c r="F3147"/>
    </row>
    <row r="3148" spans="6:6" x14ac:dyDescent="0.35">
      <c r="F3148"/>
    </row>
    <row r="3149" spans="6:6" x14ac:dyDescent="0.35">
      <c r="F3149"/>
    </row>
    <row r="3150" spans="6:6" x14ac:dyDescent="0.35">
      <c r="F3150"/>
    </row>
    <row r="3151" spans="6:6" x14ac:dyDescent="0.35">
      <c r="F3151"/>
    </row>
    <row r="3152" spans="6:6" x14ac:dyDescent="0.35">
      <c r="F3152"/>
    </row>
    <row r="3153" spans="6:6" x14ac:dyDescent="0.35">
      <c r="F3153"/>
    </row>
    <row r="3154" spans="6:6" x14ac:dyDescent="0.35">
      <c r="F3154"/>
    </row>
    <row r="3155" spans="6:6" x14ac:dyDescent="0.35">
      <c r="F3155"/>
    </row>
    <row r="3156" spans="6:6" x14ac:dyDescent="0.35">
      <c r="F3156"/>
    </row>
    <row r="3157" spans="6:6" x14ac:dyDescent="0.35">
      <c r="F3157"/>
    </row>
    <row r="3158" spans="6:6" x14ac:dyDescent="0.35">
      <c r="F3158"/>
    </row>
    <row r="3159" spans="6:6" x14ac:dyDescent="0.35">
      <c r="F3159"/>
    </row>
    <row r="3160" spans="6:6" x14ac:dyDescent="0.35">
      <c r="F3160"/>
    </row>
    <row r="3161" spans="6:6" x14ac:dyDescent="0.35">
      <c r="F3161"/>
    </row>
    <row r="3162" spans="6:6" x14ac:dyDescent="0.35">
      <c r="F3162"/>
    </row>
    <row r="3163" spans="6:6" x14ac:dyDescent="0.35">
      <c r="F3163"/>
    </row>
    <row r="3164" spans="6:6" x14ac:dyDescent="0.35">
      <c r="F3164"/>
    </row>
    <row r="3165" spans="6:6" x14ac:dyDescent="0.35">
      <c r="F3165"/>
    </row>
    <row r="3166" spans="6:6" x14ac:dyDescent="0.35">
      <c r="F3166"/>
    </row>
    <row r="3167" spans="6:6" x14ac:dyDescent="0.35">
      <c r="F3167"/>
    </row>
    <row r="3168" spans="6:6" x14ac:dyDescent="0.35">
      <c r="F3168"/>
    </row>
    <row r="3169" spans="6:6" x14ac:dyDescent="0.35">
      <c r="F3169"/>
    </row>
    <row r="3170" spans="6:6" x14ac:dyDescent="0.35">
      <c r="F3170"/>
    </row>
    <row r="3171" spans="6:6" x14ac:dyDescent="0.35">
      <c r="F3171"/>
    </row>
    <row r="3172" spans="6:6" x14ac:dyDescent="0.35">
      <c r="F3172"/>
    </row>
    <row r="3173" spans="6:6" x14ac:dyDescent="0.35">
      <c r="F3173"/>
    </row>
    <row r="3174" spans="6:6" x14ac:dyDescent="0.35">
      <c r="F3174"/>
    </row>
    <row r="3175" spans="6:6" x14ac:dyDescent="0.35">
      <c r="F3175"/>
    </row>
    <row r="3176" spans="6:6" x14ac:dyDescent="0.35">
      <c r="F3176"/>
    </row>
    <row r="3177" spans="6:6" x14ac:dyDescent="0.35">
      <c r="F3177"/>
    </row>
    <row r="3178" spans="6:6" x14ac:dyDescent="0.35">
      <c r="F3178"/>
    </row>
    <row r="3179" spans="6:6" x14ac:dyDescent="0.35">
      <c r="F3179"/>
    </row>
    <row r="3180" spans="6:6" x14ac:dyDescent="0.35">
      <c r="F3180"/>
    </row>
    <row r="3181" spans="6:6" x14ac:dyDescent="0.35">
      <c r="F3181"/>
    </row>
    <row r="3182" spans="6:6" x14ac:dyDescent="0.35">
      <c r="F3182"/>
    </row>
    <row r="3183" spans="6:6" x14ac:dyDescent="0.35">
      <c r="F3183"/>
    </row>
    <row r="3184" spans="6:6" x14ac:dyDescent="0.35">
      <c r="F3184"/>
    </row>
    <row r="3185" spans="6:6" x14ac:dyDescent="0.35">
      <c r="F3185"/>
    </row>
    <row r="3186" spans="6:6" x14ac:dyDescent="0.35">
      <c r="F3186"/>
    </row>
    <row r="3187" spans="6:6" x14ac:dyDescent="0.35">
      <c r="F3187"/>
    </row>
    <row r="3188" spans="6:6" x14ac:dyDescent="0.35">
      <c r="F3188"/>
    </row>
    <row r="3189" spans="6:6" x14ac:dyDescent="0.35">
      <c r="F3189"/>
    </row>
    <row r="3190" spans="6:6" x14ac:dyDescent="0.35">
      <c r="F3190"/>
    </row>
    <row r="3191" spans="6:6" x14ac:dyDescent="0.35">
      <c r="F3191"/>
    </row>
    <row r="3192" spans="6:6" x14ac:dyDescent="0.35">
      <c r="F3192"/>
    </row>
    <row r="3193" spans="6:6" x14ac:dyDescent="0.35">
      <c r="F3193"/>
    </row>
    <row r="3194" spans="6:6" x14ac:dyDescent="0.35">
      <c r="F3194"/>
    </row>
    <row r="3195" spans="6:6" x14ac:dyDescent="0.35">
      <c r="F3195"/>
    </row>
    <row r="3196" spans="6:6" x14ac:dyDescent="0.35">
      <c r="F3196"/>
    </row>
    <row r="3197" spans="6:6" x14ac:dyDescent="0.35">
      <c r="F3197"/>
    </row>
    <row r="3198" spans="6:6" x14ac:dyDescent="0.35">
      <c r="F3198"/>
    </row>
    <row r="3199" spans="6:6" x14ac:dyDescent="0.35">
      <c r="F3199"/>
    </row>
    <row r="3200" spans="6:6" x14ac:dyDescent="0.35">
      <c r="F3200"/>
    </row>
    <row r="3201" spans="6:6" x14ac:dyDescent="0.35">
      <c r="F3201"/>
    </row>
    <row r="3202" spans="6:6" x14ac:dyDescent="0.35">
      <c r="F3202"/>
    </row>
    <row r="3203" spans="6:6" x14ac:dyDescent="0.35">
      <c r="F3203"/>
    </row>
    <row r="3204" spans="6:6" x14ac:dyDescent="0.35">
      <c r="F3204"/>
    </row>
    <row r="3205" spans="6:6" x14ac:dyDescent="0.35">
      <c r="F3205"/>
    </row>
    <row r="3206" spans="6:6" x14ac:dyDescent="0.35">
      <c r="F3206"/>
    </row>
    <row r="3207" spans="6:6" x14ac:dyDescent="0.35">
      <c r="F3207"/>
    </row>
    <row r="3208" spans="6:6" x14ac:dyDescent="0.35">
      <c r="F3208"/>
    </row>
    <row r="3209" spans="6:6" x14ac:dyDescent="0.35">
      <c r="F3209"/>
    </row>
    <row r="3210" spans="6:6" x14ac:dyDescent="0.35">
      <c r="F3210"/>
    </row>
    <row r="3211" spans="6:6" x14ac:dyDescent="0.35">
      <c r="F3211"/>
    </row>
    <row r="3212" spans="6:6" x14ac:dyDescent="0.35">
      <c r="F3212"/>
    </row>
    <row r="3213" spans="6:6" x14ac:dyDescent="0.35">
      <c r="F3213"/>
    </row>
    <row r="3214" spans="6:6" x14ac:dyDescent="0.35">
      <c r="F3214"/>
    </row>
    <row r="3215" spans="6:6" x14ac:dyDescent="0.35">
      <c r="F3215"/>
    </row>
    <row r="3216" spans="6:6" x14ac:dyDescent="0.35">
      <c r="F3216"/>
    </row>
    <row r="3217" spans="6:6" x14ac:dyDescent="0.35">
      <c r="F3217"/>
    </row>
    <row r="3218" spans="6:6" x14ac:dyDescent="0.35">
      <c r="F3218"/>
    </row>
    <row r="3219" spans="6:6" x14ac:dyDescent="0.35">
      <c r="F3219"/>
    </row>
    <row r="3220" spans="6:6" x14ac:dyDescent="0.35">
      <c r="F3220"/>
    </row>
    <row r="3221" spans="6:6" x14ac:dyDescent="0.35">
      <c r="F3221"/>
    </row>
    <row r="3222" spans="6:6" x14ac:dyDescent="0.35">
      <c r="F3222"/>
    </row>
    <row r="3223" spans="6:6" x14ac:dyDescent="0.35">
      <c r="F3223"/>
    </row>
    <row r="3224" spans="6:6" x14ac:dyDescent="0.35">
      <c r="F3224"/>
    </row>
    <row r="3225" spans="6:6" x14ac:dyDescent="0.35">
      <c r="F3225"/>
    </row>
    <row r="3226" spans="6:6" x14ac:dyDescent="0.35">
      <c r="F3226"/>
    </row>
    <row r="3227" spans="6:6" x14ac:dyDescent="0.35">
      <c r="F3227"/>
    </row>
    <row r="3228" spans="6:6" x14ac:dyDescent="0.35">
      <c r="F3228"/>
    </row>
    <row r="3229" spans="6:6" x14ac:dyDescent="0.35">
      <c r="F3229"/>
    </row>
    <row r="3230" spans="6:6" x14ac:dyDescent="0.35">
      <c r="F3230"/>
    </row>
    <row r="3231" spans="6:6" x14ac:dyDescent="0.35">
      <c r="F3231"/>
    </row>
    <row r="3232" spans="6:6" x14ac:dyDescent="0.35">
      <c r="F3232"/>
    </row>
    <row r="3233" spans="6:6" x14ac:dyDescent="0.35">
      <c r="F3233"/>
    </row>
    <row r="3234" spans="6:6" x14ac:dyDescent="0.35">
      <c r="F3234"/>
    </row>
    <row r="3235" spans="6:6" x14ac:dyDescent="0.35">
      <c r="F3235"/>
    </row>
    <row r="3236" spans="6:6" x14ac:dyDescent="0.35">
      <c r="F3236"/>
    </row>
    <row r="3237" spans="6:6" x14ac:dyDescent="0.35">
      <c r="F3237"/>
    </row>
    <row r="3238" spans="6:6" x14ac:dyDescent="0.35">
      <c r="F3238"/>
    </row>
    <row r="3239" spans="6:6" x14ac:dyDescent="0.35">
      <c r="F3239"/>
    </row>
    <row r="3240" spans="6:6" x14ac:dyDescent="0.35">
      <c r="F3240"/>
    </row>
    <row r="3241" spans="6:6" x14ac:dyDescent="0.35">
      <c r="F3241"/>
    </row>
    <row r="3242" spans="6:6" x14ac:dyDescent="0.35">
      <c r="F3242"/>
    </row>
    <row r="3243" spans="6:6" x14ac:dyDescent="0.35">
      <c r="F3243"/>
    </row>
    <row r="3244" spans="6:6" x14ac:dyDescent="0.35">
      <c r="F3244"/>
    </row>
    <row r="3245" spans="6:6" x14ac:dyDescent="0.35">
      <c r="F3245"/>
    </row>
    <row r="3246" spans="6:6" x14ac:dyDescent="0.35">
      <c r="F3246"/>
    </row>
    <row r="3247" spans="6:6" x14ac:dyDescent="0.35">
      <c r="F3247"/>
    </row>
    <row r="3248" spans="6:6" x14ac:dyDescent="0.35">
      <c r="F3248"/>
    </row>
    <row r="3249" spans="6:6" x14ac:dyDescent="0.35">
      <c r="F3249"/>
    </row>
    <row r="3250" spans="6:6" x14ac:dyDescent="0.35">
      <c r="F3250"/>
    </row>
    <row r="3251" spans="6:6" x14ac:dyDescent="0.35">
      <c r="F3251"/>
    </row>
    <row r="3252" spans="6:6" x14ac:dyDescent="0.35">
      <c r="F3252"/>
    </row>
    <row r="3253" spans="6:6" x14ac:dyDescent="0.35">
      <c r="F3253"/>
    </row>
    <row r="3254" spans="6:6" x14ac:dyDescent="0.35">
      <c r="F3254"/>
    </row>
    <row r="3255" spans="6:6" x14ac:dyDescent="0.35">
      <c r="F3255"/>
    </row>
    <row r="3256" spans="6:6" x14ac:dyDescent="0.35">
      <c r="F3256"/>
    </row>
    <row r="3257" spans="6:6" x14ac:dyDescent="0.35">
      <c r="F3257"/>
    </row>
    <row r="3258" spans="6:6" x14ac:dyDescent="0.35">
      <c r="F3258"/>
    </row>
    <row r="3259" spans="6:6" x14ac:dyDescent="0.35">
      <c r="F3259"/>
    </row>
    <row r="3260" spans="6:6" x14ac:dyDescent="0.35">
      <c r="F3260"/>
    </row>
    <row r="3261" spans="6:6" x14ac:dyDescent="0.35">
      <c r="F3261"/>
    </row>
    <row r="3262" spans="6:6" x14ac:dyDescent="0.35">
      <c r="F3262"/>
    </row>
    <row r="3263" spans="6:6" x14ac:dyDescent="0.35">
      <c r="F3263"/>
    </row>
    <row r="3264" spans="6:6" x14ac:dyDescent="0.35">
      <c r="F3264"/>
    </row>
    <row r="3265" spans="6:6" x14ac:dyDescent="0.35">
      <c r="F3265"/>
    </row>
    <row r="3266" spans="6:6" x14ac:dyDescent="0.35">
      <c r="F3266"/>
    </row>
    <row r="3267" spans="6:6" x14ac:dyDescent="0.35">
      <c r="F3267"/>
    </row>
    <row r="3268" spans="6:6" x14ac:dyDescent="0.35">
      <c r="F3268"/>
    </row>
    <row r="3269" spans="6:6" x14ac:dyDescent="0.35">
      <c r="F3269"/>
    </row>
    <row r="3270" spans="6:6" x14ac:dyDescent="0.35">
      <c r="F3270"/>
    </row>
    <row r="3271" spans="6:6" x14ac:dyDescent="0.35">
      <c r="F3271"/>
    </row>
    <row r="3272" spans="6:6" x14ac:dyDescent="0.35">
      <c r="F3272"/>
    </row>
    <row r="3273" spans="6:6" x14ac:dyDescent="0.35">
      <c r="F3273"/>
    </row>
    <row r="3274" spans="6:6" x14ac:dyDescent="0.35">
      <c r="F3274"/>
    </row>
    <row r="3275" spans="6:6" x14ac:dyDescent="0.35">
      <c r="F3275"/>
    </row>
    <row r="3276" spans="6:6" x14ac:dyDescent="0.35">
      <c r="F3276"/>
    </row>
    <row r="3277" spans="6:6" x14ac:dyDescent="0.35">
      <c r="F3277"/>
    </row>
    <row r="3278" spans="6:6" x14ac:dyDescent="0.35">
      <c r="F3278"/>
    </row>
    <row r="3279" spans="6:6" x14ac:dyDescent="0.35">
      <c r="F3279"/>
    </row>
    <row r="3280" spans="6:6" x14ac:dyDescent="0.35">
      <c r="F3280"/>
    </row>
    <row r="3281" spans="6:6" x14ac:dyDescent="0.35">
      <c r="F3281"/>
    </row>
    <row r="3282" spans="6:6" x14ac:dyDescent="0.35">
      <c r="F3282"/>
    </row>
    <row r="3283" spans="6:6" x14ac:dyDescent="0.35">
      <c r="F3283"/>
    </row>
    <row r="3284" spans="6:6" x14ac:dyDescent="0.35">
      <c r="F3284"/>
    </row>
    <row r="3285" spans="6:6" x14ac:dyDescent="0.35">
      <c r="F3285"/>
    </row>
    <row r="3286" spans="6:6" x14ac:dyDescent="0.35">
      <c r="F3286"/>
    </row>
    <row r="3287" spans="6:6" x14ac:dyDescent="0.35">
      <c r="F3287"/>
    </row>
    <row r="3288" spans="6:6" x14ac:dyDescent="0.35">
      <c r="F3288"/>
    </row>
    <row r="3289" spans="6:6" x14ac:dyDescent="0.35">
      <c r="F3289"/>
    </row>
    <row r="3290" spans="6:6" x14ac:dyDescent="0.35">
      <c r="F3290"/>
    </row>
    <row r="3291" spans="6:6" x14ac:dyDescent="0.35">
      <c r="F3291"/>
    </row>
    <row r="3292" spans="6:6" x14ac:dyDescent="0.35">
      <c r="F3292"/>
    </row>
    <row r="3293" spans="6:6" x14ac:dyDescent="0.35">
      <c r="F3293"/>
    </row>
    <row r="3294" spans="6:6" x14ac:dyDescent="0.35">
      <c r="F3294"/>
    </row>
    <row r="3295" spans="6:6" x14ac:dyDescent="0.35">
      <c r="F3295"/>
    </row>
    <row r="3296" spans="6:6" x14ac:dyDescent="0.35">
      <c r="F3296"/>
    </row>
    <row r="3297" spans="6:6" x14ac:dyDescent="0.35">
      <c r="F3297"/>
    </row>
    <row r="3298" spans="6:6" x14ac:dyDescent="0.35">
      <c r="F3298"/>
    </row>
    <row r="3299" spans="6:6" x14ac:dyDescent="0.35">
      <c r="F3299"/>
    </row>
    <row r="3300" spans="6:6" x14ac:dyDescent="0.35">
      <c r="F3300"/>
    </row>
    <row r="3301" spans="6:6" x14ac:dyDescent="0.35">
      <c r="F3301"/>
    </row>
    <row r="3302" spans="6:6" x14ac:dyDescent="0.35">
      <c r="F3302"/>
    </row>
    <row r="3303" spans="6:6" x14ac:dyDescent="0.35">
      <c r="F3303"/>
    </row>
    <row r="3304" spans="6:6" x14ac:dyDescent="0.35">
      <c r="F3304"/>
    </row>
    <row r="3305" spans="6:6" x14ac:dyDescent="0.35">
      <c r="F3305"/>
    </row>
    <row r="3306" spans="6:6" x14ac:dyDescent="0.35">
      <c r="F3306"/>
    </row>
    <row r="3307" spans="6:6" x14ac:dyDescent="0.35">
      <c r="F3307"/>
    </row>
    <row r="3308" spans="6:6" x14ac:dyDescent="0.35">
      <c r="F3308"/>
    </row>
    <row r="3309" spans="6:6" x14ac:dyDescent="0.35">
      <c r="F3309"/>
    </row>
    <row r="3310" spans="6:6" x14ac:dyDescent="0.35">
      <c r="F3310"/>
    </row>
    <row r="3311" spans="6:6" x14ac:dyDescent="0.35">
      <c r="F3311"/>
    </row>
    <row r="3312" spans="6:6" x14ac:dyDescent="0.35">
      <c r="F3312"/>
    </row>
    <row r="3313" spans="6:6" x14ac:dyDescent="0.35">
      <c r="F3313"/>
    </row>
    <row r="3314" spans="6:6" x14ac:dyDescent="0.35">
      <c r="F3314"/>
    </row>
    <row r="3315" spans="6:6" x14ac:dyDescent="0.35">
      <c r="F3315"/>
    </row>
    <row r="3316" spans="6:6" x14ac:dyDescent="0.35">
      <c r="F3316"/>
    </row>
    <row r="3317" spans="6:6" x14ac:dyDescent="0.35">
      <c r="F3317"/>
    </row>
    <row r="3318" spans="6:6" x14ac:dyDescent="0.35">
      <c r="F3318"/>
    </row>
    <row r="3319" spans="6:6" x14ac:dyDescent="0.35">
      <c r="F3319"/>
    </row>
    <row r="3320" spans="6:6" x14ac:dyDescent="0.35">
      <c r="F3320"/>
    </row>
    <row r="3321" spans="6:6" x14ac:dyDescent="0.35">
      <c r="F3321"/>
    </row>
    <row r="3322" spans="6:6" x14ac:dyDescent="0.35">
      <c r="F3322"/>
    </row>
    <row r="3323" spans="6:6" x14ac:dyDescent="0.35">
      <c r="F3323"/>
    </row>
    <row r="3324" spans="6:6" x14ac:dyDescent="0.35">
      <c r="F3324"/>
    </row>
    <row r="3325" spans="6:6" x14ac:dyDescent="0.35">
      <c r="F3325"/>
    </row>
    <row r="3326" spans="6:6" x14ac:dyDescent="0.35">
      <c r="F3326"/>
    </row>
    <row r="3327" spans="6:6" x14ac:dyDescent="0.35">
      <c r="F3327"/>
    </row>
    <row r="3328" spans="6:6" x14ac:dyDescent="0.35">
      <c r="F3328"/>
    </row>
    <row r="3329" spans="6:6" x14ac:dyDescent="0.35">
      <c r="F3329"/>
    </row>
    <row r="3330" spans="6:6" x14ac:dyDescent="0.35">
      <c r="F3330"/>
    </row>
    <row r="3331" spans="6:6" x14ac:dyDescent="0.35">
      <c r="F3331"/>
    </row>
    <row r="3332" spans="6:6" x14ac:dyDescent="0.35">
      <c r="F3332"/>
    </row>
    <row r="3333" spans="6:6" x14ac:dyDescent="0.35">
      <c r="F3333"/>
    </row>
    <row r="3334" spans="6:6" x14ac:dyDescent="0.35">
      <c r="F3334"/>
    </row>
    <row r="3335" spans="6:6" x14ac:dyDescent="0.35">
      <c r="F3335"/>
    </row>
    <row r="3336" spans="6:6" x14ac:dyDescent="0.35">
      <c r="F3336"/>
    </row>
    <row r="3337" spans="6:6" x14ac:dyDescent="0.35">
      <c r="F3337"/>
    </row>
    <row r="3338" spans="6:6" x14ac:dyDescent="0.35">
      <c r="F3338"/>
    </row>
    <row r="3339" spans="6:6" x14ac:dyDescent="0.35">
      <c r="F3339"/>
    </row>
    <row r="3340" spans="6:6" x14ac:dyDescent="0.35">
      <c r="F3340"/>
    </row>
    <row r="3341" spans="6:6" x14ac:dyDescent="0.35">
      <c r="F3341"/>
    </row>
    <row r="3342" spans="6:6" x14ac:dyDescent="0.35">
      <c r="F3342"/>
    </row>
    <row r="3343" spans="6:6" x14ac:dyDescent="0.35">
      <c r="F3343"/>
    </row>
    <row r="3344" spans="6:6" x14ac:dyDescent="0.35">
      <c r="F3344"/>
    </row>
    <row r="3345" spans="6:6" x14ac:dyDescent="0.35">
      <c r="F3345"/>
    </row>
    <row r="3346" spans="6:6" x14ac:dyDescent="0.35">
      <c r="F3346"/>
    </row>
    <row r="3347" spans="6:6" x14ac:dyDescent="0.35">
      <c r="F3347"/>
    </row>
    <row r="3348" spans="6:6" x14ac:dyDescent="0.35">
      <c r="F3348"/>
    </row>
    <row r="3349" spans="6:6" x14ac:dyDescent="0.35">
      <c r="F3349"/>
    </row>
    <row r="3350" spans="6:6" x14ac:dyDescent="0.35">
      <c r="F3350"/>
    </row>
    <row r="3351" spans="6:6" x14ac:dyDescent="0.35">
      <c r="F3351"/>
    </row>
    <row r="3352" spans="6:6" x14ac:dyDescent="0.35">
      <c r="F3352"/>
    </row>
    <row r="3353" spans="6:6" x14ac:dyDescent="0.35">
      <c r="F3353"/>
    </row>
    <row r="3354" spans="6:6" x14ac:dyDescent="0.35">
      <c r="F3354"/>
    </row>
    <row r="3355" spans="6:6" x14ac:dyDescent="0.35">
      <c r="F3355"/>
    </row>
    <row r="3356" spans="6:6" x14ac:dyDescent="0.35">
      <c r="F3356"/>
    </row>
    <row r="3357" spans="6:6" x14ac:dyDescent="0.35">
      <c r="F3357"/>
    </row>
    <row r="3358" spans="6:6" x14ac:dyDescent="0.35">
      <c r="F3358"/>
    </row>
    <row r="3359" spans="6:6" x14ac:dyDescent="0.35">
      <c r="F3359"/>
    </row>
    <row r="3360" spans="6:6" x14ac:dyDescent="0.35">
      <c r="F3360"/>
    </row>
    <row r="3361" spans="6:6" x14ac:dyDescent="0.35">
      <c r="F3361"/>
    </row>
    <row r="3362" spans="6:6" x14ac:dyDescent="0.35">
      <c r="F3362"/>
    </row>
    <row r="3363" spans="6:6" x14ac:dyDescent="0.35">
      <c r="F3363"/>
    </row>
    <row r="3364" spans="6:6" x14ac:dyDescent="0.35">
      <c r="F3364"/>
    </row>
    <row r="3365" spans="6:6" x14ac:dyDescent="0.35">
      <c r="F3365"/>
    </row>
    <row r="3366" spans="6:6" x14ac:dyDescent="0.35">
      <c r="F3366"/>
    </row>
    <row r="3367" spans="6:6" x14ac:dyDescent="0.35">
      <c r="F3367"/>
    </row>
    <row r="3368" spans="6:6" x14ac:dyDescent="0.35">
      <c r="F3368"/>
    </row>
    <row r="3369" spans="6:6" x14ac:dyDescent="0.35">
      <c r="F3369"/>
    </row>
    <row r="3370" spans="6:6" x14ac:dyDescent="0.35">
      <c r="F3370"/>
    </row>
    <row r="3371" spans="6:6" x14ac:dyDescent="0.35">
      <c r="F3371"/>
    </row>
    <row r="3372" spans="6:6" x14ac:dyDescent="0.35">
      <c r="F3372"/>
    </row>
    <row r="3373" spans="6:6" x14ac:dyDescent="0.35">
      <c r="F3373"/>
    </row>
    <row r="3374" spans="6:6" x14ac:dyDescent="0.35">
      <c r="F3374"/>
    </row>
    <row r="3375" spans="6:6" x14ac:dyDescent="0.35">
      <c r="F3375"/>
    </row>
    <row r="3376" spans="6:6" x14ac:dyDescent="0.35">
      <c r="F3376"/>
    </row>
    <row r="3377" spans="6:6" x14ac:dyDescent="0.35">
      <c r="F3377"/>
    </row>
    <row r="3378" spans="6:6" x14ac:dyDescent="0.35">
      <c r="F3378"/>
    </row>
    <row r="3379" spans="6:6" x14ac:dyDescent="0.35">
      <c r="F3379"/>
    </row>
    <row r="3380" spans="6:6" x14ac:dyDescent="0.35">
      <c r="F3380"/>
    </row>
    <row r="3381" spans="6:6" x14ac:dyDescent="0.35">
      <c r="F3381"/>
    </row>
    <row r="3382" spans="6:6" x14ac:dyDescent="0.35">
      <c r="F3382"/>
    </row>
    <row r="3383" spans="6:6" x14ac:dyDescent="0.35">
      <c r="F3383"/>
    </row>
    <row r="3384" spans="6:6" x14ac:dyDescent="0.35">
      <c r="F3384"/>
    </row>
    <row r="3385" spans="6:6" x14ac:dyDescent="0.35">
      <c r="F3385"/>
    </row>
    <row r="3386" spans="6:6" x14ac:dyDescent="0.35">
      <c r="F3386"/>
    </row>
    <row r="3387" spans="6:6" x14ac:dyDescent="0.35">
      <c r="F3387"/>
    </row>
    <row r="3388" spans="6:6" x14ac:dyDescent="0.35">
      <c r="F3388"/>
    </row>
    <row r="3389" spans="6:6" x14ac:dyDescent="0.35">
      <c r="F3389"/>
    </row>
    <row r="3390" spans="6:6" x14ac:dyDescent="0.35">
      <c r="F3390"/>
    </row>
    <row r="3391" spans="6:6" x14ac:dyDescent="0.35">
      <c r="F3391"/>
    </row>
    <row r="3392" spans="6:6" x14ac:dyDescent="0.35">
      <c r="F3392"/>
    </row>
    <row r="3393" spans="6:6" x14ac:dyDescent="0.35">
      <c r="F3393"/>
    </row>
    <row r="3394" spans="6:6" x14ac:dyDescent="0.35">
      <c r="F3394"/>
    </row>
    <row r="3395" spans="6:6" x14ac:dyDescent="0.35">
      <c r="F3395"/>
    </row>
    <row r="3396" spans="6:6" x14ac:dyDescent="0.35">
      <c r="F3396"/>
    </row>
    <row r="3397" spans="6:6" x14ac:dyDescent="0.35">
      <c r="F3397"/>
    </row>
    <row r="3398" spans="6:6" x14ac:dyDescent="0.35">
      <c r="F3398"/>
    </row>
    <row r="3399" spans="6:6" x14ac:dyDescent="0.35">
      <c r="F3399"/>
    </row>
    <row r="3400" spans="6:6" x14ac:dyDescent="0.35">
      <c r="F3400"/>
    </row>
    <row r="3401" spans="6:6" x14ac:dyDescent="0.35">
      <c r="F3401"/>
    </row>
    <row r="3402" spans="6:6" x14ac:dyDescent="0.35">
      <c r="F3402"/>
    </row>
    <row r="3403" spans="6:6" x14ac:dyDescent="0.35">
      <c r="F3403"/>
    </row>
    <row r="3404" spans="6:6" x14ac:dyDescent="0.35">
      <c r="F3404"/>
    </row>
    <row r="3405" spans="6:6" x14ac:dyDescent="0.35">
      <c r="F3405"/>
    </row>
    <row r="3406" spans="6:6" x14ac:dyDescent="0.35">
      <c r="F3406"/>
    </row>
    <row r="3407" spans="6:6" x14ac:dyDescent="0.35">
      <c r="F3407"/>
    </row>
    <row r="3408" spans="6:6" x14ac:dyDescent="0.35">
      <c r="F3408"/>
    </row>
    <row r="3409" spans="6:6" x14ac:dyDescent="0.35">
      <c r="F3409"/>
    </row>
    <row r="3410" spans="6:6" x14ac:dyDescent="0.35">
      <c r="F3410"/>
    </row>
    <row r="3411" spans="6:6" x14ac:dyDescent="0.35">
      <c r="F3411"/>
    </row>
    <row r="3412" spans="6:6" x14ac:dyDescent="0.35">
      <c r="F3412"/>
    </row>
    <row r="3413" spans="6:6" x14ac:dyDescent="0.35">
      <c r="F3413"/>
    </row>
    <row r="3414" spans="6:6" x14ac:dyDescent="0.35">
      <c r="F3414"/>
    </row>
    <row r="3415" spans="6:6" x14ac:dyDescent="0.35">
      <c r="F3415"/>
    </row>
    <row r="3416" spans="6:6" x14ac:dyDescent="0.35">
      <c r="F3416"/>
    </row>
    <row r="3417" spans="6:6" x14ac:dyDescent="0.35">
      <c r="F3417"/>
    </row>
    <row r="3418" spans="6:6" x14ac:dyDescent="0.35">
      <c r="F3418"/>
    </row>
    <row r="3419" spans="6:6" x14ac:dyDescent="0.35">
      <c r="F3419"/>
    </row>
    <row r="3420" spans="6:6" x14ac:dyDescent="0.35">
      <c r="F3420"/>
    </row>
    <row r="3421" spans="6:6" x14ac:dyDescent="0.35">
      <c r="F3421"/>
    </row>
    <row r="3422" spans="6:6" x14ac:dyDescent="0.35">
      <c r="F3422"/>
    </row>
    <row r="3423" spans="6:6" x14ac:dyDescent="0.35">
      <c r="F3423"/>
    </row>
    <row r="3424" spans="6:6" x14ac:dyDescent="0.35">
      <c r="F3424"/>
    </row>
    <row r="3425" spans="6:6" x14ac:dyDescent="0.35">
      <c r="F3425"/>
    </row>
    <row r="3426" spans="6:6" x14ac:dyDescent="0.35">
      <c r="F3426"/>
    </row>
    <row r="3427" spans="6:6" x14ac:dyDescent="0.35">
      <c r="F3427"/>
    </row>
    <row r="3428" spans="6:6" x14ac:dyDescent="0.35">
      <c r="F3428"/>
    </row>
    <row r="3429" spans="6:6" x14ac:dyDescent="0.35">
      <c r="F3429"/>
    </row>
    <row r="3430" spans="6:6" x14ac:dyDescent="0.35">
      <c r="F3430"/>
    </row>
    <row r="3431" spans="6:6" x14ac:dyDescent="0.35">
      <c r="F3431"/>
    </row>
    <row r="3432" spans="6:6" x14ac:dyDescent="0.35">
      <c r="F3432"/>
    </row>
    <row r="3433" spans="6:6" x14ac:dyDescent="0.35">
      <c r="F3433"/>
    </row>
    <row r="3434" spans="6:6" x14ac:dyDescent="0.35">
      <c r="F3434"/>
    </row>
    <row r="3435" spans="6:6" x14ac:dyDescent="0.35">
      <c r="F3435"/>
    </row>
    <row r="3436" spans="6:6" x14ac:dyDescent="0.35">
      <c r="F3436"/>
    </row>
    <row r="3437" spans="6:6" x14ac:dyDescent="0.35">
      <c r="F3437"/>
    </row>
    <row r="3438" spans="6:6" x14ac:dyDescent="0.35">
      <c r="F3438"/>
    </row>
    <row r="3439" spans="6:6" x14ac:dyDescent="0.35">
      <c r="F3439"/>
    </row>
    <row r="3440" spans="6:6" x14ac:dyDescent="0.35">
      <c r="F3440"/>
    </row>
    <row r="3441" spans="6:6" x14ac:dyDescent="0.35">
      <c r="F3441"/>
    </row>
    <row r="3442" spans="6:6" x14ac:dyDescent="0.35">
      <c r="F3442"/>
    </row>
    <row r="3443" spans="6:6" x14ac:dyDescent="0.35">
      <c r="F3443"/>
    </row>
    <row r="3444" spans="6:6" x14ac:dyDescent="0.35">
      <c r="F3444"/>
    </row>
    <row r="3445" spans="6:6" x14ac:dyDescent="0.35">
      <c r="F3445"/>
    </row>
    <row r="3446" spans="6:6" x14ac:dyDescent="0.35">
      <c r="F3446"/>
    </row>
    <row r="3447" spans="6:6" x14ac:dyDescent="0.35">
      <c r="F3447"/>
    </row>
    <row r="3448" spans="6:6" x14ac:dyDescent="0.35">
      <c r="F3448"/>
    </row>
    <row r="3449" spans="6:6" x14ac:dyDescent="0.35">
      <c r="F3449"/>
    </row>
    <row r="3450" spans="6:6" x14ac:dyDescent="0.35">
      <c r="F3450"/>
    </row>
    <row r="3451" spans="6:6" x14ac:dyDescent="0.35">
      <c r="F3451"/>
    </row>
    <row r="3452" spans="6:6" x14ac:dyDescent="0.35">
      <c r="F3452"/>
    </row>
    <row r="3453" spans="6:6" x14ac:dyDescent="0.35">
      <c r="F3453"/>
    </row>
    <row r="3454" spans="6:6" x14ac:dyDescent="0.35">
      <c r="F3454"/>
    </row>
    <row r="3455" spans="6:6" x14ac:dyDescent="0.35">
      <c r="F3455"/>
    </row>
    <row r="3456" spans="6:6" x14ac:dyDescent="0.35">
      <c r="F3456"/>
    </row>
    <row r="3457" spans="6:6" x14ac:dyDescent="0.35">
      <c r="F3457"/>
    </row>
    <row r="3458" spans="6:6" x14ac:dyDescent="0.35">
      <c r="F3458"/>
    </row>
    <row r="3459" spans="6:6" x14ac:dyDescent="0.35">
      <c r="F3459"/>
    </row>
    <row r="3460" spans="6:6" x14ac:dyDescent="0.35">
      <c r="F3460"/>
    </row>
    <row r="3461" spans="6:6" x14ac:dyDescent="0.35">
      <c r="F3461"/>
    </row>
    <row r="3462" spans="6:6" x14ac:dyDescent="0.35">
      <c r="F3462"/>
    </row>
    <row r="3463" spans="6:6" x14ac:dyDescent="0.35">
      <c r="F3463"/>
    </row>
    <row r="3464" spans="6:6" x14ac:dyDescent="0.35">
      <c r="F3464"/>
    </row>
    <row r="3465" spans="6:6" x14ac:dyDescent="0.35">
      <c r="F3465"/>
    </row>
    <row r="3466" spans="6:6" x14ac:dyDescent="0.35">
      <c r="F3466"/>
    </row>
    <row r="3467" spans="6:6" x14ac:dyDescent="0.35">
      <c r="F3467"/>
    </row>
    <row r="3468" spans="6:6" x14ac:dyDescent="0.35">
      <c r="F3468"/>
    </row>
    <row r="3469" spans="6:6" x14ac:dyDescent="0.35">
      <c r="F3469"/>
    </row>
    <row r="3470" spans="6:6" x14ac:dyDescent="0.35">
      <c r="F3470"/>
    </row>
    <row r="3471" spans="6:6" x14ac:dyDescent="0.35">
      <c r="F3471"/>
    </row>
    <row r="3472" spans="6:6" x14ac:dyDescent="0.35">
      <c r="F3472"/>
    </row>
    <row r="3473" spans="6:6" x14ac:dyDescent="0.35">
      <c r="F3473"/>
    </row>
    <row r="3474" spans="6:6" x14ac:dyDescent="0.35">
      <c r="F3474"/>
    </row>
    <row r="3475" spans="6:6" x14ac:dyDescent="0.35">
      <c r="F3475"/>
    </row>
    <row r="3476" spans="6:6" x14ac:dyDescent="0.35">
      <c r="F3476"/>
    </row>
    <row r="3477" spans="6:6" x14ac:dyDescent="0.35">
      <c r="F3477"/>
    </row>
    <row r="3478" spans="6:6" x14ac:dyDescent="0.35">
      <c r="F3478"/>
    </row>
    <row r="3479" spans="6:6" x14ac:dyDescent="0.35">
      <c r="F3479"/>
    </row>
    <row r="3480" spans="6:6" x14ac:dyDescent="0.35">
      <c r="F3480"/>
    </row>
    <row r="3481" spans="6:6" x14ac:dyDescent="0.35">
      <c r="F3481"/>
    </row>
    <row r="3482" spans="6:6" x14ac:dyDescent="0.35">
      <c r="F3482"/>
    </row>
    <row r="3483" spans="6:6" x14ac:dyDescent="0.35">
      <c r="F3483"/>
    </row>
    <row r="3484" spans="6:6" x14ac:dyDescent="0.35">
      <c r="F3484"/>
    </row>
    <row r="3485" spans="6:6" x14ac:dyDescent="0.35">
      <c r="F3485"/>
    </row>
    <row r="3486" spans="6:6" x14ac:dyDescent="0.35">
      <c r="F3486"/>
    </row>
    <row r="3487" spans="6:6" x14ac:dyDescent="0.35">
      <c r="F3487"/>
    </row>
    <row r="3488" spans="6:6" x14ac:dyDescent="0.35">
      <c r="F3488"/>
    </row>
    <row r="3489" spans="6:6" x14ac:dyDescent="0.35">
      <c r="F3489"/>
    </row>
    <row r="3490" spans="6:6" x14ac:dyDescent="0.35">
      <c r="F3490"/>
    </row>
    <row r="3491" spans="6:6" x14ac:dyDescent="0.35">
      <c r="F3491"/>
    </row>
    <row r="3492" spans="6:6" x14ac:dyDescent="0.35">
      <c r="F3492"/>
    </row>
    <row r="3493" spans="6:6" x14ac:dyDescent="0.35">
      <c r="F3493"/>
    </row>
    <row r="3494" spans="6:6" x14ac:dyDescent="0.35">
      <c r="F3494"/>
    </row>
    <row r="3495" spans="6:6" x14ac:dyDescent="0.35">
      <c r="F3495"/>
    </row>
    <row r="3496" spans="6:6" x14ac:dyDescent="0.35">
      <c r="F3496"/>
    </row>
    <row r="3497" spans="6:6" x14ac:dyDescent="0.35">
      <c r="F3497"/>
    </row>
    <row r="3498" spans="6:6" x14ac:dyDescent="0.35">
      <c r="F3498"/>
    </row>
    <row r="3499" spans="6:6" x14ac:dyDescent="0.35">
      <c r="F3499"/>
    </row>
    <row r="3500" spans="6:6" x14ac:dyDescent="0.35">
      <c r="F3500"/>
    </row>
    <row r="3501" spans="6:6" x14ac:dyDescent="0.35">
      <c r="F3501"/>
    </row>
    <row r="3502" spans="6:6" x14ac:dyDescent="0.35">
      <c r="F3502"/>
    </row>
    <row r="3503" spans="6:6" x14ac:dyDescent="0.35">
      <c r="F3503"/>
    </row>
    <row r="3504" spans="6:6" x14ac:dyDescent="0.35">
      <c r="F3504"/>
    </row>
    <row r="3505" spans="6:6" x14ac:dyDescent="0.35">
      <c r="F3505"/>
    </row>
    <row r="3506" spans="6:6" x14ac:dyDescent="0.35">
      <c r="F3506"/>
    </row>
    <row r="3507" spans="6:6" x14ac:dyDescent="0.35">
      <c r="F3507"/>
    </row>
    <row r="3508" spans="6:6" x14ac:dyDescent="0.35">
      <c r="F3508"/>
    </row>
    <row r="3509" spans="6:6" x14ac:dyDescent="0.35">
      <c r="F3509"/>
    </row>
    <row r="3510" spans="6:6" x14ac:dyDescent="0.35">
      <c r="F3510"/>
    </row>
    <row r="3511" spans="6:6" x14ac:dyDescent="0.35">
      <c r="F3511"/>
    </row>
    <row r="3512" spans="6:6" x14ac:dyDescent="0.35">
      <c r="F3512"/>
    </row>
    <row r="3513" spans="6:6" x14ac:dyDescent="0.35">
      <c r="F3513"/>
    </row>
    <row r="3514" spans="6:6" x14ac:dyDescent="0.35">
      <c r="F3514"/>
    </row>
    <row r="3515" spans="6:6" x14ac:dyDescent="0.35">
      <c r="F3515"/>
    </row>
    <row r="3516" spans="6:6" x14ac:dyDescent="0.35">
      <c r="F3516"/>
    </row>
    <row r="3517" spans="6:6" x14ac:dyDescent="0.35">
      <c r="F3517"/>
    </row>
    <row r="3518" spans="6:6" x14ac:dyDescent="0.35">
      <c r="F3518"/>
    </row>
    <row r="3519" spans="6:6" x14ac:dyDescent="0.35">
      <c r="F3519"/>
    </row>
    <row r="3520" spans="6:6" x14ac:dyDescent="0.35">
      <c r="F3520"/>
    </row>
    <row r="3521" spans="6:6" x14ac:dyDescent="0.35">
      <c r="F3521"/>
    </row>
    <row r="3522" spans="6:6" x14ac:dyDescent="0.35">
      <c r="F3522"/>
    </row>
    <row r="3523" spans="6:6" x14ac:dyDescent="0.35">
      <c r="F3523"/>
    </row>
    <row r="3524" spans="6:6" x14ac:dyDescent="0.35">
      <c r="F3524"/>
    </row>
    <row r="3525" spans="6:6" x14ac:dyDescent="0.35">
      <c r="F3525"/>
    </row>
    <row r="3526" spans="6:6" x14ac:dyDescent="0.35">
      <c r="F3526"/>
    </row>
    <row r="3527" spans="6:6" x14ac:dyDescent="0.35">
      <c r="F3527"/>
    </row>
    <row r="3528" spans="6:6" x14ac:dyDescent="0.35">
      <c r="F3528"/>
    </row>
    <row r="3529" spans="6:6" x14ac:dyDescent="0.35">
      <c r="F3529"/>
    </row>
    <row r="3530" spans="6:6" x14ac:dyDescent="0.35">
      <c r="F3530"/>
    </row>
    <row r="3531" spans="6:6" x14ac:dyDescent="0.35">
      <c r="F3531"/>
    </row>
    <row r="3532" spans="6:6" x14ac:dyDescent="0.35">
      <c r="F3532"/>
    </row>
    <row r="3533" spans="6:6" x14ac:dyDescent="0.35">
      <c r="F3533"/>
    </row>
    <row r="3534" spans="6:6" x14ac:dyDescent="0.35">
      <c r="F3534"/>
    </row>
    <row r="3535" spans="6:6" x14ac:dyDescent="0.35">
      <c r="F3535"/>
    </row>
    <row r="3536" spans="6:6" x14ac:dyDescent="0.35">
      <c r="F3536"/>
    </row>
    <row r="3537" spans="6:6" x14ac:dyDescent="0.35">
      <c r="F3537"/>
    </row>
    <row r="3538" spans="6:6" x14ac:dyDescent="0.35">
      <c r="F3538"/>
    </row>
    <row r="3539" spans="6:6" x14ac:dyDescent="0.35">
      <c r="F3539"/>
    </row>
    <row r="3540" spans="6:6" x14ac:dyDescent="0.35">
      <c r="F3540"/>
    </row>
    <row r="3541" spans="6:6" x14ac:dyDescent="0.35">
      <c r="F3541"/>
    </row>
    <row r="3542" spans="6:6" x14ac:dyDescent="0.35">
      <c r="F3542"/>
    </row>
    <row r="3543" spans="6:6" x14ac:dyDescent="0.35">
      <c r="F3543"/>
    </row>
    <row r="3544" spans="6:6" x14ac:dyDescent="0.35">
      <c r="F3544"/>
    </row>
    <row r="3545" spans="6:6" x14ac:dyDescent="0.35">
      <c r="F3545"/>
    </row>
    <row r="3546" spans="6:6" x14ac:dyDescent="0.35">
      <c r="F3546"/>
    </row>
    <row r="3547" spans="6:6" x14ac:dyDescent="0.35">
      <c r="F3547"/>
    </row>
    <row r="3548" spans="6:6" x14ac:dyDescent="0.35">
      <c r="F3548"/>
    </row>
    <row r="3549" spans="6:6" x14ac:dyDescent="0.35">
      <c r="F3549"/>
    </row>
    <row r="3550" spans="6:6" x14ac:dyDescent="0.35">
      <c r="F3550"/>
    </row>
    <row r="3551" spans="6:6" x14ac:dyDescent="0.35">
      <c r="F3551"/>
    </row>
    <row r="3552" spans="6:6" x14ac:dyDescent="0.35">
      <c r="F3552"/>
    </row>
    <row r="3553" spans="6:6" x14ac:dyDescent="0.35">
      <c r="F3553"/>
    </row>
    <row r="3554" spans="6:6" x14ac:dyDescent="0.35">
      <c r="F3554"/>
    </row>
    <row r="3555" spans="6:6" x14ac:dyDescent="0.35">
      <c r="F3555"/>
    </row>
    <row r="3556" spans="6:6" x14ac:dyDescent="0.35">
      <c r="F3556"/>
    </row>
    <row r="3557" spans="6:6" x14ac:dyDescent="0.35">
      <c r="F3557"/>
    </row>
    <row r="3558" spans="6:6" x14ac:dyDescent="0.35">
      <c r="F3558"/>
    </row>
    <row r="3559" spans="6:6" x14ac:dyDescent="0.35">
      <c r="F3559"/>
    </row>
    <row r="3560" spans="6:6" x14ac:dyDescent="0.35">
      <c r="F3560"/>
    </row>
    <row r="3561" spans="6:6" x14ac:dyDescent="0.35">
      <c r="F3561"/>
    </row>
    <row r="3562" spans="6:6" x14ac:dyDescent="0.35">
      <c r="F3562"/>
    </row>
    <row r="3563" spans="6:6" x14ac:dyDescent="0.35">
      <c r="F3563"/>
    </row>
    <row r="3564" spans="6:6" x14ac:dyDescent="0.35">
      <c r="F3564"/>
    </row>
    <row r="3565" spans="6:6" x14ac:dyDescent="0.35">
      <c r="F3565"/>
    </row>
    <row r="3566" spans="6:6" x14ac:dyDescent="0.35">
      <c r="F3566"/>
    </row>
    <row r="3567" spans="6:6" x14ac:dyDescent="0.35">
      <c r="F3567"/>
    </row>
    <row r="3568" spans="6:6" x14ac:dyDescent="0.35">
      <c r="F3568"/>
    </row>
    <row r="3569" spans="6:6" x14ac:dyDescent="0.35">
      <c r="F3569"/>
    </row>
    <row r="3570" spans="6:6" x14ac:dyDescent="0.35">
      <c r="F3570"/>
    </row>
    <row r="3571" spans="6:6" x14ac:dyDescent="0.35">
      <c r="F3571"/>
    </row>
    <row r="3572" spans="6:6" x14ac:dyDescent="0.35">
      <c r="F3572"/>
    </row>
    <row r="3573" spans="6:6" x14ac:dyDescent="0.35">
      <c r="F3573"/>
    </row>
    <row r="3574" spans="6:6" x14ac:dyDescent="0.35">
      <c r="F3574"/>
    </row>
    <row r="3575" spans="6:6" x14ac:dyDescent="0.35">
      <c r="F3575"/>
    </row>
    <row r="3576" spans="6:6" x14ac:dyDescent="0.35">
      <c r="F3576"/>
    </row>
    <row r="3577" spans="6:6" x14ac:dyDescent="0.35">
      <c r="F3577"/>
    </row>
    <row r="3578" spans="6:6" x14ac:dyDescent="0.35">
      <c r="F3578"/>
    </row>
    <row r="3579" spans="6:6" x14ac:dyDescent="0.35">
      <c r="F3579"/>
    </row>
    <row r="3580" spans="6:6" x14ac:dyDescent="0.35">
      <c r="F3580"/>
    </row>
    <row r="3581" spans="6:6" x14ac:dyDescent="0.35">
      <c r="F3581"/>
    </row>
    <row r="3582" spans="6:6" x14ac:dyDescent="0.35">
      <c r="F3582"/>
    </row>
    <row r="3583" spans="6:6" x14ac:dyDescent="0.35">
      <c r="F3583"/>
    </row>
    <row r="3584" spans="6:6" x14ac:dyDescent="0.35">
      <c r="F3584"/>
    </row>
    <row r="3585" spans="6:6" x14ac:dyDescent="0.35">
      <c r="F3585"/>
    </row>
    <row r="3586" spans="6:6" x14ac:dyDescent="0.35">
      <c r="F3586"/>
    </row>
    <row r="3587" spans="6:6" x14ac:dyDescent="0.35">
      <c r="F3587"/>
    </row>
    <row r="3588" spans="6:6" x14ac:dyDescent="0.35">
      <c r="F3588"/>
    </row>
    <row r="3589" spans="6:6" x14ac:dyDescent="0.35">
      <c r="F3589"/>
    </row>
    <row r="3590" spans="6:6" x14ac:dyDescent="0.35">
      <c r="F3590"/>
    </row>
    <row r="3591" spans="6:6" x14ac:dyDescent="0.35">
      <c r="F3591"/>
    </row>
    <row r="3592" spans="6:6" x14ac:dyDescent="0.35">
      <c r="F3592"/>
    </row>
    <row r="3593" spans="6:6" x14ac:dyDescent="0.35">
      <c r="F3593"/>
    </row>
    <row r="3594" spans="6:6" x14ac:dyDescent="0.35">
      <c r="F3594"/>
    </row>
    <row r="3595" spans="6:6" x14ac:dyDescent="0.35">
      <c r="F3595"/>
    </row>
    <row r="3596" spans="6:6" x14ac:dyDescent="0.35">
      <c r="F3596"/>
    </row>
    <row r="3597" spans="6:6" x14ac:dyDescent="0.35">
      <c r="F3597"/>
    </row>
    <row r="3598" spans="6:6" x14ac:dyDescent="0.35">
      <c r="F3598"/>
    </row>
    <row r="3599" spans="6:6" x14ac:dyDescent="0.35">
      <c r="F3599"/>
    </row>
    <row r="3600" spans="6:6" x14ac:dyDescent="0.35">
      <c r="F3600"/>
    </row>
    <row r="3601" spans="6:6" x14ac:dyDescent="0.35">
      <c r="F3601"/>
    </row>
    <row r="3602" spans="6:6" x14ac:dyDescent="0.35">
      <c r="F3602"/>
    </row>
    <row r="3603" spans="6:6" x14ac:dyDescent="0.35">
      <c r="F3603"/>
    </row>
    <row r="3604" spans="6:6" x14ac:dyDescent="0.35">
      <c r="F3604"/>
    </row>
    <row r="3605" spans="6:6" x14ac:dyDescent="0.35">
      <c r="F3605"/>
    </row>
    <row r="3606" spans="6:6" x14ac:dyDescent="0.35">
      <c r="F3606"/>
    </row>
    <row r="3607" spans="6:6" x14ac:dyDescent="0.35">
      <c r="F3607"/>
    </row>
    <row r="3608" spans="6:6" x14ac:dyDescent="0.35">
      <c r="F3608"/>
    </row>
    <row r="3609" spans="6:6" x14ac:dyDescent="0.35">
      <c r="F3609"/>
    </row>
    <row r="3610" spans="6:6" x14ac:dyDescent="0.35">
      <c r="F3610"/>
    </row>
    <row r="3611" spans="6:6" x14ac:dyDescent="0.35">
      <c r="F3611"/>
    </row>
    <row r="3612" spans="6:6" x14ac:dyDescent="0.35">
      <c r="F3612"/>
    </row>
    <row r="3613" spans="6:6" x14ac:dyDescent="0.35">
      <c r="F3613"/>
    </row>
    <row r="3614" spans="6:6" x14ac:dyDescent="0.35">
      <c r="F3614"/>
    </row>
    <row r="3615" spans="6:6" x14ac:dyDescent="0.35">
      <c r="F3615"/>
    </row>
    <row r="3616" spans="6:6" x14ac:dyDescent="0.35">
      <c r="F3616"/>
    </row>
    <row r="3617" spans="6:6" x14ac:dyDescent="0.35">
      <c r="F3617"/>
    </row>
    <row r="3618" spans="6:6" x14ac:dyDescent="0.35">
      <c r="F3618"/>
    </row>
    <row r="3619" spans="6:6" x14ac:dyDescent="0.35">
      <c r="F3619"/>
    </row>
    <row r="3620" spans="6:6" x14ac:dyDescent="0.35">
      <c r="F3620"/>
    </row>
    <row r="3621" spans="6:6" x14ac:dyDescent="0.35">
      <c r="F3621"/>
    </row>
    <row r="3622" spans="6:6" x14ac:dyDescent="0.35">
      <c r="F3622"/>
    </row>
    <row r="3623" spans="6:6" x14ac:dyDescent="0.35">
      <c r="F3623"/>
    </row>
    <row r="3624" spans="6:6" x14ac:dyDescent="0.35">
      <c r="F3624"/>
    </row>
    <row r="3625" spans="6:6" x14ac:dyDescent="0.35">
      <c r="F3625"/>
    </row>
    <row r="3626" spans="6:6" x14ac:dyDescent="0.35">
      <c r="F3626"/>
    </row>
    <row r="3627" spans="6:6" x14ac:dyDescent="0.35">
      <c r="F3627"/>
    </row>
    <row r="3628" spans="6:6" x14ac:dyDescent="0.35">
      <c r="F3628"/>
    </row>
    <row r="3629" spans="6:6" x14ac:dyDescent="0.35">
      <c r="F3629"/>
    </row>
    <row r="3630" spans="6:6" x14ac:dyDescent="0.35">
      <c r="F3630"/>
    </row>
    <row r="3631" spans="6:6" x14ac:dyDescent="0.35">
      <c r="F3631"/>
    </row>
    <row r="3632" spans="6:6" x14ac:dyDescent="0.35">
      <c r="F3632"/>
    </row>
    <row r="3633" spans="6:6" x14ac:dyDescent="0.35">
      <c r="F3633"/>
    </row>
    <row r="3634" spans="6:6" x14ac:dyDescent="0.35">
      <c r="F3634"/>
    </row>
    <row r="3635" spans="6:6" x14ac:dyDescent="0.35">
      <c r="F3635"/>
    </row>
    <row r="3636" spans="6:6" x14ac:dyDescent="0.35">
      <c r="F3636"/>
    </row>
    <row r="3637" spans="6:6" x14ac:dyDescent="0.35">
      <c r="F3637"/>
    </row>
    <row r="3638" spans="6:6" x14ac:dyDescent="0.35">
      <c r="F3638"/>
    </row>
    <row r="3639" spans="6:6" x14ac:dyDescent="0.35">
      <c r="F3639"/>
    </row>
    <row r="3640" spans="6:6" x14ac:dyDescent="0.35">
      <c r="F3640"/>
    </row>
    <row r="3641" spans="6:6" x14ac:dyDescent="0.35">
      <c r="F3641"/>
    </row>
    <row r="3642" spans="6:6" x14ac:dyDescent="0.35">
      <c r="F3642"/>
    </row>
    <row r="3643" spans="6:6" x14ac:dyDescent="0.35">
      <c r="F3643"/>
    </row>
    <row r="3644" spans="6:6" x14ac:dyDescent="0.35">
      <c r="F3644"/>
    </row>
    <row r="3645" spans="6:6" x14ac:dyDescent="0.35">
      <c r="F3645"/>
    </row>
    <row r="3646" spans="6:6" x14ac:dyDescent="0.35">
      <c r="F3646"/>
    </row>
    <row r="3647" spans="6:6" x14ac:dyDescent="0.35">
      <c r="F3647"/>
    </row>
    <row r="3648" spans="6:6" x14ac:dyDescent="0.35">
      <c r="F3648"/>
    </row>
    <row r="3649" spans="6:6" x14ac:dyDescent="0.35">
      <c r="F3649"/>
    </row>
    <row r="3650" spans="6:6" x14ac:dyDescent="0.35">
      <c r="F3650"/>
    </row>
    <row r="3651" spans="6:6" x14ac:dyDescent="0.35">
      <c r="F3651"/>
    </row>
    <row r="3652" spans="6:6" x14ac:dyDescent="0.35">
      <c r="F3652"/>
    </row>
    <row r="3653" spans="6:6" x14ac:dyDescent="0.35">
      <c r="F3653"/>
    </row>
    <row r="3654" spans="6:6" x14ac:dyDescent="0.35">
      <c r="F3654"/>
    </row>
    <row r="3655" spans="6:6" x14ac:dyDescent="0.35">
      <c r="F3655"/>
    </row>
    <row r="3656" spans="6:6" x14ac:dyDescent="0.35">
      <c r="F3656"/>
    </row>
    <row r="3657" spans="6:6" x14ac:dyDescent="0.35">
      <c r="F3657"/>
    </row>
    <row r="3658" spans="6:6" x14ac:dyDescent="0.35">
      <c r="F3658"/>
    </row>
    <row r="3659" spans="6:6" x14ac:dyDescent="0.35">
      <c r="F3659"/>
    </row>
    <row r="3660" spans="6:6" x14ac:dyDescent="0.35">
      <c r="F3660"/>
    </row>
    <row r="3661" spans="6:6" x14ac:dyDescent="0.35">
      <c r="F3661"/>
    </row>
    <row r="3662" spans="6:6" x14ac:dyDescent="0.35">
      <c r="F3662"/>
    </row>
    <row r="3663" spans="6:6" x14ac:dyDescent="0.35">
      <c r="F3663"/>
    </row>
    <row r="3664" spans="6:6" x14ac:dyDescent="0.35">
      <c r="F3664"/>
    </row>
    <row r="3665" spans="6:6" x14ac:dyDescent="0.35">
      <c r="F3665"/>
    </row>
    <row r="3666" spans="6:6" x14ac:dyDescent="0.35">
      <c r="F3666"/>
    </row>
    <row r="3667" spans="6:6" x14ac:dyDescent="0.35">
      <c r="F3667"/>
    </row>
    <row r="3668" spans="6:6" x14ac:dyDescent="0.35">
      <c r="F3668"/>
    </row>
    <row r="3669" spans="6:6" x14ac:dyDescent="0.35">
      <c r="F3669"/>
    </row>
    <row r="3670" spans="6:6" x14ac:dyDescent="0.35">
      <c r="F3670"/>
    </row>
    <row r="3671" spans="6:6" x14ac:dyDescent="0.35">
      <c r="F3671"/>
    </row>
    <row r="3672" spans="6:6" x14ac:dyDescent="0.35">
      <c r="F3672"/>
    </row>
    <row r="3673" spans="6:6" x14ac:dyDescent="0.35">
      <c r="F3673"/>
    </row>
    <row r="3674" spans="6:6" x14ac:dyDescent="0.35">
      <c r="F3674"/>
    </row>
    <row r="3675" spans="6:6" x14ac:dyDescent="0.35">
      <c r="F3675"/>
    </row>
    <row r="3676" spans="6:6" x14ac:dyDescent="0.35">
      <c r="F3676"/>
    </row>
    <row r="3677" spans="6:6" x14ac:dyDescent="0.35">
      <c r="F3677"/>
    </row>
    <row r="3678" spans="6:6" x14ac:dyDescent="0.35">
      <c r="F3678"/>
    </row>
    <row r="3679" spans="6:6" x14ac:dyDescent="0.35">
      <c r="F3679"/>
    </row>
    <row r="3680" spans="6:6" x14ac:dyDescent="0.35">
      <c r="F3680"/>
    </row>
    <row r="3681" spans="6:6" x14ac:dyDescent="0.35">
      <c r="F3681"/>
    </row>
    <row r="3682" spans="6:6" x14ac:dyDescent="0.35">
      <c r="F3682"/>
    </row>
    <row r="3683" spans="6:6" x14ac:dyDescent="0.35">
      <c r="F3683"/>
    </row>
    <row r="3684" spans="6:6" x14ac:dyDescent="0.35">
      <c r="F3684"/>
    </row>
    <row r="3685" spans="6:6" x14ac:dyDescent="0.35">
      <c r="F3685"/>
    </row>
    <row r="3686" spans="6:6" x14ac:dyDescent="0.35">
      <c r="F3686"/>
    </row>
    <row r="3687" spans="6:6" x14ac:dyDescent="0.35">
      <c r="F3687"/>
    </row>
    <row r="3688" spans="6:6" x14ac:dyDescent="0.35">
      <c r="F3688"/>
    </row>
    <row r="3689" spans="6:6" x14ac:dyDescent="0.35">
      <c r="F3689"/>
    </row>
    <row r="3690" spans="6:6" x14ac:dyDescent="0.35">
      <c r="F3690"/>
    </row>
    <row r="3691" spans="6:6" x14ac:dyDescent="0.35">
      <c r="F3691"/>
    </row>
    <row r="3692" spans="6:6" x14ac:dyDescent="0.35">
      <c r="F3692"/>
    </row>
    <row r="3693" spans="6:6" x14ac:dyDescent="0.35">
      <c r="F3693"/>
    </row>
    <row r="3694" spans="6:6" x14ac:dyDescent="0.35">
      <c r="F3694"/>
    </row>
    <row r="3695" spans="6:6" x14ac:dyDescent="0.35">
      <c r="F3695"/>
    </row>
    <row r="3696" spans="6:6" x14ac:dyDescent="0.35">
      <c r="F3696"/>
    </row>
    <row r="3697" spans="6:6" x14ac:dyDescent="0.35">
      <c r="F3697"/>
    </row>
    <row r="3698" spans="6:6" x14ac:dyDescent="0.35">
      <c r="F3698"/>
    </row>
    <row r="3699" spans="6:6" x14ac:dyDescent="0.35">
      <c r="F3699"/>
    </row>
    <row r="3700" spans="6:6" x14ac:dyDescent="0.35">
      <c r="F3700"/>
    </row>
    <row r="3701" spans="6:6" x14ac:dyDescent="0.35">
      <c r="F3701"/>
    </row>
    <row r="3702" spans="6:6" x14ac:dyDescent="0.35">
      <c r="F3702"/>
    </row>
    <row r="3703" spans="6:6" x14ac:dyDescent="0.35">
      <c r="F3703"/>
    </row>
    <row r="3704" spans="6:6" x14ac:dyDescent="0.35">
      <c r="F3704"/>
    </row>
    <row r="3705" spans="6:6" x14ac:dyDescent="0.35">
      <c r="F3705"/>
    </row>
    <row r="3706" spans="6:6" x14ac:dyDescent="0.35">
      <c r="F3706"/>
    </row>
    <row r="3707" spans="6:6" x14ac:dyDescent="0.35">
      <c r="F3707"/>
    </row>
    <row r="3708" spans="6:6" x14ac:dyDescent="0.35">
      <c r="F3708"/>
    </row>
    <row r="3709" spans="6:6" x14ac:dyDescent="0.35">
      <c r="F3709"/>
    </row>
    <row r="3710" spans="6:6" x14ac:dyDescent="0.35">
      <c r="F3710"/>
    </row>
    <row r="3711" spans="6:6" x14ac:dyDescent="0.35">
      <c r="F3711"/>
    </row>
    <row r="3712" spans="6:6" x14ac:dyDescent="0.35">
      <c r="F3712"/>
    </row>
    <row r="3713" spans="6:6" x14ac:dyDescent="0.35">
      <c r="F3713"/>
    </row>
    <row r="3714" spans="6:6" x14ac:dyDescent="0.35">
      <c r="F3714"/>
    </row>
    <row r="3715" spans="6:6" x14ac:dyDescent="0.35">
      <c r="F3715"/>
    </row>
    <row r="3716" spans="6:6" x14ac:dyDescent="0.35">
      <c r="F3716"/>
    </row>
    <row r="3717" spans="6:6" x14ac:dyDescent="0.35">
      <c r="F3717"/>
    </row>
    <row r="3718" spans="6:6" x14ac:dyDescent="0.35">
      <c r="F3718"/>
    </row>
    <row r="3719" spans="6:6" x14ac:dyDescent="0.35">
      <c r="F3719"/>
    </row>
    <row r="3720" spans="6:6" x14ac:dyDescent="0.35">
      <c r="F3720"/>
    </row>
    <row r="3721" spans="6:6" x14ac:dyDescent="0.35">
      <c r="F3721"/>
    </row>
    <row r="3722" spans="6:6" x14ac:dyDescent="0.35">
      <c r="F3722"/>
    </row>
    <row r="3723" spans="6:6" x14ac:dyDescent="0.35">
      <c r="F3723"/>
    </row>
    <row r="3724" spans="6:6" x14ac:dyDescent="0.35">
      <c r="F3724"/>
    </row>
    <row r="3725" spans="6:6" x14ac:dyDescent="0.35">
      <c r="F3725"/>
    </row>
    <row r="3726" spans="6:6" x14ac:dyDescent="0.35">
      <c r="F3726"/>
    </row>
    <row r="3727" spans="6:6" x14ac:dyDescent="0.35">
      <c r="F3727"/>
    </row>
    <row r="3728" spans="6:6" x14ac:dyDescent="0.35">
      <c r="F3728"/>
    </row>
    <row r="3729" spans="6:6" x14ac:dyDescent="0.35">
      <c r="F3729"/>
    </row>
    <row r="3730" spans="6:6" x14ac:dyDescent="0.35">
      <c r="F3730"/>
    </row>
    <row r="3731" spans="6:6" x14ac:dyDescent="0.35">
      <c r="F3731"/>
    </row>
    <row r="3732" spans="6:6" x14ac:dyDescent="0.35">
      <c r="F3732"/>
    </row>
    <row r="3733" spans="6:6" x14ac:dyDescent="0.35">
      <c r="F3733"/>
    </row>
    <row r="3734" spans="6:6" x14ac:dyDescent="0.35">
      <c r="F3734"/>
    </row>
    <row r="3735" spans="6:6" x14ac:dyDescent="0.35">
      <c r="F3735"/>
    </row>
    <row r="3736" spans="6:6" x14ac:dyDescent="0.35">
      <c r="F3736"/>
    </row>
    <row r="3737" spans="6:6" x14ac:dyDescent="0.35">
      <c r="F3737"/>
    </row>
    <row r="3738" spans="6:6" x14ac:dyDescent="0.35">
      <c r="F3738"/>
    </row>
    <row r="3739" spans="6:6" x14ac:dyDescent="0.35">
      <c r="F3739"/>
    </row>
    <row r="3740" spans="6:6" x14ac:dyDescent="0.35">
      <c r="F3740"/>
    </row>
    <row r="3741" spans="6:6" x14ac:dyDescent="0.35">
      <c r="F3741"/>
    </row>
    <row r="3742" spans="6:6" x14ac:dyDescent="0.35">
      <c r="F3742"/>
    </row>
    <row r="3743" spans="6:6" x14ac:dyDescent="0.35">
      <c r="F3743"/>
    </row>
    <row r="3744" spans="6:6" x14ac:dyDescent="0.35">
      <c r="F3744"/>
    </row>
    <row r="3745" spans="6:6" x14ac:dyDescent="0.35">
      <c r="F3745"/>
    </row>
    <row r="3746" spans="6:6" x14ac:dyDescent="0.35">
      <c r="F3746"/>
    </row>
    <row r="3747" spans="6:6" x14ac:dyDescent="0.35">
      <c r="F3747"/>
    </row>
    <row r="3748" spans="6:6" x14ac:dyDescent="0.35">
      <c r="F3748"/>
    </row>
    <row r="3749" spans="6:6" x14ac:dyDescent="0.35">
      <c r="F3749"/>
    </row>
    <row r="3750" spans="6:6" x14ac:dyDescent="0.35">
      <c r="F3750"/>
    </row>
    <row r="3751" spans="6:6" x14ac:dyDescent="0.35">
      <c r="F3751"/>
    </row>
    <row r="3752" spans="6:6" x14ac:dyDescent="0.35">
      <c r="F3752"/>
    </row>
    <row r="3753" spans="6:6" x14ac:dyDescent="0.35">
      <c r="F3753"/>
    </row>
    <row r="3754" spans="6:6" x14ac:dyDescent="0.35">
      <c r="F3754"/>
    </row>
    <row r="3755" spans="6:6" x14ac:dyDescent="0.35">
      <c r="F3755"/>
    </row>
    <row r="3756" spans="6:6" x14ac:dyDescent="0.35">
      <c r="F3756"/>
    </row>
    <row r="3757" spans="6:6" x14ac:dyDescent="0.35">
      <c r="F3757"/>
    </row>
    <row r="3758" spans="6:6" x14ac:dyDescent="0.35">
      <c r="F3758"/>
    </row>
    <row r="3759" spans="6:6" x14ac:dyDescent="0.35">
      <c r="F3759"/>
    </row>
    <row r="3760" spans="6:6" x14ac:dyDescent="0.35">
      <c r="F3760"/>
    </row>
    <row r="3761" spans="6:6" x14ac:dyDescent="0.35">
      <c r="F3761"/>
    </row>
    <row r="3762" spans="6:6" x14ac:dyDescent="0.35">
      <c r="F3762"/>
    </row>
    <row r="3763" spans="6:6" x14ac:dyDescent="0.35">
      <c r="F3763"/>
    </row>
    <row r="3764" spans="6:6" x14ac:dyDescent="0.35">
      <c r="F3764"/>
    </row>
    <row r="3765" spans="6:6" x14ac:dyDescent="0.35">
      <c r="F3765"/>
    </row>
    <row r="3766" spans="6:6" x14ac:dyDescent="0.35">
      <c r="F3766"/>
    </row>
    <row r="3767" spans="6:6" x14ac:dyDescent="0.35">
      <c r="F3767"/>
    </row>
    <row r="3768" spans="6:6" x14ac:dyDescent="0.35">
      <c r="F3768"/>
    </row>
    <row r="3769" spans="6:6" x14ac:dyDescent="0.35">
      <c r="F3769"/>
    </row>
    <row r="3770" spans="6:6" x14ac:dyDescent="0.35">
      <c r="F3770"/>
    </row>
    <row r="3771" spans="6:6" x14ac:dyDescent="0.35">
      <c r="F3771"/>
    </row>
    <row r="3772" spans="6:6" x14ac:dyDescent="0.35">
      <c r="F3772"/>
    </row>
    <row r="3773" spans="6:6" x14ac:dyDescent="0.35">
      <c r="F3773"/>
    </row>
    <row r="3774" spans="6:6" x14ac:dyDescent="0.35">
      <c r="F3774"/>
    </row>
    <row r="3775" spans="6:6" x14ac:dyDescent="0.35">
      <c r="F3775"/>
    </row>
    <row r="3776" spans="6:6" x14ac:dyDescent="0.35">
      <c r="F3776"/>
    </row>
    <row r="3777" spans="6:6" x14ac:dyDescent="0.35">
      <c r="F3777"/>
    </row>
    <row r="3778" spans="6:6" x14ac:dyDescent="0.35">
      <c r="F3778"/>
    </row>
    <row r="3779" spans="6:6" x14ac:dyDescent="0.35">
      <c r="F3779"/>
    </row>
    <row r="3780" spans="6:6" x14ac:dyDescent="0.35">
      <c r="F3780"/>
    </row>
    <row r="3781" spans="6:6" x14ac:dyDescent="0.35">
      <c r="F3781"/>
    </row>
    <row r="3782" spans="6:6" x14ac:dyDescent="0.35">
      <c r="F3782"/>
    </row>
    <row r="3783" spans="6:6" x14ac:dyDescent="0.35">
      <c r="F3783"/>
    </row>
    <row r="3784" spans="6:6" x14ac:dyDescent="0.35">
      <c r="F3784"/>
    </row>
    <row r="3785" spans="6:6" x14ac:dyDescent="0.35">
      <c r="F3785"/>
    </row>
    <row r="3786" spans="6:6" x14ac:dyDescent="0.35">
      <c r="F3786"/>
    </row>
    <row r="3787" spans="6:6" x14ac:dyDescent="0.35">
      <c r="F3787"/>
    </row>
    <row r="3788" spans="6:6" x14ac:dyDescent="0.35">
      <c r="F3788"/>
    </row>
    <row r="3789" spans="6:6" x14ac:dyDescent="0.35">
      <c r="F3789"/>
    </row>
    <row r="3790" spans="6:6" x14ac:dyDescent="0.35">
      <c r="F3790"/>
    </row>
    <row r="3791" spans="6:6" x14ac:dyDescent="0.35">
      <c r="F3791"/>
    </row>
    <row r="3792" spans="6:6" x14ac:dyDescent="0.35">
      <c r="F3792"/>
    </row>
    <row r="3793" spans="6:6" x14ac:dyDescent="0.35">
      <c r="F3793"/>
    </row>
    <row r="3794" spans="6:6" x14ac:dyDescent="0.35">
      <c r="F3794"/>
    </row>
    <row r="3795" spans="6:6" x14ac:dyDescent="0.35">
      <c r="F3795"/>
    </row>
    <row r="3796" spans="6:6" x14ac:dyDescent="0.35">
      <c r="F3796"/>
    </row>
    <row r="3797" spans="6:6" x14ac:dyDescent="0.35">
      <c r="F3797"/>
    </row>
    <row r="3798" spans="6:6" x14ac:dyDescent="0.35">
      <c r="F3798"/>
    </row>
    <row r="3799" spans="6:6" x14ac:dyDescent="0.35">
      <c r="F3799"/>
    </row>
    <row r="3800" spans="6:6" x14ac:dyDescent="0.35">
      <c r="F3800"/>
    </row>
    <row r="3801" spans="6:6" x14ac:dyDescent="0.35">
      <c r="F3801"/>
    </row>
    <row r="3802" spans="6:6" x14ac:dyDescent="0.35">
      <c r="F3802"/>
    </row>
    <row r="3803" spans="6:6" x14ac:dyDescent="0.35">
      <c r="F3803"/>
    </row>
    <row r="3804" spans="6:6" x14ac:dyDescent="0.35">
      <c r="F3804"/>
    </row>
    <row r="3805" spans="6:6" x14ac:dyDescent="0.35">
      <c r="F3805"/>
    </row>
    <row r="3806" spans="6:6" x14ac:dyDescent="0.35">
      <c r="F3806"/>
    </row>
    <row r="3807" spans="6:6" x14ac:dyDescent="0.35">
      <c r="F3807"/>
    </row>
    <row r="3808" spans="6:6" x14ac:dyDescent="0.35">
      <c r="F3808"/>
    </row>
    <row r="3809" spans="6:6" x14ac:dyDescent="0.35">
      <c r="F3809"/>
    </row>
    <row r="3810" spans="6:6" x14ac:dyDescent="0.35">
      <c r="F3810"/>
    </row>
    <row r="3811" spans="6:6" x14ac:dyDescent="0.35">
      <c r="F3811"/>
    </row>
    <row r="3812" spans="6:6" x14ac:dyDescent="0.35">
      <c r="F3812"/>
    </row>
    <row r="3813" spans="6:6" x14ac:dyDescent="0.35">
      <c r="F3813"/>
    </row>
    <row r="3814" spans="6:6" x14ac:dyDescent="0.35">
      <c r="F3814"/>
    </row>
    <row r="3815" spans="6:6" x14ac:dyDescent="0.35">
      <c r="F3815"/>
    </row>
    <row r="3816" spans="6:6" x14ac:dyDescent="0.35">
      <c r="F3816"/>
    </row>
    <row r="3817" spans="6:6" x14ac:dyDescent="0.35">
      <c r="F3817"/>
    </row>
    <row r="3818" spans="6:6" x14ac:dyDescent="0.35">
      <c r="F3818"/>
    </row>
    <row r="3819" spans="6:6" x14ac:dyDescent="0.35">
      <c r="F3819"/>
    </row>
    <row r="3820" spans="6:6" x14ac:dyDescent="0.35">
      <c r="F3820"/>
    </row>
    <row r="3821" spans="6:6" x14ac:dyDescent="0.35">
      <c r="F3821"/>
    </row>
    <row r="3822" spans="6:6" x14ac:dyDescent="0.35">
      <c r="F3822"/>
    </row>
    <row r="3823" spans="6:6" x14ac:dyDescent="0.35">
      <c r="F3823"/>
    </row>
    <row r="3824" spans="6:6" x14ac:dyDescent="0.35">
      <c r="F3824"/>
    </row>
    <row r="3825" spans="6:6" x14ac:dyDescent="0.35">
      <c r="F3825"/>
    </row>
  </sheetData>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5D6C-1705-4043-BF4F-27732E48E588}">
  <dimension ref="A1:T5001"/>
  <sheetViews>
    <sheetView topLeftCell="N1" zoomScale="104" zoomScaleNormal="104" workbookViewId="0">
      <selection activeCell="T3" sqref="T3"/>
    </sheetView>
  </sheetViews>
  <sheetFormatPr defaultRowHeight="14.5" x14ac:dyDescent="0.35"/>
  <cols>
    <col min="1" max="1" width="14.7265625" customWidth="1"/>
    <col min="2" max="2" width="10.26953125" customWidth="1"/>
    <col min="3" max="3" width="15.08984375" customWidth="1"/>
    <col min="4" max="4" width="13.26953125" customWidth="1"/>
    <col min="5" max="5" width="13.54296875" customWidth="1"/>
    <col min="6" max="6" width="17.453125" customWidth="1"/>
    <col min="7" max="8" width="14.81640625" customWidth="1"/>
    <col min="9" max="9" width="18.453125" customWidth="1"/>
    <col min="10" max="10" width="14.26953125" customWidth="1"/>
    <col min="11" max="11" width="19.08984375" customWidth="1"/>
    <col min="12" max="12" width="17.7265625" customWidth="1"/>
    <col min="13" max="13" width="18.6328125" customWidth="1"/>
    <col min="14" max="14" width="18.36328125" customWidth="1"/>
    <col min="15" max="15" width="17.1796875" customWidth="1"/>
    <col min="16" max="16" width="15.26953125" customWidth="1"/>
    <col min="17" max="17" width="15.08984375" customWidth="1"/>
    <col min="18" max="18" width="20.81640625" customWidth="1"/>
    <col min="19" max="19" width="20.08984375" customWidth="1"/>
    <col min="20" max="20" width="19.81640625" customWidth="1"/>
  </cols>
  <sheetData>
    <row r="1" spans="1:20" x14ac:dyDescent="0.35">
      <c r="A1" t="s">
        <v>0</v>
      </c>
      <c r="B1" t="s">
        <v>1</v>
      </c>
      <c r="C1" t="s">
        <v>3841</v>
      </c>
      <c r="D1" t="s">
        <v>2</v>
      </c>
      <c r="E1" t="s">
        <v>3</v>
      </c>
      <c r="F1" t="s">
        <v>4</v>
      </c>
      <c r="G1" t="s">
        <v>5</v>
      </c>
      <c r="H1" t="s">
        <v>3855</v>
      </c>
      <c r="I1" t="s">
        <v>6</v>
      </c>
      <c r="J1" t="s">
        <v>7</v>
      </c>
      <c r="K1" t="s">
        <v>8</v>
      </c>
      <c r="L1" t="s">
        <v>9</v>
      </c>
      <c r="M1" t="s">
        <v>3842</v>
      </c>
      <c r="N1" t="s">
        <v>10</v>
      </c>
      <c r="O1" t="s">
        <v>3889</v>
      </c>
      <c r="P1" t="s">
        <v>11</v>
      </c>
      <c r="Q1" t="s">
        <v>3844</v>
      </c>
      <c r="R1" t="s">
        <v>12</v>
      </c>
      <c r="S1" t="s">
        <v>3843</v>
      </c>
      <c r="T1" t="s">
        <v>3840</v>
      </c>
    </row>
    <row r="2" spans="1:20" x14ac:dyDescent="0.35">
      <c r="A2" t="s">
        <v>1367</v>
      </c>
      <c r="B2">
        <v>64</v>
      </c>
      <c r="C2" t="str">
        <f>IF(B2&lt;=25,"18-25",IF(B2&lt;=35,"26-35",IF(B2&lt;=45,"36-45",IF(B2&lt;=55,"46-55",IF(B2&lt;=65,"55-65","66-69")))))</f>
        <v>55-65</v>
      </c>
      <c r="D2" t="s">
        <v>21</v>
      </c>
      <c r="E2" t="s">
        <v>50</v>
      </c>
      <c r="F2">
        <v>112.85</v>
      </c>
      <c r="G2">
        <v>9</v>
      </c>
      <c r="H2">
        <f>Table1[[#This Row],[total_orders]]*Table1[[#This Row],[avg_order_value]]</f>
        <v>1015.65</v>
      </c>
      <c r="I2">
        <v>73</v>
      </c>
      <c r="J2">
        <v>0</v>
      </c>
      <c r="K2" t="s">
        <v>19</v>
      </c>
      <c r="L2">
        <v>50.5</v>
      </c>
      <c r="M2" t="str">
        <f t="shared" ref="M2:M65" si="0">IF(L2&lt;=20,"Low",IF(L2&lt;=50,"Medium","High"))</f>
        <v>High</v>
      </c>
      <c r="N2" s="1">
        <v>44679</v>
      </c>
      <c r="O2" s="1" t="str">
        <f>IF(YEAR(Table1[[#This Row],[customer_since]])&gt;=2023, "New",IF(YEAR(Table1[[#This Row],[customer_since]])&gt;=2021, "Medium", "Long term"))</f>
        <v>Medium</v>
      </c>
      <c r="P2">
        <v>51</v>
      </c>
      <c r="Q2" t="str">
        <f t="shared" ref="Q2:Q65" si="1">IF(P2&lt;=33,"Low",IF(P2&lt;=66,"Medium","High"))</f>
        <v>Medium</v>
      </c>
      <c r="R2">
        <v>0.37</v>
      </c>
      <c r="S2" t="str">
        <f t="shared" ref="S2:S65" si="2">IF(R2&lt;=0.2,"Low",IF(R2&lt;=0.5,"Medium","High"))</f>
        <v>Medium</v>
      </c>
    </row>
    <row r="3" spans="1:20" x14ac:dyDescent="0.35">
      <c r="A3" t="s">
        <v>1367</v>
      </c>
      <c r="B3">
        <v>35</v>
      </c>
      <c r="C3" t="str">
        <f t="shared" ref="C3:C65" si="3">IF(B3&lt;=25,"18-25",IF(B3&lt;=35,"26-35",IF(B3&lt;=45,"36-45",IF(B3&lt;=55,"46-55",IF(B3&lt;=65,"55-65","66-69")))))</f>
        <v>26-35</v>
      </c>
      <c r="D3" t="s">
        <v>21</v>
      </c>
      <c r="E3" t="s">
        <v>52</v>
      </c>
      <c r="F3">
        <v>252.38</v>
      </c>
      <c r="G3">
        <v>13</v>
      </c>
      <c r="H3">
        <f>Table1[[#This Row],[total_orders]]*Table1[[#This Row],[avg_order_value]]</f>
        <v>3280.94</v>
      </c>
      <c r="I3">
        <v>224</v>
      </c>
      <c r="J3">
        <v>0</v>
      </c>
      <c r="K3" t="s">
        <v>29</v>
      </c>
      <c r="L3">
        <v>86.8</v>
      </c>
      <c r="M3" t="str">
        <f t="shared" si="0"/>
        <v>High</v>
      </c>
      <c r="N3" s="1">
        <v>44055</v>
      </c>
      <c r="O3" s="1" t="str">
        <f>IF(YEAR(Table1[[#This Row],[customer_since]])&gt;=2023, "New",IF(YEAR(Table1[[#This Row],[customer_since]])&gt;=2021, "Medium", "Long term"))</f>
        <v>Long term</v>
      </c>
      <c r="P3">
        <v>99</v>
      </c>
      <c r="Q3" t="str">
        <f t="shared" si="1"/>
        <v>High</v>
      </c>
      <c r="R3">
        <v>0.15</v>
      </c>
      <c r="S3" t="str">
        <f t="shared" si="2"/>
        <v>Low</v>
      </c>
    </row>
    <row r="4" spans="1:20" x14ac:dyDescent="0.35">
      <c r="A4" t="s">
        <v>2977</v>
      </c>
      <c r="B4">
        <v>40</v>
      </c>
      <c r="C4" t="str">
        <f t="shared" si="3"/>
        <v>36-45</v>
      </c>
      <c r="D4" t="s">
        <v>14</v>
      </c>
      <c r="E4" t="s">
        <v>50</v>
      </c>
      <c r="F4">
        <v>90.38</v>
      </c>
      <c r="G4">
        <v>7</v>
      </c>
      <c r="H4">
        <f>Table1[[#This Row],[total_orders]]*Table1[[#This Row],[avg_order_value]]</f>
        <v>632.66</v>
      </c>
      <c r="I4">
        <v>255</v>
      </c>
      <c r="J4">
        <v>1</v>
      </c>
      <c r="K4" t="s">
        <v>16</v>
      </c>
      <c r="L4">
        <v>63.4</v>
      </c>
      <c r="M4" t="str">
        <f t="shared" si="0"/>
        <v>High</v>
      </c>
      <c r="N4" s="1">
        <v>44033</v>
      </c>
      <c r="O4" s="1" t="str">
        <f>IF(YEAR(Table1[[#This Row],[customer_since]])&gt;=2023, "New",IF(YEAR(Table1[[#This Row],[customer_since]])&gt;=2021, "Medium", "Long term"))</f>
        <v>Long term</v>
      </c>
      <c r="P4">
        <v>92</v>
      </c>
      <c r="Q4" t="str">
        <f t="shared" si="1"/>
        <v>High</v>
      </c>
      <c r="R4">
        <v>0.1</v>
      </c>
      <c r="S4" t="str">
        <f t="shared" si="2"/>
        <v>Low</v>
      </c>
    </row>
    <row r="5" spans="1:20" x14ac:dyDescent="0.35">
      <c r="A5" t="s">
        <v>368</v>
      </c>
      <c r="B5">
        <v>73</v>
      </c>
      <c r="C5" t="str">
        <f t="shared" si="3"/>
        <v>66-69</v>
      </c>
      <c r="D5" t="s">
        <v>14</v>
      </c>
      <c r="E5" t="s">
        <v>50</v>
      </c>
      <c r="F5">
        <v>94.98</v>
      </c>
      <c r="G5">
        <v>9</v>
      </c>
      <c r="H5">
        <f>Table1[[#This Row],[total_orders]]*Table1[[#This Row],[avg_order_value]]</f>
        <v>854.82</v>
      </c>
      <c r="I5">
        <v>150</v>
      </c>
      <c r="J5">
        <v>0</v>
      </c>
      <c r="K5" t="s">
        <v>29</v>
      </c>
      <c r="L5">
        <v>32</v>
      </c>
      <c r="M5" t="str">
        <f t="shared" si="0"/>
        <v>Medium</v>
      </c>
      <c r="N5" s="1">
        <v>44063</v>
      </c>
      <c r="O5" s="1" t="str">
        <f>IF(YEAR(Table1[[#This Row],[customer_since]])&gt;=2023, "New",IF(YEAR(Table1[[#This Row],[customer_since]])&gt;=2021, "Medium", "Long term"))</f>
        <v>Long term</v>
      </c>
      <c r="P5">
        <v>49</v>
      </c>
      <c r="Q5" t="str">
        <f t="shared" si="1"/>
        <v>Medium</v>
      </c>
      <c r="R5">
        <v>0.2</v>
      </c>
      <c r="S5" t="str">
        <f t="shared" si="2"/>
        <v>Low</v>
      </c>
    </row>
    <row r="6" spans="1:20" x14ac:dyDescent="0.35">
      <c r="A6" t="s">
        <v>781</v>
      </c>
      <c r="B6">
        <v>43</v>
      </c>
      <c r="C6" t="str">
        <f t="shared" si="3"/>
        <v>36-45</v>
      </c>
      <c r="D6" t="s">
        <v>21</v>
      </c>
      <c r="E6" t="s">
        <v>18</v>
      </c>
      <c r="F6">
        <v>27.5</v>
      </c>
      <c r="G6">
        <v>10</v>
      </c>
      <c r="H6">
        <f>Table1[[#This Row],[total_orders]]*Table1[[#This Row],[avg_order_value]]</f>
        <v>275</v>
      </c>
      <c r="I6">
        <v>150</v>
      </c>
      <c r="J6">
        <v>0</v>
      </c>
      <c r="K6" t="s">
        <v>16</v>
      </c>
      <c r="L6">
        <v>76.599999999999994</v>
      </c>
      <c r="M6" t="str">
        <f t="shared" si="0"/>
        <v>High</v>
      </c>
      <c r="N6" s="1">
        <v>45211</v>
      </c>
      <c r="O6" s="1" t="str">
        <f>IF(YEAR(Table1[[#This Row],[customer_since]])&gt;=2023, "New",IF(YEAR(Table1[[#This Row],[customer_since]])&gt;=2021, "Medium", "Long term"))</f>
        <v>New</v>
      </c>
      <c r="P6">
        <v>13</v>
      </c>
      <c r="Q6" t="str">
        <f t="shared" si="1"/>
        <v>Low</v>
      </c>
      <c r="R6">
        <v>0.14000000000000001</v>
      </c>
      <c r="S6" t="str">
        <f t="shared" si="2"/>
        <v>Low</v>
      </c>
    </row>
    <row r="7" spans="1:20" x14ac:dyDescent="0.35">
      <c r="A7" t="s">
        <v>2268</v>
      </c>
      <c r="B7">
        <v>26</v>
      </c>
      <c r="C7" t="str">
        <f t="shared" si="3"/>
        <v>26-35</v>
      </c>
      <c r="D7" t="s">
        <v>21</v>
      </c>
      <c r="E7" t="s">
        <v>50</v>
      </c>
      <c r="F7">
        <v>33.15</v>
      </c>
      <c r="G7">
        <v>6</v>
      </c>
      <c r="H7">
        <f>Table1[[#This Row],[total_orders]]*Table1[[#This Row],[avg_order_value]]</f>
        <v>198.89999999999998</v>
      </c>
      <c r="I7">
        <v>46</v>
      </c>
      <c r="J7">
        <v>0</v>
      </c>
      <c r="K7" t="s">
        <v>29</v>
      </c>
      <c r="L7">
        <v>0</v>
      </c>
      <c r="M7" t="str">
        <f t="shared" si="0"/>
        <v>Low</v>
      </c>
      <c r="N7" s="1">
        <v>44630</v>
      </c>
      <c r="O7" s="1" t="str">
        <f>IF(YEAR(Table1[[#This Row],[customer_since]])&gt;=2023, "New",IF(YEAR(Table1[[#This Row],[customer_since]])&gt;=2021, "Medium", "Long term"))</f>
        <v>Medium</v>
      </c>
      <c r="P7">
        <v>58</v>
      </c>
      <c r="Q7" t="str">
        <f t="shared" si="1"/>
        <v>Medium</v>
      </c>
      <c r="R7">
        <v>0.32</v>
      </c>
      <c r="S7" t="str">
        <f t="shared" si="2"/>
        <v>Medium</v>
      </c>
    </row>
    <row r="8" spans="1:20" x14ac:dyDescent="0.35">
      <c r="A8" t="s">
        <v>2036</v>
      </c>
      <c r="B8">
        <v>36</v>
      </c>
      <c r="C8" t="str">
        <f t="shared" si="3"/>
        <v>36-45</v>
      </c>
      <c r="D8" t="s">
        <v>21</v>
      </c>
      <c r="E8" t="s">
        <v>50</v>
      </c>
      <c r="F8">
        <v>161.06</v>
      </c>
      <c r="G8">
        <v>17</v>
      </c>
      <c r="H8">
        <f>Table1[[#This Row],[total_orders]]*Table1[[#This Row],[avg_order_value]]</f>
        <v>2738.02</v>
      </c>
      <c r="I8">
        <v>116</v>
      </c>
      <c r="J8">
        <v>0</v>
      </c>
      <c r="K8" t="s">
        <v>23</v>
      </c>
      <c r="L8">
        <v>10.1</v>
      </c>
      <c r="M8" t="str">
        <f t="shared" si="0"/>
        <v>Low</v>
      </c>
      <c r="N8" s="1">
        <v>44110</v>
      </c>
      <c r="O8" s="1" t="str">
        <f>IF(YEAR(Table1[[#This Row],[customer_since]])&gt;=2023, "New",IF(YEAR(Table1[[#This Row],[customer_since]])&gt;=2021, "Medium", "Long term"))</f>
        <v>Long term</v>
      </c>
      <c r="P8">
        <v>87</v>
      </c>
      <c r="Q8" t="str">
        <f t="shared" si="1"/>
        <v>High</v>
      </c>
      <c r="R8">
        <v>0.13</v>
      </c>
      <c r="S8" t="str">
        <f t="shared" si="2"/>
        <v>Low</v>
      </c>
    </row>
    <row r="9" spans="1:20" x14ac:dyDescent="0.35">
      <c r="A9" t="s">
        <v>606</v>
      </c>
      <c r="B9">
        <v>58</v>
      </c>
      <c r="C9" t="str">
        <f t="shared" si="3"/>
        <v>55-65</v>
      </c>
      <c r="D9" t="s">
        <v>21</v>
      </c>
      <c r="E9" t="s">
        <v>22</v>
      </c>
      <c r="F9">
        <v>114.96</v>
      </c>
      <c r="G9">
        <v>9</v>
      </c>
      <c r="H9">
        <f>Table1[[#This Row],[total_orders]]*Table1[[#This Row],[avg_order_value]]</f>
        <v>1034.6399999999999</v>
      </c>
      <c r="I9">
        <v>75</v>
      </c>
      <c r="J9">
        <v>0</v>
      </c>
      <c r="K9" t="s">
        <v>16</v>
      </c>
      <c r="L9">
        <v>95.2</v>
      </c>
      <c r="M9" t="str">
        <f t="shared" si="0"/>
        <v>High</v>
      </c>
      <c r="N9" s="1">
        <v>45477</v>
      </c>
      <c r="O9" s="1" t="str">
        <f>IF(YEAR(Table1[[#This Row],[customer_since]])&gt;=2023, "New",IF(YEAR(Table1[[#This Row],[customer_since]])&gt;=2021, "Medium", "Long term"))</f>
        <v>New</v>
      </c>
      <c r="P9">
        <v>55</v>
      </c>
      <c r="Q9" t="str">
        <f t="shared" si="1"/>
        <v>Medium</v>
      </c>
      <c r="R9">
        <v>0.18</v>
      </c>
      <c r="S9" t="str">
        <f t="shared" si="2"/>
        <v>Low</v>
      </c>
    </row>
    <row r="10" spans="1:20" x14ac:dyDescent="0.35">
      <c r="A10" t="s">
        <v>606</v>
      </c>
      <c r="B10">
        <v>57</v>
      </c>
      <c r="C10" t="str">
        <f t="shared" si="3"/>
        <v>55-65</v>
      </c>
      <c r="D10" t="s">
        <v>14</v>
      </c>
      <c r="E10" t="s">
        <v>28</v>
      </c>
      <c r="F10">
        <v>54.13</v>
      </c>
      <c r="G10">
        <v>11</v>
      </c>
      <c r="H10">
        <f>Table1[[#This Row],[total_orders]]*Table1[[#This Row],[avg_order_value]]</f>
        <v>595.43000000000006</v>
      </c>
      <c r="I10">
        <v>254</v>
      </c>
      <c r="J10">
        <v>0</v>
      </c>
      <c r="K10" t="s">
        <v>23</v>
      </c>
      <c r="L10">
        <v>0</v>
      </c>
      <c r="M10" t="str">
        <f t="shared" si="0"/>
        <v>Low</v>
      </c>
      <c r="N10" s="1">
        <v>45349</v>
      </c>
      <c r="O10" s="1" t="str">
        <f>IF(YEAR(Table1[[#This Row],[customer_since]])&gt;=2023, "New",IF(YEAR(Table1[[#This Row],[customer_since]])&gt;=2021, "Medium", "Long term"))</f>
        <v>New</v>
      </c>
      <c r="P10">
        <v>75</v>
      </c>
      <c r="Q10" t="str">
        <f t="shared" si="1"/>
        <v>High</v>
      </c>
      <c r="R10">
        <v>0.44</v>
      </c>
      <c r="S10" t="str">
        <f t="shared" si="2"/>
        <v>Medium</v>
      </c>
    </row>
    <row r="11" spans="1:20" x14ac:dyDescent="0.35">
      <c r="A11" t="s">
        <v>606</v>
      </c>
      <c r="B11">
        <v>20</v>
      </c>
      <c r="C11" t="str">
        <f t="shared" si="3"/>
        <v>18-25</v>
      </c>
      <c r="D11" t="s">
        <v>21</v>
      </c>
      <c r="E11" t="s">
        <v>52</v>
      </c>
      <c r="F11">
        <v>151.41999999999999</v>
      </c>
      <c r="G11">
        <v>8</v>
      </c>
      <c r="H11">
        <f>Table1[[#This Row],[total_orders]]*Table1[[#This Row],[avg_order_value]]</f>
        <v>1211.3599999999999</v>
      </c>
      <c r="I11">
        <v>63</v>
      </c>
      <c r="J11">
        <v>0</v>
      </c>
      <c r="K11" t="s">
        <v>40</v>
      </c>
      <c r="L11">
        <v>14</v>
      </c>
      <c r="M11" t="str">
        <f t="shared" si="0"/>
        <v>Low</v>
      </c>
      <c r="N11" s="1">
        <v>44671</v>
      </c>
      <c r="O11" s="1" t="str">
        <f>IF(YEAR(Table1[[#This Row],[customer_since]])&gt;=2023, "New",IF(YEAR(Table1[[#This Row],[customer_since]])&gt;=2021, "Medium", "Long term"))</f>
        <v>Medium</v>
      </c>
      <c r="P11">
        <v>57</v>
      </c>
      <c r="Q11" t="str">
        <f t="shared" si="1"/>
        <v>Medium</v>
      </c>
      <c r="R11">
        <v>0.27</v>
      </c>
      <c r="S11" t="str">
        <f t="shared" si="2"/>
        <v>Medium</v>
      </c>
    </row>
    <row r="12" spans="1:20" x14ac:dyDescent="0.35">
      <c r="A12" t="s">
        <v>1560</v>
      </c>
      <c r="B12">
        <v>68</v>
      </c>
      <c r="C12" t="str">
        <f t="shared" si="3"/>
        <v>66-69</v>
      </c>
      <c r="D12" t="s">
        <v>21</v>
      </c>
      <c r="E12" t="s">
        <v>22</v>
      </c>
      <c r="F12">
        <v>58.97</v>
      </c>
      <c r="G12">
        <v>8</v>
      </c>
      <c r="H12">
        <f>Table1[[#This Row],[total_orders]]*Table1[[#This Row],[avg_order_value]]</f>
        <v>471.76</v>
      </c>
      <c r="I12">
        <v>115</v>
      </c>
      <c r="J12">
        <v>0</v>
      </c>
      <c r="K12" t="s">
        <v>40</v>
      </c>
      <c r="L12">
        <v>83.5</v>
      </c>
      <c r="M12" t="str">
        <f t="shared" si="0"/>
        <v>High</v>
      </c>
      <c r="N12" s="1">
        <v>44697</v>
      </c>
      <c r="O12" s="1" t="str">
        <f>IF(YEAR(Table1[[#This Row],[customer_since]])&gt;=2023, "New",IF(YEAR(Table1[[#This Row],[customer_since]])&gt;=2021, "Medium", "Long term"))</f>
        <v>Medium</v>
      </c>
      <c r="P12">
        <v>15</v>
      </c>
      <c r="Q12" t="str">
        <f t="shared" si="1"/>
        <v>Low</v>
      </c>
      <c r="R12">
        <v>0.15</v>
      </c>
      <c r="S12" t="str">
        <f t="shared" si="2"/>
        <v>Low</v>
      </c>
    </row>
    <row r="13" spans="1:20" x14ac:dyDescent="0.35">
      <c r="A13" t="s">
        <v>1560</v>
      </c>
      <c r="B13">
        <v>42</v>
      </c>
      <c r="C13" t="str">
        <f t="shared" si="3"/>
        <v>36-45</v>
      </c>
      <c r="D13" t="s">
        <v>14</v>
      </c>
      <c r="E13" t="s">
        <v>50</v>
      </c>
      <c r="F13">
        <v>29.11</v>
      </c>
      <c r="G13">
        <v>8</v>
      </c>
      <c r="H13">
        <f>Table1[[#This Row],[total_orders]]*Table1[[#This Row],[avg_order_value]]</f>
        <v>232.88</v>
      </c>
      <c r="I13">
        <v>179</v>
      </c>
      <c r="J13">
        <v>1</v>
      </c>
      <c r="K13" t="s">
        <v>19</v>
      </c>
      <c r="L13">
        <v>60.3</v>
      </c>
      <c r="M13" t="str">
        <f t="shared" si="0"/>
        <v>High</v>
      </c>
      <c r="N13" s="1">
        <v>44869</v>
      </c>
      <c r="O13" s="1" t="str">
        <f>IF(YEAR(Table1[[#This Row],[customer_since]])&gt;=2023, "New",IF(YEAR(Table1[[#This Row],[customer_since]])&gt;=2021, "Medium", "Long term"))</f>
        <v>Medium</v>
      </c>
      <c r="P13">
        <v>74</v>
      </c>
      <c r="Q13" t="str">
        <f t="shared" si="1"/>
        <v>High</v>
      </c>
      <c r="R13">
        <v>0.09</v>
      </c>
      <c r="S13" t="str">
        <f t="shared" si="2"/>
        <v>Low</v>
      </c>
    </row>
    <row r="14" spans="1:20" x14ac:dyDescent="0.35">
      <c r="A14" t="s">
        <v>1451</v>
      </c>
      <c r="B14">
        <v>34</v>
      </c>
      <c r="C14" t="str">
        <f t="shared" si="3"/>
        <v>26-35</v>
      </c>
      <c r="D14" t="s">
        <v>14</v>
      </c>
      <c r="E14" t="s">
        <v>37</v>
      </c>
      <c r="F14">
        <v>75.03</v>
      </c>
      <c r="G14">
        <v>10</v>
      </c>
      <c r="H14">
        <f>Table1[[#This Row],[total_orders]]*Table1[[#This Row],[avg_order_value]]</f>
        <v>750.3</v>
      </c>
      <c r="I14">
        <v>221</v>
      </c>
      <c r="J14">
        <v>0</v>
      </c>
      <c r="K14" t="s">
        <v>19</v>
      </c>
      <c r="L14">
        <v>96</v>
      </c>
      <c r="M14" t="str">
        <f t="shared" si="0"/>
        <v>High</v>
      </c>
      <c r="N14" s="1">
        <v>45664</v>
      </c>
      <c r="O14" s="1" t="str">
        <f>IF(YEAR(Table1[[#This Row],[customer_since]])&gt;=2023, "New",IF(YEAR(Table1[[#This Row],[customer_since]])&gt;=2021, "Medium", "Long term"))</f>
        <v>New</v>
      </c>
      <c r="P14">
        <v>54</v>
      </c>
      <c r="Q14" t="str">
        <f t="shared" si="1"/>
        <v>Medium</v>
      </c>
      <c r="R14">
        <v>0.31</v>
      </c>
      <c r="S14" t="str">
        <f t="shared" si="2"/>
        <v>Medium</v>
      </c>
    </row>
    <row r="15" spans="1:20" x14ac:dyDescent="0.35">
      <c r="A15" t="s">
        <v>1781</v>
      </c>
      <c r="B15">
        <v>68</v>
      </c>
      <c r="C15" t="str">
        <f t="shared" si="3"/>
        <v>66-69</v>
      </c>
      <c r="D15" t="s">
        <v>25</v>
      </c>
      <c r="E15" t="s">
        <v>37</v>
      </c>
      <c r="F15">
        <v>86.01</v>
      </c>
      <c r="G15">
        <v>12</v>
      </c>
      <c r="H15">
        <f>Table1[[#This Row],[total_orders]]*Table1[[#This Row],[avg_order_value]]</f>
        <v>1032.1200000000001</v>
      </c>
      <c r="I15">
        <v>85</v>
      </c>
      <c r="J15">
        <v>0</v>
      </c>
      <c r="K15" t="s">
        <v>16</v>
      </c>
      <c r="L15">
        <v>94.1</v>
      </c>
      <c r="M15" t="str">
        <f t="shared" si="0"/>
        <v>High</v>
      </c>
      <c r="N15" s="1">
        <v>44577</v>
      </c>
      <c r="O15" s="1" t="str">
        <f>IF(YEAR(Table1[[#This Row],[customer_since]])&gt;=2023, "New",IF(YEAR(Table1[[#This Row],[customer_since]])&gt;=2021, "Medium", "Long term"))</f>
        <v>Medium</v>
      </c>
      <c r="P15">
        <v>63</v>
      </c>
      <c r="Q15" t="str">
        <f t="shared" si="1"/>
        <v>Medium</v>
      </c>
      <c r="R15">
        <v>0.17</v>
      </c>
      <c r="S15" t="str">
        <f t="shared" si="2"/>
        <v>Low</v>
      </c>
    </row>
    <row r="16" spans="1:20" x14ac:dyDescent="0.35">
      <c r="A16" t="s">
        <v>1781</v>
      </c>
      <c r="B16">
        <v>26</v>
      </c>
      <c r="C16" t="str">
        <f t="shared" si="3"/>
        <v>26-35</v>
      </c>
      <c r="D16" t="s">
        <v>14</v>
      </c>
      <c r="E16" t="s">
        <v>26</v>
      </c>
      <c r="F16">
        <v>67.95</v>
      </c>
      <c r="G16">
        <v>9</v>
      </c>
      <c r="H16">
        <f>Table1[[#This Row],[total_orders]]*Table1[[#This Row],[avg_order_value]]</f>
        <v>611.55000000000007</v>
      </c>
      <c r="I16">
        <v>157</v>
      </c>
      <c r="J16">
        <v>0</v>
      </c>
      <c r="K16" t="s">
        <v>40</v>
      </c>
      <c r="L16">
        <v>55.5</v>
      </c>
      <c r="M16" t="str">
        <f t="shared" si="0"/>
        <v>High</v>
      </c>
      <c r="N16" s="1">
        <v>45197</v>
      </c>
      <c r="O16" s="1" t="str">
        <f>IF(YEAR(Table1[[#This Row],[customer_since]])&gt;=2023, "New",IF(YEAR(Table1[[#This Row],[customer_since]])&gt;=2021, "Medium", "Long term"))</f>
        <v>New</v>
      </c>
      <c r="P16">
        <v>30</v>
      </c>
      <c r="Q16" t="str">
        <f t="shared" si="1"/>
        <v>Low</v>
      </c>
      <c r="R16">
        <v>0.32</v>
      </c>
      <c r="S16" t="str">
        <f t="shared" si="2"/>
        <v>Medium</v>
      </c>
    </row>
    <row r="17" spans="1:19" x14ac:dyDescent="0.35">
      <c r="A17" t="s">
        <v>2772</v>
      </c>
      <c r="B17">
        <v>44</v>
      </c>
      <c r="C17" t="str">
        <f t="shared" si="3"/>
        <v>36-45</v>
      </c>
      <c r="D17" t="s">
        <v>21</v>
      </c>
      <c r="E17" t="s">
        <v>28</v>
      </c>
      <c r="F17">
        <v>74.84</v>
      </c>
      <c r="G17">
        <v>15</v>
      </c>
      <c r="H17">
        <f>Table1[[#This Row],[total_orders]]*Table1[[#This Row],[avg_order_value]]</f>
        <v>1122.6000000000001</v>
      </c>
      <c r="I17">
        <v>273</v>
      </c>
      <c r="J17">
        <v>0</v>
      </c>
      <c r="K17" t="s">
        <v>19</v>
      </c>
      <c r="L17">
        <v>38.9</v>
      </c>
      <c r="M17" t="str">
        <f t="shared" si="0"/>
        <v>Medium</v>
      </c>
      <c r="N17" s="1">
        <v>45393</v>
      </c>
      <c r="O17" s="1" t="str">
        <f>IF(YEAR(Table1[[#This Row],[customer_since]])&gt;=2023, "New",IF(YEAR(Table1[[#This Row],[customer_since]])&gt;=2021, "Medium", "Long term"))</f>
        <v>New</v>
      </c>
      <c r="P17">
        <v>45</v>
      </c>
      <c r="Q17" t="str">
        <f t="shared" si="1"/>
        <v>Medium</v>
      </c>
      <c r="R17">
        <v>0.27</v>
      </c>
      <c r="S17" t="str">
        <f t="shared" si="2"/>
        <v>Medium</v>
      </c>
    </row>
    <row r="18" spans="1:19" x14ac:dyDescent="0.35">
      <c r="A18" t="s">
        <v>2772</v>
      </c>
      <c r="B18">
        <v>46</v>
      </c>
      <c r="C18" t="str">
        <f t="shared" si="3"/>
        <v>46-55</v>
      </c>
      <c r="D18" t="s">
        <v>21</v>
      </c>
      <c r="E18" t="s">
        <v>18</v>
      </c>
      <c r="F18">
        <v>202.57</v>
      </c>
      <c r="G18">
        <v>9</v>
      </c>
      <c r="H18">
        <f>Table1[[#This Row],[total_orders]]*Table1[[#This Row],[avg_order_value]]</f>
        <v>1823.1299999999999</v>
      </c>
      <c r="I18">
        <v>5</v>
      </c>
      <c r="J18">
        <v>0</v>
      </c>
      <c r="K18" t="s">
        <v>40</v>
      </c>
      <c r="L18">
        <v>94.7</v>
      </c>
      <c r="M18" t="str">
        <f t="shared" si="0"/>
        <v>High</v>
      </c>
      <c r="N18" s="1">
        <v>45577</v>
      </c>
      <c r="O18" s="1" t="str">
        <f>IF(YEAR(Table1[[#This Row],[customer_since]])&gt;=2023, "New",IF(YEAR(Table1[[#This Row],[customer_since]])&gt;=2021, "Medium", "Long term"))</f>
        <v>New</v>
      </c>
      <c r="P18">
        <v>56</v>
      </c>
      <c r="Q18" t="str">
        <f t="shared" si="1"/>
        <v>Medium</v>
      </c>
      <c r="R18">
        <v>0.21</v>
      </c>
      <c r="S18" t="str">
        <f t="shared" si="2"/>
        <v>Medium</v>
      </c>
    </row>
    <row r="19" spans="1:19" x14ac:dyDescent="0.35">
      <c r="A19" t="s">
        <v>1397</v>
      </c>
      <c r="B19">
        <v>70</v>
      </c>
      <c r="C19" t="str">
        <f t="shared" si="3"/>
        <v>66-69</v>
      </c>
      <c r="D19" t="s">
        <v>14</v>
      </c>
      <c r="E19" t="s">
        <v>22</v>
      </c>
      <c r="F19">
        <v>88.24</v>
      </c>
      <c r="G19">
        <v>7</v>
      </c>
      <c r="H19">
        <f>Table1[[#This Row],[total_orders]]*Table1[[#This Row],[avg_order_value]]</f>
        <v>617.67999999999995</v>
      </c>
      <c r="I19">
        <v>155</v>
      </c>
      <c r="J19">
        <v>0</v>
      </c>
      <c r="K19" t="s">
        <v>19</v>
      </c>
      <c r="L19">
        <v>97.6</v>
      </c>
      <c r="M19" t="str">
        <f t="shared" si="0"/>
        <v>High</v>
      </c>
      <c r="N19" s="1">
        <v>44106</v>
      </c>
      <c r="O19" s="1" t="str">
        <f>IF(YEAR(Table1[[#This Row],[customer_since]])&gt;=2023, "New",IF(YEAR(Table1[[#This Row],[customer_since]])&gt;=2021, "Medium", "Long term"))</f>
        <v>Long term</v>
      </c>
      <c r="P19">
        <v>33</v>
      </c>
      <c r="Q19" t="str">
        <f t="shared" si="1"/>
        <v>Low</v>
      </c>
      <c r="R19">
        <v>0.66</v>
      </c>
      <c r="S19" t="str">
        <f t="shared" si="2"/>
        <v>High</v>
      </c>
    </row>
    <row r="20" spans="1:19" x14ac:dyDescent="0.35">
      <c r="A20" t="s">
        <v>1867</v>
      </c>
      <c r="B20">
        <v>33</v>
      </c>
      <c r="C20" t="str">
        <f t="shared" si="3"/>
        <v>26-35</v>
      </c>
      <c r="D20" t="s">
        <v>21</v>
      </c>
      <c r="E20" t="s">
        <v>26</v>
      </c>
      <c r="F20">
        <v>316.06</v>
      </c>
      <c r="G20">
        <v>10</v>
      </c>
      <c r="H20">
        <f>Table1[[#This Row],[total_orders]]*Table1[[#This Row],[avg_order_value]]</f>
        <v>3160.6</v>
      </c>
      <c r="I20">
        <v>92</v>
      </c>
      <c r="J20">
        <v>0</v>
      </c>
      <c r="K20" t="s">
        <v>40</v>
      </c>
      <c r="L20">
        <v>82.7</v>
      </c>
      <c r="M20" t="str">
        <f t="shared" si="0"/>
        <v>High</v>
      </c>
      <c r="N20" s="1">
        <v>44132</v>
      </c>
      <c r="O20" s="1" t="str">
        <f>IF(YEAR(Table1[[#This Row],[customer_since]])&gt;=2023, "New",IF(YEAR(Table1[[#This Row],[customer_since]])&gt;=2021, "Medium", "Long term"))</f>
        <v>Long term</v>
      </c>
      <c r="P20">
        <v>84</v>
      </c>
      <c r="Q20" t="str">
        <f t="shared" si="1"/>
        <v>High</v>
      </c>
      <c r="R20">
        <v>0.16</v>
      </c>
      <c r="S20" t="str">
        <f t="shared" si="2"/>
        <v>Low</v>
      </c>
    </row>
    <row r="21" spans="1:19" x14ac:dyDescent="0.35">
      <c r="A21" t="s">
        <v>2391</v>
      </c>
      <c r="B21">
        <v>22</v>
      </c>
      <c r="C21" t="str">
        <f t="shared" si="3"/>
        <v>18-25</v>
      </c>
      <c r="D21" t="s">
        <v>21</v>
      </c>
      <c r="E21" t="s">
        <v>37</v>
      </c>
      <c r="F21">
        <v>193.23</v>
      </c>
      <c r="G21">
        <v>7</v>
      </c>
      <c r="H21">
        <f>Table1[[#This Row],[total_orders]]*Table1[[#This Row],[avg_order_value]]</f>
        <v>1352.61</v>
      </c>
      <c r="I21">
        <v>43</v>
      </c>
      <c r="J21">
        <v>0</v>
      </c>
      <c r="K21" t="s">
        <v>23</v>
      </c>
      <c r="L21">
        <v>31.5</v>
      </c>
      <c r="M21" t="str">
        <f t="shared" si="0"/>
        <v>Medium</v>
      </c>
      <c r="N21" s="1">
        <v>44753</v>
      </c>
      <c r="O21" s="1" t="str">
        <f>IF(YEAR(Table1[[#This Row],[customer_since]])&gt;=2023, "New",IF(YEAR(Table1[[#This Row],[customer_since]])&gt;=2021, "Medium", "Long term"))</f>
        <v>Medium</v>
      </c>
      <c r="P21">
        <v>22</v>
      </c>
      <c r="Q21" t="str">
        <f t="shared" si="1"/>
        <v>Low</v>
      </c>
      <c r="R21">
        <v>0.18</v>
      </c>
      <c r="S21" t="str">
        <f t="shared" si="2"/>
        <v>Low</v>
      </c>
    </row>
    <row r="22" spans="1:19" x14ac:dyDescent="0.35">
      <c r="A22" t="s">
        <v>2553</v>
      </c>
      <c r="B22">
        <v>56</v>
      </c>
      <c r="C22" t="str">
        <f t="shared" si="3"/>
        <v>55-65</v>
      </c>
      <c r="D22" t="s">
        <v>14</v>
      </c>
      <c r="E22" t="s">
        <v>18</v>
      </c>
      <c r="F22">
        <v>53.56</v>
      </c>
      <c r="G22">
        <v>10</v>
      </c>
      <c r="H22">
        <f>Table1[[#This Row],[total_orders]]*Table1[[#This Row],[avg_order_value]]</f>
        <v>535.6</v>
      </c>
      <c r="I22">
        <v>120</v>
      </c>
      <c r="J22">
        <v>0</v>
      </c>
      <c r="K22" t="s">
        <v>16</v>
      </c>
      <c r="L22">
        <v>42.7</v>
      </c>
      <c r="M22" t="str">
        <f t="shared" si="0"/>
        <v>Medium</v>
      </c>
      <c r="N22" s="1">
        <v>45697</v>
      </c>
      <c r="O22" s="1" t="str">
        <f>IF(YEAR(Table1[[#This Row],[customer_since]])&gt;=2023, "New",IF(YEAR(Table1[[#This Row],[customer_since]])&gt;=2021, "Medium", "Long term"))</f>
        <v>New</v>
      </c>
      <c r="P22">
        <v>23</v>
      </c>
      <c r="Q22" t="str">
        <f t="shared" si="1"/>
        <v>Low</v>
      </c>
      <c r="R22">
        <v>0.16</v>
      </c>
      <c r="S22" t="str">
        <f t="shared" si="2"/>
        <v>Low</v>
      </c>
    </row>
    <row r="23" spans="1:19" x14ac:dyDescent="0.35">
      <c r="A23" t="s">
        <v>1298</v>
      </c>
      <c r="B23">
        <v>70</v>
      </c>
      <c r="C23" t="str">
        <f t="shared" si="3"/>
        <v>66-69</v>
      </c>
      <c r="D23" t="s">
        <v>14</v>
      </c>
      <c r="E23" t="s">
        <v>18</v>
      </c>
      <c r="F23">
        <v>71.069999999999993</v>
      </c>
      <c r="G23">
        <v>12</v>
      </c>
      <c r="H23">
        <f>Table1[[#This Row],[total_orders]]*Table1[[#This Row],[avg_order_value]]</f>
        <v>852.83999999999992</v>
      </c>
      <c r="I23">
        <v>18</v>
      </c>
      <c r="J23">
        <v>0</v>
      </c>
      <c r="K23" t="s">
        <v>23</v>
      </c>
      <c r="L23">
        <v>35.4</v>
      </c>
      <c r="M23" t="str">
        <f t="shared" si="0"/>
        <v>Medium</v>
      </c>
      <c r="N23" s="1">
        <v>44516</v>
      </c>
      <c r="O23" s="1" t="str">
        <f>IF(YEAR(Table1[[#This Row],[customer_since]])&gt;=2023, "New",IF(YEAR(Table1[[#This Row],[customer_since]])&gt;=2021, "Medium", "Long term"))</f>
        <v>Medium</v>
      </c>
      <c r="P23">
        <v>13</v>
      </c>
      <c r="Q23" t="str">
        <f t="shared" si="1"/>
        <v>Low</v>
      </c>
      <c r="R23">
        <v>0.27</v>
      </c>
      <c r="S23" t="str">
        <f t="shared" si="2"/>
        <v>Medium</v>
      </c>
    </row>
    <row r="24" spans="1:19" x14ac:dyDescent="0.35">
      <c r="A24" t="s">
        <v>1298</v>
      </c>
      <c r="B24">
        <v>37</v>
      </c>
      <c r="C24" t="str">
        <f t="shared" si="3"/>
        <v>36-45</v>
      </c>
      <c r="D24" t="s">
        <v>21</v>
      </c>
      <c r="E24" t="s">
        <v>18</v>
      </c>
      <c r="F24">
        <v>25.5</v>
      </c>
      <c r="G24">
        <v>12</v>
      </c>
      <c r="H24">
        <f>Table1[[#This Row],[total_orders]]*Table1[[#This Row],[avg_order_value]]</f>
        <v>306</v>
      </c>
      <c r="I24">
        <v>99</v>
      </c>
      <c r="J24">
        <v>0</v>
      </c>
      <c r="K24" t="s">
        <v>16</v>
      </c>
      <c r="L24">
        <v>3.7</v>
      </c>
      <c r="M24" t="str">
        <f t="shared" si="0"/>
        <v>Low</v>
      </c>
      <c r="N24" s="1">
        <v>44070</v>
      </c>
      <c r="O24" s="1" t="str">
        <f>IF(YEAR(Table1[[#This Row],[customer_since]])&gt;=2023, "New",IF(YEAR(Table1[[#This Row],[customer_since]])&gt;=2021, "Medium", "Long term"))</f>
        <v>Long term</v>
      </c>
      <c r="P24">
        <v>58</v>
      </c>
      <c r="Q24" t="str">
        <f t="shared" si="1"/>
        <v>Medium</v>
      </c>
      <c r="R24">
        <v>0.36</v>
      </c>
      <c r="S24" t="str">
        <f t="shared" si="2"/>
        <v>Medium</v>
      </c>
    </row>
    <row r="25" spans="1:19" x14ac:dyDescent="0.35">
      <c r="A25" t="s">
        <v>2145</v>
      </c>
      <c r="B25">
        <v>20</v>
      </c>
      <c r="C25" t="str">
        <f t="shared" si="3"/>
        <v>18-25</v>
      </c>
      <c r="D25" t="s">
        <v>14</v>
      </c>
      <c r="E25" t="s">
        <v>52</v>
      </c>
      <c r="F25">
        <v>266.3</v>
      </c>
      <c r="G25">
        <v>7</v>
      </c>
      <c r="H25">
        <f>Table1[[#This Row],[total_orders]]*Table1[[#This Row],[avg_order_value]]</f>
        <v>1864.1000000000001</v>
      </c>
      <c r="I25">
        <v>10</v>
      </c>
      <c r="J25">
        <v>0</v>
      </c>
      <c r="K25" t="s">
        <v>16</v>
      </c>
      <c r="L25">
        <v>94</v>
      </c>
      <c r="M25" t="str">
        <f t="shared" si="0"/>
        <v>High</v>
      </c>
      <c r="N25" s="1">
        <v>45784</v>
      </c>
      <c r="O25" s="1" t="str">
        <f>IF(YEAR(Table1[[#This Row],[customer_since]])&gt;=2023, "New",IF(YEAR(Table1[[#This Row],[customer_since]])&gt;=2021, "Medium", "Long term"))</f>
        <v>New</v>
      </c>
      <c r="P25">
        <v>4</v>
      </c>
      <c r="Q25" t="str">
        <f t="shared" si="1"/>
        <v>Low</v>
      </c>
      <c r="R25">
        <v>0.48</v>
      </c>
      <c r="S25" t="str">
        <f t="shared" si="2"/>
        <v>Medium</v>
      </c>
    </row>
    <row r="26" spans="1:19" x14ac:dyDescent="0.35">
      <c r="A26" t="s">
        <v>3461</v>
      </c>
      <c r="B26">
        <v>61</v>
      </c>
      <c r="C26" t="str">
        <f t="shared" si="3"/>
        <v>55-65</v>
      </c>
      <c r="D26" t="s">
        <v>14</v>
      </c>
      <c r="E26" t="s">
        <v>52</v>
      </c>
      <c r="F26">
        <v>123.98</v>
      </c>
      <c r="G26">
        <v>12</v>
      </c>
      <c r="H26">
        <f>Table1[[#This Row],[total_orders]]*Table1[[#This Row],[avg_order_value]]</f>
        <v>1487.76</v>
      </c>
      <c r="I26">
        <v>214</v>
      </c>
      <c r="J26">
        <v>0</v>
      </c>
      <c r="K26" t="s">
        <v>16</v>
      </c>
      <c r="L26">
        <v>82.3</v>
      </c>
      <c r="M26" t="str">
        <f t="shared" si="0"/>
        <v>High</v>
      </c>
      <c r="N26" s="1">
        <v>45533</v>
      </c>
      <c r="O26" s="1" t="str">
        <f>IF(YEAR(Table1[[#This Row],[customer_since]])&gt;=2023, "New",IF(YEAR(Table1[[#This Row],[customer_since]])&gt;=2021, "Medium", "Long term"))</f>
        <v>New</v>
      </c>
      <c r="P26">
        <v>34</v>
      </c>
      <c r="Q26" t="str">
        <f t="shared" si="1"/>
        <v>Medium</v>
      </c>
      <c r="R26">
        <v>0.22</v>
      </c>
      <c r="S26" t="str">
        <f t="shared" si="2"/>
        <v>Medium</v>
      </c>
    </row>
    <row r="27" spans="1:19" x14ac:dyDescent="0.35">
      <c r="A27" t="s">
        <v>2769</v>
      </c>
      <c r="B27">
        <v>62</v>
      </c>
      <c r="C27" t="str">
        <f t="shared" si="3"/>
        <v>55-65</v>
      </c>
      <c r="D27" t="s">
        <v>25</v>
      </c>
      <c r="E27" t="s">
        <v>26</v>
      </c>
      <c r="F27">
        <v>109.17</v>
      </c>
      <c r="G27">
        <v>9</v>
      </c>
      <c r="H27">
        <f>Table1[[#This Row],[total_orders]]*Table1[[#This Row],[avg_order_value]]</f>
        <v>982.53</v>
      </c>
      <c r="I27">
        <v>357</v>
      </c>
      <c r="J27">
        <v>0</v>
      </c>
      <c r="K27" t="s">
        <v>40</v>
      </c>
      <c r="L27">
        <v>100</v>
      </c>
      <c r="M27" t="str">
        <f t="shared" si="0"/>
        <v>High</v>
      </c>
      <c r="N27" s="1">
        <v>44863</v>
      </c>
      <c r="O27" s="1" t="str">
        <f>IF(YEAR(Table1[[#This Row],[customer_since]])&gt;=2023, "New",IF(YEAR(Table1[[#This Row],[customer_since]])&gt;=2021, "Medium", "Long term"))</f>
        <v>Medium</v>
      </c>
      <c r="P27">
        <v>97</v>
      </c>
      <c r="Q27" t="str">
        <f t="shared" si="1"/>
        <v>High</v>
      </c>
      <c r="R27">
        <v>0.47</v>
      </c>
      <c r="S27" t="str">
        <f t="shared" si="2"/>
        <v>Medium</v>
      </c>
    </row>
    <row r="28" spans="1:19" x14ac:dyDescent="0.35">
      <c r="A28" t="s">
        <v>3198</v>
      </c>
      <c r="B28">
        <v>41</v>
      </c>
      <c r="C28" t="str">
        <f t="shared" si="3"/>
        <v>36-45</v>
      </c>
      <c r="D28" t="s">
        <v>25</v>
      </c>
      <c r="E28" t="s">
        <v>35</v>
      </c>
      <c r="F28">
        <v>142.38</v>
      </c>
      <c r="G28">
        <v>12</v>
      </c>
      <c r="H28">
        <f>Table1[[#This Row],[total_orders]]*Table1[[#This Row],[avg_order_value]]</f>
        <v>1708.56</v>
      </c>
      <c r="I28">
        <v>121</v>
      </c>
      <c r="J28">
        <v>0</v>
      </c>
      <c r="K28" t="s">
        <v>19</v>
      </c>
      <c r="L28">
        <v>46.9</v>
      </c>
      <c r="M28" t="str">
        <f t="shared" si="0"/>
        <v>Medium</v>
      </c>
      <c r="N28" s="1">
        <v>45772</v>
      </c>
      <c r="O28" s="1" t="str">
        <f>IF(YEAR(Table1[[#This Row],[customer_since]])&gt;=2023, "New",IF(YEAR(Table1[[#This Row],[customer_since]])&gt;=2021, "Medium", "Long term"))</f>
        <v>New</v>
      </c>
      <c r="P28">
        <v>86</v>
      </c>
      <c r="Q28" t="str">
        <f t="shared" si="1"/>
        <v>High</v>
      </c>
      <c r="R28">
        <v>0.81</v>
      </c>
      <c r="S28" t="str">
        <f t="shared" si="2"/>
        <v>High</v>
      </c>
    </row>
    <row r="29" spans="1:19" x14ac:dyDescent="0.35">
      <c r="A29" t="s">
        <v>3007</v>
      </c>
      <c r="B29">
        <v>66</v>
      </c>
      <c r="C29" t="str">
        <f t="shared" si="3"/>
        <v>66-69</v>
      </c>
      <c r="D29" t="s">
        <v>14</v>
      </c>
      <c r="E29" t="s">
        <v>35</v>
      </c>
      <c r="F29">
        <v>72.36</v>
      </c>
      <c r="G29">
        <v>5</v>
      </c>
      <c r="H29">
        <f>Table1[[#This Row],[total_orders]]*Table1[[#This Row],[avg_order_value]]</f>
        <v>361.8</v>
      </c>
      <c r="I29">
        <v>82</v>
      </c>
      <c r="J29">
        <v>0</v>
      </c>
      <c r="K29" t="s">
        <v>19</v>
      </c>
      <c r="L29">
        <v>91.9</v>
      </c>
      <c r="M29" t="str">
        <f t="shared" si="0"/>
        <v>High</v>
      </c>
      <c r="N29" s="1">
        <v>44211</v>
      </c>
      <c r="O29" s="1" t="str">
        <f>IF(YEAR(Table1[[#This Row],[customer_since]])&gt;=2023, "New",IF(YEAR(Table1[[#This Row],[customer_since]])&gt;=2021, "Medium", "Long term"))</f>
        <v>Medium</v>
      </c>
      <c r="P29">
        <v>92</v>
      </c>
      <c r="Q29" t="str">
        <f t="shared" si="1"/>
        <v>High</v>
      </c>
      <c r="R29">
        <v>0.19</v>
      </c>
      <c r="S29" t="str">
        <f t="shared" si="2"/>
        <v>Low</v>
      </c>
    </row>
    <row r="30" spans="1:19" x14ac:dyDescent="0.35">
      <c r="A30" t="s">
        <v>983</v>
      </c>
      <c r="B30">
        <v>43</v>
      </c>
      <c r="C30" t="str">
        <f t="shared" si="3"/>
        <v>36-45</v>
      </c>
      <c r="D30" t="s">
        <v>14</v>
      </c>
      <c r="E30" t="s">
        <v>37</v>
      </c>
      <c r="F30">
        <v>155.13999999999999</v>
      </c>
      <c r="G30">
        <v>8</v>
      </c>
      <c r="H30">
        <f>Table1[[#This Row],[total_orders]]*Table1[[#This Row],[avg_order_value]]</f>
        <v>1241.1199999999999</v>
      </c>
      <c r="I30">
        <v>51</v>
      </c>
      <c r="J30">
        <v>0</v>
      </c>
      <c r="K30" t="s">
        <v>16</v>
      </c>
      <c r="L30">
        <v>2</v>
      </c>
      <c r="M30" t="str">
        <f t="shared" si="0"/>
        <v>Low</v>
      </c>
      <c r="N30" s="1">
        <v>44783</v>
      </c>
      <c r="O30" s="1" t="str">
        <f>IF(YEAR(Table1[[#This Row],[customer_since]])&gt;=2023, "New",IF(YEAR(Table1[[#This Row],[customer_since]])&gt;=2021, "Medium", "Long term"))</f>
        <v>Medium</v>
      </c>
      <c r="P30">
        <v>32</v>
      </c>
      <c r="Q30" t="str">
        <f t="shared" si="1"/>
        <v>Low</v>
      </c>
      <c r="R30">
        <v>0.13</v>
      </c>
      <c r="S30" t="str">
        <f t="shared" si="2"/>
        <v>Low</v>
      </c>
    </row>
    <row r="31" spans="1:19" x14ac:dyDescent="0.35">
      <c r="A31" t="s">
        <v>726</v>
      </c>
      <c r="B31">
        <v>53</v>
      </c>
      <c r="C31" t="str">
        <f t="shared" si="3"/>
        <v>46-55</v>
      </c>
      <c r="D31" t="s">
        <v>14</v>
      </c>
      <c r="E31" t="s">
        <v>18</v>
      </c>
      <c r="F31">
        <v>122.8</v>
      </c>
      <c r="G31">
        <v>13</v>
      </c>
      <c r="H31">
        <f>Table1[[#This Row],[total_orders]]*Table1[[#This Row],[avg_order_value]]</f>
        <v>1596.3999999999999</v>
      </c>
      <c r="I31">
        <v>57</v>
      </c>
      <c r="J31">
        <v>0</v>
      </c>
      <c r="K31" t="s">
        <v>19</v>
      </c>
      <c r="L31">
        <v>72.599999999999994</v>
      </c>
      <c r="M31" t="str">
        <f t="shared" si="0"/>
        <v>High</v>
      </c>
      <c r="N31" s="1">
        <v>44193</v>
      </c>
      <c r="O31" s="1" t="str">
        <f>IF(YEAR(Table1[[#This Row],[customer_since]])&gt;=2023, "New",IF(YEAR(Table1[[#This Row],[customer_since]])&gt;=2021, "Medium", "Long term"))</f>
        <v>Long term</v>
      </c>
      <c r="P31">
        <v>83</v>
      </c>
      <c r="Q31" t="str">
        <f t="shared" si="1"/>
        <v>High</v>
      </c>
      <c r="R31">
        <v>0.37</v>
      </c>
      <c r="S31" t="str">
        <f t="shared" si="2"/>
        <v>Medium</v>
      </c>
    </row>
    <row r="32" spans="1:19" x14ac:dyDescent="0.35">
      <c r="A32" t="s">
        <v>1091</v>
      </c>
      <c r="B32">
        <v>49</v>
      </c>
      <c r="C32" t="str">
        <f t="shared" si="3"/>
        <v>46-55</v>
      </c>
      <c r="D32" t="s">
        <v>14</v>
      </c>
      <c r="E32" t="s">
        <v>28</v>
      </c>
      <c r="F32">
        <v>129.04</v>
      </c>
      <c r="G32">
        <v>19</v>
      </c>
      <c r="H32">
        <f>Table1[[#This Row],[total_orders]]*Table1[[#This Row],[avg_order_value]]</f>
        <v>2451.7599999999998</v>
      </c>
      <c r="I32">
        <v>239</v>
      </c>
      <c r="J32">
        <v>0</v>
      </c>
      <c r="K32" t="s">
        <v>19</v>
      </c>
      <c r="L32">
        <v>56.7</v>
      </c>
      <c r="M32" t="str">
        <f t="shared" si="0"/>
        <v>High</v>
      </c>
      <c r="N32" s="1">
        <v>44048</v>
      </c>
      <c r="O32" s="1" t="str">
        <f>IF(YEAR(Table1[[#This Row],[customer_since]])&gt;=2023, "New",IF(YEAR(Table1[[#This Row],[customer_since]])&gt;=2021, "Medium", "Long term"))</f>
        <v>Long term</v>
      </c>
      <c r="P32">
        <v>99</v>
      </c>
      <c r="Q32" t="str">
        <f t="shared" si="1"/>
        <v>High</v>
      </c>
      <c r="R32">
        <v>0.32</v>
      </c>
      <c r="S32" t="str">
        <f t="shared" si="2"/>
        <v>Medium</v>
      </c>
    </row>
    <row r="33" spans="1:19" x14ac:dyDescent="0.35">
      <c r="A33" t="s">
        <v>1091</v>
      </c>
      <c r="B33">
        <v>31</v>
      </c>
      <c r="C33" t="str">
        <f t="shared" si="3"/>
        <v>26-35</v>
      </c>
      <c r="D33" t="s">
        <v>21</v>
      </c>
      <c r="E33" t="s">
        <v>15</v>
      </c>
      <c r="F33">
        <v>181.46</v>
      </c>
      <c r="G33">
        <v>15</v>
      </c>
      <c r="H33">
        <f>Table1[[#This Row],[total_orders]]*Table1[[#This Row],[avg_order_value]]</f>
        <v>2721.9</v>
      </c>
      <c r="I33">
        <v>175</v>
      </c>
      <c r="J33">
        <v>0</v>
      </c>
      <c r="K33" t="s">
        <v>23</v>
      </c>
      <c r="L33">
        <v>81.7</v>
      </c>
      <c r="M33" t="str">
        <f t="shared" si="0"/>
        <v>High</v>
      </c>
      <c r="N33" s="1">
        <v>44702</v>
      </c>
      <c r="O33" s="1" t="str">
        <f>IF(YEAR(Table1[[#This Row],[customer_since]])&gt;=2023, "New",IF(YEAR(Table1[[#This Row],[customer_since]])&gt;=2021, "Medium", "Long term"))</f>
        <v>Medium</v>
      </c>
      <c r="P33">
        <v>61</v>
      </c>
      <c r="Q33" t="str">
        <f t="shared" si="1"/>
        <v>Medium</v>
      </c>
      <c r="R33">
        <v>0.5</v>
      </c>
      <c r="S33" t="str">
        <f t="shared" si="2"/>
        <v>Medium</v>
      </c>
    </row>
    <row r="34" spans="1:19" x14ac:dyDescent="0.35">
      <c r="A34" t="s">
        <v>2877</v>
      </c>
      <c r="B34">
        <v>72</v>
      </c>
      <c r="C34" t="str">
        <f t="shared" si="3"/>
        <v>66-69</v>
      </c>
      <c r="D34" t="s">
        <v>25</v>
      </c>
      <c r="E34" t="s">
        <v>52</v>
      </c>
      <c r="F34">
        <v>16.12</v>
      </c>
      <c r="G34">
        <v>8</v>
      </c>
      <c r="H34">
        <f>Table1[[#This Row],[total_orders]]*Table1[[#This Row],[avg_order_value]]</f>
        <v>128.96</v>
      </c>
      <c r="I34">
        <v>364</v>
      </c>
      <c r="J34">
        <v>0</v>
      </c>
      <c r="K34" t="s">
        <v>29</v>
      </c>
      <c r="L34">
        <v>57.7</v>
      </c>
      <c r="M34" t="str">
        <f t="shared" si="0"/>
        <v>High</v>
      </c>
      <c r="N34" s="1">
        <v>44069</v>
      </c>
      <c r="O34" s="1" t="str">
        <f>IF(YEAR(Table1[[#This Row],[customer_since]])&gt;=2023, "New",IF(YEAR(Table1[[#This Row],[customer_since]])&gt;=2021, "Medium", "Long term"))</f>
        <v>Long term</v>
      </c>
      <c r="P34">
        <v>48</v>
      </c>
      <c r="Q34" t="str">
        <f t="shared" si="1"/>
        <v>Medium</v>
      </c>
      <c r="R34">
        <v>0.13</v>
      </c>
      <c r="S34" t="str">
        <f t="shared" si="2"/>
        <v>Low</v>
      </c>
    </row>
    <row r="35" spans="1:19" x14ac:dyDescent="0.35">
      <c r="A35" t="s">
        <v>109</v>
      </c>
      <c r="B35">
        <v>47</v>
      </c>
      <c r="C35" t="str">
        <f t="shared" si="3"/>
        <v>46-55</v>
      </c>
      <c r="D35" t="s">
        <v>21</v>
      </c>
      <c r="E35" t="s">
        <v>28</v>
      </c>
      <c r="F35">
        <v>54.59</v>
      </c>
      <c r="G35">
        <v>11</v>
      </c>
      <c r="H35">
        <f>Table1[[#This Row],[total_orders]]*Table1[[#This Row],[avg_order_value]]</f>
        <v>600.49</v>
      </c>
      <c r="I35">
        <v>169</v>
      </c>
      <c r="J35">
        <v>0</v>
      </c>
      <c r="K35" t="s">
        <v>23</v>
      </c>
      <c r="L35">
        <v>55.5</v>
      </c>
      <c r="M35" t="str">
        <f t="shared" si="0"/>
        <v>High</v>
      </c>
      <c r="N35" s="1">
        <v>44706</v>
      </c>
      <c r="O35" s="1" t="str">
        <f>IF(YEAR(Table1[[#This Row],[customer_since]])&gt;=2023, "New",IF(YEAR(Table1[[#This Row],[customer_since]])&gt;=2021, "Medium", "Long term"))</f>
        <v>Medium</v>
      </c>
      <c r="P35">
        <v>65</v>
      </c>
      <c r="Q35" t="str">
        <f t="shared" si="1"/>
        <v>Medium</v>
      </c>
      <c r="R35">
        <v>0.39</v>
      </c>
      <c r="S35" t="str">
        <f t="shared" si="2"/>
        <v>Medium</v>
      </c>
    </row>
    <row r="36" spans="1:19" x14ac:dyDescent="0.35">
      <c r="A36" t="s">
        <v>3837</v>
      </c>
      <c r="B36">
        <v>73</v>
      </c>
      <c r="C36" t="str">
        <f t="shared" si="3"/>
        <v>66-69</v>
      </c>
      <c r="D36" t="s">
        <v>21</v>
      </c>
      <c r="E36" t="s">
        <v>35</v>
      </c>
      <c r="F36">
        <v>135.85</v>
      </c>
      <c r="G36">
        <v>12</v>
      </c>
      <c r="H36">
        <f>Table1[[#This Row],[total_orders]]*Table1[[#This Row],[avg_order_value]]</f>
        <v>1630.1999999999998</v>
      </c>
      <c r="I36">
        <v>243</v>
      </c>
      <c r="J36">
        <v>0</v>
      </c>
      <c r="K36" t="s">
        <v>40</v>
      </c>
      <c r="L36">
        <v>19.100000000000001</v>
      </c>
      <c r="M36" t="str">
        <f t="shared" si="0"/>
        <v>Low</v>
      </c>
      <c r="N36" s="1">
        <v>44276</v>
      </c>
      <c r="O36" s="1" t="str">
        <f>IF(YEAR(Table1[[#This Row],[customer_since]])&gt;=2023, "New",IF(YEAR(Table1[[#This Row],[customer_since]])&gt;=2021, "Medium", "Long term"))</f>
        <v>Medium</v>
      </c>
      <c r="P36">
        <v>52</v>
      </c>
      <c r="Q36" t="str">
        <f t="shared" si="1"/>
        <v>Medium</v>
      </c>
      <c r="R36">
        <v>0.33</v>
      </c>
      <c r="S36" t="str">
        <f t="shared" si="2"/>
        <v>Medium</v>
      </c>
    </row>
    <row r="37" spans="1:19" x14ac:dyDescent="0.35">
      <c r="A37" t="s">
        <v>3064</v>
      </c>
      <c r="B37">
        <v>29</v>
      </c>
      <c r="C37" t="str">
        <f t="shared" si="3"/>
        <v>26-35</v>
      </c>
      <c r="D37" t="s">
        <v>21</v>
      </c>
      <c r="E37" t="s">
        <v>22</v>
      </c>
      <c r="F37">
        <v>21.58</v>
      </c>
      <c r="G37">
        <v>5</v>
      </c>
      <c r="H37">
        <f>Table1[[#This Row],[total_orders]]*Table1[[#This Row],[avg_order_value]]</f>
        <v>107.89999999999999</v>
      </c>
      <c r="I37">
        <v>42</v>
      </c>
      <c r="J37">
        <v>0</v>
      </c>
      <c r="K37" t="s">
        <v>19</v>
      </c>
      <c r="L37">
        <v>88.3</v>
      </c>
      <c r="M37" t="str">
        <f t="shared" si="0"/>
        <v>High</v>
      </c>
      <c r="N37" s="1">
        <v>44218</v>
      </c>
      <c r="O37" s="1" t="str">
        <f>IF(YEAR(Table1[[#This Row],[customer_since]])&gt;=2023, "New",IF(YEAR(Table1[[#This Row],[customer_since]])&gt;=2021, "Medium", "Long term"))</f>
        <v>Medium</v>
      </c>
      <c r="P37">
        <v>77</v>
      </c>
      <c r="Q37" t="str">
        <f t="shared" si="1"/>
        <v>High</v>
      </c>
      <c r="R37">
        <v>0.13</v>
      </c>
      <c r="S37" t="str">
        <f t="shared" si="2"/>
        <v>Low</v>
      </c>
    </row>
    <row r="38" spans="1:19" x14ac:dyDescent="0.35">
      <c r="A38" t="s">
        <v>3343</v>
      </c>
      <c r="B38">
        <v>60</v>
      </c>
      <c r="C38" t="str">
        <f t="shared" si="3"/>
        <v>55-65</v>
      </c>
      <c r="D38" t="s">
        <v>21</v>
      </c>
      <c r="E38" t="s">
        <v>37</v>
      </c>
      <c r="F38">
        <v>81.69</v>
      </c>
      <c r="G38">
        <v>9</v>
      </c>
      <c r="H38">
        <f>Table1[[#This Row],[total_orders]]*Table1[[#This Row],[avg_order_value]]</f>
        <v>735.21</v>
      </c>
      <c r="I38">
        <v>221</v>
      </c>
      <c r="J38">
        <v>0</v>
      </c>
      <c r="K38" t="s">
        <v>19</v>
      </c>
      <c r="L38">
        <v>26.1</v>
      </c>
      <c r="M38" t="str">
        <f t="shared" si="0"/>
        <v>Medium</v>
      </c>
      <c r="N38" s="1">
        <v>44616</v>
      </c>
      <c r="O38" s="1" t="str">
        <f>IF(YEAR(Table1[[#This Row],[customer_since]])&gt;=2023, "New",IF(YEAR(Table1[[#This Row],[customer_since]])&gt;=2021, "Medium", "Long term"))</f>
        <v>Medium</v>
      </c>
      <c r="P38">
        <v>80</v>
      </c>
      <c r="Q38" t="str">
        <f t="shared" si="1"/>
        <v>High</v>
      </c>
      <c r="R38">
        <v>0.49</v>
      </c>
      <c r="S38" t="str">
        <f t="shared" si="2"/>
        <v>Medium</v>
      </c>
    </row>
    <row r="39" spans="1:19" x14ac:dyDescent="0.35">
      <c r="A39" t="s">
        <v>1636</v>
      </c>
      <c r="B39">
        <v>75</v>
      </c>
      <c r="C39" t="str">
        <f t="shared" si="3"/>
        <v>66-69</v>
      </c>
      <c r="D39" t="s">
        <v>21</v>
      </c>
      <c r="E39" t="s">
        <v>37</v>
      </c>
      <c r="F39">
        <v>73.02</v>
      </c>
      <c r="G39">
        <v>15</v>
      </c>
      <c r="H39">
        <f>Table1[[#This Row],[total_orders]]*Table1[[#This Row],[avg_order_value]]</f>
        <v>1095.3</v>
      </c>
      <c r="I39">
        <v>242</v>
      </c>
      <c r="J39">
        <v>0</v>
      </c>
      <c r="K39" t="s">
        <v>19</v>
      </c>
      <c r="L39">
        <v>66.599999999999994</v>
      </c>
      <c r="M39" t="str">
        <f t="shared" si="0"/>
        <v>High</v>
      </c>
      <c r="N39" s="1">
        <v>45771</v>
      </c>
      <c r="O39" s="1" t="str">
        <f>IF(YEAR(Table1[[#This Row],[customer_since]])&gt;=2023, "New",IF(YEAR(Table1[[#This Row],[customer_since]])&gt;=2021, "Medium", "Long term"))</f>
        <v>New</v>
      </c>
      <c r="P39">
        <v>96</v>
      </c>
      <c r="Q39" t="str">
        <f t="shared" si="1"/>
        <v>High</v>
      </c>
      <c r="R39">
        <v>0.35</v>
      </c>
      <c r="S39" t="str">
        <f t="shared" si="2"/>
        <v>Medium</v>
      </c>
    </row>
    <row r="40" spans="1:19" x14ac:dyDescent="0.35">
      <c r="A40" t="s">
        <v>1042</v>
      </c>
      <c r="B40">
        <v>25</v>
      </c>
      <c r="C40" t="str">
        <f t="shared" si="3"/>
        <v>18-25</v>
      </c>
      <c r="D40" t="s">
        <v>14</v>
      </c>
      <c r="E40" t="s">
        <v>44</v>
      </c>
      <c r="F40">
        <v>272.02999999999997</v>
      </c>
      <c r="G40">
        <v>9</v>
      </c>
      <c r="H40">
        <f>Table1[[#This Row],[total_orders]]*Table1[[#This Row],[avg_order_value]]</f>
        <v>2448.2699999999995</v>
      </c>
      <c r="I40">
        <v>64</v>
      </c>
      <c r="J40">
        <v>0</v>
      </c>
      <c r="K40" t="s">
        <v>19</v>
      </c>
      <c r="L40">
        <v>81</v>
      </c>
      <c r="M40" t="str">
        <f t="shared" si="0"/>
        <v>High</v>
      </c>
      <c r="N40" s="1">
        <v>45527</v>
      </c>
      <c r="O40" s="1" t="str">
        <f>IF(YEAR(Table1[[#This Row],[customer_since]])&gt;=2023, "New",IF(YEAR(Table1[[#This Row],[customer_since]])&gt;=2021, "Medium", "Long term"))</f>
        <v>New</v>
      </c>
      <c r="P40">
        <v>87</v>
      </c>
      <c r="Q40" t="str">
        <f t="shared" si="1"/>
        <v>High</v>
      </c>
      <c r="R40">
        <v>0.08</v>
      </c>
      <c r="S40" t="str">
        <f t="shared" si="2"/>
        <v>Low</v>
      </c>
    </row>
    <row r="41" spans="1:19" x14ac:dyDescent="0.35">
      <c r="A41" t="s">
        <v>3431</v>
      </c>
      <c r="B41">
        <v>25</v>
      </c>
      <c r="C41" t="str">
        <f t="shared" si="3"/>
        <v>18-25</v>
      </c>
      <c r="D41" t="s">
        <v>14</v>
      </c>
      <c r="E41" t="s">
        <v>37</v>
      </c>
      <c r="G41">
        <v>9</v>
      </c>
      <c r="H41">
        <f>Table1[[#This Row],[total_orders]]*Table1[[#This Row],[avg_order_value]]</f>
        <v>0</v>
      </c>
      <c r="I41">
        <v>322</v>
      </c>
      <c r="J41">
        <v>0</v>
      </c>
      <c r="K41" t="s">
        <v>29</v>
      </c>
      <c r="L41">
        <v>67.3</v>
      </c>
      <c r="M41" t="str">
        <f t="shared" si="0"/>
        <v>High</v>
      </c>
      <c r="N41" s="1">
        <v>44138</v>
      </c>
      <c r="O41" s="1" t="str">
        <f>IF(YEAR(Table1[[#This Row],[customer_since]])&gt;=2023, "New",IF(YEAR(Table1[[#This Row],[customer_since]])&gt;=2021, "Medium", "Long term"))</f>
        <v>Long term</v>
      </c>
      <c r="P41">
        <v>10</v>
      </c>
      <c r="Q41" t="str">
        <f t="shared" si="1"/>
        <v>Low</v>
      </c>
      <c r="R41">
        <v>0.14000000000000001</v>
      </c>
      <c r="S41" t="str">
        <f t="shared" si="2"/>
        <v>Low</v>
      </c>
    </row>
    <row r="42" spans="1:19" x14ac:dyDescent="0.35">
      <c r="A42" t="s">
        <v>834</v>
      </c>
      <c r="B42">
        <v>24</v>
      </c>
      <c r="C42" t="str">
        <f t="shared" si="3"/>
        <v>18-25</v>
      </c>
      <c r="D42" t="s">
        <v>21</v>
      </c>
      <c r="E42" t="s">
        <v>18</v>
      </c>
      <c r="F42">
        <v>56.1</v>
      </c>
      <c r="G42">
        <v>16</v>
      </c>
      <c r="H42">
        <f>Table1[[#This Row],[total_orders]]*Table1[[#This Row],[avg_order_value]]</f>
        <v>897.6</v>
      </c>
      <c r="I42">
        <v>202</v>
      </c>
      <c r="J42">
        <v>0</v>
      </c>
      <c r="K42" t="s">
        <v>29</v>
      </c>
      <c r="L42">
        <v>94</v>
      </c>
      <c r="M42" t="str">
        <f t="shared" si="0"/>
        <v>High</v>
      </c>
      <c r="N42" s="1">
        <v>44226</v>
      </c>
      <c r="O42" s="1" t="str">
        <f>IF(YEAR(Table1[[#This Row],[customer_since]])&gt;=2023, "New",IF(YEAR(Table1[[#This Row],[customer_since]])&gt;=2021, "Medium", "Long term"))</f>
        <v>Medium</v>
      </c>
      <c r="P42">
        <v>75</v>
      </c>
      <c r="Q42" t="str">
        <f t="shared" si="1"/>
        <v>High</v>
      </c>
      <c r="R42">
        <v>0.22</v>
      </c>
      <c r="S42" t="str">
        <f t="shared" si="2"/>
        <v>Medium</v>
      </c>
    </row>
    <row r="43" spans="1:19" x14ac:dyDescent="0.35">
      <c r="A43" t="s">
        <v>1795</v>
      </c>
      <c r="B43">
        <v>38</v>
      </c>
      <c r="C43" t="str">
        <f t="shared" si="3"/>
        <v>36-45</v>
      </c>
      <c r="D43" t="s">
        <v>21</v>
      </c>
      <c r="E43" t="s">
        <v>22</v>
      </c>
      <c r="F43">
        <v>46.98</v>
      </c>
      <c r="G43">
        <v>11</v>
      </c>
      <c r="H43">
        <f>Table1[[#This Row],[total_orders]]*Table1[[#This Row],[avg_order_value]]</f>
        <v>516.78</v>
      </c>
      <c r="I43">
        <v>339</v>
      </c>
      <c r="J43">
        <v>0</v>
      </c>
      <c r="K43" t="s">
        <v>29</v>
      </c>
      <c r="L43">
        <v>79.099999999999994</v>
      </c>
      <c r="M43" t="str">
        <f t="shared" si="0"/>
        <v>High</v>
      </c>
      <c r="N43" s="1">
        <v>45275</v>
      </c>
      <c r="O43" s="1" t="str">
        <f>IF(YEAR(Table1[[#This Row],[customer_since]])&gt;=2023, "New",IF(YEAR(Table1[[#This Row],[customer_since]])&gt;=2021, "Medium", "Long term"))</f>
        <v>New</v>
      </c>
      <c r="P43">
        <v>43</v>
      </c>
      <c r="Q43" t="str">
        <f t="shared" si="1"/>
        <v>Medium</v>
      </c>
      <c r="R43">
        <v>0.15</v>
      </c>
      <c r="S43" t="str">
        <f t="shared" si="2"/>
        <v>Low</v>
      </c>
    </row>
    <row r="44" spans="1:19" x14ac:dyDescent="0.35">
      <c r="A44" t="s">
        <v>2818</v>
      </c>
      <c r="B44">
        <v>75</v>
      </c>
      <c r="C44" t="str">
        <f t="shared" si="3"/>
        <v>66-69</v>
      </c>
      <c r="D44" t="s">
        <v>21</v>
      </c>
      <c r="E44" t="s">
        <v>15</v>
      </c>
      <c r="F44">
        <v>109.33</v>
      </c>
      <c r="G44">
        <v>12</v>
      </c>
      <c r="H44">
        <f>Table1[[#This Row],[total_orders]]*Table1[[#This Row],[avg_order_value]]</f>
        <v>1311.96</v>
      </c>
      <c r="I44">
        <v>100</v>
      </c>
      <c r="J44">
        <v>0</v>
      </c>
      <c r="K44" t="s">
        <v>16</v>
      </c>
      <c r="L44">
        <v>85.5</v>
      </c>
      <c r="M44" t="str">
        <f t="shared" si="0"/>
        <v>High</v>
      </c>
      <c r="N44" s="1">
        <v>45759</v>
      </c>
      <c r="O44" s="1" t="str">
        <f>IF(YEAR(Table1[[#This Row],[customer_since]])&gt;=2023, "New",IF(YEAR(Table1[[#This Row],[customer_since]])&gt;=2021, "Medium", "Long term"))</f>
        <v>New</v>
      </c>
      <c r="P44">
        <v>89</v>
      </c>
      <c r="Q44" t="str">
        <f t="shared" si="1"/>
        <v>High</v>
      </c>
      <c r="R44">
        <v>0.38</v>
      </c>
      <c r="S44" t="str">
        <f t="shared" si="2"/>
        <v>Medium</v>
      </c>
    </row>
    <row r="45" spans="1:19" x14ac:dyDescent="0.35">
      <c r="A45" t="s">
        <v>2912</v>
      </c>
      <c r="B45">
        <v>60</v>
      </c>
      <c r="C45" t="str">
        <f t="shared" si="3"/>
        <v>55-65</v>
      </c>
      <c r="D45" t="s">
        <v>21</v>
      </c>
      <c r="E45" t="s">
        <v>26</v>
      </c>
      <c r="G45">
        <v>8</v>
      </c>
      <c r="H45">
        <f>Table1[[#This Row],[total_orders]]*Table1[[#This Row],[avg_order_value]]</f>
        <v>0</v>
      </c>
      <c r="I45">
        <v>134</v>
      </c>
      <c r="J45">
        <v>0</v>
      </c>
      <c r="K45" t="s">
        <v>23</v>
      </c>
      <c r="L45">
        <v>7.5</v>
      </c>
      <c r="M45" t="str">
        <f t="shared" si="0"/>
        <v>Low</v>
      </c>
      <c r="N45" s="1">
        <v>45254</v>
      </c>
      <c r="O45" s="1" t="str">
        <f>IF(YEAR(Table1[[#This Row],[customer_since]])&gt;=2023, "New",IF(YEAR(Table1[[#This Row],[customer_since]])&gt;=2021, "Medium", "Long term"))</f>
        <v>New</v>
      </c>
      <c r="P45">
        <v>67</v>
      </c>
      <c r="Q45" t="str">
        <f t="shared" si="1"/>
        <v>High</v>
      </c>
      <c r="R45">
        <v>0.13</v>
      </c>
      <c r="S45" t="str">
        <f t="shared" si="2"/>
        <v>Low</v>
      </c>
    </row>
    <row r="46" spans="1:19" x14ac:dyDescent="0.35">
      <c r="A46" t="s">
        <v>1375</v>
      </c>
      <c r="B46">
        <v>20</v>
      </c>
      <c r="C46" t="str">
        <f t="shared" si="3"/>
        <v>18-25</v>
      </c>
      <c r="D46" t="s">
        <v>25</v>
      </c>
      <c r="E46" t="s">
        <v>18</v>
      </c>
      <c r="F46">
        <v>86.08</v>
      </c>
      <c r="G46">
        <v>11</v>
      </c>
      <c r="H46">
        <f>Table1[[#This Row],[total_orders]]*Table1[[#This Row],[avg_order_value]]</f>
        <v>946.88</v>
      </c>
      <c r="I46">
        <v>276</v>
      </c>
      <c r="J46">
        <v>0</v>
      </c>
      <c r="K46" t="s">
        <v>29</v>
      </c>
      <c r="L46">
        <v>79.400000000000006</v>
      </c>
      <c r="M46" t="str">
        <f t="shared" si="0"/>
        <v>High</v>
      </c>
      <c r="N46" s="1">
        <v>45398</v>
      </c>
      <c r="O46" s="1" t="str">
        <f>IF(YEAR(Table1[[#This Row],[customer_since]])&gt;=2023, "New",IF(YEAR(Table1[[#This Row],[customer_since]])&gt;=2021, "Medium", "Long term"))</f>
        <v>New</v>
      </c>
      <c r="P46">
        <v>66</v>
      </c>
      <c r="Q46" t="str">
        <f t="shared" si="1"/>
        <v>Medium</v>
      </c>
      <c r="R46">
        <v>0.28000000000000003</v>
      </c>
      <c r="S46" t="str">
        <f t="shared" si="2"/>
        <v>Medium</v>
      </c>
    </row>
    <row r="47" spans="1:19" x14ac:dyDescent="0.35">
      <c r="A47" t="s">
        <v>1375</v>
      </c>
      <c r="B47">
        <v>71</v>
      </c>
      <c r="C47" t="str">
        <f t="shared" si="3"/>
        <v>66-69</v>
      </c>
      <c r="D47" t="s">
        <v>21</v>
      </c>
      <c r="E47" t="s">
        <v>35</v>
      </c>
      <c r="F47">
        <v>52.07</v>
      </c>
      <c r="G47">
        <v>8</v>
      </c>
      <c r="H47">
        <f>Table1[[#This Row],[total_orders]]*Table1[[#This Row],[avg_order_value]]</f>
        <v>416.56</v>
      </c>
      <c r="I47">
        <v>160</v>
      </c>
      <c r="J47">
        <v>0</v>
      </c>
      <c r="K47" t="s">
        <v>23</v>
      </c>
      <c r="L47">
        <v>89.7</v>
      </c>
      <c r="M47" t="str">
        <f t="shared" si="0"/>
        <v>High</v>
      </c>
      <c r="N47" s="1">
        <v>44086</v>
      </c>
      <c r="O47" s="1" t="str">
        <f>IF(YEAR(Table1[[#This Row],[customer_since]])&gt;=2023, "New",IF(YEAR(Table1[[#This Row],[customer_since]])&gt;=2021, "Medium", "Long term"))</f>
        <v>Long term</v>
      </c>
      <c r="P47">
        <v>46</v>
      </c>
      <c r="Q47" t="str">
        <f t="shared" si="1"/>
        <v>Medium</v>
      </c>
      <c r="R47">
        <v>7.0000000000000007E-2</v>
      </c>
      <c r="S47" t="str">
        <f t="shared" si="2"/>
        <v>Low</v>
      </c>
    </row>
    <row r="48" spans="1:19" x14ac:dyDescent="0.35">
      <c r="A48" t="s">
        <v>3303</v>
      </c>
      <c r="B48">
        <v>68</v>
      </c>
      <c r="C48" t="str">
        <f t="shared" si="3"/>
        <v>66-69</v>
      </c>
      <c r="D48" t="s">
        <v>14</v>
      </c>
      <c r="E48" t="s">
        <v>37</v>
      </c>
      <c r="F48">
        <v>271.20999999999998</v>
      </c>
      <c r="G48">
        <v>8</v>
      </c>
      <c r="H48">
        <f>Table1[[#This Row],[total_orders]]*Table1[[#This Row],[avg_order_value]]</f>
        <v>2169.6799999999998</v>
      </c>
      <c r="I48">
        <v>229</v>
      </c>
      <c r="J48">
        <v>0</v>
      </c>
      <c r="K48" t="s">
        <v>29</v>
      </c>
      <c r="L48">
        <v>0</v>
      </c>
      <c r="M48" t="str">
        <f t="shared" si="0"/>
        <v>Low</v>
      </c>
      <c r="N48" s="1">
        <v>44168</v>
      </c>
      <c r="O48" s="1" t="str">
        <f>IF(YEAR(Table1[[#This Row],[customer_since]])&gt;=2023, "New",IF(YEAR(Table1[[#This Row],[customer_since]])&gt;=2021, "Medium", "Long term"))</f>
        <v>Long term</v>
      </c>
      <c r="P48">
        <v>69</v>
      </c>
      <c r="Q48" t="str">
        <f t="shared" si="1"/>
        <v>High</v>
      </c>
      <c r="R48">
        <v>0.49</v>
      </c>
      <c r="S48" t="str">
        <f t="shared" si="2"/>
        <v>Medium</v>
      </c>
    </row>
    <row r="49" spans="1:19" x14ac:dyDescent="0.35">
      <c r="A49" t="s">
        <v>885</v>
      </c>
      <c r="B49">
        <v>59</v>
      </c>
      <c r="C49" t="str">
        <f t="shared" si="3"/>
        <v>55-65</v>
      </c>
      <c r="D49" t="s">
        <v>21</v>
      </c>
      <c r="E49" t="s">
        <v>22</v>
      </c>
      <c r="F49">
        <v>118.28</v>
      </c>
      <c r="G49">
        <v>16</v>
      </c>
      <c r="H49">
        <f>Table1[[#This Row],[total_orders]]*Table1[[#This Row],[avg_order_value]]</f>
        <v>1892.48</v>
      </c>
      <c r="I49">
        <v>32</v>
      </c>
      <c r="J49">
        <v>0</v>
      </c>
      <c r="K49" t="s">
        <v>16</v>
      </c>
      <c r="L49">
        <v>93.7</v>
      </c>
      <c r="M49" t="str">
        <f t="shared" si="0"/>
        <v>High</v>
      </c>
      <c r="N49" s="1">
        <v>44171</v>
      </c>
      <c r="O49" s="1" t="str">
        <f>IF(YEAR(Table1[[#This Row],[customer_since]])&gt;=2023, "New",IF(YEAR(Table1[[#This Row],[customer_since]])&gt;=2021, "Medium", "Long term"))</f>
        <v>Long term</v>
      </c>
      <c r="P49">
        <v>96</v>
      </c>
      <c r="Q49" t="str">
        <f t="shared" si="1"/>
        <v>High</v>
      </c>
      <c r="R49">
        <v>0.27</v>
      </c>
      <c r="S49" t="str">
        <f t="shared" si="2"/>
        <v>Medium</v>
      </c>
    </row>
    <row r="50" spans="1:19" x14ac:dyDescent="0.35">
      <c r="A50" t="s">
        <v>2008</v>
      </c>
      <c r="B50">
        <v>61</v>
      </c>
      <c r="C50" t="str">
        <f t="shared" si="3"/>
        <v>55-65</v>
      </c>
      <c r="D50" t="s">
        <v>21</v>
      </c>
      <c r="E50" t="s">
        <v>18</v>
      </c>
      <c r="F50">
        <v>19.43</v>
      </c>
      <c r="G50">
        <v>10</v>
      </c>
      <c r="H50">
        <f>Table1[[#This Row],[total_orders]]*Table1[[#This Row],[avg_order_value]]</f>
        <v>194.3</v>
      </c>
      <c r="I50">
        <v>224</v>
      </c>
      <c r="J50">
        <v>0</v>
      </c>
      <c r="K50" t="s">
        <v>40</v>
      </c>
      <c r="L50">
        <v>0</v>
      </c>
      <c r="M50" t="str">
        <f t="shared" si="0"/>
        <v>Low</v>
      </c>
      <c r="N50" s="1">
        <v>45504</v>
      </c>
      <c r="O50" s="1" t="str">
        <f>IF(YEAR(Table1[[#This Row],[customer_since]])&gt;=2023, "New",IF(YEAR(Table1[[#This Row],[customer_since]])&gt;=2021, "Medium", "Long term"))</f>
        <v>New</v>
      </c>
      <c r="P50">
        <v>82</v>
      </c>
      <c r="Q50" t="str">
        <f t="shared" si="1"/>
        <v>High</v>
      </c>
      <c r="R50">
        <v>0.3</v>
      </c>
      <c r="S50" t="str">
        <f t="shared" si="2"/>
        <v>Medium</v>
      </c>
    </row>
    <row r="51" spans="1:19" x14ac:dyDescent="0.35">
      <c r="A51" t="s">
        <v>263</v>
      </c>
      <c r="B51">
        <v>31</v>
      </c>
      <c r="C51" t="str">
        <f t="shared" si="3"/>
        <v>26-35</v>
      </c>
      <c r="D51" t="s">
        <v>14</v>
      </c>
      <c r="E51" t="s">
        <v>28</v>
      </c>
      <c r="F51">
        <v>70.17</v>
      </c>
      <c r="G51">
        <v>9</v>
      </c>
      <c r="H51">
        <f>Table1[[#This Row],[total_orders]]*Table1[[#This Row],[avg_order_value]]</f>
        <v>631.53</v>
      </c>
      <c r="I51">
        <v>298</v>
      </c>
      <c r="J51">
        <v>0</v>
      </c>
      <c r="K51" t="s">
        <v>16</v>
      </c>
      <c r="L51">
        <v>25.8</v>
      </c>
      <c r="M51" t="str">
        <f t="shared" si="0"/>
        <v>Medium</v>
      </c>
      <c r="N51" s="1">
        <v>44144</v>
      </c>
      <c r="O51" s="1" t="str">
        <f>IF(YEAR(Table1[[#This Row],[customer_since]])&gt;=2023, "New",IF(YEAR(Table1[[#This Row],[customer_since]])&gt;=2021, "Medium", "Long term"))</f>
        <v>Long term</v>
      </c>
      <c r="P51">
        <v>9</v>
      </c>
      <c r="Q51" t="str">
        <f t="shared" si="1"/>
        <v>Low</v>
      </c>
      <c r="R51">
        <v>0.22</v>
      </c>
      <c r="S51" t="str">
        <f t="shared" si="2"/>
        <v>Medium</v>
      </c>
    </row>
    <row r="52" spans="1:19" x14ac:dyDescent="0.35">
      <c r="A52" t="s">
        <v>1378</v>
      </c>
      <c r="B52">
        <v>52</v>
      </c>
      <c r="C52" t="str">
        <f t="shared" si="3"/>
        <v>46-55</v>
      </c>
      <c r="D52" t="s">
        <v>21</v>
      </c>
      <c r="E52" t="s">
        <v>22</v>
      </c>
      <c r="F52">
        <v>82.1</v>
      </c>
      <c r="G52">
        <v>9</v>
      </c>
      <c r="H52">
        <f>Table1[[#This Row],[total_orders]]*Table1[[#This Row],[avg_order_value]]</f>
        <v>738.9</v>
      </c>
      <c r="I52">
        <v>249</v>
      </c>
      <c r="J52">
        <v>0</v>
      </c>
      <c r="K52" t="s">
        <v>29</v>
      </c>
      <c r="L52">
        <v>45</v>
      </c>
      <c r="M52" t="str">
        <f t="shared" si="0"/>
        <v>Medium</v>
      </c>
      <c r="N52" s="1">
        <v>45505</v>
      </c>
      <c r="O52" s="1" t="str">
        <f>IF(YEAR(Table1[[#This Row],[customer_since]])&gt;=2023, "New",IF(YEAR(Table1[[#This Row],[customer_since]])&gt;=2021, "Medium", "Long term"))</f>
        <v>New</v>
      </c>
      <c r="P52">
        <v>93</v>
      </c>
      <c r="Q52" t="str">
        <f t="shared" si="1"/>
        <v>High</v>
      </c>
      <c r="R52">
        <v>0.08</v>
      </c>
      <c r="S52" t="str">
        <f t="shared" si="2"/>
        <v>Low</v>
      </c>
    </row>
    <row r="53" spans="1:19" x14ac:dyDescent="0.35">
      <c r="A53" t="s">
        <v>1378</v>
      </c>
      <c r="B53">
        <v>24</v>
      </c>
      <c r="C53" t="str">
        <f t="shared" si="3"/>
        <v>18-25</v>
      </c>
      <c r="D53" t="s">
        <v>14</v>
      </c>
      <c r="E53" t="s">
        <v>50</v>
      </c>
      <c r="F53">
        <v>94.65</v>
      </c>
      <c r="G53">
        <v>7</v>
      </c>
      <c r="H53">
        <f>Table1[[#This Row],[total_orders]]*Table1[[#This Row],[avg_order_value]]</f>
        <v>662.55000000000007</v>
      </c>
      <c r="I53">
        <v>47</v>
      </c>
      <c r="J53">
        <v>0</v>
      </c>
      <c r="K53" t="s">
        <v>16</v>
      </c>
      <c r="L53">
        <v>77.5</v>
      </c>
      <c r="M53" t="str">
        <f t="shared" si="0"/>
        <v>High</v>
      </c>
      <c r="N53" s="1">
        <v>44870</v>
      </c>
      <c r="O53" s="1" t="str">
        <f>IF(YEAR(Table1[[#This Row],[customer_since]])&gt;=2023, "New",IF(YEAR(Table1[[#This Row],[customer_since]])&gt;=2021, "Medium", "Long term"))</f>
        <v>Medium</v>
      </c>
      <c r="P53">
        <v>43</v>
      </c>
      <c r="Q53" t="str">
        <f t="shared" si="1"/>
        <v>Medium</v>
      </c>
      <c r="R53">
        <v>0.46</v>
      </c>
      <c r="S53" t="str">
        <f t="shared" si="2"/>
        <v>Medium</v>
      </c>
    </row>
    <row r="54" spans="1:19" x14ac:dyDescent="0.35">
      <c r="A54" t="s">
        <v>2756</v>
      </c>
      <c r="B54">
        <v>50</v>
      </c>
      <c r="C54" t="str">
        <f t="shared" si="3"/>
        <v>46-55</v>
      </c>
      <c r="D54" t="s">
        <v>14</v>
      </c>
      <c r="E54" t="s">
        <v>22</v>
      </c>
      <c r="F54">
        <v>89.61</v>
      </c>
      <c r="G54">
        <v>9</v>
      </c>
      <c r="H54">
        <f>Table1[[#This Row],[total_orders]]*Table1[[#This Row],[avg_order_value]]</f>
        <v>806.49</v>
      </c>
      <c r="I54">
        <v>200</v>
      </c>
      <c r="J54">
        <v>0</v>
      </c>
      <c r="K54" t="s">
        <v>16</v>
      </c>
      <c r="L54">
        <v>0</v>
      </c>
      <c r="M54" t="str">
        <f t="shared" si="0"/>
        <v>Low</v>
      </c>
      <c r="N54" s="1">
        <v>44954</v>
      </c>
      <c r="O54" s="1" t="str">
        <f>IF(YEAR(Table1[[#This Row],[customer_since]])&gt;=2023, "New",IF(YEAR(Table1[[#This Row],[customer_since]])&gt;=2021, "Medium", "Long term"))</f>
        <v>New</v>
      </c>
      <c r="P54">
        <v>3</v>
      </c>
      <c r="Q54" t="str">
        <f t="shared" si="1"/>
        <v>Low</v>
      </c>
      <c r="R54">
        <v>0.31</v>
      </c>
      <c r="S54" t="str">
        <f t="shared" si="2"/>
        <v>Medium</v>
      </c>
    </row>
    <row r="55" spans="1:19" x14ac:dyDescent="0.35">
      <c r="A55" t="s">
        <v>2361</v>
      </c>
      <c r="B55">
        <v>56</v>
      </c>
      <c r="C55" t="str">
        <f t="shared" si="3"/>
        <v>55-65</v>
      </c>
      <c r="D55" t="s">
        <v>14</v>
      </c>
      <c r="E55" t="s">
        <v>37</v>
      </c>
      <c r="F55">
        <v>71.959999999999994</v>
      </c>
      <c r="G55">
        <v>9</v>
      </c>
      <c r="H55">
        <f>Table1[[#This Row],[total_orders]]*Table1[[#This Row],[avg_order_value]]</f>
        <v>647.64</v>
      </c>
      <c r="I55">
        <v>88</v>
      </c>
      <c r="J55">
        <v>0</v>
      </c>
      <c r="K55" t="s">
        <v>16</v>
      </c>
      <c r="L55">
        <v>0</v>
      </c>
      <c r="M55" t="str">
        <f t="shared" si="0"/>
        <v>Low</v>
      </c>
      <c r="N55" s="1">
        <v>44070</v>
      </c>
      <c r="O55" s="1" t="str">
        <f>IF(YEAR(Table1[[#This Row],[customer_since]])&gt;=2023, "New",IF(YEAR(Table1[[#This Row],[customer_since]])&gt;=2021, "Medium", "Long term"))</f>
        <v>Long term</v>
      </c>
      <c r="P55">
        <v>95</v>
      </c>
      <c r="Q55" t="str">
        <f t="shared" si="1"/>
        <v>High</v>
      </c>
      <c r="R55">
        <v>0.25</v>
      </c>
      <c r="S55" t="str">
        <f t="shared" si="2"/>
        <v>Medium</v>
      </c>
    </row>
    <row r="56" spans="1:19" x14ac:dyDescent="0.35">
      <c r="A56" t="s">
        <v>1347</v>
      </c>
      <c r="B56">
        <v>53</v>
      </c>
      <c r="C56" t="str">
        <f t="shared" si="3"/>
        <v>46-55</v>
      </c>
      <c r="D56" t="s">
        <v>14</v>
      </c>
      <c r="E56" t="s">
        <v>50</v>
      </c>
      <c r="F56">
        <v>62.27</v>
      </c>
      <c r="G56">
        <v>9</v>
      </c>
      <c r="H56">
        <f>Table1[[#This Row],[total_orders]]*Table1[[#This Row],[avg_order_value]]</f>
        <v>560.43000000000006</v>
      </c>
      <c r="I56">
        <v>111</v>
      </c>
      <c r="J56">
        <v>0</v>
      </c>
      <c r="K56" t="s">
        <v>23</v>
      </c>
      <c r="L56">
        <v>49.9</v>
      </c>
      <c r="M56" t="str">
        <f t="shared" si="0"/>
        <v>Medium</v>
      </c>
      <c r="N56" s="1">
        <v>44935</v>
      </c>
      <c r="O56" s="1" t="str">
        <f>IF(YEAR(Table1[[#This Row],[customer_since]])&gt;=2023, "New",IF(YEAR(Table1[[#This Row],[customer_since]])&gt;=2021, "Medium", "Long term"))</f>
        <v>New</v>
      </c>
      <c r="P56">
        <v>83</v>
      </c>
      <c r="Q56" t="str">
        <f t="shared" si="1"/>
        <v>High</v>
      </c>
      <c r="R56">
        <v>0.51</v>
      </c>
      <c r="S56" t="str">
        <f t="shared" si="2"/>
        <v>High</v>
      </c>
    </row>
    <row r="57" spans="1:19" x14ac:dyDescent="0.35">
      <c r="A57" t="s">
        <v>787</v>
      </c>
      <c r="B57">
        <v>19</v>
      </c>
      <c r="C57" t="str">
        <f t="shared" si="3"/>
        <v>18-25</v>
      </c>
      <c r="D57" t="s">
        <v>14</v>
      </c>
      <c r="E57" t="s">
        <v>52</v>
      </c>
      <c r="F57">
        <v>70.48</v>
      </c>
      <c r="G57">
        <v>8</v>
      </c>
      <c r="H57">
        <f>Table1[[#This Row],[total_orders]]*Table1[[#This Row],[avg_order_value]]</f>
        <v>563.84</v>
      </c>
      <c r="I57">
        <v>110</v>
      </c>
      <c r="J57">
        <v>0</v>
      </c>
      <c r="K57" t="s">
        <v>16</v>
      </c>
      <c r="L57">
        <v>85.8</v>
      </c>
      <c r="M57" t="str">
        <f t="shared" si="0"/>
        <v>High</v>
      </c>
      <c r="N57" s="1">
        <v>45058</v>
      </c>
      <c r="O57" s="1" t="str">
        <f>IF(YEAR(Table1[[#This Row],[customer_since]])&gt;=2023, "New",IF(YEAR(Table1[[#This Row],[customer_since]])&gt;=2021, "Medium", "Long term"))</f>
        <v>New</v>
      </c>
      <c r="P57">
        <v>76</v>
      </c>
      <c r="Q57" t="str">
        <f t="shared" si="1"/>
        <v>High</v>
      </c>
      <c r="R57">
        <v>0.14000000000000001</v>
      </c>
      <c r="S57" t="str">
        <f t="shared" si="2"/>
        <v>Low</v>
      </c>
    </row>
    <row r="58" spans="1:19" x14ac:dyDescent="0.35">
      <c r="A58" t="s">
        <v>3409</v>
      </c>
      <c r="B58">
        <v>63</v>
      </c>
      <c r="C58" t="str">
        <f t="shared" si="3"/>
        <v>55-65</v>
      </c>
      <c r="D58" t="s">
        <v>21</v>
      </c>
      <c r="E58" t="s">
        <v>28</v>
      </c>
      <c r="F58">
        <v>102.79</v>
      </c>
      <c r="G58">
        <v>9</v>
      </c>
      <c r="H58">
        <f>Table1[[#This Row],[total_orders]]*Table1[[#This Row],[avg_order_value]]</f>
        <v>925.11</v>
      </c>
      <c r="I58">
        <v>344</v>
      </c>
      <c r="J58">
        <v>0</v>
      </c>
      <c r="K58" t="s">
        <v>23</v>
      </c>
      <c r="L58">
        <v>61.4</v>
      </c>
      <c r="M58" t="str">
        <f t="shared" si="0"/>
        <v>High</v>
      </c>
      <c r="N58" s="1">
        <v>45598</v>
      </c>
      <c r="O58" s="1" t="str">
        <f>IF(YEAR(Table1[[#This Row],[customer_since]])&gt;=2023, "New",IF(YEAR(Table1[[#This Row],[customer_since]])&gt;=2021, "Medium", "Long term"))</f>
        <v>New</v>
      </c>
      <c r="P58">
        <v>36</v>
      </c>
      <c r="Q58" t="str">
        <f t="shared" si="1"/>
        <v>Medium</v>
      </c>
      <c r="R58">
        <v>0.25</v>
      </c>
      <c r="S58" t="str">
        <f t="shared" si="2"/>
        <v>Medium</v>
      </c>
    </row>
    <row r="59" spans="1:19" x14ac:dyDescent="0.35">
      <c r="A59" t="s">
        <v>751</v>
      </c>
      <c r="B59">
        <v>31</v>
      </c>
      <c r="C59" t="str">
        <f t="shared" si="3"/>
        <v>26-35</v>
      </c>
      <c r="D59" t="s">
        <v>14</v>
      </c>
      <c r="E59" t="s">
        <v>26</v>
      </c>
      <c r="F59">
        <v>212.53</v>
      </c>
      <c r="G59">
        <v>12</v>
      </c>
      <c r="H59">
        <f>Table1[[#This Row],[total_orders]]*Table1[[#This Row],[avg_order_value]]</f>
        <v>2550.36</v>
      </c>
      <c r="I59">
        <v>329</v>
      </c>
      <c r="J59">
        <v>0</v>
      </c>
      <c r="K59" t="s">
        <v>19</v>
      </c>
      <c r="L59">
        <v>35.200000000000003</v>
      </c>
      <c r="M59" t="str">
        <f t="shared" si="0"/>
        <v>Medium</v>
      </c>
      <c r="N59" s="1">
        <v>45006</v>
      </c>
      <c r="O59" s="1" t="str">
        <f>IF(YEAR(Table1[[#This Row],[customer_since]])&gt;=2023, "New",IF(YEAR(Table1[[#This Row],[customer_since]])&gt;=2021, "Medium", "Long term"))</f>
        <v>New</v>
      </c>
      <c r="P59">
        <v>10</v>
      </c>
      <c r="Q59" t="str">
        <f t="shared" si="1"/>
        <v>Low</v>
      </c>
      <c r="R59">
        <v>0.35</v>
      </c>
      <c r="S59" t="str">
        <f t="shared" si="2"/>
        <v>Medium</v>
      </c>
    </row>
    <row r="60" spans="1:19" x14ac:dyDescent="0.35">
      <c r="A60" t="s">
        <v>751</v>
      </c>
      <c r="B60">
        <v>35</v>
      </c>
      <c r="C60" t="str">
        <f t="shared" si="3"/>
        <v>26-35</v>
      </c>
      <c r="D60" t="s">
        <v>21</v>
      </c>
      <c r="E60" t="s">
        <v>35</v>
      </c>
      <c r="F60">
        <v>22.69</v>
      </c>
      <c r="G60">
        <v>14</v>
      </c>
      <c r="H60">
        <f>Table1[[#This Row],[total_orders]]*Table1[[#This Row],[avg_order_value]]</f>
        <v>317.66000000000003</v>
      </c>
      <c r="I60">
        <v>80</v>
      </c>
      <c r="J60">
        <v>0</v>
      </c>
      <c r="K60" t="s">
        <v>29</v>
      </c>
      <c r="L60">
        <v>78.8</v>
      </c>
      <c r="M60" t="str">
        <f t="shared" si="0"/>
        <v>High</v>
      </c>
      <c r="N60" s="1">
        <v>44107</v>
      </c>
      <c r="O60" s="1" t="str">
        <f>IF(YEAR(Table1[[#This Row],[customer_since]])&gt;=2023, "New",IF(YEAR(Table1[[#This Row],[customer_since]])&gt;=2021, "Medium", "Long term"))</f>
        <v>Long term</v>
      </c>
      <c r="P60">
        <v>20</v>
      </c>
      <c r="Q60" t="str">
        <f t="shared" si="1"/>
        <v>Low</v>
      </c>
      <c r="R60">
        <v>0.51</v>
      </c>
      <c r="S60" t="str">
        <f t="shared" si="2"/>
        <v>High</v>
      </c>
    </row>
    <row r="61" spans="1:19" x14ac:dyDescent="0.35">
      <c r="A61" t="s">
        <v>905</v>
      </c>
      <c r="B61">
        <v>28</v>
      </c>
      <c r="C61" t="str">
        <f t="shared" si="3"/>
        <v>26-35</v>
      </c>
      <c r="D61" t="s">
        <v>21</v>
      </c>
      <c r="E61" t="s">
        <v>44</v>
      </c>
      <c r="F61">
        <v>101.26</v>
      </c>
      <c r="G61">
        <v>4</v>
      </c>
      <c r="H61">
        <f>Table1[[#This Row],[total_orders]]*Table1[[#This Row],[avg_order_value]]</f>
        <v>405.04</v>
      </c>
      <c r="I61">
        <v>100</v>
      </c>
      <c r="J61">
        <v>0</v>
      </c>
      <c r="K61" t="s">
        <v>29</v>
      </c>
      <c r="L61">
        <v>52.7</v>
      </c>
      <c r="M61" t="str">
        <f t="shared" si="0"/>
        <v>High</v>
      </c>
      <c r="N61" s="1">
        <v>44633</v>
      </c>
      <c r="O61" s="1" t="str">
        <f>IF(YEAR(Table1[[#This Row],[customer_since]])&gt;=2023, "New",IF(YEAR(Table1[[#This Row],[customer_since]])&gt;=2021, "Medium", "Long term"))</f>
        <v>Medium</v>
      </c>
      <c r="P61">
        <v>81</v>
      </c>
      <c r="Q61" t="str">
        <f t="shared" si="1"/>
        <v>High</v>
      </c>
      <c r="R61">
        <v>0.4</v>
      </c>
      <c r="S61" t="str">
        <f t="shared" si="2"/>
        <v>Medium</v>
      </c>
    </row>
    <row r="62" spans="1:19" x14ac:dyDescent="0.35">
      <c r="A62" t="s">
        <v>905</v>
      </c>
      <c r="B62">
        <v>69</v>
      </c>
      <c r="C62" t="str">
        <f t="shared" si="3"/>
        <v>66-69</v>
      </c>
      <c r="D62" t="s">
        <v>21</v>
      </c>
      <c r="E62" t="s">
        <v>28</v>
      </c>
      <c r="F62">
        <v>66.16</v>
      </c>
      <c r="G62">
        <v>14</v>
      </c>
      <c r="H62">
        <f>Table1[[#This Row],[total_orders]]*Table1[[#This Row],[avg_order_value]]</f>
        <v>926.24</v>
      </c>
      <c r="I62">
        <v>307</v>
      </c>
      <c r="J62">
        <v>0</v>
      </c>
      <c r="K62" t="s">
        <v>19</v>
      </c>
      <c r="L62">
        <v>40.4</v>
      </c>
      <c r="M62" t="str">
        <f t="shared" si="0"/>
        <v>Medium</v>
      </c>
      <c r="N62" s="1">
        <v>44752</v>
      </c>
      <c r="O62" s="1" t="str">
        <f>IF(YEAR(Table1[[#This Row],[customer_since]])&gt;=2023, "New",IF(YEAR(Table1[[#This Row],[customer_since]])&gt;=2021, "Medium", "Long term"))</f>
        <v>Medium</v>
      </c>
      <c r="P62">
        <v>55</v>
      </c>
      <c r="Q62" t="str">
        <f t="shared" si="1"/>
        <v>Medium</v>
      </c>
      <c r="R62">
        <v>0.43</v>
      </c>
      <c r="S62" t="str">
        <f t="shared" si="2"/>
        <v>Medium</v>
      </c>
    </row>
    <row r="63" spans="1:19" x14ac:dyDescent="0.35">
      <c r="A63" t="s">
        <v>3293</v>
      </c>
      <c r="B63">
        <v>75</v>
      </c>
      <c r="C63" t="str">
        <f t="shared" si="3"/>
        <v>66-69</v>
      </c>
      <c r="D63" t="s">
        <v>14</v>
      </c>
      <c r="E63" t="s">
        <v>26</v>
      </c>
      <c r="G63">
        <v>8</v>
      </c>
      <c r="H63">
        <f>Table1[[#This Row],[total_orders]]*Table1[[#This Row],[avg_order_value]]</f>
        <v>0</v>
      </c>
      <c r="I63">
        <v>322</v>
      </c>
      <c r="J63">
        <v>0</v>
      </c>
      <c r="K63" t="s">
        <v>19</v>
      </c>
      <c r="L63">
        <v>57.7</v>
      </c>
      <c r="M63" t="str">
        <f t="shared" si="0"/>
        <v>High</v>
      </c>
      <c r="N63" s="1">
        <v>44167</v>
      </c>
      <c r="O63" s="1" t="str">
        <f>IF(YEAR(Table1[[#This Row],[customer_since]])&gt;=2023, "New",IF(YEAR(Table1[[#This Row],[customer_since]])&gt;=2021, "Medium", "Long term"))</f>
        <v>Long term</v>
      </c>
      <c r="P63">
        <v>64</v>
      </c>
      <c r="Q63" t="str">
        <f t="shared" si="1"/>
        <v>Medium</v>
      </c>
      <c r="R63">
        <v>0.12</v>
      </c>
      <c r="S63" t="str">
        <f t="shared" si="2"/>
        <v>Low</v>
      </c>
    </row>
    <row r="64" spans="1:19" x14ac:dyDescent="0.35">
      <c r="A64" t="s">
        <v>3482</v>
      </c>
      <c r="B64">
        <v>21</v>
      </c>
      <c r="C64" t="str">
        <f t="shared" si="3"/>
        <v>18-25</v>
      </c>
      <c r="D64" t="s">
        <v>21</v>
      </c>
      <c r="E64" t="s">
        <v>15</v>
      </c>
      <c r="F64">
        <v>186.82</v>
      </c>
      <c r="G64">
        <v>8</v>
      </c>
      <c r="H64">
        <f>Table1[[#This Row],[total_orders]]*Table1[[#This Row],[avg_order_value]]</f>
        <v>1494.56</v>
      </c>
      <c r="I64">
        <v>210</v>
      </c>
      <c r="J64">
        <v>0</v>
      </c>
      <c r="K64" t="s">
        <v>19</v>
      </c>
      <c r="L64">
        <v>34.799999999999997</v>
      </c>
      <c r="M64" t="str">
        <f t="shared" si="0"/>
        <v>Medium</v>
      </c>
      <c r="N64" s="1">
        <v>45600</v>
      </c>
      <c r="O64" s="1" t="str">
        <f>IF(YEAR(Table1[[#This Row],[customer_since]])&gt;=2023, "New",IF(YEAR(Table1[[#This Row],[customer_since]])&gt;=2021, "Medium", "Long term"))</f>
        <v>New</v>
      </c>
      <c r="P64">
        <v>74</v>
      </c>
      <c r="Q64" t="str">
        <f t="shared" si="1"/>
        <v>High</v>
      </c>
      <c r="R64">
        <v>0.32</v>
      </c>
      <c r="S64" t="str">
        <f t="shared" si="2"/>
        <v>Medium</v>
      </c>
    </row>
    <row r="65" spans="1:19" x14ac:dyDescent="0.35">
      <c r="A65" t="s">
        <v>1144</v>
      </c>
      <c r="B65">
        <v>55</v>
      </c>
      <c r="C65" t="str">
        <f t="shared" si="3"/>
        <v>46-55</v>
      </c>
      <c r="D65" t="s">
        <v>14</v>
      </c>
      <c r="E65" t="s">
        <v>52</v>
      </c>
      <c r="F65">
        <v>53.6</v>
      </c>
      <c r="G65">
        <v>9</v>
      </c>
      <c r="H65">
        <f>Table1[[#This Row],[total_orders]]*Table1[[#This Row],[avg_order_value]]</f>
        <v>482.40000000000003</v>
      </c>
      <c r="I65">
        <v>337</v>
      </c>
      <c r="J65">
        <v>1</v>
      </c>
      <c r="K65" t="s">
        <v>19</v>
      </c>
      <c r="L65">
        <v>55.5</v>
      </c>
      <c r="M65" t="str">
        <f t="shared" si="0"/>
        <v>High</v>
      </c>
      <c r="N65" s="1">
        <v>45442</v>
      </c>
      <c r="O65" s="1" t="str">
        <f>IF(YEAR(Table1[[#This Row],[customer_since]])&gt;=2023, "New",IF(YEAR(Table1[[#This Row],[customer_since]])&gt;=2021, "Medium", "Long term"))</f>
        <v>New</v>
      </c>
      <c r="P65">
        <v>52</v>
      </c>
      <c r="Q65" t="str">
        <f t="shared" si="1"/>
        <v>Medium</v>
      </c>
      <c r="R65">
        <v>0.33</v>
      </c>
      <c r="S65" t="str">
        <f t="shared" si="2"/>
        <v>Medium</v>
      </c>
    </row>
    <row r="66" spans="1:19" x14ac:dyDescent="0.35">
      <c r="A66" t="s">
        <v>559</v>
      </c>
      <c r="B66">
        <v>72</v>
      </c>
      <c r="C66" t="str">
        <f t="shared" ref="C66:C129" si="4">IF(B66&lt;=25,"18-25",IF(B66&lt;=35,"26-35",IF(B66&lt;=45,"36-45",IF(B66&lt;=55,"46-55",IF(B66&lt;=65,"55-65","66-69")))))</f>
        <v>66-69</v>
      </c>
      <c r="D66" t="s">
        <v>14</v>
      </c>
      <c r="E66" t="s">
        <v>22</v>
      </c>
      <c r="F66">
        <v>238.78</v>
      </c>
      <c r="G66">
        <v>12</v>
      </c>
      <c r="H66">
        <f>Table1[[#This Row],[total_orders]]*Table1[[#This Row],[avg_order_value]]</f>
        <v>2865.36</v>
      </c>
      <c r="I66">
        <v>136</v>
      </c>
      <c r="J66">
        <v>0</v>
      </c>
      <c r="K66" t="s">
        <v>19</v>
      </c>
      <c r="L66">
        <v>22.2</v>
      </c>
      <c r="M66" t="str">
        <f t="shared" ref="M66:M129" si="5">IF(L66&lt;=20,"Low",IF(L66&lt;=50,"Medium","High"))</f>
        <v>Medium</v>
      </c>
      <c r="N66" s="1">
        <v>44886</v>
      </c>
      <c r="O66" s="1" t="str">
        <f>IF(YEAR(Table1[[#This Row],[customer_since]])&gt;=2023, "New",IF(YEAR(Table1[[#This Row],[customer_since]])&gt;=2021, "Medium", "Long term"))</f>
        <v>Medium</v>
      </c>
      <c r="P66">
        <v>36</v>
      </c>
      <c r="Q66" t="str">
        <f t="shared" ref="Q66:Q129" si="6">IF(P66&lt;=33,"Low",IF(P66&lt;=66,"Medium","High"))</f>
        <v>Medium</v>
      </c>
      <c r="R66">
        <v>0.35</v>
      </c>
      <c r="S66" t="str">
        <f t="shared" ref="S66:S129" si="7">IF(R66&lt;=0.2,"Low",IF(R66&lt;=0.5,"Medium","High"))</f>
        <v>Medium</v>
      </c>
    </row>
    <row r="67" spans="1:19" x14ac:dyDescent="0.35">
      <c r="A67" t="s">
        <v>2909</v>
      </c>
      <c r="B67">
        <v>75</v>
      </c>
      <c r="C67" t="str">
        <f t="shared" si="4"/>
        <v>66-69</v>
      </c>
      <c r="D67" t="s">
        <v>25</v>
      </c>
      <c r="E67" t="s">
        <v>52</v>
      </c>
      <c r="F67">
        <v>53.69</v>
      </c>
      <c r="G67">
        <v>8</v>
      </c>
      <c r="H67">
        <f>Table1[[#This Row],[total_orders]]*Table1[[#This Row],[avg_order_value]]</f>
        <v>429.52</v>
      </c>
      <c r="I67">
        <v>63</v>
      </c>
      <c r="J67">
        <v>0</v>
      </c>
      <c r="K67" t="s">
        <v>16</v>
      </c>
      <c r="L67">
        <v>15.7</v>
      </c>
      <c r="M67" t="str">
        <f t="shared" si="5"/>
        <v>Low</v>
      </c>
      <c r="N67" s="1">
        <v>45818</v>
      </c>
      <c r="O67" s="1" t="str">
        <f>IF(YEAR(Table1[[#This Row],[customer_since]])&gt;=2023, "New",IF(YEAR(Table1[[#This Row],[customer_since]])&gt;=2021, "Medium", "Long term"))</f>
        <v>New</v>
      </c>
      <c r="P67">
        <v>1</v>
      </c>
      <c r="Q67" t="str">
        <f t="shared" si="6"/>
        <v>Low</v>
      </c>
      <c r="R67">
        <v>0.11</v>
      </c>
      <c r="S67" t="str">
        <f t="shared" si="7"/>
        <v>Low</v>
      </c>
    </row>
    <row r="68" spans="1:19" x14ac:dyDescent="0.35">
      <c r="A68" t="s">
        <v>675</v>
      </c>
      <c r="B68">
        <v>26</v>
      </c>
      <c r="C68" t="str">
        <f t="shared" si="4"/>
        <v>26-35</v>
      </c>
      <c r="D68" t="s">
        <v>14</v>
      </c>
      <c r="E68" t="s">
        <v>18</v>
      </c>
      <c r="F68">
        <v>138.83000000000001</v>
      </c>
      <c r="G68">
        <v>11</v>
      </c>
      <c r="H68">
        <f>Table1[[#This Row],[total_orders]]*Table1[[#This Row],[avg_order_value]]</f>
        <v>1527.13</v>
      </c>
      <c r="I68">
        <v>359</v>
      </c>
      <c r="J68">
        <v>0</v>
      </c>
      <c r="K68" t="s">
        <v>16</v>
      </c>
      <c r="L68">
        <v>12.3</v>
      </c>
      <c r="M68" t="str">
        <f t="shared" si="5"/>
        <v>Low</v>
      </c>
      <c r="N68" s="1">
        <v>44717</v>
      </c>
      <c r="O68" s="1" t="str">
        <f>IF(YEAR(Table1[[#This Row],[customer_since]])&gt;=2023, "New",IF(YEAR(Table1[[#This Row],[customer_since]])&gt;=2021, "Medium", "Long term"))</f>
        <v>Medium</v>
      </c>
      <c r="P68">
        <v>59</v>
      </c>
      <c r="Q68" t="str">
        <f t="shared" si="6"/>
        <v>Medium</v>
      </c>
      <c r="R68">
        <v>0.12</v>
      </c>
      <c r="S68" t="str">
        <f t="shared" si="7"/>
        <v>Low</v>
      </c>
    </row>
    <row r="69" spans="1:19" x14ac:dyDescent="0.35">
      <c r="A69" t="s">
        <v>2319</v>
      </c>
      <c r="B69">
        <v>26</v>
      </c>
      <c r="C69" t="str">
        <f t="shared" si="4"/>
        <v>26-35</v>
      </c>
      <c r="D69" t="s">
        <v>14</v>
      </c>
      <c r="E69" t="s">
        <v>22</v>
      </c>
      <c r="F69">
        <v>131.44</v>
      </c>
      <c r="G69">
        <v>7</v>
      </c>
      <c r="H69">
        <f>Table1[[#This Row],[total_orders]]*Table1[[#This Row],[avg_order_value]]</f>
        <v>920.07999999999993</v>
      </c>
      <c r="I69">
        <v>206</v>
      </c>
      <c r="J69">
        <v>0</v>
      </c>
      <c r="K69" t="s">
        <v>19</v>
      </c>
      <c r="L69">
        <v>85.7</v>
      </c>
      <c r="M69" t="str">
        <f t="shared" si="5"/>
        <v>High</v>
      </c>
      <c r="N69" s="1">
        <v>44518</v>
      </c>
      <c r="O69" s="1" t="str">
        <f>IF(YEAR(Table1[[#This Row],[customer_since]])&gt;=2023, "New",IF(YEAR(Table1[[#This Row],[customer_since]])&gt;=2021, "Medium", "Long term"))</f>
        <v>Medium</v>
      </c>
      <c r="P69">
        <v>42</v>
      </c>
      <c r="Q69" t="str">
        <f t="shared" si="6"/>
        <v>Medium</v>
      </c>
      <c r="R69">
        <v>0.31</v>
      </c>
      <c r="S69" t="str">
        <f t="shared" si="7"/>
        <v>Medium</v>
      </c>
    </row>
    <row r="70" spans="1:19" x14ac:dyDescent="0.35">
      <c r="A70" t="s">
        <v>2759</v>
      </c>
      <c r="B70">
        <v>61</v>
      </c>
      <c r="C70" t="str">
        <f t="shared" si="4"/>
        <v>55-65</v>
      </c>
      <c r="D70" t="s">
        <v>25</v>
      </c>
      <c r="E70" t="s">
        <v>18</v>
      </c>
      <c r="F70">
        <v>99.31</v>
      </c>
      <c r="G70">
        <v>9</v>
      </c>
      <c r="H70">
        <f>Table1[[#This Row],[total_orders]]*Table1[[#This Row],[avg_order_value]]</f>
        <v>893.79</v>
      </c>
      <c r="I70">
        <v>217</v>
      </c>
      <c r="J70">
        <v>0</v>
      </c>
      <c r="K70" t="s">
        <v>40</v>
      </c>
      <c r="L70">
        <v>22</v>
      </c>
      <c r="M70" t="str">
        <f t="shared" si="5"/>
        <v>Medium</v>
      </c>
      <c r="N70" s="1">
        <v>45320</v>
      </c>
      <c r="O70" s="1" t="str">
        <f>IF(YEAR(Table1[[#This Row],[customer_since]])&gt;=2023, "New",IF(YEAR(Table1[[#This Row],[customer_since]])&gt;=2021, "Medium", "Long term"))</f>
        <v>New</v>
      </c>
      <c r="P70">
        <v>82</v>
      </c>
      <c r="Q70" t="str">
        <f t="shared" si="6"/>
        <v>High</v>
      </c>
      <c r="R70">
        <v>0.49</v>
      </c>
      <c r="S70" t="str">
        <f t="shared" si="7"/>
        <v>Medium</v>
      </c>
    </row>
    <row r="71" spans="1:19" x14ac:dyDescent="0.35">
      <c r="A71" t="s">
        <v>1571</v>
      </c>
      <c r="B71">
        <v>39</v>
      </c>
      <c r="C71" t="str">
        <f t="shared" si="4"/>
        <v>36-45</v>
      </c>
      <c r="D71" t="s">
        <v>21</v>
      </c>
      <c r="E71" t="s">
        <v>52</v>
      </c>
      <c r="F71">
        <v>119</v>
      </c>
      <c r="G71">
        <v>11</v>
      </c>
      <c r="H71">
        <f>Table1[[#This Row],[total_orders]]*Table1[[#This Row],[avg_order_value]]</f>
        <v>1309</v>
      </c>
      <c r="I71">
        <v>268</v>
      </c>
      <c r="J71">
        <v>0</v>
      </c>
      <c r="K71" t="s">
        <v>40</v>
      </c>
      <c r="L71">
        <v>30.9</v>
      </c>
      <c r="M71" t="str">
        <f t="shared" si="5"/>
        <v>Medium</v>
      </c>
      <c r="N71" s="1">
        <v>44840</v>
      </c>
      <c r="O71" s="1" t="str">
        <f>IF(YEAR(Table1[[#This Row],[customer_since]])&gt;=2023, "New",IF(YEAR(Table1[[#This Row],[customer_since]])&gt;=2021, "Medium", "Long term"))</f>
        <v>Medium</v>
      </c>
      <c r="P71">
        <v>75</v>
      </c>
      <c r="Q71" t="str">
        <f t="shared" si="6"/>
        <v>High</v>
      </c>
      <c r="R71">
        <v>0.25</v>
      </c>
      <c r="S71" t="str">
        <f t="shared" si="7"/>
        <v>Medium</v>
      </c>
    </row>
    <row r="72" spans="1:19" x14ac:dyDescent="0.35">
      <c r="A72" t="s">
        <v>1571</v>
      </c>
      <c r="B72">
        <v>37</v>
      </c>
      <c r="C72" t="str">
        <f t="shared" si="4"/>
        <v>36-45</v>
      </c>
      <c r="D72" t="s">
        <v>21</v>
      </c>
      <c r="E72" t="s">
        <v>35</v>
      </c>
      <c r="F72">
        <v>75.290000000000006</v>
      </c>
      <c r="G72">
        <v>14</v>
      </c>
      <c r="H72">
        <f>Table1[[#This Row],[total_orders]]*Table1[[#This Row],[avg_order_value]]</f>
        <v>1054.0600000000002</v>
      </c>
      <c r="I72">
        <v>241</v>
      </c>
      <c r="J72">
        <v>0</v>
      </c>
      <c r="K72" t="s">
        <v>16</v>
      </c>
      <c r="L72">
        <v>95.3</v>
      </c>
      <c r="M72" t="str">
        <f t="shared" si="5"/>
        <v>High</v>
      </c>
      <c r="N72" s="1">
        <v>45528</v>
      </c>
      <c r="O72" s="1" t="str">
        <f>IF(YEAR(Table1[[#This Row],[customer_since]])&gt;=2023, "New",IF(YEAR(Table1[[#This Row],[customer_since]])&gt;=2021, "Medium", "Long term"))</f>
        <v>New</v>
      </c>
      <c r="P72">
        <v>98</v>
      </c>
      <c r="Q72" t="str">
        <f t="shared" si="6"/>
        <v>High</v>
      </c>
      <c r="R72">
        <v>0.14000000000000001</v>
      </c>
      <c r="S72" t="str">
        <f t="shared" si="7"/>
        <v>Low</v>
      </c>
    </row>
    <row r="73" spans="1:19" x14ac:dyDescent="0.35">
      <c r="A73" t="s">
        <v>2128</v>
      </c>
      <c r="B73">
        <v>72</v>
      </c>
      <c r="C73" t="str">
        <f t="shared" si="4"/>
        <v>66-69</v>
      </c>
      <c r="D73" t="s">
        <v>14</v>
      </c>
      <c r="E73" t="s">
        <v>50</v>
      </c>
      <c r="F73">
        <v>315.13</v>
      </c>
      <c r="G73">
        <v>7</v>
      </c>
      <c r="H73">
        <f>Table1[[#This Row],[total_orders]]*Table1[[#This Row],[avg_order_value]]</f>
        <v>2205.91</v>
      </c>
      <c r="I73">
        <v>11</v>
      </c>
      <c r="J73">
        <v>0</v>
      </c>
      <c r="K73" t="s">
        <v>16</v>
      </c>
      <c r="L73">
        <v>48.7</v>
      </c>
      <c r="M73" t="str">
        <f t="shared" si="5"/>
        <v>Medium</v>
      </c>
      <c r="N73" s="1">
        <v>44554</v>
      </c>
      <c r="O73" s="1" t="str">
        <f>IF(YEAR(Table1[[#This Row],[customer_since]])&gt;=2023, "New",IF(YEAR(Table1[[#This Row],[customer_since]])&gt;=2021, "Medium", "Long term"))</f>
        <v>Medium</v>
      </c>
      <c r="P73">
        <v>86</v>
      </c>
      <c r="Q73" t="str">
        <f t="shared" si="6"/>
        <v>High</v>
      </c>
      <c r="R73">
        <v>0.54</v>
      </c>
      <c r="S73" t="str">
        <f t="shared" si="7"/>
        <v>High</v>
      </c>
    </row>
    <row r="74" spans="1:19" x14ac:dyDescent="0.35">
      <c r="A74" t="s">
        <v>3235</v>
      </c>
      <c r="B74">
        <v>19</v>
      </c>
      <c r="C74" t="str">
        <f t="shared" si="4"/>
        <v>18-25</v>
      </c>
      <c r="D74" t="s">
        <v>21</v>
      </c>
      <c r="E74" t="s">
        <v>44</v>
      </c>
      <c r="F74">
        <v>169.56</v>
      </c>
      <c r="G74">
        <v>7</v>
      </c>
      <c r="H74">
        <f>Table1[[#This Row],[total_orders]]*Table1[[#This Row],[avg_order_value]]</f>
        <v>1186.92</v>
      </c>
      <c r="I74">
        <v>90</v>
      </c>
      <c r="J74">
        <v>0</v>
      </c>
      <c r="K74" t="s">
        <v>40</v>
      </c>
      <c r="L74">
        <v>78.3</v>
      </c>
      <c r="M74" t="str">
        <f t="shared" si="5"/>
        <v>High</v>
      </c>
      <c r="N74" s="1">
        <v>45630</v>
      </c>
      <c r="O74" s="1" t="str">
        <f>IF(YEAR(Table1[[#This Row],[customer_since]])&gt;=2023, "New",IF(YEAR(Table1[[#This Row],[customer_since]])&gt;=2021, "Medium", "Long term"))</f>
        <v>New</v>
      </c>
      <c r="P74">
        <v>88</v>
      </c>
      <c r="Q74" t="str">
        <f t="shared" si="6"/>
        <v>High</v>
      </c>
      <c r="R74">
        <v>0.39</v>
      </c>
      <c r="S74" t="str">
        <f t="shared" si="7"/>
        <v>Medium</v>
      </c>
    </row>
    <row r="75" spans="1:19" x14ac:dyDescent="0.35">
      <c r="A75" t="s">
        <v>3486</v>
      </c>
      <c r="B75">
        <v>34</v>
      </c>
      <c r="C75" t="str">
        <f t="shared" si="4"/>
        <v>26-35</v>
      </c>
      <c r="D75" t="s">
        <v>14</v>
      </c>
      <c r="E75" t="s">
        <v>52</v>
      </c>
      <c r="F75">
        <v>178.09</v>
      </c>
      <c r="G75">
        <v>13</v>
      </c>
      <c r="H75">
        <f>Table1[[#This Row],[total_orders]]*Table1[[#This Row],[avg_order_value]]</f>
        <v>2315.17</v>
      </c>
      <c r="I75">
        <v>192</v>
      </c>
      <c r="J75">
        <v>0</v>
      </c>
      <c r="K75" t="s">
        <v>29</v>
      </c>
      <c r="L75">
        <v>89.7</v>
      </c>
      <c r="M75" t="str">
        <f t="shared" si="5"/>
        <v>High</v>
      </c>
      <c r="N75" s="1">
        <v>44847</v>
      </c>
      <c r="O75" s="1" t="str">
        <f>IF(YEAR(Table1[[#This Row],[customer_since]])&gt;=2023, "New",IF(YEAR(Table1[[#This Row],[customer_since]])&gt;=2021, "Medium", "Long term"))</f>
        <v>Medium</v>
      </c>
      <c r="P75">
        <v>59</v>
      </c>
      <c r="Q75" t="str">
        <f t="shared" si="6"/>
        <v>Medium</v>
      </c>
      <c r="R75">
        <v>0.44</v>
      </c>
      <c r="S75" t="str">
        <f t="shared" si="7"/>
        <v>Medium</v>
      </c>
    </row>
    <row r="76" spans="1:19" x14ac:dyDescent="0.35">
      <c r="A76" t="s">
        <v>1174</v>
      </c>
      <c r="B76">
        <v>54</v>
      </c>
      <c r="C76" t="str">
        <f t="shared" si="4"/>
        <v>46-55</v>
      </c>
      <c r="D76" t="s">
        <v>14</v>
      </c>
      <c r="E76" t="s">
        <v>28</v>
      </c>
      <c r="F76">
        <v>137.6</v>
      </c>
      <c r="G76">
        <v>10</v>
      </c>
      <c r="H76">
        <f>Table1[[#This Row],[total_orders]]*Table1[[#This Row],[avg_order_value]]</f>
        <v>1376</v>
      </c>
      <c r="I76">
        <v>255</v>
      </c>
      <c r="J76">
        <v>0</v>
      </c>
      <c r="K76" t="s">
        <v>29</v>
      </c>
      <c r="L76">
        <v>44.4</v>
      </c>
      <c r="M76" t="str">
        <f t="shared" si="5"/>
        <v>Medium</v>
      </c>
      <c r="N76" s="1">
        <v>45593</v>
      </c>
      <c r="O76" s="1" t="str">
        <f>IF(YEAR(Table1[[#This Row],[customer_since]])&gt;=2023, "New",IF(YEAR(Table1[[#This Row],[customer_since]])&gt;=2021, "Medium", "Long term"))</f>
        <v>New</v>
      </c>
      <c r="P76">
        <v>7</v>
      </c>
      <c r="Q76" t="str">
        <f t="shared" si="6"/>
        <v>Low</v>
      </c>
      <c r="R76">
        <v>0.19</v>
      </c>
      <c r="S76" t="str">
        <f t="shared" si="7"/>
        <v>Low</v>
      </c>
    </row>
    <row r="77" spans="1:19" x14ac:dyDescent="0.35">
      <c r="A77" t="s">
        <v>1174</v>
      </c>
      <c r="B77">
        <v>21</v>
      </c>
      <c r="C77" t="str">
        <f t="shared" si="4"/>
        <v>18-25</v>
      </c>
      <c r="D77" t="s">
        <v>14</v>
      </c>
      <c r="E77" t="s">
        <v>37</v>
      </c>
      <c r="F77">
        <v>31.16</v>
      </c>
      <c r="G77">
        <v>11</v>
      </c>
      <c r="H77">
        <f>Table1[[#This Row],[total_orders]]*Table1[[#This Row],[avg_order_value]]</f>
        <v>342.76</v>
      </c>
      <c r="I77">
        <v>311</v>
      </c>
      <c r="J77">
        <v>0</v>
      </c>
      <c r="K77" t="s">
        <v>16</v>
      </c>
      <c r="L77">
        <v>96.6</v>
      </c>
      <c r="M77" t="str">
        <f t="shared" si="5"/>
        <v>High</v>
      </c>
      <c r="N77" s="1">
        <v>45012</v>
      </c>
      <c r="O77" s="1" t="str">
        <f>IF(YEAR(Table1[[#This Row],[customer_since]])&gt;=2023, "New",IF(YEAR(Table1[[#This Row],[customer_since]])&gt;=2021, "Medium", "Long term"))</f>
        <v>New</v>
      </c>
      <c r="P77">
        <v>88</v>
      </c>
      <c r="Q77" t="str">
        <f t="shared" si="6"/>
        <v>High</v>
      </c>
      <c r="R77">
        <v>0.61</v>
      </c>
      <c r="S77" t="str">
        <f t="shared" si="7"/>
        <v>High</v>
      </c>
    </row>
    <row r="78" spans="1:19" x14ac:dyDescent="0.35">
      <c r="A78" t="s">
        <v>2931</v>
      </c>
      <c r="B78">
        <v>44</v>
      </c>
      <c r="C78" t="str">
        <f t="shared" si="4"/>
        <v>36-45</v>
      </c>
      <c r="D78" t="s">
        <v>21</v>
      </c>
      <c r="E78" t="s">
        <v>15</v>
      </c>
      <c r="F78">
        <v>114.05</v>
      </c>
      <c r="G78">
        <v>10</v>
      </c>
      <c r="H78">
        <f>Table1[[#This Row],[total_orders]]*Table1[[#This Row],[avg_order_value]]</f>
        <v>1140.5</v>
      </c>
      <c r="I78">
        <v>83</v>
      </c>
      <c r="J78">
        <v>0</v>
      </c>
      <c r="K78" t="s">
        <v>19</v>
      </c>
      <c r="L78">
        <v>27.8</v>
      </c>
      <c r="M78" t="str">
        <f t="shared" si="5"/>
        <v>Medium</v>
      </c>
      <c r="N78" s="1">
        <v>45203</v>
      </c>
      <c r="O78" s="1" t="str">
        <f>IF(YEAR(Table1[[#This Row],[customer_since]])&gt;=2023, "New",IF(YEAR(Table1[[#This Row],[customer_since]])&gt;=2021, "Medium", "Long term"))</f>
        <v>New</v>
      </c>
      <c r="P78">
        <v>68</v>
      </c>
      <c r="Q78" t="str">
        <f t="shared" si="6"/>
        <v>High</v>
      </c>
      <c r="R78">
        <v>0.54</v>
      </c>
      <c r="S78" t="str">
        <f t="shared" si="7"/>
        <v>High</v>
      </c>
    </row>
    <row r="79" spans="1:19" x14ac:dyDescent="0.35">
      <c r="A79" t="s">
        <v>1806</v>
      </c>
      <c r="B79">
        <v>55</v>
      </c>
      <c r="C79" t="str">
        <f t="shared" si="4"/>
        <v>46-55</v>
      </c>
      <c r="D79" t="s">
        <v>21</v>
      </c>
      <c r="E79" t="s">
        <v>50</v>
      </c>
      <c r="F79">
        <v>63.35</v>
      </c>
      <c r="G79">
        <v>8</v>
      </c>
      <c r="H79">
        <f>Table1[[#This Row],[total_orders]]*Table1[[#This Row],[avg_order_value]]</f>
        <v>506.8</v>
      </c>
      <c r="I79">
        <v>325</v>
      </c>
      <c r="J79">
        <v>0</v>
      </c>
      <c r="K79" t="s">
        <v>16</v>
      </c>
      <c r="L79">
        <v>5.5</v>
      </c>
      <c r="M79" t="str">
        <f t="shared" si="5"/>
        <v>Low</v>
      </c>
      <c r="N79" s="1">
        <v>44506</v>
      </c>
      <c r="O79" s="1" t="str">
        <f>IF(YEAR(Table1[[#This Row],[customer_since]])&gt;=2023, "New",IF(YEAR(Table1[[#This Row],[customer_since]])&gt;=2021, "Medium", "Long term"))</f>
        <v>Medium</v>
      </c>
      <c r="P79">
        <v>14</v>
      </c>
      <c r="Q79" t="str">
        <f t="shared" si="6"/>
        <v>Low</v>
      </c>
      <c r="R79">
        <v>0.38</v>
      </c>
      <c r="S79" t="str">
        <f t="shared" si="7"/>
        <v>Medium</v>
      </c>
    </row>
    <row r="80" spans="1:19" x14ac:dyDescent="0.35">
      <c r="A80" t="s">
        <v>1662</v>
      </c>
      <c r="B80">
        <v>19</v>
      </c>
      <c r="C80" t="str">
        <f t="shared" si="4"/>
        <v>18-25</v>
      </c>
      <c r="D80" t="s">
        <v>14</v>
      </c>
      <c r="E80" t="s">
        <v>44</v>
      </c>
      <c r="F80">
        <v>149.41999999999999</v>
      </c>
      <c r="G80">
        <v>11</v>
      </c>
      <c r="H80">
        <f>Table1[[#This Row],[total_orders]]*Table1[[#This Row],[avg_order_value]]</f>
        <v>1643.62</v>
      </c>
      <c r="I80">
        <v>363</v>
      </c>
      <c r="J80">
        <v>0</v>
      </c>
      <c r="K80" t="s">
        <v>16</v>
      </c>
      <c r="L80">
        <v>11.3</v>
      </c>
      <c r="M80" t="str">
        <f t="shared" si="5"/>
        <v>Low</v>
      </c>
      <c r="N80" s="1">
        <v>44552</v>
      </c>
      <c r="O80" s="1" t="str">
        <f>IF(YEAR(Table1[[#This Row],[customer_since]])&gt;=2023, "New",IF(YEAR(Table1[[#This Row],[customer_since]])&gt;=2021, "Medium", "Long term"))</f>
        <v>Medium</v>
      </c>
      <c r="P80">
        <v>4</v>
      </c>
      <c r="Q80" t="str">
        <f t="shared" si="6"/>
        <v>Low</v>
      </c>
      <c r="R80">
        <v>0.12</v>
      </c>
      <c r="S80" t="str">
        <f t="shared" si="7"/>
        <v>Low</v>
      </c>
    </row>
    <row r="81" spans="1:19" x14ac:dyDescent="0.35">
      <c r="A81" t="s">
        <v>2690</v>
      </c>
      <c r="B81">
        <v>61</v>
      </c>
      <c r="C81" t="str">
        <f t="shared" si="4"/>
        <v>55-65</v>
      </c>
      <c r="D81" t="s">
        <v>14</v>
      </c>
      <c r="E81" t="s">
        <v>44</v>
      </c>
      <c r="F81">
        <v>137.99</v>
      </c>
      <c r="G81">
        <v>8</v>
      </c>
      <c r="H81">
        <f>Table1[[#This Row],[total_orders]]*Table1[[#This Row],[avg_order_value]]</f>
        <v>1103.92</v>
      </c>
      <c r="I81">
        <v>137</v>
      </c>
      <c r="J81">
        <v>0</v>
      </c>
      <c r="K81" t="s">
        <v>19</v>
      </c>
      <c r="L81">
        <v>76.7</v>
      </c>
      <c r="M81" t="str">
        <f t="shared" si="5"/>
        <v>High</v>
      </c>
      <c r="N81" s="1">
        <v>45316</v>
      </c>
      <c r="O81" s="1" t="str">
        <f>IF(YEAR(Table1[[#This Row],[customer_since]])&gt;=2023, "New",IF(YEAR(Table1[[#This Row],[customer_since]])&gt;=2021, "Medium", "Long term"))</f>
        <v>New</v>
      </c>
      <c r="P81">
        <v>38</v>
      </c>
      <c r="Q81" t="str">
        <f t="shared" si="6"/>
        <v>Medium</v>
      </c>
      <c r="R81">
        <v>0.12</v>
      </c>
      <c r="S81" t="str">
        <f t="shared" si="7"/>
        <v>Low</v>
      </c>
    </row>
    <row r="82" spans="1:19" x14ac:dyDescent="0.35">
      <c r="A82" t="s">
        <v>1083</v>
      </c>
      <c r="B82">
        <v>63</v>
      </c>
      <c r="C82" t="str">
        <f t="shared" si="4"/>
        <v>55-65</v>
      </c>
      <c r="D82" t="s">
        <v>14</v>
      </c>
      <c r="E82" t="s">
        <v>28</v>
      </c>
      <c r="F82">
        <v>144.01</v>
      </c>
      <c r="G82">
        <v>16</v>
      </c>
      <c r="H82">
        <f>Table1[[#This Row],[total_orders]]*Table1[[#This Row],[avg_order_value]]</f>
        <v>2304.16</v>
      </c>
      <c r="I82">
        <v>308</v>
      </c>
      <c r="J82">
        <v>0</v>
      </c>
      <c r="K82" t="s">
        <v>16</v>
      </c>
      <c r="L82">
        <v>51.8</v>
      </c>
      <c r="M82" t="str">
        <f t="shared" si="5"/>
        <v>High</v>
      </c>
      <c r="N82" s="1">
        <v>45247</v>
      </c>
      <c r="O82" s="1" t="str">
        <f>IF(YEAR(Table1[[#This Row],[customer_since]])&gt;=2023, "New",IF(YEAR(Table1[[#This Row],[customer_since]])&gt;=2021, "Medium", "Long term"))</f>
        <v>New</v>
      </c>
      <c r="P82">
        <v>33</v>
      </c>
      <c r="Q82" t="str">
        <f t="shared" si="6"/>
        <v>Low</v>
      </c>
      <c r="R82">
        <v>0.42</v>
      </c>
      <c r="S82" t="str">
        <f t="shared" si="7"/>
        <v>Medium</v>
      </c>
    </row>
    <row r="83" spans="1:19" x14ac:dyDescent="0.35">
      <c r="A83" t="s">
        <v>328</v>
      </c>
      <c r="B83">
        <v>39</v>
      </c>
      <c r="C83" t="str">
        <f t="shared" si="4"/>
        <v>36-45</v>
      </c>
      <c r="D83" t="s">
        <v>14</v>
      </c>
      <c r="E83" t="s">
        <v>44</v>
      </c>
      <c r="F83">
        <v>220.81</v>
      </c>
      <c r="G83">
        <v>7</v>
      </c>
      <c r="H83">
        <f>Table1[[#This Row],[total_orders]]*Table1[[#This Row],[avg_order_value]]</f>
        <v>1545.67</v>
      </c>
      <c r="I83">
        <v>8</v>
      </c>
      <c r="J83">
        <v>0</v>
      </c>
      <c r="K83" t="s">
        <v>40</v>
      </c>
      <c r="L83">
        <v>34.4</v>
      </c>
      <c r="M83" t="str">
        <f t="shared" si="5"/>
        <v>Medium</v>
      </c>
      <c r="N83" s="1">
        <v>44632</v>
      </c>
      <c r="O83" s="1" t="str">
        <f>IF(YEAR(Table1[[#This Row],[customer_since]])&gt;=2023, "New",IF(YEAR(Table1[[#This Row],[customer_since]])&gt;=2021, "Medium", "Long term"))</f>
        <v>Medium</v>
      </c>
      <c r="P83">
        <v>58</v>
      </c>
      <c r="Q83" t="str">
        <f t="shared" si="6"/>
        <v>Medium</v>
      </c>
      <c r="R83">
        <v>0.15</v>
      </c>
      <c r="S83" t="str">
        <f t="shared" si="7"/>
        <v>Low</v>
      </c>
    </row>
    <row r="84" spans="1:19" x14ac:dyDescent="0.35">
      <c r="A84" t="s">
        <v>2100</v>
      </c>
      <c r="B84">
        <v>22</v>
      </c>
      <c r="C84" t="str">
        <f t="shared" si="4"/>
        <v>18-25</v>
      </c>
      <c r="D84" t="s">
        <v>14</v>
      </c>
      <c r="E84" t="s">
        <v>26</v>
      </c>
      <c r="F84">
        <v>35.08</v>
      </c>
      <c r="G84">
        <v>2</v>
      </c>
      <c r="H84">
        <f>Table1[[#This Row],[total_orders]]*Table1[[#This Row],[avg_order_value]]</f>
        <v>70.16</v>
      </c>
      <c r="I84">
        <v>269</v>
      </c>
      <c r="J84">
        <v>0</v>
      </c>
      <c r="K84" t="s">
        <v>23</v>
      </c>
      <c r="L84">
        <v>14</v>
      </c>
      <c r="M84" t="str">
        <f t="shared" si="5"/>
        <v>Low</v>
      </c>
      <c r="N84" s="1">
        <v>45494</v>
      </c>
      <c r="O84" s="1" t="str">
        <f>IF(YEAR(Table1[[#This Row],[customer_since]])&gt;=2023, "New",IF(YEAR(Table1[[#This Row],[customer_since]])&gt;=2021, "Medium", "Long term"))</f>
        <v>New</v>
      </c>
      <c r="P84">
        <v>15</v>
      </c>
      <c r="Q84" t="str">
        <f t="shared" si="6"/>
        <v>Low</v>
      </c>
      <c r="R84">
        <v>0.31</v>
      </c>
      <c r="S84" t="str">
        <f t="shared" si="7"/>
        <v>Medium</v>
      </c>
    </row>
    <row r="85" spans="1:19" x14ac:dyDescent="0.35">
      <c r="A85" t="s">
        <v>1427</v>
      </c>
      <c r="B85">
        <v>76</v>
      </c>
      <c r="C85" t="str">
        <f t="shared" si="4"/>
        <v>66-69</v>
      </c>
      <c r="D85" t="s">
        <v>14</v>
      </c>
      <c r="E85" t="s">
        <v>22</v>
      </c>
      <c r="F85">
        <v>124.33</v>
      </c>
      <c r="G85">
        <v>6</v>
      </c>
      <c r="H85">
        <f>Table1[[#This Row],[total_orders]]*Table1[[#This Row],[avg_order_value]]</f>
        <v>745.98</v>
      </c>
      <c r="I85">
        <v>192</v>
      </c>
      <c r="J85">
        <v>0</v>
      </c>
      <c r="K85" t="s">
        <v>29</v>
      </c>
      <c r="L85">
        <v>59.5</v>
      </c>
      <c r="M85" t="str">
        <f t="shared" si="5"/>
        <v>High</v>
      </c>
      <c r="N85" s="1">
        <v>44467</v>
      </c>
      <c r="O85" s="1" t="str">
        <f>IF(YEAR(Table1[[#This Row],[customer_since]])&gt;=2023, "New",IF(YEAR(Table1[[#This Row],[customer_since]])&gt;=2021, "Medium", "Long term"))</f>
        <v>Medium</v>
      </c>
      <c r="P85">
        <v>67</v>
      </c>
      <c r="Q85" t="str">
        <f t="shared" si="6"/>
        <v>High</v>
      </c>
      <c r="R85">
        <v>0.47</v>
      </c>
      <c r="S85" t="str">
        <f t="shared" si="7"/>
        <v>Medium</v>
      </c>
    </row>
    <row r="86" spans="1:19" x14ac:dyDescent="0.35">
      <c r="A86" t="s">
        <v>2434</v>
      </c>
      <c r="B86">
        <v>43</v>
      </c>
      <c r="C86" t="str">
        <f t="shared" si="4"/>
        <v>36-45</v>
      </c>
      <c r="D86" t="s">
        <v>14</v>
      </c>
      <c r="E86" t="s">
        <v>18</v>
      </c>
      <c r="F86">
        <v>129.32</v>
      </c>
      <c r="G86">
        <v>5</v>
      </c>
      <c r="H86">
        <f>Table1[[#This Row],[total_orders]]*Table1[[#This Row],[avg_order_value]]</f>
        <v>646.59999999999991</v>
      </c>
      <c r="I86">
        <v>58</v>
      </c>
      <c r="J86">
        <v>0</v>
      </c>
      <c r="K86" t="s">
        <v>16</v>
      </c>
      <c r="L86">
        <v>0</v>
      </c>
      <c r="M86" t="str">
        <f t="shared" si="5"/>
        <v>Low</v>
      </c>
      <c r="N86" s="1">
        <v>44143</v>
      </c>
      <c r="O86" s="1" t="str">
        <f>IF(YEAR(Table1[[#This Row],[customer_since]])&gt;=2023, "New",IF(YEAR(Table1[[#This Row],[customer_since]])&gt;=2021, "Medium", "Long term"))</f>
        <v>Long term</v>
      </c>
      <c r="P86">
        <v>85</v>
      </c>
      <c r="Q86" t="str">
        <f t="shared" si="6"/>
        <v>High</v>
      </c>
      <c r="R86">
        <v>0.5</v>
      </c>
      <c r="S86" t="str">
        <f t="shared" si="7"/>
        <v>Medium</v>
      </c>
    </row>
    <row r="87" spans="1:19" x14ac:dyDescent="0.35">
      <c r="A87" t="s">
        <v>3036</v>
      </c>
      <c r="B87">
        <v>29</v>
      </c>
      <c r="C87" t="str">
        <f t="shared" si="4"/>
        <v>26-35</v>
      </c>
      <c r="D87" t="s">
        <v>14</v>
      </c>
      <c r="E87" t="s">
        <v>15</v>
      </c>
      <c r="F87">
        <v>59.66</v>
      </c>
      <c r="G87">
        <v>8</v>
      </c>
      <c r="H87">
        <f>Table1[[#This Row],[total_orders]]*Table1[[#This Row],[avg_order_value]]</f>
        <v>477.28</v>
      </c>
      <c r="I87">
        <v>320</v>
      </c>
      <c r="J87">
        <v>0</v>
      </c>
      <c r="K87" t="s">
        <v>23</v>
      </c>
      <c r="L87">
        <v>17.2</v>
      </c>
      <c r="M87" t="str">
        <f t="shared" si="5"/>
        <v>Low</v>
      </c>
      <c r="N87" s="1">
        <v>44840</v>
      </c>
      <c r="O87" s="1" t="str">
        <f>IF(YEAR(Table1[[#This Row],[customer_since]])&gt;=2023, "New",IF(YEAR(Table1[[#This Row],[customer_since]])&gt;=2021, "Medium", "Long term"))</f>
        <v>Medium</v>
      </c>
      <c r="P87">
        <v>66</v>
      </c>
      <c r="Q87" t="str">
        <f t="shared" si="6"/>
        <v>Medium</v>
      </c>
      <c r="R87">
        <v>0.38</v>
      </c>
      <c r="S87" t="str">
        <f t="shared" si="7"/>
        <v>Medium</v>
      </c>
    </row>
    <row r="88" spans="1:19" x14ac:dyDescent="0.35">
      <c r="A88" t="s">
        <v>89</v>
      </c>
      <c r="B88">
        <v>36</v>
      </c>
      <c r="C88" t="str">
        <f t="shared" si="4"/>
        <v>36-45</v>
      </c>
      <c r="D88" t="s">
        <v>21</v>
      </c>
      <c r="E88" t="s">
        <v>26</v>
      </c>
      <c r="G88">
        <v>12</v>
      </c>
      <c r="H88">
        <f>Table1[[#This Row],[total_orders]]*Table1[[#This Row],[avg_order_value]]</f>
        <v>0</v>
      </c>
      <c r="I88">
        <v>85</v>
      </c>
      <c r="J88">
        <v>0</v>
      </c>
      <c r="K88" t="s">
        <v>16</v>
      </c>
      <c r="L88">
        <v>2.9</v>
      </c>
      <c r="M88" t="str">
        <f t="shared" si="5"/>
        <v>Low</v>
      </c>
      <c r="N88" s="1">
        <v>44979</v>
      </c>
      <c r="O88" s="1" t="str">
        <f>IF(YEAR(Table1[[#This Row],[customer_since]])&gt;=2023, "New",IF(YEAR(Table1[[#This Row],[customer_since]])&gt;=2021, "Medium", "Long term"))</f>
        <v>New</v>
      </c>
      <c r="P88">
        <v>45</v>
      </c>
      <c r="Q88" t="str">
        <f t="shared" si="6"/>
        <v>Medium</v>
      </c>
      <c r="R88">
        <v>0.35</v>
      </c>
      <c r="S88" t="str">
        <f t="shared" si="7"/>
        <v>Medium</v>
      </c>
    </row>
    <row r="89" spans="1:19" x14ac:dyDescent="0.35">
      <c r="A89" t="s">
        <v>89</v>
      </c>
      <c r="B89">
        <v>56</v>
      </c>
      <c r="C89" t="str">
        <f t="shared" si="4"/>
        <v>55-65</v>
      </c>
      <c r="D89" t="s">
        <v>14</v>
      </c>
      <c r="E89" t="s">
        <v>26</v>
      </c>
      <c r="F89">
        <v>76.28</v>
      </c>
      <c r="G89">
        <v>9</v>
      </c>
      <c r="H89">
        <f>Table1[[#This Row],[total_orders]]*Table1[[#This Row],[avg_order_value]]</f>
        <v>686.52</v>
      </c>
      <c r="I89">
        <v>174</v>
      </c>
      <c r="J89">
        <v>0</v>
      </c>
      <c r="K89" t="s">
        <v>23</v>
      </c>
      <c r="L89">
        <v>59.7</v>
      </c>
      <c r="M89" t="str">
        <f t="shared" si="5"/>
        <v>High</v>
      </c>
      <c r="N89" s="1">
        <v>44493</v>
      </c>
      <c r="O89" s="1" t="str">
        <f>IF(YEAR(Table1[[#This Row],[customer_since]])&gt;=2023, "New",IF(YEAR(Table1[[#This Row],[customer_since]])&gt;=2021, "Medium", "Long term"))</f>
        <v>Medium</v>
      </c>
      <c r="P89">
        <v>87</v>
      </c>
      <c r="Q89" t="str">
        <f t="shared" si="6"/>
        <v>High</v>
      </c>
      <c r="R89">
        <v>7.0000000000000007E-2</v>
      </c>
      <c r="S89" t="str">
        <f t="shared" si="7"/>
        <v>Low</v>
      </c>
    </row>
    <row r="90" spans="1:19" x14ac:dyDescent="0.35">
      <c r="A90" t="s">
        <v>1964</v>
      </c>
      <c r="B90">
        <v>20</v>
      </c>
      <c r="C90" t="str">
        <f t="shared" si="4"/>
        <v>18-25</v>
      </c>
      <c r="D90" t="s">
        <v>14</v>
      </c>
      <c r="E90" t="s">
        <v>37</v>
      </c>
      <c r="G90">
        <v>15</v>
      </c>
      <c r="H90">
        <f>Table1[[#This Row],[total_orders]]*Table1[[#This Row],[avg_order_value]]</f>
        <v>0</v>
      </c>
      <c r="I90">
        <v>265</v>
      </c>
      <c r="J90">
        <v>0</v>
      </c>
      <c r="K90" t="s">
        <v>16</v>
      </c>
      <c r="L90">
        <v>18.3</v>
      </c>
      <c r="M90" t="str">
        <f t="shared" si="5"/>
        <v>Low</v>
      </c>
      <c r="N90" s="1">
        <v>45487</v>
      </c>
      <c r="O90" s="1" t="str">
        <f>IF(YEAR(Table1[[#This Row],[customer_since]])&gt;=2023, "New",IF(YEAR(Table1[[#This Row],[customer_since]])&gt;=2021, "Medium", "Long term"))</f>
        <v>New</v>
      </c>
      <c r="P90">
        <v>13</v>
      </c>
      <c r="Q90" t="str">
        <f t="shared" si="6"/>
        <v>Low</v>
      </c>
      <c r="R90">
        <v>0.09</v>
      </c>
      <c r="S90" t="str">
        <f t="shared" si="7"/>
        <v>Low</v>
      </c>
    </row>
    <row r="91" spans="1:19" x14ac:dyDescent="0.35">
      <c r="A91" t="s">
        <v>1764</v>
      </c>
      <c r="B91">
        <v>19</v>
      </c>
      <c r="C91" t="str">
        <f t="shared" si="4"/>
        <v>18-25</v>
      </c>
      <c r="D91" t="s">
        <v>21</v>
      </c>
      <c r="E91" t="s">
        <v>44</v>
      </c>
      <c r="F91">
        <v>115.7</v>
      </c>
      <c r="G91">
        <v>13</v>
      </c>
      <c r="H91">
        <f>Table1[[#This Row],[total_orders]]*Table1[[#This Row],[avg_order_value]]</f>
        <v>1504.1000000000001</v>
      </c>
      <c r="I91">
        <v>183</v>
      </c>
      <c r="J91">
        <v>0</v>
      </c>
      <c r="K91" t="s">
        <v>29</v>
      </c>
      <c r="L91">
        <v>44.3</v>
      </c>
      <c r="M91" t="str">
        <f t="shared" si="5"/>
        <v>Medium</v>
      </c>
      <c r="N91" s="1">
        <v>45348</v>
      </c>
      <c r="O91" s="1" t="str">
        <f>IF(YEAR(Table1[[#This Row],[customer_since]])&gt;=2023, "New",IF(YEAR(Table1[[#This Row],[customer_since]])&gt;=2021, "Medium", "Long term"))</f>
        <v>New</v>
      </c>
      <c r="P91">
        <v>20</v>
      </c>
      <c r="Q91" t="str">
        <f t="shared" si="6"/>
        <v>Low</v>
      </c>
      <c r="R91">
        <v>0.31</v>
      </c>
      <c r="S91" t="str">
        <f t="shared" si="7"/>
        <v>Medium</v>
      </c>
    </row>
    <row r="92" spans="1:19" x14ac:dyDescent="0.35">
      <c r="A92" t="s">
        <v>3057</v>
      </c>
      <c r="B92">
        <v>59</v>
      </c>
      <c r="C92" t="str">
        <f t="shared" si="4"/>
        <v>55-65</v>
      </c>
      <c r="D92" t="s">
        <v>21</v>
      </c>
      <c r="E92" t="s">
        <v>18</v>
      </c>
      <c r="F92">
        <v>68.23</v>
      </c>
      <c r="G92">
        <v>12</v>
      </c>
      <c r="H92">
        <f>Table1[[#This Row],[total_orders]]*Table1[[#This Row],[avg_order_value]]</f>
        <v>818.76</v>
      </c>
      <c r="I92">
        <v>330</v>
      </c>
      <c r="J92">
        <v>0</v>
      </c>
      <c r="K92" t="s">
        <v>23</v>
      </c>
      <c r="L92">
        <v>20.8</v>
      </c>
      <c r="M92" t="str">
        <f t="shared" si="5"/>
        <v>Medium</v>
      </c>
      <c r="N92" s="1">
        <v>45645</v>
      </c>
      <c r="O92" s="1" t="str">
        <f>IF(YEAR(Table1[[#This Row],[customer_since]])&gt;=2023, "New",IF(YEAR(Table1[[#This Row],[customer_since]])&gt;=2021, "Medium", "Long term"))</f>
        <v>New</v>
      </c>
      <c r="P92">
        <v>22</v>
      </c>
      <c r="Q92" t="str">
        <f t="shared" si="6"/>
        <v>Low</v>
      </c>
      <c r="R92">
        <v>0.13</v>
      </c>
      <c r="S92" t="str">
        <f t="shared" si="7"/>
        <v>Low</v>
      </c>
    </row>
    <row r="93" spans="1:19" x14ac:dyDescent="0.35">
      <c r="A93" t="s">
        <v>3057</v>
      </c>
      <c r="B93">
        <v>50</v>
      </c>
      <c r="C93" t="str">
        <f t="shared" si="4"/>
        <v>46-55</v>
      </c>
      <c r="D93" t="s">
        <v>21</v>
      </c>
      <c r="E93" t="s">
        <v>50</v>
      </c>
      <c r="F93">
        <v>27.62</v>
      </c>
      <c r="G93">
        <v>13</v>
      </c>
      <c r="H93">
        <f>Table1[[#This Row],[total_orders]]*Table1[[#This Row],[avg_order_value]]</f>
        <v>359.06</v>
      </c>
      <c r="I93">
        <v>16</v>
      </c>
      <c r="J93">
        <v>0</v>
      </c>
      <c r="K93" t="s">
        <v>16</v>
      </c>
      <c r="L93">
        <v>64.599999999999994</v>
      </c>
      <c r="M93" t="str">
        <f t="shared" si="5"/>
        <v>High</v>
      </c>
      <c r="N93" s="1">
        <v>44582</v>
      </c>
      <c r="O93" s="1" t="str">
        <f>IF(YEAR(Table1[[#This Row],[customer_since]])&gt;=2023, "New",IF(YEAR(Table1[[#This Row],[customer_since]])&gt;=2021, "Medium", "Long term"))</f>
        <v>Medium</v>
      </c>
      <c r="P93">
        <v>55</v>
      </c>
      <c r="Q93" t="str">
        <f t="shared" si="6"/>
        <v>Medium</v>
      </c>
      <c r="R93">
        <v>0.47</v>
      </c>
      <c r="S93" t="str">
        <f t="shared" si="7"/>
        <v>Medium</v>
      </c>
    </row>
    <row r="94" spans="1:19" x14ac:dyDescent="0.35">
      <c r="A94" t="s">
        <v>2698</v>
      </c>
      <c r="B94">
        <v>36</v>
      </c>
      <c r="C94" t="str">
        <f t="shared" si="4"/>
        <v>36-45</v>
      </c>
      <c r="D94" t="s">
        <v>14</v>
      </c>
      <c r="E94" t="s">
        <v>35</v>
      </c>
      <c r="F94">
        <v>44.25</v>
      </c>
      <c r="G94">
        <v>13</v>
      </c>
      <c r="H94">
        <f>Table1[[#This Row],[total_orders]]*Table1[[#This Row],[avg_order_value]]</f>
        <v>575.25</v>
      </c>
      <c r="I94">
        <v>317</v>
      </c>
      <c r="J94">
        <v>0</v>
      </c>
      <c r="K94" t="s">
        <v>16</v>
      </c>
      <c r="L94">
        <v>5.9</v>
      </c>
      <c r="M94" t="str">
        <f t="shared" si="5"/>
        <v>Low</v>
      </c>
      <c r="N94" s="1">
        <v>45411</v>
      </c>
      <c r="O94" s="1" t="str">
        <f>IF(YEAR(Table1[[#This Row],[customer_since]])&gt;=2023, "New",IF(YEAR(Table1[[#This Row],[customer_since]])&gt;=2021, "Medium", "Long term"))</f>
        <v>New</v>
      </c>
      <c r="P94">
        <v>93</v>
      </c>
      <c r="Q94" t="str">
        <f t="shared" si="6"/>
        <v>High</v>
      </c>
      <c r="R94">
        <v>0.16</v>
      </c>
      <c r="S94" t="str">
        <f t="shared" si="7"/>
        <v>Low</v>
      </c>
    </row>
    <row r="95" spans="1:19" x14ac:dyDescent="0.35">
      <c r="A95" t="s">
        <v>3692</v>
      </c>
      <c r="B95">
        <v>33</v>
      </c>
      <c r="C95" t="str">
        <f t="shared" si="4"/>
        <v>26-35</v>
      </c>
      <c r="D95" t="s">
        <v>21</v>
      </c>
      <c r="E95" t="s">
        <v>52</v>
      </c>
      <c r="F95">
        <v>20.04</v>
      </c>
      <c r="G95">
        <v>17</v>
      </c>
      <c r="H95">
        <f>Table1[[#This Row],[total_orders]]*Table1[[#This Row],[avg_order_value]]</f>
        <v>340.68</v>
      </c>
      <c r="I95">
        <v>236</v>
      </c>
      <c r="J95">
        <v>0</v>
      </c>
      <c r="K95" t="s">
        <v>19</v>
      </c>
      <c r="L95">
        <v>19.899999999999999</v>
      </c>
      <c r="M95" t="str">
        <f t="shared" si="5"/>
        <v>Low</v>
      </c>
      <c r="N95" s="1">
        <v>44084</v>
      </c>
      <c r="O95" s="1" t="str">
        <f>IF(YEAR(Table1[[#This Row],[customer_since]])&gt;=2023, "New",IF(YEAR(Table1[[#This Row],[customer_since]])&gt;=2021, "Medium", "Long term"))</f>
        <v>Long term</v>
      </c>
      <c r="P95">
        <v>69</v>
      </c>
      <c r="Q95" t="str">
        <f t="shared" si="6"/>
        <v>High</v>
      </c>
      <c r="R95">
        <v>0.2</v>
      </c>
      <c r="S95" t="str">
        <f t="shared" si="7"/>
        <v>Low</v>
      </c>
    </row>
    <row r="96" spans="1:19" x14ac:dyDescent="0.35">
      <c r="A96" t="s">
        <v>2711</v>
      </c>
      <c r="B96">
        <v>65</v>
      </c>
      <c r="C96" t="str">
        <f t="shared" si="4"/>
        <v>55-65</v>
      </c>
      <c r="D96" t="s">
        <v>14</v>
      </c>
      <c r="E96" t="s">
        <v>15</v>
      </c>
      <c r="F96">
        <v>54.24</v>
      </c>
      <c r="G96">
        <v>8</v>
      </c>
      <c r="H96">
        <f>Table1[[#This Row],[total_orders]]*Table1[[#This Row],[avg_order_value]]</f>
        <v>433.92</v>
      </c>
      <c r="I96">
        <v>316</v>
      </c>
      <c r="J96">
        <v>0</v>
      </c>
      <c r="K96" t="s">
        <v>23</v>
      </c>
      <c r="L96">
        <v>71.5</v>
      </c>
      <c r="M96" t="str">
        <f t="shared" si="5"/>
        <v>High</v>
      </c>
      <c r="N96" s="1">
        <v>44993</v>
      </c>
      <c r="O96" s="1" t="str">
        <f>IF(YEAR(Table1[[#This Row],[customer_since]])&gt;=2023, "New",IF(YEAR(Table1[[#This Row],[customer_since]])&gt;=2021, "Medium", "Long term"))</f>
        <v>New</v>
      </c>
      <c r="P96">
        <v>57</v>
      </c>
      <c r="Q96" t="str">
        <f t="shared" si="6"/>
        <v>Medium</v>
      </c>
      <c r="R96">
        <v>0.45</v>
      </c>
      <c r="S96" t="str">
        <f t="shared" si="7"/>
        <v>Medium</v>
      </c>
    </row>
    <row r="97" spans="1:19" x14ac:dyDescent="0.35">
      <c r="A97" t="s">
        <v>2203</v>
      </c>
      <c r="B97">
        <v>22</v>
      </c>
      <c r="C97" t="str">
        <f t="shared" si="4"/>
        <v>18-25</v>
      </c>
      <c r="D97" t="s">
        <v>21</v>
      </c>
      <c r="E97" t="s">
        <v>50</v>
      </c>
      <c r="F97">
        <v>28.63</v>
      </c>
      <c r="G97">
        <v>6</v>
      </c>
      <c r="H97">
        <f>Table1[[#This Row],[total_orders]]*Table1[[#This Row],[avg_order_value]]</f>
        <v>171.78</v>
      </c>
      <c r="I97">
        <v>147</v>
      </c>
      <c r="J97">
        <v>0</v>
      </c>
      <c r="K97" t="s">
        <v>29</v>
      </c>
      <c r="L97">
        <v>33.200000000000003</v>
      </c>
      <c r="M97" t="str">
        <f t="shared" si="5"/>
        <v>Medium</v>
      </c>
      <c r="N97" s="1">
        <v>45057</v>
      </c>
      <c r="O97" s="1" t="str">
        <f>IF(YEAR(Table1[[#This Row],[customer_since]])&gt;=2023, "New",IF(YEAR(Table1[[#This Row],[customer_since]])&gt;=2021, "Medium", "Long term"))</f>
        <v>New</v>
      </c>
      <c r="P97">
        <v>2</v>
      </c>
      <c r="Q97" t="str">
        <f t="shared" si="6"/>
        <v>Low</v>
      </c>
      <c r="R97">
        <v>0.48</v>
      </c>
      <c r="S97" t="str">
        <f t="shared" si="7"/>
        <v>Medium</v>
      </c>
    </row>
    <row r="98" spans="1:19" x14ac:dyDescent="0.35">
      <c r="A98" t="s">
        <v>2203</v>
      </c>
      <c r="B98">
        <v>33</v>
      </c>
      <c r="C98" t="str">
        <f t="shared" si="4"/>
        <v>26-35</v>
      </c>
      <c r="D98" t="s">
        <v>21</v>
      </c>
      <c r="E98" t="s">
        <v>28</v>
      </c>
      <c r="F98">
        <v>74.13</v>
      </c>
      <c r="G98">
        <v>4</v>
      </c>
      <c r="H98">
        <f>Table1[[#This Row],[total_orders]]*Table1[[#This Row],[avg_order_value]]</f>
        <v>296.52</v>
      </c>
      <c r="I98">
        <v>283</v>
      </c>
      <c r="J98">
        <v>0</v>
      </c>
      <c r="K98" t="s">
        <v>23</v>
      </c>
      <c r="L98">
        <v>56.3</v>
      </c>
      <c r="M98" t="str">
        <f t="shared" si="5"/>
        <v>High</v>
      </c>
      <c r="N98" s="1">
        <v>44539</v>
      </c>
      <c r="O98" s="1" t="str">
        <f>IF(YEAR(Table1[[#This Row],[customer_since]])&gt;=2023, "New",IF(YEAR(Table1[[#This Row],[customer_since]])&gt;=2021, "Medium", "Long term"))</f>
        <v>Medium</v>
      </c>
      <c r="P98">
        <v>35</v>
      </c>
      <c r="Q98" t="str">
        <f t="shared" si="6"/>
        <v>Medium</v>
      </c>
      <c r="R98">
        <v>0.16</v>
      </c>
      <c r="S98" t="str">
        <f t="shared" si="7"/>
        <v>Low</v>
      </c>
    </row>
    <row r="99" spans="1:19" x14ac:dyDescent="0.35">
      <c r="A99" t="s">
        <v>3276</v>
      </c>
      <c r="B99">
        <v>41</v>
      </c>
      <c r="C99" t="str">
        <f t="shared" si="4"/>
        <v>36-45</v>
      </c>
      <c r="D99" t="s">
        <v>14</v>
      </c>
      <c r="E99" t="s">
        <v>44</v>
      </c>
      <c r="F99">
        <v>23.3</v>
      </c>
      <c r="G99">
        <v>9</v>
      </c>
      <c r="H99">
        <f>Table1[[#This Row],[total_orders]]*Table1[[#This Row],[avg_order_value]]</f>
        <v>209.70000000000002</v>
      </c>
      <c r="I99">
        <v>287</v>
      </c>
      <c r="J99">
        <v>0</v>
      </c>
      <c r="K99" t="s">
        <v>40</v>
      </c>
      <c r="L99">
        <v>93.2</v>
      </c>
      <c r="M99" t="str">
        <f t="shared" si="5"/>
        <v>High</v>
      </c>
      <c r="N99" s="1">
        <v>45740</v>
      </c>
      <c r="O99" s="1" t="str">
        <f>IF(YEAR(Table1[[#This Row],[customer_since]])&gt;=2023, "New",IF(YEAR(Table1[[#This Row],[customer_since]])&gt;=2021, "Medium", "Long term"))</f>
        <v>New</v>
      </c>
      <c r="P99">
        <v>66</v>
      </c>
      <c r="Q99" t="str">
        <f t="shared" si="6"/>
        <v>Medium</v>
      </c>
      <c r="R99">
        <v>0.11</v>
      </c>
      <c r="S99" t="str">
        <f t="shared" si="7"/>
        <v>Low</v>
      </c>
    </row>
    <row r="100" spans="1:19" x14ac:dyDescent="0.35">
      <c r="A100" t="s">
        <v>3188</v>
      </c>
      <c r="B100">
        <v>46</v>
      </c>
      <c r="C100" t="str">
        <f t="shared" si="4"/>
        <v>46-55</v>
      </c>
      <c r="D100" t="s">
        <v>25</v>
      </c>
      <c r="E100" t="s">
        <v>44</v>
      </c>
      <c r="F100">
        <v>72.010000000000005</v>
      </c>
      <c r="G100">
        <v>7</v>
      </c>
      <c r="H100">
        <f>Table1[[#This Row],[total_orders]]*Table1[[#This Row],[avg_order_value]]</f>
        <v>504.07000000000005</v>
      </c>
      <c r="I100">
        <v>67</v>
      </c>
      <c r="J100">
        <v>1</v>
      </c>
      <c r="K100" t="s">
        <v>29</v>
      </c>
      <c r="L100">
        <v>95</v>
      </c>
      <c r="M100" t="str">
        <f t="shared" si="5"/>
        <v>High</v>
      </c>
      <c r="N100" s="1">
        <v>44132</v>
      </c>
      <c r="O100" s="1" t="str">
        <f>IF(YEAR(Table1[[#This Row],[customer_since]])&gt;=2023, "New",IF(YEAR(Table1[[#This Row],[customer_since]])&gt;=2021, "Medium", "Long term"))</f>
        <v>Long term</v>
      </c>
      <c r="P100">
        <v>68</v>
      </c>
      <c r="Q100" t="str">
        <f t="shared" si="6"/>
        <v>High</v>
      </c>
      <c r="R100">
        <v>0.41</v>
      </c>
      <c r="S100" t="str">
        <f t="shared" si="7"/>
        <v>Medium</v>
      </c>
    </row>
    <row r="101" spans="1:19" x14ac:dyDescent="0.35">
      <c r="A101" t="s">
        <v>2405</v>
      </c>
      <c r="B101">
        <v>37</v>
      </c>
      <c r="C101" t="str">
        <f t="shared" si="4"/>
        <v>36-45</v>
      </c>
      <c r="D101" t="s">
        <v>21</v>
      </c>
      <c r="E101" t="s">
        <v>26</v>
      </c>
      <c r="F101">
        <v>306.02</v>
      </c>
      <c r="G101">
        <v>8</v>
      </c>
      <c r="H101">
        <f>Table1[[#This Row],[total_orders]]*Table1[[#This Row],[avg_order_value]]</f>
        <v>2448.16</v>
      </c>
      <c r="I101">
        <v>62</v>
      </c>
      <c r="J101">
        <v>0</v>
      </c>
      <c r="K101" t="s">
        <v>23</v>
      </c>
      <c r="L101">
        <v>63</v>
      </c>
      <c r="M101" t="str">
        <f t="shared" si="5"/>
        <v>High</v>
      </c>
      <c r="N101" s="1">
        <v>44897</v>
      </c>
      <c r="O101" s="1" t="str">
        <f>IF(YEAR(Table1[[#This Row],[customer_since]])&gt;=2023, "New",IF(YEAR(Table1[[#This Row],[customer_since]])&gt;=2021, "Medium", "Long term"))</f>
        <v>Medium</v>
      </c>
      <c r="P101">
        <v>23</v>
      </c>
      <c r="Q101" t="str">
        <f t="shared" si="6"/>
        <v>Low</v>
      </c>
      <c r="R101">
        <v>0.44</v>
      </c>
      <c r="S101" t="str">
        <f t="shared" si="7"/>
        <v>Medium</v>
      </c>
    </row>
    <row r="102" spans="1:19" x14ac:dyDescent="0.35">
      <c r="A102" t="s">
        <v>57</v>
      </c>
      <c r="B102">
        <v>22</v>
      </c>
      <c r="C102" t="str">
        <f t="shared" si="4"/>
        <v>18-25</v>
      </c>
      <c r="D102" t="s">
        <v>14</v>
      </c>
      <c r="E102" t="s">
        <v>15</v>
      </c>
      <c r="F102">
        <v>137.27000000000001</v>
      </c>
      <c r="G102">
        <v>6</v>
      </c>
      <c r="H102">
        <f>Table1[[#This Row],[total_orders]]*Table1[[#This Row],[avg_order_value]]</f>
        <v>823.62000000000012</v>
      </c>
      <c r="I102">
        <v>323</v>
      </c>
      <c r="J102">
        <v>0</v>
      </c>
      <c r="K102" t="s">
        <v>29</v>
      </c>
      <c r="L102">
        <v>72.8</v>
      </c>
      <c r="M102" t="str">
        <f t="shared" si="5"/>
        <v>High</v>
      </c>
      <c r="N102" s="1">
        <v>44307</v>
      </c>
      <c r="O102" s="1" t="str">
        <f>IF(YEAR(Table1[[#This Row],[customer_since]])&gt;=2023, "New",IF(YEAR(Table1[[#This Row],[customer_since]])&gt;=2021, "Medium", "Long term"))</f>
        <v>Medium</v>
      </c>
      <c r="P102">
        <v>7</v>
      </c>
      <c r="Q102" t="str">
        <f t="shared" si="6"/>
        <v>Low</v>
      </c>
      <c r="R102">
        <v>0.43</v>
      </c>
      <c r="S102" t="str">
        <f t="shared" si="7"/>
        <v>Medium</v>
      </c>
    </row>
    <row r="103" spans="1:19" x14ac:dyDescent="0.35">
      <c r="A103" t="s">
        <v>308</v>
      </c>
      <c r="B103">
        <v>34</v>
      </c>
      <c r="C103" t="str">
        <f t="shared" si="4"/>
        <v>26-35</v>
      </c>
      <c r="D103" t="s">
        <v>21</v>
      </c>
      <c r="E103" t="s">
        <v>35</v>
      </c>
      <c r="F103">
        <v>114.02</v>
      </c>
      <c r="G103">
        <v>9</v>
      </c>
      <c r="H103">
        <f>Table1[[#This Row],[total_orders]]*Table1[[#This Row],[avg_order_value]]</f>
        <v>1026.18</v>
      </c>
      <c r="I103">
        <v>262</v>
      </c>
      <c r="J103">
        <v>0</v>
      </c>
      <c r="K103" t="s">
        <v>40</v>
      </c>
      <c r="L103">
        <v>18</v>
      </c>
      <c r="M103" t="str">
        <f t="shared" si="5"/>
        <v>Low</v>
      </c>
      <c r="N103" s="1">
        <v>45162</v>
      </c>
      <c r="O103" s="1" t="str">
        <f>IF(YEAR(Table1[[#This Row],[customer_since]])&gt;=2023, "New",IF(YEAR(Table1[[#This Row],[customer_since]])&gt;=2021, "Medium", "Long term"))</f>
        <v>New</v>
      </c>
      <c r="P103">
        <v>61</v>
      </c>
      <c r="Q103" t="str">
        <f t="shared" si="6"/>
        <v>Medium</v>
      </c>
      <c r="R103">
        <v>0.2</v>
      </c>
      <c r="S103" t="str">
        <f t="shared" si="7"/>
        <v>Low</v>
      </c>
    </row>
    <row r="104" spans="1:19" x14ac:dyDescent="0.35">
      <c r="A104" t="s">
        <v>3149</v>
      </c>
      <c r="B104">
        <v>23</v>
      </c>
      <c r="C104" t="str">
        <f t="shared" si="4"/>
        <v>18-25</v>
      </c>
      <c r="D104" t="s">
        <v>21</v>
      </c>
      <c r="E104" t="s">
        <v>52</v>
      </c>
      <c r="F104">
        <v>346.3</v>
      </c>
      <c r="G104">
        <v>7</v>
      </c>
      <c r="H104">
        <f>Table1[[#This Row],[total_orders]]*Table1[[#This Row],[avg_order_value]]</f>
        <v>2424.1</v>
      </c>
      <c r="I104">
        <v>72</v>
      </c>
      <c r="J104">
        <v>0</v>
      </c>
      <c r="K104" t="s">
        <v>16</v>
      </c>
      <c r="L104">
        <v>49.3</v>
      </c>
      <c r="M104" t="str">
        <f t="shared" si="5"/>
        <v>Medium</v>
      </c>
      <c r="N104" s="1">
        <v>44900</v>
      </c>
      <c r="O104" s="1" t="str">
        <f>IF(YEAR(Table1[[#This Row],[customer_since]])&gt;=2023, "New",IF(YEAR(Table1[[#This Row],[customer_since]])&gt;=2021, "Medium", "Long term"))</f>
        <v>Medium</v>
      </c>
      <c r="P104">
        <v>63</v>
      </c>
      <c r="Q104" t="str">
        <f t="shared" si="6"/>
        <v>Medium</v>
      </c>
      <c r="R104">
        <v>0.16</v>
      </c>
      <c r="S104" t="str">
        <f t="shared" si="7"/>
        <v>Low</v>
      </c>
    </row>
    <row r="105" spans="1:19" x14ac:dyDescent="0.35">
      <c r="A105" t="s">
        <v>3149</v>
      </c>
      <c r="B105">
        <v>60</v>
      </c>
      <c r="C105" t="str">
        <f t="shared" si="4"/>
        <v>55-65</v>
      </c>
      <c r="D105" t="s">
        <v>21</v>
      </c>
      <c r="E105" t="s">
        <v>37</v>
      </c>
      <c r="F105">
        <v>251.52</v>
      </c>
      <c r="G105">
        <v>8</v>
      </c>
      <c r="H105">
        <f>Table1[[#This Row],[total_orders]]*Table1[[#This Row],[avg_order_value]]</f>
        <v>2012.16</v>
      </c>
      <c r="I105">
        <v>1</v>
      </c>
      <c r="J105">
        <v>0</v>
      </c>
      <c r="K105" t="s">
        <v>29</v>
      </c>
      <c r="L105">
        <v>1.1000000000000001</v>
      </c>
      <c r="M105" t="str">
        <f t="shared" si="5"/>
        <v>Low</v>
      </c>
      <c r="N105" s="1">
        <v>45193</v>
      </c>
      <c r="O105" s="1" t="str">
        <f>IF(YEAR(Table1[[#This Row],[customer_since]])&gt;=2023, "New",IF(YEAR(Table1[[#This Row],[customer_since]])&gt;=2021, "Medium", "Long term"))</f>
        <v>New</v>
      </c>
      <c r="P105">
        <v>23</v>
      </c>
      <c r="Q105" t="str">
        <f t="shared" si="6"/>
        <v>Low</v>
      </c>
      <c r="R105">
        <v>0.05</v>
      </c>
      <c r="S105" t="str">
        <f t="shared" si="7"/>
        <v>Low</v>
      </c>
    </row>
    <row r="106" spans="1:19" x14ac:dyDescent="0.35">
      <c r="A106" t="s">
        <v>2949</v>
      </c>
      <c r="B106">
        <v>34</v>
      </c>
      <c r="C106" t="str">
        <f t="shared" si="4"/>
        <v>26-35</v>
      </c>
      <c r="D106" t="s">
        <v>14</v>
      </c>
      <c r="E106" t="s">
        <v>15</v>
      </c>
      <c r="F106">
        <v>80.7</v>
      </c>
      <c r="G106">
        <v>6</v>
      </c>
      <c r="H106">
        <f>Table1[[#This Row],[total_orders]]*Table1[[#This Row],[avg_order_value]]</f>
        <v>484.20000000000005</v>
      </c>
      <c r="I106">
        <v>303</v>
      </c>
      <c r="J106">
        <v>0</v>
      </c>
      <c r="K106" t="s">
        <v>16</v>
      </c>
      <c r="L106">
        <v>0</v>
      </c>
      <c r="M106" t="str">
        <f t="shared" si="5"/>
        <v>Low</v>
      </c>
      <c r="N106" s="1">
        <v>44393</v>
      </c>
      <c r="O106" s="1" t="str">
        <f>IF(YEAR(Table1[[#This Row],[customer_since]])&gt;=2023, "New",IF(YEAR(Table1[[#This Row],[customer_since]])&gt;=2021, "Medium", "Long term"))</f>
        <v>Medium</v>
      </c>
      <c r="P106">
        <v>58</v>
      </c>
      <c r="Q106" t="str">
        <f t="shared" si="6"/>
        <v>Medium</v>
      </c>
      <c r="R106">
        <v>0.26</v>
      </c>
      <c r="S106" t="str">
        <f t="shared" si="7"/>
        <v>Medium</v>
      </c>
    </row>
    <row r="107" spans="1:19" x14ac:dyDescent="0.35">
      <c r="A107" t="s">
        <v>2173</v>
      </c>
      <c r="B107">
        <v>26</v>
      </c>
      <c r="C107" t="str">
        <f t="shared" si="4"/>
        <v>26-35</v>
      </c>
      <c r="D107" t="s">
        <v>21</v>
      </c>
      <c r="E107" t="s">
        <v>50</v>
      </c>
      <c r="F107">
        <v>249.33</v>
      </c>
      <c r="G107">
        <v>7</v>
      </c>
      <c r="H107">
        <f>Table1[[#This Row],[total_orders]]*Table1[[#This Row],[avg_order_value]]</f>
        <v>1745.3100000000002</v>
      </c>
      <c r="I107">
        <v>52</v>
      </c>
      <c r="J107">
        <v>0</v>
      </c>
      <c r="K107" t="s">
        <v>40</v>
      </c>
      <c r="L107">
        <v>11.8</v>
      </c>
      <c r="M107" t="str">
        <f t="shared" si="5"/>
        <v>Low</v>
      </c>
      <c r="N107" s="1">
        <v>45770</v>
      </c>
      <c r="O107" s="1" t="str">
        <f>IF(YEAR(Table1[[#This Row],[customer_since]])&gt;=2023, "New",IF(YEAR(Table1[[#This Row],[customer_since]])&gt;=2021, "Medium", "Long term"))</f>
        <v>New</v>
      </c>
      <c r="P107">
        <v>52</v>
      </c>
      <c r="Q107" t="str">
        <f t="shared" si="6"/>
        <v>Medium</v>
      </c>
      <c r="R107">
        <v>0.14000000000000001</v>
      </c>
      <c r="S107" t="str">
        <f t="shared" si="7"/>
        <v>Low</v>
      </c>
    </row>
    <row r="108" spans="1:19" x14ac:dyDescent="0.35">
      <c r="A108" t="s">
        <v>3506</v>
      </c>
      <c r="B108">
        <v>19</v>
      </c>
      <c r="C108" t="str">
        <f t="shared" si="4"/>
        <v>18-25</v>
      </c>
      <c r="D108" t="s">
        <v>21</v>
      </c>
      <c r="E108" t="s">
        <v>22</v>
      </c>
      <c r="F108">
        <v>29.14</v>
      </c>
      <c r="G108">
        <v>11</v>
      </c>
      <c r="H108">
        <f>Table1[[#This Row],[total_orders]]*Table1[[#This Row],[avg_order_value]]</f>
        <v>320.54000000000002</v>
      </c>
      <c r="I108">
        <v>131</v>
      </c>
      <c r="J108">
        <v>0</v>
      </c>
      <c r="K108" t="s">
        <v>29</v>
      </c>
      <c r="L108">
        <v>16.600000000000001</v>
      </c>
      <c r="M108" t="str">
        <f t="shared" si="5"/>
        <v>Low</v>
      </c>
      <c r="N108" s="1">
        <v>45642</v>
      </c>
      <c r="O108" s="1" t="str">
        <f>IF(YEAR(Table1[[#This Row],[customer_since]])&gt;=2023, "New",IF(YEAR(Table1[[#This Row],[customer_since]])&gt;=2021, "Medium", "Long term"))</f>
        <v>New</v>
      </c>
      <c r="P108">
        <v>16</v>
      </c>
      <c r="Q108" t="str">
        <f t="shared" si="6"/>
        <v>Low</v>
      </c>
      <c r="R108">
        <v>0.22</v>
      </c>
      <c r="S108" t="str">
        <f t="shared" si="7"/>
        <v>Medium</v>
      </c>
    </row>
    <row r="109" spans="1:19" x14ac:dyDescent="0.35">
      <c r="A109" t="s">
        <v>2896</v>
      </c>
      <c r="B109">
        <v>54</v>
      </c>
      <c r="C109" t="str">
        <f t="shared" si="4"/>
        <v>46-55</v>
      </c>
      <c r="D109" t="s">
        <v>21</v>
      </c>
      <c r="E109" t="s">
        <v>26</v>
      </c>
      <c r="F109">
        <v>23.6</v>
      </c>
      <c r="G109">
        <v>8</v>
      </c>
      <c r="H109">
        <f>Table1[[#This Row],[total_orders]]*Table1[[#This Row],[avg_order_value]]</f>
        <v>188.8</v>
      </c>
      <c r="I109">
        <v>279</v>
      </c>
      <c r="J109">
        <v>0</v>
      </c>
      <c r="K109" t="s">
        <v>16</v>
      </c>
      <c r="L109">
        <v>2.4</v>
      </c>
      <c r="M109" t="str">
        <f t="shared" si="5"/>
        <v>Low</v>
      </c>
      <c r="N109" s="1">
        <v>45001</v>
      </c>
      <c r="O109" s="1" t="str">
        <f>IF(YEAR(Table1[[#This Row],[customer_since]])&gt;=2023, "New",IF(YEAR(Table1[[#This Row],[customer_since]])&gt;=2021, "Medium", "Long term"))</f>
        <v>New</v>
      </c>
      <c r="P109">
        <v>52</v>
      </c>
      <c r="Q109" t="str">
        <f t="shared" si="6"/>
        <v>Medium</v>
      </c>
      <c r="R109">
        <v>0.26</v>
      </c>
      <c r="S109" t="str">
        <f t="shared" si="7"/>
        <v>Medium</v>
      </c>
    </row>
    <row r="110" spans="1:19" x14ac:dyDescent="0.35">
      <c r="A110" t="s">
        <v>215</v>
      </c>
      <c r="B110">
        <v>64</v>
      </c>
      <c r="C110" t="str">
        <f t="shared" si="4"/>
        <v>55-65</v>
      </c>
      <c r="D110" t="s">
        <v>21</v>
      </c>
      <c r="E110" t="s">
        <v>28</v>
      </c>
      <c r="F110">
        <v>84.23</v>
      </c>
      <c r="G110">
        <v>8</v>
      </c>
      <c r="H110">
        <f>Table1[[#This Row],[total_orders]]*Table1[[#This Row],[avg_order_value]]</f>
        <v>673.84</v>
      </c>
      <c r="I110">
        <v>69</v>
      </c>
      <c r="J110">
        <v>0</v>
      </c>
      <c r="K110" t="s">
        <v>19</v>
      </c>
      <c r="L110">
        <v>71.400000000000006</v>
      </c>
      <c r="M110" t="str">
        <f t="shared" si="5"/>
        <v>High</v>
      </c>
      <c r="N110" s="1">
        <v>44434</v>
      </c>
      <c r="O110" s="1" t="str">
        <f>IF(YEAR(Table1[[#This Row],[customer_since]])&gt;=2023, "New",IF(YEAR(Table1[[#This Row],[customer_since]])&gt;=2021, "Medium", "Long term"))</f>
        <v>Medium</v>
      </c>
      <c r="P110">
        <v>38</v>
      </c>
      <c r="Q110" t="str">
        <f t="shared" si="6"/>
        <v>Medium</v>
      </c>
      <c r="R110">
        <v>0.48</v>
      </c>
      <c r="S110" t="str">
        <f t="shared" si="7"/>
        <v>Medium</v>
      </c>
    </row>
    <row r="111" spans="1:19" x14ac:dyDescent="0.35">
      <c r="A111" t="s">
        <v>2233</v>
      </c>
      <c r="B111">
        <v>46</v>
      </c>
      <c r="C111" t="str">
        <f t="shared" si="4"/>
        <v>46-55</v>
      </c>
      <c r="D111" t="s">
        <v>21</v>
      </c>
      <c r="E111" t="s">
        <v>52</v>
      </c>
      <c r="F111">
        <v>127.3</v>
      </c>
      <c r="G111">
        <v>5</v>
      </c>
      <c r="H111">
        <f>Table1[[#This Row],[total_orders]]*Table1[[#This Row],[avg_order_value]]</f>
        <v>636.5</v>
      </c>
      <c r="I111">
        <v>47</v>
      </c>
      <c r="J111">
        <v>0</v>
      </c>
      <c r="K111" t="s">
        <v>23</v>
      </c>
      <c r="L111">
        <v>88.8</v>
      </c>
      <c r="M111" t="str">
        <f t="shared" si="5"/>
        <v>High</v>
      </c>
      <c r="N111" s="1">
        <v>44397</v>
      </c>
      <c r="O111" s="1" t="str">
        <f>IF(YEAR(Table1[[#This Row],[customer_since]])&gt;=2023, "New",IF(YEAR(Table1[[#This Row],[customer_since]])&gt;=2021, "Medium", "Long term"))</f>
        <v>Medium</v>
      </c>
      <c r="P111">
        <v>11</v>
      </c>
      <c r="Q111" t="str">
        <f t="shared" si="6"/>
        <v>Low</v>
      </c>
      <c r="R111">
        <v>0.08</v>
      </c>
      <c r="S111" t="str">
        <f t="shared" si="7"/>
        <v>Low</v>
      </c>
    </row>
    <row r="112" spans="1:19" x14ac:dyDescent="0.35">
      <c r="A112" t="s">
        <v>2233</v>
      </c>
      <c r="B112">
        <v>37</v>
      </c>
      <c r="C112" t="str">
        <f t="shared" si="4"/>
        <v>36-45</v>
      </c>
      <c r="D112" t="s">
        <v>21</v>
      </c>
      <c r="E112" t="s">
        <v>37</v>
      </c>
      <c r="F112">
        <v>256.2</v>
      </c>
      <c r="G112">
        <v>6</v>
      </c>
      <c r="H112">
        <f>Table1[[#This Row],[total_orders]]*Table1[[#This Row],[avg_order_value]]</f>
        <v>1537.1999999999998</v>
      </c>
      <c r="I112">
        <v>255</v>
      </c>
      <c r="J112">
        <v>0</v>
      </c>
      <c r="K112" t="s">
        <v>16</v>
      </c>
      <c r="L112">
        <v>90</v>
      </c>
      <c r="M112" t="str">
        <f t="shared" si="5"/>
        <v>High</v>
      </c>
      <c r="N112" s="1">
        <v>44349</v>
      </c>
      <c r="O112" s="1" t="str">
        <f>IF(YEAR(Table1[[#This Row],[customer_since]])&gt;=2023, "New",IF(YEAR(Table1[[#This Row],[customer_since]])&gt;=2021, "Medium", "Long term"))</f>
        <v>Medium</v>
      </c>
      <c r="P112">
        <v>54</v>
      </c>
      <c r="Q112" t="str">
        <f t="shared" si="6"/>
        <v>Medium</v>
      </c>
      <c r="R112">
        <v>0.21</v>
      </c>
      <c r="S112" t="str">
        <f t="shared" si="7"/>
        <v>Medium</v>
      </c>
    </row>
    <row r="113" spans="1:19" x14ac:dyDescent="0.35">
      <c r="A113" t="s">
        <v>207</v>
      </c>
      <c r="B113">
        <v>34</v>
      </c>
      <c r="C113" t="str">
        <f t="shared" si="4"/>
        <v>26-35</v>
      </c>
      <c r="D113" t="s">
        <v>21</v>
      </c>
      <c r="E113" t="s">
        <v>22</v>
      </c>
      <c r="F113">
        <v>89.23</v>
      </c>
      <c r="G113">
        <v>9</v>
      </c>
      <c r="H113">
        <f>Table1[[#This Row],[total_orders]]*Table1[[#This Row],[avg_order_value]]</f>
        <v>803.07</v>
      </c>
      <c r="I113">
        <v>36</v>
      </c>
      <c r="J113">
        <v>0</v>
      </c>
      <c r="K113" t="s">
        <v>19</v>
      </c>
      <c r="L113">
        <v>0</v>
      </c>
      <c r="M113" t="str">
        <f t="shared" si="5"/>
        <v>Low</v>
      </c>
      <c r="N113" s="1">
        <v>44110</v>
      </c>
      <c r="O113" s="1" t="str">
        <f>IF(YEAR(Table1[[#This Row],[customer_since]])&gt;=2023, "New",IF(YEAR(Table1[[#This Row],[customer_since]])&gt;=2021, "Medium", "Long term"))</f>
        <v>Long term</v>
      </c>
      <c r="P113">
        <v>70</v>
      </c>
      <c r="Q113" t="str">
        <f t="shared" si="6"/>
        <v>High</v>
      </c>
      <c r="R113">
        <v>0.26</v>
      </c>
      <c r="S113" t="str">
        <f t="shared" si="7"/>
        <v>Medium</v>
      </c>
    </row>
    <row r="114" spans="1:19" x14ac:dyDescent="0.35">
      <c r="A114" t="s">
        <v>3035</v>
      </c>
      <c r="B114">
        <v>71</v>
      </c>
      <c r="C114" t="str">
        <f t="shared" si="4"/>
        <v>66-69</v>
      </c>
      <c r="D114" t="s">
        <v>21</v>
      </c>
      <c r="E114" t="s">
        <v>15</v>
      </c>
      <c r="F114">
        <v>100.72</v>
      </c>
      <c r="G114">
        <v>9</v>
      </c>
      <c r="H114">
        <f>Table1[[#This Row],[total_orders]]*Table1[[#This Row],[avg_order_value]]</f>
        <v>906.48</v>
      </c>
      <c r="I114">
        <v>3</v>
      </c>
      <c r="J114">
        <v>0</v>
      </c>
      <c r="K114" t="s">
        <v>19</v>
      </c>
      <c r="L114">
        <v>79.8</v>
      </c>
      <c r="M114" t="str">
        <f t="shared" si="5"/>
        <v>High</v>
      </c>
      <c r="N114" s="1">
        <v>44920</v>
      </c>
      <c r="O114" s="1" t="str">
        <f>IF(YEAR(Table1[[#This Row],[customer_since]])&gt;=2023, "New",IF(YEAR(Table1[[#This Row],[customer_since]])&gt;=2021, "Medium", "Long term"))</f>
        <v>Medium</v>
      </c>
      <c r="P114">
        <v>15</v>
      </c>
      <c r="Q114" t="str">
        <f t="shared" si="6"/>
        <v>Low</v>
      </c>
      <c r="R114">
        <v>0.28999999999999998</v>
      </c>
      <c r="S114" t="str">
        <f t="shared" si="7"/>
        <v>Medium</v>
      </c>
    </row>
    <row r="115" spans="1:19" x14ac:dyDescent="0.35">
      <c r="A115" t="s">
        <v>1971</v>
      </c>
      <c r="B115">
        <v>32</v>
      </c>
      <c r="C115" t="str">
        <f t="shared" si="4"/>
        <v>26-35</v>
      </c>
      <c r="D115" t="s">
        <v>14</v>
      </c>
      <c r="E115" t="s">
        <v>50</v>
      </c>
      <c r="F115">
        <v>117.68</v>
      </c>
      <c r="G115">
        <v>10</v>
      </c>
      <c r="H115">
        <f>Table1[[#This Row],[total_orders]]*Table1[[#This Row],[avg_order_value]]</f>
        <v>1176.8000000000002</v>
      </c>
      <c r="I115">
        <v>323</v>
      </c>
      <c r="J115">
        <v>0</v>
      </c>
      <c r="K115" t="s">
        <v>19</v>
      </c>
      <c r="L115">
        <v>37.299999999999997</v>
      </c>
      <c r="M115" t="str">
        <f t="shared" si="5"/>
        <v>Medium</v>
      </c>
      <c r="N115" s="1">
        <v>44226</v>
      </c>
      <c r="O115" s="1" t="str">
        <f>IF(YEAR(Table1[[#This Row],[customer_since]])&gt;=2023, "New",IF(YEAR(Table1[[#This Row],[customer_since]])&gt;=2021, "Medium", "Long term"))</f>
        <v>Medium</v>
      </c>
      <c r="P115">
        <v>53</v>
      </c>
      <c r="Q115" t="str">
        <f t="shared" si="6"/>
        <v>Medium</v>
      </c>
      <c r="R115">
        <v>0.17</v>
      </c>
      <c r="S115" t="str">
        <f t="shared" si="7"/>
        <v>Low</v>
      </c>
    </row>
    <row r="116" spans="1:19" x14ac:dyDescent="0.35">
      <c r="A116" t="s">
        <v>1971</v>
      </c>
      <c r="B116">
        <v>70</v>
      </c>
      <c r="C116" t="str">
        <f t="shared" si="4"/>
        <v>66-69</v>
      </c>
      <c r="D116" t="s">
        <v>14</v>
      </c>
      <c r="E116" t="s">
        <v>44</v>
      </c>
      <c r="F116">
        <v>137.57</v>
      </c>
      <c r="G116">
        <v>8</v>
      </c>
      <c r="H116">
        <f>Table1[[#This Row],[total_orders]]*Table1[[#This Row],[avg_order_value]]</f>
        <v>1100.56</v>
      </c>
      <c r="I116">
        <v>303</v>
      </c>
      <c r="J116">
        <v>0</v>
      </c>
      <c r="K116" t="s">
        <v>23</v>
      </c>
      <c r="L116">
        <v>79.2</v>
      </c>
      <c r="M116" t="str">
        <f t="shared" si="5"/>
        <v>High</v>
      </c>
      <c r="N116" s="1">
        <v>45231</v>
      </c>
      <c r="O116" s="1" t="str">
        <f>IF(YEAR(Table1[[#This Row],[customer_since]])&gt;=2023, "New",IF(YEAR(Table1[[#This Row],[customer_since]])&gt;=2021, "Medium", "Long term"))</f>
        <v>New</v>
      </c>
      <c r="P116">
        <v>65</v>
      </c>
      <c r="Q116" t="str">
        <f t="shared" si="6"/>
        <v>Medium</v>
      </c>
      <c r="R116">
        <v>0.23</v>
      </c>
      <c r="S116" t="str">
        <f t="shared" si="7"/>
        <v>Medium</v>
      </c>
    </row>
    <row r="117" spans="1:19" x14ac:dyDescent="0.35">
      <c r="A117" t="s">
        <v>2677</v>
      </c>
      <c r="B117">
        <v>64</v>
      </c>
      <c r="C117" t="str">
        <f t="shared" si="4"/>
        <v>55-65</v>
      </c>
      <c r="D117" t="s">
        <v>21</v>
      </c>
      <c r="E117" t="s">
        <v>52</v>
      </c>
      <c r="F117">
        <v>99.89</v>
      </c>
      <c r="G117">
        <v>10</v>
      </c>
      <c r="H117">
        <f>Table1[[#This Row],[total_orders]]*Table1[[#This Row],[avg_order_value]]</f>
        <v>998.9</v>
      </c>
      <c r="I117">
        <v>208</v>
      </c>
      <c r="J117">
        <v>0</v>
      </c>
      <c r="K117" t="s">
        <v>19</v>
      </c>
      <c r="L117">
        <v>25.8</v>
      </c>
      <c r="M117" t="str">
        <f t="shared" si="5"/>
        <v>Medium</v>
      </c>
      <c r="N117" s="1">
        <v>44198</v>
      </c>
      <c r="O117" s="1" t="str">
        <f>IF(YEAR(Table1[[#This Row],[customer_since]])&gt;=2023, "New",IF(YEAR(Table1[[#This Row],[customer_since]])&gt;=2021, "Medium", "Long term"))</f>
        <v>Medium</v>
      </c>
      <c r="P117">
        <v>91</v>
      </c>
      <c r="Q117" t="str">
        <f t="shared" si="6"/>
        <v>High</v>
      </c>
      <c r="R117">
        <v>0.34</v>
      </c>
      <c r="S117" t="str">
        <f t="shared" si="7"/>
        <v>Medium</v>
      </c>
    </row>
    <row r="118" spans="1:19" x14ac:dyDescent="0.35">
      <c r="A118" t="s">
        <v>140</v>
      </c>
      <c r="B118">
        <v>79</v>
      </c>
      <c r="C118" t="str">
        <f t="shared" si="4"/>
        <v>66-69</v>
      </c>
      <c r="D118" t="s">
        <v>14</v>
      </c>
      <c r="E118" t="s">
        <v>18</v>
      </c>
      <c r="F118">
        <v>133.80000000000001</v>
      </c>
      <c r="G118">
        <v>10</v>
      </c>
      <c r="H118">
        <f>Table1[[#This Row],[total_orders]]*Table1[[#This Row],[avg_order_value]]</f>
        <v>1338</v>
      </c>
      <c r="I118">
        <v>26</v>
      </c>
      <c r="J118">
        <v>0</v>
      </c>
      <c r="K118" t="s">
        <v>16</v>
      </c>
      <c r="L118">
        <v>58.8</v>
      </c>
      <c r="M118" t="str">
        <f t="shared" si="5"/>
        <v>High</v>
      </c>
      <c r="N118" s="1">
        <v>45461</v>
      </c>
      <c r="O118" s="1" t="str">
        <f>IF(YEAR(Table1[[#This Row],[customer_since]])&gt;=2023, "New",IF(YEAR(Table1[[#This Row],[customer_since]])&gt;=2021, "Medium", "Long term"))</f>
        <v>New</v>
      </c>
      <c r="P118">
        <v>84</v>
      </c>
      <c r="Q118" t="str">
        <f t="shared" si="6"/>
        <v>High</v>
      </c>
      <c r="R118">
        <v>0.22</v>
      </c>
      <c r="S118" t="str">
        <f t="shared" si="7"/>
        <v>Medium</v>
      </c>
    </row>
    <row r="119" spans="1:19" x14ac:dyDescent="0.35">
      <c r="A119" t="s">
        <v>140</v>
      </c>
      <c r="B119">
        <v>19</v>
      </c>
      <c r="C119" t="str">
        <f t="shared" si="4"/>
        <v>18-25</v>
      </c>
      <c r="D119" t="s">
        <v>21</v>
      </c>
      <c r="E119" t="s">
        <v>28</v>
      </c>
      <c r="F119">
        <v>59.56</v>
      </c>
      <c r="G119">
        <v>10</v>
      </c>
      <c r="H119">
        <f>Table1[[#This Row],[total_orders]]*Table1[[#This Row],[avg_order_value]]</f>
        <v>595.6</v>
      </c>
      <c r="I119">
        <v>97</v>
      </c>
      <c r="J119">
        <v>0</v>
      </c>
      <c r="K119" t="s">
        <v>29</v>
      </c>
      <c r="L119">
        <v>93.2</v>
      </c>
      <c r="M119" t="str">
        <f t="shared" si="5"/>
        <v>High</v>
      </c>
      <c r="N119" s="1">
        <v>45070</v>
      </c>
      <c r="O119" s="1" t="str">
        <f>IF(YEAR(Table1[[#This Row],[customer_since]])&gt;=2023, "New",IF(YEAR(Table1[[#This Row],[customer_since]])&gt;=2021, "Medium", "Long term"))</f>
        <v>New</v>
      </c>
      <c r="P119">
        <v>54</v>
      </c>
      <c r="Q119" t="str">
        <f t="shared" si="6"/>
        <v>Medium</v>
      </c>
      <c r="R119">
        <v>0.59</v>
      </c>
      <c r="S119" t="str">
        <f t="shared" si="7"/>
        <v>High</v>
      </c>
    </row>
    <row r="120" spans="1:19" x14ac:dyDescent="0.35">
      <c r="A120" t="s">
        <v>1395</v>
      </c>
      <c r="B120">
        <v>23</v>
      </c>
      <c r="C120" t="str">
        <f t="shared" si="4"/>
        <v>18-25</v>
      </c>
      <c r="D120" t="s">
        <v>21</v>
      </c>
      <c r="E120" t="s">
        <v>18</v>
      </c>
      <c r="F120">
        <v>36.42</v>
      </c>
      <c r="G120">
        <v>8</v>
      </c>
      <c r="H120">
        <f>Table1[[#This Row],[total_orders]]*Table1[[#This Row],[avg_order_value]]</f>
        <v>291.36</v>
      </c>
      <c r="I120">
        <v>151</v>
      </c>
      <c r="J120">
        <v>0</v>
      </c>
      <c r="K120" t="s">
        <v>29</v>
      </c>
      <c r="L120">
        <v>7.9</v>
      </c>
      <c r="M120" t="str">
        <f t="shared" si="5"/>
        <v>Low</v>
      </c>
      <c r="N120" s="1">
        <v>44636</v>
      </c>
      <c r="O120" s="1" t="str">
        <f>IF(YEAR(Table1[[#This Row],[customer_since]])&gt;=2023, "New",IF(YEAR(Table1[[#This Row],[customer_since]])&gt;=2021, "Medium", "Long term"))</f>
        <v>Medium</v>
      </c>
      <c r="P120">
        <v>40</v>
      </c>
      <c r="Q120" t="str">
        <f t="shared" si="6"/>
        <v>Medium</v>
      </c>
      <c r="R120">
        <v>0.3</v>
      </c>
      <c r="S120" t="str">
        <f t="shared" si="7"/>
        <v>Medium</v>
      </c>
    </row>
    <row r="121" spans="1:19" x14ac:dyDescent="0.35">
      <c r="A121" t="s">
        <v>1395</v>
      </c>
      <c r="B121">
        <v>43</v>
      </c>
      <c r="C121" t="str">
        <f t="shared" si="4"/>
        <v>36-45</v>
      </c>
      <c r="D121" t="s">
        <v>25</v>
      </c>
      <c r="E121" t="s">
        <v>50</v>
      </c>
      <c r="F121">
        <v>116.21</v>
      </c>
      <c r="G121">
        <v>19</v>
      </c>
      <c r="H121">
        <f>Table1[[#This Row],[total_orders]]*Table1[[#This Row],[avg_order_value]]</f>
        <v>2207.9899999999998</v>
      </c>
      <c r="I121">
        <v>259</v>
      </c>
      <c r="J121">
        <v>1</v>
      </c>
      <c r="K121" t="s">
        <v>40</v>
      </c>
      <c r="L121">
        <v>0</v>
      </c>
      <c r="M121" t="str">
        <f t="shared" si="5"/>
        <v>Low</v>
      </c>
      <c r="N121" s="1">
        <v>44211</v>
      </c>
      <c r="O121" s="1" t="str">
        <f>IF(YEAR(Table1[[#This Row],[customer_since]])&gt;=2023, "New",IF(YEAR(Table1[[#This Row],[customer_since]])&gt;=2021, "Medium", "Long term"))</f>
        <v>Medium</v>
      </c>
      <c r="P121">
        <v>84</v>
      </c>
      <c r="Q121" t="str">
        <f t="shared" si="6"/>
        <v>High</v>
      </c>
      <c r="R121">
        <v>0.34</v>
      </c>
      <c r="S121" t="str">
        <f t="shared" si="7"/>
        <v>Medium</v>
      </c>
    </row>
    <row r="122" spans="1:19" x14ac:dyDescent="0.35">
      <c r="A122" t="s">
        <v>1360</v>
      </c>
      <c r="B122">
        <v>69</v>
      </c>
      <c r="C122" t="str">
        <f t="shared" si="4"/>
        <v>66-69</v>
      </c>
      <c r="D122" t="s">
        <v>25</v>
      </c>
      <c r="E122" t="s">
        <v>52</v>
      </c>
      <c r="F122">
        <v>87.84</v>
      </c>
      <c r="G122">
        <v>11</v>
      </c>
      <c r="H122">
        <f>Table1[[#This Row],[total_orders]]*Table1[[#This Row],[avg_order_value]]</f>
        <v>966.24</v>
      </c>
      <c r="I122">
        <v>3</v>
      </c>
      <c r="J122">
        <v>0</v>
      </c>
      <c r="K122" t="s">
        <v>16</v>
      </c>
      <c r="L122">
        <v>65.7</v>
      </c>
      <c r="M122" t="str">
        <f t="shared" si="5"/>
        <v>High</v>
      </c>
      <c r="N122" s="1">
        <v>45451</v>
      </c>
      <c r="O122" s="1" t="str">
        <f>IF(YEAR(Table1[[#This Row],[customer_since]])&gt;=2023, "New",IF(YEAR(Table1[[#This Row],[customer_since]])&gt;=2021, "Medium", "Long term"))</f>
        <v>New</v>
      </c>
      <c r="P122">
        <v>81</v>
      </c>
      <c r="Q122" t="str">
        <f t="shared" si="6"/>
        <v>High</v>
      </c>
      <c r="R122">
        <v>0.43</v>
      </c>
      <c r="S122" t="str">
        <f t="shared" si="7"/>
        <v>Medium</v>
      </c>
    </row>
    <row r="123" spans="1:19" x14ac:dyDescent="0.35">
      <c r="A123" t="s">
        <v>2562</v>
      </c>
      <c r="B123">
        <v>67</v>
      </c>
      <c r="C123" t="str">
        <f t="shared" si="4"/>
        <v>66-69</v>
      </c>
      <c r="D123" t="s">
        <v>21</v>
      </c>
      <c r="E123" t="s">
        <v>15</v>
      </c>
      <c r="F123">
        <v>321.19</v>
      </c>
      <c r="G123">
        <v>12</v>
      </c>
      <c r="H123">
        <f>Table1[[#This Row],[total_orders]]*Table1[[#This Row],[avg_order_value]]</f>
        <v>3854.2799999999997</v>
      </c>
      <c r="I123">
        <v>187</v>
      </c>
      <c r="J123">
        <v>0</v>
      </c>
      <c r="K123" t="s">
        <v>29</v>
      </c>
      <c r="L123">
        <v>52.5</v>
      </c>
      <c r="M123" t="str">
        <f t="shared" si="5"/>
        <v>High</v>
      </c>
      <c r="N123" s="1">
        <v>44911</v>
      </c>
      <c r="O123" s="1" t="str">
        <f>IF(YEAR(Table1[[#This Row],[customer_since]])&gt;=2023, "New",IF(YEAR(Table1[[#This Row],[customer_since]])&gt;=2021, "Medium", "Long term"))</f>
        <v>Medium</v>
      </c>
      <c r="P123">
        <v>12</v>
      </c>
      <c r="Q123" t="str">
        <f t="shared" si="6"/>
        <v>Low</v>
      </c>
      <c r="R123">
        <v>0.14000000000000001</v>
      </c>
      <c r="S123" t="str">
        <f t="shared" si="7"/>
        <v>Low</v>
      </c>
    </row>
    <row r="124" spans="1:19" x14ac:dyDescent="0.35">
      <c r="A124" t="s">
        <v>3806</v>
      </c>
      <c r="B124">
        <v>78</v>
      </c>
      <c r="C124" t="str">
        <f t="shared" si="4"/>
        <v>66-69</v>
      </c>
      <c r="D124" t="s">
        <v>14</v>
      </c>
      <c r="E124" t="s">
        <v>15</v>
      </c>
      <c r="F124">
        <v>43.59</v>
      </c>
      <c r="G124">
        <v>7</v>
      </c>
      <c r="H124">
        <f>Table1[[#This Row],[total_orders]]*Table1[[#This Row],[avg_order_value]]</f>
        <v>305.13</v>
      </c>
      <c r="I124">
        <v>195</v>
      </c>
      <c r="J124">
        <v>0</v>
      </c>
      <c r="K124" t="s">
        <v>16</v>
      </c>
      <c r="L124">
        <v>0</v>
      </c>
      <c r="M124" t="str">
        <f t="shared" si="5"/>
        <v>Low</v>
      </c>
      <c r="N124" s="1">
        <v>45080</v>
      </c>
      <c r="O124" s="1" t="str">
        <f>IF(YEAR(Table1[[#This Row],[customer_since]])&gt;=2023, "New",IF(YEAR(Table1[[#This Row],[customer_since]])&gt;=2021, "Medium", "Long term"))</f>
        <v>New</v>
      </c>
      <c r="P124">
        <v>10</v>
      </c>
      <c r="Q124" t="str">
        <f t="shared" si="6"/>
        <v>Low</v>
      </c>
      <c r="R124">
        <v>0.04</v>
      </c>
      <c r="S124" t="str">
        <f t="shared" si="7"/>
        <v>Low</v>
      </c>
    </row>
    <row r="125" spans="1:19" x14ac:dyDescent="0.35">
      <c r="A125" t="s">
        <v>794</v>
      </c>
      <c r="B125">
        <v>79</v>
      </c>
      <c r="C125" t="str">
        <f t="shared" si="4"/>
        <v>66-69</v>
      </c>
      <c r="D125" t="s">
        <v>21</v>
      </c>
      <c r="E125" t="s">
        <v>28</v>
      </c>
      <c r="F125">
        <v>146.69999999999999</v>
      </c>
      <c r="G125">
        <v>11</v>
      </c>
      <c r="H125">
        <f>Table1[[#This Row],[total_orders]]*Table1[[#This Row],[avg_order_value]]</f>
        <v>1613.6999999999998</v>
      </c>
      <c r="I125">
        <v>272</v>
      </c>
      <c r="J125">
        <v>0</v>
      </c>
      <c r="K125" t="s">
        <v>29</v>
      </c>
      <c r="L125">
        <v>71.7</v>
      </c>
      <c r="M125" t="str">
        <f t="shared" si="5"/>
        <v>High</v>
      </c>
      <c r="N125" s="1">
        <v>44852</v>
      </c>
      <c r="O125" s="1" t="str">
        <f>IF(YEAR(Table1[[#This Row],[customer_since]])&gt;=2023, "New",IF(YEAR(Table1[[#This Row],[customer_since]])&gt;=2021, "Medium", "Long term"))</f>
        <v>Medium</v>
      </c>
      <c r="P125">
        <v>45</v>
      </c>
      <c r="Q125" t="str">
        <f t="shared" si="6"/>
        <v>Medium</v>
      </c>
      <c r="R125">
        <v>0.24</v>
      </c>
      <c r="S125" t="str">
        <f t="shared" si="7"/>
        <v>Medium</v>
      </c>
    </row>
    <row r="126" spans="1:19" x14ac:dyDescent="0.35">
      <c r="A126" t="s">
        <v>794</v>
      </c>
      <c r="B126">
        <v>58</v>
      </c>
      <c r="C126" t="str">
        <f t="shared" si="4"/>
        <v>55-65</v>
      </c>
      <c r="D126" t="s">
        <v>21</v>
      </c>
      <c r="E126" t="s">
        <v>35</v>
      </c>
      <c r="F126">
        <v>61.98</v>
      </c>
      <c r="G126">
        <v>11</v>
      </c>
      <c r="H126">
        <f>Table1[[#This Row],[total_orders]]*Table1[[#This Row],[avg_order_value]]</f>
        <v>681.78</v>
      </c>
      <c r="I126">
        <v>335</v>
      </c>
      <c r="J126">
        <v>0</v>
      </c>
      <c r="K126" t="s">
        <v>16</v>
      </c>
      <c r="L126">
        <v>38.1</v>
      </c>
      <c r="M126" t="str">
        <f t="shared" si="5"/>
        <v>Medium</v>
      </c>
      <c r="N126" s="1">
        <v>44050</v>
      </c>
      <c r="O126" s="1" t="str">
        <f>IF(YEAR(Table1[[#This Row],[customer_since]])&gt;=2023, "New",IF(YEAR(Table1[[#This Row],[customer_since]])&gt;=2021, "Medium", "Long term"))</f>
        <v>Long term</v>
      </c>
      <c r="P126">
        <v>98</v>
      </c>
      <c r="Q126" t="str">
        <f t="shared" si="6"/>
        <v>High</v>
      </c>
      <c r="R126">
        <v>0.06</v>
      </c>
      <c r="S126" t="str">
        <f t="shared" si="7"/>
        <v>Low</v>
      </c>
    </row>
    <row r="127" spans="1:19" x14ac:dyDescent="0.35">
      <c r="A127" t="s">
        <v>289</v>
      </c>
      <c r="B127">
        <v>78</v>
      </c>
      <c r="C127" t="str">
        <f t="shared" si="4"/>
        <v>66-69</v>
      </c>
      <c r="D127" t="s">
        <v>21</v>
      </c>
      <c r="E127" t="s">
        <v>18</v>
      </c>
      <c r="F127">
        <v>43.4</v>
      </c>
      <c r="G127">
        <v>13</v>
      </c>
      <c r="H127">
        <f>Table1[[#This Row],[total_orders]]*Table1[[#This Row],[avg_order_value]]</f>
        <v>564.19999999999993</v>
      </c>
      <c r="I127">
        <v>189</v>
      </c>
      <c r="J127">
        <v>0</v>
      </c>
      <c r="K127" t="s">
        <v>19</v>
      </c>
      <c r="L127">
        <v>80.400000000000006</v>
      </c>
      <c r="M127" t="str">
        <f t="shared" si="5"/>
        <v>High</v>
      </c>
      <c r="N127" s="1">
        <v>45231</v>
      </c>
      <c r="O127" s="1" t="str">
        <f>IF(YEAR(Table1[[#This Row],[customer_since]])&gt;=2023, "New",IF(YEAR(Table1[[#This Row],[customer_since]])&gt;=2021, "Medium", "Long term"))</f>
        <v>New</v>
      </c>
      <c r="P127">
        <v>80</v>
      </c>
      <c r="Q127" t="str">
        <f t="shared" si="6"/>
        <v>High</v>
      </c>
      <c r="R127">
        <v>0.59</v>
      </c>
      <c r="S127" t="str">
        <f t="shared" si="7"/>
        <v>High</v>
      </c>
    </row>
    <row r="128" spans="1:19" x14ac:dyDescent="0.35">
      <c r="A128" t="s">
        <v>1904</v>
      </c>
      <c r="B128">
        <v>78</v>
      </c>
      <c r="C128" t="str">
        <f t="shared" si="4"/>
        <v>66-69</v>
      </c>
      <c r="D128" t="s">
        <v>21</v>
      </c>
      <c r="E128" t="s">
        <v>35</v>
      </c>
      <c r="F128">
        <v>91.04</v>
      </c>
      <c r="G128">
        <v>8</v>
      </c>
      <c r="H128">
        <f>Table1[[#This Row],[total_orders]]*Table1[[#This Row],[avg_order_value]]</f>
        <v>728.32</v>
      </c>
      <c r="I128">
        <v>115</v>
      </c>
      <c r="J128">
        <v>0</v>
      </c>
      <c r="K128" t="s">
        <v>19</v>
      </c>
      <c r="L128">
        <v>6.8</v>
      </c>
      <c r="M128" t="str">
        <f t="shared" si="5"/>
        <v>Low</v>
      </c>
      <c r="N128" s="1">
        <v>45553</v>
      </c>
      <c r="O128" s="1" t="str">
        <f>IF(YEAR(Table1[[#This Row],[customer_since]])&gt;=2023, "New",IF(YEAR(Table1[[#This Row],[customer_since]])&gt;=2021, "Medium", "Long term"))</f>
        <v>New</v>
      </c>
      <c r="P128">
        <v>77</v>
      </c>
      <c r="Q128" t="str">
        <f t="shared" si="6"/>
        <v>High</v>
      </c>
      <c r="R128">
        <v>0.43</v>
      </c>
      <c r="S128" t="str">
        <f t="shared" si="7"/>
        <v>Medium</v>
      </c>
    </row>
    <row r="129" spans="1:19" x14ac:dyDescent="0.35">
      <c r="A129" t="s">
        <v>1904</v>
      </c>
      <c r="B129">
        <v>20</v>
      </c>
      <c r="C129" t="str">
        <f t="shared" si="4"/>
        <v>18-25</v>
      </c>
      <c r="D129" t="s">
        <v>25</v>
      </c>
      <c r="E129" t="s">
        <v>44</v>
      </c>
      <c r="F129">
        <v>117.22</v>
      </c>
      <c r="G129">
        <v>12</v>
      </c>
      <c r="H129">
        <f>Table1[[#This Row],[total_orders]]*Table1[[#This Row],[avg_order_value]]</f>
        <v>1406.6399999999999</v>
      </c>
      <c r="I129">
        <v>138</v>
      </c>
      <c r="J129">
        <v>0</v>
      </c>
      <c r="K129" t="s">
        <v>16</v>
      </c>
      <c r="L129">
        <v>62.7</v>
      </c>
      <c r="M129" t="str">
        <f t="shared" si="5"/>
        <v>High</v>
      </c>
      <c r="N129" s="1">
        <v>44920</v>
      </c>
      <c r="O129" s="1" t="str">
        <f>IF(YEAR(Table1[[#This Row],[customer_since]])&gt;=2023, "New",IF(YEAR(Table1[[#This Row],[customer_since]])&gt;=2021, "Medium", "Long term"))</f>
        <v>Medium</v>
      </c>
      <c r="P129">
        <v>48</v>
      </c>
      <c r="Q129" t="str">
        <f t="shared" si="6"/>
        <v>Medium</v>
      </c>
      <c r="R129">
        <v>0.45</v>
      </c>
      <c r="S129" t="str">
        <f t="shared" si="7"/>
        <v>Medium</v>
      </c>
    </row>
    <row r="130" spans="1:19" x14ac:dyDescent="0.35">
      <c r="A130" t="s">
        <v>1904</v>
      </c>
      <c r="B130">
        <v>31</v>
      </c>
      <c r="C130" t="str">
        <f t="shared" ref="C130:C193" si="8">IF(B130&lt;=25,"18-25",IF(B130&lt;=35,"26-35",IF(B130&lt;=45,"36-45",IF(B130&lt;=55,"46-55",IF(B130&lt;=65,"55-65","66-69")))))</f>
        <v>26-35</v>
      </c>
      <c r="D130" t="s">
        <v>21</v>
      </c>
      <c r="E130" t="s">
        <v>26</v>
      </c>
      <c r="F130">
        <v>107.74</v>
      </c>
      <c r="G130">
        <v>12</v>
      </c>
      <c r="H130">
        <f>Table1[[#This Row],[total_orders]]*Table1[[#This Row],[avg_order_value]]</f>
        <v>1292.8799999999999</v>
      </c>
      <c r="I130">
        <v>6</v>
      </c>
      <c r="J130">
        <v>0</v>
      </c>
      <c r="K130" t="s">
        <v>29</v>
      </c>
      <c r="L130">
        <v>94.9</v>
      </c>
      <c r="M130" t="str">
        <f t="shared" ref="M130:M193" si="9">IF(L130&lt;=20,"Low",IF(L130&lt;=50,"Medium","High"))</f>
        <v>High</v>
      </c>
      <c r="N130" s="1">
        <v>44578</v>
      </c>
      <c r="O130" s="1" t="str">
        <f>IF(YEAR(Table1[[#This Row],[customer_since]])&gt;=2023, "New",IF(YEAR(Table1[[#This Row],[customer_since]])&gt;=2021, "Medium", "Long term"))</f>
        <v>Medium</v>
      </c>
      <c r="P130">
        <v>94</v>
      </c>
      <c r="Q130" t="str">
        <f t="shared" ref="Q130:Q193" si="10">IF(P130&lt;=33,"Low",IF(P130&lt;=66,"Medium","High"))</f>
        <v>High</v>
      </c>
      <c r="R130">
        <v>0.34</v>
      </c>
      <c r="S130" t="str">
        <f t="shared" ref="S130:S193" si="11">IF(R130&lt;=0.2,"Low",IF(R130&lt;=0.5,"Medium","High"))</f>
        <v>Medium</v>
      </c>
    </row>
    <row r="131" spans="1:19" x14ac:dyDescent="0.35">
      <c r="A131" t="s">
        <v>758</v>
      </c>
      <c r="B131">
        <v>43</v>
      </c>
      <c r="C131" t="str">
        <f t="shared" si="8"/>
        <v>36-45</v>
      </c>
      <c r="D131" t="s">
        <v>14</v>
      </c>
      <c r="E131" t="s">
        <v>44</v>
      </c>
      <c r="G131">
        <v>13</v>
      </c>
      <c r="H131">
        <f>Table1[[#This Row],[total_orders]]*Table1[[#This Row],[avg_order_value]]</f>
        <v>0</v>
      </c>
      <c r="I131">
        <v>174</v>
      </c>
      <c r="J131">
        <v>0</v>
      </c>
      <c r="K131" t="s">
        <v>40</v>
      </c>
      <c r="L131">
        <v>19.2</v>
      </c>
      <c r="M131" t="str">
        <f t="shared" si="9"/>
        <v>Low</v>
      </c>
      <c r="N131" s="1">
        <v>45232</v>
      </c>
      <c r="O131" s="1" t="str">
        <f>IF(YEAR(Table1[[#This Row],[customer_since]])&gt;=2023, "New",IF(YEAR(Table1[[#This Row],[customer_since]])&gt;=2021, "Medium", "Long term"))</f>
        <v>New</v>
      </c>
      <c r="P131">
        <v>54</v>
      </c>
      <c r="Q131" t="str">
        <f t="shared" si="10"/>
        <v>Medium</v>
      </c>
      <c r="R131">
        <v>0.14000000000000001</v>
      </c>
      <c r="S131" t="str">
        <f t="shared" si="11"/>
        <v>Low</v>
      </c>
    </row>
    <row r="132" spans="1:19" x14ac:dyDescent="0.35">
      <c r="A132" t="s">
        <v>758</v>
      </c>
      <c r="B132">
        <v>48</v>
      </c>
      <c r="C132" t="str">
        <f t="shared" si="8"/>
        <v>46-55</v>
      </c>
      <c r="D132" t="s">
        <v>21</v>
      </c>
      <c r="E132" t="s">
        <v>26</v>
      </c>
      <c r="F132">
        <v>56.54</v>
      </c>
      <c r="G132">
        <v>9</v>
      </c>
      <c r="H132">
        <f>Table1[[#This Row],[total_orders]]*Table1[[#This Row],[avg_order_value]]</f>
        <v>508.86</v>
      </c>
      <c r="I132">
        <v>77</v>
      </c>
      <c r="J132">
        <v>0</v>
      </c>
      <c r="K132" t="s">
        <v>16</v>
      </c>
      <c r="L132">
        <v>75.2</v>
      </c>
      <c r="M132" t="str">
        <f t="shared" si="9"/>
        <v>High</v>
      </c>
      <c r="N132" s="1">
        <v>45261</v>
      </c>
      <c r="O132" s="1" t="str">
        <f>IF(YEAR(Table1[[#This Row],[customer_since]])&gt;=2023, "New",IF(YEAR(Table1[[#This Row],[customer_since]])&gt;=2021, "Medium", "Long term"))</f>
        <v>New</v>
      </c>
      <c r="P132">
        <v>87</v>
      </c>
      <c r="Q132" t="str">
        <f t="shared" si="10"/>
        <v>High</v>
      </c>
      <c r="R132">
        <v>0.26</v>
      </c>
      <c r="S132" t="str">
        <f t="shared" si="11"/>
        <v>Medium</v>
      </c>
    </row>
    <row r="133" spans="1:19" x14ac:dyDescent="0.35">
      <c r="A133" t="s">
        <v>2467</v>
      </c>
      <c r="B133">
        <v>71</v>
      </c>
      <c r="C133" t="str">
        <f t="shared" si="8"/>
        <v>66-69</v>
      </c>
      <c r="D133" t="s">
        <v>25</v>
      </c>
      <c r="E133" t="s">
        <v>52</v>
      </c>
      <c r="F133">
        <v>172.13</v>
      </c>
      <c r="G133">
        <v>10</v>
      </c>
      <c r="H133">
        <f>Table1[[#This Row],[total_orders]]*Table1[[#This Row],[avg_order_value]]</f>
        <v>1721.3</v>
      </c>
      <c r="I133">
        <v>356</v>
      </c>
      <c r="J133">
        <v>0</v>
      </c>
      <c r="K133" t="s">
        <v>23</v>
      </c>
      <c r="L133">
        <v>42.9</v>
      </c>
      <c r="M133" t="str">
        <f t="shared" si="9"/>
        <v>Medium</v>
      </c>
      <c r="N133" s="1">
        <v>45617</v>
      </c>
      <c r="O133" s="1" t="str">
        <f>IF(YEAR(Table1[[#This Row],[customer_since]])&gt;=2023, "New",IF(YEAR(Table1[[#This Row],[customer_since]])&gt;=2021, "Medium", "Long term"))</f>
        <v>New</v>
      </c>
      <c r="P133">
        <v>52</v>
      </c>
      <c r="Q133" t="str">
        <f t="shared" si="10"/>
        <v>Medium</v>
      </c>
      <c r="R133">
        <v>0.23</v>
      </c>
      <c r="S133" t="str">
        <f t="shared" si="11"/>
        <v>Medium</v>
      </c>
    </row>
    <row r="134" spans="1:19" x14ac:dyDescent="0.35">
      <c r="A134" t="s">
        <v>2467</v>
      </c>
      <c r="B134">
        <v>37</v>
      </c>
      <c r="C134" t="str">
        <f t="shared" si="8"/>
        <v>36-45</v>
      </c>
      <c r="D134" t="s">
        <v>14</v>
      </c>
      <c r="E134" t="s">
        <v>37</v>
      </c>
      <c r="F134">
        <v>102.71</v>
      </c>
      <c r="G134">
        <v>5</v>
      </c>
      <c r="H134">
        <f>Table1[[#This Row],[total_orders]]*Table1[[#This Row],[avg_order_value]]</f>
        <v>513.54999999999995</v>
      </c>
      <c r="I134">
        <v>16</v>
      </c>
      <c r="J134">
        <v>0</v>
      </c>
      <c r="K134" t="s">
        <v>29</v>
      </c>
      <c r="L134">
        <v>2.4</v>
      </c>
      <c r="M134" t="str">
        <f t="shared" si="9"/>
        <v>Low</v>
      </c>
      <c r="N134" s="1">
        <v>44994</v>
      </c>
      <c r="O134" s="1" t="str">
        <f>IF(YEAR(Table1[[#This Row],[customer_since]])&gt;=2023, "New",IF(YEAR(Table1[[#This Row],[customer_since]])&gt;=2021, "Medium", "Long term"))</f>
        <v>New</v>
      </c>
      <c r="P134">
        <v>99</v>
      </c>
      <c r="Q134" t="str">
        <f t="shared" si="10"/>
        <v>High</v>
      </c>
      <c r="R134">
        <v>0.28999999999999998</v>
      </c>
      <c r="S134" t="str">
        <f t="shared" si="11"/>
        <v>Medium</v>
      </c>
    </row>
    <row r="135" spans="1:19" x14ac:dyDescent="0.35">
      <c r="A135" t="s">
        <v>817</v>
      </c>
      <c r="B135">
        <v>69</v>
      </c>
      <c r="C135" t="str">
        <f t="shared" si="8"/>
        <v>66-69</v>
      </c>
      <c r="D135" t="s">
        <v>25</v>
      </c>
      <c r="E135" t="s">
        <v>37</v>
      </c>
      <c r="F135">
        <v>48.49</v>
      </c>
      <c r="G135">
        <v>6</v>
      </c>
      <c r="H135">
        <f>Table1[[#This Row],[total_orders]]*Table1[[#This Row],[avg_order_value]]</f>
        <v>290.94</v>
      </c>
      <c r="I135">
        <v>45</v>
      </c>
      <c r="J135">
        <v>0</v>
      </c>
      <c r="K135" t="s">
        <v>29</v>
      </c>
      <c r="L135">
        <v>65.599999999999994</v>
      </c>
      <c r="M135" t="str">
        <f t="shared" si="9"/>
        <v>High</v>
      </c>
      <c r="N135" s="1">
        <v>44313</v>
      </c>
      <c r="O135" s="1" t="str">
        <f>IF(YEAR(Table1[[#This Row],[customer_since]])&gt;=2023, "New",IF(YEAR(Table1[[#This Row],[customer_since]])&gt;=2021, "Medium", "Long term"))</f>
        <v>Medium</v>
      </c>
      <c r="P135">
        <v>62</v>
      </c>
      <c r="Q135" t="str">
        <f t="shared" si="10"/>
        <v>Medium</v>
      </c>
      <c r="R135">
        <v>0.28999999999999998</v>
      </c>
      <c r="S135" t="str">
        <f t="shared" si="11"/>
        <v>Medium</v>
      </c>
    </row>
    <row r="136" spans="1:19" x14ac:dyDescent="0.35">
      <c r="A136" t="s">
        <v>1656</v>
      </c>
      <c r="B136">
        <v>51</v>
      </c>
      <c r="C136" t="str">
        <f t="shared" si="8"/>
        <v>46-55</v>
      </c>
      <c r="D136" t="s">
        <v>14</v>
      </c>
      <c r="E136" t="s">
        <v>28</v>
      </c>
      <c r="F136">
        <v>166.59</v>
      </c>
      <c r="G136">
        <v>7</v>
      </c>
      <c r="H136">
        <f>Table1[[#This Row],[total_orders]]*Table1[[#This Row],[avg_order_value]]</f>
        <v>1166.1300000000001</v>
      </c>
      <c r="I136">
        <v>244</v>
      </c>
      <c r="J136">
        <v>0</v>
      </c>
      <c r="K136" t="s">
        <v>29</v>
      </c>
      <c r="L136">
        <v>14.5</v>
      </c>
      <c r="M136" t="str">
        <f t="shared" si="9"/>
        <v>Low</v>
      </c>
      <c r="N136" s="1">
        <v>44979</v>
      </c>
      <c r="O136" s="1" t="str">
        <f>IF(YEAR(Table1[[#This Row],[customer_since]])&gt;=2023, "New",IF(YEAR(Table1[[#This Row],[customer_since]])&gt;=2021, "Medium", "Long term"))</f>
        <v>New</v>
      </c>
      <c r="P136">
        <v>15</v>
      </c>
      <c r="Q136" t="str">
        <f t="shared" si="10"/>
        <v>Low</v>
      </c>
      <c r="R136">
        <v>0.13</v>
      </c>
      <c r="S136" t="str">
        <f t="shared" si="11"/>
        <v>Low</v>
      </c>
    </row>
    <row r="137" spans="1:19" x14ac:dyDescent="0.35">
      <c r="A137" t="s">
        <v>2942</v>
      </c>
      <c r="B137">
        <v>55</v>
      </c>
      <c r="C137" t="str">
        <f t="shared" si="8"/>
        <v>46-55</v>
      </c>
      <c r="D137" t="s">
        <v>25</v>
      </c>
      <c r="E137" t="s">
        <v>44</v>
      </c>
      <c r="F137">
        <v>26.99</v>
      </c>
      <c r="G137">
        <v>5</v>
      </c>
      <c r="H137">
        <f>Table1[[#This Row],[total_orders]]*Table1[[#This Row],[avg_order_value]]</f>
        <v>134.94999999999999</v>
      </c>
      <c r="I137">
        <v>141</v>
      </c>
      <c r="J137">
        <v>0</v>
      </c>
      <c r="K137" t="s">
        <v>40</v>
      </c>
      <c r="L137">
        <v>43.6</v>
      </c>
      <c r="M137" t="str">
        <f t="shared" si="9"/>
        <v>Medium</v>
      </c>
      <c r="N137" s="1">
        <v>45323</v>
      </c>
      <c r="O137" s="1" t="str">
        <f>IF(YEAR(Table1[[#This Row],[customer_since]])&gt;=2023, "New",IF(YEAR(Table1[[#This Row],[customer_since]])&gt;=2021, "Medium", "Long term"))</f>
        <v>New</v>
      </c>
      <c r="P137">
        <v>8</v>
      </c>
      <c r="Q137" t="str">
        <f t="shared" si="10"/>
        <v>Low</v>
      </c>
      <c r="R137">
        <v>7.0000000000000007E-2</v>
      </c>
      <c r="S137" t="str">
        <f t="shared" si="11"/>
        <v>Low</v>
      </c>
    </row>
    <row r="138" spans="1:19" x14ac:dyDescent="0.35">
      <c r="A138" t="s">
        <v>2892</v>
      </c>
      <c r="B138">
        <v>50</v>
      </c>
      <c r="C138" t="str">
        <f t="shared" si="8"/>
        <v>46-55</v>
      </c>
      <c r="D138" t="s">
        <v>25</v>
      </c>
      <c r="E138" t="s">
        <v>37</v>
      </c>
      <c r="F138">
        <v>503.63</v>
      </c>
      <c r="G138">
        <v>7</v>
      </c>
      <c r="H138">
        <f>Table1[[#This Row],[total_orders]]*Table1[[#This Row],[avg_order_value]]</f>
        <v>3525.41</v>
      </c>
      <c r="I138">
        <v>245</v>
      </c>
      <c r="J138">
        <v>0</v>
      </c>
      <c r="K138" t="s">
        <v>16</v>
      </c>
      <c r="L138">
        <v>28.9</v>
      </c>
      <c r="M138" t="str">
        <f t="shared" si="9"/>
        <v>Medium</v>
      </c>
      <c r="N138" s="1">
        <v>44690</v>
      </c>
      <c r="O138" s="1" t="str">
        <f>IF(YEAR(Table1[[#This Row],[customer_since]])&gt;=2023, "New",IF(YEAR(Table1[[#This Row],[customer_since]])&gt;=2021, "Medium", "Long term"))</f>
        <v>Medium</v>
      </c>
      <c r="P138">
        <v>33</v>
      </c>
      <c r="Q138" t="str">
        <f t="shared" si="10"/>
        <v>Low</v>
      </c>
      <c r="R138">
        <v>0.52</v>
      </c>
      <c r="S138" t="str">
        <f t="shared" si="11"/>
        <v>High</v>
      </c>
    </row>
    <row r="139" spans="1:19" x14ac:dyDescent="0.35">
      <c r="A139" t="s">
        <v>3590</v>
      </c>
      <c r="B139">
        <v>41</v>
      </c>
      <c r="C139" t="str">
        <f t="shared" si="8"/>
        <v>36-45</v>
      </c>
      <c r="D139" t="s">
        <v>14</v>
      </c>
      <c r="E139" t="s">
        <v>44</v>
      </c>
      <c r="F139">
        <v>148.69</v>
      </c>
      <c r="G139">
        <v>14</v>
      </c>
      <c r="H139">
        <f>Table1[[#This Row],[total_orders]]*Table1[[#This Row],[avg_order_value]]</f>
        <v>2081.66</v>
      </c>
      <c r="I139">
        <v>311</v>
      </c>
      <c r="J139">
        <v>0</v>
      </c>
      <c r="K139" t="s">
        <v>16</v>
      </c>
      <c r="L139">
        <v>29.8</v>
      </c>
      <c r="M139" t="str">
        <f t="shared" si="9"/>
        <v>Medium</v>
      </c>
      <c r="N139" s="1">
        <v>44462</v>
      </c>
      <c r="O139" s="1" t="str">
        <f>IF(YEAR(Table1[[#This Row],[customer_since]])&gt;=2023, "New",IF(YEAR(Table1[[#This Row],[customer_since]])&gt;=2021, "Medium", "Long term"))</f>
        <v>Medium</v>
      </c>
      <c r="P139">
        <v>16</v>
      </c>
      <c r="Q139" t="str">
        <f t="shared" si="10"/>
        <v>Low</v>
      </c>
      <c r="R139">
        <v>0.17</v>
      </c>
      <c r="S139" t="str">
        <f t="shared" si="11"/>
        <v>Low</v>
      </c>
    </row>
    <row r="140" spans="1:19" x14ac:dyDescent="0.35">
      <c r="A140" t="s">
        <v>3489</v>
      </c>
      <c r="B140">
        <v>68</v>
      </c>
      <c r="C140" t="str">
        <f t="shared" si="8"/>
        <v>66-69</v>
      </c>
      <c r="D140" t="s">
        <v>21</v>
      </c>
      <c r="E140" t="s">
        <v>18</v>
      </c>
      <c r="F140">
        <v>41.85</v>
      </c>
      <c r="G140">
        <v>9</v>
      </c>
      <c r="H140">
        <f>Table1[[#This Row],[total_orders]]*Table1[[#This Row],[avg_order_value]]</f>
        <v>376.65000000000003</v>
      </c>
      <c r="I140">
        <v>64</v>
      </c>
      <c r="J140">
        <v>0</v>
      </c>
      <c r="K140" t="s">
        <v>16</v>
      </c>
      <c r="L140">
        <v>64.2</v>
      </c>
      <c r="M140" t="str">
        <f t="shared" si="9"/>
        <v>High</v>
      </c>
      <c r="N140" s="1">
        <v>45080</v>
      </c>
      <c r="O140" s="1" t="str">
        <f>IF(YEAR(Table1[[#This Row],[customer_since]])&gt;=2023, "New",IF(YEAR(Table1[[#This Row],[customer_since]])&gt;=2021, "Medium", "Long term"))</f>
        <v>New</v>
      </c>
      <c r="P140">
        <v>9</v>
      </c>
      <c r="Q140" t="str">
        <f t="shared" si="10"/>
        <v>Low</v>
      </c>
      <c r="R140">
        <v>0.51</v>
      </c>
      <c r="S140" t="str">
        <f t="shared" si="11"/>
        <v>High</v>
      </c>
    </row>
    <row r="141" spans="1:19" x14ac:dyDescent="0.35">
      <c r="A141" t="s">
        <v>642</v>
      </c>
      <c r="B141">
        <v>19</v>
      </c>
      <c r="C141" t="str">
        <f t="shared" si="8"/>
        <v>18-25</v>
      </c>
      <c r="D141" t="s">
        <v>14</v>
      </c>
      <c r="E141" t="s">
        <v>35</v>
      </c>
      <c r="F141">
        <v>30.69</v>
      </c>
      <c r="G141">
        <v>6</v>
      </c>
      <c r="H141">
        <f>Table1[[#This Row],[total_orders]]*Table1[[#This Row],[avg_order_value]]</f>
        <v>184.14000000000001</v>
      </c>
      <c r="I141">
        <v>134</v>
      </c>
      <c r="J141">
        <v>0</v>
      </c>
      <c r="K141" t="s">
        <v>29</v>
      </c>
      <c r="L141">
        <v>81.599999999999994</v>
      </c>
      <c r="M141" t="str">
        <f t="shared" si="9"/>
        <v>High</v>
      </c>
      <c r="N141" s="1">
        <v>45277</v>
      </c>
      <c r="O141" s="1" t="str">
        <f>IF(YEAR(Table1[[#This Row],[customer_since]])&gt;=2023, "New",IF(YEAR(Table1[[#This Row],[customer_since]])&gt;=2021, "Medium", "Long term"))</f>
        <v>New</v>
      </c>
      <c r="P141">
        <v>23</v>
      </c>
      <c r="Q141" t="str">
        <f t="shared" si="10"/>
        <v>Low</v>
      </c>
      <c r="R141">
        <v>0.25</v>
      </c>
      <c r="S141" t="str">
        <f t="shared" si="11"/>
        <v>Medium</v>
      </c>
    </row>
    <row r="142" spans="1:19" x14ac:dyDescent="0.35">
      <c r="A142" t="s">
        <v>642</v>
      </c>
      <c r="B142">
        <v>51</v>
      </c>
      <c r="C142" t="str">
        <f t="shared" si="8"/>
        <v>46-55</v>
      </c>
      <c r="D142" t="s">
        <v>21</v>
      </c>
      <c r="E142" t="s">
        <v>15</v>
      </c>
      <c r="F142">
        <v>303.3</v>
      </c>
      <c r="G142">
        <v>8</v>
      </c>
      <c r="H142">
        <f>Table1[[#This Row],[total_orders]]*Table1[[#This Row],[avg_order_value]]</f>
        <v>2426.4</v>
      </c>
      <c r="I142">
        <v>119</v>
      </c>
      <c r="J142">
        <v>0</v>
      </c>
      <c r="K142" t="s">
        <v>29</v>
      </c>
      <c r="L142">
        <v>63.8</v>
      </c>
      <c r="M142" t="str">
        <f t="shared" si="9"/>
        <v>High</v>
      </c>
      <c r="N142" s="1">
        <v>45169</v>
      </c>
      <c r="O142" s="1" t="str">
        <f>IF(YEAR(Table1[[#This Row],[customer_since]])&gt;=2023, "New",IF(YEAR(Table1[[#This Row],[customer_since]])&gt;=2021, "Medium", "Long term"))</f>
        <v>New</v>
      </c>
      <c r="P142">
        <v>19</v>
      </c>
      <c r="Q142" t="str">
        <f t="shared" si="10"/>
        <v>Low</v>
      </c>
      <c r="R142">
        <v>0.55000000000000004</v>
      </c>
      <c r="S142" t="str">
        <f t="shared" si="11"/>
        <v>High</v>
      </c>
    </row>
    <row r="143" spans="1:19" x14ac:dyDescent="0.35">
      <c r="A143" t="s">
        <v>642</v>
      </c>
      <c r="B143">
        <v>31</v>
      </c>
      <c r="C143" t="str">
        <f t="shared" si="8"/>
        <v>26-35</v>
      </c>
      <c r="D143" t="s">
        <v>14</v>
      </c>
      <c r="E143" t="s">
        <v>15</v>
      </c>
      <c r="F143">
        <v>138.16</v>
      </c>
      <c r="G143">
        <v>15</v>
      </c>
      <c r="H143">
        <f>Table1[[#This Row],[total_orders]]*Table1[[#This Row],[avg_order_value]]</f>
        <v>2072.4</v>
      </c>
      <c r="I143">
        <v>74</v>
      </c>
      <c r="J143">
        <v>0</v>
      </c>
      <c r="K143" t="s">
        <v>29</v>
      </c>
      <c r="L143">
        <v>93.8</v>
      </c>
      <c r="M143" t="str">
        <f t="shared" si="9"/>
        <v>High</v>
      </c>
      <c r="N143" s="1">
        <v>45834</v>
      </c>
      <c r="O143" s="1" t="str">
        <f>IF(YEAR(Table1[[#This Row],[customer_since]])&gt;=2023, "New",IF(YEAR(Table1[[#This Row],[customer_since]])&gt;=2021, "Medium", "Long term"))</f>
        <v>New</v>
      </c>
      <c r="P143">
        <v>37</v>
      </c>
      <c r="Q143" t="str">
        <f t="shared" si="10"/>
        <v>Medium</v>
      </c>
      <c r="R143">
        <v>0.23</v>
      </c>
      <c r="S143" t="str">
        <f t="shared" si="11"/>
        <v>Medium</v>
      </c>
    </row>
    <row r="144" spans="1:19" x14ac:dyDescent="0.35">
      <c r="A144" t="s">
        <v>603</v>
      </c>
      <c r="B144">
        <v>29</v>
      </c>
      <c r="C144" t="str">
        <f t="shared" si="8"/>
        <v>26-35</v>
      </c>
      <c r="D144" t="s">
        <v>14</v>
      </c>
      <c r="E144" t="s">
        <v>15</v>
      </c>
      <c r="F144">
        <v>32.409999999999997</v>
      </c>
      <c r="G144">
        <v>10</v>
      </c>
      <c r="H144">
        <f>Table1[[#This Row],[total_orders]]*Table1[[#This Row],[avg_order_value]]</f>
        <v>324.09999999999997</v>
      </c>
      <c r="I144">
        <v>89</v>
      </c>
      <c r="J144">
        <v>0</v>
      </c>
      <c r="K144" t="s">
        <v>40</v>
      </c>
      <c r="L144">
        <v>74.5</v>
      </c>
      <c r="M144" t="str">
        <f t="shared" si="9"/>
        <v>High</v>
      </c>
      <c r="N144" s="1">
        <v>44302</v>
      </c>
      <c r="O144" s="1" t="str">
        <f>IF(YEAR(Table1[[#This Row],[customer_since]])&gt;=2023, "New",IF(YEAR(Table1[[#This Row],[customer_since]])&gt;=2021, "Medium", "Long term"))</f>
        <v>Medium</v>
      </c>
      <c r="P144">
        <v>77</v>
      </c>
      <c r="Q144" t="str">
        <f t="shared" si="10"/>
        <v>High</v>
      </c>
      <c r="R144">
        <v>0.15</v>
      </c>
      <c r="S144" t="str">
        <f t="shared" si="11"/>
        <v>Low</v>
      </c>
    </row>
    <row r="145" spans="1:19" x14ac:dyDescent="0.35">
      <c r="A145" t="s">
        <v>2052</v>
      </c>
      <c r="B145">
        <v>60</v>
      </c>
      <c r="C145" t="str">
        <f t="shared" si="8"/>
        <v>55-65</v>
      </c>
      <c r="D145" t="s">
        <v>14</v>
      </c>
      <c r="E145" t="s">
        <v>26</v>
      </c>
      <c r="F145">
        <v>70.540000000000006</v>
      </c>
      <c r="G145">
        <v>8</v>
      </c>
      <c r="H145">
        <f>Table1[[#This Row],[total_orders]]*Table1[[#This Row],[avg_order_value]]</f>
        <v>564.32000000000005</v>
      </c>
      <c r="I145">
        <v>306</v>
      </c>
      <c r="J145">
        <v>0</v>
      </c>
      <c r="K145" t="s">
        <v>16</v>
      </c>
      <c r="L145">
        <v>81</v>
      </c>
      <c r="M145" t="str">
        <f t="shared" si="9"/>
        <v>High</v>
      </c>
      <c r="N145" s="1">
        <v>45036</v>
      </c>
      <c r="O145" s="1" t="str">
        <f>IF(YEAR(Table1[[#This Row],[customer_since]])&gt;=2023, "New",IF(YEAR(Table1[[#This Row],[customer_since]])&gt;=2021, "Medium", "Long term"))</f>
        <v>New</v>
      </c>
      <c r="P145">
        <v>89</v>
      </c>
      <c r="Q145" t="str">
        <f t="shared" si="10"/>
        <v>High</v>
      </c>
      <c r="R145">
        <v>0.19</v>
      </c>
      <c r="S145" t="str">
        <f t="shared" si="11"/>
        <v>Low</v>
      </c>
    </row>
    <row r="146" spans="1:19" x14ac:dyDescent="0.35">
      <c r="A146" t="s">
        <v>804</v>
      </c>
      <c r="B146">
        <v>19</v>
      </c>
      <c r="C146" t="str">
        <f t="shared" si="8"/>
        <v>18-25</v>
      </c>
      <c r="D146" t="s">
        <v>21</v>
      </c>
      <c r="E146" t="s">
        <v>28</v>
      </c>
      <c r="F146">
        <v>162.11000000000001</v>
      </c>
      <c r="G146">
        <v>12</v>
      </c>
      <c r="H146">
        <f>Table1[[#This Row],[total_orders]]*Table1[[#This Row],[avg_order_value]]</f>
        <v>1945.3200000000002</v>
      </c>
      <c r="I146">
        <v>320</v>
      </c>
      <c r="J146">
        <v>0</v>
      </c>
      <c r="K146" t="s">
        <v>29</v>
      </c>
      <c r="L146">
        <v>59.2</v>
      </c>
      <c r="M146" t="str">
        <f t="shared" si="9"/>
        <v>High</v>
      </c>
      <c r="N146" s="1">
        <v>45294</v>
      </c>
      <c r="O146" s="1" t="str">
        <f>IF(YEAR(Table1[[#This Row],[customer_since]])&gt;=2023, "New",IF(YEAR(Table1[[#This Row],[customer_since]])&gt;=2021, "Medium", "Long term"))</f>
        <v>New</v>
      </c>
      <c r="P146">
        <v>33</v>
      </c>
      <c r="Q146" t="str">
        <f t="shared" si="10"/>
        <v>Low</v>
      </c>
      <c r="R146">
        <v>0.35</v>
      </c>
      <c r="S146" t="str">
        <f t="shared" si="11"/>
        <v>Medium</v>
      </c>
    </row>
    <row r="147" spans="1:19" x14ac:dyDescent="0.35">
      <c r="A147" t="s">
        <v>244</v>
      </c>
      <c r="B147">
        <v>32</v>
      </c>
      <c r="C147" t="str">
        <f t="shared" si="8"/>
        <v>26-35</v>
      </c>
      <c r="D147" t="s">
        <v>14</v>
      </c>
      <c r="E147" t="s">
        <v>26</v>
      </c>
      <c r="F147">
        <v>114.79</v>
      </c>
      <c r="G147">
        <v>11</v>
      </c>
      <c r="H147">
        <f>Table1[[#This Row],[total_orders]]*Table1[[#This Row],[avg_order_value]]</f>
        <v>1262.69</v>
      </c>
      <c r="I147">
        <v>261</v>
      </c>
      <c r="J147">
        <v>1</v>
      </c>
      <c r="K147" t="s">
        <v>40</v>
      </c>
      <c r="L147">
        <v>85.4</v>
      </c>
      <c r="M147" t="str">
        <f t="shared" si="9"/>
        <v>High</v>
      </c>
      <c r="N147" s="1">
        <v>44911</v>
      </c>
      <c r="O147" s="1" t="str">
        <f>IF(YEAR(Table1[[#This Row],[customer_since]])&gt;=2023, "New",IF(YEAR(Table1[[#This Row],[customer_since]])&gt;=2021, "Medium", "Long term"))</f>
        <v>Medium</v>
      </c>
      <c r="P147">
        <v>82</v>
      </c>
      <c r="Q147" t="str">
        <f t="shared" si="10"/>
        <v>High</v>
      </c>
      <c r="R147">
        <v>0.15</v>
      </c>
      <c r="S147" t="str">
        <f t="shared" si="11"/>
        <v>Low</v>
      </c>
    </row>
    <row r="148" spans="1:19" x14ac:dyDescent="0.35">
      <c r="A148" t="s">
        <v>244</v>
      </c>
      <c r="B148">
        <v>33</v>
      </c>
      <c r="C148" t="str">
        <f t="shared" si="8"/>
        <v>26-35</v>
      </c>
      <c r="D148" t="s">
        <v>14</v>
      </c>
      <c r="E148" t="s">
        <v>28</v>
      </c>
      <c r="F148">
        <v>117.4</v>
      </c>
      <c r="G148">
        <v>8</v>
      </c>
      <c r="H148">
        <f>Table1[[#This Row],[total_orders]]*Table1[[#This Row],[avg_order_value]]</f>
        <v>939.2</v>
      </c>
      <c r="I148">
        <v>350</v>
      </c>
      <c r="J148">
        <v>0</v>
      </c>
      <c r="K148" t="s">
        <v>19</v>
      </c>
      <c r="L148">
        <v>65.400000000000006</v>
      </c>
      <c r="M148" t="str">
        <f t="shared" si="9"/>
        <v>High</v>
      </c>
      <c r="N148" s="1">
        <v>44460</v>
      </c>
      <c r="O148" s="1" t="str">
        <f>IF(YEAR(Table1[[#This Row],[customer_since]])&gt;=2023, "New",IF(YEAR(Table1[[#This Row],[customer_since]])&gt;=2021, "Medium", "Long term"))</f>
        <v>Medium</v>
      </c>
      <c r="P148">
        <v>42</v>
      </c>
      <c r="Q148" t="str">
        <f t="shared" si="10"/>
        <v>Medium</v>
      </c>
      <c r="R148">
        <v>0.06</v>
      </c>
      <c r="S148" t="str">
        <f t="shared" si="11"/>
        <v>Low</v>
      </c>
    </row>
    <row r="149" spans="1:19" x14ac:dyDescent="0.35">
      <c r="A149" t="s">
        <v>2082</v>
      </c>
      <c r="B149">
        <v>68</v>
      </c>
      <c r="C149" t="str">
        <f t="shared" si="8"/>
        <v>66-69</v>
      </c>
      <c r="D149" t="s">
        <v>21</v>
      </c>
      <c r="E149" t="s">
        <v>37</v>
      </c>
      <c r="F149">
        <v>117.13</v>
      </c>
      <c r="G149">
        <v>11</v>
      </c>
      <c r="H149">
        <f>Table1[[#This Row],[total_orders]]*Table1[[#This Row],[avg_order_value]]</f>
        <v>1288.4299999999998</v>
      </c>
      <c r="I149">
        <v>223</v>
      </c>
      <c r="J149">
        <v>0</v>
      </c>
      <c r="K149" t="s">
        <v>29</v>
      </c>
      <c r="L149">
        <v>81.7</v>
      </c>
      <c r="M149" t="str">
        <f t="shared" si="9"/>
        <v>High</v>
      </c>
      <c r="N149" s="1">
        <v>45261</v>
      </c>
      <c r="O149" s="1" t="str">
        <f>IF(YEAR(Table1[[#This Row],[customer_since]])&gt;=2023, "New",IF(YEAR(Table1[[#This Row],[customer_since]])&gt;=2021, "Medium", "Long term"))</f>
        <v>New</v>
      </c>
      <c r="P149">
        <v>33</v>
      </c>
      <c r="Q149" t="str">
        <f t="shared" si="10"/>
        <v>Low</v>
      </c>
      <c r="R149">
        <v>0.28000000000000003</v>
      </c>
      <c r="S149" t="str">
        <f t="shared" si="11"/>
        <v>Medium</v>
      </c>
    </row>
    <row r="150" spans="1:19" x14ac:dyDescent="0.35">
      <c r="A150" t="s">
        <v>2082</v>
      </c>
      <c r="B150">
        <v>72</v>
      </c>
      <c r="C150" t="str">
        <f t="shared" si="8"/>
        <v>66-69</v>
      </c>
      <c r="D150" t="s">
        <v>14</v>
      </c>
      <c r="E150" t="s">
        <v>44</v>
      </c>
      <c r="G150">
        <v>13</v>
      </c>
      <c r="H150">
        <f>Table1[[#This Row],[total_orders]]*Table1[[#This Row],[avg_order_value]]</f>
        <v>0</v>
      </c>
      <c r="I150">
        <v>298</v>
      </c>
      <c r="J150">
        <v>0</v>
      </c>
      <c r="K150" t="s">
        <v>29</v>
      </c>
      <c r="L150">
        <v>94.1</v>
      </c>
      <c r="M150" t="str">
        <f t="shared" si="9"/>
        <v>High</v>
      </c>
      <c r="N150" s="1">
        <v>45591</v>
      </c>
      <c r="O150" s="1" t="str">
        <f>IF(YEAR(Table1[[#This Row],[customer_since]])&gt;=2023, "New",IF(YEAR(Table1[[#This Row],[customer_since]])&gt;=2021, "Medium", "Long term"))</f>
        <v>New</v>
      </c>
      <c r="P150">
        <v>57</v>
      </c>
      <c r="Q150" t="str">
        <f t="shared" si="10"/>
        <v>Medium</v>
      </c>
      <c r="R150">
        <v>7.0000000000000007E-2</v>
      </c>
      <c r="S150" t="str">
        <f t="shared" si="11"/>
        <v>Low</v>
      </c>
    </row>
    <row r="151" spans="1:19" x14ac:dyDescent="0.35">
      <c r="A151" t="s">
        <v>3346</v>
      </c>
      <c r="B151">
        <v>41</v>
      </c>
      <c r="C151" t="str">
        <f t="shared" si="8"/>
        <v>36-45</v>
      </c>
      <c r="D151" t="s">
        <v>21</v>
      </c>
      <c r="E151" t="s">
        <v>35</v>
      </c>
      <c r="F151">
        <v>37.270000000000003</v>
      </c>
      <c r="G151">
        <v>11</v>
      </c>
      <c r="H151">
        <f>Table1[[#This Row],[total_orders]]*Table1[[#This Row],[avg_order_value]]</f>
        <v>409.97</v>
      </c>
      <c r="I151">
        <v>87</v>
      </c>
      <c r="J151">
        <v>0</v>
      </c>
      <c r="K151" t="s">
        <v>16</v>
      </c>
      <c r="L151">
        <v>66.5</v>
      </c>
      <c r="M151" t="str">
        <f t="shared" si="9"/>
        <v>High</v>
      </c>
      <c r="N151" s="1">
        <v>44153</v>
      </c>
      <c r="O151" s="1" t="str">
        <f>IF(YEAR(Table1[[#This Row],[customer_since]])&gt;=2023, "New",IF(YEAR(Table1[[#This Row],[customer_since]])&gt;=2021, "Medium", "Long term"))</f>
        <v>Long term</v>
      </c>
      <c r="P151">
        <v>9</v>
      </c>
      <c r="Q151" t="str">
        <f t="shared" si="10"/>
        <v>Low</v>
      </c>
      <c r="R151">
        <v>0.19</v>
      </c>
      <c r="S151" t="str">
        <f t="shared" si="11"/>
        <v>Low</v>
      </c>
    </row>
    <row r="152" spans="1:19" x14ac:dyDescent="0.35">
      <c r="A152" t="s">
        <v>1466</v>
      </c>
      <c r="B152">
        <v>39</v>
      </c>
      <c r="C152" t="str">
        <f t="shared" si="8"/>
        <v>36-45</v>
      </c>
      <c r="D152" t="s">
        <v>14</v>
      </c>
      <c r="E152" t="s">
        <v>37</v>
      </c>
      <c r="F152">
        <v>76.760000000000005</v>
      </c>
      <c r="G152">
        <v>10</v>
      </c>
      <c r="H152">
        <f>Table1[[#This Row],[total_orders]]*Table1[[#This Row],[avg_order_value]]</f>
        <v>767.6</v>
      </c>
      <c r="I152">
        <v>319</v>
      </c>
      <c r="J152">
        <v>0</v>
      </c>
      <c r="K152" t="s">
        <v>23</v>
      </c>
      <c r="L152">
        <v>88.2</v>
      </c>
      <c r="M152" t="str">
        <f t="shared" si="9"/>
        <v>High</v>
      </c>
      <c r="N152" s="1">
        <v>44623</v>
      </c>
      <c r="O152" s="1" t="str">
        <f>IF(YEAR(Table1[[#This Row],[customer_since]])&gt;=2023, "New",IF(YEAR(Table1[[#This Row],[customer_since]])&gt;=2021, "Medium", "Long term"))</f>
        <v>Medium</v>
      </c>
      <c r="P152">
        <v>45</v>
      </c>
      <c r="Q152" t="str">
        <f t="shared" si="10"/>
        <v>Medium</v>
      </c>
      <c r="R152">
        <v>0.02</v>
      </c>
      <c r="S152" t="str">
        <f t="shared" si="11"/>
        <v>Low</v>
      </c>
    </row>
    <row r="153" spans="1:19" x14ac:dyDescent="0.35">
      <c r="A153" t="s">
        <v>1466</v>
      </c>
      <c r="B153">
        <v>37</v>
      </c>
      <c r="C153" t="str">
        <f t="shared" si="8"/>
        <v>36-45</v>
      </c>
      <c r="D153" t="s">
        <v>14</v>
      </c>
      <c r="E153" t="s">
        <v>26</v>
      </c>
      <c r="F153">
        <v>93.28</v>
      </c>
      <c r="G153">
        <v>13</v>
      </c>
      <c r="H153">
        <f>Table1[[#This Row],[total_orders]]*Table1[[#This Row],[avg_order_value]]</f>
        <v>1212.6400000000001</v>
      </c>
      <c r="I153">
        <v>77</v>
      </c>
      <c r="J153">
        <v>0</v>
      </c>
      <c r="K153" t="s">
        <v>19</v>
      </c>
      <c r="L153">
        <v>6.2</v>
      </c>
      <c r="M153" t="str">
        <f t="shared" si="9"/>
        <v>Low</v>
      </c>
      <c r="N153" s="1">
        <v>44215</v>
      </c>
      <c r="O153" s="1" t="str">
        <f>IF(YEAR(Table1[[#This Row],[customer_since]])&gt;=2023, "New",IF(YEAR(Table1[[#This Row],[customer_since]])&gt;=2021, "Medium", "Long term"))</f>
        <v>Medium</v>
      </c>
      <c r="P153">
        <v>15</v>
      </c>
      <c r="Q153" t="str">
        <f t="shared" si="10"/>
        <v>Low</v>
      </c>
      <c r="R153">
        <v>0.15</v>
      </c>
      <c r="S153" t="str">
        <f t="shared" si="11"/>
        <v>Low</v>
      </c>
    </row>
    <row r="154" spans="1:19" x14ac:dyDescent="0.35">
      <c r="A154" t="s">
        <v>2652</v>
      </c>
      <c r="B154">
        <v>60</v>
      </c>
      <c r="C154" t="str">
        <f t="shared" si="8"/>
        <v>55-65</v>
      </c>
      <c r="D154" t="s">
        <v>21</v>
      </c>
      <c r="E154" t="s">
        <v>44</v>
      </c>
      <c r="F154">
        <v>54.87</v>
      </c>
      <c r="G154">
        <v>13</v>
      </c>
      <c r="H154">
        <f>Table1[[#This Row],[total_orders]]*Table1[[#This Row],[avg_order_value]]</f>
        <v>713.31</v>
      </c>
      <c r="I154">
        <v>207</v>
      </c>
      <c r="J154">
        <v>0</v>
      </c>
      <c r="K154" t="s">
        <v>23</v>
      </c>
      <c r="L154">
        <v>86.5</v>
      </c>
      <c r="M154" t="str">
        <f t="shared" si="9"/>
        <v>High</v>
      </c>
      <c r="N154" s="1">
        <v>44674</v>
      </c>
      <c r="O154" s="1" t="str">
        <f>IF(YEAR(Table1[[#This Row],[customer_since]])&gt;=2023, "New",IF(YEAR(Table1[[#This Row],[customer_since]])&gt;=2021, "Medium", "Long term"))</f>
        <v>Medium</v>
      </c>
      <c r="P154">
        <v>61</v>
      </c>
      <c r="Q154" t="str">
        <f t="shared" si="10"/>
        <v>Medium</v>
      </c>
      <c r="R154">
        <v>0.05</v>
      </c>
      <c r="S154" t="str">
        <f t="shared" si="11"/>
        <v>Low</v>
      </c>
    </row>
    <row r="155" spans="1:19" x14ac:dyDescent="0.35">
      <c r="A155" t="s">
        <v>2652</v>
      </c>
      <c r="B155">
        <v>18</v>
      </c>
      <c r="C155" t="str">
        <f t="shared" si="8"/>
        <v>18-25</v>
      </c>
      <c r="D155" t="s">
        <v>14</v>
      </c>
      <c r="E155" t="s">
        <v>44</v>
      </c>
      <c r="F155">
        <v>51.1</v>
      </c>
      <c r="G155">
        <v>7</v>
      </c>
      <c r="H155">
        <f>Table1[[#This Row],[total_orders]]*Table1[[#This Row],[avg_order_value]]</f>
        <v>357.7</v>
      </c>
      <c r="I155">
        <v>207</v>
      </c>
      <c r="J155">
        <v>0</v>
      </c>
      <c r="K155" t="s">
        <v>40</v>
      </c>
      <c r="L155">
        <v>70.2</v>
      </c>
      <c r="M155" t="str">
        <f t="shared" si="9"/>
        <v>High</v>
      </c>
      <c r="N155" s="1">
        <v>44469</v>
      </c>
      <c r="O155" s="1" t="str">
        <f>IF(YEAR(Table1[[#This Row],[customer_since]])&gt;=2023, "New",IF(YEAR(Table1[[#This Row],[customer_since]])&gt;=2021, "Medium", "Long term"))</f>
        <v>Medium</v>
      </c>
      <c r="P155">
        <v>98</v>
      </c>
      <c r="Q155" t="str">
        <f t="shared" si="10"/>
        <v>High</v>
      </c>
      <c r="R155">
        <v>0.31</v>
      </c>
      <c r="S155" t="str">
        <f t="shared" si="11"/>
        <v>Medium</v>
      </c>
    </row>
    <row r="156" spans="1:19" x14ac:dyDescent="0.35">
      <c r="A156" t="s">
        <v>1161</v>
      </c>
      <c r="B156">
        <v>68</v>
      </c>
      <c r="C156" t="str">
        <f t="shared" si="8"/>
        <v>66-69</v>
      </c>
      <c r="D156" t="s">
        <v>14</v>
      </c>
      <c r="E156" t="s">
        <v>28</v>
      </c>
      <c r="F156">
        <v>239.41</v>
      </c>
      <c r="G156">
        <v>8</v>
      </c>
      <c r="H156">
        <f>Table1[[#This Row],[total_orders]]*Table1[[#This Row],[avg_order_value]]</f>
        <v>1915.28</v>
      </c>
      <c r="I156">
        <v>203</v>
      </c>
      <c r="J156">
        <v>0</v>
      </c>
      <c r="K156" t="s">
        <v>19</v>
      </c>
      <c r="L156">
        <v>56.5</v>
      </c>
      <c r="M156" t="str">
        <f t="shared" si="9"/>
        <v>High</v>
      </c>
      <c r="N156" s="1">
        <v>44455</v>
      </c>
      <c r="O156" s="1" t="str">
        <f>IF(YEAR(Table1[[#This Row],[customer_since]])&gt;=2023, "New",IF(YEAR(Table1[[#This Row],[customer_since]])&gt;=2021, "Medium", "Long term"))</f>
        <v>Medium</v>
      </c>
      <c r="P156">
        <v>29</v>
      </c>
      <c r="Q156" t="str">
        <f t="shared" si="10"/>
        <v>Low</v>
      </c>
      <c r="R156">
        <v>0.36</v>
      </c>
      <c r="S156" t="str">
        <f t="shared" si="11"/>
        <v>Medium</v>
      </c>
    </row>
    <row r="157" spans="1:19" x14ac:dyDescent="0.35">
      <c r="A157" t="s">
        <v>1161</v>
      </c>
      <c r="B157">
        <v>26</v>
      </c>
      <c r="C157" t="str">
        <f t="shared" si="8"/>
        <v>26-35</v>
      </c>
      <c r="D157" t="s">
        <v>21</v>
      </c>
      <c r="E157" t="s">
        <v>22</v>
      </c>
      <c r="G157">
        <v>12</v>
      </c>
      <c r="H157">
        <f>Table1[[#This Row],[total_orders]]*Table1[[#This Row],[avg_order_value]]</f>
        <v>0</v>
      </c>
      <c r="I157">
        <v>188</v>
      </c>
      <c r="J157">
        <v>0</v>
      </c>
      <c r="K157" t="s">
        <v>29</v>
      </c>
      <c r="L157">
        <v>62.7</v>
      </c>
      <c r="M157" t="str">
        <f t="shared" si="9"/>
        <v>High</v>
      </c>
      <c r="N157" s="1">
        <v>44351</v>
      </c>
      <c r="O157" s="1" t="str">
        <f>IF(YEAR(Table1[[#This Row],[customer_since]])&gt;=2023, "New",IF(YEAR(Table1[[#This Row],[customer_since]])&gt;=2021, "Medium", "Long term"))</f>
        <v>Medium</v>
      </c>
      <c r="P157">
        <v>87</v>
      </c>
      <c r="Q157" t="str">
        <f t="shared" si="10"/>
        <v>High</v>
      </c>
      <c r="R157">
        <v>0.4</v>
      </c>
      <c r="S157" t="str">
        <f t="shared" si="11"/>
        <v>Medium</v>
      </c>
    </row>
    <row r="158" spans="1:19" x14ac:dyDescent="0.35">
      <c r="A158" t="s">
        <v>3638</v>
      </c>
      <c r="B158">
        <v>63</v>
      </c>
      <c r="C158" t="str">
        <f t="shared" si="8"/>
        <v>55-65</v>
      </c>
      <c r="D158" t="s">
        <v>25</v>
      </c>
      <c r="E158" t="s">
        <v>18</v>
      </c>
      <c r="F158">
        <v>170.83</v>
      </c>
      <c r="G158">
        <v>9</v>
      </c>
      <c r="H158">
        <f>Table1[[#This Row],[total_orders]]*Table1[[#This Row],[avg_order_value]]</f>
        <v>1537.47</v>
      </c>
      <c r="I158">
        <v>50</v>
      </c>
      <c r="J158">
        <v>0</v>
      </c>
      <c r="K158" t="s">
        <v>19</v>
      </c>
      <c r="L158">
        <v>71.7</v>
      </c>
      <c r="M158" t="str">
        <f t="shared" si="9"/>
        <v>High</v>
      </c>
      <c r="N158" s="1">
        <v>45058</v>
      </c>
      <c r="O158" s="1" t="str">
        <f>IF(YEAR(Table1[[#This Row],[customer_since]])&gt;=2023, "New",IF(YEAR(Table1[[#This Row],[customer_since]])&gt;=2021, "Medium", "Long term"))</f>
        <v>New</v>
      </c>
      <c r="P158">
        <v>17</v>
      </c>
      <c r="Q158" t="str">
        <f t="shared" si="10"/>
        <v>Low</v>
      </c>
      <c r="R158">
        <v>0.1</v>
      </c>
      <c r="S158" t="str">
        <f t="shared" si="11"/>
        <v>Low</v>
      </c>
    </row>
    <row r="159" spans="1:19" x14ac:dyDescent="0.35">
      <c r="A159" t="s">
        <v>2379</v>
      </c>
      <c r="B159">
        <v>20</v>
      </c>
      <c r="C159" t="str">
        <f t="shared" si="8"/>
        <v>18-25</v>
      </c>
      <c r="D159" t="s">
        <v>21</v>
      </c>
      <c r="E159" t="s">
        <v>22</v>
      </c>
      <c r="F159">
        <v>151.49</v>
      </c>
      <c r="G159">
        <v>11</v>
      </c>
      <c r="H159">
        <f>Table1[[#This Row],[total_orders]]*Table1[[#This Row],[avg_order_value]]</f>
        <v>1666.39</v>
      </c>
      <c r="I159">
        <v>17</v>
      </c>
      <c r="J159">
        <v>0</v>
      </c>
      <c r="K159" t="s">
        <v>23</v>
      </c>
      <c r="L159">
        <v>89.4</v>
      </c>
      <c r="M159" t="str">
        <f t="shared" si="9"/>
        <v>High</v>
      </c>
      <c r="N159" s="1">
        <v>45239</v>
      </c>
      <c r="O159" s="1" t="str">
        <f>IF(YEAR(Table1[[#This Row],[customer_since]])&gt;=2023, "New",IF(YEAR(Table1[[#This Row],[customer_since]])&gt;=2021, "Medium", "Long term"))</f>
        <v>New</v>
      </c>
      <c r="P159">
        <v>11</v>
      </c>
      <c r="Q159" t="str">
        <f t="shared" si="10"/>
        <v>Low</v>
      </c>
      <c r="R159">
        <v>0.32</v>
      </c>
      <c r="S159" t="str">
        <f t="shared" si="11"/>
        <v>Medium</v>
      </c>
    </row>
    <row r="160" spans="1:19" x14ac:dyDescent="0.35">
      <c r="A160" t="s">
        <v>1273</v>
      </c>
      <c r="B160">
        <v>37</v>
      </c>
      <c r="C160" t="str">
        <f t="shared" si="8"/>
        <v>36-45</v>
      </c>
      <c r="D160" t="s">
        <v>14</v>
      </c>
      <c r="E160" t="s">
        <v>50</v>
      </c>
      <c r="F160">
        <v>143.79</v>
      </c>
      <c r="G160">
        <v>12</v>
      </c>
      <c r="H160">
        <f>Table1[[#This Row],[total_orders]]*Table1[[#This Row],[avg_order_value]]</f>
        <v>1725.48</v>
      </c>
      <c r="I160">
        <v>122</v>
      </c>
      <c r="J160">
        <v>0</v>
      </c>
      <c r="K160" t="s">
        <v>40</v>
      </c>
      <c r="L160">
        <v>85.8</v>
      </c>
      <c r="M160" t="str">
        <f t="shared" si="9"/>
        <v>High</v>
      </c>
      <c r="N160" s="1">
        <v>45468</v>
      </c>
      <c r="O160" s="1" t="str">
        <f>IF(YEAR(Table1[[#This Row],[customer_since]])&gt;=2023, "New",IF(YEAR(Table1[[#This Row],[customer_since]])&gt;=2021, "Medium", "Long term"))</f>
        <v>New</v>
      </c>
      <c r="P160">
        <v>72</v>
      </c>
      <c r="Q160" t="str">
        <f t="shared" si="10"/>
        <v>High</v>
      </c>
      <c r="R160">
        <v>0.59</v>
      </c>
      <c r="S160" t="str">
        <f t="shared" si="11"/>
        <v>High</v>
      </c>
    </row>
    <row r="161" spans="1:19" x14ac:dyDescent="0.35">
      <c r="A161" t="s">
        <v>1273</v>
      </c>
      <c r="B161">
        <v>28</v>
      </c>
      <c r="C161" t="str">
        <f t="shared" si="8"/>
        <v>26-35</v>
      </c>
      <c r="D161" t="s">
        <v>21</v>
      </c>
      <c r="E161" t="s">
        <v>52</v>
      </c>
      <c r="F161">
        <v>141.56</v>
      </c>
      <c r="G161">
        <v>13</v>
      </c>
      <c r="H161">
        <f>Table1[[#This Row],[total_orders]]*Table1[[#This Row],[avg_order_value]]</f>
        <v>1840.28</v>
      </c>
      <c r="I161">
        <v>13</v>
      </c>
      <c r="J161">
        <v>0</v>
      </c>
      <c r="K161" t="s">
        <v>40</v>
      </c>
      <c r="L161">
        <v>63</v>
      </c>
      <c r="M161" t="str">
        <f t="shared" si="9"/>
        <v>High</v>
      </c>
      <c r="N161" s="1">
        <v>44780</v>
      </c>
      <c r="O161" s="1" t="str">
        <f>IF(YEAR(Table1[[#This Row],[customer_since]])&gt;=2023, "New",IF(YEAR(Table1[[#This Row],[customer_since]])&gt;=2021, "Medium", "Long term"))</f>
        <v>Medium</v>
      </c>
      <c r="P161">
        <v>13</v>
      </c>
      <c r="Q161" t="str">
        <f t="shared" si="10"/>
        <v>Low</v>
      </c>
      <c r="R161">
        <v>0.02</v>
      </c>
      <c r="S161" t="str">
        <f t="shared" si="11"/>
        <v>Low</v>
      </c>
    </row>
    <row r="162" spans="1:19" x14ac:dyDescent="0.35">
      <c r="A162" t="s">
        <v>1273</v>
      </c>
      <c r="B162">
        <v>27</v>
      </c>
      <c r="C162" t="str">
        <f t="shared" si="8"/>
        <v>26-35</v>
      </c>
      <c r="D162" t="s">
        <v>21</v>
      </c>
      <c r="E162" t="s">
        <v>50</v>
      </c>
      <c r="F162">
        <v>228.05</v>
      </c>
      <c r="G162">
        <v>17</v>
      </c>
      <c r="H162">
        <f>Table1[[#This Row],[total_orders]]*Table1[[#This Row],[avg_order_value]]</f>
        <v>3876.8500000000004</v>
      </c>
      <c r="I162">
        <v>85</v>
      </c>
      <c r="J162">
        <v>0</v>
      </c>
      <c r="K162" t="s">
        <v>29</v>
      </c>
      <c r="L162">
        <v>22.5</v>
      </c>
      <c r="M162" t="str">
        <f t="shared" si="9"/>
        <v>Medium</v>
      </c>
      <c r="N162" s="1">
        <v>44536</v>
      </c>
      <c r="O162" s="1" t="str">
        <f>IF(YEAR(Table1[[#This Row],[customer_since]])&gt;=2023, "New",IF(YEAR(Table1[[#This Row],[customer_since]])&gt;=2021, "Medium", "Long term"))</f>
        <v>Medium</v>
      </c>
      <c r="P162">
        <v>31</v>
      </c>
      <c r="Q162" t="str">
        <f t="shared" si="10"/>
        <v>Low</v>
      </c>
      <c r="R162">
        <v>0.56000000000000005</v>
      </c>
      <c r="S162" t="str">
        <f t="shared" si="11"/>
        <v>High</v>
      </c>
    </row>
    <row r="163" spans="1:19" x14ac:dyDescent="0.35">
      <c r="A163" t="s">
        <v>2658</v>
      </c>
      <c r="B163">
        <v>59</v>
      </c>
      <c r="C163" t="str">
        <f t="shared" si="8"/>
        <v>55-65</v>
      </c>
      <c r="D163" t="s">
        <v>14</v>
      </c>
      <c r="E163" t="s">
        <v>44</v>
      </c>
      <c r="F163">
        <v>251.29</v>
      </c>
      <c r="G163">
        <v>17</v>
      </c>
      <c r="H163">
        <f>Table1[[#This Row],[total_orders]]*Table1[[#This Row],[avg_order_value]]</f>
        <v>4271.93</v>
      </c>
      <c r="I163">
        <v>127</v>
      </c>
      <c r="J163">
        <v>0</v>
      </c>
      <c r="K163" t="s">
        <v>40</v>
      </c>
      <c r="L163">
        <v>58.3</v>
      </c>
      <c r="M163" t="str">
        <f t="shared" si="9"/>
        <v>High</v>
      </c>
      <c r="N163" s="1">
        <v>44528</v>
      </c>
      <c r="O163" s="1" t="str">
        <f>IF(YEAR(Table1[[#This Row],[customer_since]])&gt;=2023, "New",IF(YEAR(Table1[[#This Row],[customer_since]])&gt;=2021, "Medium", "Long term"))</f>
        <v>Medium</v>
      </c>
      <c r="P163">
        <v>2</v>
      </c>
      <c r="Q163" t="str">
        <f t="shared" si="10"/>
        <v>Low</v>
      </c>
      <c r="R163">
        <v>0.27</v>
      </c>
      <c r="S163" t="str">
        <f t="shared" si="11"/>
        <v>Medium</v>
      </c>
    </row>
    <row r="164" spans="1:19" x14ac:dyDescent="0.35">
      <c r="A164" t="s">
        <v>3531</v>
      </c>
      <c r="B164">
        <v>33</v>
      </c>
      <c r="C164" t="str">
        <f t="shared" si="8"/>
        <v>26-35</v>
      </c>
      <c r="D164" t="s">
        <v>21</v>
      </c>
      <c r="E164" t="s">
        <v>22</v>
      </c>
      <c r="F164">
        <v>115.98</v>
      </c>
      <c r="G164">
        <v>18</v>
      </c>
      <c r="H164">
        <f>Table1[[#This Row],[total_orders]]*Table1[[#This Row],[avg_order_value]]</f>
        <v>2087.64</v>
      </c>
      <c r="I164">
        <v>355</v>
      </c>
      <c r="J164">
        <v>0</v>
      </c>
      <c r="K164" t="s">
        <v>19</v>
      </c>
      <c r="L164">
        <v>94.4</v>
      </c>
      <c r="M164" t="str">
        <f t="shared" si="9"/>
        <v>High</v>
      </c>
      <c r="N164" s="1">
        <v>45316</v>
      </c>
      <c r="O164" s="1" t="str">
        <f>IF(YEAR(Table1[[#This Row],[customer_since]])&gt;=2023, "New",IF(YEAR(Table1[[#This Row],[customer_since]])&gt;=2021, "Medium", "Long term"))</f>
        <v>New</v>
      </c>
      <c r="P164">
        <v>2</v>
      </c>
      <c r="Q164" t="str">
        <f t="shared" si="10"/>
        <v>Low</v>
      </c>
      <c r="R164">
        <v>0.11</v>
      </c>
      <c r="S164" t="str">
        <f t="shared" si="11"/>
        <v>Low</v>
      </c>
    </row>
    <row r="165" spans="1:19" x14ac:dyDescent="0.35">
      <c r="A165" t="s">
        <v>1488</v>
      </c>
      <c r="B165">
        <v>76</v>
      </c>
      <c r="C165" t="str">
        <f t="shared" si="8"/>
        <v>66-69</v>
      </c>
      <c r="D165" t="s">
        <v>14</v>
      </c>
      <c r="E165" t="s">
        <v>35</v>
      </c>
      <c r="F165">
        <v>201.18</v>
      </c>
      <c r="G165">
        <v>11</v>
      </c>
      <c r="H165">
        <f>Table1[[#This Row],[total_orders]]*Table1[[#This Row],[avg_order_value]]</f>
        <v>2212.98</v>
      </c>
      <c r="I165">
        <v>51</v>
      </c>
      <c r="J165">
        <v>0</v>
      </c>
      <c r="K165" t="s">
        <v>29</v>
      </c>
      <c r="L165">
        <v>43</v>
      </c>
      <c r="M165" t="str">
        <f t="shared" si="9"/>
        <v>Medium</v>
      </c>
      <c r="N165" s="1">
        <v>44358</v>
      </c>
      <c r="O165" s="1" t="str">
        <f>IF(YEAR(Table1[[#This Row],[customer_since]])&gt;=2023, "New",IF(YEAR(Table1[[#This Row],[customer_since]])&gt;=2021, "Medium", "Long term"))</f>
        <v>Medium</v>
      </c>
      <c r="P165">
        <v>98</v>
      </c>
      <c r="Q165" t="str">
        <f t="shared" si="10"/>
        <v>High</v>
      </c>
      <c r="R165">
        <v>0.11</v>
      </c>
      <c r="S165" t="str">
        <f t="shared" si="11"/>
        <v>Low</v>
      </c>
    </row>
    <row r="166" spans="1:19" x14ac:dyDescent="0.35">
      <c r="A166" t="s">
        <v>2053</v>
      </c>
      <c r="B166">
        <v>34</v>
      </c>
      <c r="C166" t="str">
        <f t="shared" si="8"/>
        <v>26-35</v>
      </c>
      <c r="D166" t="s">
        <v>14</v>
      </c>
      <c r="E166" t="s">
        <v>15</v>
      </c>
      <c r="F166">
        <v>30.73</v>
      </c>
      <c r="G166">
        <v>5</v>
      </c>
      <c r="H166">
        <f>Table1[[#This Row],[total_orders]]*Table1[[#This Row],[avg_order_value]]</f>
        <v>153.65</v>
      </c>
      <c r="I166">
        <v>169</v>
      </c>
      <c r="J166">
        <v>0</v>
      </c>
      <c r="K166" t="s">
        <v>29</v>
      </c>
      <c r="L166">
        <v>0</v>
      </c>
      <c r="M166" t="str">
        <f t="shared" si="9"/>
        <v>Low</v>
      </c>
      <c r="N166" s="1">
        <v>45359</v>
      </c>
      <c r="O166" s="1" t="str">
        <f>IF(YEAR(Table1[[#This Row],[customer_since]])&gt;=2023, "New",IF(YEAR(Table1[[#This Row],[customer_since]])&gt;=2021, "Medium", "Long term"))</f>
        <v>New</v>
      </c>
      <c r="P166">
        <v>33</v>
      </c>
      <c r="Q166" t="str">
        <f t="shared" si="10"/>
        <v>Low</v>
      </c>
      <c r="R166">
        <v>0.14000000000000001</v>
      </c>
      <c r="S166" t="str">
        <f t="shared" si="11"/>
        <v>Low</v>
      </c>
    </row>
    <row r="167" spans="1:19" x14ac:dyDescent="0.35">
      <c r="A167" t="s">
        <v>1661</v>
      </c>
      <c r="B167">
        <v>62</v>
      </c>
      <c r="C167" t="str">
        <f t="shared" si="8"/>
        <v>55-65</v>
      </c>
      <c r="D167" t="s">
        <v>21</v>
      </c>
      <c r="E167" t="s">
        <v>15</v>
      </c>
      <c r="F167">
        <v>33.17</v>
      </c>
      <c r="G167">
        <v>6</v>
      </c>
      <c r="H167">
        <f>Table1[[#This Row],[total_orders]]*Table1[[#This Row],[avg_order_value]]</f>
        <v>199.02</v>
      </c>
      <c r="I167">
        <v>316</v>
      </c>
      <c r="J167">
        <v>0</v>
      </c>
      <c r="K167" t="s">
        <v>16</v>
      </c>
      <c r="L167">
        <v>56.2</v>
      </c>
      <c r="M167" t="str">
        <f t="shared" si="9"/>
        <v>High</v>
      </c>
      <c r="N167" s="1">
        <v>45465</v>
      </c>
      <c r="O167" s="1" t="str">
        <f>IF(YEAR(Table1[[#This Row],[customer_since]])&gt;=2023, "New",IF(YEAR(Table1[[#This Row],[customer_since]])&gt;=2021, "Medium", "Long term"))</f>
        <v>New</v>
      </c>
      <c r="P167">
        <v>78</v>
      </c>
      <c r="Q167" t="str">
        <f t="shared" si="10"/>
        <v>High</v>
      </c>
      <c r="R167">
        <v>0.5</v>
      </c>
      <c r="S167" t="str">
        <f t="shared" si="11"/>
        <v>Medium</v>
      </c>
    </row>
    <row r="168" spans="1:19" x14ac:dyDescent="0.35">
      <c r="A168" t="s">
        <v>1661</v>
      </c>
      <c r="B168">
        <v>71</v>
      </c>
      <c r="C168" t="str">
        <f t="shared" si="8"/>
        <v>66-69</v>
      </c>
      <c r="D168" t="s">
        <v>21</v>
      </c>
      <c r="E168" t="s">
        <v>50</v>
      </c>
      <c r="F168">
        <v>23.74</v>
      </c>
      <c r="G168">
        <v>9</v>
      </c>
      <c r="H168">
        <f>Table1[[#This Row],[total_orders]]*Table1[[#This Row],[avg_order_value]]</f>
        <v>213.66</v>
      </c>
      <c r="I168">
        <v>253</v>
      </c>
      <c r="J168">
        <v>0</v>
      </c>
      <c r="K168" t="s">
        <v>29</v>
      </c>
      <c r="L168">
        <v>91.6</v>
      </c>
      <c r="M168" t="str">
        <f t="shared" si="9"/>
        <v>High</v>
      </c>
      <c r="N168" s="1">
        <v>45343</v>
      </c>
      <c r="O168" s="1" t="str">
        <f>IF(YEAR(Table1[[#This Row],[customer_since]])&gt;=2023, "New",IF(YEAR(Table1[[#This Row],[customer_since]])&gt;=2021, "Medium", "Long term"))</f>
        <v>New</v>
      </c>
      <c r="P168">
        <v>22</v>
      </c>
      <c r="Q168" t="str">
        <f t="shared" si="10"/>
        <v>Low</v>
      </c>
      <c r="R168">
        <v>0.11</v>
      </c>
      <c r="S168" t="str">
        <f t="shared" si="11"/>
        <v>Low</v>
      </c>
    </row>
    <row r="169" spans="1:19" x14ac:dyDescent="0.35">
      <c r="A169" t="s">
        <v>3479</v>
      </c>
      <c r="B169">
        <v>21</v>
      </c>
      <c r="C169" t="str">
        <f t="shared" si="8"/>
        <v>18-25</v>
      </c>
      <c r="D169" t="s">
        <v>21</v>
      </c>
      <c r="E169" t="s">
        <v>52</v>
      </c>
      <c r="F169">
        <v>41.8</v>
      </c>
      <c r="G169">
        <v>10</v>
      </c>
      <c r="H169">
        <f>Table1[[#This Row],[total_orders]]*Table1[[#This Row],[avg_order_value]]</f>
        <v>418</v>
      </c>
      <c r="I169">
        <v>286</v>
      </c>
      <c r="J169">
        <v>0</v>
      </c>
      <c r="K169" t="s">
        <v>23</v>
      </c>
      <c r="L169">
        <v>47</v>
      </c>
      <c r="M169" t="str">
        <f t="shared" si="9"/>
        <v>Medium</v>
      </c>
      <c r="N169" s="1">
        <v>44744</v>
      </c>
      <c r="O169" s="1" t="str">
        <f>IF(YEAR(Table1[[#This Row],[customer_since]])&gt;=2023, "New",IF(YEAR(Table1[[#This Row],[customer_since]])&gt;=2021, "Medium", "Long term"))</f>
        <v>Medium</v>
      </c>
      <c r="P169">
        <v>95</v>
      </c>
      <c r="Q169" t="str">
        <f t="shared" si="10"/>
        <v>High</v>
      </c>
      <c r="R169">
        <v>0.38</v>
      </c>
      <c r="S169" t="str">
        <f t="shared" si="11"/>
        <v>Medium</v>
      </c>
    </row>
    <row r="170" spans="1:19" x14ac:dyDescent="0.35">
      <c r="A170" t="s">
        <v>2654</v>
      </c>
      <c r="B170">
        <v>24</v>
      </c>
      <c r="C170" t="str">
        <f t="shared" si="8"/>
        <v>18-25</v>
      </c>
      <c r="D170" t="s">
        <v>25</v>
      </c>
      <c r="E170" t="s">
        <v>50</v>
      </c>
      <c r="F170">
        <v>197.2</v>
      </c>
      <c r="G170">
        <v>8</v>
      </c>
      <c r="H170">
        <f>Table1[[#This Row],[total_orders]]*Table1[[#This Row],[avg_order_value]]</f>
        <v>1577.6</v>
      </c>
      <c r="I170">
        <v>16</v>
      </c>
      <c r="J170">
        <v>0</v>
      </c>
      <c r="K170" t="s">
        <v>16</v>
      </c>
      <c r="L170">
        <v>85.1</v>
      </c>
      <c r="M170" t="str">
        <f t="shared" si="9"/>
        <v>High</v>
      </c>
      <c r="N170" s="1">
        <v>44401</v>
      </c>
      <c r="O170" s="1" t="str">
        <f>IF(YEAR(Table1[[#This Row],[customer_since]])&gt;=2023, "New",IF(YEAR(Table1[[#This Row],[customer_since]])&gt;=2021, "Medium", "Long term"))</f>
        <v>Medium</v>
      </c>
      <c r="P170">
        <v>50</v>
      </c>
      <c r="Q170" t="str">
        <f t="shared" si="10"/>
        <v>Medium</v>
      </c>
      <c r="R170">
        <v>0.37</v>
      </c>
      <c r="S170" t="str">
        <f t="shared" si="11"/>
        <v>Medium</v>
      </c>
    </row>
    <row r="171" spans="1:19" x14ac:dyDescent="0.35">
      <c r="A171" t="s">
        <v>1261</v>
      </c>
      <c r="B171">
        <v>66</v>
      </c>
      <c r="C171" t="str">
        <f t="shared" si="8"/>
        <v>66-69</v>
      </c>
      <c r="D171" t="s">
        <v>25</v>
      </c>
      <c r="E171" t="s">
        <v>18</v>
      </c>
      <c r="F171">
        <v>131.35</v>
      </c>
      <c r="G171">
        <v>6</v>
      </c>
      <c r="H171">
        <f>Table1[[#This Row],[total_orders]]*Table1[[#This Row],[avg_order_value]]</f>
        <v>788.09999999999991</v>
      </c>
      <c r="I171">
        <v>187</v>
      </c>
      <c r="J171">
        <v>0</v>
      </c>
      <c r="K171" t="s">
        <v>23</v>
      </c>
      <c r="L171">
        <v>55.4</v>
      </c>
      <c r="M171" t="str">
        <f t="shared" si="9"/>
        <v>High</v>
      </c>
      <c r="N171" s="1">
        <v>44293</v>
      </c>
      <c r="O171" s="1" t="str">
        <f>IF(YEAR(Table1[[#This Row],[customer_since]])&gt;=2023, "New",IF(YEAR(Table1[[#This Row],[customer_since]])&gt;=2021, "Medium", "Long term"))</f>
        <v>Medium</v>
      </c>
      <c r="P171">
        <v>43</v>
      </c>
      <c r="Q171" t="str">
        <f t="shared" si="10"/>
        <v>Medium</v>
      </c>
      <c r="R171">
        <v>0.33</v>
      </c>
      <c r="S171" t="str">
        <f t="shared" si="11"/>
        <v>Medium</v>
      </c>
    </row>
    <row r="172" spans="1:19" x14ac:dyDescent="0.35">
      <c r="A172" t="s">
        <v>1261</v>
      </c>
      <c r="B172">
        <v>75</v>
      </c>
      <c r="C172" t="str">
        <f t="shared" si="8"/>
        <v>66-69</v>
      </c>
      <c r="D172" t="s">
        <v>14</v>
      </c>
      <c r="E172" t="s">
        <v>22</v>
      </c>
      <c r="F172">
        <v>110.47</v>
      </c>
      <c r="G172">
        <v>3</v>
      </c>
      <c r="H172">
        <f>Table1[[#This Row],[total_orders]]*Table1[[#This Row],[avg_order_value]]</f>
        <v>331.40999999999997</v>
      </c>
      <c r="I172">
        <v>66</v>
      </c>
      <c r="J172">
        <v>0</v>
      </c>
      <c r="K172" t="s">
        <v>23</v>
      </c>
      <c r="L172">
        <v>96.9</v>
      </c>
      <c r="M172" t="str">
        <f t="shared" si="9"/>
        <v>High</v>
      </c>
      <c r="N172" s="1">
        <v>45782</v>
      </c>
      <c r="O172" s="1" t="str">
        <f>IF(YEAR(Table1[[#This Row],[customer_since]])&gt;=2023, "New",IF(YEAR(Table1[[#This Row],[customer_since]])&gt;=2021, "Medium", "Long term"))</f>
        <v>New</v>
      </c>
      <c r="P172">
        <v>40</v>
      </c>
      <c r="Q172" t="str">
        <f t="shared" si="10"/>
        <v>Medium</v>
      </c>
      <c r="R172">
        <v>0.19</v>
      </c>
      <c r="S172" t="str">
        <f t="shared" si="11"/>
        <v>Low</v>
      </c>
    </row>
    <row r="173" spans="1:19" x14ac:dyDescent="0.35">
      <c r="A173" t="s">
        <v>3512</v>
      </c>
      <c r="B173">
        <v>49</v>
      </c>
      <c r="C173" t="str">
        <f t="shared" si="8"/>
        <v>46-55</v>
      </c>
      <c r="D173" t="s">
        <v>21</v>
      </c>
      <c r="E173" t="s">
        <v>15</v>
      </c>
      <c r="F173">
        <v>72.430000000000007</v>
      </c>
      <c r="G173">
        <v>10</v>
      </c>
      <c r="H173">
        <f>Table1[[#This Row],[total_orders]]*Table1[[#This Row],[avg_order_value]]</f>
        <v>724.30000000000007</v>
      </c>
      <c r="I173">
        <v>336</v>
      </c>
      <c r="J173">
        <v>0</v>
      </c>
      <c r="K173" t="s">
        <v>23</v>
      </c>
      <c r="L173">
        <v>81.5</v>
      </c>
      <c r="M173" t="str">
        <f t="shared" si="9"/>
        <v>High</v>
      </c>
      <c r="N173" s="1">
        <v>45017</v>
      </c>
      <c r="O173" s="1" t="str">
        <f>IF(YEAR(Table1[[#This Row],[customer_since]])&gt;=2023, "New",IF(YEAR(Table1[[#This Row],[customer_since]])&gt;=2021, "Medium", "Long term"))</f>
        <v>New</v>
      </c>
      <c r="P173">
        <v>54</v>
      </c>
      <c r="Q173" t="str">
        <f t="shared" si="10"/>
        <v>Medium</v>
      </c>
      <c r="R173">
        <v>0.52</v>
      </c>
      <c r="S173" t="str">
        <f t="shared" si="11"/>
        <v>High</v>
      </c>
    </row>
    <row r="174" spans="1:19" x14ac:dyDescent="0.35">
      <c r="A174" t="s">
        <v>3602</v>
      </c>
      <c r="B174">
        <v>37</v>
      </c>
      <c r="C174" t="str">
        <f t="shared" si="8"/>
        <v>36-45</v>
      </c>
      <c r="D174" t="s">
        <v>21</v>
      </c>
      <c r="E174" t="s">
        <v>35</v>
      </c>
      <c r="F174">
        <v>138.9</v>
      </c>
      <c r="G174">
        <v>10</v>
      </c>
      <c r="H174">
        <f>Table1[[#This Row],[total_orders]]*Table1[[#This Row],[avg_order_value]]</f>
        <v>1389</v>
      </c>
      <c r="I174">
        <v>234</v>
      </c>
      <c r="J174">
        <v>0</v>
      </c>
      <c r="K174" t="s">
        <v>19</v>
      </c>
      <c r="L174">
        <v>25.1</v>
      </c>
      <c r="M174" t="str">
        <f t="shared" si="9"/>
        <v>Medium</v>
      </c>
      <c r="N174" s="1">
        <v>44545</v>
      </c>
      <c r="O174" s="1" t="str">
        <f>IF(YEAR(Table1[[#This Row],[customer_since]])&gt;=2023, "New",IF(YEAR(Table1[[#This Row],[customer_since]])&gt;=2021, "Medium", "Long term"))</f>
        <v>Medium</v>
      </c>
      <c r="P174">
        <v>88</v>
      </c>
      <c r="Q174" t="str">
        <f t="shared" si="10"/>
        <v>High</v>
      </c>
      <c r="R174">
        <v>0.18</v>
      </c>
      <c r="S174" t="str">
        <f t="shared" si="11"/>
        <v>Low</v>
      </c>
    </row>
    <row r="175" spans="1:19" x14ac:dyDescent="0.35">
      <c r="A175" t="s">
        <v>304</v>
      </c>
      <c r="B175">
        <v>38</v>
      </c>
      <c r="C175" t="str">
        <f t="shared" si="8"/>
        <v>36-45</v>
      </c>
      <c r="D175" t="s">
        <v>21</v>
      </c>
      <c r="E175" t="s">
        <v>52</v>
      </c>
      <c r="F175">
        <v>145.93</v>
      </c>
      <c r="G175">
        <v>12</v>
      </c>
      <c r="H175">
        <f>Table1[[#This Row],[total_orders]]*Table1[[#This Row],[avg_order_value]]</f>
        <v>1751.16</v>
      </c>
      <c r="I175">
        <v>48</v>
      </c>
      <c r="J175">
        <v>0</v>
      </c>
      <c r="K175" t="s">
        <v>40</v>
      </c>
      <c r="L175">
        <v>35.799999999999997</v>
      </c>
      <c r="M175" t="str">
        <f t="shared" si="9"/>
        <v>Medium</v>
      </c>
      <c r="N175" s="1">
        <v>45401</v>
      </c>
      <c r="O175" s="1" t="str">
        <f>IF(YEAR(Table1[[#This Row],[customer_since]])&gt;=2023, "New",IF(YEAR(Table1[[#This Row],[customer_since]])&gt;=2021, "Medium", "Long term"))</f>
        <v>New</v>
      </c>
      <c r="P175">
        <v>80</v>
      </c>
      <c r="Q175" t="str">
        <f t="shared" si="10"/>
        <v>High</v>
      </c>
      <c r="R175">
        <v>0.21</v>
      </c>
      <c r="S175" t="str">
        <f t="shared" si="11"/>
        <v>Medium</v>
      </c>
    </row>
    <row r="176" spans="1:19" x14ac:dyDescent="0.35">
      <c r="A176" t="s">
        <v>304</v>
      </c>
      <c r="B176">
        <v>74</v>
      </c>
      <c r="C176" t="str">
        <f t="shared" si="8"/>
        <v>66-69</v>
      </c>
      <c r="D176" t="s">
        <v>25</v>
      </c>
      <c r="E176" t="s">
        <v>37</v>
      </c>
      <c r="F176">
        <v>53.81</v>
      </c>
      <c r="G176">
        <v>14</v>
      </c>
      <c r="H176">
        <f>Table1[[#This Row],[total_orders]]*Table1[[#This Row],[avg_order_value]]</f>
        <v>753.34</v>
      </c>
      <c r="I176">
        <v>56</v>
      </c>
      <c r="J176">
        <v>0</v>
      </c>
      <c r="K176" t="s">
        <v>19</v>
      </c>
      <c r="L176">
        <v>73.3</v>
      </c>
      <c r="M176" t="str">
        <f t="shared" si="9"/>
        <v>High</v>
      </c>
      <c r="N176" s="1">
        <v>44684</v>
      </c>
      <c r="O176" s="1" t="str">
        <f>IF(YEAR(Table1[[#This Row],[customer_since]])&gt;=2023, "New",IF(YEAR(Table1[[#This Row],[customer_since]])&gt;=2021, "Medium", "Long term"))</f>
        <v>Medium</v>
      </c>
      <c r="P176">
        <v>91</v>
      </c>
      <c r="Q176" t="str">
        <f t="shared" si="10"/>
        <v>High</v>
      </c>
      <c r="R176">
        <v>0.25</v>
      </c>
      <c r="S176" t="str">
        <f t="shared" si="11"/>
        <v>Medium</v>
      </c>
    </row>
    <row r="177" spans="1:19" x14ac:dyDescent="0.35">
      <c r="A177" t="s">
        <v>724</v>
      </c>
      <c r="B177">
        <v>25</v>
      </c>
      <c r="C177" t="str">
        <f t="shared" si="8"/>
        <v>18-25</v>
      </c>
      <c r="D177" t="s">
        <v>21</v>
      </c>
      <c r="E177" t="s">
        <v>44</v>
      </c>
      <c r="F177">
        <v>86.51</v>
      </c>
      <c r="G177">
        <v>15</v>
      </c>
      <c r="H177">
        <f>Table1[[#This Row],[total_orders]]*Table1[[#This Row],[avg_order_value]]</f>
        <v>1297.6500000000001</v>
      </c>
      <c r="I177">
        <v>63</v>
      </c>
      <c r="J177">
        <v>0</v>
      </c>
      <c r="K177" t="s">
        <v>29</v>
      </c>
      <c r="L177">
        <v>49</v>
      </c>
      <c r="M177" t="str">
        <f t="shared" si="9"/>
        <v>Medium</v>
      </c>
      <c r="N177" s="1">
        <v>44218</v>
      </c>
      <c r="O177" s="1" t="str">
        <f>IF(YEAR(Table1[[#This Row],[customer_since]])&gt;=2023, "New",IF(YEAR(Table1[[#This Row],[customer_since]])&gt;=2021, "Medium", "Long term"))</f>
        <v>Medium</v>
      </c>
      <c r="P177">
        <v>73</v>
      </c>
      <c r="Q177" t="str">
        <f t="shared" si="10"/>
        <v>High</v>
      </c>
      <c r="R177">
        <v>0.22</v>
      </c>
      <c r="S177" t="str">
        <f t="shared" si="11"/>
        <v>Medium</v>
      </c>
    </row>
    <row r="178" spans="1:19" x14ac:dyDescent="0.35">
      <c r="A178" t="s">
        <v>724</v>
      </c>
      <c r="B178">
        <v>39</v>
      </c>
      <c r="C178" t="str">
        <f t="shared" si="8"/>
        <v>36-45</v>
      </c>
      <c r="D178" t="s">
        <v>21</v>
      </c>
      <c r="E178" t="s">
        <v>37</v>
      </c>
      <c r="F178">
        <v>115.31</v>
      </c>
      <c r="G178">
        <v>8</v>
      </c>
      <c r="H178">
        <f>Table1[[#This Row],[total_orders]]*Table1[[#This Row],[avg_order_value]]</f>
        <v>922.48</v>
      </c>
      <c r="I178">
        <v>83</v>
      </c>
      <c r="J178">
        <v>1</v>
      </c>
      <c r="K178" t="s">
        <v>40</v>
      </c>
      <c r="L178">
        <v>22.7</v>
      </c>
      <c r="M178" t="str">
        <f t="shared" si="9"/>
        <v>Medium</v>
      </c>
      <c r="N178" s="1">
        <v>44061</v>
      </c>
      <c r="O178" s="1" t="str">
        <f>IF(YEAR(Table1[[#This Row],[customer_since]])&gt;=2023, "New",IF(YEAR(Table1[[#This Row],[customer_since]])&gt;=2021, "Medium", "Long term"))</f>
        <v>Long term</v>
      </c>
      <c r="P178">
        <v>12</v>
      </c>
      <c r="Q178" t="str">
        <f t="shared" si="10"/>
        <v>Low</v>
      </c>
      <c r="R178">
        <v>0.25</v>
      </c>
      <c r="S178" t="str">
        <f t="shared" si="11"/>
        <v>Medium</v>
      </c>
    </row>
    <row r="179" spans="1:19" x14ac:dyDescent="0.35">
      <c r="A179" t="s">
        <v>3729</v>
      </c>
      <c r="B179">
        <v>22</v>
      </c>
      <c r="C179" t="str">
        <f t="shared" si="8"/>
        <v>18-25</v>
      </c>
      <c r="D179" t="s">
        <v>14</v>
      </c>
      <c r="E179" t="s">
        <v>15</v>
      </c>
      <c r="F179">
        <v>255.78</v>
      </c>
      <c r="G179">
        <v>5</v>
      </c>
      <c r="H179">
        <f>Table1[[#This Row],[total_orders]]*Table1[[#This Row],[avg_order_value]]</f>
        <v>1278.9000000000001</v>
      </c>
      <c r="I179">
        <v>40</v>
      </c>
      <c r="J179">
        <v>0</v>
      </c>
      <c r="K179" t="s">
        <v>23</v>
      </c>
      <c r="L179">
        <v>28.6</v>
      </c>
      <c r="M179" t="str">
        <f t="shared" si="9"/>
        <v>Medium</v>
      </c>
      <c r="N179" s="1">
        <v>44021</v>
      </c>
      <c r="O179" s="1" t="str">
        <f>IF(YEAR(Table1[[#This Row],[customer_since]])&gt;=2023, "New",IF(YEAR(Table1[[#This Row],[customer_since]])&gt;=2021, "Medium", "Long term"))</f>
        <v>Long term</v>
      </c>
      <c r="P179">
        <v>16</v>
      </c>
      <c r="Q179" t="str">
        <f t="shared" si="10"/>
        <v>Low</v>
      </c>
      <c r="R179">
        <v>0.14000000000000001</v>
      </c>
      <c r="S179" t="str">
        <f t="shared" si="11"/>
        <v>Low</v>
      </c>
    </row>
    <row r="180" spans="1:19" x14ac:dyDescent="0.35">
      <c r="A180" t="s">
        <v>1414</v>
      </c>
      <c r="B180">
        <v>34</v>
      </c>
      <c r="C180" t="str">
        <f t="shared" si="8"/>
        <v>26-35</v>
      </c>
      <c r="D180" t="s">
        <v>14</v>
      </c>
      <c r="E180" t="s">
        <v>35</v>
      </c>
      <c r="F180">
        <v>257.38</v>
      </c>
      <c r="G180">
        <v>6</v>
      </c>
      <c r="H180">
        <f>Table1[[#This Row],[total_orders]]*Table1[[#This Row],[avg_order_value]]</f>
        <v>1544.28</v>
      </c>
      <c r="I180">
        <v>309</v>
      </c>
      <c r="J180">
        <v>0</v>
      </c>
      <c r="K180" t="s">
        <v>29</v>
      </c>
      <c r="L180">
        <v>84.1</v>
      </c>
      <c r="M180" t="str">
        <f t="shared" si="9"/>
        <v>High</v>
      </c>
      <c r="N180" s="1">
        <v>44391</v>
      </c>
      <c r="O180" s="1" t="str">
        <f>IF(YEAR(Table1[[#This Row],[customer_since]])&gt;=2023, "New",IF(YEAR(Table1[[#This Row],[customer_since]])&gt;=2021, "Medium", "Long term"))</f>
        <v>Medium</v>
      </c>
      <c r="P180">
        <v>32</v>
      </c>
      <c r="Q180" t="str">
        <f t="shared" si="10"/>
        <v>Low</v>
      </c>
      <c r="R180">
        <v>0.46</v>
      </c>
      <c r="S180" t="str">
        <f t="shared" si="11"/>
        <v>Medium</v>
      </c>
    </row>
    <row r="181" spans="1:19" x14ac:dyDescent="0.35">
      <c r="A181" t="s">
        <v>3208</v>
      </c>
      <c r="B181">
        <v>78</v>
      </c>
      <c r="C181" t="str">
        <f t="shared" si="8"/>
        <v>66-69</v>
      </c>
      <c r="D181" t="s">
        <v>14</v>
      </c>
      <c r="E181" t="s">
        <v>52</v>
      </c>
      <c r="F181">
        <v>164.91</v>
      </c>
      <c r="G181">
        <v>7</v>
      </c>
      <c r="H181">
        <f>Table1[[#This Row],[total_orders]]*Table1[[#This Row],[avg_order_value]]</f>
        <v>1154.3699999999999</v>
      </c>
      <c r="I181">
        <v>124</v>
      </c>
      <c r="J181">
        <v>0</v>
      </c>
      <c r="K181" t="s">
        <v>29</v>
      </c>
      <c r="L181">
        <v>20.9</v>
      </c>
      <c r="M181" t="str">
        <f t="shared" si="9"/>
        <v>Medium</v>
      </c>
      <c r="N181" s="1">
        <v>45506</v>
      </c>
      <c r="O181" s="1" t="str">
        <f>IF(YEAR(Table1[[#This Row],[customer_since]])&gt;=2023, "New",IF(YEAR(Table1[[#This Row],[customer_since]])&gt;=2021, "Medium", "Long term"))</f>
        <v>New</v>
      </c>
      <c r="P181">
        <v>78</v>
      </c>
      <c r="Q181" t="str">
        <f t="shared" si="10"/>
        <v>High</v>
      </c>
      <c r="R181">
        <v>0.27</v>
      </c>
      <c r="S181" t="str">
        <f t="shared" si="11"/>
        <v>Medium</v>
      </c>
    </row>
    <row r="182" spans="1:19" x14ac:dyDescent="0.35">
      <c r="A182" t="s">
        <v>3208</v>
      </c>
      <c r="B182">
        <v>37</v>
      </c>
      <c r="C182" t="str">
        <f t="shared" si="8"/>
        <v>36-45</v>
      </c>
      <c r="D182" t="s">
        <v>21</v>
      </c>
      <c r="E182" t="s">
        <v>37</v>
      </c>
      <c r="F182">
        <v>33.11</v>
      </c>
      <c r="G182">
        <v>13</v>
      </c>
      <c r="H182">
        <f>Table1[[#This Row],[total_orders]]*Table1[[#This Row],[avg_order_value]]</f>
        <v>430.43</v>
      </c>
      <c r="I182">
        <v>139</v>
      </c>
      <c r="J182">
        <v>0</v>
      </c>
      <c r="K182" t="s">
        <v>29</v>
      </c>
      <c r="L182">
        <v>6.6</v>
      </c>
      <c r="M182" t="str">
        <f t="shared" si="9"/>
        <v>Low</v>
      </c>
      <c r="N182" s="1">
        <v>45806</v>
      </c>
      <c r="O182" s="1" t="str">
        <f>IF(YEAR(Table1[[#This Row],[customer_since]])&gt;=2023, "New",IF(YEAR(Table1[[#This Row],[customer_since]])&gt;=2021, "Medium", "Long term"))</f>
        <v>New</v>
      </c>
      <c r="P182">
        <v>87</v>
      </c>
      <c r="Q182" t="str">
        <f t="shared" si="10"/>
        <v>High</v>
      </c>
      <c r="R182">
        <v>0.28000000000000003</v>
      </c>
      <c r="S182" t="str">
        <f t="shared" si="11"/>
        <v>Medium</v>
      </c>
    </row>
    <row r="183" spans="1:19" x14ac:dyDescent="0.35">
      <c r="A183" t="s">
        <v>3316</v>
      </c>
      <c r="B183">
        <v>63</v>
      </c>
      <c r="C183" t="str">
        <f t="shared" si="8"/>
        <v>55-65</v>
      </c>
      <c r="D183" t="s">
        <v>14</v>
      </c>
      <c r="E183" t="s">
        <v>35</v>
      </c>
      <c r="F183">
        <v>80.819999999999993</v>
      </c>
      <c r="G183">
        <v>10</v>
      </c>
      <c r="H183">
        <f>Table1[[#This Row],[total_orders]]*Table1[[#This Row],[avg_order_value]]</f>
        <v>808.19999999999993</v>
      </c>
      <c r="I183">
        <v>205</v>
      </c>
      <c r="J183">
        <v>0</v>
      </c>
      <c r="K183" t="s">
        <v>23</v>
      </c>
      <c r="L183">
        <v>11.9</v>
      </c>
      <c r="M183" t="str">
        <f t="shared" si="9"/>
        <v>Low</v>
      </c>
      <c r="N183" s="1">
        <v>44766</v>
      </c>
      <c r="O183" s="1" t="str">
        <f>IF(YEAR(Table1[[#This Row],[customer_since]])&gt;=2023, "New",IF(YEAR(Table1[[#This Row],[customer_since]])&gt;=2021, "Medium", "Long term"))</f>
        <v>Medium</v>
      </c>
      <c r="P183">
        <v>7</v>
      </c>
      <c r="Q183" t="str">
        <f t="shared" si="10"/>
        <v>Low</v>
      </c>
      <c r="R183">
        <v>0.14000000000000001</v>
      </c>
      <c r="S183" t="str">
        <f t="shared" si="11"/>
        <v>Low</v>
      </c>
    </row>
    <row r="184" spans="1:19" x14ac:dyDescent="0.35">
      <c r="A184" t="s">
        <v>3222</v>
      </c>
      <c r="B184">
        <v>67</v>
      </c>
      <c r="C184" t="str">
        <f t="shared" si="8"/>
        <v>66-69</v>
      </c>
      <c r="D184" t="s">
        <v>14</v>
      </c>
      <c r="E184" t="s">
        <v>37</v>
      </c>
      <c r="F184">
        <v>157.02000000000001</v>
      </c>
      <c r="G184">
        <v>8</v>
      </c>
      <c r="H184">
        <f>Table1[[#This Row],[total_orders]]*Table1[[#This Row],[avg_order_value]]</f>
        <v>1256.1600000000001</v>
      </c>
      <c r="I184">
        <v>244</v>
      </c>
      <c r="J184">
        <v>0</v>
      </c>
      <c r="K184" t="s">
        <v>16</v>
      </c>
      <c r="L184">
        <v>0</v>
      </c>
      <c r="M184" t="str">
        <f t="shared" si="9"/>
        <v>Low</v>
      </c>
      <c r="N184" s="1">
        <v>45243</v>
      </c>
      <c r="O184" s="1" t="str">
        <f>IF(YEAR(Table1[[#This Row],[customer_since]])&gt;=2023, "New",IF(YEAR(Table1[[#This Row],[customer_since]])&gt;=2021, "Medium", "Long term"))</f>
        <v>New</v>
      </c>
      <c r="P184">
        <v>87</v>
      </c>
      <c r="Q184" t="str">
        <f t="shared" si="10"/>
        <v>High</v>
      </c>
      <c r="R184">
        <v>0.23</v>
      </c>
      <c r="S184" t="str">
        <f t="shared" si="11"/>
        <v>Medium</v>
      </c>
    </row>
    <row r="185" spans="1:19" x14ac:dyDescent="0.35">
      <c r="A185" t="s">
        <v>1233</v>
      </c>
      <c r="B185">
        <v>64</v>
      </c>
      <c r="C185" t="str">
        <f t="shared" si="8"/>
        <v>55-65</v>
      </c>
      <c r="D185" t="s">
        <v>14</v>
      </c>
      <c r="E185" t="s">
        <v>44</v>
      </c>
      <c r="F185">
        <v>97.52</v>
      </c>
      <c r="G185">
        <v>10</v>
      </c>
      <c r="H185">
        <f>Table1[[#This Row],[total_orders]]*Table1[[#This Row],[avg_order_value]]</f>
        <v>975.19999999999993</v>
      </c>
      <c r="I185">
        <v>332</v>
      </c>
      <c r="J185">
        <v>0</v>
      </c>
      <c r="K185" t="s">
        <v>23</v>
      </c>
      <c r="L185">
        <v>2.2999999999999998</v>
      </c>
      <c r="M185" t="str">
        <f t="shared" si="9"/>
        <v>Low</v>
      </c>
      <c r="N185" s="1">
        <v>44372</v>
      </c>
      <c r="O185" s="1" t="str">
        <f>IF(YEAR(Table1[[#This Row],[customer_since]])&gt;=2023, "New",IF(YEAR(Table1[[#This Row],[customer_since]])&gt;=2021, "Medium", "Long term"))</f>
        <v>Medium</v>
      </c>
      <c r="P185">
        <v>64</v>
      </c>
      <c r="Q185" t="str">
        <f t="shared" si="10"/>
        <v>Medium</v>
      </c>
      <c r="R185">
        <v>0.24</v>
      </c>
      <c r="S185" t="str">
        <f t="shared" si="11"/>
        <v>Medium</v>
      </c>
    </row>
    <row r="186" spans="1:19" x14ac:dyDescent="0.35">
      <c r="A186" t="s">
        <v>3496</v>
      </c>
      <c r="B186">
        <v>39</v>
      </c>
      <c r="C186" t="str">
        <f t="shared" si="8"/>
        <v>36-45</v>
      </c>
      <c r="D186" t="s">
        <v>14</v>
      </c>
      <c r="E186" t="s">
        <v>28</v>
      </c>
      <c r="G186">
        <v>12</v>
      </c>
      <c r="H186">
        <f>Table1[[#This Row],[total_orders]]*Table1[[#This Row],[avg_order_value]]</f>
        <v>0</v>
      </c>
      <c r="I186">
        <v>275</v>
      </c>
      <c r="J186">
        <v>0</v>
      </c>
      <c r="K186" t="s">
        <v>19</v>
      </c>
      <c r="L186">
        <v>0</v>
      </c>
      <c r="M186" t="str">
        <f t="shared" si="9"/>
        <v>Low</v>
      </c>
      <c r="N186" s="1">
        <v>45390</v>
      </c>
      <c r="O186" s="1" t="str">
        <f>IF(YEAR(Table1[[#This Row],[customer_since]])&gt;=2023, "New",IF(YEAR(Table1[[#This Row],[customer_since]])&gt;=2021, "Medium", "Long term"))</f>
        <v>New</v>
      </c>
      <c r="P186">
        <v>30</v>
      </c>
      <c r="Q186" t="str">
        <f t="shared" si="10"/>
        <v>Low</v>
      </c>
      <c r="R186">
        <v>0.27</v>
      </c>
      <c r="S186" t="str">
        <f t="shared" si="11"/>
        <v>Medium</v>
      </c>
    </row>
    <row r="187" spans="1:19" x14ac:dyDescent="0.35">
      <c r="A187" t="s">
        <v>3570</v>
      </c>
      <c r="B187">
        <v>44</v>
      </c>
      <c r="C187" t="str">
        <f t="shared" si="8"/>
        <v>36-45</v>
      </c>
      <c r="D187" t="s">
        <v>21</v>
      </c>
      <c r="E187" t="s">
        <v>44</v>
      </c>
      <c r="F187">
        <v>187.39</v>
      </c>
      <c r="G187">
        <v>9</v>
      </c>
      <c r="H187">
        <f>Table1[[#This Row],[total_orders]]*Table1[[#This Row],[avg_order_value]]</f>
        <v>1686.5099999999998</v>
      </c>
      <c r="I187">
        <v>236</v>
      </c>
      <c r="J187">
        <v>0</v>
      </c>
      <c r="K187" t="s">
        <v>23</v>
      </c>
      <c r="L187">
        <v>26.3</v>
      </c>
      <c r="M187" t="str">
        <f t="shared" si="9"/>
        <v>Medium</v>
      </c>
      <c r="N187" s="1">
        <v>45522</v>
      </c>
      <c r="O187" s="1" t="str">
        <f>IF(YEAR(Table1[[#This Row],[customer_since]])&gt;=2023, "New",IF(YEAR(Table1[[#This Row],[customer_since]])&gt;=2021, "Medium", "Long term"))</f>
        <v>New</v>
      </c>
      <c r="P187">
        <v>87</v>
      </c>
      <c r="Q187" t="str">
        <f t="shared" si="10"/>
        <v>High</v>
      </c>
      <c r="R187">
        <v>0.13</v>
      </c>
      <c r="S187" t="str">
        <f t="shared" si="11"/>
        <v>Low</v>
      </c>
    </row>
    <row r="188" spans="1:19" x14ac:dyDescent="0.35">
      <c r="A188" t="s">
        <v>1104</v>
      </c>
      <c r="B188">
        <v>38</v>
      </c>
      <c r="C188" t="str">
        <f t="shared" si="8"/>
        <v>36-45</v>
      </c>
      <c r="D188" t="s">
        <v>21</v>
      </c>
      <c r="E188" t="s">
        <v>37</v>
      </c>
      <c r="F188">
        <v>131.38</v>
      </c>
      <c r="G188">
        <v>9</v>
      </c>
      <c r="H188">
        <f>Table1[[#This Row],[total_orders]]*Table1[[#This Row],[avg_order_value]]</f>
        <v>1182.42</v>
      </c>
      <c r="I188">
        <v>350</v>
      </c>
      <c r="J188">
        <v>0</v>
      </c>
      <c r="K188" t="s">
        <v>19</v>
      </c>
      <c r="L188">
        <v>22.5</v>
      </c>
      <c r="M188" t="str">
        <f t="shared" si="9"/>
        <v>Medium</v>
      </c>
      <c r="N188" s="1">
        <v>45148</v>
      </c>
      <c r="O188" s="1" t="str">
        <f>IF(YEAR(Table1[[#This Row],[customer_since]])&gt;=2023, "New",IF(YEAR(Table1[[#This Row],[customer_since]])&gt;=2021, "Medium", "Long term"))</f>
        <v>New</v>
      </c>
      <c r="P188">
        <v>98</v>
      </c>
      <c r="Q188" t="str">
        <f t="shared" si="10"/>
        <v>High</v>
      </c>
      <c r="R188">
        <v>0.51</v>
      </c>
      <c r="S188" t="str">
        <f t="shared" si="11"/>
        <v>High</v>
      </c>
    </row>
    <row r="189" spans="1:19" x14ac:dyDescent="0.35">
      <c r="A189" t="s">
        <v>2227</v>
      </c>
      <c r="B189">
        <v>58</v>
      </c>
      <c r="C189" t="str">
        <f t="shared" si="8"/>
        <v>55-65</v>
      </c>
      <c r="D189" t="s">
        <v>14</v>
      </c>
      <c r="E189" t="s">
        <v>44</v>
      </c>
      <c r="F189">
        <v>88.5</v>
      </c>
      <c r="G189">
        <v>16</v>
      </c>
      <c r="H189">
        <f>Table1[[#This Row],[total_orders]]*Table1[[#This Row],[avg_order_value]]</f>
        <v>1416</v>
      </c>
      <c r="I189">
        <v>65</v>
      </c>
      <c r="J189">
        <v>0</v>
      </c>
      <c r="K189" t="s">
        <v>19</v>
      </c>
      <c r="L189">
        <v>70.900000000000006</v>
      </c>
      <c r="M189" t="str">
        <f t="shared" si="9"/>
        <v>High</v>
      </c>
      <c r="N189" s="1">
        <v>45074</v>
      </c>
      <c r="O189" s="1" t="str">
        <f>IF(YEAR(Table1[[#This Row],[customer_since]])&gt;=2023, "New",IF(YEAR(Table1[[#This Row],[customer_since]])&gt;=2021, "Medium", "Long term"))</f>
        <v>New</v>
      </c>
      <c r="P189">
        <v>17</v>
      </c>
      <c r="Q189" t="str">
        <f t="shared" si="10"/>
        <v>Low</v>
      </c>
      <c r="R189">
        <v>0.05</v>
      </c>
      <c r="S189" t="str">
        <f t="shared" si="11"/>
        <v>Low</v>
      </c>
    </row>
    <row r="190" spans="1:19" x14ac:dyDescent="0.35">
      <c r="A190" t="s">
        <v>3214</v>
      </c>
      <c r="B190">
        <v>52</v>
      </c>
      <c r="C190" t="str">
        <f t="shared" si="8"/>
        <v>46-55</v>
      </c>
      <c r="D190" t="s">
        <v>21</v>
      </c>
      <c r="E190" t="s">
        <v>44</v>
      </c>
      <c r="F190">
        <v>67.34</v>
      </c>
      <c r="G190">
        <v>4</v>
      </c>
      <c r="H190">
        <f>Table1[[#This Row],[total_orders]]*Table1[[#This Row],[avg_order_value]]</f>
        <v>269.36</v>
      </c>
      <c r="I190">
        <v>221</v>
      </c>
      <c r="J190">
        <v>0</v>
      </c>
      <c r="K190" t="s">
        <v>16</v>
      </c>
      <c r="L190">
        <v>59.8</v>
      </c>
      <c r="M190" t="str">
        <f t="shared" si="9"/>
        <v>High</v>
      </c>
      <c r="N190" s="1">
        <v>44979</v>
      </c>
      <c r="O190" s="1" t="str">
        <f>IF(YEAR(Table1[[#This Row],[customer_since]])&gt;=2023, "New",IF(YEAR(Table1[[#This Row],[customer_since]])&gt;=2021, "Medium", "Long term"))</f>
        <v>New</v>
      </c>
      <c r="P190">
        <v>22</v>
      </c>
      <c r="Q190" t="str">
        <f t="shared" si="10"/>
        <v>Low</v>
      </c>
      <c r="R190">
        <v>0.28999999999999998</v>
      </c>
      <c r="S190" t="str">
        <f t="shared" si="11"/>
        <v>Medium</v>
      </c>
    </row>
    <row r="191" spans="1:19" x14ac:dyDescent="0.35">
      <c r="A191" t="s">
        <v>1109</v>
      </c>
      <c r="B191">
        <v>56</v>
      </c>
      <c r="C191" t="str">
        <f t="shared" si="8"/>
        <v>55-65</v>
      </c>
      <c r="D191" t="s">
        <v>21</v>
      </c>
      <c r="E191" t="s">
        <v>50</v>
      </c>
      <c r="F191">
        <v>228.59</v>
      </c>
      <c r="G191">
        <v>6</v>
      </c>
      <c r="H191">
        <f>Table1[[#This Row],[total_orders]]*Table1[[#This Row],[avg_order_value]]</f>
        <v>1371.54</v>
      </c>
      <c r="I191">
        <v>102</v>
      </c>
      <c r="J191">
        <v>0</v>
      </c>
      <c r="K191" t="s">
        <v>19</v>
      </c>
      <c r="L191">
        <v>82.2</v>
      </c>
      <c r="M191" t="str">
        <f t="shared" si="9"/>
        <v>High</v>
      </c>
      <c r="N191" s="1">
        <v>44175</v>
      </c>
      <c r="O191" s="1" t="str">
        <f>IF(YEAR(Table1[[#This Row],[customer_since]])&gt;=2023, "New",IF(YEAR(Table1[[#This Row],[customer_since]])&gt;=2021, "Medium", "Long term"))</f>
        <v>Long term</v>
      </c>
      <c r="P191">
        <v>61</v>
      </c>
      <c r="Q191" t="str">
        <f t="shared" si="10"/>
        <v>Medium</v>
      </c>
      <c r="R191">
        <v>0.1</v>
      </c>
      <c r="S191" t="str">
        <f t="shared" si="11"/>
        <v>Low</v>
      </c>
    </row>
    <row r="192" spans="1:19" x14ac:dyDescent="0.35">
      <c r="A192" t="s">
        <v>1674</v>
      </c>
      <c r="B192">
        <v>34</v>
      </c>
      <c r="C192" t="str">
        <f t="shared" si="8"/>
        <v>26-35</v>
      </c>
      <c r="D192" t="s">
        <v>14</v>
      </c>
      <c r="E192" t="s">
        <v>37</v>
      </c>
      <c r="G192">
        <v>14</v>
      </c>
      <c r="H192">
        <f>Table1[[#This Row],[total_orders]]*Table1[[#This Row],[avg_order_value]]</f>
        <v>0</v>
      </c>
      <c r="I192">
        <v>60</v>
      </c>
      <c r="J192">
        <v>0</v>
      </c>
      <c r="K192" t="s">
        <v>23</v>
      </c>
      <c r="L192">
        <v>9.1</v>
      </c>
      <c r="M192" t="str">
        <f t="shared" si="9"/>
        <v>Low</v>
      </c>
      <c r="N192" s="1">
        <v>44064</v>
      </c>
      <c r="O192" s="1" t="str">
        <f>IF(YEAR(Table1[[#This Row],[customer_since]])&gt;=2023, "New",IF(YEAR(Table1[[#This Row],[customer_since]])&gt;=2021, "Medium", "Long term"))</f>
        <v>Long term</v>
      </c>
      <c r="P192">
        <v>40</v>
      </c>
      <c r="Q192" t="str">
        <f t="shared" si="10"/>
        <v>Medium</v>
      </c>
      <c r="R192">
        <v>0.08</v>
      </c>
      <c r="S192" t="str">
        <f t="shared" si="11"/>
        <v>Low</v>
      </c>
    </row>
    <row r="193" spans="1:19" x14ac:dyDescent="0.35">
      <c r="A193" t="s">
        <v>1674</v>
      </c>
      <c r="B193">
        <v>64</v>
      </c>
      <c r="C193" t="str">
        <f t="shared" si="8"/>
        <v>55-65</v>
      </c>
      <c r="D193" t="s">
        <v>21</v>
      </c>
      <c r="E193" t="s">
        <v>44</v>
      </c>
      <c r="F193">
        <v>133.19999999999999</v>
      </c>
      <c r="G193">
        <v>14</v>
      </c>
      <c r="H193">
        <f>Table1[[#This Row],[total_orders]]*Table1[[#This Row],[avg_order_value]]</f>
        <v>1864.7999999999997</v>
      </c>
      <c r="I193">
        <v>303</v>
      </c>
      <c r="J193">
        <v>0</v>
      </c>
      <c r="K193" t="s">
        <v>16</v>
      </c>
      <c r="L193">
        <v>2.5</v>
      </c>
      <c r="M193" t="str">
        <f t="shared" si="9"/>
        <v>Low</v>
      </c>
      <c r="N193" s="1">
        <v>44368</v>
      </c>
      <c r="O193" s="1" t="str">
        <f>IF(YEAR(Table1[[#This Row],[customer_since]])&gt;=2023, "New",IF(YEAR(Table1[[#This Row],[customer_since]])&gt;=2021, "Medium", "Long term"))</f>
        <v>Medium</v>
      </c>
      <c r="P193">
        <v>7</v>
      </c>
      <c r="Q193" t="str">
        <f t="shared" si="10"/>
        <v>Low</v>
      </c>
      <c r="R193">
        <v>0.66</v>
      </c>
      <c r="S193" t="str">
        <f t="shared" si="11"/>
        <v>High</v>
      </c>
    </row>
    <row r="194" spans="1:19" x14ac:dyDescent="0.35">
      <c r="A194" t="s">
        <v>1674</v>
      </c>
      <c r="B194">
        <v>71</v>
      </c>
      <c r="C194" t="str">
        <f t="shared" ref="C194:C257" si="12">IF(B194&lt;=25,"18-25",IF(B194&lt;=35,"26-35",IF(B194&lt;=45,"36-45",IF(B194&lt;=55,"46-55",IF(B194&lt;=65,"55-65","66-69")))))</f>
        <v>66-69</v>
      </c>
      <c r="D194" t="s">
        <v>25</v>
      </c>
      <c r="E194" t="s">
        <v>18</v>
      </c>
      <c r="F194">
        <v>236.98</v>
      </c>
      <c r="G194">
        <v>14</v>
      </c>
      <c r="H194">
        <f>Table1[[#This Row],[total_orders]]*Table1[[#This Row],[avg_order_value]]</f>
        <v>3317.72</v>
      </c>
      <c r="I194">
        <v>208</v>
      </c>
      <c r="J194">
        <v>0</v>
      </c>
      <c r="K194" t="s">
        <v>40</v>
      </c>
      <c r="L194">
        <v>42.3</v>
      </c>
      <c r="M194" t="str">
        <f t="shared" ref="M194:M257" si="13">IF(L194&lt;=20,"Low",IF(L194&lt;=50,"Medium","High"))</f>
        <v>Medium</v>
      </c>
      <c r="N194" s="1">
        <v>45304</v>
      </c>
      <c r="O194" s="1" t="str">
        <f>IF(YEAR(Table1[[#This Row],[customer_since]])&gt;=2023, "New",IF(YEAR(Table1[[#This Row],[customer_since]])&gt;=2021, "Medium", "Long term"))</f>
        <v>New</v>
      </c>
      <c r="P194">
        <v>90</v>
      </c>
      <c r="Q194" t="str">
        <f t="shared" ref="Q194:Q257" si="14">IF(P194&lt;=33,"Low",IF(P194&lt;=66,"Medium","High"))</f>
        <v>High</v>
      </c>
      <c r="R194">
        <v>0.24</v>
      </c>
      <c r="S194" t="str">
        <f t="shared" ref="S194:S257" si="15">IF(R194&lt;=0.2,"Low",IF(R194&lt;=0.5,"Medium","High"))</f>
        <v>Medium</v>
      </c>
    </row>
    <row r="195" spans="1:19" x14ac:dyDescent="0.35">
      <c r="A195" t="s">
        <v>1050</v>
      </c>
      <c r="B195">
        <v>36</v>
      </c>
      <c r="C195" t="str">
        <f t="shared" si="12"/>
        <v>36-45</v>
      </c>
      <c r="D195" t="s">
        <v>14</v>
      </c>
      <c r="E195" t="s">
        <v>44</v>
      </c>
      <c r="F195">
        <v>79.87</v>
      </c>
      <c r="G195">
        <v>15</v>
      </c>
      <c r="H195">
        <f>Table1[[#This Row],[total_orders]]*Table1[[#This Row],[avg_order_value]]</f>
        <v>1198.0500000000002</v>
      </c>
      <c r="I195">
        <v>253</v>
      </c>
      <c r="J195">
        <v>0</v>
      </c>
      <c r="K195" t="s">
        <v>19</v>
      </c>
      <c r="L195">
        <v>57.4</v>
      </c>
      <c r="M195" t="str">
        <f t="shared" si="13"/>
        <v>High</v>
      </c>
      <c r="N195" s="1">
        <v>45192</v>
      </c>
      <c r="O195" s="1" t="str">
        <f>IF(YEAR(Table1[[#This Row],[customer_since]])&gt;=2023, "New",IF(YEAR(Table1[[#This Row],[customer_since]])&gt;=2021, "Medium", "Long term"))</f>
        <v>New</v>
      </c>
      <c r="P195">
        <v>28</v>
      </c>
      <c r="Q195" t="str">
        <f t="shared" si="14"/>
        <v>Low</v>
      </c>
      <c r="R195">
        <v>0.13</v>
      </c>
      <c r="S195" t="str">
        <f t="shared" si="15"/>
        <v>Low</v>
      </c>
    </row>
    <row r="196" spans="1:19" x14ac:dyDescent="0.35">
      <c r="A196" t="s">
        <v>2161</v>
      </c>
      <c r="B196">
        <v>61</v>
      </c>
      <c r="C196" t="str">
        <f t="shared" si="12"/>
        <v>55-65</v>
      </c>
      <c r="D196" t="s">
        <v>14</v>
      </c>
      <c r="E196" t="s">
        <v>26</v>
      </c>
      <c r="F196">
        <v>151.4</v>
      </c>
      <c r="G196">
        <v>6</v>
      </c>
      <c r="H196">
        <f>Table1[[#This Row],[total_orders]]*Table1[[#This Row],[avg_order_value]]</f>
        <v>908.40000000000009</v>
      </c>
      <c r="I196">
        <v>224</v>
      </c>
      <c r="J196">
        <v>0</v>
      </c>
      <c r="K196" t="s">
        <v>40</v>
      </c>
      <c r="L196">
        <v>47.3</v>
      </c>
      <c r="M196" t="str">
        <f t="shared" si="13"/>
        <v>Medium</v>
      </c>
      <c r="N196" s="1">
        <v>45823</v>
      </c>
      <c r="O196" s="1" t="str">
        <f>IF(YEAR(Table1[[#This Row],[customer_since]])&gt;=2023, "New",IF(YEAR(Table1[[#This Row],[customer_since]])&gt;=2021, "Medium", "Long term"))</f>
        <v>New</v>
      </c>
      <c r="P196">
        <v>1</v>
      </c>
      <c r="Q196" t="str">
        <f t="shared" si="14"/>
        <v>Low</v>
      </c>
      <c r="R196">
        <v>0.28000000000000003</v>
      </c>
      <c r="S196" t="str">
        <f t="shared" si="15"/>
        <v>Medium</v>
      </c>
    </row>
    <row r="197" spans="1:19" x14ac:dyDescent="0.35">
      <c r="A197" t="s">
        <v>893</v>
      </c>
      <c r="B197">
        <v>35</v>
      </c>
      <c r="C197" t="str">
        <f t="shared" si="12"/>
        <v>26-35</v>
      </c>
      <c r="D197" t="s">
        <v>21</v>
      </c>
      <c r="E197" t="s">
        <v>28</v>
      </c>
      <c r="F197">
        <v>163.57</v>
      </c>
      <c r="G197">
        <v>9</v>
      </c>
      <c r="H197">
        <f>Table1[[#This Row],[total_orders]]*Table1[[#This Row],[avg_order_value]]</f>
        <v>1472.1299999999999</v>
      </c>
      <c r="I197">
        <v>327</v>
      </c>
      <c r="J197">
        <v>0</v>
      </c>
      <c r="K197" t="s">
        <v>16</v>
      </c>
      <c r="L197">
        <v>72.099999999999994</v>
      </c>
      <c r="M197" t="str">
        <f t="shared" si="13"/>
        <v>High</v>
      </c>
      <c r="N197" s="1">
        <v>44286</v>
      </c>
      <c r="O197" s="1" t="str">
        <f>IF(YEAR(Table1[[#This Row],[customer_since]])&gt;=2023, "New",IF(YEAR(Table1[[#This Row],[customer_since]])&gt;=2021, "Medium", "Long term"))</f>
        <v>Medium</v>
      </c>
      <c r="P197">
        <v>30</v>
      </c>
      <c r="Q197" t="str">
        <f t="shared" si="14"/>
        <v>Low</v>
      </c>
      <c r="R197">
        <v>0.5</v>
      </c>
      <c r="S197" t="str">
        <f t="shared" si="15"/>
        <v>Medium</v>
      </c>
    </row>
    <row r="198" spans="1:19" x14ac:dyDescent="0.35">
      <c r="A198" t="s">
        <v>3207</v>
      </c>
      <c r="B198">
        <v>58</v>
      </c>
      <c r="C198" t="str">
        <f t="shared" si="12"/>
        <v>55-65</v>
      </c>
      <c r="D198" t="s">
        <v>14</v>
      </c>
      <c r="E198" t="s">
        <v>50</v>
      </c>
      <c r="F198">
        <v>47.4</v>
      </c>
      <c r="G198">
        <v>5</v>
      </c>
      <c r="H198">
        <f>Table1[[#This Row],[total_orders]]*Table1[[#This Row],[avg_order_value]]</f>
        <v>237</v>
      </c>
      <c r="I198">
        <v>121</v>
      </c>
      <c r="J198">
        <v>0</v>
      </c>
      <c r="K198" t="s">
        <v>19</v>
      </c>
      <c r="L198">
        <v>93.7</v>
      </c>
      <c r="M198" t="str">
        <f t="shared" si="13"/>
        <v>High</v>
      </c>
      <c r="N198" s="1">
        <v>44987</v>
      </c>
      <c r="O198" s="1" t="str">
        <f>IF(YEAR(Table1[[#This Row],[customer_since]])&gt;=2023, "New",IF(YEAR(Table1[[#This Row],[customer_since]])&gt;=2021, "Medium", "Long term"))</f>
        <v>New</v>
      </c>
      <c r="P198">
        <v>81</v>
      </c>
      <c r="Q198" t="str">
        <f t="shared" si="14"/>
        <v>High</v>
      </c>
      <c r="R198">
        <v>0.52</v>
      </c>
      <c r="S198" t="str">
        <f t="shared" si="15"/>
        <v>High</v>
      </c>
    </row>
    <row r="199" spans="1:19" x14ac:dyDescent="0.35">
      <c r="A199" t="s">
        <v>1425</v>
      </c>
      <c r="B199">
        <v>70</v>
      </c>
      <c r="C199" t="str">
        <f t="shared" si="12"/>
        <v>66-69</v>
      </c>
      <c r="D199" t="s">
        <v>14</v>
      </c>
      <c r="E199" t="s">
        <v>18</v>
      </c>
      <c r="F199">
        <v>36.64</v>
      </c>
      <c r="G199">
        <v>12</v>
      </c>
      <c r="H199">
        <f>Table1[[#This Row],[total_orders]]*Table1[[#This Row],[avg_order_value]]</f>
        <v>439.68</v>
      </c>
      <c r="I199">
        <v>299</v>
      </c>
      <c r="J199">
        <v>0</v>
      </c>
      <c r="K199" t="s">
        <v>40</v>
      </c>
      <c r="L199">
        <v>0.1</v>
      </c>
      <c r="M199" t="str">
        <f t="shared" si="13"/>
        <v>Low</v>
      </c>
      <c r="N199" s="1">
        <v>45331</v>
      </c>
      <c r="O199" s="1" t="str">
        <f>IF(YEAR(Table1[[#This Row],[customer_since]])&gt;=2023, "New",IF(YEAR(Table1[[#This Row],[customer_since]])&gt;=2021, "Medium", "Long term"))</f>
        <v>New</v>
      </c>
      <c r="P199">
        <v>94</v>
      </c>
      <c r="Q199" t="str">
        <f t="shared" si="14"/>
        <v>High</v>
      </c>
      <c r="R199">
        <v>0.52</v>
      </c>
      <c r="S199" t="str">
        <f t="shared" si="15"/>
        <v>High</v>
      </c>
    </row>
    <row r="200" spans="1:19" x14ac:dyDescent="0.35">
      <c r="A200" t="s">
        <v>2320</v>
      </c>
      <c r="B200">
        <v>55</v>
      </c>
      <c r="C200" t="str">
        <f t="shared" si="12"/>
        <v>46-55</v>
      </c>
      <c r="D200" t="s">
        <v>21</v>
      </c>
      <c r="E200" t="s">
        <v>44</v>
      </c>
      <c r="F200">
        <v>117.48</v>
      </c>
      <c r="G200">
        <v>7</v>
      </c>
      <c r="H200">
        <f>Table1[[#This Row],[total_orders]]*Table1[[#This Row],[avg_order_value]]</f>
        <v>822.36</v>
      </c>
      <c r="I200">
        <v>203</v>
      </c>
      <c r="J200">
        <v>0</v>
      </c>
      <c r="K200" t="s">
        <v>23</v>
      </c>
      <c r="L200">
        <v>0</v>
      </c>
      <c r="M200" t="str">
        <f t="shared" si="13"/>
        <v>Low</v>
      </c>
      <c r="N200" s="1">
        <v>44078</v>
      </c>
      <c r="O200" s="1" t="str">
        <f>IF(YEAR(Table1[[#This Row],[customer_since]])&gt;=2023, "New",IF(YEAR(Table1[[#This Row],[customer_since]])&gt;=2021, "Medium", "Long term"))</f>
        <v>Long term</v>
      </c>
      <c r="P200">
        <v>70</v>
      </c>
      <c r="Q200" t="str">
        <f t="shared" si="14"/>
        <v>High</v>
      </c>
      <c r="R200">
        <v>7.0000000000000007E-2</v>
      </c>
      <c r="S200" t="str">
        <f t="shared" si="15"/>
        <v>Low</v>
      </c>
    </row>
    <row r="201" spans="1:19" x14ac:dyDescent="0.35">
      <c r="A201" t="s">
        <v>2262</v>
      </c>
      <c r="B201">
        <v>72</v>
      </c>
      <c r="C201" t="str">
        <f t="shared" si="12"/>
        <v>66-69</v>
      </c>
      <c r="D201" t="s">
        <v>25</v>
      </c>
      <c r="E201" t="s">
        <v>22</v>
      </c>
      <c r="F201">
        <v>18.38</v>
      </c>
      <c r="G201">
        <v>12</v>
      </c>
      <c r="H201">
        <f>Table1[[#This Row],[total_orders]]*Table1[[#This Row],[avg_order_value]]</f>
        <v>220.56</v>
      </c>
      <c r="I201">
        <v>29</v>
      </c>
      <c r="J201">
        <v>0</v>
      </c>
      <c r="K201" t="s">
        <v>29</v>
      </c>
      <c r="L201">
        <v>39</v>
      </c>
      <c r="M201" t="str">
        <f t="shared" si="13"/>
        <v>Medium</v>
      </c>
      <c r="N201" s="1">
        <v>45258</v>
      </c>
      <c r="O201" s="1" t="str">
        <f>IF(YEAR(Table1[[#This Row],[customer_since]])&gt;=2023, "New",IF(YEAR(Table1[[#This Row],[customer_since]])&gt;=2021, "Medium", "Long term"))</f>
        <v>New</v>
      </c>
      <c r="P201">
        <v>50</v>
      </c>
      <c r="Q201" t="str">
        <f t="shared" si="14"/>
        <v>Medium</v>
      </c>
      <c r="R201">
        <v>0.12</v>
      </c>
      <c r="S201" t="str">
        <f t="shared" si="15"/>
        <v>Low</v>
      </c>
    </row>
    <row r="202" spans="1:19" x14ac:dyDescent="0.35">
      <c r="A202" t="s">
        <v>1247</v>
      </c>
      <c r="B202">
        <v>32</v>
      </c>
      <c r="C202" t="str">
        <f t="shared" si="12"/>
        <v>26-35</v>
      </c>
      <c r="D202" t="s">
        <v>21</v>
      </c>
      <c r="E202" t="s">
        <v>35</v>
      </c>
      <c r="F202">
        <v>105.5</v>
      </c>
      <c r="G202">
        <v>7</v>
      </c>
      <c r="H202">
        <f>Table1[[#This Row],[total_orders]]*Table1[[#This Row],[avg_order_value]]</f>
        <v>738.5</v>
      </c>
      <c r="I202">
        <v>130</v>
      </c>
      <c r="J202">
        <v>0</v>
      </c>
      <c r="K202" t="s">
        <v>29</v>
      </c>
      <c r="L202">
        <v>38.1</v>
      </c>
      <c r="M202" t="str">
        <f t="shared" si="13"/>
        <v>Medium</v>
      </c>
      <c r="N202" s="1">
        <v>45656</v>
      </c>
      <c r="O202" s="1" t="str">
        <f>IF(YEAR(Table1[[#This Row],[customer_since]])&gt;=2023, "New",IF(YEAR(Table1[[#This Row],[customer_since]])&gt;=2021, "Medium", "Long term"))</f>
        <v>New</v>
      </c>
      <c r="P202">
        <v>69</v>
      </c>
      <c r="Q202" t="str">
        <f t="shared" si="14"/>
        <v>High</v>
      </c>
      <c r="R202">
        <v>0.06</v>
      </c>
      <c r="S202" t="str">
        <f t="shared" si="15"/>
        <v>Low</v>
      </c>
    </row>
    <row r="203" spans="1:19" x14ac:dyDescent="0.35">
      <c r="A203" t="s">
        <v>730</v>
      </c>
      <c r="B203">
        <v>63</v>
      </c>
      <c r="C203" t="str">
        <f t="shared" si="12"/>
        <v>55-65</v>
      </c>
      <c r="D203" t="s">
        <v>21</v>
      </c>
      <c r="E203" t="s">
        <v>35</v>
      </c>
      <c r="F203">
        <v>106.16</v>
      </c>
      <c r="G203">
        <v>9</v>
      </c>
      <c r="H203">
        <f>Table1[[#This Row],[total_orders]]*Table1[[#This Row],[avg_order_value]]</f>
        <v>955.43999999999994</v>
      </c>
      <c r="I203">
        <v>60</v>
      </c>
      <c r="J203">
        <v>0</v>
      </c>
      <c r="K203" t="s">
        <v>40</v>
      </c>
      <c r="L203">
        <v>4.3</v>
      </c>
      <c r="M203" t="str">
        <f t="shared" si="13"/>
        <v>Low</v>
      </c>
      <c r="N203" s="1">
        <v>45118</v>
      </c>
      <c r="O203" s="1" t="str">
        <f>IF(YEAR(Table1[[#This Row],[customer_since]])&gt;=2023, "New",IF(YEAR(Table1[[#This Row],[customer_since]])&gt;=2021, "Medium", "Long term"))</f>
        <v>New</v>
      </c>
      <c r="P203">
        <v>50</v>
      </c>
      <c r="Q203" t="str">
        <f t="shared" si="14"/>
        <v>Medium</v>
      </c>
      <c r="R203">
        <v>0.27</v>
      </c>
      <c r="S203" t="str">
        <f t="shared" si="15"/>
        <v>Medium</v>
      </c>
    </row>
    <row r="204" spans="1:19" x14ac:dyDescent="0.35">
      <c r="A204" t="s">
        <v>730</v>
      </c>
      <c r="B204">
        <v>58</v>
      </c>
      <c r="C204" t="str">
        <f t="shared" si="12"/>
        <v>55-65</v>
      </c>
      <c r="D204" t="s">
        <v>14</v>
      </c>
      <c r="E204" t="s">
        <v>44</v>
      </c>
      <c r="F204">
        <v>60.6</v>
      </c>
      <c r="G204">
        <v>11</v>
      </c>
      <c r="H204">
        <f>Table1[[#This Row],[total_orders]]*Table1[[#This Row],[avg_order_value]]</f>
        <v>666.6</v>
      </c>
      <c r="I204">
        <v>94</v>
      </c>
      <c r="J204">
        <v>0</v>
      </c>
      <c r="K204" t="s">
        <v>16</v>
      </c>
      <c r="L204">
        <v>1.9</v>
      </c>
      <c r="M204" t="str">
        <f t="shared" si="13"/>
        <v>Low</v>
      </c>
      <c r="N204" s="1">
        <v>45391</v>
      </c>
      <c r="O204" s="1" t="str">
        <f>IF(YEAR(Table1[[#This Row],[customer_since]])&gt;=2023, "New",IF(YEAR(Table1[[#This Row],[customer_since]])&gt;=2021, "Medium", "Long term"))</f>
        <v>New</v>
      </c>
      <c r="P204">
        <v>99</v>
      </c>
      <c r="Q204" t="str">
        <f t="shared" si="14"/>
        <v>High</v>
      </c>
      <c r="R204">
        <v>0.26</v>
      </c>
      <c r="S204" t="str">
        <f t="shared" si="15"/>
        <v>Medium</v>
      </c>
    </row>
    <row r="205" spans="1:19" x14ac:dyDescent="0.35">
      <c r="A205" t="s">
        <v>1807</v>
      </c>
      <c r="B205">
        <v>43</v>
      </c>
      <c r="C205" t="str">
        <f t="shared" si="12"/>
        <v>36-45</v>
      </c>
      <c r="D205" t="s">
        <v>21</v>
      </c>
      <c r="E205" t="s">
        <v>18</v>
      </c>
      <c r="F205">
        <v>124.64</v>
      </c>
      <c r="G205">
        <v>7</v>
      </c>
      <c r="H205">
        <f>Table1[[#This Row],[total_orders]]*Table1[[#This Row],[avg_order_value]]</f>
        <v>872.48</v>
      </c>
      <c r="I205">
        <v>307</v>
      </c>
      <c r="J205">
        <v>0</v>
      </c>
      <c r="K205" t="s">
        <v>23</v>
      </c>
      <c r="L205">
        <v>58</v>
      </c>
      <c r="M205" t="str">
        <f t="shared" si="13"/>
        <v>High</v>
      </c>
      <c r="N205" s="1">
        <v>44968</v>
      </c>
      <c r="O205" s="1" t="str">
        <f>IF(YEAR(Table1[[#This Row],[customer_since]])&gt;=2023, "New",IF(YEAR(Table1[[#This Row],[customer_since]])&gt;=2021, "Medium", "Long term"))</f>
        <v>New</v>
      </c>
      <c r="P205">
        <v>3</v>
      </c>
      <c r="Q205" t="str">
        <f t="shared" si="14"/>
        <v>Low</v>
      </c>
      <c r="R205">
        <v>0.57999999999999996</v>
      </c>
      <c r="S205" t="str">
        <f t="shared" si="15"/>
        <v>High</v>
      </c>
    </row>
    <row r="206" spans="1:19" x14ac:dyDescent="0.35">
      <c r="A206" t="s">
        <v>1807</v>
      </c>
      <c r="B206">
        <v>69</v>
      </c>
      <c r="C206" t="str">
        <f t="shared" si="12"/>
        <v>66-69</v>
      </c>
      <c r="D206" t="s">
        <v>25</v>
      </c>
      <c r="E206" t="s">
        <v>28</v>
      </c>
      <c r="F206">
        <v>243.96</v>
      </c>
      <c r="G206">
        <v>10</v>
      </c>
      <c r="H206">
        <f>Table1[[#This Row],[total_orders]]*Table1[[#This Row],[avg_order_value]]</f>
        <v>2439.6</v>
      </c>
      <c r="I206">
        <v>351</v>
      </c>
      <c r="J206">
        <v>0</v>
      </c>
      <c r="K206" t="s">
        <v>23</v>
      </c>
      <c r="L206">
        <v>88.6</v>
      </c>
      <c r="M206" t="str">
        <f t="shared" si="13"/>
        <v>High</v>
      </c>
      <c r="N206" s="1">
        <v>45232</v>
      </c>
      <c r="O206" s="1" t="str">
        <f>IF(YEAR(Table1[[#This Row],[customer_since]])&gt;=2023, "New",IF(YEAR(Table1[[#This Row],[customer_since]])&gt;=2021, "Medium", "Long term"))</f>
        <v>New</v>
      </c>
      <c r="P206">
        <v>24</v>
      </c>
      <c r="Q206" t="str">
        <f t="shared" si="14"/>
        <v>Low</v>
      </c>
      <c r="R206">
        <v>0.12</v>
      </c>
      <c r="S206" t="str">
        <f t="shared" si="15"/>
        <v>Low</v>
      </c>
    </row>
    <row r="207" spans="1:19" x14ac:dyDescent="0.35">
      <c r="A207" t="s">
        <v>2826</v>
      </c>
      <c r="B207">
        <v>18</v>
      </c>
      <c r="C207" t="str">
        <f t="shared" si="12"/>
        <v>18-25</v>
      </c>
      <c r="D207" t="s">
        <v>25</v>
      </c>
      <c r="E207" t="s">
        <v>50</v>
      </c>
      <c r="F207">
        <v>155.55000000000001</v>
      </c>
      <c r="G207">
        <v>8</v>
      </c>
      <c r="H207">
        <f>Table1[[#This Row],[total_orders]]*Table1[[#This Row],[avg_order_value]]</f>
        <v>1244.4000000000001</v>
      </c>
      <c r="I207">
        <v>67</v>
      </c>
      <c r="J207">
        <v>0</v>
      </c>
      <c r="K207" t="s">
        <v>40</v>
      </c>
      <c r="L207">
        <v>58.3</v>
      </c>
      <c r="M207" t="str">
        <f t="shared" si="13"/>
        <v>High</v>
      </c>
      <c r="N207" s="1">
        <v>44216</v>
      </c>
      <c r="O207" s="1" t="str">
        <f>IF(YEAR(Table1[[#This Row],[customer_since]])&gt;=2023, "New",IF(YEAR(Table1[[#This Row],[customer_since]])&gt;=2021, "Medium", "Long term"))</f>
        <v>Medium</v>
      </c>
      <c r="P207">
        <v>18</v>
      </c>
      <c r="Q207" t="str">
        <f t="shared" si="14"/>
        <v>Low</v>
      </c>
      <c r="R207">
        <v>0.34</v>
      </c>
      <c r="S207" t="str">
        <f t="shared" si="15"/>
        <v>Medium</v>
      </c>
    </row>
    <row r="208" spans="1:19" x14ac:dyDescent="0.35">
      <c r="A208" t="s">
        <v>3016</v>
      </c>
      <c r="B208">
        <v>79</v>
      </c>
      <c r="C208" t="str">
        <f t="shared" si="12"/>
        <v>66-69</v>
      </c>
      <c r="D208" t="s">
        <v>14</v>
      </c>
      <c r="E208" t="s">
        <v>37</v>
      </c>
      <c r="F208">
        <v>23.41</v>
      </c>
      <c r="G208">
        <v>9</v>
      </c>
      <c r="H208">
        <f>Table1[[#This Row],[total_orders]]*Table1[[#This Row],[avg_order_value]]</f>
        <v>210.69</v>
      </c>
      <c r="I208">
        <v>330</v>
      </c>
      <c r="J208">
        <v>0</v>
      </c>
      <c r="K208" t="s">
        <v>40</v>
      </c>
      <c r="L208">
        <v>52.3</v>
      </c>
      <c r="M208" t="str">
        <f t="shared" si="13"/>
        <v>High</v>
      </c>
      <c r="N208" s="1">
        <v>45035</v>
      </c>
      <c r="O208" s="1" t="str">
        <f>IF(YEAR(Table1[[#This Row],[customer_since]])&gt;=2023, "New",IF(YEAR(Table1[[#This Row],[customer_since]])&gt;=2021, "Medium", "Long term"))</f>
        <v>New</v>
      </c>
      <c r="P208">
        <v>40</v>
      </c>
      <c r="Q208" t="str">
        <f t="shared" si="14"/>
        <v>Medium</v>
      </c>
      <c r="R208">
        <v>0.5</v>
      </c>
      <c r="S208" t="str">
        <f t="shared" si="15"/>
        <v>Medium</v>
      </c>
    </row>
    <row r="209" spans="1:19" x14ac:dyDescent="0.35">
      <c r="A209" t="s">
        <v>3555</v>
      </c>
      <c r="B209">
        <v>68</v>
      </c>
      <c r="C209" t="str">
        <f t="shared" si="12"/>
        <v>66-69</v>
      </c>
      <c r="D209" t="s">
        <v>14</v>
      </c>
      <c r="E209" t="s">
        <v>44</v>
      </c>
      <c r="F209">
        <v>109.54</v>
      </c>
      <c r="G209">
        <v>18</v>
      </c>
      <c r="H209">
        <f>Table1[[#This Row],[total_orders]]*Table1[[#This Row],[avg_order_value]]</f>
        <v>1971.72</v>
      </c>
      <c r="I209">
        <v>256</v>
      </c>
      <c r="J209">
        <v>0</v>
      </c>
      <c r="K209" t="s">
        <v>19</v>
      </c>
      <c r="L209">
        <v>48.4</v>
      </c>
      <c r="M209" t="str">
        <f t="shared" si="13"/>
        <v>Medium</v>
      </c>
      <c r="N209" s="1">
        <v>44161</v>
      </c>
      <c r="O209" s="1" t="str">
        <f>IF(YEAR(Table1[[#This Row],[customer_since]])&gt;=2023, "New",IF(YEAR(Table1[[#This Row],[customer_since]])&gt;=2021, "Medium", "Long term"))</f>
        <v>Long term</v>
      </c>
      <c r="P209">
        <v>35</v>
      </c>
      <c r="Q209" t="str">
        <f t="shared" si="14"/>
        <v>Medium</v>
      </c>
      <c r="R209">
        <v>0.18</v>
      </c>
      <c r="S209" t="str">
        <f t="shared" si="15"/>
        <v>Low</v>
      </c>
    </row>
    <row r="210" spans="1:19" x14ac:dyDescent="0.35">
      <c r="A210" t="s">
        <v>1447</v>
      </c>
      <c r="B210">
        <v>59</v>
      </c>
      <c r="C210" t="str">
        <f t="shared" si="12"/>
        <v>55-65</v>
      </c>
      <c r="D210" t="s">
        <v>21</v>
      </c>
      <c r="E210" t="s">
        <v>18</v>
      </c>
      <c r="F210">
        <v>127.74</v>
      </c>
      <c r="G210">
        <v>15</v>
      </c>
      <c r="H210">
        <f>Table1[[#This Row],[total_orders]]*Table1[[#This Row],[avg_order_value]]</f>
        <v>1916.1</v>
      </c>
      <c r="I210">
        <v>263</v>
      </c>
      <c r="J210">
        <v>0</v>
      </c>
      <c r="K210" t="s">
        <v>40</v>
      </c>
      <c r="L210">
        <v>74</v>
      </c>
      <c r="M210" t="str">
        <f t="shared" si="13"/>
        <v>High</v>
      </c>
      <c r="N210" s="1">
        <v>45736</v>
      </c>
      <c r="O210" s="1" t="str">
        <f>IF(YEAR(Table1[[#This Row],[customer_since]])&gt;=2023, "New",IF(YEAR(Table1[[#This Row],[customer_since]])&gt;=2021, "Medium", "Long term"))</f>
        <v>New</v>
      </c>
      <c r="P210">
        <v>41</v>
      </c>
      <c r="Q210" t="str">
        <f t="shared" si="14"/>
        <v>Medium</v>
      </c>
      <c r="R210">
        <v>0.33</v>
      </c>
      <c r="S210" t="str">
        <f t="shared" si="15"/>
        <v>Medium</v>
      </c>
    </row>
    <row r="211" spans="1:19" x14ac:dyDescent="0.35">
      <c r="A211" t="s">
        <v>3615</v>
      </c>
      <c r="B211">
        <v>37</v>
      </c>
      <c r="C211" t="str">
        <f t="shared" si="12"/>
        <v>36-45</v>
      </c>
      <c r="D211" t="s">
        <v>14</v>
      </c>
      <c r="E211" t="s">
        <v>15</v>
      </c>
      <c r="F211">
        <v>51.51</v>
      </c>
      <c r="G211">
        <v>4</v>
      </c>
      <c r="H211">
        <f>Table1[[#This Row],[total_orders]]*Table1[[#This Row],[avg_order_value]]</f>
        <v>206.04</v>
      </c>
      <c r="I211">
        <v>317</v>
      </c>
      <c r="J211">
        <v>0</v>
      </c>
      <c r="K211" t="s">
        <v>40</v>
      </c>
      <c r="L211">
        <v>93.9</v>
      </c>
      <c r="M211" t="str">
        <f t="shared" si="13"/>
        <v>High</v>
      </c>
      <c r="N211" s="1">
        <v>44301</v>
      </c>
      <c r="O211" s="1" t="str">
        <f>IF(YEAR(Table1[[#This Row],[customer_since]])&gt;=2023, "New",IF(YEAR(Table1[[#This Row],[customer_since]])&gt;=2021, "Medium", "Long term"))</f>
        <v>Medium</v>
      </c>
      <c r="P211">
        <v>7</v>
      </c>
      <c r="Q211" t="str">
        <f t="shared" si="14"/>
        <v>Low</v>
      </c>
      <c r="R211">
        <v>0.39</v>
      </c>
      <c r="S211" t="str">
        <f t="shared" si="15"/>
        <v>Medium</v>
      </c>
    </row>
    <row r="212" spans="1:19" x14ac:dyDescent="0.35">
      <c r="A212" t="s">
        <v>2317</v>
      </c>
      <c r="B212">
        <v>43</v>
      </c>
      <c r="C212" t="str">
        <f t="shared" si="12"/>
        <v>36-45</v>
      </c>
      <c r="D212" t="s">
        <v>21</v>
      </c>
      <c r="E212" t="s">
        <v>52</v>
      </c>
      <c r="F212">
        <v>99.1</v>
      </c>
      <c r="G212">
        <v>11</v>
      </c>
      <c r="H212">
        <f>Table1[[#This Row],[total_orders]]*Table1[[#This Row],[avg_order_value]]</f>
        <v>1090.0999999999999</v>
      </c>
      <c r="I212">
        <v>289</v>
      </c>
      <c r="J212">
        <v>0</v>
      </c>
      <c r="K212" t="s">
        <v>29</v>
      </c>
      <c r="L212">
        <v>58.5</v>
      </c>
      <c r="M212" t="str">
        <f t="shared" si="13"/>
        <v>High</v>
      </c>
      <c r="N212" s="1">
        <v>44050</v>
      </c>
      <c r="O212" s="1" t="str">
        <f>IF(YEAR(Table1[[#This Row],[customer_since]])&gt;=2023, "New",IF(YEAR(Table1[[#This Row],[customer_since]])&gt;=2021, "Medium", "Long term"))</f>
        <v>Long term</v>
      </c>
      <c r="P212">
        <v>2</v>
      </c>
      <c r="Q212" t="str">
        <f t="shared" si="14"/>
        <v>Low</v>
      </c>
      <c r="R212">
        <v>0.28000000000000003</v>
      </c>
      <c r="S212" t="str">
        <f t="shared" si="15"/>
        <v>Medium</v>
      </c>
    </row>
    <row r="213" spans="1:19" x14ac:dyDescent="0.35">
      <c r="A213" t="s">
        <v>3020</v>
      </c>
      <c r="B213">
        <v>40</v>
      </c>
      <c r="C213" t="str">
        <f t="shared" si="12"/>
        <v>36-45</v>
      </c>
      <c r="D213" t="s">
        <v>21</v>
      </c>
      <c r="E213" t="s">
        <v>35</v>
      </c>
      <c r="F213">
        <v>75.8</v>
      </c>
      <c r="G213">
        <v>6</v>
      </c>
      <c r="H213">
        <f>Table1[[#This Row],[total_orders]]*Table1[[#This Row],[avg_order_value]]</f>
        <v>454.79999999999995</v>
      </c>
      <c r="I213">
        <v>288</v>
      </c>
      <c r="J213">
        <v>0</v>
      </c>
      <c r="K213" t="s">
        <v>23</v>
      </c>
      <c r="L213">
        <v>70.7</v>
      </c>
      <c r="M213" t="str">
        <f t="shared" si="13"/>
        <v>High</v>
      </c>
      <c r="N213" s="1">
        <v>45415</v>
      </c>
      <c r="O213" s="1" t="str">
        <f>IF(YEAR(Table1[[#This Row],[customer_since]])&gt;=2023, "New",IF(YEAR(Table1[[#This Row],[customer_since]])&gt;=2021, "Medium", "Long term"))</f>
        <v>New</v>
      </c>
      <c r="P213">
        <v>95</v>
      </c>
      <c r="Q213" t="str">
        <f t="shared" si="14"/>
        <v>High</v>
      </c>
      <c r="R213">
        <v>0.12</v>
      </c>
      <c r="S213" t="str">
        <f t="shared" si="15"/>
        <v>Low</v>
      </c>
    </row>
    <row r="214" spans="1:19" x14ac:dyDescent="0.35">
      <c r="A214" t="s">
        <v>621</v>
      </c>
      <c r="B214">
        <v>77</v>
      </c>
      <c r="C214" t="str">
        <f t="shared" si="12"/>
        <v>66-69</v>
      </c>
      <c r="D214" t="s">
        <v>21</v>
      </c>
      <c r="E214" t="s">
        <v>50</v>
      </c>
      <c r="F214">
        <v>172.63</v>
      </c>
      <c r="G214">
        <v>11</v>
      </c>
      <c r="H214">
        <f>Table1[[#This Row],[total_orders]]*Table1[[#This Row],[avg_order_value]]</f>
        <v>1898.9299999999998</v>
      </c>
      <c r="I214">
        <v>293</v>
      </c>
      <c r="J214">
        <v>0</v>
      </c>
      <c r="K214" t="s">
        <v>19</v>
      </c>
      <c r="L214">
        <v>3.1</v>
      </c>
      <c r="M214" t="str">
        <f t="shared" si="13"/>
        <v>Low</v>
      </c>
      <c r="N214" s="1">
        <v>45703</v>
      </c>
      <c r="O214" s="1" t="str">
        <f>IF(YEAR(Table1[[#This Row],[customer_since]])&gt;=2023, "New",IF(YEAR(Table1[[#This Row],[customer_since]])&gt;=2021, "Medium", "Long term"))</f>
        <v>New</v>
      </c>
      <c r="P214">
        <v>39</v>
      </c>
      <c r="Q214" t="str">
        <f t="shared" si="14"/>
        <v>Medium</v>
      </c>
      <c r="R214">
        <v>0.39</v>
      </c>
      <c r="S214" t="str">
        <f t="shared" si="15"/>
        <v>Medium</v>
      </c>
    </row>
    <row r="215" spans="1:19" x14ac:dyDescent="0.35">
      <c r="A215" t="s">
        <v>2238</v>
      </c>
      <c r="B215">
        <v>29</v>
      </c>
      <c r="C215" t="str">
        <f t="shared" si="12"/>
        <v>26-35</v>
      </c>
      <c r="D215" t="s">
        <v>21</v>
      </c>
      <c r="E215" t="s">
        <v>50</v>
      </c>
      <c r="F215">
        <v>26.27</v>
      </c>
      <c r="G215">
        <v>8</v>
      </c>
      <c r="H215">
        <f>Table1[[#This Row],[total_orders]]*Table1[[#This Row],[avg_order_value]]</f>
        <v>210.16</v>
      </c>
      <c r="I215">
        <v>202</v>
      </c>
      <c r="J215">
        <v>0</v>
      </c>
      <c r="K215" t="s">
        <v>23</v>
      </c>
      <c r="L215">
        <v>0</v>
      </c>
      <c r="M215" t="str">
        <f t="shared" si="13"/>
        <v>Low</v>
      </c>
      <c r="N215" s="1">
        <v>45233</v>
      </c>
      <c r="O215" s="1" t="str">
        <f>IF(YEAR(Table1[[#This Row],[customer_since]])&gt;=2023, "New",IF(YEAR(Table1[[#This Row],[customer_since]])&gt;=2021, "Medium", "Long term"))</f>
        <v>New</v>
      </c>
      <c r="P215">
        <v>64</v>
      </c>
      <c r="Q215" t="str">
        <f t="shared" si="14"/>
        <v>Medium</v>
      </c>
      <c r="R215">
        <v>0.26</v>
      </c>
      <c r="S215" t="str">
        <f t="shared" si="15"/>
        <v>Medium</v>
      </c>
    </row>
    <row r="216" spans="1:19" x14ac:dyDescent="0.35">
      <c r="A216" t="s">
        <v>2737</v>
      </c>
      <c r="B216">
        <v>36</v>
      </c>
      <c r="C216" t="str">
        <f t="shared" si="12"/>
        <v>36-45</v>
      </c>
      <c r="D216" t="s">
        <v>21</v>
      </c>
      <c r="E216" t="s">
        <v>15</v>
      </c>
      <c r="F216">
        <v>190.89</v>
      </c>
      <c r="G216">
        <v>12</v>
      </c>
      <c r="H216">
        <f>Table1[[#This Row],[total_orders]]*Table1[[#This Row],[avg_order_value]]</f>
        <v>2290.6799999999998</v>
      </c>
      <c r="I216">
        <v>229</v>
      </c>
      <c r="J216">
        <v>1</v>
      </c>
      <c r="K216" t="s">
        <v>40</v>
      </c>
      <c r="L216">
        <v>49.1</v>
      </c>
      <c r="M216" t="str">
        <f t="shared" si="13"/>
        <v>Medium</v>
      </c>
      <c r="N216" s="1">
        <v>45522</v>
      </c>
      <c r="O216" s="1" t="str">
        <f>IF(YEAR(Table1[[#This Row],[customer_since]])&gt;=2023, "New",IF(YEAR(Table1[[#This Row],[customer_since]])&gt;=2021, "Medium", "Long term"))</f>
        <v>New</v>
      </c>
      <c r="P216">
        <v>20</v>
      </c>
      <c r="Q216" t="str">
        <f t="shared" si="14"/>
        <v>Low</v>
      </c>
      <c r="R216">
        <v>0.31</v>
      </c>
      <c r="S216" t="str">
        <f t="shared" si="15"/>
        <v>Medium</v>
      </c>
    </row>
    <row r="217" spans="1:19" x14ac:dyDescent="0.35">
      <c r="A217" t="s">
        <v>1123</v>
      </c>
      <c r="B217">
        <v>45</v>
      </c>
      <c r="C217" t="str">
        <f t="shared" si="12"/>
        <v>36-45</v>
      </c>
      <c r="D217" t="s">
        <v>14</v>
      </c>
      <c r="E217" t="s">
        <v>22</v>
      </c>
      <c r="F217">
        <v>41.11</v>
      </c>
      <c r="G217">
        <v>10</v>
      </c>
      <c r="H217">
        <f>Table1[[#This Row],[total_orders]]*Table1[[#This Row],[avg_order_value]]</f>
        <v>411.1</v>
      </c>
      <c r="I217">
        <v>56</v>
      </c>
      <c r="J217">
        <v>0</v>
      </c>
      <c r="K217" t="s">
        <v>40</v>
      </c>
      <c r="L217">
        <v>0</v>
      </c>
      <c r="M217" t="str">
        <f t="shared" si="13"/>
        <v>Low</v>
      </c>
      <c r="N217" s="1">
        <v>45296</v>
      </c>
      <c r="O217" s="1" t="str">
        <f>IF(YEAR(Table1[[#This Row],[customer_since]])&gt;=2023, "New",IF(YEAR(Table1[[#This Row],[customer_since]])&gt;=2021, "Medium", "Long term"))</f>
        <v>New</v>
      </c>
      <c r="P217">
        <v>88</v>
      </c>
      <c r="Q217" t="str">
        <f t="shared" si="14"/>
        <v>High</v>
      </c>
      <c r="R217">
        <v>0.24</v>
      </c>
      <c r="S217" t="str">
        <f t="shared" si="15"/>
        <v>Medium</v>
      </c>
    </row>
    <row r="218" spans="1:19" x14ac:dyDescent="0.35">
      <c r="A218" t="s">
        <v>1123</v>
      </c>
      <c r="B218">
        <v>19</v>
      </c>
      <c r="C218" t="str">
        <f t="shared" si="12"/>
        <v>18-25</v>
      </c>
      <c r="D218" t="s">
        <v>21</v>
      </c>
      <c r="E218" t="s">
        <v>44</v>
      </c>
      <c r="F218">
        <v>112.6</v>
      </c>
      <c r="G218">
        <v>10</v>
      </c>
      <c r="H218">
        <f>Table1[[#This Row],[total_orders]]*Table1[[#This Row],[avg_order_value]]</f>
        <v>1126</v>
      </c>
      <c r="I218">
        <v>5</v>
      </c>
      <c r="J218">
        <v>0</v>
      </c>
      <c r="K218" t="s">
        <v>29</v>
      </c>
      <c r="L218">
        <v>21.1</v>
      </c>
      <c r="M218" t="str">
        <f t="shared" si="13"/>
        <v>Medium</v>
      </c>
      <c r="N218" s="1">
        <v>44984</v>
      </c>
      <c r="O218" s="1" t="str">
        <f>IF(YEAR(Table1[[#This Row],[customer_since]])&gt;=2023, "New",IF(YEAR(Table1[[#This Row],[customer_since]])&gt;=2021, "Medium", "Long term"))</f>
        <v>New</v>
      </c>
      <c r="P218">
        <v>53</v>
      </c>
      <c r="Q218" t="str">
        <f t="shared" si="14"/>
        <v>Medium</v>
      </c>
      <c r="R218">
        <v>7.0000000000000007E-2</v>
      </c>
      <c r="S218" t="str">
        <f t="shared" si="15"/>
        <v>Low</v>
      </c>
    </row>
    <row r="219" spans="1:19" x14ac:dyDescent="0.35">
      <c r="A219" t="s">
        <v>118</v>
      </c>
      <c r="B219">
        <v>25</v>
      </c>
      <c r="C219" t="str">
        <f t="shared" si="12"/>
        <v>18-25</v>
      </c>
      <c r="D219" t="s">
        <v>14</v>
      </c>
      <c r="E219" t="s">
        <v>50</v>
      </c>
      <c r="F219">
        <v>120.73</v>
      </c>
      <c r="G219">
        <v>4</v>
      </c>
      <c r="H219">
        <f>Table1[[#This Row],[total_orders]]*Table1[[#This Row],[avg_order_value]]</f>
        <v>482.92</v>
      </c>
      <c r="I219">
        <v>185</v>
      </c>
      <c r="J219">
        <v>0</v>
      </c>
      <c r="K219" t="s">
        <v>23</v>
      </c>
      <c r="L219">
        <v>8.1999999999999993</v>
      </c>
      <c r="M219" t="str">
        <f t="shared" si="13"/>
        <v>Low</v>
      </c>
      <c r="N219" s="1">
        <v>45398</v>
      </c>
      <c r="O219" s="1" t="str">
        <f>IF(YEAR(Table1[[#This Row],[customer_since]])&gt;=2023, "New",IF(YEAR(Table1[[#This Row],[customer_since]])&gt;=2021, "Medium", "Long term"))</f>
        <v>New</v>
      </c>
      <c r="P219">
        <v>73</v>
      </c>
      <c r="Q219" t="str">
        <f t="shared" si="14"/>
        <v>High</v>
      </c>
      <c r="R219">
        <v>0.08</v>
      </c>
      <c r="S219" t="str">
        <f t="shared" si="15"/>
        <v>Low</v>
      </c>
    </row>
    <row r="220" spans="1:19" x14ac:dyDescent="0.35">
      <c r="A220" t="s">
        <v>1783</v>
      </c>
      <c r="B220">
        <v>35</v>
      </c>
      <c r="C220" t="str">
        <f t="shared" si="12"/>
        <v>26-35</v>
      </c>
      <c r="D220" t="s">
        <v>14</v>
      </c>
      <c r="E220" t="s">
        <v>18</v>
      </c>
      <c r="F220">
        <v>65.34</v>
      </c>
      <c r="G220">
        <v>15</v>
      </c>
      <c r="H220">
        <f>Table1[[#This Row],[total_orders]]*Table1[[#This Row],[avg_order_value]]</f>
        <v>980.1</v>
      </c>
      <c r="I220">
        <v>135</v>
      </c>
      <c r="J220">
        <v>0</v>
      </c>
      <c r="K220" t="s">
        <v>16</v>
      </c>
      <c r="L220">
        <v>59.1</v>
      </c>
      <c r="M220" t="str">
        <f t="shared" si="13"/>
        <v>High</v>
      </c>
      <c r="N220" s="1">
        <v>45702</v>
      </c>
      <c r="O220" s="1" t="str">
        <f>IF(YEAR(Table1[[#This Row],[customer_since]])&gt;=2023, "New",IF(YEAR(Table1[[#This Row],[customer_since]])&gt;=2021, "Medium", "Long term"))</f>
        <v>New</v>
      </c>
      <c r="P220">
        <v>32</v>
      </c>
      <c r="Q220" t="str">
        <f t="shared" si="14"/>
        <v>Low</v>
      </c>
      <c r="R220">
        <v>0.2</v>
      </c>
      <c r="S220" t="str">
        <f t="shared" si="15"/>
        <v>Low</v>
      </c>
    </row>
    <row r="221" spans="1:19" x14ac:dyDescent="0.35">
      <c r="A221" t="s">
        <v>1783</v>
      </c>
      <c r="B221">
        <v>43</v>
      </c>
      <c r="C221" t="str">
        <f t="shared" si="12"/>
        <v>36-45</v>
      </c>
      <c r="D221" t="s">
        <v>21</v>
      </c>
      <c r="E221" t="s">
        <v>28</v>
      </c>
      <c r="F221">
        <v>177.7</v>
      </c>
      <c r="G221">
        <v>6</v>
      </c>
      <c r="H221">
        <f>Table1[[#This Row],[total_orders]]*Table1[[#This Row],[avg_order_value]]</f>
        <v>1066.1999999999998</v>
      </c>
      <c r="I221">
        <v>42</v>
      </c>
      <c r="J221">
        <v>0</v>
      </c>
      <c r="K221" t="s">
        <v>23</v>
      </c>
      <c r="L221">
        <v>24.8</v>
      </c>
      <c r="M221" t="str">
        <f t="shared" si="13"/>
        <v>Medium</v>
      </c>
      <c r="N221" s="1">
        <v>45648</v>
      </c>
      <c r="O221" s="1" t="str">
        <f>IF(YEAR(Table1[[#This Row],[customer_since]])&gt;=2023, "New",IF(YEAR(Table1[[#This Row],[customer_since]])&gt;=2021, "Medium", "Long term"))</f>
        <v>New</v>
      </c>
      <c r="P221">
        <v>16</v>
      </c>
      <c r="Q221" t="str">
        <f t="shared" si="14"/>
        <v>Low</v>
      </c>
      <c r="R221">
        <v>0.51</v>
      </c>
      <c r="S221" t="str">
        <f t="shared" si="15"/>
        <v>High</v>
      </c>
    </row>
    <row r="222" spans="1:19" x14ac:dyDescent="0.35">
      <c r="A222" t="s">
        <v>486</v>
      </c>
      <c r="B222">
        <v>78</v>
      </c>
      <c r="C222" t="str">
        <f t="shared" si="12"/>
        <v>66-69</v>
      </c>
      <c r="D222" t="s">
        <v>21</v>
      </c>
      <c r="E222" t="s">
        <v>37</v>
      </c>
      <c r="F222">
        <v>107.29</v>
      </c>
      <c r="G222">
        <v>12</v>
      </c>
      <c r="H222">
        <f>Table1[[#This Row],[total_orders]]*Table1[[#This Row],[avg_order_value]]</f>
        <v>1287.48</v>
      </c>
      <c r="I222">
        <v>10</v>
      </c>
      <c r="J222">
        <v>0</v>
      </c>
      <c r="K222" t="s">
        <v>40</v>
      </c>
      <c r="L222">
        <v>3.2</v>
      </c>
      <c r="M222" t="str">
        <f t="shared" si="13"/>
        <v>Low</v>
      </c>
      <c r="N222" s="1">
        <v>45476</v>
      </c>
      <c r="O222" s="1" t="str">
        <f>IF(YEAR(Table1[[#This Row],[customer_since]])&gt;=2023, "New",IF(YEAR(Table1[[#This Row],[customer_since]])&gt;=2021, "Medium", "Long term"))</f>
        <v>New</v>
      </c>
      <c r="P222">
        <v>57</v>
      </c>
      <c r="Q222" t="str">
        <f t="shared" si="14"/>
        <v>Medium</v>
      </c>
      <c r="R222">
        <v>0.42</v>
      </c>
      <c r="S222" t="str">
        <f t="shared" si="15"/>
        <v>Medium</v>
      </c>
    </row>
    <row r="223" spans="1:19" x14ac:dyDescent="0.35">
      <c r="A223" t="s">
        <v>622</v>
      </c>
      <c r="B223">
        <v>39</v>
      </c>
      <c r="C223" t="str">
        <f t="shared" si="12"/>
        <v>36-45</v>
      </c>
      <c r="D223" t="s">
        <v>14</v>
      </c>
      <c r="E223" t="s">
        <v>52</v>
      </c>
      <c r="F223">
        <v>32.44</v>
      </c>
      <c r="G223">
        <v>9</v>
      </c>
      <c r="H223">
        <f>Table1[[#This Row],[total_orders]]*Table1[[#This Row],[avg_order_value]]</f>
        <v>291.95999999999998</v>
      </c>
      <c r="I223">
        <v>68</v>
      </c>
      <c r="J223">
        <v>0</v>
      </c>
      <c r="K223" t="s">
        <v>16</v>
      </c>
      <c r="L223">
        <v>87.7</v>
      </c>
      <c r="M223" t="str">
        <f t="shared" si="13"/>
        <v>High</v>
      </c>
      <c r="N223" s="1">
        <v>44219</v>
      </c>
      <c r="O223" s="1" t="str">
        <f>IF(YEAR(Table1[[#This Row],[customer_since]])&gt;=2023, "New",IF(YEAR(Table1[[#This Row],[customer_since]])&gt;=2021, "Medium", "Long term"))</f>
        <v>Medium</v>
      </c>
      <c r="P223">
        <v>5</v>
      </c>
      <c r="Q223" t="str">
        <f t="shared" si="14"/>
        <v>Low</v>
      </c>
      <c r="R223">
        <v>0.11</v>
      </c>
      <c r="S223" t="str">
        <f t="shared" si="15"/>
        <v>Low</v>
      </c>
    </row>
    <row r="224" spans="1:19" x14ac:dyDescent="0.35">
      <c r="A224" t="s">
        <v>622</v>
      </c>
      <c r="B224">
        <v>58</v>
      </c>
      <c r="C224" t="str">
        <f t="shared" si="12"/>
        <v>55-65</v>
      </c>
      <c r="D224" t="s">
        <v>14</v>
      </c>
      <c r="E224" t="s">
        <v>52</v>
      </c>
      <c r="F224">
        <v>112.56</v>
      </c>
      <c r="G224">
        <v>7</v>
      </c>
      <c r="H224">
        <f>Table1[[#This Row],[total_orders]]*Table1[[#This Row],[avg_order_value]]</f>
        <v>787.92000000000007</v>
      </c>
      <c r="I224">
        <v>246</v>
      </c>
      <c r="J224">
        <v>0</v>
      </c>
      <c r="K224" t="s">
        <v>16</v>
      </c>
      <c r="L224">
        <v>17.2</v>
      </c>
      <c r="M224" t="str">
        <f t="shared" si="13"/>
        <v>Low</v>
      </c>
      <c r="N224" s="1">
        <v>44854</v>
      </c>
      <c r="O224" s="1" t="str">
        <f>IF(YEAR(Table1[[#This Row],[customer_since]])&gt;=2023, "New",IF(YEAR(Table1[[#This Row],[customer_since]])&gt;=2021, "Medium", "Long term"))</f>
        <v>Medium</v>
      </c>
      <c r="P224">
        <v>73</v>
      </c>
      <c r="Q224" t="str">
        <f t="shared" si="14"/>
        <v>High</v>
      </c>
      <c r="R224">
        <v>0.28000000000000003</v>
      </c>
      <c r="S224" t="str">
        <f t="shared" si="15"/>
        <v>Medium</v>
      </c>
    </row>
    <row r="225" spans="1:19" x14ac:dyDescent="0.35">
      <c r="A225" t="s">
        <v>2165</v>
      </c>
      <c r="B225">
        <v>60</v>
      </c>
      <c r="C225" t="str">
        <f t="shared" si="12"/>
        <v>55-65</v>
      </c>
      <c r="D225" t="s">
        <v>21</v>
      </c>
      <c r="E225" t="s">
        <v>18</v>
      </c>
      <c r="F225">
        <v>168.29</v>
      </c>
      <c r="G225">
        <v>10</v>
      </c>
      <c r="H225">
        <f>Table1[[#This Row],[total_orders]]*Table1[[#This Row],[avg_order_value]]</f>
        <v>1682.8999999999999</v>
      </c>
      <c r="I225">
        <v>240</v>
      </c>
      <c r="J225">
        <v>0</v>
      </c>
      <c r="K225" t="s">
        <v>19</v>
      </c>
      <c r="L225">
        <v>36.4</v>
      </c>
      <c r="M225" t="str">
        <f t="shared" si="13"/>
        <v>Medium</v>
      </c>
      <c r="N225" s="1">
        <v>44455</v>
      </c>
      <c r="O225" s="1" t="str">
        <f>IF(YEAR(Table1[[#This Row],[customer_since]])&gt;=2023, "New",IF(YEAR(Table1[[#This Row],[customer_since]])&gt;=2021, "Medium", "Long term"))</f>
        <v>Medium</v>
      </c>
      <c r="P225">
        <v>90</v>
      </c>
      <c r="Q225" t="str">
        <f t="shared" si="14"/>
        <v>High</v>
      </c>
      <c r="R225">
        <v>0.41</v>
      </c>
      <c r="S225" t="str">
        <f t="shared" si="15"/>
        <v>Medium</v>
      </c>
    </row>
    <row r="226" spans="1:19" x14ac:dyDescent="0.35">
      <c r="A226" t="s">
        <v>1565</v>
      </c>
      <c r="B226">
        <v>67</v>
      </c>
      <c r="C226" t="str">
        <f t="shared" si="12"/>
        <v>66-69</v>
      </c>
      <c r="D226" t="s">
        <v>21</v>
      </c>
      <c r="E226" t="s">
        <v>35</v>
      </c>
      <c r="F226">
        <v>64.12</v>
      </c>
      <c r="G226">
        <v>13</v>
      </c>
      <c r="H226">
        <f>Table1[[#This Row],[total_orders]]*Table1[[#This Row],[avg_order_value]]</f>
        <v>833.56000000000006</v>
      </c>
      <c r="I226">
        <v>18</v>
      </c>
      <c r="J226">
        <v>0</v>
      </c>
      <c r="K226" t="s">
        <v>29</v>
      </c>
      <c r="L226">
        <v>77.599999999999994</v>
      </c>
      <c r="M226" t="str">
        <f t="shared" si="13"/>
        <v>High</v>
      </c>
      <c r="N226" s="1">
        <v>44333</v>
      </c>
      <c r="O226" s="1" t="str">
        <f>IF(YEAR(Table1[[#This Row],[customer_since]])&gt;=2023, "New",IF(YEAR(Table1[[#This Row],[customer_since]])&gt;=2021, "Medium", "Long term"))</f>
        <v>Medium</v>
      </c>
      <c r="P226">
        <v>33</v>
      </c>
      <c r="Q226" t="str">
        <f t="shared" si="14"/>
        <v>Low</v>
      </c>
      <c r="R226">
        <v>0.3</v>
      </c>
      <c r="S226" t="str">
        <f t="shared" si="15"/>
        <v>Medium</v>
      </c>
    </row>
    <row r="227" spans="1:19" x14ac:dyDescent="0.35">
      <c r="A227" t="s">
        <v>1565</v>
      </c>
      <c r="B227">
        <v>37</v>
      </c>
      <c r="C227" t="str">
        <f t="shared" si="12"/>
        <v>36-45</v>
      </c>
      <c r="D227" t="s">
        <v>25</v>
      </c>
      <c r="E227" t="s">
        <v>52</v>
      </c>
      <c r="F227">
        <v>131.87</v>
      </c>
      <c r="G227">
        <v>9</v>
      </c>
      <c r="H227">
        <f>Table1[[#This Row],[total_orders]]*Table1[[#This Row],[avg_order_value]]</f>
        <v>1186.83</v>
      </c>
      <c r="I227">
        <v>314</v>
      </c>
      <c r="J227">
        <v>0</v>
      </c>
      <c r="K227" t="s">
        <v>40</v>
      </c>
      <c r="L227">
        <v>59.5</v>
      </c>
      <c r="M227" t="str">
        <f t="shared" si="13"/>
        <v>High</v>
      </c>
      <c r="N227" s="1">
        <v>44979</v>
      </c>
      <c r="O227" s="1" t="str">
        <f>IF(YEAR(Table1[[#This Row],[customer_since]])&gt;=2023, "New",IF(YEAR(Table1[[#This Row],[customer_since]])&gt;=2021, "Medium", "Long term"))</f>
        <v>New</v>
      </c>
      <c r="P227">
        <v>56</v>
      </c>
      <c r="Q227" t="str">
        <f t="shared" si="14"/>
        <v>Medium</v>
      </c>
      <c r="R227">
        <v>0.38</v>
      </c>
      <c r="S227" t="str">
        <f t="shared" si="15"/>
        <v>Medium</v>
      </c>
    </row>
    <row r="228" spans="1:19" x14ac:dyDescent="0.35">
      <c r="A228" t="s">
        <v>1565</v>
      </c>
      <c r="B228">
        <v>21</v>
      </c>
      <c r="C228" t="str">
        <f t="shared" si="12"/>
        <v>18-25</v>
      </c>
      <c r="D228" t="s">
        <v>21</v>
      </c>
      <c r="E228" t="s">
        <v>44</v>
      </c>
      <c r="F228">
        <v>31.32</v>
      </c>
      <c r="G228">
        <v>7</v>
      </c>
      <c r="H228">
        <f>Table1[[#This Row],[total_orders]]*Table1[[#This Row],[avg_order_value]]</f>
        <v>219.24</v>
      </c>
      <c r="I228">
        <v>193</v>
      </c>
      <c r="J228">
        <v>0</v>
      </c>
      <c r="K228" t="s">
        <v>29</v>
      </c>
      <c r="L228">
        <v>83.8</v>
      </c>
      <c r="M228" t="str">
        <f t="shared" si="13"/>
        <v>High</v>
      </c>
      <c r="N228" s="1">
        <v>45224</v>
      </c>
      <c r="O228" s="1" t="str">
        <f>IF(YEAR(Table1[[#This Row],[customer_since]])&gt;=2023, "New",IF(YEAR(Table1[[#This Row],[customer_since]])&gt;=2021, "Medium", "Long term"))</f>
        <v>New</v>
      </c>
      <c r="P228">
        <v>8</v>
      </c>
      <c r="Q228" t="str">
        <f t="shared" si="14"/>
        <v>Low</v>
      </c>
      <c r="R228">
        <v>0.49</v>
      </c>
      <c r="S228" t="str">
        <f t="shared" si="15"/>
        <v>Medium</v>
      </c>
    </row>
    <row r="229" spans="1:19" x14ac:dyDescent="0.35">
      <c r="A229" t="s">
        <v>458</v>
      </c>
      <c r="B229">
        <v>42</v>
      </c>
      <c r="C229" t="str">
        <f t="shared" si="12"/>
        <v>36-45</v>
      </c>
      <c r="D229" t="s">
        <v>14</v>
      </c>
      <c r="E229" t="s">
        <v>15</v>
      </c>
      <c r="F229">
        <v>97.45</v>
      </c>
      <c r="G229">
        <v>7</v>
      </c>
      <c r="H229">
        <f>Table1[[#This Row],[total_orders]]*Table1[[#This Row],[avg_order_value]]</f>
        <v>682.15</v>
      </c>
      <c r="I229">
        <v>276</v>
      </c>
      <c r="J229">
        <v>0</v>
      </c>
      <c r="K229" t="s">
        <v>40</v>
      </c>
      <c r="L229">
        <v>7.1</v>
      </c>
      <c r="M229" t="str">
        <f t="shared" si="13"/>
        <v>Low</v>
      </c>
      <c r="N229" s="1">
        <v>44976</v>
      </c>
      <c r="O229" s="1" t="str">
        <f>IF(YEAR(Table1[[#This Row],[customer_since]])&gt;=2023, "New",IF(YEAR(Table1[[#This Row],[customer_since]])&gt;=2021, "Medium", "Long term"))</f>
        <v>New</v>
      </c>
      <c r="P229">
        <v>64</v>
      </c>
      <c r="Q229" t="str">
        <f t="shared" si="14"/>
        <v>Medium</v>
      </c>
      <c r="R229">
        <v>0.34</v>
      </c>
      <c r="S229" t="str">
        <f t="shared" si="15"/>
        <v>Medium</v>
      </c>
    </row>
    <row r="230" spans="1:19" x14ac:dyDescent="0.35">
      <c r="A230" t="s">
        <v>450</v>
      </c>
      <c r="B230">
        <v>65</v>
      </c>
      <c r="C230" t="str">
        <f t="shared" si="12"/>
        <v>55-65</v>
      </c>
      <c r="D230" t="s">
        <v>14</v>
      </c>
      <c r="E230" t="s">
        <v>15</v>
      </c>
      <c r="F230">
        <v>67.78</v>
      </c>
      <c r="G230">
        <v>12</v>
      </c>
      <c r="H230">
        <f>Table1[[#This Row],[total_orders]]*Table1[[#This Row],[avg_order_value]]</f>
        <v>813.36</v>
      </c>
      <c r="I230">
        <v>331</v>
      </c>
      <c r="J230">
        <v>0</v>
      </c>
      <c r="K230" t="s">
        <v>19</v>
      </c>
      <c r="L230">
        <v>15.8</v>
      </c>
      <c r="M230" t="str">
        <f t="shared" si="13"/>
        <v>Low</v>
      </c>
      <c r="N230" s="1">
        <v>45411</v>
      </c>
      <c r="O230" s="1" t="str">
        <f>IF(YEAR(Table1[[#This Row],[customer_since]])&gt;=2023, "New",IF(YEAR(Table1[[#This Row],[customer_since]])&gt;=2021, "Medium", "Long term"))</f>
        <v>New</v>
      </c>
      <c r="P230">
        <v>34</v>
      </c>
      <c r="Q230" t="str">
        <f t="shared" si="14"/>
        <v>Medium</v>
      </c>
      <c r="R230">
        <v>0.21</v>
      </c>
      <c r="S230" t="str">
        <f t="shared" si="15"/>
        <v>Medium</v>
      </c>
    </row>
    <row r="231" spans="1:19" x14ac:dyDescent="0.35">
      <c r="A231" t="s">
        <v>866</v>
      </c>
      <c r="B231">
        <v>31</v>
      </c>
      <c r="C231" t="str">
        <f t="shared" si="12"/>
        <v>26-35</v>
      </c>
      <c r="D231" t="s">
        <v>14</v>
      </c>
      <c r="E231" t="s">
        <v>44</v>
      </c>
      <c r="F231">
        <v>70.88</v>
      </c>
      <c r="G231">
        <v>5</v>
      </c>
      <c r="H231">
        <f>Table1[[#This Row],[total_orders]]*Table1[[#This Row],[avg_order_value]]</f>
        <v>354.4</v>
      </c>
      <c r="I231">
        <v>38</v>
      </c>
      <c r="J231">
        <v>0</v>
      </c>
      <c r="K231" t="s">
        <v>40</v>
      </c>
      <c r="L231">
        <v>48.2</v>
      </c>
      <c r="M231" t="str">
        <f t="shared" si="13"/>
        <v>Medium</v>
      </c>
      <c r="N231" s="1">
        <v>44250</v>
      </c>
      <c r="O231" s="1" t="str">
        <f>IF(YEAR(Table1[[#This Row],[customer_since]])&gt;=2023, "New",IF(YEAR(Table1[[#This Row],[customer_since]])&gt;=2021, "Medium", "Long term"))</f>
        <v>Medium</v>
      </c>
      <c r="P231">
        <v>56</v>
      </c>
      <c r="Q231" t="str">
        <f t="shared" si="14"/>
        <v>Medium</v>
      </c>
      <c r="R231">
        <v>0.23</v>
      </c>
      <c r="S231" t="str">
        <f t="shared" si="15"/>
        <v>Medium</v>
      </c>
    </row>
    <row r="232" spans="1:19" x14ac:dyDescent="0.35">
      <c r="A232" t="s">
        <v>866</v>
      </c>
      <c r="B232">
        <v>65</v>
      </c>
      <c r="C232" t="str">
        <f t="shared" si="12"/>
        <v>55-65</v>
      </c>
      <c r="D232" t="s">
        <v>21</v>
      </c>
      <c r="E232" t="s">
        <v>22</v>
      </c>
      <c r="F232">
        <v>226.08</v>
      </c>
      <c r="G232">
        <v>8</v>
      </c>
      <c r="H232">
        <f>Table1[[#This Row],[total_orders]]*Table1[[#This Row],[avg_order_value]]</f>
        <v>1808.64</v>
      </c>
      <c r="I232">
        <v>350</v>
      </c>
      <c r="J232">
        <v>0</v>
      </c>
      <c r="K232" t="s">
        <v>40</v>
      </c>
      <c r="L232">
        <v>26.1</v>
      </c>
      <c r="M232" t="str">
        <f t="shared" si="13"/>
        <v>Medium</v>
      </c>
      <c r="N232" s="1">
        <v>44212</v>
      </c>
      <c r="O232" s="1" t="str">
        <f>IF(YEAR(Table1[[#This Row],[customer_since]])&gt;=2023, "New",IF(YEAR(Table1[[#This Row],[customer_since]])&gt;=2021, "Medium", "Long term"))</f>
        <v>Medium</v>
      </c>
      <c r="P232">
        <v>79</v>
      </c>
      <c r="Q232" t="str">
        <f t="shared" si="14"/>
        <v>High</v>
      </c>
      <c r="R232">
        <v>0.37</v>
      </c>
      <c r="S232" t="str">
        <f t="shared" si="15"/>
        <v>Medium</v>
      </c>
    </row>
    <row r="233" spans="1:19" x14ac:dyDescent="0.35">
      <c r="A233" t="s">
        <v>3694</v>
      </c>
      <c r="B233">
        <v>45</v>
      </c>
      <c r="C233" t="str">
        <f t="shared" si="12"/>
        <v>36-45</v>
      </c>
      <c r="D233" t="s">
        <v>21</v>
      </c>
      <c r="E233" t="s">
        <v>22</v>
      </c>
      <c r="F233">
        <v>33.42</v>
      </c>
      <c r="G233">
        <v>14</v>
      </c>
      <c r="H233">
        <f>Table1[[#This Row],[total_orders]]*Table1[[#This Row],[avg_order_value]]</f>
        <v>467.88</v>
      </c>
      <c r="I233">
        <v>149</v>
      </c>
      <c r="J233">
        <v>0</v>
      </c>
      <c r="K233" t="s">
        <v>16</v>
      </c>
      <c r="L233">
        <v>29.1</v>
      </c>
      <c r="M233" t="str">
        <f t="shared" si="13"/>
        <v>Medium</v>
      </c>
      <c r="N233" s="1">
        <v>44458</v>
      </c>
      <c r="O233" s="1" t="str">
        <f>IF(YEAR(Table1[[#This Row],[customer_since]])&gt;=2023, "New",IF(YEAR(Table1[[#This Row],[customer_since]])&gt;=2021, "Medium", "Long term"))</f>
        <v>Medium</v>
      </c>
      <c r="P233">
        <v>44</v>
      </c>
      <c r="Q233" t="str">
        <f t="shared" si="14"/>
        <v>Medium</v>
      </c>
      <c r="R233">
        <v>0.14000000000000001</v>
      </c>
      <c r="S233" t="str">
        <f t="shared" si="15"/>
        <v>Low</v>
      </c>
    </row>
    <row r="234" spans="1:19" x14ac:dyDescent="0.35">
      <c r="A234" t="s">
        <v>3380</v>
      </c>
      <c r="B234">
        <v>58</v>
      </c>
      <c r="C234" t="str">
        <f t="shared" si="12"/>
        <v>55-65</v>
      </c>
      <c r="D234" t="s">
        <v>14</v>
      </c>
      <c r="E234" t="s">
        <v>52</v>
      </c>
      <c r="F234">
        <v>24.66</v>
      </c>
      <c r="G234">
        <v>10</v>
      </c>
      <c r="H234">
        <f>Table1[[#This Row],[total_orders]]*Table1[[#This Row],[avg_order_value]]</f>
        <v>246.6</v>
      </c>
      <c r="I234">
        <v>125</v>
      </c>
      <c r="J234">
        <v>0</v>
      </c>
      <c r="K234" t="s">
        <v>19</v>
      </c>
      <c r="L234">
        <v>14.9</v>
      </c>
      <c r="M234" t="str">
        <f t="shared" si="13"/>
        <v>Low</v>
      </c>
      <c r="N234" s="1">
        <v>45336</v>
      </c>
      <c r="O234" s="1" t="str">
        <f>IF(YEAR(Table1[[#This Row],[customer_since]])&gt;=2023, "New",IF(YEAR(Table1[[#This Row],[customer_since]])&gt;=2021, "Medium", "Long term"))</f>
        <v>New</v>
      </c>
      <c r="P234">
        <v>67</v>
      </c>
      <c r="Q234" t="str">
        <f t="shared" si="14"/>
        <v>High</v>
      </c>
      <c r="R234">
        <v>0.28999999999999998</v>
      </c>
      <c r="S234" t="str">
        <f t="shared" si="15"/>
        <v>Medium</v>
      </c>
    </row>
    <row r="235" spans="1:19" x14ac:dyDescent="0.35">
      <c r="A235" t="s">
        <v>2133</v>
      </c>
      <c r="B235">
        <v>48</v>
      </c>
      <c r="C235" t="str">
        <f t="shared" si="12"/>
        <v>46-55</v>
      </c>
      <c r="D235" t="s">
        <v>14</v>
      </c>
      <c r="E235" t="s">
        <v>18</v>
      </c>
      <c r="F235">
        <v>199.36</v>
      </c>
      <c r="G235">
        <v>13</v>
      </c>
      <c r="H235">
        <f>Table1[[#This Row],[total_orders]]*Table1[[#This Row],[avg_order_value]]</f>
        <v>2591.6800000000003</v>
      </c>
      <c r="I235">
        <v>179</v>
      </c>
      <c r="J235">
        <v>0</v>
      </c>
      <c r="K235" t="s">
        <v>29</v>
      </c>
      <c r="L235">
        <v>21.7</v>
      </c>
      <c r="M235" t="str">
        <f t="shared" si="13"/>
        <v>Medium</v>
      </c>
      <c r="N235" s="1">
        <v>44573</v>
      </c>
      <c r="O235" s="1" t="str">
        <f>IF(YEAR(Table1[[#This Row],[customer_since]])&gt;=2023, "New",IF(YEAR(Table1[[#This Row],[customer_since]])&gt;=2021, "Medium", "Long term"))</f>
        <v>Medium</v>
      </c>
      <c r="P235">
        <v>15</v>
      </c>
      <c r="Q235" t="str">
        <f t="shared" si="14"/>
        <v>Low</v>
      </c>
      <c r="R235">
        <v>0.04</v>
      </c>
      <c r="S235" t="str">
        <f t="shared" si="15"/>
        <v>Low</v>
      </c>
    </row>
    <row r="236" spans="1:19" x14ac:dyDescent="0.35">
      <c r="A236" t="s">
        <v>2427</v>
      </c>
      <c r="B236">
        <v>32</v>
      </c>
      <c r="C236" t="str">
        <f t="shared" si="12"/>
        <v>26-35</v>
      </c>
      <c r="D236" t="s">
        <v>21</v>
      </c>
      <c r="E236" t="s">
        <v>15</v>
      </c>
      <c r="F236">
        <v>55.98</v>
      </c>
      <c r="G236">
        <v>13</v>
      </c>
      <c r="H236">
        <f>Table1[[#This Row],[total_orders]]*Table1[[#This Row],[avg_order_value]]</f>
        <v>727.74</v>
      </c>
      <c r="I236">
        <v>81</v>
      </c>
      <c r="J236">
        <v>0</v>
      </c>
      <c r="K236" t="s">
        <v>19</v>
      </c>
      <c r="L236">
        <v>28.5</v>
      </c>
      <c r="M236" t="str">
        <f t="shared" si="13"/>
        <v>Medium</v>
      </c>
      <c r="N236" s="1">
        <v>45010</v>
      </c>
      <c r="O236" s="1" t="str">
        <f>IF(YEAR(Table1[[#This Row],[customer_since]])&gt;=2023, "New",IF(YEAR(Table1[[#This Row],[customer_since]])&gt;=2021, "Medium", "Long term"))</f>
        <v>New</v>
      </c>
      <c r="P236">
        <v>16</v>
      </c>
      <c r="Q236" t="str">
        <f t="shared" si="14"/>
        <v>Low</v>
      </c>
      <c r="R236">
        <v>0.26</v>
      </c>
      <c r="S236" t="str">
        <f t="shared" si="15"/>
        <v>Medium</v>
      </c>
    </row>
    <row r="237" spans="1:19" x14ac:dyDescent="0.35">
      <c r="A237" t="s">
        <v>2107</v>
      </c>
      <c r="B237">
        <v>79</v>
      </c>
      <c r="C237" t="str">
        <f t="shared" si="12"/>
        <v>66-69</v>
      </c>
      <c r="D237" t="s">
        <v>21</v>
      </c>
      <c r="E237" t="s">
        <v>52</v>
      </c>
      <c r="F237">
        <v>183.03</v>
      </c>
      <c r="G237">
        <v>7</v>
      </c>
      <c r="H237">
        <f>Table1[[#This Row],[total_orders]]*Table1[[#This Row],[avg_order_value]]</f>
        <v>1281.21</v>
      </c>
      <c r="I237">
        <v>335</v>
      </c>
      <c r="J237">
        <v>0</v>
      </c>
      <c r="K237" t="s">
        <v>19</v>
      </c>
      <c r="L237">
        <v>17.8</v>
      </c>
      <c r="M237" t="str">
        <f t="shared" si="13"/>
        <v>Low</v>
      </c>
      <c r="N237" s="1">
        <v>44106</v>
      </c>
      <c r="O237" s="1" t="str">
        <f>IF(YEAR(Table1[[#This Row],[customer_since]])&gt;=2023, "New",IF(YEAR(Table1[[#This Row],[customer_since]])&gt;=2021, "Medium", "Long term"))</f>
        <v>Long term</v>
      </c>
      <c r="P237">
        <v>63</v>
      </c>
      <c r="Q237" t="str">
        <f t="shared" si="14"/>
        <v>Medium</v>
      </c>
      <c r="R237">
        <v>0.51</v>
      </c>
      <c r="S237" t="str">
        <f t="shared" si="15"/>
        <v>High</v>
      </c>
    </row>
    <row r="238" spans="1:19" x14ac:dyDescent="0.35">
      <c r="A238" t="s">
        <v>2107</v>
      </c>
      <c r="B238">
        <v>28</v>
      </c>
      <c r="C238" t="str">
        <f t="shared" si="12"/>
        <v>26-35</v>
      </c>
      <c r="D238" t="s">
        <v>14</v>
      </c>
      <c r="E238" t="s">
        <v>35</v>
      </c>
      <c r="F238">
        <v>148.16999999999999</v>
      </c>
      <c r="G238">
        <v>9</v>
      </c>
      <c r="H238">
        <f>Table1[[#This Row],[total_orders]]*Table1[[#This Row],[avg_order_value]]</f>
        <v>1333.53</v>
      </c>
      <c r="I238">
        <v>41</v>
      </c>
      <c r="J238">
        <v>0</v>
      </c>
      <c r="K238" t="s">
        <v>40</v>
      </c>
      <c r="L238">
        <v>40.200000000000003</v>
      </c>
      <c r="M238" t="str">
        <f t="shared" si="13"/>
        <v>Medium</v>
      </c>
      <c r="N238" s="1">
        <v>45157</v>
      </c>
      <c r="O238" s="1" t="str">
        <f>IF(YEAR(Table1[[#This Row],[customer_since]])&gt;=2023, "New",IF(YEAR(Table1[[#This Row],[customer_since]])&gt;=2021, "Medium", "Long term"))</f>
        <v>New</v>
      </c>
      <c r="P238">
        <v>57</v>
      </c>
      <c r="Q238" t="str">
        <f t="shared" si="14"/>
        <v>Medium</v>
      </c>
      <c r="R238">
        <v>0.2</v>
      </c>
      <c r="S238" t="str">
        <f t="shared" si="15"/>
        <v>Low</v>
      </c>
    </row>
    <row r="239" spans="1:19" x14ac:dyDescent="0.35">
      <c r="A239" t="s">
        <v>2283</v>
      </c>
      <c r="B239">
        <v>41</v>
      </c>
      <c r="C239" t="str">
        <f t="shared" si="12"/>
        <v>36-45</v>
      </c>
      <c r="D239" t="s">
        <v>21</v>
      </c>
      <c r="E239" t="s">
        <v>52</v>
      </c>
      <c r="F239">
        <v>40.49</v>
      </c>
      <c r="G239">
        <v>7</v>
      </c>
      <c r="H239">
        <f>Table1[[#This Row],[total_orders]]*Table1[[#This Row],[avg_order_value]]</f>
        <v>283.43</v>
      </c>
      <c r="I239">
        <v>233</v>
      </c>
      <c r="J239">
        <v>0</v>
      </c>
      <c r="K239" t="s">
        <v>40</v>
      </c>
      <c r="L239">
        <v>17.100000000000001</v>
      </c>
      <c r="M239" t="str">
        <f t="shared" si="13"/>
        <v>Low</v>
      </c>
      <c r="N239" s="1">
        <v>44027</v>
      </c>
      <c r="O239" s="1" t="str">
        <f>IF(YEAR(Table1[[#This Row],[customer_since]])&gt;=2023, "New",IF(YEAR(Table1[[#This Row],[customer_since]])&gt;=2021, "Medium", "Long term"))</f>
        <v>Long term</v>
      </c>
      <c r="P239">
        <v>84</v>
      </c>
      <c r="Q239" t="str">
        <f t="shared" si="14"/>
        <v>High</v>
      </c>
      <c r="R239">
        <v>0.32</v>
      </c>
      <c r="S239" t="str">
        <f t="shared" si="15"/>
        <v>Medium</v>
      </c>
    </row>
    <row r="240" spans="1:19" x14ac:dyDescent="0.35">
      <c r="A240" t="s">
        <v>3182</v>
      </c>
      <c r="B240">
        <v>68</v>
      </c>
      <c r="C240" t="str">
        <f t="shared" si="12"/>
        <v>66-69</v>
      </c>
      <c r="D240" t="s">
        <v>25</v>
      </c>
      <c r="E240" t="s">
        <v>37</v>
      </c>
      <c r="F240">
        <v>214.25</v>
      </c>
      <c r="G240">
        <v>12</v>
      </c>
      <c r="H240">
        <f>Table1[[#This Row],[total_orders]]*Table1[[#This Row],[avg_order_value]]</f>
        <v>2571</v>
      </c>
      <c r="I240">
        <v>189</v>
      </c>
      <c r="J240">
        <v>1</v>
      </c>
      <c r="K240" t="s">
        <v>29</v>
      </c>
      <c r="L240">
        <v>65.599999999999994</v>
      </c>
      <c r="M240" t="str">
        <f t="shared" si="13"/>
        <v>High</v>
      </c>
      <c r="N240" s="1">
        <v>44298</v>
      </c>
      <c r="O240" s="1" t="str">
        <f>IF(YEAR(Table1[[#This Row],[customer_since]])&gt;=2023, "New",IF(YEAR(Table1[[#This Row],[customer_since]])&gt;=2021, "Medium", "Long term"))</f>
        <v>Medium</v>
      </c>
      <c r="P240">
        <v>64</v>
      </c>
      <c r="Q240" t="str">
        <f t="shared" si="14"/>
        <v>Medium</v>
      </c>
      <c r="R240">
        <v>0.68</v>
      </c>
      <c r="S240" t="str">
        <f t="shared" si="15"/>
        <v>High</v>
      </c>
    </row>
    <row r="241" spans="1:19" x14ac:dyDescent="0.35">
      <c r="A241" t="s">
        <v>1877</v>
      </c>
      <c r="B241">
        <v>41</v>
      </c>
      <c r="C241" t="str">
        <f t="shared" si="12"/>
        <v>36-45</v>
      </c>
      <c r="D241" t="s">
        <v>25</v>
      </c>
      <c r="E241" t="s">
        <v>37</v>
      </c>
      <c r="F241">
        <v>46.48</v>
      </c>
      <c r="G241">
        <v>7</v>
      </c>
      <c r="H241">
        <f>Table1[[#This Row],[total_orders]]*Table1[[#This Row],[avg_order_value]]</f>
        <v>325.35999999999996</v>
      </c>
      <c r="I241">
        <v>169</v>
      </c>
      <c r="J241">
        <v>0</v>
      </c>
      <c r="K241" t="s">
        <v>29</v>
      </c>
      <c r="L241">
        <v>1</v>
      </c>
      <c r="M241" t="str">
        <f t="shared" si="13"/>
        <v>Low</v>
      </c>
      <c r="N241" s="1">
        <v>45715</v>
      </c>
      <c r="O241" s="1" t="str">
        <f>IF(YEAR(Table1[[#This Row],[customer_since]])&gt;=2023, "New",IF(YEAR(Table1[[#This Row],[customer_since]])&gt;=2021, "Medium", "Long term"))</f>
        <v>New</v>
      </c>
      <c r="P241">
        <v>64</v>
      </c>
      <c r="Q241" t="str">
        <f t="shared" si="14"/>
        <v>Medium</v>
      </c>
      <c r="R241">
        <v>0.25</v>
      </c>
      <c r="S241" t="str">
        <f t="shared" si="15"/>
        <v>Medium</v>
      </c>
    </row>
    <row r="242" spans="1:19" x14ac:dyDescent="0.35">
      <c r="A242" t="s">
        <v>2747</v>
      </c>
      <c r="B242">
        <v>23</v>
      </c>
      <c r="C242" t="str">
        <f t="shared" si="12"/>
        <v>18-25</v>
      </c>
      <c r="D242" t="s">
        <v>21</v>
      </c>
      <c r="E242" t="s">
        <v>35</v>
      </c>
      <c r="F242">
        <v>153.03</v>
      </c>
      <c r="G242">
        <v>7</v>
      </c>
      <c r="H242">
        <f>Table1[[#This Row],[total_orders]]*Table1[[#This Row],[avg_order_value]]</f>
        <v>1071.21</v>
      </c>
      <c r="I242">
        <v>21</v>
      </c>
      <c r="J242">
        <v>0</v>
      </c>
      <c r="K242" t="s">
        <v>16</v>
      </c>
      <c r="L242">
        <v>74.900000000000006</v>
      </c>
      <c r="M242" t="str">
        <f t="shared" si="13"/>
        <v>High</v>
      </c>
      <c r="N242" s="1">
        <v>44958</v>
      </c>
      <c r="O242" s="1" t="str">
        <f>IF(YEAR(Table1[[#This Row],[customer_since]])&gt;=2023, "New",IF(YEAR(Table1[[#This Row],[customer_since]])&gt;=2021, "Medium", "Long term"))</f>
        <v>New</v>
      </c>
      <c r="P242">
        <v>68</v>
      </c>
      <c r="Q242" t="str">
        <f t="shared" si="14"/>
        <v>High</v>
      </c>
      <c r="R242">
        <v>0.48</v>
      </c>
      <c r="S242" t="str">
        <f t="shared" si="15"/>
        <v>Medium</v>
      </c>
    </row>
    <row r="243" spans="1:19" x14ac:dyDescent="0.35">
      <c r="A243" t="s">
        <v>1545</v>
      </c>
      <c r="B243">
        <v>75</v>
      </c>
      <c r="C243" t="str">
        <f t="shared" si="12"/>
        <v>66-69</v>
      </c>
      <c r="D243" t="s">
        <v>21</v>
      </c>
      <c r="E243" t="s">
        <v>44</v>
      </c>
      <c r="F243">
        <v>38.4</v>
      </c>
      <c r="G243">
        <v>15</v>
      </c>
      <c r="H243">
        <f>Table1[[#This Row],[total_orders]]*Table1[[#This Row],[avg_order_value]]</f>
        <v>576</v>
      </c>
      <c r="I243">
        <v>34</v>
      </c>
      <c r="J243">
        <v>0</v>
      </c>
      <c r="K243" t="s">
        <v>19</v>
      </c>
      <c r="L243">
        <v>19.2</v>
      </c>
      <c r="M243" t="str">
        <f t="shared" si="13"/>
        <v>Low</v>
      </c>
      <c r="N243" s="1">
        <v>45342</v>
      </c>
      <c r="O243" s="1" t="str">
        <f>IF(YEAR(Table1[[#This Row],[customer_since]])&gt;=2023, "New",IF(YEAR(Table1[[#This Row],[customer_since]])&gt;=2021, "Medium", "Long term"))</f>
        <v>New</v>
      </c>
      <c r="P243">
        <v>6</v>
      </c>
      <c r="Q243" t="str">
        <f t="shared" si="14"/>
        <v>Low</v>
      </c>
      <c r="R243">
        <v>0.1</v>
      </c>
      <c r="S243" t="str">
        <f t="shared" si="15"/>
        <v>Low</v>
      </c>
    </row>
    <row r="244" spans="1:19" x14ac:dyDescent="0.35">
      <c r="A244" t="s">
        <v>1394</v>
      </c>
      <c r="B244">
        <v>40</v>
      </c>
      <c r="C244" t="str">
        <f t="shared" si="12"/>
        <v>36-45</v>
      </c>
      <c r="D244" t="s">
        <v>21</v>
      </c>
      <c r="E244" t="s">
        <v>52</v>
      </c>
      <c r="F244">
        <v>100.26</v>
      </c>
      <c r="G244">
        <v>7</v>
      </c>
      <c r="H244">
        <f>Table1[[#This Row],[total_orders]]*Table1[[#This Row],[avg_order_value]]</f>
        <v>701.82</v>
      </c>
      <c r="I244">
        <v>145</v>
      </c>
      <c r="J244">
        <v>0</v>
      </c>
      <c r="K244" t="s">
        <v>16</v>
      </c>
      <c r="L244">
        <v>61.5</v>
      </c>
      <c r="M244" t="str">
        <f t="shared" si="13"/>
        <v>High</v>
      </c>
      <c r="N244" s="1">
        <v>44187</v>
      </c>
      <c r="O244" s="1" t="str">
        <f>IF(YEAR(Table1[[#This Row],[customer_since]])&gt;=2023, "New",IF(YEAR(Table1[[#This Row],[customer_since]])&gt;=2021, "Medium", "Long term"))</f>
        <v>Long term</v>
      </c>
      <c r="P244">
        <v>21</v>
      </c>
      <c r="Q244" t="str">
        <f t="shared" si="14"/>
        <v>Low</v>
      </c>
      <c r="R244">
        <v>0.28000000000000003</v>
      </c>
      <c r="S244" t="str">
        <f t="shared" si="15"/>
        <v>Medium</v>
      </c>
    </row>
    <row r="245" spans="1:19" x14ac:dyDescent="0.35">
      <c r="A245" t="s">
        <v>2116</v>
      </c>
      <c r="B245">
        <v>78</v>
      </c>
      <c r="C245" t="str">
        <f t="shared" si="12"/>
        <v>66-69</v>
      </c>
      <c r="D245" t="s">
        <v>21</v>
      </c>
      <c r="E245" t="s">
        <v>22</v>
      </c>
      <c r="G245">
        <v>12</v>
      </c>
      <c r="H245">
        <f>Table1[[#This Row],[total_orders]]*Table1[[#This Row],[avg_order_value]]</f>
        <v>0</v>
      </c>
      <c r="I245">
        <v>49</v>
      </c>
      <c r="J245">
        <v>0</v>
      </c>
      <c r="K245" t="s">
        <v>19</v>
      </c>
      <c r="L245">
        <v>58.4</v>
      </c>
      <c r="M245" t="str">
        <f t="shared" si="13"/>
        <v>High</v>
      </c>
      <c r="N245" s="1">
        <v>45357</v>
      </c>
      <c r="O245" s="1" t="str">
        <f>IF(YEAR(Table1[[#This Row],[customer_since]])&gt;=2023, "New",IF(YEAR(Table1[[#This Row],[customer_since]])&gt;=2021, "Medium", "Long term"))</f>
        <v>New</v>
      </c>
      <c r="P245">
        <v>67</v>
      </c>
      <c r="Q245" t="str">
        <f t="shared" si="14"/>
        <v>High</v>
      </c>
      <c r="R245">
        <v>0.2</v>
      </c>
      <c r="S245" t="str">
        <f t="shared" si="15"/>
        <v>Low</v>
      </c>
    </row>
    <row r="246" spans="1:19" x14ac:dyDescent="0.35">
      <c r="A246" t="s">
        <v>3126</v>
      </c>
      <c r="B246">
        <v>50</v>
      </c>
      <c r="C246" t="str">
        <f t="shared" si="12"/>
        <v>46-55</v>
      </c>
      <c r="D246" t="s">
        <v>21</v>
      </c>
      <c r="E246" t="s">
        <v>26</v>
      </c>
      <c r="F246">
        <v>68.41</v>
      </c>
      <c r="G246">
        <v>9</v>
      </c>
      <c r="H246">
        <f>Table1[[#This Row],[total_orders]]*Table1[[#This Row],[avg_order_value]]</f>
        <v>615.68999999999994</v>
      </c>
      <c r="I246">
        <v>228</v>
      </c>
      <c r="J246">
        <v>0</v>
      </c>
      <c r="K246" t="s">
        <v>16</v>
      </c>
      <c r="L246">
        <v>28.2</v>
      </c>
      <c r="M246" t="str">
        <f t="shared" si="13"/>
        <v>Medium</v>
      </c>
      <c r="N246" s="1">
        <v>45684</v>
      </c>
      <c r="O246" s="1" t="str">
        <f>IF(YEAR(Table1[[#This Row],[customer_since]])&gt;=2023, "New",IF(YEAR(Table1[[#This Row],[customer_since]])&gt;=2021, "Medium", "Long term"))</f>
        <v>New</v>
      </c>
      <c r="P246">
        <v>38</v>
      </c>
      <c r="Q246" t="str">
        <f t="shared" si="14"/>
        <v>Medium</v>
      </c>
      <c r="R246">
        <v>0.45</v>
      </c>
      <c r="S246" t="str">
        <f t="shared" si="15"/>
        <v>Medium</v>
      </c>
    </row>
    <row r="247" spans="1:19" x14ac:dyDescent="0.35">
      <c r="A247" t="s">
        <v>3126</v>
      </c>
      <c r="B247">
        <v>19</v>
      </c>
      <c r="C247" t="str">
        <f t="shared" si="12"/>
        <v>18-25</v>
      </c>
      <c r="D247" t="s">
        <v>21</v>
      </c>
      <c r="E247" t="s">
        <v>28</v>
      </c>
      <c r="F247">
        <v>82.28</v>
      </c>
      <c r="G247">
        <v>7</v>
      </c>
      <c r="H247">
        <f>Table1[[#This Row],[total_orders]]*Table1[[#This Row],[avg_order_value]]</f>
        <v>575.96</v>
      </c>
      <c r="I247">
        <v>165</v>
      </c>
      <c r="J247">
        <v>0</v>
      </c>
      <c r="K247" t="s">
        <v>40</v>
      </c>
      <c r="L247">
        <v>88.4</v>
      </c>
      <c r="M247" t="str">
        <f t="shared" si="13"/>
        <v>High</v>
      </c>
      <c r="N247" s="1">
        <v>45278</v>
      </c>
      <c r="O247" s="1" t="str">
        <f>IF(YEAR(Table1[[#This Row],[customer_since]])&gt;=2023, "New",IF(YEAR(Table1[[#This Row],[customer_since]])&gt;=2021, "Medium", "Long term"))</f>
        <v>New</v>
      </c>
      <c r="P247">
        <v>71</v>
      </c>
      <c r="Q247" t="str">
        <f t="shared" si="14"/>
        <v>High</v>
      </c>
      <c r="R247">
        <v>0.06</v>
      </c>
      <c r="S247" t="str">
        <f t="shared" si="15"/>
        <v>Low</v>
      </c>
    </row>
    <row r="248" spans="1:19" x14ac:dyDescent="0.35">
      <c r="A248" t="s">
        <v>31</v>
      </c>
      <c r="B248">
        <v>27</v>
      </c>
      <c r="C248" t="str">
        <f t="shared" si="12"/>
        <v>26-35</v>
      </c>
      <c r="D248" t="s">
        <v>14</v>
      </c>
      <c r="E248" t="s">
        <v>28</v>
      </c>
      <c r="F248">
        <v>34.03</v>
      </c>
      <c r="G248">
        <v>7</v>
      </c>
      <c r="H248">
        <f>Table1[[#This Row],[total_orders]]*Table1[[#This Row],[avg_order_value]]</f>
        <v>238.21</v>
      </c>
      <c r="I248">
        <v>212</v>
      </c>
      <c r="J248">
        <v>0</v>
      </c>
      <c r="K248" t="s">
        <v>19</v>
      </c>
      <c r="L248">
        <v>0.2</v>
      </c>
      <c r="M248" t="str">
        <f t="shared" si="13"/>
        <v>Low</v>
      </c>
      <c r="N248" s="1">
        <v>44549</v>
      </c>
      <c r="O248" s="1" t="str">
        <f>IF(YEAR(Table1[[#This Row],[customer_since]])&gt;=2023, "New",IF(YEAR(Table1[[#This Row],[customer_since]])&gt;=2021, "Medium", "Long term"))</f>
        <v>Medium</v>
      </c>
      <c r="P248">
        <v>60</v>
      </c>
      <c r="Q248" t="str">
        <f t="shared" si="14"/>
        <v>Medium</v>
      </c>
      <c r="R248">
        <v>0.39</v>
      </c>
      <c r="S248" t="str">
        <f t="shared" si="15"/>
        <v>Medium</v>
      </c>
    </row>
    <row r="249" spans="1:19" x14ac:dyDescent="0.35">
      <c r="A249" t="s">
        <v>2039</v>
      </c>
      <c r="B249">
        <v>35</v>
      </c>
      <c r="C249" t="str">
        <f t="shared" si="12"/>
        <v>26-35</v>
      </c>
      <c r="D249" t="s">
        <v>25</v>
      </c>
      <c r="E249" t="s">
        <v>15</v>
      </c>
      <c r="F249">
        <v>44.58</v>
      </c>
      <c r="G249">
        <v>11</v>
      </c>
      <c r="H249">
        <f>Table1[[#This Row],[total_orders]]*Table1[[#This Row],[avg_order_value]]</f>
        <v>490.38</v>
      </c>
      <c r="I249">
        <v>20</v>
      </c>
      <c r="J249">
        <v>0</v>
      </c>
      <c r="K249" t="s">
        <v>16</v>
      </c>
      <c r="L249">
        <v>51.1</v>
      </c>
      <c r="M249" t="str">
        <f t="shared" si="13"/>
        <v>High</v>
      </c>
      <c r="N249" s="1">
        <v>44184</v>
      </c>
      <c r="O249" s="1" t="str">
        <f>IF(YEAR(Table1[[#This Row],[customer_since]])&gt;=2023, "New",IF(YEAR(Table1[[#This Row],[customer_since]])&gt;=2021, "Medium", "Long term"))</f>
        <v>Long term</v>
      </c>
      <c r="P249">
        <v>55</v>
      </c>
      <c r="Q249" t="str">
        <f t="shared" si="14"/>
        <v>Medium</v>
      </c>
      <c r="R249">
        <v>0.26</v>
      </c>
      <c r="S249" t="str">
        <f t="shared" si="15"/>
        <v>Medium</v>
      </c>
    </row>
    <row r="250" spans="1:19" x14ac:dyDescent="0.35">
      <c r="A250" t="s">
        <v>2039</v>
      </c>
      <c r="B250">
        <v>39</v>
      </c>
      <c r="C250" t="str">
        <f t="shared" si="12"/>
        <v>36-45</v>
      </c>
      <c r="D250" t="s">
        <v>14</v>
      </c>
      <c r="E250" t="s">
        <v>50</v>
      </c>
      <c r="F250">
        <v>218.94</v>
      </c>
      <c r="G250">
        <v>10</v>
      </c>
      <c r="H250">
        <f>Table1[[#This Row],[total_orders]]*Table1[[#This Row],[avg_order_value]]</f>
        <v>2189.4</v>
      </c>
      <c r="I250">
        <v>191</v>
      </c>
      <c r="J250">
        <v>0</v>
      </c>
      <c r="K250" t="s">
        <v>29</v>
      </c>
      <c r="L250">
        <v>59.5</v>
      </c>
      <c r="M250" t="str">
        <f t="shared" si="13"/>
        <v>High</v>
      </c>
      <c r="N250" s="1">
        <v>44972</v>
      </c>
      <c r="O250" s="1" t="str">
        <f>IF(YEAR(Table1[[#This Row],[customer_since]])&gt;=2023, "New",IF(YEAR(Table1[[#This Row],[customer_since]])&gt;=2021, "Medium", "Long term"))</f>
        <v>New</v>
      </c>
      <c r="P250">
        <v>39</v>
      </c>
      <c r="Q250" t="str">
        <f t="shared" si="14"/>
        <v>Medium</v>
      </c>
      <c r="R250">
        <v>0.27</v>
      </c>
      <c r="S250" t="str">
        <f t="shared" si="15"/>
        <v>Medium</v>
      </c>
    </row>
    <row r="251" spans="1:19" x14ac:dyDescent="0.35">
      <c r="A251" t="s">
        <v>3825</v>
      </c>
      <c r="B251">
        <v>59</v>
      </c>
      <c r="C251" t="str">
        <f t="shared" si="12"/>
        <v>55-65</v>
      </c>
      <c r="D251" t="s">
        <v>14</v>
      </c>
      <c r="E251" t="s">
        <v>35</v>
      </c>
      <c r="F251">
        <v>97.36</v>
      </c>
      <c r="G251">
        <v>8</v>
      </c>
      <c r="H251">
        <f>Table1[[#This Row],[total_orders]]*Table1[[#This Row],[avg_order_value]]</f>
        <v>778.88</v>
      </c>
      <c r="I251">
        <v>11</v>
      </c>
      <c r="J251">
        <v>0</v>
      </c>
      <c r="K251" t="s">
        <v>23</v>
      </c>
      <c r="L251">
        <v>54</v>
      </c>
      <c r="M251" t="str">
        <f t="shared" si="13"/>
        <v>High</v>
      </c>
      <c r="N251" s="1">
        <v>44689</v>
      </c>
      <c r="O251" s="1" t="str">
        <f>IF(YEAR(Table1[[#This Row],[customer_since]])&gt;=2023, "New",IF(YEAR(Table1[[#This Row],[customer_since]])&gt;=2021, "Medium", "Long term"))</f>
        <v>Medium</v>
      </c>
      <c r="P251">
        <v>97</v>
      </c>
      <c r="Q251" t="str">
        <f t="shared" si="14"/>
        <v>High</v>
      </c>
      <c r="R251">
        <v>0.19</v>
      </c>
      <c r="S251" t="str">
        <f t="shared" si="15"/>
        <v>Low</v>
      </c>
    </row>
    <row r="252" spans="1:19" x14ac:dyDescent="0.35">
      <c r="A252" t="s">
        <v>1082</v>
      </c>
      <c r="B252">
        <v>70</v>
      </c>
      <c r="C252" t="str">
        <f t="shared" si="12"/>
        <v>66-69</v>
      </c>
      <c r="D252" t="s">
        <v>14</v>
      </c>
      <c r="E252" t="s">
        <v>18</v>
      </c>
      <c r="F252">
        <v>60.11</v>
      </c>
      <c r="G252">
        <v>10</v>
      </c>
      <c r="H252">
        <f>Table1[[#This Row],[total_orders]]*Table1[[#This Row],[avg_order_value]]</f>
        <v>601.1</v>
      </c>
      <c r="I252">
        <v>9</v>
      </c>
      <c r="J252">
        <v>0</v>
      </c>
      <c r="K252" t="s">
        <v>19</v>
      </c>
      <c r="L252">
        <v>31.3</v>
      </c>
      <c r="M252" t="str">
        <f t="shared" si="13"/>
        <v>Medium</v>
      </c>
      <c r="N252" s="1">
        <v>45228</v>
      </c>
      <c r="O252" s="1" t="str">
        <f>IF(YEAR(Table1[[#This Row],[customer_since]])&gt;=2023, "New",IF(YEAR(Table1[[#This Row],[customer_since]])&gt;=2021, "Medium", "Long term"))</f>
        <v>New</v>
      </c>
      <c r="P252">
        <v>32</v>
      </c>
      <c r="Q252" t="str">
        <f t="shared" si="14"/>
        <v>Low</v>
      </c>
      <c r="R252">
        <v>0.16</v>
      </c>
      <c r="S252" t="str">
        <f t="shared" si="15"/>
        <v>Low</v>
      </c>
    </row>
    <row r="253" spans="1:19" x14ac:dyDescent="0.35">
      <c r="A253" t="s">
        <v>1613</v>
      </c>
      <c r="B253">
        <v>30</v>
      </c>
      <c r="C253" t="str">
        <f t="shared" si="12"/>
        <v>26-35</v>
      </c>
      <c r="D253" t="s">
        <v>21</v>
      </c>
      <c r="E253" t="s">
        <v>35</v>
      </c>
      <c r="F253">
        <v>105.22</v>
      </c>
      <c r="G253">
        <v>5</v>
      </c>
      <c r="H253">
        <f>Table1[[#This Row],[total_orders]]*Table1[[#This Row],[avg_order_value]]</f>
        <v>526.1</v>
      </c>
      <c r="I253">
        <v>318</v>
      </c>
      <c r="J253">
        <v>0</v>
      </c>
      <c r="K253" t="s">
        <v>40</v>
      </c>
      <c r="L253">
        <v>96.7</v>
      </c>
      <c r="M253" t="str">
        <f t="shared" si="13"/>
        <v>High</v>
      </c>
      <c r="N253" s="1">
        <v>45813</v>
      </c>
      <c r="O253" s="1" t="str">
        <f>IF(YEAR(Table1[[#This Row],[customer_since]])&gt;=2023, "New",IF(YEAR(Table1[[#This Row],[customer_since]])&gt;=2021, "Medium", "Long term"))</f>
        <v>New</v>
      </c>
      <c r="P253">
        <v>13</v>
      </c>
      <c r="Q253" t="str">
        <f t="shared" si="14"/>
        <v>Low</v>
      </c>
      <c r="R253">
        <v>0.13</v>
      </c>
      <c r="S253" t="str">
        <f t="shared" si="15"/>
        <v>Low</v>
      </c>
    </row>
    <row r="254" spans="1:19" x14ac:dyDescent="0.35">
      <c r="A254" t="s">
        <v>1534</v>
      </c>
      <c r="B254">
        <v>61</v>
      </c>
      <c r="C254" t="str">
        <f t="shared" si="12"/>
        <v>55-65</v>
      </c>
      <c r="D254" t="s">
        <v>21</v>
      </c>
      <c r="E254" t="s">
        <v>15</v>
      </c>
      <c r="F254">
        <v>194.48</v>
      </c>
      <c r="G254">
        <v>12</v>
      </c>
      <c r="H254">
        <f>Table1[[#This Row],[total_orders]]*Table1[[#This Row],[avg_order_value]]</f>
        <v>2333.7599999999998</v>
      </c>
      <c r="I254">
        <v>360</v>
      </c>
      <c r="J254">
        <v>0</v>
      </c>
      <c r="K254" t="s">
        <v>16</v>
      </c>
      <c r="L254">
        <v>40.799999999999997</v>
      </c>
      <c r="M254" t="str">
        <f t="shared" si="13"/>
        <v>Medium</v>
      </c>
      <c r="N254" s="1">
        <v>44181</v>
      </c>
      <c r="O254" s="1" t="str">
        <f>IF(YEAR(Table1[[#This Row],[customer_since]])&gt;=2023, "New",IF(YEAR(Table1[[#This Row],[customer_since]])&gt;=2021, "Medium", "Long term"))</f>
        <v>Long term</v>
      </c>
      <c r="P254">
        <v>49</v>
      </c>
      <c r="Q254" t="str">
        <f t="shared" si="14"/>
        <v>Medium</v>
      </c>
      <c r="R254">
        <v>0.4</v>
      </c>
      <c r="S254" t="str">
        <f t="shared" si="15"/>
        <v>Medium</v>
      </c>
    </row>
    <row r="255" spans="1:19" x14ac:dyDescent="0.35">
      <c r="A255" t="s">
        <v>2862</v>
      </c>
      <c r="B255">
        <v>39</v>
      </c>
      <c r="C255" t="str">
        <f t="shared" si="12"/>
        <v>36-45</v>
      </c>
      <c r="D255" t="s">
        <v>21</v>
      </c>
      <c r="E255" t="s">
        <v>15</v>
      </c>
      <c r="F255">
        <v>52.04</v>
      </c>
      <c r="G255">
        <v>13</v>
      </c>
      <c r="H255">
        <f>Table1[[#This Row],[total_orders]]*Table1[[#This Row],[avg_order_value]]</f>
        <v>676.52</v>
      </c>
      <c r="I255">
        <v>92</v>
      </c>
      <c r="J255">
        <v>0</v>
      </c>
      <c r="K255" t="s">
        <v>40</v>
      </c>
      <c r="L255">
        <v>71.5</v>
      </c>
      <c r="M255" t="str">
        <f t="shared" si="13"/>
        <v>High</v>
      </c>
      <c r="N255" s="1">
        <v>44793</v>
      </c>
      <c r="O255" s="1" t="str">
        <f>IF(YEAR(Table1[[#This Row],[customer_since]])&gt;=2023, "New",IF(YEAR(Table1[[#This Row],[customer_since]])&gt;=2021, "Medium", "Long term"))</f>
        <v>Medium</v>
      </c>
      <c r="P255">
        <v>37</v>
      </c>
      <c r="Q255" t="str">
        <f t="shared" si="14"/>
        <v>Medium</v>
      </c>
      <c r="R255">
        <v>0.09</v>
      </c>
      <c r="S255" t="str">
        <f t="shared" si="15"/>
        <v>Low</v>
      </c>
    </row>
    <row r="256" spans="1:19" x14ac:dyDescent="0.35">
      <c r="A256" t="s">
        <v>2862</v>
      </c>
      <c r="B256">
        <v>71</v>
      </c>
      <c r="C256" t="str">
        <f t="shared" si="12"/>
        <v>66-69</v>
      </c>
      <c r="D256" t="s">
        <v>21</v>
      </c>
      <c r="E256" t="s">
        <v>22</v>
      </c>
      <c r="G256">
        <v>6</v>
      </c>
      <c r="H256">
        <f>Table1[[#This Row],[total_orders]]*Table1[[#This Row],[avg_order_value]]</f>
        <v>0</v>
      </c>
      <c r="I256">
        <v>334</v>
      </c>
      <c r="J256">
        <v>0</v>
      </c>
      <c r="K256" t="s">
        <v>16</v>
      </c>
      <c r="L256">
        <v>68.7</v>
      </c>
      <c r="M256" t="str">
        <f t="shared" si="13"/>
        <v>High</v>
      </c>
      <c r="N256" s="1">
        <v>45623</v>
      </c>
      <c r="O256" s="1" t="str">
        <f>IF(YEAR(Table1[[#This Row],[customer_since]])&gt;=2023, "New",IF(YEAR(Table1[[#This Row],[customer_since]])&gt;=2021, "Medium", "Long term"))</f>
        <v>New</v>
      </c>
      <c r="P256">
        <v>87</v>
      </c>
      <c r="Q256" t="str">
        <f t="shared" si="14"/>
        <v>High</v>
      </c>
      <c r="R256">
        <v>0.4</v>
      </c>
      <c r="S256" t="str">
        <f t="shared" si="15"/>
        <v>Medium</v>
      </c>
    </row>
    <row r="257" spans="1:19" x14ac:dyDescent="0.35">
      <c r="A257" t="s">
        <v>3779</v>
      </c>
      <c r="B257">
        <v>48</v>
      </c>
      <c r="C257" t="str">
        <f t="shared" si="12"/>
        <v>46-55</v>
      </c>
      <c r="D257" t="s">
        <v>21</v>
      </c>
      <c r="E257" t="s">
        <v>15</v>
      </c>
      <c r="F257">
        <v>117.51</v>
      </c>
      <c r="G257">
        <v>8</v>
      </c>
      <c r="H257">
        <f>Table1[[#This Row],[total_orders]]*Table1[[#This Row],[avg_order_value]]</f>
        <v>940.08</v>
      </c>
      <c r="I257">
        <v>90</v>
      </c>
      <c r="J257">
        <v>0</v>
      </c>
      <c r="K257" t="s">
        <v>23</v>
      </c>
      <c r="L257">
        <v>84.5</v>
      </c>
      <c r="M257" t="str">
        <f t="shared" si="13"/>
        <v>High</v>
      </c>
      <c r="N257" s="1">
        <v>45379</v>
      </c>
      <c r="O257" s="1" t="str">
        <f>IF(YEAR(Table1[[#This Row],[customer_since]])&gt;=2023, "New",IF(YEAR(Table1[[#This Row],[customer_since]])&gt;=2021, "Medium", "Long term"))</f>
        <v>New</v>
      </c>
      <c r="P257">
        <v>24</v>
      </c>
      <c r="Q257" t="str">
        <f t="shared" si="14"/>
        <v>Low</v>
      </c>
      <c r="R257">
        <v>0.61</v>
      </c>
      <c r="S257" t="str">
        <f t="shared" si="15"/>
        <v>High</v>
      </c>
    </row>
    <row r="258" spans="1:19" x14ac:dyDescent="0.35">
      <c r="A258" t="s">
        <v>2578</v>
      </c>
      <c r="B258">
        <v>35</v>
      </c>
      <c r="C258" t="str">
        <f t="shared" ref="C258:C321" si="16">IF(B258&lt;=25,"18-25",IF(B258&lt;=35,"26-35",IF(B258&lt;=45,"36-45",IF(B258&lt;=55,"46-55",IF(B258&lt;=65,"55-65","66-69")))))</f>
        <v>26-35</v>
      </c>
      <c r="D258" t="s">
        <v>21</v>
      </c>
      <c r="E258" t="s">
        <v>50</v>
      </c>
      <c r="F258">
        <v>225.43</v>
      </c>
      <c r="G258">
        <v>9</v>
      </c>
      <c r="H258">
        <f>Table1[[#This Row],[total_orders]]*Table1[[#This Row],[avg_order_value]]</f>
        <v>2028.8700000000001</v>
      </c>
      <c r="I258">
        <v>166</v>
      </c>
      <c r="J258">
        <v>0</v>
      </c>
      <c r="K258" t="s">
        <v>19</v>
      </c>
      <c r="L258">
        <v>20.7</v>
      </c>
      <c r="M258" t="str">
        <f t="shared" ref="M258:M321" si="17">IF(L258&lt;=20,"Low",IF(L258&lt;=50,"Medium","High"))</f>
        <v>Medium</v>
      </c>
      <c r="N258" s="1">
        <v>44215</v>
      </c>
      <c r="O258" s="1" t="str">
        <f>IF(YEAR(Table1[[#This Row],[customer_since]])&gt;=2023, "New",IF(YEAR(Table1[[#This Row],[customer_since]])&gt;=2021, "Medium", "Long term"))</f>
        <v>Medium</v>
      </c>
      <c r="P258">
        <v>92</v>
      </c>
      <c r="Q258" t="str">
        <f t="shared" ref="Q258:Q321" si="18">IF(P258&lt;=33,"Low",IF(P258&lt;=66,"Medium","High"))</f>
        <v>High</v>
      </c>
      <c r="R258">
        <v>0.52</v>
      </c>
      <c r="S258" t="str">
        <f t="shared" ref="S258:S321" si="19">IF(R258&lt;=0.2,"Low",IF(R258&lt;=0.5,"Medium","High"))</f>
        <v>High</v>
      </c>
    </row>
    <row r="259" spans="1:19" x14ac:dyDescent="0.35">
      <c r="A259" t="s">
        <v>3749</v>
      </c>
      <c r="B259">
        <v>51</v>
      </c>
      <c r="C259" t="str">
        <f t="shared" si="16"/>
        <v>46-55</v>
      </c>
      <c r="D259" t="s">
        <v>21</v>
      </c>
      <c r="E259" t="s">
        <v>44</v>
      </c>
      <c r="F259">
        <v>64.17</v>
      </c>
      <c r="G259">
        <v>5</v>
      </c>
      <c r="H259">
        <f>Table1[[#This Row],[total_orders]]*Table1[[#This Row],[avg_order_value]]</f>
        <v>320.85000000000002</v>
      </c>
      <c r="I259">
        <v>361</v>
      </c>
      <c r="J259">
        <v>0</v>
      </c>
      <c r="K259" t="s">
        <v>16</v>
      </c>
      <c r="L259">
        <v>99.9</v>
      </c>
      <c r="M259" t="str">
        <f t="shared" si="17"/>
        <v>High</v>
      </c>
      <c r="N259" s="1">
        <v>44348</v>
      </c>
      <c r="O259" s="1" t="str">
        <f>IF(YEAR(Table1[[#This Row],[customer_since]])&gt;=2023, "New",IF(YEAR(Table1[[#This Row],[customer_since]])&gt;=2021, "Medium", "Long term"))</f>
        <v>Medium</v>
      </c>
      <c r="P259">
        <v>70</v>
      </c>
      <c r="Q259" t="str">
        <f t="shared" si="18"/>
        <v>High</v>
      </c>
      <c r="R259">
        <v>0.16</v>
      </c>
      <c r="S259" t="str">
        <f t="shared" si="19"/>
        <v>Low</v>
      </c>
    </row>
    <row r="260" spans="1:19" x14ac:dyDescent="0.35">
      <c r="A260" t="s">
        <v>3231</v>
      </c>
      <c r="B260">
        <v>26</v>
      </c>
      <c r="C260" t="str">
        <f t="shared" si="16"/>
        <v>26-35</v>
      </c>
      <c r="D260" t="s">
        <v>14</v>
      </c>
      <c r="E260" t="s">
        <v>28</v>
      </c>
      <c r="F260">
        <v>98.33</v>
      </c>
      <c r="G260">
        <v>11</v>
      </c>
      <c r="H260">
        <f>Table1[[#This Row],[total_orders]]*Table1[[#This Row],[avg_order_value]]</f>
        <v>1081.6299999999999</v>
      </c>
      <c r="I260">
        <v>344</v>
      </c>
      <c r="J260">
        <v>0</v>
      </c>
      <c r="K260" t="s">
        <v>23</v>
      </c>
      <c r="L260">
        <v>27.8</v>
      </c>
      <c r="M260" t="str">
        <f t="shared" si="17"/>
        <v>Medium</v>
      </c>
      <c r="N260" s="1">
        <v>44682</v>
      </c>
      <c r="O260" s="1" t="str">
        <f>IF(YEAR(Table1[[#This Row],[customer_since]])&gt;=2023, "New",IF(YEAR(Table1[[#This Row],[customer_since]])&gt;=2021, "Medium", "Long term"))</f>
        <v>Medium</v>
      </c>
      <c r="P260">
        <v>15</v>
      </c>
      <c r="Q260" t="str">
        <f t="shared" si="18"/>
        <v>Low</v>
      </c>
      <c r="R260">
        <v>0.24</v>
      </c>
      <c r="S260" t="str">
        <f t="shared" si="19"/>
        <v>Medium</v>
      </c>
    </row>
    <row r="261" spans="1:19" x14ac:dyDescent="0.35">
      <c r="A261" t="s">
        <v>136</v>
      </c>
      <c r="B261">
        <v>35</v>
      </c>
      <c r="C261" t="str">
        <f t="shared" si="16"/>
        <v>26-35</v>
      </c>
      <c r="D261" t="s">
        <v>21</v>
      </c>
      <c r="E261" t="s">
        <v>18</v>
      </c>
      <c r="F261">
        <v>55.27</v>
      </c>
      <c r="G261">
        <v>15</v>
      </c>
      <c r="H261">
        <f>Table1[[#This Row],[total_orders]]*Table1[[#This Row],[avg_order_value]]</f>
        <v>829.05000000000007</v>
      </c>
      <c r="I261">
        <v>271</v>
      </c>
      <c r="J261">
        <v>0</v>
      </c>
      <c r="K261" t="s">
        <v>19</v>
      </c>
      <c r="L261">
        <v>31.8</v>
      </c>
      <c r="M261" t="str">
        <f t="shared" si="17"/>
        <v>Medium</v>
      </c>
      <c r="N261" s="1">
        <v>44739</v>
      </c>
      <c r="O261" s="1" t="str">
        <f>IF(YEAR(Table1[[#This Row],[customer_since]])&gt;=2023, "New",IF(YEAR(Table1[[#This Row],[customer_since]])&gt;=2021, "Medium", "Long term"))</f>
        <v>Medium</v>
      </c>
      <c r="P261">
        <v>18</v>
      </c>
      <c r="Q261" t="str">
        <f t="shared" si="18"/>
        <v>Low</v>
      </c>
      <c r="R261">
        <v>0.12</v>
      </c>
      <c r="S261" t="str">
        <f t="shared" si="19"/>
        <v>Low</v>
      </c>
    </row>
    <row r="262" spans="1:19" x14ac:dyDescent="0.35">
      <c r="A262" t="s">
        <v>552</v>
      </c>
      <c r="B262">
        <v>19</v>
      </c>
      <c r="C262" t="str">
        <f t="shared" si="16"/>
        <v>18-25</v>
      </c>
      <c r="D262" t="s">
        <v>14</v>
      </c>
      <c r="E262" t="s">
        <v>15</v>
      </c>
      <c r="F262">
        <v>32.44</v>
      </c>
      <c r="G262">
        <v>8</v>
      </c>
      <c r="H262">
        <f>Table1[[#This Row],[total_orders]]*Table1[[#This Row],[avg_order_value]]</f>
        <v>259.52</v>
      </c>
      <c r="I262">
        <v>43</v>
      </c>
      <c r="J262">
        <v>0</v>
      </c>
      <c r="K262" t="s">
        <v>29</v>
      </c>
      <c r="L262">
        <v>0</v>
      </c>
      <c r="M262" t="str">
        <f t="shared" si="17"/>
        <v>Low</v>
      </c>
      <c r="N262" s="1">
        <v>45424</v>
      </c>
      <c r="O262" s="1" t="str">
        <f>IF(YEAR(Table1[[#This Row],[customer_since]])&gt;=2023, "New",IF(YEAR(Table1[[#This Row],[customer_since]])&gt;=2021, "Medium", "Long term"))</f>
        <v>New</v>
      </c>
      <c r="P262">
        <v>98</v>
      </c>
      <c r="Q262" t="str">
        <f t="shared" si="18"/>
        <v>High</v>
      </c>
      <c r="R262">
        <v>0.13</v>
      </c>
      <c r="S262" t="str">
        <f t="shared" si="19"/>
        <v>Low</v>
      </c>
    </row>
    <row r="263" spans="1:19" x14ac:dyDescent="0.35">
      <c r="A263" t="s">
        <v>552</v>
      </c>
      <c r="B263">
        <v>23</v>
      </c>
      <c r="C263" t="str">
        <f t="shared" si="16"/>
        <v>18-25</v>
      </c>
      <c r="D263" t="s">
        <v>14</v>
      </c>
      <c r="E263" t="s">
        <v>18</v>
      </c>
      <c r="F263">
        <v>40.299999999999997</v>
      </c>
      <c r="G263">
        <v>7</v>
      </c>
      <c r="H263">
        <f>Table1[[#This Row],[total_orders]]*Table1[[#This Row],[avg_order_value]]</f>
        <v>282.09999999999997</v>
      </c>
      <c r="I263">
        <v>141</v>
      </c>
      <c r="J263">
        <v>0</v>
      </c>
      <c r="K263" t="s">
        <v>40</v>
      </c>
      <c r="L263">
        <v>93.6</v>
      </c>
      <c r="M263" t="str">
        <f t="shared" si="17"/>
        <v>High</v>
      </c>
      <c r="N263" s="1">
        <v>45349</v>
      </c>
      <c r="O263" s="1" t="str">
        <f>IF(YEAR(Table1[[#This Row],[customer_since]])&gt;=2023, "New",IF(YEAR(Table1[[#This Row],[customer_since]])&gt;=2021, "Medium", "Long term"))</f>
        <v>New</v>
      </c>
      <c r="P263">
        <v>72</v>
      </c>
      <c r="Q263" t="str">
        <f t="shared" si="18"/>
        <v>High</v>
      </c>
      <c r="R263">
        <v>0.1</v>
      </c>
      <c r="S263" t="str">
        <f t="shared" si="19"/>
        <v>Low</v>
      </c>
    </row>
    <row r="264" spans="1:19" x14ac:dyDescent="0.35">
      <c r="A264" t="s">
        <v>3640</v>
      </c>
      <c r="B264">
        <v>46</v>
      </c>
      <c r="C264" t="str">
        <f t="shared" si="16"/>
        <v>46-55</v>
      </c>
      <c r="D264" t="s">
        <v>14</v>
      </c>
      <c r="E264" t="s">
        <v>52</v>
      </c>
      <c r="F264">
        <v>135.69</v>
      </c>
      <c r="G264">
        <v>9</v>
      </c>
      <c r="H264">
        <f>Table1[[#This Row],[total_orders]]*Table1[[#This Row],[avg_order_value]]</f>
        <v>1221.21</v>
      </c>
      <c r="I264">
        <v>266</v>
      </c>
      <c r="J264">
        <v>0</v>
      </c>
      <c r="K264" t="s">
        <v>16</v>
      </c>
      <c r="L264">
        <v>32.700000000000003</v>
      </c>
      <c r="M264" t="str">
        <f t="shared" si="17"/>
        <v>Medium</v>
      </c>
      <c r="N264" s="1">
        <v>45317</v>
      </c>
      <c r="O264" s="1" t="str">
        <f>IF(YEAR(Table1[[#This Row],[customer_since]])&gt;=2023, "New",IF(YEAR(Table1[[#This Row],[customer_since]])&gt;=2021, "Medium", "Long term"))</f>
        <v>New</v>
      </c>
      <c r="P264">
        <v>98</v>
      </c>
      <c r="Q264" t="str">
        <f t="shared" si="18"/>
        <v>High</v>
      </c>
      <c r="R264">
        <v>0.36</v>
      </c>
      <c r="S264" t="str">
        <f t="shared" si="19"/>
        <v>Medium</v>
      </c>
    </row>
    <row r="265" spans="1:19" x14ac:dyDescent="0.35">
      <c r="A265" t="s">
        <v>3662</v>
      </c>
      <c r="B265">
        <v>32</v>
      </c>
      <c r="C265" t="str">
        <f t="shared" si="16"/>
        <v>26-35</v>
      </c>
      <c r="D265" t="s">
        <v>14</v>
      </c>
      <c r="E265" t="s">
        <v>52</v>
      </c>
      <c r="F265">
        <v>128.08000000000001</v>
      </c>
      <c r="G265">
        <v>12</v>
      </c>
      <c r="H265">
        <f>Table1[[#This Row],[total_orders]]*Table1[[#This Row],[avg_order_value]]</f>
        <v>1536.96</v>
      </c>
      <c r="I265">
        <v>268</v>
      </c>
      <c r="J265">
        <v>0</v>
      </c>
      <c r="K265" t="s">
        <v>29</v>
      </c>
      <c r="L265">
        <v>79.8</v>
      </c>
      <c r="M265" t="str">
        <f t="shared" si="17"/>
        <v>High</v>
      </c>
      <c r="N265" s="1">
        <v>45199</v>
      </c>
      <c r="O265" s="1" t="str">
        <f>IF(YEAR(Table1[[#This Row],[customer_since]])&gt;=2023, "New",IF(YEAR(Table1[[#This Row],[customer_since]])&gt;=2021, "Medium", "Long term"))</f>
        <v>New</v>
      </c>
      <c r="P265">
        <v>7</v>
      </c>
      <c r="Q265" t="str">
        <f t="shared" si="18"/>
        <v>Low</v>
      </c>
      <c r="R265">
        <v>0.56000000000000005</v>
      </c>
      <c r="S265" t="str">
        <f t="shared" si="19"/>
        <v>High</v>
      </c>
    </row>
    <row r="266" spans="1:19" x14ac:dyDescent="0.35">
      <c r="A266" t="s">
        <v>2699</v>
      </c>
      <c r="B266">
        <v>65</v>
      </c>
      <c r="C266" t="str">
        <f t="shared" si="16"/>
        <v>55-65</v>
      </c>
      <c r="D266" t="s">
        <v>21</v>
      </c>
      <c r="E266" t="s">
        <v>44</v>
      </c>
      <c r="F266">
        <v>134.32</v>
      </c>
      <c r="G266">
        <v>9</v>
      </c>
      <c r="H266">
        <f>Table1[[#This Row],[total_orders]]*Table1[[#This Row],[avg_order_value]]</f>
        <v>1208.8799999999999</v>
      </c>
      <c r="I266">
        <v>201</v>
      </c>
      <c r="J266">
        <v>0</v>
      </c>
      <c r="K266" t="s">
        <v>23</v>
      </c>
      <c r="L266">
        <v>18.8</v>
      </c>
      <c r="M266" t="str">
        <f t="shared" si="17"/>
        <v>Low</v>
      </c>
      <c r="N266" s="1">
        <v>45609</v>
      </c>
      <c r="O266" s="1" t="str">
        <f>IF(YEAR(Table1[[#This Row],[customer_since]])&gt;=2023, "New",IF(YEAR(Table1[[#This Row],[customer_since]])&gt;=2021, "Medium", "Long term"))</f>
        <v>New</v>
      </c>
      <c r="P266">
        <v>98</v>
      </c>
      <c r="Q266" t="str">
        <f t="shared" si="18"/>
        <v>High</v>
      </c>
      <c r="R266">
        <v>0.2</v>
      </c>
      <c r="S266" t="str">
        <f t="shared" si="19"/>
        <v>Low</v>
      </c>
    </row>
    <row r="267" spans="1:19" x14ac:dyDescent="0.35">
      <c r="A267" t="s">
        <v>393</v>
      </c>
      <c r="B267">
        <v>57</v>
      </c>
      <c r="C267" t="str">
        <f t="shared" si="16"/>
        <v>55-65</v>
      </c>
      <c r="D267" t="s">
        <v>21</v>
      </c>
      <c r="E267" t="s">
        <v>22</v>
      </c>
      <c r="F267">
        <v>105.8</v>
      </c>
      <c r="G267">
        <v>12</v>
      </c>
      <c r="H267">
        <f>Table1[[#This Row],[total_orders]]*Table1[[#This Row],[avg_order_value]]</f>
        <v>1269.5999999999999</v>
      </c>
      <c r="I267">
        <v>67</v>
      </c>
      <c r="J267">
        <v>0</v>
      </c>
      <c r="K267" t="s">
        <v>23</v>
      </c>
      <c r="L267">
        <v>57.1</v>
      </c>
      <c r="M267" t="str">
        <f t="shared" si="17"/>
        <v>High</v>
      </c>
      <c r="N267" s="1">
        <v>45189</v>
      </c>
      <c r="O267" s="1" t="str">
        <f>IF(YEAR(Table1[[#This Row],[customer_since]])&gt;=2023, "New",IF(YEAR(Table1[[#This Row],[customer_since]])&gt;=2021, "Medium", "Long term"))</f>
        <v>New</v>
      </c>
      <c r="P267">
        <v>82</v>
      </c>
      <c r="Q267" t="str">
        <f t="shared" si="18"/>
        <v>High</v>
      </c>
      <c r="R267">
        <v>0.11</v>
      </c>
      <c r="S267" t="str">
        <f t="shared" si="19"/>
        <v>Low</v>
      </c>
    </row>
    <row r="268" spans="1:19" x14ac:dyDescent="0.35">
      <c r="A268" t="s">
        <v>1400</v>
      </c>
      <c r="B268">
        <v>40</v>
      </c>
      <c r="C268" t="str">
        <f t="shared" si="16"/>
        <v>36-45</v>
      </c>
      <c r="D268" t="s">
        <v>14</v>
      </c>
      <c r="E268" t="s">
        <v>35</v>
      </c>
      <c r="F268">
        <v>72.33</v>
      </c>
      <c r="G268">
        <v>8</v>
      </c>
      <c r="H268">
        <f>Table1[[#This Row],[total_orders]]*Table1[[#This Row],[avg_order_value]]</f>
        <v>578.64</v>
      </c>
      <c r="I268">
        <v>251</v>
      </c>
      <c r="J268">
        <v>0</v>
      </c>
      <c r="K268" t="s">
        <v>40</v>
      </c>
      <c r="L268">
        <v>55</v>
      </c>
      <c r="M268" t="str">
        <f t="shared" si="17"/>
        <v>High</v>
      </c>
      <c r="N268" s="1">
        <v>44738</v>
      </c>
      <c r="O268" s="1" t="str">
        <f>IF(YEAR(Table1[[#This Row],[customer_since]])&gt;=2023, "New",IF(YEAR(Table1[[#This Row],[customer_since]])&gt;=2021, "Medium", "Long term"))</f>
        <v>Medium</v>
      </c>
      <c r="P268">
        <v>76</v>
      </c>
      <c r="Q268" t="str">
        <f t="shared" si="18"/>
        <v>High</v>
      </c>
      <c r="R268">
        <v>0.2</v>
      </c>
      <c r="S268" t="str">
        <f t="shared" si="19"/>
        <v>Low</v>
      </c>
    </row>
    <row r="269" spans="1:19" x14ac:dyDescent="0.35">
      <c r="A269" t="s">
        <v>1400</v>
      </c>
      <c r="B269">
        <v>44</v>
      </c>
      <c r="C269" t="str">
        <f t="shared" si="16"/>
        <v>36-45</v>
      </c>
      <c r="D269" t="s">
        <v>21</v>
      </c>
      <c r="E269" t="s">
        <v>37</v>
      </c>
      <c r="F269">
        <v>54.49</v>
      </c>
      <c r="G269">
        <v>10</v>
      </c>
      <c r="H269">
        <f>Table1[[#This Row],[total_orders]]*Table1[[#This Row],[avg_order_value]]</f>
        <v>544.9</v>
      </c>
      <c r="I269">
        <v>291</v>
      </c>
      <c r="J269">
        <v>0</v>
      </c>
      <c r="K269" t="s">
        <v>16</v>
      </c>
      <c r="L269">
        <v>17.600000000000001</v>
      </c>
      <c r="M269" t="str">
        <f t="shared" si="17"/>
        <v>Low</v>
      </c>
      <c r="N269" s="1">
        <v>44129</v>
      </c>
      <c r="O269" s="1" t="str">
        <f>IF(YEAR(Table1[[#This Row],[customer_since]])&gt;=2023, "New",IF(YEAR(Table1[[#This Row],[customer_since]])&gt;=2021, "Medium", "Long term"))</f>
        <v>Long term</v>
      </c>
      <c r="P269">
        <v>70</v>
      </c>
      <c r="Q269" t="str">
        <f t="shared" si="18"/>
        <v>High</v>
      </c>
      <c r="R269">
        <v>0.27</v>
      </c>
      <c r="S269" t="str">
        <f t="shared" si="19"/>
        <v>Medium</v>
      </c>
    </row>
    <row r="270" spans="1:19" x14ac:dyDescent="0.35">
      <c r="A270" t="s">
        <v>3826</v>
      </c>
      <c r="B270">
        <v>60</v>
      </c>
      <c r="C270" t="str">
        <f t="shared" si="16"/>
        <v>55-65</v>
      </c>
      <c r="D270" t="s">
        <v>25</v>
      </c>
      <c r="E270" t="s">
        <v>52</v>
      </c>
      <c r="F270">
        <v>27.67</v>
      </c>
      <c r="G270">
        <v>6</v>
      </c>
      <c r="H270">
        <f>Table1[[#This Row],[total_orders]]*Table1[[#This Row],[avg_order_value]]</f>
        <v>166.02</v>
      </c>
      <c r="I270">
        <v>21</v>
      </c>
      <c r="J270">
        <v>0</v>
      </c>
      <c r="K270" t="s">
        <v>40</v>
      </c>
      <c r="L270">
        <v>68.900000000000006</v>
      </c>
      <c r="M270" t="str">
        <f t="shared" si="17"/>
        <v>High</v>
      </c>
      <c r="N270" s="1">
        <v>45481</v>
      </c>
      <c r="O270" s="1" t="str">
        <f>IF(YEAR(Table1[[#This Row],[customer_since]])&gt;=2023, "New",IF(YEAR(Table1[[#This Row],[customer_since]])&gt;=2021, "Medium", "Long term"))</f>
        <v>New</v>
      </c>
      <c r="P270">
        <v>30</v>
      </c>
      <c r="Q270" t="str">
        <f t="shared" si="18"/>
        <v>Low</v>
      </c>
      <c r="R270">
        <v>0.21</v>
      </c>
      <c r="S270" t="str">
        <f t="shared" si="19"/>
        <v>Medium</v>
      </c>
    </row>
    <row r="271" spans="1:19" x14ac:dyDescent="0.35">
      <c r="A271" t="s">
        <v>2789</v>
      </c>
      <c r="B271">
        <v>42</v>
      </c>
      <c r="C271" t="str">
        <f t="shared" si="16"/>
        <v>36-45</v>
      </c>
      <c r="D271" t="s">
        <v>21</v>
      </c>
      <c r="E271" t="s">
        <v>52</v>
      </c>
      <c r="F271">
        <v>37.67</v>
      </c>
      <c r="G271">
        <v>9</v>
      </c>
      <c r="H271">
        <f>Table1[[#This Row],[total_orders]]*Table1[[#This Row],[avg_order_value]]</f>
        <v>339.03000000000003</v>
      </c>
      <c r="I271">
        <v>29</v>
      </c>
      <c r="J271">
        <v>0</v>
      </c>
      <c r="K271" t="s">
        <v>23</v>
      </c>
      <c r="L271">
        <v>6.4</v>
      </c>
      <c r="M271" t="str">
        <f t="shared" si="17"/>
        <v>Low</v>
      </c>
      <c r="N271" s="1">
        <v>44082</v>
      </c>
      <c r="O271" s="1" t="str">
        <f>IF(YEAR(Table1[[#This Row],[customer_since]])&gt;=2023, "New",IF(YEAR(Table1[[#This Row],[customer_since]])&gt;=2021, "Medium", "Long term"))</f>
        <v>Long term</v>
      </c>
      <c r="P271">
        <v>97</v>
      </c>
      <c r="Q271" t="str">
        <f t="shared" si="18"/>
        <v>High</v>
      </c>
      <c r="R271">
        <v>0.2</v>
      </c>
      <c r="S271" t="str">
        <f t="shared" si="19"/>
        <v>Low</v>
      </c>
    </row>
    <row r="272" spans="1:19" x14ac:dyDescent="0.35">
      <c r="A272" t="s">
        <v>1832</v>
      </c>
      <c r="B272">
        <v>28</v>
      </c>
      <c r="C272" t="str">
        <f t="shared" si="16"/>
        <v>26-35</v>
      </c>
      <c r="D272" t="s">
        <v>14</v>
      </c>
      <c r="E272" t="s">
        <v>26</v>
      </c>
      <c r="F272">
        <v>119.79</v>
      </c>
      <c r="G272">
        <v>9</v>
      </c>
      <c r="H272">
        <f>Table1[[#This Row],[total_orders]]*Table1[[#This Row],[avg_order_value]]</f>
        <v>1078.1100000000001</v>
      </c>
      <c r="I272">
        <v>127</v>
      </c>
      <c r="J272">
        <v>0</v>
      </c>
      <c r="K272" t="s">
        <v>40</v>
      </c>
      <c r="L272">
        <v>26</v>
      </c>
      <c r="M272" t="str">
        <f t="shared" si="17"/>
        <v>Medium</v>
      </c>
      <c r="N272" s="1">
        <v>44427</v>
      </c>
      <c r="O272" s="1" t="str">
        <f>IF(YEAR(Table1[[#This Row],[customer_since]])&gt;=2023, "New",IF(YEAR(Table1[[#This Row],[customer_since]])&gt;=2021, "Medium", "Long term"))</f>
        <v>Medium</v>
      </c>
      <c r="P272">
        <v>24</v>
      </c>
      <c r="Q272" t="str">
        <f t="shared" si="18"/>
        <v>Low</v>
      </c>
      <c r="R272">
        <v>0.18</v>
      </c>
      <c r="S272" t="str">
        <f t="shared" si="19"/>
        <v>Low</v>
      </c>
    </row>
    <row r="273" spans="1:19" x14ac:dyDescent="0.35">
      <c r="A273" t="s">
        <v>2470</v>
      </c>
      <c r="B273">
        <v>44</v>
      </c>
      <c r="C273" t="str">
        <f t="shared" si="16"/>
        <v>36-45</v>
      </c>
      <c r="D273" t="s">
        <v>14</v>
      </c>
      <c r="E273" t="s">
        <v>52</v>
      </c>
      <c r="F273">
        <v>66.209999999999994</v>
      </c>
      <c r="G273">
        <v>9</v>
      </c>
      <c r="H273">
        <f>Table1[[#This Row],[total_orders]]*Table1[[#This Row],[avg_order_value]]</f>
        <v>595.89</v>
      </c>
      <c r="I273">
        <v>74</v>
      </c>
      <c r="J273">
        <v>0</v>
      </c>
      <c r="K273" t="s">
        <v>16</v>
      </c>
      <c r="L273">
        <v>28.7</v>
      </c>
      <c r="M273" t="str">
        <f t="shared" si="17"/>
        <v>Medium</v>
      </c>
      <c r="N273" s="1">
        <v>45153</v>
      </c>
      <c r="O273" s="1" t="str">
        <f>IF(YEAR(Table1[[#This Row],[customer_since]])&gt;=2023, "New",IF(YEAR(Table1[[#This Row],[customer_since]])&gt;=2021, "Medium", "Long term"))</f>
        <v>New</v>
      </c>
      <c r="P273">
        <v>54</v>
      </c>
      <c r="Q273" t="str">
        <f t="shared" si="18"/>
        <v>Medium</v>
      </c>
      <c r="R273">
        <v>0.39</v>
      </c>
      <c r="S273" t="str">
        <f t="shared" si="19"/>
        <v>Medium</v>
      </c>
    </row>
    <row r="274" spans="1:19" x14ac:dyDescent="0.35">
      <c r="A274" t="s">
        <v>711</v>
      </c>
      <c r="B274">
        <v>59</v>
      </c>
      <c r="C274" t="str">
        <f t="shared" si="16"/>
        <v>55-65</v>
      </c>
      <c r="D274" t="s">
        <v>21</v>
      </c>
      <c r="E274" t="s">
        <v>50</v>
      </c>
      <c r="F274">
        <v>25.49</v>
      </c>
      <c r="G274">
        <v>6</v>
      </c>
      <c r="H274">
        <f>Table1[[#This Row],[total_orders]]*Table1[[#This Row],[avg_order_value]]</f>
        <v>152.94</v>
      </c>
      <c r="I274">
        <v>237</v>
      </c>
      <c r="J274">
        <v>0</v>
      </c>
      <c r="K274" t="s">
        <v>40</v>
      </c>
      <c r="L274">
        <v>23.3</v>
      </c>
      <c r="M274" t="str">
        <f t="shared" si="17"/>
        <v>Medium</v>
      </c>
      <c r="N274" s="1">
        <v>44864</v>
      </c>
      <c r="O274" s="1" t="str">
        <f>IF(YEAR(Table1[[#This Row],[customer_since]])&gt;=2023, "New",IF(YEAR(Table1[[#This Row],[customer_since]])&gt;=2021, "Medium", "Long term"))</f>
        <v>Medium</v>
      </c>
      <c r="P274">
        <v>36</v>
      </c>
      <c r="Q274" t="str">
        <f t="shared" si="18"/>
        <v>Medium</v>
      </c>
      <c r="R274">
        <v>0.6</v>
      </c>
      <c r="S274" t="str">
        <f t="shared" si="19"/>
        <v>High</v>
      </c>
    </row>
    <row r="275" spans="1:19" x14ac:dyDescent="0.35">
      <c r="A275" t="s">
        <v>1445</v>
      </c>
      <c r="B275">
        <v>31</v>
      </c>
      <c r="C275" t="str">
        <f t="shared" si="16"/>
        <v>26-35</v>
      </c>
      <c r="D275" t="s">
        <v>21</v>
      </c>
      <c r="E275" t="s">
        <v>37</v>
      </c>
      <c r="F275">
        <v>100.77</v>
      </c>
      <c r="G275">
        <v>5</v>
      </c>
      <c r="H275">
        <f>Table1[[#This Row],[total_orders]]*Table1[[#This Row],[avg_order_value]]</f>
        <v>503.84999999999997</v>
      </c>
      <c r="I275">
        <v>284</v>
      </c>
      <c r="J275">
        <v>0</v>
      </c>
      <c r="K275" t="s">
        <v>40</v>
      </c>
      <c r="L275">
        <v>86.5</v>
      </c>
      <c r="M275" t="str">
        <f t="shared" si="17"/>
        <v>High</v>
      </c>
      <c r="N275" s="1">
        <v>45789</v>
      </c>
      <c r="O275" s="1" t="str">
        <f>IF(YEAR(Table1[[#This Row],[customer_since]])&gt;=2023, "New",IF(YEAR(Table1[[#This Row],[customer_since]])&gt;=2021, "Medium", "Long term"))</f>
        <v>New</v>
      </c>
      <c r="P275">
        <v>84</v>
      </c>
      <c r="Q275" t="str">
        <f t="shared" si="18"/>
        <v>High</v>
      </c>
      <c r="R275">
        <v>0.08</v>
      </c>
      <c r="S275" t="str">
        <f t="shared" si="19"/>
        <v>Low</v>
      </c>
    </row>
    <row r="276" spans="1:19" x14ac:dyDescent="0.35">
      <c r="A276" t="s">
        <v>1341</v>
      </c>
      <c r="B276">
        <v>50</v>
      </c>
      <c r="C276" t="str">
        <f t="shared" si="16"/>
        <v>46-55</v>
      </c>
      <c r="D276" t="s">
        <v>14</v>
      </c>
      <c r="E276" t="s">
        <v>22</v>
      </c>
      <c r="F276">
        <v>101.7</v>
      </c>
      <c r="G276">
        <v>9</v>
      </c>
      <c r="H276">
        <f>Table1[[#This Row],[total_orders]]*Table1[[#This Row],[avg_order_value]]</f>
        <v>915.30000000000007</v>
      </c>
      <c r="I276">
        <v>316</v>
      </c>
      <c r="J276">
        <v>0</v>
      </c>
      <c r="K276" t="s">
        <v>29</v>
      </c>
      <c r="L276">
        <v>78.400000000000006</v>
      </c>
      <c r="M276" t="str">
        <f t="shared" si="17"/>
        <v>High</v>
      </c>
      <c r="N276" s="1">
        <v>44116</v>
      </c>
      <c r="O276" s="1" t="str">
        <f>IF(YEAR(Table1[[#This Row],[customer_since]])&gt;=2023, "New",IF(YEAR(Table1[[#This Row],[customer_since]])&gt;=2021, "Medium", "Long term"))</f>
        <v>Long term</v>
      </c>
      <c r="P276">
        <v>82</v>
      </c>
      <c r="Q276" t="str">
        <f t="shared" si="18"/>
        <v>High</v>
      </c>
      <c r="R276">
        <v>0.5</v>
      </c>
      <c r="S276" t="str">
        <f t="shared" si="19"/>
        <v>Medium</v>
      </c>
    </row>
    <row r="277" spans="1:19" x14ac:dyDescent="0.35">
      <c r="A277" t="s">
        <v>1341</v>
      </c>
      <c r="B277">
        <v>47</v>
      </c>
      <c r="C277" t="str">
        <f t="shared" si="16"/>
        <v>46-55</v>
      </c>
      <c r="D277" t="s">
        <v>21</v>
      </c>
      <c r="E277" t="s">
        <v>15</v>
      </c>
      <c r="F277">
        <v>113.12</v>
      </c>
      <c r="G277">
        <v>12</v>
      </c>
      <c r="H277">
        <f>Table1[[#This Row],[total_orders]]*Table1[[#This Row],[avg_order_value]]</f>
        <v>1357.44</v>
      </c>
      <c r="I277">
        <v>202</v>
      </c>
      <c r="J277">
        <v>0</v>
      </c>
      <c r="K277" t="s">
        <v>19</v>
      </c>
      <c r="L277">
        <v>14.4</v>
      </c>
      <c r="M277" t="str">
        <f t="shared" si="17"/>
        <v>Low</v>
      </c>
      <c r="N277" s="1">
        <v>45678</v>
      </c>
      <c r="O277" s="1" t="str">
        <f>IF(YEAR(Table1[[#This Row],[customer_since]])&gt;=2023, "New",IF(YEAR(Table1[[#This Row],[customer_since]])&gt;=2021, "Medium", "Long term"))</f>
        <v>New</v>
      </c>
      <c r="P277">
        <v>80</v>
      </c>
      <c r="Q277" t="str">
        <f t="shared" si="18"/>
        <v>High</v>
      </c>
      <c r="R277">
        <v>0.11</v>
      </c>
      <c r="S277" t="str">
        <f t="shared" si="19"/>
        <v>Low</v>
      </c>
    </row>
    <row r="278" spans="1:19" x14ac:dyDescent="0.35">
      <c r="A278" t="s">
        <v>1440</v>
      </c>
      <c r="B278">
        <v>46</v>
      </c>
      <c r="C278" t="str">
        <f t="shared" si="16"/>
        <v>46-55</v>
      </c>
      <c r="D278" t="s">
        <v>14</v>
      </c>
      <c r="E278" t="s">
        <v>50</v>
      </c>
      <c r="F278">
        <v>26.05</v>
      </c>
      <c r="G278">
        <v>6</v>
      </c>
      <c r="H278">
        <f>Table1[[#This Row],[total_orders]]*Table1[[#This Row],[avg_order_value]]</f>
        <v>156.30000000000001</v>
      </c>
      <c r="I278">
        <v>319</v>
      </c>
      <c r="J278">
        <v>0</v>
      </c>
      <c r="K278" t="s">
        <v>16</v>
      </c>
      <c r="L278">
        <v>60.5</v>
      </c>
      <c r="M278" t="str">
        <f t="shared" si="17"/>
        <v>High</v>
      </c>
      <c r="N278" s="1">
        <v>44703</v>
      </c>
      <c r="O278" s="1" t="str">
        <f>IF(YEAR(Table1[[#This Row],[customer_since]])&gt;=2023, "New",IF(YEAR(Table1[[#This Row],[customer_since]])&gt;=2021, "Medium", "Long term"))</f>
        <v>Medium</v>
      </c>
      <c r="P278">
        <v>84</v>
      </c>
      <c r="Q278" t="str">
        <f t="shared" si="18"/>
        <v>High</v>
      </c>
      <c r="R278">
        <v>7.0000000000000007E-2</v>
      </c>
      <c r="S278" t="str">
        <f t="shared" si="19"/>
        <v>Low</v>
      </c>
    </row>
    <row r="279" spans="1:19" x14ac:dyDescent="0.35">
      <c r="A279" t="s">
        <v>1440</v>
      </c>
      <c r="B279">
        <v>39</v>
      </c>
      <c r="C279" t="str">
        <f t="shared" si="16"/>
        <v>36-45</v>
      </c>
      <c r="D279" t="s">
        <v>14</v>
      </c>
      <c r="E279" t="s">
        <v>35</v>
      </c>
      <c r="F279">
        <v>44.56</v>
      </c>
      <c r="G279">
        <v>10</v>
      </c>
      <c r="H279">
        <f>Table1[[#This Row],[total_orders]]*Table1[[#This Row],[avg_order_value]]</f>
        <v>445.6</v>
      </c>
      <c r="I279">
        <v>273</v>
      </c>
      <c r="J279">
        <v>0</v>
      </c>
      <c r="K279" t="s">
        <v>23</v>
      </c>
      <c r="L279">
        <v>72</v>
      </c>
      <c r="M279" t="str">
        <f t="shared" si="17"/>
        <v>High</v>
      </c>
      <c r="N279" s="1">
        <v>45725</v>
      </c>
      <c r="O279" s="1" t="str">
        <f>IF(YEAR(Table1[[#This Row],[customer_since]])&gt;=2023, "New",IF(YEAR(Table1[[#This Row],[customer_since]])&gt;=2021, "Medium", "Long term"))</f>
        <v>New</v>
      </c>
      <c r="P279">
        <v>89</v>
      </c>
      <c r="Q279" t="str">
        <f t="shared" si="18"/>
        <v>High</v>
      </c>
      <c r="R279">
        <v>0.43</v>
      </c>
      <c r="S279" t="str">
        <f t="shared" si="19"/>
        <v>Medium</v>
      </c>
    </row>
    <row r="280" spans="1:19" x14ac:dyDescent="0.35">
      <c r="A280" t="s">
        <v>2975</v>
      </c>
      <c r="B280">
        <v>76</v>
      </c>
      <c r="C280" t="str">
        <f t="shared" si="16"/>
        <v>66-69</v>
      </c>
      <c r="D280" t="s">
        <v>21</v>
      </c>
      <c r="E280" t="s">
        <v>28</v>
      </c>
      <c r="F280">
        <v>153.54</v>
      </c>
      <c r="G280">
        <v>12</v>
      </c>
      <c r="H280">
        <f>Table1[[#This Row],[total_orders]]*Table1[[#This Row],[avg_order_value]]</f>
        <v>1842.48</v>
      </c>
      <c r="I280">
        <v>152</v>
      </c>
      <c r="J280">
        <v>0</v>
      </c>
      <c r="K280" t="s">
        <v>16</v>
      </c>
      <c r="L280">
        <v>58.9</v>
      </c>
      <c r="M280" t="str">
        <f t="shared" si="17"/>
        <v>High</v>
      </c>
      <c r="N280" s="1">
        <v>44087</v>
      </c>
      <c r="O280" s="1" t="str">
        <f>IF(YEAR(Table1[[#This Row],[customer_since]])&gt;=2023, "New",IF(YEAR(Table1[[#This Row],[customer_since]])&gt;=2021, "Medium", "Long term"))</f>
        <v>Long term</v>
      </c>
      <c r="P280">
        <v>20</v>
      </c>
      <c r="Q280" t="str">
        <f t="shared" si="18"/>
        <v>Low</v>
      </c>
      <c r="R280">
        <v>0.22</v>
      </c>
      <c r="S280" t="str">
        <f t="shared" si="19"/>
        <v>Medium</v>
      </c>
    </row>
    <row r="281" spans="1:19" x14ac:dyDescent="0.35">
      <c r="A281" t="s">
        <v>931</v>
      </c>
      <c r="B281">
        <v>47</v>
      </c>
      <c r="C281" t="str">
        <f t="shared" si="16"/>
        <v>46-55</v>
      </c>
      <c r="D281" t="s">
        <v>21</v>
      </c>
      <c r="E281" t="s">
        <v>35</v>
      </c>
      <c r="F281">
        <v>63.1</v>
      </c>
      <c r="G281">
        <v>11</v>
      </c>
      <c r="H281">
        <f>Table1[[#This Row],[total_orders]]*Table1[[#This Row],[avg_order_value]]</f>
        <v>694.1</v>
      </c>
      <c r="I281">
        <v>301</v>
      </c>
      <c r="J281">
        <v>0</v>
      </c>
      <c r="K281" t="s">
        <v>19</v>
      </c>
      <c r="L281">
        <v>17</v>
      </c>
      <c r="M281" t="str">
        <f t="shared" si="17"/>
        <v>Low</v>
      </c>
      <c r="N281" s="1">
        <v>44599</v>
      </c>
      <c r="O281" s="1" t="str">
        <f>IF(YEAR(Table1[[#This Row],[customer_since]])&gt;=2023, "New",IF(YEAR(Table1[[#This Row],[customer_since]])&gt;=2021, "Medium", "Long term"))</f>
        <v>Medium</v>
      </c>
      <c r="P281">
        <v>3</v>
      </c>
      <c r="Q281" t="str">
        <f t="shared" si="18"/>
        <v>Low</v>
      </c>
      <c r="R281">
        <v>0.67</v>
      </c>
      <c r="S281" t="str">
        <f t="shared" si="19"/>
        <v>High</v>
      </c>
    </row>
    <row r="282" spans="1:19" x14ac:dyDescent="0.35">
      <c r="A282" t="s">
        <v>931</v>
      </c>
      <c r="B282">
        <v>51</v>
      </c>
      <c r="C282" t="str">
        <f t="shared" si="16"/>
        <v>46-55</v>
      </c>
      <c r="D282" t="s">
        <v>14</v>
      </c>
      <c r="E282" t="s">
        <v>44</v>
      </c>
      <c r="F282">
        <v>88.03</v>
      </c>
      <c r="G282">
        <v>4</v>
      </c>
      <c r="H282">
        <f>Table1[[#This Row],[total_orders]]*Table1[[#This Row],[avg_order_value]]</f>
        <v>352.12</v>
      </c>
      <c r="I282">
        <v>185</v>
      </c>
      <c r="J282">
        <v>0</v>
      </c>
      <c r="K282" t="s">
        <v>19</v>
      </c>
      <c r="L282">
        <v>0.1</v>
      </c>
      <c r="M282" t="str">
        <f t="shared" si="17"/>
        <v>Low</v>
      </c>
      <c r="N282" s="1">
        <v>44586</v>
      </c>
      <c r="O282" s="1" t="str">
        <f>IF(YEAR(Table1[[#This Row],[customer_since]])&gt;=2023, "New",IF(YEAR(Table1[[#This Row],[customer_since]])&gt;=2021, "Medium", "Long term"))</f>
        <v>Medium</v>
      </c>
      <c r="P282">
        <v>69</v>
      </c>
      <c r="Q282" t="str">
        <f t="shared" si="18"/>
        <v>High</v>
      </c>
      <c r="R282">
        <v>0.26</v>
      </c>
      <c r="S282" t="str">
        <f t="shared" si="19"/>
        <v>Medium</v>
      </c>
    </row>
    <row r="283" spans="1:19" x14ac:dyDescent="0.35">
      <c r="A283" t="s">
        <v>338</v>
      </c>
      <c r="B283">
        <v>18</v>
      </c>
      <c r="C283" t="str">
        <f t="shared" si="16"/>
        <v>18-25</v>
      </c>
      <c r="D283" t="s">
        <v>21</v>
      </c>
      <c r="E283" t="s">
        <v>15</v>
      </c>
      <c r="F283">
        <v>56.16</v>
      </c>
      <c r="G283">
        <v>14</v>
      </c>
      <c r="H283">
        <f>Table1[[#This Row],[total_orders]]*Table1[[#This Row],[avg_order_value]]</f>
        <v>786.24</v>
      </c>
      <c r="I283">
        <v>91</v>
      </c>
      <c r="J283">
        <v>0</v>
      </c>
      <c r="K283" t="s">
        <v>29</v>
      </c>
      <c r="L283">
        <v>32.200000000000003</v>
      </c>
      <c r="M283" t="str">
        <f t="shared" si="17"/>
        <v>Medium</v>
      </c>
      <c r="N283" s="1">
        <v>45395</v>
      </c>
      <c r="O283" s="1" t="str">
        <f>IF(YEAR(Table1[[#This Row],[customer_since]])&gt;=2023, "New",IF(YEAR(Table1[[#This Row],[customer_since]])&gt;=2021, "Medium", "Long term"))</f>
        <v>New</v>
      </c>
      <c r="P283">
        <v>38</v>
      </c>
      <c r="Q283" t="str">
        <f t="shared" si="18"/>
        <v>Medium</v>
      </c>
      <c r="R283">
        <v>0.53</v>
      </c>
      <c r="S283" t="str">
        <f t="shared" si="19"/>
        <v>High</v>
      </c>
    </row>
    <row r="284" spans="1:19" x14ac:dyDescent="0.35">
      <c r="A284" t="s">
        <v>586</v>
      </c>
      <c r="B284">
        <v>56</v>
      </c>
      <c r="C284" t="str">
        <f t="shared" si="16"/>
        <v>55-65</v>
      </c>
      <c r="D284" t="s">
        <v>14</v>
      </c>
      <c r="E284" t="s">
        <v>22</v>
      </c>
      <c r="F284">
        <v>31.88</v>
      </c>
      <c r="G284">
        <v>12</v>
      </c>
      <c r="H284">
        <f>Table1[[#This Row],[total_orders]]*Table1[[#This Row],[avg_order_value]]</f>
        <v>382.56</v>
      </c>
      <c r="I284">
        <v>268</v>
      </c>
      <c r="J284">
        <v>0</v>
      </c>
      <c r="K284" t="s">
        <v>29</v>
      </c>
      <c r="L284">
        <v>10.199999999999999</v>
      </c>
      <c r="M284" t="str">
        <f t="shared" si="17"/>
        <v>Low</v>
      </c>
      <c r="N284" s="1">
        <v>45190</v>
      </c>
      <c r="O284" s="1" t="str">
        <f>IF(YEAR(Table1[[#This Row],[customer_since]])&gt;=2023, "New",IF(YEAR(Table1[[#This Row],[customer_since]])&gt;=2021, "Medium", "Long term"))</f>
        <v>New</v>
      </c>
      <c r="P284">
        <v>97</v>
      </c>
      <c r="Q284" t="str">
        <f t="shared" si="18"/>
        <v>High</v>
      </c>
      <c r="R284">
        <v>0.16</v>
      </c>
      <c r="S284" t="str">
        <f t="shared" si="19"/>
        <v>Low</v>
      </c>
    </row>
    <row r="285" spans="1:19" x14ac:dyDescent="0.35">
      <c r="A285" t="s">
        <v>586</v>
      </c>
      <c r="B285">
        <v>58</v>
      </c>
      <c r="C285" t="str">
        <f t="shared" si="16"/>
        <v>55-65</v>
      </c>
      <c r="D285" t="s">
        <v>14</v>
      </c>
      <c r="E285" t="s">
        <v>44</v>
      </c>
      <c r="F285">
        <v>83.96</v>
      </c>
      <c r="G285">
        <v>17</v>
      </c>
      <c r="H285">
        <f>Table1[[#This Row],[total_orders]]*Table1[[#This Row],[avg_order_value]]</f>
        <v>1427.32</v>
      </c>
      <c r="I285">
        <v>335</v>
      </c>
      <c r="J285">
        <v>0</v>
      </c>
      <c r="K285" t="s">
        <v>29</v>
      </c>
      <c r="L285">
        <v>0</v>
      </c>
      <c r="M285" t="str">
        <f t="shared" si="17"/>
        <v>Low</v>
      </c>
      <c r="N285" s="1">
        <v>45350</v>
      </c>
      <c r="O285" s="1" t="str">
        <f>IF(YEAR(Table1[[#This Row],[customer_since]])&gt;=2023, "New",IF(YEAR(Table1[[#This Row],[customer_since]])&gt;=2021, "Medium", "Long term"))</f>
        <v>New</v>
      </c>
      <c r="P285">
        <v>84</v>
      </c>
      <c r="Q285" t="str">
        <f t="shared" si="18"/>
        <v>High</v>
      </c>
      <c r="R285">
        <v>0.13</v>
      </c>
      <c r="S285" t="str">
        <f t="shared" si="19"/>
        <v>Low</v>
      </c>
    </row>
    <row r="286" spans="1:19" x14ac:dyDescent="0.35">
      <c r="A286" t="s">
        <v>1919</v>
      </c>
      <c r="B286">
        <v>34</v>
      </c>
      <c r="C286" t="str">
        <f t="shared" si="16"/>
        <v>26-35</v>
      </c>
      <c r="D286" t="s">
        <v>21</v>
      </c>
      <c r="E286" t="s">
        <v>28</v>
      </c>
      <c r="F286">
        <v>66.52</v>
      </c>
      <c r="G286">
        <v>10</v>
      </c>
      <c r="H286">
        <f>Table1[[#This Row],[total_orders]]*Table1[[#This Row],[avg_order_value]]</f>
        <v>665.19999999999993</v>
      </c>
      <c r="I286">
        <v>248</v>
      </c>
      <c r="J286">
        <v>0</v>
      </c>
      <c r="K286" t="s">
        <v>23</v>
      </c>
      <c r="L286">
        <v>58.7</v>
      </c>
      <c r="M286" t="str">
        <f t="shared" si="17"/>
        <v>High</v>
      </c>
      <c r="N286" s="1">
        <v>45712</v>
      </c>
      <c r="O286" s="1" t="str">
        <f>IF(YEAR(Table1[[#This Row],[customer_since]])&gt;=2023, "New",IF(YEAR(Table1[[#This Row],[customer_since]])&gt;=2021, "Medium", "Long term"))</f>
        <v>New</v>
      </c>
      <c r="P286">
        <v>63</v>
      </c>
      <c r="Q286" t="str">
        <f t="shared" si="18"/>
        <v>Medium</v>
      </c>
      <c r="R286">
        <v>0.65</v>
      </c>
      <c r="S286" t="str">
        <f t="shared" si="19"/>
        <v>High</v>
      </c>
    </row>
    <row r="287" spans="1:19" x14ac:dyDescent="0.35">
      <c r="A287" t="s">
        <v>1156</v>
      </c>
      <c r="B287">
        <v>55</v>
      </c>
      <c r="C287" t="str">
        <f t="shared" si="16"/>
        <v>46-55</v>
      </c>
      <c r="D287" t="s">
        <v>21</v>
      </c>
      <c r="E287" t="s">
        <v>18</v>
      </c>
      <c r="F287">
        <v>68.56</v>
      </c>
      <c r="G287">
        <v>6</v>
      </c>
      <c r="H287">
        <f>Table1[[#This Row],[total_orders]]*Table1[[#This Row],[avg_order_value]]</f>
        <v>411.36</v>
      </c>
      <c r="I287">
        <v>206</v>
      </c>
      <c r="J287">
        <v>0</v>
      </c>
      <c r="K287" t="s">
        <v>16</v>
      </c>
      <c r="L287">
        <v>16.2</v>
      </c>
      <c r="M287" t="str">
        <f t="shared" si="17"/>
        <v>Low</v>
      </c>
      <c r="N287" s="1">
        <v>44324</v>
      </c>
      <c r="O287" s="1" t="str">
        <f>IF(YEAR(Table1[[#This Row],[customer_since]])&gt;=2023, "New",IF(YEAR(Table1[[#This Row],[customer_since]])&gt;=2021, "Medium", "Long term"))</f>
        <v>Medium</v>
      </c>
      <c r="P287">
        <v>34</v>
      </c>
      <c r="Q287" t="str">
        <f t="shared" si="18"/>
        <v>Medium</v>
      </c>
      <c r="R287">
        <v>0.32</v>
      </c>
      <c r="S287" t="str">
        <f t="shared" si="19"/>
        <v>Medium</v>
      </c>
    </row>
    <row r="288" spans="1:19" x14ac:dyDescent="0.35">
      <c r="A288" t="s">
        <v>1387</v>
      </c>
      <c r="B288">
        <v>61</v>
      </c>
      <c r="C288" t="str">
        <f t="shared" si="16"/>
        <v>55-65</v>
      </c>
      <c r="D288" t="s">
        <v>14</v>
      </c>
      <c r="E288" t="s">
        <v>52</v>
      </c>
      <c r="F288">
        <v>69.28</v>
      </c>
      <c r="G288">
        <v>9</v>
      </c>
      <c r="H288">
        <f>Table1[[#This Row],[total_orders]]*Table1[[#This Row],[avg_order_value]]</f>
        <v>623.52</v>
      </c>
      <c r="I288">
        <v>332</v>
      </c>
      <c r="J288">
        <v>0</v>
      </c>
      <c r="K288" t="s">
        <v>19</v>
      </c>
      <c r="L288">
        <v>16.7</v>
      </c>
      <c r="M288" t="str">
        <f t="shared" si="17"/>
        <v>Low</v>
      </c>
      <c r="N288" s="1">
        <v>45236</v>
      </c>
      <c r="O288" s="1" t="str">
        <f>IF(YEAR(Table1[[#This Row],[customer_since]])&gt;=2023, "New",IF(YEAR(Table1[[#This Row],[customer_since]])&gt;=2021, "Medium", "Long term"))</f>
        <v>New</v>
      </c>
      <c r="P288">
        <v>24</v>
      </c>
      <c r="Q288" t="str">
        <f t="shared" si="18"/>
        <v>Low</v>
      </c>
      <c r="R288">
        <v>0.1</v>
      </c>
      <c r="S288" t="str">
        <f t="shared" si="19"/>
        <v>Low</v>
      </c>
    </row>
    <row r="289" spans="1:19" x14ac:dyDescent="0.35">
      <c r="A289" t="s">
        <v>1253</v>
      </c>
      <c r="B289">
        <v>53</v>
      </c>
      <c r="C289" t="str">
        <f t="shared" si="16"/>
        <v>46-55</v>
      </c>
      <c r="D289" t="s">
        <v>21</v>
      </c>
      <c r="E289" t="s">
        <v>18</v>
      </c>
      <c r="F289">
        <v>130.18</v>
      </c>
      <c r="G289">
        <v>5</v>
      </c>
      <c r="H289">
        <f>Table1[[#This Row],[total_orders]]*Table1[[#This Row],[avg_order_value]]</f>
        <v>650.90000000000009</v>
      </c>
      <c r="I289">
        <v>335</v>
      </c>
      <c r="J289">
        <v>0</v>
      </c>
      <c r="K289" t="s">
        <v>19</v>
      </c>
      <c r="L289">
        <v>37.1</v>
      </c>
      <c r="M289" t="str">
        <f t="shared" si="17"/>
        <v>Medium</v>
      </c>
      <c r="N289" s="1">
        <v>44921</v>
      </c>
      <c r="O289" s="1" t="str">
        <f>IF(YEAR(Table1[[#This Row],[customer_since]])&gt;=2023, "New",IF(YEAR(Table1[[#This Row],[customer_since]])&gt;=2021, "Medium", "Long term"))</f>
        <v>Medium</v>
      </c>
      <c r="P289">
        <v>28</v>
      </c>
      <c r="Q289" t="str">
        <f t="shared" si="18"/>
        <v>Low</v>
      </c>
      <c r="R289">
        <v>0.59</v>
      </c>
      <c r="S289" t="str">
        <f t="shared" si="19"/>
        <v>High</v>
      </c>
    </row>
    <row r="290" spans="1:19" x14ac:dyDescent="0.35">
      <c r="A290" t="s">
        <v>1253</v>
      </c>
      <c r="B290">
        <v>29</v>
      </c>
      <c r="C290" t="str">
        <f t="shared" si="16"/>
        <v>26-35</v>
      </c>
      <c r="D290" t="s">
        <v>21</v>
      </c>
      <c r="E290" t="s">
        <v>18</v>
      </c>
      <c r="F290">
        <v>187.93</v>
      </c>
      <c r="G290">
        <v>15</v>
      </c>
      <c r="H290">
        <f>Table1[[#This Row],[total_orders]]*Table1[[#This Row],[avg_order_value]]</f>
        <v>2818.9500000000003</v>
      </c>
      <c r="I290">
        <v>338</v>
      </c>
      <c r="J290">
        <v>0</v>
      </c>
      <c r="K290" t="s">
        <v>16</v>
      </c>
      <c r="L290">
        <v>97.7</v>
      </c>
      <c r="M290" t="str">
        <f t="shared" si="17"/>
        <v>High</v>
      </c>
      <c r="N290" s="1">
        <v>44323</v>
      </c>
      <c r="O290" s="1" t="str">
        <f>IF(YEAR(Table1[[#This Row],[customer_since]])&gt;=2023, "New",IF(YEAR(Table1[[#This Row],[customer_since]])&gt;=2021, "Medium", "Long term"))</f>
        <v>Medium</v>
      </c>
      <c r="P290">
        <v>30</v>
      </c>
      <c r="Q290" t="str">
        <f t="shared" si="18"/>
        <v>Low</v>
      </c>
      <c r="R290">
        <v>0.12</v>
      </c>
      <c r="S290" t="str">
        <f t="shared" si="19"/>
        <v>Low</v>
      </c>
    </row>
    <row r="291" spans="1:19" x14ac:dyDescent="0.35">
      <c r="A291" t="s">
        <v>2342</v>
      </c>
      <c r="B291">
        <v>26</v>
      </c>
      <c r="C291" t="str">
        <f t="shared" si="16"/>
        <v>26-35</v>
      </c>
      <c r="D291" t="s">
        <v>25</v>
      </c>
      <c r="E291" t="s">
        <v>26</v>
      </c>
      <c r="F291">
        <v>55.53</v>
      </c>
      <c r="G291">
        <v>7</v>
      </c>
      <c r="H291">
        <f>Table1[[#This Row],[total_orders]]*Table1[[#This Row],[avg_order_value]]</f>
        <v>388.71000000000004</v>
      </c>
      <c r="I291">
        <v>21</v>
      </c>
      <c r="J291">
        <v>0</v>
      </c>
      <c r="K291" t="s">
        <v>40</v>
      </c>
      <c r="L291">
        <v>25.5</v>
      </c>
      <c r="M291" t="str">
        <f t="shared" si="17"/>
        <v>Medium</v>
      </c>
      <c r="N291" s="1">
        <v>44608</v>
      </c>
      <c r="O291" s="1" t="str">
        <f>IF(YEAR(Table1[[#This Row],[customer_since]])&gt;=2023, "New",IF(YEAR(Table1[[#This Row],[customer_since]])&gt;=2021, "Medium", "Long term"))</f>
        <v>Medium</v>
      </c>
      <c r="P291">
        <v>90</v>
      </c>
      <c r="Q291" t="str">
        <f t="shared" si="18"/>
        <v>High</v>
      </c>
      <c r="R291">
        <v>0.42</v>
      </c>
      <c r="S291" t="str">
        <f t="shared" si="19"/>
        <v>Medium</v>
      </c>
    </row>
    <row r="292" spans="1:19" x14ac:dyDescent="0.35">
      <c r="A292" t="s">
        <v>396</v>
      </c>
      <c r="B292">
        <v>75</v>
      </c>
      <c r="C292" t="str">
        <f t="shared" si="16"/>
        <v>66-69</v>
      </c>
      <c r="D292" t="s">
        <v>14</v>
      </c>
      <c r="E292" t="s">
        <v>37</v>
      </c>
      <c r="F292">
        <v>43.91</v>
      </c>
      <c r="G292">
        <v>13</v>
      </c>
      <c r="H292">
        <f>Table1[[#This Row],[total_orders]]*Table1[[#This Row],[avg_order_value]]</f>
        <v>570.82999999999993</v>
      </c>
      <c r="I292">
        <v>2</v>
      </c>
      <c r="J292">
        <v>0</v>
      </c>
      <c r="K292" t="s">
        <v>40</v>
      </c>
      <c r="L292">
        <v>54</v>
      </c>
      <c r="M292" t="str">
        <f t="shared" si="17"/>
        <v>High</v>
      </c>
      <c r="N292" s="1">
        <v>44420</v>
      </c>
      <c r="O292" s="1" t="str">
        <f>IF(YEAR(Table1[[#This Row],[customer_since]])&gt;=2023, "New",IF(YEAR(Table1[[#This Row],[customer_since]])&gt;=2021, "Medium", "Long term"))</f>
        <v>Medium</v>
      </c>
      <c r="P292">
        <v>43</v>
      </c>
      <c r="Q292" t="str">
        <f t="shared" si="18"/>
        <v>Medium</v>
      </c>
      <c r="R292">
        <v>0.31</v>
      </c>
      <c r="S292" t="str">
        <f t="shared" si="19"/>
        <v>Medium</v>
      </c>
    </row>
    <row r="293" spans="1:19" x14ac:dyDescent="0.35">
      <c r="A293" t="s">
        <v>1685</v>
      </c>
      <c r="B293">
        <v>66</v>
      </c>
      <c r="C293" t="str">
        <f t="shared" si="16"/>
        <v>66-69</v>
      </c>
      <c r="D293" t="s">
        <v>14</v>
      </c>
      <c r="E293" t="s">
        <v>15</v>
      </c>
      <c r="F293">
        <v>50.36</v>
      </c>
      <c r="G293">
        <v>14</v>
      </c>
      <c r="H293">
        <f>Table1[[#This Row],[total_orders]]*Table1[[#This Row],[avg_order_value]]</f>
        <v>705.04</v>
      </c>
      <c r="I293">
        <v>58</v>
      </c>
      <c r="J293">
        <v>0</v>
      </c>
      <c r="K293" t="s">
        <v>29</v>
      </c>
      <c r="L293">
        <v>89.3</v>
      </c>
      <c r="M293" t="str">
        <f t="shared" si="17"/>
        <v>High</v>
      </c>
      <c r="N293" s="1">
        <v>44511</v>
      </c>
      <c r="O293" s="1" t="str">
        <f>IF(YEAR(Table1[[#This Row],[customer_since]])&gt;=2023, "New",IF(YEAR(Table1[[#This Row],[customer_since]])&gt;=2021, "Medium", "Long term"))</f>
        <v>Medium</v>
      </c>
      <c r="P293">
        <v>65</v>
      </c>
      <c r="Q293" t="str">
        <f t="shared" si="18"/>
        <v>Medium</v>
      </c>
      <c r="R293">
        <v>0.16</v>
      </c>
      <c r="S293" t="str">
        <f t="shared" si="19"/>
        <v>Low</v>
      </c>
    </row>
    <row r="294" spans="1:19" x14ac:dyDescent="0.35">
      <c r="A294" t="s">
        <v>318</v>
      </c>
      <c r="B294">
        <v>26</v>
      </c>
      <c r="C294" t="str">
        <f t="shared" si="16"/>
        <v>26-35</v>
      </c>
      <c r="D294" t="s">
        <v>14</v>
      </c>
      <c r="E294" t="s">
        <v>35</v>
      </c>
      <c r="F294">
        <v>82.72</v>
      </c>
      <c r="G294">
        <v>11</v>
      </c>
      <c r="H294">
        <f>Table1[[#This Row],[total_orders]]*Table1[[#This Row],[avg_order_value]]</f>
        <v>909.92</v>
      </c>
      <c r="I294">
        <v>90</v>
      </c>
      <c r="J294">
        <v>0</v>
      </c>
      <c r="K294" t="s">
        <v>16</v>
      </c>
      <c r="L294">
        <v>28</v>
      </c>
      <c r="M294" t="str">
        <f t="shared" si="17"/>
        <v>Medium</v>
      </c>
      <c r="N294" s="1">
        <v>44907</v>
      </c>
      <c r="O294" s="1" t="str">
        <f>IF(YEAR(Table1[[#This Row],[customer_since]])&gt;=2023, "New",IF(YEAR(Table1[[#This Row],[customer_since]])&gt;=2021, "Medium", "Long term"))</f>
        <v>Medium</v>
      </c>
      <c r="P294">
        <v>17</v>
      </c>
      <c r="Q294" t="str">
        <f t="shared" si="18"/>
        <v>Low</v>
      </c>
      <c r="R294">
        <v>0.16</v>
      </c>
      <c r="S294" t="str">
        <f t="shared" si="19"/>
        <v>Low</v>
      </c>
    </row>
    <row r="295" spans="1:19" x14ac:dyDescent="0.35">
      <c r="A295" t="s">
        <v>3088</v>
      </c>
      <c r="B295">
        <v>46</v>
      </c>
      <c r="C295" t="str">
        <f t="shared" si="16"/>
        <v>46-55</v>
      </c>
      <c r="D295" t="s">
        <v>21</v>
      </c>
      <c r="E295" t="s">
        <v>15</v>
      </c>
      <c r="F295">
        <v>295.88</v>
      </c>
      <c r="G295">
        <v>11</v>
      </c>
      <c r="H295">
        <f>Table1[[#This Row],[total_orders]]*Table1[[#This Row],[avg_order_value]]</f>
        <v>3254.68</v>
      </c>
      <c r="I295">
        <v>126</v>
      </c>
      <c r="J295">
        <v>0</v>
      </c>
      <c r="K295" t="s">
        <v>19</v>
      </c>
      <c r="L295">
        <v>99.7</v>
      </c>
      <c r="M295" t="str">
        <f t="shared" si="17"/>
        <v>High</v>
      </c>
      <c r="N295" s="1">
        <v>44428</v>
      </c>
      <c r="O295" s="1" t="str">
        <f>IF(YEAR(Table1[[#This Row],[customer_since]])&gt;=2023, "New",IF(YEAR(Table1[[#This Row],[customer_since]])&gt;=2021, "Medium", "Long term"))</f>
        <v>Medium</v>
      </c>
      <c r="P295">
        <v>92</v>
      </c>
      <c r="Q295" t="str">
        <f t="shared" si="18"/>
        <v>High</v>
      </c>
      <c r="R295">
        <v>0.08</v>
      </c>
      <c r="S295" t="str">
        <f t="shared" si="19"/>
        <v>Low</v>
      </c>
    </row>
    <row r="296" spans="1:19" x14ac:dyDescent="0.35">
      <c r="A296" t="s">
        <v>1270</v>
      </c>
      <c r="B296">
        <v>40</v>
      </c>
      <c r="C296" t="str">
        <f t="shared" si="16"/>
        <v>36-45</v>
      </c>
      <c r="D296" t="s">
        <v>21</v>
      </c>
      <c r="E296" t="s">
        <v>28</v>
      </c>
      <c r="F296">
        <v>55.78</v>
      </c>
      <c r="G296">
        <v>11</v>
      </c>
      <c r="H296">
        <f>Table1[[#This Row],[total_orders]]*Table1[[#This Row],[avg_order_value]]</f>
        <v>613.58000000000004</v>
      </c>
      <c r="I296">
        <v>13</v>
      </c>
      <c r="J296">
        <v>0</v>
      </c>
      <c r="K296" t="s">
        <v>23</v>
      </c>
      <c r="L296">
        <v>69.3</v>
      </c>
      <c r="M296" t="str">
        <f t="shared" si="17"/>
        <v>High</v>
      </c>
      <c r="N296" s="1">
        <v>44705</v>
      </c>
      <c r="O296" s="1" t="str">
        <f>IF(YEAR(Table1[[#This Row],[customer_since]])&gt;=2023, "New",IF(YEAR(Table1[[#This Row],[customer_since]])&gt;=2021, "Medium", "Long term"))</f>
        <v>Medium</v>
      </c>
      <c r="P296">
        <v>81</v>
      </c>
      <c r="Q296" t="str">
        <f t="shared" si="18"/>
        <v>High</v>
      </c>
      <c r="R296">
        <v>0.28999999999999998</v>
      </c>
      <c r="S296" t="str">
        <f t="shared" si="19"/>
        <v>Medium</v>
      </c>
    </row>
    <row r="297" spans="1:19" x14ac:dyDescent="0.35">
      <c r="A297" t="s">
        <v>1270</v>
      </c>
      <c r="B297">
        <v>78</v>
      </c>
      <c r="C297" t="str">
        <f t="shared" si="16"/>
        <v>66-69</v>
      </c>
      <c r="D297" t="s">
        <v>14</v>
      </c>
      <c r="E297" t="s">
        <v>52</v>
      </c>
      <c r="F297">
        <v>122.69</v>
      </c>
      <c r="G297">
        <v>9</v>
      </c>
      <c r="H297">
        <f>Table1[[#This Row],[total_orders]]*Table1[[#This Row],[avg_order_value]]</f>
        <v>1104.21</v>
      </c>
      <c r="I297">
        <v>139</v>
      </c>
      <c r="J297">
        <v>0</v>
      </c>
      <c r="K297" t="s">
        <v>40</v>
      </c>
      <c r="L297">
        <v>23.8</v>
      </c>
      <c r="M297" t="str">
        <f t="shared" si="17"/>
        <v>Medium</v>
      </c>
      <c r="N297" s="1">
        <v>45132</v>
      </c>
      <c r="O297" s="1" t="str">
        <f>IF(YEAR(Table1[[#This Row],[customer_since]])&gt;=2023, "New",IF(YEAR(Table1[[#This Row],[customer_since]])&gt;=2021, "Medium", "Long term"))</f>
        <v>New</v>
      </c>
      <c r="P297">
        <v>38</v>
      </c>
      <c r="Q297" t="str">
        <f t="shared" si="18"/>
        <v>Medium</v>
      </c>
      <c r="R297">
        <v>0.42</v>
      </c>
      <c r="S297" t="str">
        <f t="shared" si="19"/>
        <v>Medium</v>
      </c>
    </row>
    <row r="298" spans="1:19" x14ac:dyDescent="0.35">
      <c r="A298" t="s">
        <v>1996</v>
      </c>
      <c r="B298">
        <v>21</v>
      </c>
      <c r="C298" t="str">
        <f t="shared" si="16"/>
        <v>18-25</v>
      </c>
      <c r="D298" t="s">
        <v>21</v>
      </c>
      <c r="E298" t="s">
        <v>52</v>
      </c>
      <c r="F298">
        <v>94.37</v>
      </c>
      <c r="G298">
        <v>8</v>
      </c>
      <c r="H298">
        <f>Table1[[#This Row],[total_orders]]*Table1[[#This Row],[avg_order_value]]</f>
        <v>754.96</v>
      </c>
      <c r="I298">
        <v>217</v>
      </c>
      <c r="J298">
        <v>0</v>
      </c>
      <c r="K298" t="s">
        <v>16</v>
      </c>
      <c r="L298">
        <v>54.5</v>
      </c>
      <c r="M298" t="str">
        <f t="shared" si="17"/>
        <v>High</v>
      </c>
      <c r="N298" s="1">
        <v>44478</v>
      </c>
      <c r="O298" s="1" t="str">
        <f>IF(YEAR(Table1[[#This Row],[customer_since]])&gt;=2023, "New",IF(YEAR(Table1[[#This Row],[customer_since]])&gt;=2021, "Medium", "Long term"))</f>
        <v>Medium</v>
      </c>
      <c r="P298">
        <v>79</v>
      </c>
      <c r="Q298" t="str">
        <f t="shared" si="18"/>
        <v>High</v>
      </c>
      <c r="R298">
        <v>0.47</v>
      </c>
      <c r="S298" t="str">
        <f t="shared" si="19"/>
        <v>Medium</v>
      </c>
    </row>
    <row r="299" spans="1:19" x14ac:dyDescent="0.35">
      <c r="A299" t="s">
        <v>1996</v>
      </c>
      <c r="B299">
        <v>74</v>
      </c>
      <c r="C299" t="str">
        <f t="shared" si="16"/>
        <v>66-69</v>
      </c>
      <c r="D299" t="s">
        <v>14</v>
      </c>
      <c r="E299" t="s">
        <v>28</v>
      </c>
      <c r="F299">
        <v>76.13</v>
      </c>
      <c r="G299">
        <v>10</v>
      </c>
      <c r="H299">
        <f>Table1[[#This Row],[total_orders]]*Table1[[#This Row],[avg_order_value]]</f>
        <v>761.3</v>
      </c>
      <c r="I299">
        <v>283</v>
      </c>
      <c r="J299">
        <v>0</v>
      </c>
      <c r="K299" t="s">
        <v>16</v>
      </c>
      <c r="L299">
        <v>2</v>
      </c>
      <c r="M299" t="str">
        <f t="shared" si="17"/>
        <v>Low</v>
      </c>
      <c r="N299" s="1">
        <v>44328</v>
      </c>
      <c r="O299" s="1" t="str">
        <f>IF(YEAR(Table1[[#This Row],[customer_since]])&gt;=2023, "New",IF(YEAR(Table1[[#This Row],[customer_since]])&gt;=2021, "Medium", "Long term"))</f>
        <v>Medium</v>
      </c>
      <c r="P299">
        <v>90</v>
      </c>
      <c r="Q299" t="str">
        <f t="shared" si="18"/>
        <v>High</v>
      </c>
      <c r="R299">
        <v>0.23</v>
      </c>
      <c r="S299" t="str">
        <f t="shared" si="19"/>
        <v>Medium</v>
      </c>
    </row>
    <row r="300" spans="1:19" x14ac:dyDescent="0.35">
      <c r="A300" t="s">
        <v>357</v>
      </c>
      <c r="B300">
        <v>23</v>
      </c>
      <c r="C300" t="str">
        <f t="shared" si="16"/>
        <v>18-25</v>
      </c>
      <c r="D300" t="s">
        <v>21</v>
      </c>
      <c r="E300" t="s">
        <v>18</v>
      </c>
      <c r="F300">
        <v>49</v>
      </c>
      <c r="G300">
        <v>9</v>
      </c>
      <c r="H300">
        <f>Table1[[#This Row],[total_orders]]*Table1[[#This Row],[avg_order_value]]</f>
        <v>441</v>
      </c>
      <c r="I300">
        <v>335</v>
      </c>
      <c r="J300">
        <v>0</v>
      </c>
      <c r="K300" t="s">
        <v>23</v>
      </c>
      <c r="L300">
        <v>3.7</v>
      </c>
      <c r="M300" t="str">
        <f t="shared" si="17"/>
        <v>Low</v>
      </c>
      <c r="N300" s="1">
        <v>45557</v>
      </c>
      <c r="O300" s="1" t="str">
        <f>IF(YEAR(Table1[[#This Row],[customer_since]])&gt;=2023, "New",IF(YEAR(Table1[[#This Row],[customer_since]])&gt;=2021, "Medium", "Long term"))</f>
        <v>New</v>
      </c>
      <c r="P300">
        <v>91</v>
      </c>
      <c r="Q300" t="str">
        <f t="shared" si="18"/>
        <v>High</v>
      </c>
      <c r="R300">
        <v>0.55000000000000004</v>
      </c>
      <c r="S300" t="str">
        <f t="shared" si="19"/>
        <v>High</v>
      </c>
    </row>
    <row r="301" spans="1:19" x14ac:dyDescent="0.35">
      <c r="A301" t="s">
        <v>357</v>
      </c>
      <c r="B301">
        <v>18</v>
      </c>
      <c r="C301" t="str">
        <f t="shared" si="16"/>
        <v>18-25</v>
      </c>
      <c r="D301" t="s">
        <v>14</v>
      </c>
      <c r="E301" t="s">
        <v>22</v>
      </c>
      <c r="F301">
        <v>69.180000000000007</v>
      </c>
      <c r="G301">
        <v>5</v>
      </c>
      <c r="H301">
        <f>Table1[[#This Row],[total_orders]]*Table1[[#This Row],[avg_order_value]]</f>
        <v>345.90000000000003</v>
      </c>
      <c r="I301">
        <v>135</v>
      </c>
      <c r="J301">
        <v>0</v>
      </c>
      <c r="K301" t="s">
        <v>40</v>
      </c>
      <c r="L301">
        <v>26.6</v>
      </c>
      <c r="M301" t="str">
        <f t="shared" si="17"/>
        <v>Medium</v>
      </c>
      <c r="N301" s="1">
        <v>45458</v>
      </c>
      <c r="O301" s="1" t="str">
        <f>IF(YEAR(Table1[[#This Row],[customer_since]])&gt;=2023, "New",IF(YEAR(Table1[[#This Row],[customer_since]])&gt;=2021, "Medium", "Long term"))</f>
        <v>New</v>
      </c>
      <c r="P301">
        <v>75</v>
      </c>
      <c r="Q301" t="str">
        <f t="shared" si="18"/>
        <v>High</v>
      </c>
      <c r="R301">
        <v>0.12</v>
      </c>
      <c r="S301" t="str">
        <f t="shared" si="19"/>
        <v>Low</v>
      </c>
    </row>
    <row r="302" spans="1:19" x14ac:dyDescent="0.35">
      <c r="A302" t="s">
        <v>1472</v>
      </c>
      <c r="B302">
        <v>66</v>
      </c>
      <c r="C302" t="str">
        <f t="shared" si="16"/>
        <v>66-69</v>
      </c>
      <c r="D302" t="s">
        <v>21</v>
      </c>
      <c r="E302" t="s">
        <v>15</v>
      </c>
      <c r="F302">
        <v>302.3</v>
      </c>
      <c r="G302">
        <v>13</v>
      </c>
      <c r="H302">
        <f>Table1[[#This Row],[total_orders]]*Table1[[#This Row],[avg_order_value]]</f>
        <v>3929.9</v>
      </c>
      <c r="I302">
        <v>307</v>
      </c>
      <c r="J302">
        <v>0</v>
      </c>
      <c r="K302" t="s">
        <v>40</v>
      </c>
      <c r="L302">
        <v>4.3</v>
      </c>
      <c r="M302" t="str">
        <f t="shared" si="17"/>
        <v>Low</v>
      </c>
      <c r="N302" s="1">
        <v>44760</v>
      </c>
      <c r="O302" s="1" t="str">
        <f>IF(YEAR(Table1[[#This Row],[customer_since]])&gt;=2023, "New",IF(YEAR(Table1[[#This Row],[customer_since]])&gt;=2021, "Medium", "Long term"))</f>
        <v>Medium</v>
      </c>
      <c r="P302">
        <v>80</v>
      </c>
      <c r="Q302" t="str">
        <f t="shared" si="18"/>
        <v>High</v>
      </c>
      <c r="R302">
        <v>0.1</v>
      </c>
      <c r="S302" t="str">
        <f t="shared" si="19"/>
        <v>Low</v>
      </c>
    </row>
    <row r="303" spans="1:19" x14ac:dyDescent="0.35">
      <c r="A303" t="s">
        <v>401</v>
      </c>
      <c r="B303">
        <v>69</v>
      </c>
      <c r="C303" t="str">
        <f t="shared" si="16"/>
        <v>66-69</v>
      </c>
      <c r="D303" t="s">
        <v>14</v>
      </c>
      <c r="E303" t="s">
        <v>35</v>
      </c>
      <c r="F303">
        <v>89.98</v>
      </c>
      <c r="G303">
        <v>5</v>
      </c>
      <c r="H303">
        <f>Table1[[#This Row],[total_orders]]*Table1[[#This Row],[avg_order_value]]</f>
        <v>449.90000000000003</v>
      </c>
      <c r="I303">
        <v>15</v>
      </c>
      <c r="J303">
        <v>0</v>
      </c>
      <c r="K303" t="s">
        <v>19</v>
      </c>
      <c r="L303">
        <v>18.3</v>
      </c>
      <c r="M303" t="str">
        <f t="shared" si="17"/>
        <v>Low</v>
      </c>
      <c r="N303" s="1">
        <v>45245</v>
      </c>
      <c r="O303" s="1" t="str">
        <f>IF(YEAR(Table1[[#This Row],[customer_since]])&gt;=2023, "New",IF(YEAR(Table1[[#This Row],[customer_since]])&gt;=2021, "Medium", "Long term"))</f>
        <v>New</v>
      </c>
      <c r="P303">
        <v>65</v>
      </c>
      <c r="Q303" t="str">
        <f t="shared" si="18"/>
        <v>Medium</v>
      </c>
      <c r="R303">
        <v>0.27</v>
      </c>
      <c r="S303" t="str">
        <f t="shared" si="19"/>
        <v>Medium</v>
      </c>
    </row>
    <row r="304" spans="1:19" x14ac:dyDescent="0.35">
      <c r="A304" t="s">
        <v>401</v>
      </c>
      <c r="B304">
        <v>52</v>
      </c>
      <c r="C304" t="str">
        <f t="shared" si="16"/>
        <v>46-55</v>
      </c>
      <c r="D304" t="s">
        <v>14</v>
      </c>
      <c r="E304" t="s">
        <v>37</v>
      </c>
      <c r="F304">
        <v>109.53</v>
      </c>
      <c r="G304">
        <v>6</v>
      </c>
      <c r="H304">
        <f>Table1[[#This Row],[total_orders]]*Table1[[#This Row],[avg_order_value]]</f>
        <v>657.18000000000006</v>
      </c>
      <c r="I304">
        <v>79</v>
      </c>
      <c r="J304">
        <v>0</v>
      </c>
      <c r="K304" t="s">
        <v>40</v>
      </c>
      <c r="L304">
        <v>0</v>
      </c>
      <c r="M304" t="str">
        <f t="shared" si="17"/>
        <v>Low</v>
      </c>
      <c r="N304" s="1">
        <v>45219</v>
      </c>
      <c r="O304" s="1" t="str">
        <f>IF(YEAR(Table1[[#This Row],[customer_since]])&gt;=2023, "New",IF(YEAR(Table1[[#This Row],[customer_since]])&gt;=2021, "Medium", "Long term"))</f>
        <v>New</v>
      </c>
      <c r="P304">
        <v>33</v>
      </c>
      <c r="Q304" t="str">
        <f t="shared" si="18"/>
        <v>Low</v>
      </c>
      <c r="R304">
        <v>0.56000000000000005</v>
      </c>
      <c r="S304" t="str">
        <f t="shared" si="19"/>
        <v>High</v>
      </c>
    </row>
    <row r="305" spans="1:19" x14ac:dyDescent="0.35">
      <c r="A305" t="s">
        <v>1972</v>
      </c>
      <c r="B305">
        <v>19</v>
      </c>
      <c r="C305" t="str">
        <f t="shared" si="16"/>
        <v>18-25</v>
      </c>
      <c r="D305" t="s">
        <v>21</v>
      </c>
      <c r="E305" t="s">
        <v>22</v>
      </c>
      <c r="F305">
        <v>143.56</v>
      </c>
      <c r="G305">
        <v>10</v>
      </c>
      <c r="H305">
        <f>Table1[[#This Row],[total_orders]]*Table1[[#This Row],[avg_order_value]]</f>
        <v>1435.6</v>
      </c>
      <c r="I305">
        <v>265</v>
      </c>
      <c r="J305">
        <v>0</v>
      </c>
      <c r="K305" t="s">
        <v>23</v>
      </c>
      <c r="L305">
        <v>38</v>
      </c>
      <c r="M305" t="str">
        <f t="shared" si="17"/>
        <v>Medium</v>
      </c>
      <c r="N305" s="1">
        <v>45632</v>
      </c>
      <c r="O305" s="1" t="str">
        <f>IF(YEAR(Table1[[#This Row],[customer_since]])&gt;=2023, "New",IF(YEAR(Table1[[#This Row],[customer_since]])&gt;=2021, "Medium", "Long term"))</f>
        <v>New</v>
      </c>
      <c r="P305">
        <v>82</v>
      </c>
      <c r="Q305" t="str">
        <f t="shared" si="18"/>
        <v>High</v>
      </c>
      <c r="R305">
        <v>0.54</v>
      </c>
      <c r="S305" t="str">
        <f t="shared" si="19"/>
        <v>High</v>
      </c>
    </row>
    <row r="306" spans="1:19" x14ac:dyDescent="0.35">
      <c r="A306" t="s">
        <v>1348</v>
      </c>
      <c r="B306">
        <v>27</v>
      </c>
      <c r="C306" t="str">
        <f t="shared" si="16"/>
        <v>26-35</v>
      </c>
      <c r="D306" t="s">
        <v>21</v>
      </c>
      <c r="E306" t="s">
        <v>37</v>
      </c>
      <c r="F306">
        <v>79.33</v>
      </c>
      <c r="G306">
        <v>7</v>
      </c>
      <c r="H306">
        <f>Table1[[#This Row],[total_orders]]*Table1[[#This Row],[avg_order_value]]</f>
        <v>555.30999999999995</v>
      </c>
      <c r="I306">
        <v>290</v>
      </c>
      <c r="J306">
        <v>0</v>
      </c>
      <c r="K306" t="s">
        <v>40</v>
      </c>
      <c r="L306">
        <v>24.5</v>
      </c>
      <c r="M306" t="str">
        <f t="shared" si="17"/>
        <v>Medium</v>
      </c>
      <c r="N306" s="1">
        <v>45492</v>
      </c>
      <c r="O306" s="1" t="str">
        <f>IF(YEAR(Table1[[#This Row],[customer_since]])&gt;=2023, "New",IF(YEAR(Table1[[#This Row],[customer_since]])&gt;=2021, "Medium", "Long term"))</f>
        <v>New</v>
      </c>
      <c r="P306">
        <v>58</v>
      </c>
      <c r="Q306" t="str">
        <f t="shared" si="18"/>
        <v>Medium</v>
      </c>
      <c r="R306">
        <v>0.21</v>
      </c>
      <c r="S306" t="str">
        <f t="shared" si="19"/>
        <v>Medium</v>
      </c>
    </row>
    <row r="307" spans="1:19" x14ac:dyDescent="0.35">
      <c r="A307" t="s">
        <v>3319</v>
      </c>
      <c r="B307">
        <v>37</v>
      </c>
      <c r="C307" t="str">
        <f t="shared" si="16"/>
        <v>36-45</v>
      </c>
      <c r="D307" t="s">
        <v>14</v>
      </c>
      <c r="E307" t="s">
        <v>44</v>
      </c>
      <c r="F307">
        <v>23.63</v>
      </c>
      <c r="G307">
        <v>13</v>
      </c>
      <c r="H307">
        <f>Table1[[#This Row],[total_orders]]*Table1[[#This Row],[avg_order_value]]</f>
        <v>307.19</v>
      </c>
      <c r="I307">
        <v>344</v>
      </c>
      <c r="J307">
        <v>0</v>
      </c>
      <c r="K307" t="s">
        <v>19</v>
      </c>
      <c r="L307">
        <v>52.6</v>
      </c>
      <c r="M307" t="str">
        <f t="shared" si="17"/>
        <v>High</v>
      </c>
      <c r="N307" s="1">
        <v>44123</v>
      </c>
      <c r="O307" s="1" t="str">
        <f>IF(YEAR(Table1[[#This Row],[customer_since]])&gt;=2023, "New",IF(YEAR(Table1[[#This Row],[customer_since]])&gt;=2021, "Medium", "Long term"))</f>
        <v>Long term</v>
      </c>
      <c r="P307">
        <v>7</v>
      </c>
      <c r="Q307" t="str">
        <f t="shared" si="18"/>
        <v>Low</v>
      </c>
      <c r="R307">
        <v>0.41</v>
      </c>
      <c r="S307" t="str">
        <f t="shared" si="19"/>
        <v>Medium</v>
      </c>
    </row>
    <row r="308" spans="1:19" x14ac:dyDescent="0.35">
      <c r="A308" t="s">
        <v>2084</v>
      </c>
      <c r="B308">
        <v>59</v>
      </c>
      <c r="C308" t="str">
        <f t="shared" si="16"/>
        <v>55-65</v>
      </c>
      <c r="D308" t="s">
        <v>14</v>
      </c>
      <c r="E308" t="s">
        <v>15</v>
      </c>
      <c r="F308">
        <v>157.13999999999999</v>
      </c>
      <c r="G308">
        <v>13</v>
      </c>
      <c r="H308">
        <f>Table1[[#This Row],[total_orders]]*Table1[[#This Row],[avg_order_value]]</f>
        <v>2042.8199999999997</v>
      </c>
      <c r="I308">
        <v>131</v>
      </c>
      <c r="J308">
        <v>1</v>
      </c>
      <c r="K308" t="s">
        <v>29</v>
      </c>
      <c r="L308">
        <v>74.3</v>
      </c>
      <c r="M308" t="str">
        <f t="shared" si="17"/>
        <v>High</v>
      </c>
      <c r="N308" s="1">
        <v>45353</v>
      </c>
      <c r="O308" s="1" t="str">
        <f>IF(YEAR(Table1[[#This Row],[customer_since]])&gt;=2023, "New",IF(YEAR(Table1[[#This Row],[customer_since]])&gt;=2021, "Medium", "Long term"))</f>
        <v>New</v>
      </c>
      <c r="P308">
        <v>35</v>
      </c>
      <c r="Q308" t="str">
        <f t="shared" si="18"/>
        <v>Medium</v>
      </c>
      <c r="R308">
        <v>0.2</v>
      </c>
      <c r="S308" t="str">
        <f t="shared" si="19"/>
        <v>Low</v>
      </c>
    </row>
    <row r="309" spans="1:19" x14ac:dyDescent="0.35">
      <c r="A309" t="s">
        <v>3713</v>
      </c>
      <c r="B309">
        <v>35</v>
      </c>
      <c r="C309" t="str">
        <f t="shared" si="16"/>
        <v>26-35</v>
      </c>
      <c r="D309" t="s">
        <v>21</v>
      </c>
      <c r="E309" t="s">
        <v>37</v>
      </c>
      <c r="F309">
        <v>146.66</v>
      </c>
      <c r="G309">
        <v>11</v>
      </c>
      <c r="H309">
        <f>Table1[[#This Row],[total_orders]]*Table1[[#This Row],[avg_order_value]]</f>
        <v>1613.26</v>
      </c>
      <c r="I309">
        <v>266</v>
      </c>
      <c r="J309">
        <v>0</v>
      </c>
      <c r="K309" t="s">
        <v>23</v>
      </c>
      <c r="L309">
        <v>33.5</v>
      </c>
      <c r="M309" t="str">
        <f t="shared" si="17"/>
        <v>Medium</v>
      </c>
      <c r="N309" s="1">
        <v>45034</v>
      </c>
      <c r="O309" s="1" t="str">
        <f>IF(YEAR(Table1[[#This Row],[customer_since]])&gt;=2023, "New",IF(YEAR(Table1[[#This Row],[customer_since]])&gt;=2021, "Medium", "Long term"))</f>
        <v>New</v>
      </c>
      <c r="P309">
        <v>95</v>
      </c>
      <c r="Q309" t="str">
        <f t="shared" si="18"/>
        <v>High</v>
      </c>
      <c r="R309">
        <v>0.1</v>
      </c>
      <c r="S309" t="str">
        <f t="shared" si="19"/>
        <v>Low</v>
      </c>
    </row>
    <row r="310" spans="1:19" x14ac:dyDescent="0.35">
      <c r="A310" t="s">
        <v>3341</v>
      </c>
      <c r="B310">
        <v>47</v>
      </c>
      <c r="C310" t="str">
        <f t="shared" si="16"/>
        <v>46-55</v>
      </c>
      <c r="D310" t="s">
        <v>21</v>
      </c>
      <c r="E310" t="s">
        <v>15</v>
      </c>
      <c r="F310">
        <v>90.93</v>
      </c>
      <c r="G310">
        <v>9</v>
      </c>
      <c r="H310">
        <f>Table1[[#This Row],[total_orders]]*Table1[[#This Row],[avg_order_value]]</f>
        <v>818.37000000000012</v>
      </c>
      <c r="I310">
        <v>23</v>
      </c>
      <c r="J310">
        <v>0</v>
      </c>
      <c r="K310" t="s">
        <v>23</v>
      </c>
      <c r="L310">
        <v>84.7</v>
      </c>
      <c r="M310" t="str">
        <f t="shared" si="17"/>
        <v>High</v>
      </c>
      <c r="N310" s="1">
        <v>45025</v>
      </c>
      <c r="O310" s="1" t="str">
        <f>IF(YEAR(Table1[[#This Row],[customer_since]])&gt;=2023, "New",IF(YEAR(Table1[[#This Row],[customer_since]])&gt;=2021, "Medium", "Long term"))</f>
        <v>New</v>
      </c>
      <c r="P310">
        <v>70</v>
      </c>
      <c r="Q310" t="str">
        <f t="shared" si="18"/>
        <v>High</v>
      </c>
      <c r="R310">
        <v>0.28999999999999998</v>
      </c>
      <c r="S310" t="str">
        <f t="shared" si="19"/>
        <v>Medium</v>
      </c>
    </row>
    <row r="311" spans="1:19" x14ac:dyDescent="0.35">
      <c r="A311" t="s">
        <v>1774</v>
      </c>
      <c r="B311">
        <v>56</v>
      </c>
      <c r="C311" t="str">
        <f t="shared" si="16"/>
        <v>55-65</v>
      </c>
      <c r="D311" t="s">
        <v>14</v>
      </c>
      <c r="E311" t="s">
        <v>22</v>
      </c>
      <c r="F311">
        <v>410.59</v>
      </c>
      <c r="G311">
        <v>12</v>
      </c>
      <c r="H311">
        <f>Table1[[#This Row],[total_orders]]*Table1[[#This Row],[avg_order_value]]</f>
        <v>4927.08</v>
      </c>
      <c r="I311">
        <v>341</v>
      </c>
      <c r="J311">
        <v>0</v>
      </c>
      <c r="K311" t="s">
        <v>19</v>
      </c>
      <c r="L311">
        <v>81.599999999999994</v>
      </c>
      <c r="M311" t="str">
        <f t="shared" si="17"/>
        <v>High</v>
      </c>
      <c r="N311" s="1">
        <v>44347</v>
      </c>
      <c r="O311" s="1" t="str">
        <f>IF(YEAR(Table1[[#This Row],[customer_since]])&gt;=2023, "New",IF(YEAR(Table1[[#This Row],[customer_since]])&gt;=2021, "Medium", "Long term"))</f>
        <v>Medium</v>
      </c>
      <c r="P311">
        <v>52</v>
      </c>
      <c r="Q311" t="str">
        <f t="shared" si="18"/>
        <v>Medium</v>
      </c>
      <c r="R311">
        <v>0.37</v>
      </c>
      <c r="S311" t="str">
        <f t="shared" si="19"/>
        <v>Medium</v>
      </c>
    </row>
    <row r="312" spans="1:19" x14ac:dyDescent="0.35">
      <c r="A312" t="s">
        <v>1774</v>
      </c>
      <c r="B312">
        <v>41</v>
      </c>
      <c r="C312" t="str">
        <f t="shared" si="16"/>
        <v>36-45</v>
      </c>
      <c r="D312" t="s">
        <v>21</v>
      </c>
      <c r="E312" t="s">
        <v>44</v>
      </c>
      <c r="F312">
        <v>46.35</v>
      </c>
      <c r="G312">
        <v>13</v>
      </c>
      <c r="H312">
        <f>Table1[[#This Row],[total_orders]]*Table1[[#This Row],[avg_order_value]]</f>
        <v>602.55000000000007</v>
      </c>
      <c r="I312">
        <v>87</v>
      </c>
      <c r="J312">
        <v>0</v>
      </c>
      <c r="K312" t="s">
        <v>23</v>
      </c>
      <c r="L312">
        <v>0</v>
      </c>
      <c r="M312" t="str">
        <f t="shared" si="17"/>
        <v>Low</v>
      </c>
      <c r="N312" s="1">
        <v>44956</v>
      </c>
      <c r="O312" s="1" t="str">
        <f>IF(YEAR(Table1[[#This Row],[customer_since]])&gt;=2023, "New",IF(YEAR(Table1[[#This Row],[customer_since]])&gt;=2021, "Medium", "Long term"))</f>
        <v>New</v>
      </c>
      <c r="P312">
        <v>77</v>
      </c>
      <c r="Q312" t="str">
        <f t="shared" si="18"/>
        <v>High</v>
      </c>
      <c r="R312">
        <v>0.46</v>
      </c>
      <c r="S312" t="str">
        <f t="shared" si="19"/>
        <v>Medium</v>
      </c>
    </row>
    <row r="313" spans="1:19" x14ac:dyDescent="0.35">
      <c r="A313" t="s">
        <v>1774</v>
      </c>
      <c r="B313">
        <v>59</v>
      </c>
      <c r="C313" t="str">
        <f t="shared" si="16"/>
        <v>55-65</v>
      </c>
      <c r="D313" t="s">
        <v>14</v>
      </c>
      <c r="E313" t="s">
        <v>28</v>
      </c>
      <c r="F313">
        <v>80.89</v>
      </c>
      <c r="G313">
        <v>13</v>
      </c>
      <c r="H313">
        <f>Table1[[#This Row],[total_orders]]*Table1[[#This Row],[avg_order_value]]</f>
        <v>1051.57</v>
      </c>
      <c r="I313">
        <v>100</v>
      </c>
      <c r="J313">
        <v>0</v>
      </c>
      <c r="K313" t="s">
        <v>19</v>
      </c>
      <c r="L313">
        <v>98.7</v>
      </c>
      <c r="M313" t="str">
        <f t="shared" si="17"/>
        <v>High</v>
      </c>
      <c r="N313" s="1">
        <v>45333</v>
      </c>
      <c r="O313" s="1" t="str">
        <f>IF(YEAR(Table1[[#This Row],[customer_since]])&gt;=2023, "New",IF(YEAR(Table1[[#This Row],[customer_since]])&gt;=2021, "Medium", "Long term"))</f>
        <v>New</v>
      </c>
      <c r="P313">
        <v>52</v>
      </c>
      <c r="Q313" t="str">
        <f t="shared" si="18"/>
        <v>Medium</v>
      </c>
      <c r="R313">
        <v>0.06</v>
      </c>
      <c r="S313" t="str">
        <f t="shared" si="19"/>
        <v>Low</v>
      </c>
    </row>
    <row r="314" spans="1:19" x14ac:dyDescent="0.35">
      <c r="A314" t="s">
        <v>2922</v>
      </c>
      <c r="B314">
        <v>54</v>
      </c>
      <c r="C314" t="str">
        <f t="shared" si="16"/>
        <v>46-55</v>
      </c>
      <c r="D314" t="s">
        <v>21</v>
      </c>
      <c r="E314" t="s">
        <v>50</v>
      </c>
      <c r="G314">
        <v>7</v>
      </c>
      <c r="H314">
        <f>Table1[[#This Row],[total_orders]]*Table1[[#This Row],[avg_order_value]]</f>
        <v>0</v>
      </c>
      <c r="I314">
        <v>193</v>
      </c>
      <c r="J314">
        <v>0</v>
      </c>
      <c r="K314" t="s">
        <v>29</v>
      </c>
      <c r="L314">
        <v>70.099999999999994</v>
      </c>
      <c r="M314" t="str">
        <f t="shared" si="17"/>
        <v>High</v>
      </c>
      <c r="N314" s="1">
        <v>45497</v>
      </c>
      <c r="O314" s="1" t="str">
        <f>IF(YEAR(Table1[[#This Row],[customer_since]])&gt;=2023, "New",IF(YEAR(Table1[[#This Row],[customer_since]])&gt;=2021, "Medium", "Long term"))</f>
        <v>New</v>
      </c>
      <c r="P314">
        <v>52</v>
      </c>
      <c r="Q314" t="str">
        <f t="shared" si="18"/>
        <v>Medium</v>
      </c>
      <c r="R314">
        <v>0.4</v>
      </c>
      <c r="S314" t="str">
        <f t="shared" si="19"/>
        <v>Medium</v>
      </c>
    </row>
    <row r="315" spans="1:19" x14ac:dyDescent="0.35">
      <c r="A315" t="s">
        <v>1994</v>
      </c>
      <c r="B315">
        <v>70</v>
      </c>
      <c r="C315" t="str">
        <f t="shared" si="16"/>
        <v>66-69</v>
      </c>
      <c r="D315" t="s">
        <v>21</v>
      </c>
      <c r="E315" t="s">
        <v>50</v>
      </c>
      <c r="F315">
        <v>91.96</v>
      </c>
      <c r="G315">
        <v>12</v>
      </c>
      <c r="H315">
        <f>Table1[[#This Row],[total_orders]]*Table1[[#This Row],[avg_order_value]]</f>
        <v>1103.52</v>
      </c>
      <c r="I315">
        <v>134</v>
      </c>
      <c r="J315">
        <v>0</v>
      </c>
      <c r="K315" t="s">
        <v>16</v>
      </c>
      <c r="L315">
        <v>0</v>
      </c>
      <c r="M315" t="str">
        <f t="shared" si="17"/>
        <v>Low</v>
      </c>
      <c r="N315" s="1">
        <v>45396</v>
      </c>
      <c r="O315" s="1" t="str">
        <f>IF(YEAR(Table1[[#This Row],[customer_since]])&gt;=2023, "New",IF(YEAR(Table1[[#This Row],[customer_since]])&gt;=2021, "Medium", "Long term"))</f>
        <v>New</v>
      </c>
      <c r="P315">
        <v>75</v>
      </c>
      <c r="Q315" t="str">
        <f t="shared" si="18"/>
        <v>High</v>
      </c>
      <c r="R315">
        <v>0.25</v>
      </c>
      <c r="S315" t="str">
        <f t="shared" si="19"/>
        <v>Medium</v>
      </c>
    </row>
    <row r="316" spans="1:19" x14ac:dyDescent="0.35">
      <c r="A316" t="s">
        <v>3623</v>
      </c>
      <c r="B316">
        <v>68</v>
      </c>
      <c r="C316" t="str">
        <f t="shared" si="16"/>
        <v>66-69</v>
      </c>
      <c r="D316" t="s">
        <v>14</v>
      </c>
      <c r="E316" t="s">
        <v>52</v>
      </c>
      <c r="F316">
        <v>131.13999999999999</v>
      </c>
      <c r="G316">
        <v>7</v>
      </c>
      <c r="H316">
        <f>Table1[[#This Row],[total_orders]]*Table1[[#This Row],[avg_order_value]]</f>
        <v>917.9799999999999</v>
      </c>
      <c r="I316">
        <v>41</v>
      </c>
      <c r="J316">
        <v>0</v>
      </c>
      <c r="K316" t="s">
        <v>16</v>
      </c>
      <c r="L316">
        <v>99.5</v>
      </c>
      <c r="M316" t="str">
        <f t="shared" si="17"/>
        <v>High</v>
      </c>
      <c r="N316" s="1">
        <v>44533</v>
      </c>
      <c r="O316" s="1" t="str">
        <f>IF(YEAR(Table1[[#This Row],[customer_since]])&gt;=2023, "New",IF(YEAR(Table1[[#This Row],[customer_since]])&gt;=2021, "Medium", "Long term"))</f>
        <v>Medium</v>
      </c>
      <c r="P316">
        <v>81</v>
      </c>
      <c r="Q316" t="str">
        <f t="shared" si="18"/>
        <v>High</v>
      </c>
      <c r="R316">
        <v>0.52</v>
      </c>
      <c r="S316" t="str">
        <f t="shared" si="19"/>
        <v>High</v>
      </c>
    </row>
    <row r="317" spans="1:19" x14ac:dyDescent="0.35">
      <c r="A317" t="s">
        <v>837</v>
      </c>
      <c r="B317">
        <v>28</v>
      </c>
      <c r="C317" t="str">
        <f t="shared" si="16"/>
        <v>26-35</v>
      </c>
      <c r="D317" t="s">
        <v>14</v>
      </c>
      <c r="E317" t="s">
        <v>26</v>
      </c>
      <c r="F317">
        <v>93.58</v>
      </c>
      <c r="G317">
        <v>6</v>
      </c>
      <c r="H317">
        <f>Table1[[#This Row],[total_orders]]*Table1[[#This Row],[avg_order_value]]</f>
        <v>561.48</v>
      </c>
      <c r="I317">
        <v>27</v>
      </c>
      <c r="J317">
        <v>0</v>
      </c>
      <c r="K317" t="s">
        <v>40</v>
      </c>
      <c r="L317">
        <v>73.3</v>
      </c>
      <c r="M317" t="str">
        <f t="shared" si="17"/>
        <v>High</v>
      </c>
      <c r="N317" s="1">
        <v>45269</v>
      </c>
      <c r="O317" s="1" t="str">
        <f>IF(YEAR(Table1[[#This Row],[customer_since]])&gt;=2023, "New",IF(YEAR(Table1[[#This Row],[customer_since]])&gt;=2021, "Medium", "Long term"))</f>
        <v>New</v>
      </c>
      <c r="P317">
        <v>96</v>
      </c>
      <c r="Q317" t="str">
        <f t="shared" si="18"/>
        <v>High</v>
      </c>
      <c r="R317">
        <v>0.28000000000000003</v>
      </c>
      <c r="S317" t="str">
        <f t="shared" si="19"/>
        <v>Medium</v>
      </c>
    </row>
    <row r="318" spans="1:19" x14ac:dyDescent="0.35">
      <c r="A318" t="s">
        <v>2859</v>
      </c>
      <c r="B318">
        <v>69</v>
      </c>
      <c r="C318" t="str">
        <f t="shared" si="16"/>
        <v>66-69</v>
      </c>
      <c r="D318" t="s">
        <v>21</v>
      </c>
      <c r="E318" t="s">
        <v>37</v>
      </c>
      <c r="F318">
        <v>141.05000000000001</v>
      </c>
      <c r="G318">
        <v>13</v>
      </c>
      <c r="H318">
        <f>Table1[[#This Row],[total_orders]]*Table1[[#This Row],[avg_order_value]]</f>
        <v>1833.65</v>
      </c>
      <c r="I318">
        <v>321</v>
      </c>
      <c r="J318">
        <v>0</v>
      </c>
      <c r="K318" t="s">
        <v>23</v>
      </c>
      <c r="L318">
        <v>0</v>
      </c>
      <c r="M318" t="str">
        <f t="shared" si="17"/>
        <v>Low</v>
      </c>
      <c r="N318" s="1">
        <v>44434</v>
      </c>
      <c r="O318" s="1" t="str">
        <f>IF(YEAR(Table1[[#This Row],[customer_since]])&gt;=2023, "New",IF(YEAR(Table1[[#This Row],[customer_since]])&gt;=2021, "Medium", "Long term"))</f>
        <v>Medium</v>
      </c>
      <c r="P318">
        <v>37</v>
      </c>
      <c r="Q318" t="str">
        <f t="shared" si="18"/>
        <v>Medium</v>
      </c>
      <c r="R318">
        <v>0.21</v>
      </c>
      <c r="S318" t="str">
        <f t="shared" si="19"/>
        <v>Medium</v>
      </c>
    </row>
    <row r="319" spans="1:19" x14ac:dyDescent="0.35">
      <c r="A319" t="s">
        <v>305</v>
      </c>
      <c r="B319">
        <v>56</v>
      </c>
      <c r="C319" t="str">
        <f t="shared" si="16"/>
        <v>55-65</v>
      </c>
      <c r="D319" t="s">
        <v>14</v>
      </c>
      <c r="E319" t="s">
        <v>37</v>
      </c>
      <c r="F319">
        <v>107.35</v>
      </c>
      <c r="G319">
        <v>12</v>
      </c>
      <c r="H319">
        <f>Table1[[#This Row],[total_orders]]*Table1[[#This Row],[avg_order_value]]</f>
        <v>1288.1999999999998</v>
      </c>
      <c r="I319">
        <v>23</v>
      </c>
      <c r="J319">
        <v>0</v>
      </c>
      <c r="K319" t="s">
        <v>40</v>
      </c>
      <c r="L319">
        <v>8.6999999999999993</v>
      </c>
      <c r="M319" t="str">
        <f t="shared" si="17"/>
        <v>Low</v>
      </c>
      <c r="N319" s="1">
        <v>44597</v>
      </c>
      <c r="O319" s="1" t="str">
        <f>IF(YEAR(Table1[[#This Row],[customer_since]])&gt;=2023, "New",IF(YEAR(Table1[[#This Row],[customer_since]])&gt;=2021, "Medium", "Long term"))</f>
        <v>Medium</v>
      </c>
      <c r="P319">
        <v>97</v>
      </c>
      <c r="Q319" t="str">
        <f t="shared" si="18"/>
        <v>High</v>
      </c>
      <c r="R319">
        <v>0.25</v>
      </c>
      <c r="S319" t="str">
        <f t="shared" si="19"/>
        <v>Medium</v>
      </c>
    </row>
    <row r="320" spans="1:19" x14ac:dyDescent="0.35">
      <c r="A320" t="s">
        <v>3393</v>
      </c>
      <c r="B320">
        <v>29</v>
      </c>
      <c r="C320" t="str">
        <f t="shared" si="16"/>
        <v>26-35</v>
      </c>
      <c r="D320" t="s">
        <v>14</v>
      </c>
      <c r="E320" t="s">
        <v>37</v>
      </c>
      <c r="F320">
        <v>270.72000000000003</v>
      </c>
      <c r="G320">
        <v>12</v>
      </c>
      <c r="H320">
        <f>Table1[[#This Row],[total_orders]]*Table1[[#This Row],[avg_order_value]]</f>
        <v>3248.6400000000003</v>
      </c>
      <c r="I320">
        <v>332</v>
      </c>
      <c r="J320">
        <v>0</v>
      </c>
      <c r="K320" t="s">
        <v>23</v>
      </c>
      <c r="L320">
        <v>0.8</v>
      </c>
      <c r="M320" t="str">
        <f t="shared" si="17"/>
        <v>Low</v>
      </c>
      <c r="N320" s="1">
        <v>44440</v>
      </c>
      <c r="O320" s="1" t="str">
        <f>IF(YEAR(Table1[[#This Row],[customer_since]])&gt;=2023, "New",IF(YEAR(Table1[[#This Row],[customer_since]])&gt;=2021, "Medium", "Long term"))</f>
        <v>Medium</v>
      </c>
      <c r="P320">
        <v>31</v>
      </c>
      <c r="Q320" t="str">
        <f t="shared" si="18"/>
        <v>Low</v>
      </c>
      <c r="R320">
        <v>0.56999999999999995</v>
      </c>
      <c r="S320" t="str">
        <f t="shared" si="19"/>
        <v>High</v>
      </c>
    </row>
    <row r="321" spans="1:19" x14ac:dyDescent="0.35">
      <c r="A321" t="s">
        <v>3553</v>
      </c>
      <c r="B321">
        <v>53</v>
      </c>
      <c r="C321" t="str">
        <f t="shared" si="16"/>
        <v>46-55</v>
      </c>
      <c r="D321" t="s">
        <v>14</v>
      </c>
      <c r="E321" t="s">
        <v>35</v>
      </c>
      <c r="G321">
        <v>13</v>
      </c>
      <c r="H321">
        <f>Table1[[#This Row],[total_orders]]*Table1[[#This Row],[avg_order_value]]</f>
        <v>0</v>
      </c>
      <c r="I321">
        <v>293</v>
      </c>
      <c r="J321">
        <v>0</v>
      </c>
      <c r="K321" t="s">
        <v>29</v>
      </c>
      <c r="L321">
        <v>17.399999999999999</v>
      </c>
      <c r="M321" t="str">
        <f t="shared" si="17"/>
        <v>Low</v>
      </c>
      <c r="N321" s="1">
        <v>44390</v>
      </c>
      <c r="O321" s="1" t="str">
        <f>IF(YEAR(Table1[[#This Row],[customer_since]])&gt;=2023, "New",IF(YEAR(Table1[[#This Row],[customer_since]])&gt;=2021, "Medium", "Long term"))</f>
        <v>Medium</v>
      </c>
      <c r="P321">
        <v>25</v>
      </c>
      <c r="Q321" t="str">
        <f t="shared" si="18"/>
        <v>Low</v>
      </c>
      <c r="R321">
        <v>0.09</v>
      </c>
      <c r="S321" t="str">
        <f t="shared" si="19"/>
        <v>Low</v>
      </c>
    </row>
    <row r="322" spans="1:19" x14ac:dyDescent="0.35">
      <c r="A322" t="s">
        <v>2015</v>
      </c>
      <c r="B322">
        <v>38</v>
      </c>
      <c r="C322" t="str">
        <f t="shared" ref="C322:C385" si="20">IF(B322&lt;=25,"18-25",IF(B322&lt;=35,"26-35",IF(B322&lt;=45,"36-45",IF(B322&lt;=55,"46-55",IF(B322&lt;=65,"55-65","66-69")))))</f>
        <v>36-45</v>
      </c>
      <c r="D322" t="s">
        <v>21</v>
      </c>
      <c r="E322" t="s">
        <v>50</v>
      </c>
      <c r="F322">
        <v>89.47</v>
      </c>
      <c r="G322">
        <v>5</v>
      </c>
      <c r="H322">
        <f>Table1[[#This Row],[total_orders]]*Table1[[#This Row],[avg_order_value]]</f>
        <v>447.35</v>
      </c>
      <c r="I322">
        <v>203</v>
      </c>
      <c r="J322">
        <v>0</v>
      </c>
      <c r="K322" t="s">
        <v>19</v>
      </c>
      <c r="L322">
        <v>56.1</v>
      </c>
      <c r="M322" t="str">
        <f t="shared" ref="M322:M385" si="21">IF(L322&lt;=20,"Low",IF(L322&lt;=50,"Medium","High"))</f>
        <v>High</v>
      </c>
      <c r="N322" s="1">
        <v>44086</v>
      </c>
      <c r="O322" s="1" t="str">
        <f>IF(YEAR(Table1[[#This Row],[customer_since]])&gt;=2023, "New",IF(YEAR(Table1[[#This Row],[customer_since]])&gt;=2021, "Medium", "Long term"))</f>
        <v>Long term</v>
      </c>
      <c r="P322">
        <v>15</v>
      </c>
      <c r="Q322" t="str">
        <f t="shared" ref="Q322:Q385" si="22">IF(P322&lt;=33,"Low",IF(P322&lt;=66,"Medium","High"))</f>
        <v>Low</v>
      </c>
      <c r="R322">
        <v>0.42</v>
      </c>
      <c r="S322" t="str">
        <f t="shared" ref="S322:S385" si="23">IF(R322&lt;=0.2,"Low",IF(R322&lt;=0.5,"Medium","High"))</f>
        <v>Medium</v>
      </c>
    </row>
    <row r="323" spans="1:19" x14ac:dyDescent="0.35">
      <c r="A323" t="s">
        <v>2059</v>
      </c>
      <c r="B323">
        <v>53</v>
      </c>
      <c r="C323" t="str">
        <f t="shared" si="20"/>
        <v>46-55</v>
      </c>
      <c r="D323" t="s">
        <v>14</v>
      </c>
      <c r="E323" t="s">
        <v>37</v>
      </c>
      <c r="G323">
        <v>12</v>
      </c>
      <c r="H323">
        <f>Table1[[#This Row],[total_orders]]*Table1[[#This Row],[avg_order_value]]</f>
        <v>0</v>
      </c>
      <c r="I323">
        <v>144</v>
      </c>
      <c r="J323">
        <v>0</v>
      </c>
      <c r="K323" t="s">
        <v>40</v>
      </c>
      <c r="L323">
        <v>50.6</v>
      </c>
      <c r="M323" t="str">
        <f t="shared" si="21"/>
        <v>High</v>
      </c>
      <c r="N323" s="1">
        <v>44423</v>
      </c>
      <c r="O323" s="1" t="str">
        <f>IF(YEAR(Table1[[#This Row],[customer_since]])&gt;=2023, "New",IF(YEAR(Table1[[#This Row],[customer_since]])&gt;=2021, "Medium", "Long term"))</f>
        <v>Medium</v>
      </c>
      <c r="P323">
        <v>60</v>
      </c>
      <c r="Q323" t="str">
        <f t="shared" si="22"/>
        <v>Medium</v>
      </c>
      <c r="R323">
        <v>0.19</v>
      </c>
      <c r="S323" t="str">
        <f t="shared" si="23"/>
        <v>Low</v>
      </c>
    </row>
    <row r="324" spans="1:19" x14ac:dyDescent="0.35">
      <c r="A324" t="s">
        <v>1137</v>
      </c>
      <c r="B324">
        <v>59</v>
      </c>
      <c r="C324" t="str">
        <f t="shared" si="20"/>
        <v>55-65</v>
      </c>
      <c r="D324" t="s">
        <v>14</v>
      </c>
      <c r="E324" t="s">
        <v>44</v>
      </c>
      <c r="F324">
        <v>23.39</v>
      </c>
      <c r="G324">
        <v>15</v>
      </c>
      <c r="H324">
        <f>Table1[[#This Row],[total_orders]]*Table1[[#This Row],[avg_order_value]]</f>
        <v>350.85</v>
      </c>
      <c r="I324">
        <v>214</v>
      </c>
      <c r="J324">
        <v>0</v>
      </c>
      <c r="K324" t="s">
        <v>40</v>
      </c>
      <c r="L324">
        <v>57</v>
      </c>
      <c r="M324" t="str">
        <f t="shared" si="21"/>
        <v>High</v>
      </c>
      <c r="N324" s="1">
        <v>45128</v>
      </c>
      <c r="O324" s="1" t="str">
        <f>IF(YEAR(Table1[[#This Row],[customer_since]])&gt;=2023, "New",IF(YEAR(Table1[[#This Row],[customer_since]])&gt;=2021, "Medium", "Long term"))</f>
        <v>New</v>
      </c>
      <c r="P324">
        <v>89</v>
      </c>
      <c r="Q324" t="str">
        <f t="shared" si="22"/>
        <v>High</v>
      </c>
      <c r="R324">
        <v>0.15</v>
      </c>
      <c r="S324" t="str">
        <f t="shared" si="23"/>
        <v>Low</v>
      </c>
    </row>
    <row r="325" spans="1:19" x14ac:dyDescent="0.35">
      <c r="A325" t="s">
        <v>1137</v>
      </c>
      <c r="B325">
        <v>29</v>
      </c>
      <c r="C325" t="str">
        <f t="shared" si="20"/>
        <v>26-35</v>
      </c>
      <c r="D325" t="s">
        <v>21</v>
      </c>
      <c r="E325" t="s">
        <v>15</v>
      </c>
      <c r="F325">
        <v>119.14</v>
      </c>
      <c r="G325">
        <v>13</v>
      </c>
      <c r="H325">
        <f>Table1[[#This Row],[total_orders]]*Table1[[#This Row],[avg_order_value]]</f>
        <v>1548.82</v>
      </c>
      <c r="I325">
        <v>280</v>
      </c>
      <c r="J325">
        <v>0</v>
      </c>
      <c r="K325" t="s">
        <v>19</v>
      </c>
      <c r="L325">
        <v>7.8</v>
      </c>
      <c r="M325" t="str">
        <f t="shared" si="21"/>
        <v>Low</v>
      </c>
      <c r="N325" s="1">
        <v>45699</v>
      </c>
      <c r="O325" s="1" t="str">
        <f>IF(YEAR(Table1[[#This Row],[customer_since]])&gt;=2023, "New",IF(YEAR(Table1[[#This Row],[customer_since]])&gt;=2021, "Medium", "Long term"))</f>
        <v>New</v>
      </c>
      <c r="P325">
        <v>3</v>
      </c>
      <c r="Q325" t="str">
        <f t="shared" si="22"/>
        <v>Low</v>
      </c>
      <c r="R325">
        <v>0.12</v>
      </c>
      <c r="S325" t="str">
        <f t="shared" si="23"/>
        <v>Low</v>
      </c>
    </row>
    <row r="326" spans="1:19" x14ac:dyDescent="0.35">
      <c r="A326" t="s">
        <v>3009</v>
      </c>
      <c r="B326">
        <v>61</v>
      </c>
      <c r="C326" t="str">
        <f t="shared" si="20"/>
        <v>55-65</v>
      </c>
      <c r="D326" t="s">
        <v>14</v>
      </c>
      <c r="E326" t="s">
        <v>18</v>
      </c>
      <c r="F326">
        <v>63.73</v>
      </c>
      <c r="G326">
        <v>13</v>
      </c>
      <c r="H326">
        <f>Table1[[#This Row],[total_orders]]*Table1[[#This Row],[avg_order_value]]</f>
        <v>828.49</v>
      </c>
      <c r="I326">
        <v>330</v>
      </c>
      <c r="J326">
        <v>0</v>
      </c>
      <c r="K326" t="s">
        <v>19</v>
      </c>
      <c r="L326">
        <v>57.1</v>
      </c>
      <c r="M326" t="str">
        <f t="shared" si="21"/>
        <v>High</v>
      </c>
      <c r="N326" s="1">
        <v>44435</v>
      </c>
      <c r="O326" s="1" t="str">
        <f>IF(YEAR(Table1[[#This Row],[customer_since]])&gt;=2023, "New",IF(YEAR(Table1[[#This Row],[customer_since]])&gt;=2021, "Medium", "Long term"))</f>
        <v>Medium</v>
      </c>
      <c r="P326">
        <v>60</v>
      </c>
      <c r="Q326" t="str">
        <f t="shared" si="22"/>
        <v>Medium</v>
      </c>
      <c r="R326">
        <v>0.1</v>
      </c>
      <c r="S326" t="str">
        <f t="shared" si="23"/>
        <v>Low</v>
      </c>
    </row>
    <row r="327" spans="1:19" x14ac:dyDescent="0.35">
      <c r="A327" t="s">
        <v>3009</v>
      </c>
      <c r="B327">
        <v>38</v>
      </c>
      <c r="C327" t="str">
        <f t="shared" si="20"/>
        <v>36-45</v>
      </c>
      <c r="D327" t="s">
        <v>21</v>
      </c>
      <c r="E327" t="s">
        <v>50</v>
      </c>
      <c r="F327">
        <v>79.17</v>
      </c>
      <c r="G327">
        <v>11</v>
      </c>
      <c r="H327">
        <f>Table1[[#This Row],[total_orders]]*Table1[[#This Row],[avg_order_value]]</f>
        <v>870.87</v>
      </c>
      <c r="I327">
        <v>252</v>
      </c>
      <c r="J327">
        <v>0</v>
      </c>
      <c r="K327" t="s">
        <v>19</v>
      </c>
      <c r="L327">
        <v>46.4</v>
      </c>
      <c r="M327" t="str">
        <f t="shared" si="21"/>
        <v>Medium</v>
      </c>
      <c r="N327" s="1">
        <v>44486</v>
      </c>
      <c r="O327" s="1" t="str">
        <f>IF(YEAR(Table1[[#This Row],[customer_since]])&gt;=2023, "New",IF(YEAR(Table1[[#This Row],[customer_since]])&gt;=2021, "Medium", "Long term"))</f>
        <v>Medium</v>
      </c>
      <c r="P327">
        <v>44</v>
      </c>
      <c r="Q327" t="str">
        <f t="shared" si="22"/>
        <v>Medium</v>
      </c>
      <c r="R327">
        <v>0.05</v>
      </c>
      <c r="S327" t="str">
        <f t="shared" si="23"/>
        <v>Low</v>
      </c>
    </row>
    <row r="328" spans="1:19" x14ac:dyDescent="0.35">
      <c r="A328" t="s">
        <v>3009</v>
      </c>
      <c r="B328">
        <v>79</v>
      </c>
      <c r="C328" t="str">
        <f t="shared" si="20"/>
        <v>66-69</v>
      </c>
      <c r="D328" t="s">
        <v>14</v>
      </c>
      <c r="E328" t="s">
        <v>18</v>
      </c>
      <c r="F328">
        <v>83.95</v>
      </c>
      <c r="G328">
        <v>7</v>
      </c>
      <c r="H328">
        <f>Table1[[#This Row],[total_orders]]*Table1[[#This Row],[avg_order_value]]</f>
        <v>587.65</v>
      </c>
      <c r="I328">
        <v>351</v>
      </c>
      <c r="J328">
        <v>0</v>
      </c>
      <c r="K328" t="s">
        <v>29</v>
      </c>
      <c r="L328">
        <v>53.7</v>
      </c>
      <c r="M328" t="str">
        <f t="shared" si="21"/>
        <v>High</v>
      </c>
      <c r="N328" s="1">
        <v>45502</v>
      </c>
      <c r="O328" s="1" t="str">
        <f>IF(YEAR(Table1[[#This Row],[customer_since]])&gt;=2023, "New",IF(YEAR(Table1[[#This Row],[customer_since]])&gt;=2021, "Medium", "Long term"))</f>
        <v>New</v>
      </c>
      <c r="P328">
        <v>30</v>
      </c>
      <c r="Q328" t="str">
        <f t="shared" si="22"/>
        <v>Low</v>
      </c>
      <c r="R328">
        <v>0.32</v>
      </c>
      <c r="S328" t="str">
        <f t="shared" si="23"/>
        <v>Medium</v>
      </c>
    </row>
    <row r="329" spans="1:19" x14ac:dyDescent="0.35">
      <c r="A329" t="s">
        <v>1483</v>
      </c>
      <c r="B329">
        <v>65</v>
      </c>
      <c r="C329" t="str">
        <f t="shared" si="20"/>
        <v>55-65</v>
      </c>
      <c r="D329" t="s">
        <v>14</v>
      </c>
      <c r="E329" t="s">
        <v>37</v>
      </c>
      <c r="F329">
        <v>52.77</v>
      </c>
      <c r="G329">
        <v>10</v>
      </c>
      <c r="H329">
        <f>Table1[[#This Row],[total_orders]]*Table1[[#This Row],[avg_order_value]]</f>
        <v>527.70000000000005</v>
      </c>
      <c r="I329">
        <v>246</v>
      </c>
      <c r="J329">
        <v>0</v>
      </c>
      <c r="K329" t="s">
        <v>16</v>
      </c>
      <c r="L329">
        <v>58.4</v>
      </c>
      <c r="M329" t="str">
        <f t="shared" si="21"/>
        <v>High</v>
      </c>
      <c r="N329" s="1">
        <v>44754</v>
      </c>
      <c r="O329" s="1" t="str">
        <f>IF(YEAR(Table1[[#This Row],[customer_since]])&gt;=2023, "New",IF(YEAR(Table1[[#This Row],[customer_since]])&gt;=2021, "Medium", "Long term"))</f>
        <v>Medium</v>
      </c>
      <c r="P329">
        <v>18</v>
      </c>
      <c r="Q329" t="str">
        <f t="shared" si="22"/>
        <v>Low</v>
      </c>
      <c r="R329">
        <v>0.59</v>
      </c>
      <c r="S329" t="str">
        <f t="shared" si="23"/>
        <v>High</v>
      </c>
    </row>
    <row r="330" spans="1:19" x14ac:dyDescent="0.35">
      <c r="A330" t="s">
        <v>1483</v>
      </c>
      <c r="B330">
        <v>20</v>
      </c>
      <c r="C330" t="str">
        <f t="shared" si="20"/>
        <v>18-25</v>
      </c>
      <c r="D330" t="s">
        <v>21</v>
      </c>
      <c r="E330" t="s">
        <v>37</v>
      </c>
      <c r="F330">
        <v>186.98</v>
      </c>
      <c r="G330">
        <v>6</v>
      </c>
      <c r="H330">
        <f>Table1[[#This Row],[total_orders]]*Table1[[#This Row],[avg_order_value]]</f>
        <v>1121.8799999999999</v>
      </c>
      <c r="I330">
        <v>191</v>
      </c>
      <c r="J330">
        <v>0</v>
      </c>
      <c r="K330" t="s">
        <v>19</v>
      </c>
      <c r="L330">
        <v>2</v>
      </c>
      <c r="M330" t="str">
        <f t="shared" si="21"/>
        <v>Low</v>
      </c>
      <c r="N330" s="1">
        <v>44829</v>
      </c>
      <c r="O330" s="1" t="str">
        <f>IF(YEAR(Table1[[#This Row],[customer_since]])&gt;=2023, "New",IF(YEAR(Table1[[#This Row],[customer_since]])&gt;=2021, "Medium", "Long term"))</f>
        <v>Medium</v>
      </c>
      <c r="P330">
        <v>85</v>
      </c>
      <c r="Q330" t="str">
        <f t="shared" si="22"/>
        <v>High</v>
      </c>
      <c r="R330">
        <v>0.05</v>
      </c>
      <c r="S330" t="str">
        <f t="shared" si="23"/>
        <v>Low</v>
      </c>
    </row>
    <row r="331" spans="1:19" x14ac:dyDescent="0.35">
      <c r="A331" t="s">
        <v>3832</v>
      </c>
      <c r="B331">
        <v>50</v>
      </c>
      <c r="C331" t="str">
        <f t="shared" si="20"/>
        <v>46-55</v>
      </c>
      <c r="D331" t="s">
        <v>21</v>
      </c>
      <c r="E331" t="s">
        <v>22</v>
      </c>
      <c r="F331">
        <v>99.61</v>
      </c>
      <c r="G331">
        <v>10</v>
      </c>
      <c r="H331">
        <f>Table1[[#This Row],[total_orders]]*Table1[[#This Row],[avg_order_value]]</f>
        <v>996.1</v>
      </c>
      <c r="I331">
        <v>162</v>
      </c>
      <c r="J331">
        <v>0</v>
      </c>
      <c r="K331" t="s">
        <v>19</v>
      </c>
      <c r="L331">
        <v>12.2</v>
      </c>
      <c r="M331" t="str">
        <f t="shared" si="21"/>
        <v>Low</v>
      </c>
      <c r="N331" s="1">
        <v>44792</v>
      </c>
      <c r="O331" s="1" t="str">
        <f>IF(YEAR(Table1[[#This Row],[customer_since]])&gt;=2023, "New",IF(YEAR(Table1[[#This Row],[customer_since]])&gt;=2021, "Medium", "Long term"))</f>
        <v>Medium</v>
      </c>
      <c r="P331">
        <v>85</v>
      </c>
      <c r="Q331" t="str">
        <f t="shared" si="22"/>
        <v>High</v>
      </c>
      <c r="R331">
        <v>0.31</v>
      </c>
      <c r="S331" t="str">
        <f t="shared" si="23"/>
        <v>Medium</v>
      </c>
    </row>
    <row r="332" spans="1:19" x14ac:dyDescent="0.35">
      <c r="A332" t="s">
        <v>3774</v>
      </c>
      <c r="B332">
        <v>26</v>
      </c>
      <c r="C332" t="str">
        <f t="shared" si="20"/>
        <v>26-35</v>
      </c>
      <c r="D332" t="s">
        <v>21</v>
      </c>
      <c r="E332" t="s">
        <v>28</v>
      </c>
      <c r="F332">
        <v>117.24</v>
      </c>
      <c r="G332">
        <v>10</v>
      </c>
      <c r="H332">
        <f>Table1[[#This Row],[total_orders]]*Table1[[#This Row],[avg_order_value]]</f>
        <v>1172.3999999999999</v>
      </c>
      <c r="I332">
        <v>8</v>
      </c>
      <c r="J332">
        <v>0</v>
      </c>
      <c r="K332" t="s">
        <v>29</v>
      </c>
      <c r="L332">
        <v>47.6</v>
      </c>
      <c r="M332" t="str">
        <f t="shared" si="21"/>
        <v>Medium</v>
      </c>
      <c r="N332" s="1">
        <v>44069</v>
      </c>
      <c r="O332" s="1" t="str">
        <f>IF(YEAR(Table1[[#This Row],[customer_since]])&gt;=2023, "New",IF(YEAR(Table1[[#This Row],[customer_since]])&gt;=2021, "Medium", "Long term"))</f>
        <v>Long term</v>
      </c>
      <c r="P332">
        <v>96</v>
      </c>
      <c r="Q332" t="str">
        <f t="shared" si="22"/>
        <v>High</v>
      </c>
      <c r="R332">
        <v>0.1</v>
      </c>
      <c r="S332" t="str">
        <f t="shared" si="23"/>
        <v>Low</v>
      </c>
    </row>
    <row r="333" spans="1:19" x14ac:dyDescent="0.35">
      <c r="A333" t="s">
        <v>3296</v>
      </c>
      <c r="B333">
        <v>60</v>
      </c>
      <c r="C333" t="str">
        <f t="shared" si="20"/>
        <v>55-65</v>
      </c>
      <c r="D333" t="s">
        <v>21</v>
      </c>
      <c r="E333" t="s">
        <v>52</v>
      </c>
      <c r="F333">
        <v>16.54</v>
      </c>
      <c r="G333">
        <v>5</v>
      </c>
      <c r="H333">
        <f>Table1[[#This Row],[total_orders]]*Table1[[#This Row],[avg_order_value]]</f>
        <v>82.699999999999989</v>
      </c>
      <c r="I333">
        <v>92</v>
      </c>
      <c r="J333">
        <v>0</v>
      </c>
      <c r="K333" t="s">
        <v>16</v>
      </c>
      <c r="L333">
        <v>54.8</v>
      </c>
      <c r="M333" t="str">
        <f t="shared" si="21"/>
        <v>High</v>
      </c>
      <c r="N333" s="1">
        <v>44199</v>
      </c>
      <c r="O333" s="1" t="str">
        <f>IF(YEAR(Table1[[#This Row],[customer_since]])&gt;=2023, "New",IF(YEAR(Table1[[#This Row],[customer_since]])&gt;=2021, "Medium", "Long term"))</f>
        <v>Medium</v>
      </c>
      <c r="P333">
        <v>45</v>
      </c>
      <c r="Q333" t="str">
        <f t="shared" si="22"/>
        <v>Medium</v>
      </c>
      <c r="R333">
        <v>0.16</v>
      </c>
      <c r="S333" t="str">
        <f t="shared" si="23"/>
        <v>Low</v>
      </c>
    </row>
    <row r="334" spans="1:19" x14ac:dyDescent="0.35">
      <c r="A334" t="s">
        <v>2626</v>
      </c>
      <c r="B334">
        <v>19</v>
      </c>
      <c r="C334" t="str">
        <f t="shared" si="20"/>
        <v>18-25</v>
      </c>
      <c r="D334" t="s">
        <v>14</v>
      </c>
      <c r="E334" t="s">
        <v>18</v>
      </c>
      <c r="F334">
        <v>33.479999999999997</v>
      </c>
      <c r="G334">
        <v>9</v>
      </c>
      <c r="H334">
        <f>Table1[[#This Row],[total_orders]]*Table1[[#This Row],[avg_order_value]]</f>
        <v>301.32</v>
      </c>
      <c r="I334">
        <v>120</v>
      </c>
      <c r="J334">
        <v>0</v>
      </c>
      <c r="K334" t="s">
        <v>16</v>
      </c>
      <c r="L334">
        <v>0</v>
      </c>
      <c r="M334" t="str">
        <f t="shared" si="21"/>
        <v>Low</v>
      </c>
      <c r="N334" s="1">
        <v>45188</v>
      </c>
      <c r="O334" s="1" t="str">
        <f>IF(YEAR(Table1[[#This Row],[customer_since]])&gt;=2023, "New",IF(YEAR(Table1[[#This Row],[customer_since]])&gt;=2021, "Medium", "Long term"))</f>
        <v>New</v>
      </c>
      <c r="P334">
        <v>37</v>
      </c>
      <c r="Q334" t="str">
        <f t="shared" si="22"/>
        <v>Medium</v>
      </c>
      <c r="R334">
        <v>0.23</v>
      </c>
      <c r="S334" t="str">
        <f t="shared" si="23"/>
        <v>Medium</v>
      </c>
    </row>
    <row r="335" spans="1:19" x14ac:dyDescent="0.35">
      <c r="A335" t="s">
        <v>1465</v>
      </c>
      <c r="B335">
        <v>52</v>
      </c>
      <c r="C335" t="str">
        <f t="shared" si="20"/>
        <v>46-55</v>
      </c>
      <c r="D335" t="s">
        <v>21</v>
      </c>
      <c r="E335" t="s">
        <v>35</v>
      </c>
      <c r="F335">
        <v>111.84</v>
      </c>
      <c r="G335">
        <v>9</v>
      </c>
      <c r="H335">
        <f>Table1[[#This Row],[total_orders]]*Table1[[#This Row],[avg_order_value]]</f>
        <v>1006.5600000000001</v>
      </c>
      <c r="I335">
        <v>8</v>
      </c>
      <c r="J335">
        <v>0</v>
      </c>
      <c r="K335" t="s">
        <v>40</v>
      </c>
      <c r="L335">
        <v>43.1</v>
      </c>
      <c r="M335" t="str">
        <f t="shared" si="21"/>
        <v>Medium</v>
      </c>
      <c r="N335" s="1">
        <v>45815</v>
      </c>
      <c r="O335" s="1" t="str">
        <f>IF(YEAR(Table1[[#This Row],[customer_since]])&gt;=2023, "New",IF(YEAR(Table1[[#This Row],[customer_since]])&gt;=2021, "Medium", "Long term"))</f>
        <v>New</v>
      </c>
      <c r="P335">
        <v>55</v>
      </c>
      <c r="Q335" t="str">
        <f t="shared" si="22"/>
        <v>Medium</v>
      </c>
      <c r="R335">
        <v>0.16</v>
      </c>
      <c r="S335" t="str">
        <f t="shared" si="23"/>
        <v>Low</v>
      </c>
    </row>
    <row r="336" spans="1:19" x14ac:dyDescent="0.35">
      <c r="A336" t="s">
        <v>1616</v>
      </c>
      <c r="B336">
        <v>34</v>
      </c>
      <c r="C336" t="str">
        <f t="shared" si="20"/>
        <v>26-35</v>
      </c>
      <c r="D336" t="s">
        <v>14</v>
      </c>
      <c r="E336" t="s">
        <v>50</v>
      </c>
      <c r="F336">
        <v>200.9</v>
      </c>
      <c r="G336">
        <v>18</v>
      </c>
      <c r="H336">
        <f>Table1[[#This Row],[total_orders]]*Table1[[#This Row],[avg_order_value]]</f>
        <v>3616.2000000000003</v>
      </c>
      <c r="I336">
        <v>45</v>
      </c>
      <c r="J336">
        <v>0</v>
      </c>
      <c r="K336" t="s">
        <v>16</v>
      </c>
      <c r="L336">
        <v>42.2</v>
      </c>
      <c r="M336" t="str">
        <f t="shared" si="21"/>
        <v>Medium</v>
      </c>
      <c r="N336" s="1">
        <v>44379</v>
      </c>
      <c r="O336" s="1" t="str">
        <f>IF(YEAR(Table1[[#This Row],[customer_since]])&gt;=2023, "New",IF(YEAR(Table1[[#This Row],[customer_since]])&gt;=2021, "Medium", "Long term"))</f>
        <v>Medium</v>
      </c>
      <c r="P336">
        <v>56</v>
      </c>
      <c r="Q336" t="str">
        <f t="shared" si="22"/>
        <v>Medium</v>
      </c>
      <c r="R336">
        <v>0.28999999999999998</v>
      </c>
      <c r="S336" t="str">
        <f t="shared" si="23"/>
        <v>Medium</v>
      </c>
    </row>
    <row r="337" spans="1:19" x14ac:dyDescent="0.35">
      <c r="A337" t="s">
        <v>1616</v>
      </c>
      <c r="B337">
        <v>52</v>
      </c>
      <c r="C337" t="str">
        <f t="shared" si="20"/>
        <v>46-55</v>
      </c>
      <c r="D337" t="s">
        <v>14</v>
      </c>
      <c r="E337" t="s">
        <v>15</v>
      </c>
      <c r="F337">
        <v>255.86</v>
      </c>
      <c r="G337">
        <v>9</v>
      </c>
      <c r="H337">
        <f>Table1[[#This Row],[total_orders]]*Table1[[#This Row],[avg_order_value]]</f>
        <v>2302.7400000000002</v>
      </c>
      <c r="I337">
        <v>247</v>
      </c>
      <c r="J337">
        <v>0</v>
      </c>
      <c r="K337" t="s">
        <v>29</v>
      </c>
      <c r="L337">
        <v>9.1</v>
      </c>
      <c r="M337" t="str">
        <f t="shared" si="21"/>
        <v>Low</v>
      </c>
      <c r="N337" s="1">
        <v>44892</v>
      </c>
      <c r="O337" s="1" t="str">
        <f>IF(YEAR(Table1[[#This Row],[customer_since]])&gt;=2023, "New",IF(YEAR(Table1[[#This Row],[customer_since]])&gt;=2021, "Medium", "Long term"))</f>
        <v>Medium</v>
      </c>
      <c r="P337">
        <v>60</v>
      </c>
      <c r="Q337" t="str">
        <f t="shared" si="22"/>
        <v>Medium</v>
      </c>
      <c r="R337">
        <v>0.31</v>
      </c>
      <c r="S337" t="str">
        <f t="shared" si="23"/>
        <v>Medium</v>
      </c>
    </row>
    <row r="338" spans="1:19" x14ac:dyDescent="0.35">
      <c r="A338" t="s">
        <v>1967</v>
      </c>
      <c r="B338">
        <v>43</v>
      </c>
      <c r="C338" t="str">
        <f t="shared" si="20"/>
        <v>36-45</v>
      </c>
      <c r="D338" t="s">
        <v>14</v>
      </c>
      <c r="E338" t="s">
        <v>22</v>
      </c>
      <c r="F338">
        <v>70.099999999999994</v>
      </c>
      <c r="G338">
        <v>11</v>
      </c>
      <c r="H338">
        <f>Table1[[#This Row],[total_orders]]*Table1[[#This Row],[avg_order_value]]</f>
        <v>771.09999999999991</v>
      </c>
      <c r="I338">
        <v>172</v>
      </c>
      <c r="J338">
        <v>0</v>
      </c>
      <c r="K338" t="s">
        <v>40</v>
      </c>
      <c r="L338">
        <v>57.1</v>
      </c>
      <c r="M338" t="str">
        <f t="shared" si="21"/>
        <v>High</v>
      </c>
      <c r="N338" s="1">
        <v>44564</v>
      </c>
      <c r="O338" s="1" t="str">
        <f>IF(YEAR(Table1[[#This Row],[customer_since]])&gt;=2023, "New",IF(YEAR(Table1[[#This Row],[customer_since]])&gt;=2021, "Medium", "Long term"))</f>
        <v>Medium</v>
      </c>
      <c r="P338">
        <v>10</v>
      </c>
      <c r="Q338" t="str">
        <f t="shared" si="22"/>
        <v>Low</v>
      </c>
      <c r="R338">
        <v>0.31</v>
      </c>
      <c r="S338" t="str">
        <f t="shared" si="23"/>
        <v>Medium</v>
      </c>
    </row>
    <row r="339" spans="1:19" x14ac:dyDescent="0.35">
      <c r="A339" t="s">
        <v>1653</v>
      </c>
      <c r="B339">
        <v>70</v>
      </c>
      <c r="C339" t="str">
        <f t="shared" si="20"/>
        <v>66-69</v>
      </c>
      <c r="D339" t="s">
        <v>14</v>
      </c>
      <c r="E339" t="s">
        <v>35</v>
      </c>
      <c r="F339">
        <v>69.239999999999995</v>
      </c>
      <c r="G339">
        <v>12</v>
      </c>
      <c r="H339">
        <f>Table1[[#This Row],[total_orders]]*Table1[[#This Row],[avg_order_value]]</f>
        <v>830.87999999999988</v>
      </c>
      <c r="I339">
        <v>153</v>
      </c>
      <c r="J339">
        <v>0</v>
      </c>
      <c r="K339" t="s">
        <v>19</v>
      </c>
      <c r="L339">
        <v>41.9</v>
      </c>
      <c r="M339" t="str">
        <f t="shared" si="21"/>
        <v>Medium</v>
      </c>
      <c r="N339" s="1">
        <v>45245</v>
      </c>
      <c r="O339" s="1" t="str">
        <f>IF(YEAR(Table1[[#This Row],[customer_since]])&gt;=2023, "New",IF(YEAR(Table1[[#This Row],[customer_since]])&gt;=2021, "Medium", "Long term"))</f>
        <v>New</v>
      </c>
      <c r="P339">
        <v>75</v>
      </c>
      <c r="Q339" t="str">
        <f t="shared" si="22"/>
        <v>High</v>
      </c>
      <c r="R339">
        <v>0.31</v>
      </c>
      <c r="S339" t="str">
        <f t="shared" si="23"/>
        <v>Medium</v>
      </c>
    </row>
    <row r="340" spans="1:19" x14ac:dyDescent="0.35">
      <c r="A340" t="s">
        <v>1382</v>
      </c>
      <c r="B340">
        <v>55</v>
      </c>
      <c r="C340" t="str">
        <f t="shared" si="20"/>
        <v>46-55</v>
      </c>
      <c r="D340" t="s">
        <v>25</v>
      </c>
      <c r="E340" t="s">
        <v>22</v>
      </c>
      <c r="F340">
        <v>118.01</v>
      </c>
      <c r="G340">
        <v>15</v>
      </c>
      <c r="H340">
        <f>Table1[[#This Row],[total_orders]]*Table1[[#This Row],[avg_order_value]]</f>
        <v>1770.15</v>
      </c>
      <c r="I340">
        <v>153</v>
      </c>
      <c r="J340">
        <v>0</v>
      </c>
      <c r="K340" t="s">
        <v>16</v>
      </c>
      <c r="L340">
        <v>64.599999999999994</v>
      </c>
      <c r="M340" t="str">
        <f t="shared" si="21"/>
        <v>High</v>
      </c>
      <c r="N340" s="1">
        <v>45464</v>
      </c>
      <c r="O340" s="1" t="str">
        <f>IF(YEAR(Table1[[#This Row],[customer_since]])&gt;=2023, "New",IF(YEAR(Table1[[#This Row],[customer_since]])&gt;=2021, "Medium", "Long term"))</f>
        <v>New</v>
      </c>
      <c r="P340">
        <v>51</v>
      </c>
      <c r="Q340" t="str">
        <f t="shared" si="22"/>
        <v>Medium</v>
      </c>
      <c r="R340">
        <v>0.37</v>
      </c>
      <c r="S340" t="str">
        <f t="shared" si="23"/>
        <v>Medium</v>
      </c>
    </row>
    <row r="341" spans="1:19" x14ac:dyDescent="0.35">
      <c r="A341" t="s">
        <v>1382</v>
      </c>
      <c r="B341">
        <v>22</v>
      </c>
      <c r="C341" t="str">
        <f t="shared" si="20"/>
        <v>18-25</v>
      </c>
      <c r="D341" t="s">
        <v>14</v>
      </c>
      <c r="E341" t="s">
        <v>35</v>
      </c>
      <c r="F341">
        <v>54.18</v>
      </c>
      <c r="G341">
        <v>17</v>
      </c>
      <c r="H341">
        <f>Table1[[#This Row],[total_orders]]*Table1[[#This Row],[avg_order_value]]</f>
        <v>921.06</v>
      </c>
      <c r="I341">
        <v>54</v>
      </c>
      <c r="J341">
        <v>0</v>
      </c>
      <c r="K341" t="s">
        <v>40</v>
      </c>
      <c r="L341">
        <v>99.5</v>
      </c>
      <c r="M341" t="str">
        <f t="shared" si="21"/>
        <v>High</v>
      </c>
      <c r="N341" s="1">
        <v>45139</v>
      </c>
      <c r="O341" s="1" t="str">
        <f>IF(YEAR(Table1[[#This Row],[customer_since]])&gt;=2023, "New",IF(YEAR(Table1[[#This Row],[customer_since]])&gt;=2021, "Medium", "Long term"))</f>
        <v>New</v>
      </c>
      <c r="P341">
        <v>88</v>
      </c>
      <c r="Q341" t="str">
        <f t="shared" si="22"/>
        <v>High</v>
      </c>
      <c r="R341">
        <v>0.21</v>
      </c>
      <c r="S341" t="str">
        <f t="shared" si="23"/>
        <v>Medium</v>
      </c>
    </row>
    <row r="342" spans="1:19" x14ac:dyDescent="0.35">
      <c r="A342" t="s">
        <v>380</v>
      </c>
      <c r="B342">
        <v>35</v>
      </c>
      <c r="C342" t="str">
        <f t="shared" si="20"/>
        <v>26-35</v>
      </c>
      <c r="D342" t="s">
        <v>25</v>
      </c>
      <c r="E342" t="s">
        <v>37</v>
      </c>
      <c r="F342">
        <v>125.24</v>
      </c>
      <c r="G342">
        <v>14</v>
      </c>
      <c r="H342">
        <f>Table1[[#This Row],[total_orders]]*Table1[[#This Row],[avg_order_value]]</f>
        <v>1753.36</v>
      </c>
      <c r="I342">
        <v>350</v>
      </c>
      <c r="J342">
        <v>0</v>
      </c>
      <c r="K342" t="s">
        <v>19</v>
      </c>
      <c r="L342">
        <v>11.5</v>
      </c>
      <c r="M342" t="str">
        <f t="shared" si="21"/>
        <v>Low</v>
      </c>
      <c r="N342" s="1">
        <v>45762</v>
      </c>
      <c r="O342" s="1" t="str">
        <f>IF(YEAR(Table1[[#This Row],[customer_since]])&gt;=2023, "New",IF(YEAR(Table1[[#This Row],[customer_since]])&gt;=2021, "Medium", "Long term"))</f>
        <v>New</v>
      </c>
      <c r="P342">
        <v>34</v>
      </c>
      <c r="Q342" t="str">
        <f t="shared" si="22"/>
        <v>Medium</v>
      </c>
      <c r="R342">
        <v>0.21</v>
      </c>
      <c r="S342" t="str">
        <f t="shared" si="23"/>
        <v>Medium</v>
      </c>
    </row>
    <row r="343" spans="1:19" x14ac:dyDescent="0.35">
      <c r="A343" t="s">
        <v>725</v>
      </c>
      <c r="B343">
        <v>69</v>
      </c>
      <c r="C343" t="str">
        <f t="shared" si="20"/>
        <v>66-69</v>
      </c>
      <c r="D343" t="s">
        <v>25</v>
      </c>
      <c r="E343" t="s">
        <v>15</v>
      </c>
      <c r="F343">
        <v>201.7</v>
      </c>
      <c r="G343">
        <v>13</v>
      </c>
      <c r="H343">
        <f>Table1[[#This Row],[total_orders]]*Table1[[#This Row],[avg_order_value]]</f>
        <v>2622.1</v>
      </c>
      <c r="I343">
        <v>32</v>
      </c>
      <c r="J343">
        <v>0</v>
      </c>
      <c r="K343" t="s">
        <v>40</v>
      </c>
      <c r="L343">
        <v>41.3</v>
      </c>
      <c r="M343" t="str">
        <f t="shared" si="21"/>
        <v>Medium</v>
      </c>
      <c r="N343" s="1">
        <v>44022</v>
      </c>
      <c r="O343" s="1" t="str">
        <f>IF(YEAR(Table1[[#This Row],[customer_since]])&gt;=2023, "New",IF(YEAR(Table1[[#This Row],[customer_since]])&gt;=2021, "Medium", "Long term"))</f>
        <v>Long term</v>
      </c>
      <c r="P343">
        <v>63</v>
      </c>
      <c r="Q343" t="str">
        <f t="shared" si="22"/>
        <v>Medium</v>
      </c>
      <c r="R343">
        <v>0.46</v>
      </c>
      <c r="S343" t="str">
        <f t="shared" si="23"/>
        <v>Medium</v>
      </c>
    </row>
    <row r="344" spans="1:19" x14ac:dyDescent="0.35">
      <c r="A344" t="s">
        <v>3652</v>
      </c>
      <c r="B344">
        <v>51</v>
      </c>
      <c r="C344" t="str">
        <f t="shared" si="20"/>
        <v>46-55</v>
      </c>
      <c r="D344" t="s">
        <v>25</v>
      </c>
      <c r="E344" t="s">
        <v>37</v>
      </c>
      <c r="F344">
        <v>102.11</v>
      </c>
      <c r="G344">
        <v>15</v>
      </c>
      <c r="H344">
        <f>Table1[[#This Row],[total_orders]]*Table1[[#This Row],[avg_order_value]]</f>
        <v>1531.65</v>
      </c>
      <c r="I344">
        <v>333</v>
      </c>
      <c r="J344">
        <v>0</v>
      </c>
      <c r="K344" t="s">
        <v>23</v>
      </c>
      <c r="L344">
        <v>54.4</v>
      </c>
      <c r="M344" t="str">
        <f t="shared" si="21"/>
        <v>High</v>
      </c>
      <c r="N344" s="1">
        <v>44185</v>
      </c>
      <c r="O344" s="1" t="str">
        <f>IF(YEAR(Table1[[#This Row],[customer_since]])&gt;=2023, "New",IF(YEAR(Table1[[#This Row],[customer_since]])&gt;=2021, "Medium", "Long term"))</f>
        <v>Long term</v>
      </c>
      <c r="P344">
        <v>28</v>
      </c>
      <c r="Q344" t="str">
        <f t="shared" si="22"/>
        <v>Low</v>
      </c>
      <c r="R344">
        <v>0.34</v>
      </c>
      <c r="S344" t="str">
        <f t="shared" si="23"/>
        <v>Medium</v>
      </c>
    </row>
    <row r="345" spans="1:19" x14ac:dyDescent="0.35">
      <c r="A345" t="s">
        <v>2890</v>
      </c>
      <c r="B345">
        <v>32</v>
      </c>
      <c r="C345" t="str">
        <f t="shared" si="20"/>
        <v>26-35</v>
      </c>
      <c r="D345" t="s">
        <v>14</v>
      </c>
      <c r="E345" t="s">
        <v>44</v>
      </c>
      <c r="F345">
        <v>35.049999999999997</v>
      </c>
      <c r="G345">
        <v>7</v>
      </c>
      <c r="H345">
        <f>Table1[[#This Row],[total_orders]]*Table1[[#This Row],[avg_order_value]]</f>
        <v>245.34999999999997</v>
      </c>
      <c r="I345">
        <v>254</v>
      </c>
      <c r="J345">
        <v>0</v>
      </c>
      <c r="K345" t="s">
        <v>19</v>
      </c>
      <c r="L345">
        <v>55.5</v>
      </c>
      <c r="M345" t="str">
        <f t="shared" si="21"/>
        <v>High</v>
      </c>
      <c r="N345" s="1">
        <v>44603</v>
      </c>
      <c r="O345" s="1" t="str">
        <f>IF(YEAR(Table1[[#This Row],[customer_since]])&gt;=2023, "New",IF(YEAR(Table1[[#This Row],[customer_since]])&gt;=2021, "Medium", "Long term"))</f>
        <v>Medium</v>
      </c>
      <c r="P345">
        <v>29</v>
      </c>
      <c r="Q345" t="str">
        <f t="shared" si="22"/>
        <v>Low</v>
      </c>
      <c r="R345">
        <v>0.06</v>
      </c>
      <c r="S345" t="str">
        <f t="shared" si="23"/>
        <v>Low</v>
      </c>
    </row>
    <row r="346" spans="1:19" x14ac:dyDescent="0.35">
      <c r="A346" t="s">
        <v>1052</v>
      </c>
      <c r="B346">
        <v>43</v>
      </c>
      <c r="C346" t="str">
        <f t="shared" si="20"/>
        <v>36-45</v>
      </c>
      <c r="D346" t="s">
        <v>14</v>
      </c>
      <c r="E346" t="s">
        <v>44</v>
      </c>
      <c r="F346">
        <v>37.31</v>
      </c>
      <c r="G346">
        <v>7</v>
      </c>
      <c r="H346">
        <f>Table1[[#This Row],[total_orders]]*Table1[[#This Row],[avg_order_value]]</f>
        <v>261.17</v>
      </c>
      <c r="I346">
        <v>279</v>
      </c>
      <c r="J346">
        <v>0</v>
      </c>
      <c r="K346" t="s">
        <v>40</v>
      </c>
      <c r="L346">
        <v>19.600000000000001</v>
      </c>
      <c r="M346" t="str">
        <f t="shared" si="21"/>
        <v>Low</v>
      </c>
      <c r="N346" s="1">
        <v>44805</v>
      </c>
      <c r="O346" s="1" t="str">
        <f>IF(YEAR(Table1[[#This Row],[customer_since]])&gt;=2023, "New",IF(YEAR(Table1[[#This Row],[customer_since]])&gt;=2021, "Medium", "Long term"))</f>
        <v>Medium</v>
      </c>
      <c r="P346">
        <v>31</v>
      </c>
      <c r="Q346" t="str">
        <f t="shared" si="22"/>
        <v>Low</v>
      </c>
      <c r="R346">
        <v>0.23</v>
      </c>
      <c r="S346" t="str">
        <f t="shared" si="23"/>
        <v>Medium</v>
      </c>
    </row>
    <row r="347" spans="1:19" x14ac:dyDescent="0.35">
      <c r="A347" t="s">
        <v>1052</v>
      </c>
      <c r="B347">
        <v>67</v>
      </c>
      <c r="C347" t="str">
        <f t="shared" si="20"/>
        <v>66-69</v>
      </c>
      <c r="D347" t="s">
        <v>14</v>
      </c>
      <c r="E347" t="s">
        <v>15</v>
      </c>
      <c r="F347">
        <v>69.91</v>
      </c>
      <c r="G347">
        <v>10</v>
      </c>
      <c r="H347">
        <f>Table1[[#This Row],[total_orders]]*Table1[[#This Row],[avg_order_value]]</f>
        <v>699.09999999999991</v>
      </c>
      <c r="I347">
        <v>231</v>
      </c>
      <c r="J347">
        <v>0</v>
      </c>
      <c r="K347" t="s">
        <v>16</v>
      </c>
      <c r="L347">
        <v>47.3</v>
      </c>
      <c r="M347" t="str">
        <f t="shared" si="21"/>
        <v>Medium</v>
      </c>
      <c r="N347" s="1">
        <v>45708</v>
      </c>
      <c r="O347" s="1" t="str">
        <f>IF(YEAR(Table1[[#This Row],[customer_since]])&gt;=2023, "New",IF(YEAR(Table1[[#This Row],[customer_since]])&gt;=2021, "Medium", "Long term"))</f>
        <v>New</v>
      </c>
      <c r="P347">
        <v>69</v>
      </c>
      <c r="Q347" t="str">
        <f t="shared" si="22"/>
        <v>High</v>
      </c>
      <c r="R347">
        <v>0.27</v>
      </c>
      <c r="S347" t="str">
        <f t="shared" si="23"/>
        <v>Medium</v>
      </c>
    </row>
    <row r="348" spans="1:19" x14ac:dyDescent="0.35">
      <c r="A348" t="s">
        <v>1850</v>
      </c>
      <c r="B348">
        <v>26</v>
      </c>
      <c r="C348" t="str">
        <f t="shared" si="20"/>
        <v>26-35</v>
      </c>
      <c r="D348" t="s">
        <v>25</v>
      </c>
      <c r="E348" t="s">
        <v>52</v>
      </c>
      <c r="F348">
        <v>303.35000000000002</v>
      </c>
      <c r="G348">
        <v>9</v>
      </c>
      <c r="H348">
        <f>Table1[[#This Row],[total_orders]]*Table1[[#This Row],[avg_order_value]]</f>
        <v>2730.15</v>
      </c>
      <c r="I348">
        <v>11</v>
      </c>
      <c r="J348">
        <v>0</v>
      </c>
      <c r="K348" t="s">
        <v>19</v>
      </c>
      <c r="L348">
        <v>28.4</v>
      </c>
      <c r="M348" t="str">
        <f t="shared" si="21"/>
        <v>Medium</v>
      </c>
      <c r="N348" s="1">
        <v>45134</v>
      </c>
      <c r="O348" s="1" t="str">
        <f>IF(YEAR(Table1[[#This Row],[customer_since]])&gt;=2023, "New",IF(YEAR(Table1[[#This Row],[customer_since]])&gt;=2021, "Medium", "Long term"))</f>
        <v>New</v>
      </c>
      <c r="P348">
        <v>8</v>
      </c>
      <c r="Q348" t="str">
        <f t="shared" si="22"/>
        <v>Low</v>
      </c>
      <c r="R348">
        <v>0.17</v>
      </c>
      <c r="S348" t="str">
        <f t="shared" si="23"/>
        <v>Low</v>
      </c>
    </row>
    <row r="349" spans="1:19" x14ac:dyDescent="0.35">
      <c r="A349" t="s">
        <v>3152</v>
      </c>
      <c r="B349">
        <v>30</v>
      </c>
      <c r="C349" t="str">
        <f t="shared" si="20"/>
        <v>26-35</v>
      </c>
      <c r="D349" t="s">
        <v>21</v>
      </c>
      <c r="E349" t="s">
        <v>50</v>
      </c>
      <c r="F349">
        <v>68.7</v>
      </c>
      <c r="G349">
        <v>17</v>
      </c>
      <c r="H349">
        <f>Table1[[#This Row],[total_orders]]*Table1[[#This Row],[avg_order_value]]</f>
        <v>1167.9000000000001</v>
      </c>
      <c r="I349">
        <v>223</v>
      </c>
      <c r="J349">
        <v>0</v>
      </c>
      <c r="K349" t="s">
        <v>16</v>
      </c>
      <c r="L349">
        <v>26.1</v>
      </c>
      <c r="M349" t="str">
        <f t="shared" si="21"/>
        <v>Medium</v>
      </c>
      <c r="N349" s="1">
        <v>44145</v>
      </c>
      <c r="O349" s="1" t="str">
        <f>IF(YEAR(Table1[[#This Row],[customer_since]])&gt;=2023, "New",IF(YEAR(Table1[[#This Row],[customer_since]])&gt;=2021, "Medium", "Long term"))</f>
        <v>Long term</v>
      </c>
      <c r="P349">
        <v>38</v>
      </c>
      <c r="Q349" t="str">
        <f t="shared" si="22"/>
        <v>Medium</v>
      </c>
      <c r="R349">
        <v>0.36</v>
      </c>
      <c r="S349" t="str">
        <f t="shared" si="23"/>
        <v>Medium</v>
      </c>
    </row>
    <row r="350" spans="1:19" x14ac:dyDescent="0.35">
      <c r="A350" t="s">
        <v>3072</v>
      </c>
      <c r="B350">
        <v>56</v>
      </c>
      <c r="C350" t="str">
        <f t="shared" si="20"/>
        <v>55-65</v>
      </c>
      <c r="D350" t="s">
        <v>21</v>
      </c>
      <c r="E350" t="s">
        <v>18</v>
      </c>
      <c r="F350">
        <v>50.51</v>
      </c>
      <c r="G350">
        <v>11</v>
      </c>
      <c r="H350">
        <f>Table1[[#This Row],[total_orders]]*Table1[[#This Row],[avg_order_value]]</f>
        <v>555.61</v>
      </c>
      <c r="I350">
        <v>175</v>
      </c>
      <c r="J350">
        <v>0</v>
      </c>
      <c r="K350" t="s">
        <v>40</v>
      </c>
      <c r="L350">
        <v>77.400000000000006</v>
      </c>
      <c r="M350" t="str">
        <f t="shared" si="21"/>
        <v>High</v>
      </c>
      <c r="N350" s="1">
        <v>44268</v>
      </c>
      <c r="O350" s="1" t="str">
        <f>IF(YEAR(Table1[[#This Row],[customer_since]])&gt;=2023, "New",IF(YEAR(Table1[[#This Row],[customer_since]])&gt;=2021, "Medium", "Long term"))</f>
        <v>Medium</v>
      </c>
      <c r="P350">
        <v>88</v>
      </c>
      <c r="Q350" t="str">
        <f t="shared" si="22"/>
        <v>High</v>
      </c>
      <c r="R350">
        <v>0.57999999999999996</v>
      </c>
      <c r="S350" t="str">
        <f t="shared" si="23"/>
        <v>High</v>
      </c>
    </row>
    <row r="351" spans="1:19" x14ac:dyDescent="0.35">
      <c r="A351" t="s">
        <v>2961</v>
      </c>
      <c r="B351">
        <v>52</v>
      </c>
      <c r="C351" t="str">
        <f t="shared" si="20"/>
        <v>46-55</v>
      </c>
      <c r="D351" t="s">
        <v>14</v>
      </c>
      <c r="E351" t="s">
        <v>18</v>
      </c>
      <c r="F351">
        <v>72.69</v>
      </c>
      <c r="G351">
        <v>4</v>
      </c>
      <c r="H351">
        <f>Table1[[#This Row],[total_orders]]*Table1[[#This Row],[avg_order_value]]</f>
        <v>290.76</v>
      </c>
      <c r="I351">
        <v>240</v>
      </c>
      <c r="J351">
        <v>0</v>
      </c>
      <c r="K351" t="s">
        <v>19</v>
      </c>
      <c r="L351">
        <v>0</v>
      </c>
      <c r="M351" t="str">
        <f t="shared" si="21"/>
        <v>Low</v>
      </c>
      <c r="N351" s="1">
        <v>44572</v>
      </c>
      <c r="O351" s="1" t="str">
        <f>IF(YEAR(Table1[[#This Row],[customer_since]])&gt;=2023, "New",IF(YEAR(Table1[[#This Row],[customer_since]])&gt;=2021, "Medium", "Long term"))</f>
        <v>Medium</v>
      </c>
      <c r="P351">
        <v>44</v>
      </c>
      <c r="Q351" t="str">
        <f t="shared" si="22"/>
        <v>Medium</v>
      </c>
      <c r="R351">
        <v>0.33</v>
      </c>
      <c r="S351" t="str">
        <f t="shared" si="23"/>
        <v>Medium</v>
      </c>
    </row>
    <row r="352" spans="1:19" x14ac:dyDescent="0.35">
      <c r="A352" t="s">
        <v>222</v>
      </c>
      <c r="B352">
        <v>78</v>
      </c>
      <c r="C352" t="str">
        <f t="shared" si="20"/>
        <v>66-69</v>
      </c>
      <c r="D352" t="s">
        <v>21</v>
      </c>
      <c r="E352" t="s">
        <v>18</v>
      </c>
      <c r="F352">
        <v>75.55</v>
      </c>
      <c r="G352">
        <v>11</v>
      </c>
      <c r="H352">
        <f>Table1[[#This Row],[total_orders]]*Table1[[#This Row],[avg_order_value]]</f>
        <v>831.05</v>
      </c>
      <c r="I352">
        <v>166</v>
      </c>
      <c r="J352">
        <v>0</v>
      </c>
      <c r="K352" t="s">
        <v>40</v>
      </c>
      <c r="L352">
        <v>35.799999999999997</v>
      </c>
      <c r="M352" t="str">
        <f t="shared" si="21"/>
        <v>Medium</v>
      </c>
      <c r="N352" s="1">
        <v>45342</v>
      </c>
      <c r="O352" s="1" t="str">
        <f>IF(YEAR(Table1[[#This Row],[customer_since]])&gt;=2023, "New",IF(YEAR(Table1[[#This Row],[customer_since]])&gt;=2021, "Medium", "Long term"))</f>
        <v>New</v>
      </c>
      <c r="P352">
        <v>65</v>
      </c>
      <c r="Q352" t="str">
        <f t="shared" si="22"/>
        <v>Medium</v>
      </c>
      <c r="R352">
        <v>0.25</v>
      </c>
      <c r="S352" t="str">
        <f t="shared" si="23"/>
        <v>Medium</v>
      </c>
    </row>
    <row r="353" spans="1:19" x14ac:dyDescent="0.35">
      <c r="A353" t="s">
        <v>222</v>
      </c>
      <c r="B353">
        <v>62</v>
      </c>
      <c r="C353" t="str">
        <f t="shared" si="20"/>
        <v>55-65</v>
      </c>
      <c r="D353" t="s">
        <v>14</v>
      </c>
      <c r="E353" t="s">
        <v>26</v>
      </c>
      <c r="F353">
        <v>229.55</v>
      </c>
      <c r="G353">
        <v>7</v>
      </c>
      <c r="H353">
        <f>Table1[[#This Row],[total_orders]]*Table1[[#This Row],[avg_order_value]]</f>
        <v>1606.8500000000001</v>
      </c>
      <c r="I353">
        <v>219</v>
      </c>
      <c r="J353">
        <v>0</v>
      </c>
      <c r="K353" t="s">
        <v>29</v>
      </c>
      <c r="L353">
        <v>12</v>
      </c>
      <c r="M353" t="str">
        <f t="shared" si="21"/>
        <v>Low</v>
      </c>
      <c r="N353" s="1">
        <v>44606</v>
      </c>
      <c r="O353" s="1" t="str">
        <f>IF(YEAR(Table1[[#This Row],[customer_since]])&gt;=2023, "New",IF(YEAR(Table1[[#This Row],[customer_since]])&gt;=2021, "Medium", "Long term"))</f>
        <v>Medium</v>
      </c>
      <c r="P353">
        <v>90</v>
      </c>
      <c r="Q353" t="str">
        <f t="shared" si="22"/>
        <v>High</v>
      </c>
      <c r="R353">
        <v>0.15</v>
      </c>
      <c r="S353" t="str">
        <f t="shared" si="23"/>
        <v>Low</v>
      </c>
    </row>
    <row r="354" spans="1:19" x14ac:dyDescent="0.35">
      <c r="A354" t="s">
        <v>2153</v>
      </c>
      <c r="B354">
        <v>28</v>
      </c>
      <c r="C354" t="str">
        <f t="shared" si="20"/>
        <v>26-35</v>
      </c>
      <c r="D354" t="s">
        <v>21</v>
      </c>
      <c r="E354" t="s">
        <v>44</v>
      </c>
      <c r="F354">
        <v>99.35</v>
      </c>
      <c r="G354">
        <v>13</v>
      </c>
      <c r="H354">
        <f>Table1[[#This Row],[total_orders]]*Table1[[#This Row],[avg_order_value]]</f>
        <v>1291.55</v>
      </c>
      <c r="I354">
        <v>288</v>
      </c>
      <c r="J354">
        <v>0</v>
      </c>
      <c r="K354" t="s">
        <v>19</v>
      </c>
      <c r="L354">
        <v>92.6</v>
      </c>
      <c r="M354" t="str">
        <f t="shared" si="21"/>
        <v>High</v>
      </c>
      <c r="N354" s="1">
        <v>44124</v>
      </c>
      <c r="O354" s="1" t="str">
        <f>IF(YEAR(Table1[[#This Row],[customer_since]])&gt;=2023, "New",IF(YEAR(Table1[[#This Row],[customer_since]])&gt;=2021, "Medium", "Long term"))</f>
        <v>Long term</v>
      </c>
      <c r="P354">
        <v>26</v>
      </c>
      <c r="Q354" t="str">
        <f t="shared" si="22"/>
        <v>Low</v>
      </c>
      <c r="R354">
        <v>0.2</v>
      </c>
      <c r="S354" t="str">
        <f t="shared" si="23"/>
        <v>Low</v>
      </c>
    </row>
    <row r="355" spans="1:19" x14ac:dyDescent="0.35">
      <c r="A355" t="s">
        <v>2153</v>
      </c>
      <c r="B355">
        <v>73</v>
      </c>
      <c r="C355" t="str">
        <f t="shared" si="20"/>
        <v>66-69</v>
      </c>
      <c r="D355" t="s">
        <v>14</v>
      </c>
      <c r="E355" t="s">
        <v>26</v>
      </c>
      <c r="F355">
        <v>78.63</v>
      </c>
      <c r="G355">
        <v>9</v>
      </c>
      <c r="H355">
        <f>Table1[[#This Row],[total_orders]]*Table1[[#This Row],[avg_order_value]]</f>
        <v>707.67</v>
      </c>
      <c r="I355">
        <v>92</v>
      </c>
      <c r="J355">
        <v>0</v>
      </c>
      <c r="K355" t="s">
        <v>16</v>
      </c>
      <c r="L355">
        <v>9.5</v>
      </c>
      <c r="M355" t="str">
        <f t="shared" si="21"/>
        <v>Low</v>
      </c>
      <c r="N355" s="1">
        <v>44298</v>
      </c>
      <c r="O355" s="1" t="str">
        <f>IF(YEAR(Table1[[#This Row],[customer_since]])&gt;=2023, "New",IF(YEAR(Table1[[#This Row],[customer_since]])&gt;=2021, "Medium", "Long term"))</f>
        <v>Medium</v>
      </c>
      <c r="P355">
        <v>77</v>
      </c>
      <c r="Q355" t="str">
        <f t="shared" si="22"/>
        <v>High</v>
      </c>
      <c r="R355">
        <v>0.33</v>
      </c>
      <c r="S355" t="str">
        <f t="shared" si="23"/>
        <v>Medium</v>
      </c>
    </row>
    <row r="356" spans="1:19" x14ac:dyDescent="0.35">
      <c r="A356" t="s">
        <v>1418</v>
      </c>
      <c r="B356">
        <v>79</v>
      </c>
      <c r="C356" t="str">
        <f t="shared" si="20"/>
        <v>66-69</v>
      </c>
      <c r="D356" t="s">
        <v>21</v>
      </c>
      <c r="E356" t="s">
        <v>15</v>
      </c>
      <c r="F356">
        <v>85.61</v>
      </c>
      <c r="G356">
        <v>7</v>
      </c>
      <c r="H356">
        <f>Table1[[#This Row],[total_orders]]*Table1[[#This Row],[avg_order_value]]</f>
        <v>599.27</v>
      </c>
      <c r="I356">
        <v>249</v>
      </c>
      <c r="J356">
        <v>0</v>
      </c>
      <c r="K356" t="s">
        <v>19</v>
      </c>
      <c r="L356">
        <v>14.1</v>
      </c>
      <c r="M356" t="str">
        <f t="shared" si="21"/>
        <v>Low</v>
      </c>
      <c r="N356" s="1">
        <v>45629</v>
      </c>
      <c r="O356" s="1" t="str">
        <f>IF(YEAR(Table1[[#This Row],[customer_since]])&gt;=2023, "New",IF(YEAR(Table1[[#This Row],[customer_since]])&gt;=2021, "Medium", "Long term"))</f>
        <v>New</v>
      </c>
      <c r="P356">
        <v>42</v>
      </c>
      <c r="Q356" t="str">
        <f t="shared" si="22"/>
        <v>Medium</v>
      </c>
      <c r="R356">
        <v>0.44</v>
      </c>
      <c r="S356" t="str">
        <f t="shared" si="23"/>
        <v>Medium</v>
      </c>
    </row>
    <row r="357" spans="1:19" x14ac:dyDescent="0.35">
      <c r="A357" t="s">
        <v>1418</v>
      </c>
      <c r="B357">
        <v>73</v>
      </c>
      <c r="C357" t="str">
        <f t="shared" si="20"/>
        <v>66-69</v>
      </c>
      <c r="D357" t="s">
        <v>14</v>
      </c>
      <c r="E357" t="s">
        <v>28</v>
      </c>
      <c r="F357">
        <v>21.75</v>
      </c>
      <c r="G357">
        <v>12</v>
      </c>
      <c r="H357">
        <f>Table1[[#This Row],[total_orders]]*Table1[[#This Row],[avg_order_value]]</f>
        <v>261</v>
      </c>
      <c r="I357">
        <v>104</v>
      </c>
      <c r="J357">
        <v>0</v>
      </c>
      <c r="K357" t="s">
        <v>29</v>
      </c>
      <c r="L357">
        <v>0</v>
      </c>
      <c r="M357" t="str">
        <f t="shared" si="21"/>
        <v>Low</v>
      </c>
      <c r="N357" s="1">
        <v>44507</v>
      </c>
      <c r="O357" s="1" t="str">
        <f>IF(YEAR(Table1[[#This Row],[customer_since]])&gt;=2023, "New",IF(YEAR(Table1[[#This Row],[customer_since]])&gt;=2021, "Medium", "Long term"))</f>
        <v>Medium</v>
      </c>
      <c r="P357">
        <v>85</v>
      </c>
      <c r="Q357" t="str">
        <f t="shared" si="22"/>
        <v>High</v>
      </c>
      <c r="R357">
        <v>0.28999999999999998</v>
      </c>
      <c r="S357" t="str">
        <f t="shared" si="23"/>
        <v>Medium</v>
      </c>
    </row>
    <row r="358" spans="1:19" x14ac:dyDescent="0.35">
      <c r="A358" t="s">
        <v>1418</v>
      </c>
      <c r="B358">
        <v>30</v>
      </c>
      <c r="C358" t="str">
        <f t="shared" si="20"/>
        <v>26-35</v>
      </c>
      <c r="D358" t="s">
        <v>14</v>
      </c>
      <c r="E358" t="s">
        <v>15</v>
      </c>
      <c r="F358">
        <v>129.24</v>
      </c>
      <c r="G358">
        <v>10</v>
      </c>
      <c r="H358">
        <f>Table1[[#This Row],[total_orders]]*Table1[[#This Row],[avg_order_value]]</f>
        <v>1292.4000000000001</v>
      </c>
      <c r="I358">
        <v>120</v>
      </c>
      <c r="J358">
        <v>0</v>
      </c>
      <c r="K358" t="s">
        <v>29</v>
      </c>
      <c r="L358">
        <v>76.599999999999994</v>
      </c>
      <c r="M358" t="str">
        <f t="shared" si="21"/>
        <v>High</v>
      </c>
      <c r="N358" s="1">
        <v>45387</v>
      </c>
      <c r="O358" s="1" t="str">
        <f>IF(YEAR(Table1[[#This Row],[customer_since]])&gt;=2023, "New",IF(YEAR(Table1[[#This Row],[customer_since]])&gt;=2021, "Medium", "Long term"))</f>
        <v>New</v>
      </c>
      <c r="P358">
        <v>17</v>
      </c>
      <c r="Q358" t="str">
        <f t="shared" si="22"/>
        <v>Low</v>
      </c>
      <c r="R358">
        <v>0.48</v>
      </c>
      <c r="S358" t="str">
        <f t="shared" si="23"/>
        <v>Medium</v>
      </c>
    </row>
    <row r="359" spans="1:19" x14ac:dyDescent="0.35">
      <c r="A359" t="s">
        <v>3543</v>
      </c>
      <c r="B359">
        <v>75</v>
      </c>
      <c r="C359" t="str">
        <f t="shared" si="20"/>
        <v>66-69</v>
      </c>
      <c r="D359" t="s">
        <v>14</v>
      </c>
      <c r="E359" t="s">
        <v>22</v>
      </c>
      <c r="F359">
        <v>307.99</v>
      </c>
      <c r="G359">
        <v>15</v>
      </c>
      <c r="H359">
        <f>Table1[[#This Row],[total_orders]]*Table1[[#This Row],[avg_order_value]]</f>
        <v>4619.8500000000004</v>
      </c>
      <c r="I359">
        <v>42</v>
      </c>
      <c r="J359">
        <v>0</v>
      </c>
      <c r="K359" t="s">
        <v>23</v>
      </c>
      <c r="L359">
        <v>14</v>
      </c>
      <c r="M359" t="str">
        <f t="shared" si="21"/>
        <v>Low</v>
      </c>
      <c r="N359" s="1">
        <v>45440</v>
      </c>
      <c r="O359" s="1" t="str">
        <f>IF(YEAR(Table1[[#This Row],[customer_since]])&gt;=2023, "New",IF(YEAR(Table1[[#This Row],[customer_since]])&gt;=2021, "Medium", "Long term"))</f>
        <v>New</v>
      </c>
      <c r="P359">
        <v>59</v>
      </c>
      <c r="Q359" t="str">
        <f t="shared" si="22"/>
        <v>Medium</v>
      </c>
      <c r="R359">
        <v>0.56000000000000005</v>
      </c>
      <c r="S359" t="str">
        <f t="shared" si="23"/>
        <v>High</v>
      </c>
    </row>
    <row r="360" spans="1:19" x14ac:dyDescent="0.35">
      <c r="A360" t="s">
        <v>179</v>
      </c>
      <c r="B360">
        <v>73</v>
      </c>
      <c r="C360" t="str">
        <f t="shared" si="20"/>
        <v>66-69</v>
      </c>
      <c r="D360" t="s">
        <v>14</v>
      </c>
      <c r="E360" t="s">
        <v>28</v>
      </c>
      <c r="F360">
        <v>55.76</v>
      </c>
      <c r="G360">
        <v>6</v>
      </c>
      <c r="H360">
        <f>Table1[[#This Row],[total_orders]]*Table1[[#This Row],[avg_order_value]]</f>
        <v>334.56</v>
      </c>
      <c r="I360">
        <v>89</v>
      </c>
      <c r="J360">
        <v>0</v>
      </c>
      <c r="K360" t="s">
        <v>29</v>
      </c>
      <c r="L360">
        <v>44.2</v>
      </c>
      <c r="M360" t="str">
        <f t="shared" si="21"/>
        <v>Medium</v>
      </c>
      <c r="N360" s="1">
        <v>44335</v>
      </c>
      <c r="O360" s="1" t="str">
        <f>IF(YEAR(Table1[[#This Row],[customer_since]])&gt;=2023, "New",IF(YEAR(Table1[[#This Row],[customer_since]])&gt;=2021, "Medium", "Long term"))</f>
        <v>Medium</v>
      </c>
      <c r="P360">
        <v>54</v>
      </c>
      <c r="Q360" t="str">
        <f t="shared" si="22"/>
        <v>Medium</v>
      </c>
      <c r="R360">
        <v>0.22</v>
      </c>
      <c r="S360" t="str">
        <f t="shared" si="23"/>
        <v>Medium</v>
      </c>
    </row>
    <row r="361" spans="1:19" x14ac:dyDescent="0.35">
      <c r="A361" t="s">
        <v>179</v>
      </c>
      <c r="B361">
        <v>18</v>
      </c>
      <c r="C361" t="str">
        <f t="shared" si="20"/>
        <v>18-25</v>
      </c>
      <c r="D361" t="s">
        <v>14</v>
      </c>
      <c r="E361" t="s">
        <v>35</v>
      </c>
      <c r="F361">
        <v>85.58</v>
      </c>
      <c r="G361">
        <v>15</v>
      </c>
      <c r="H361">
        <f>Table1[[#This Row],[total_orders]]*Table1[[#This Row],[avg_order_value]]</f>
        <v>1283.7</v>
      </c>
      <c r="I361">
        <v>112</v>
      </c>
      <c r="J361">
        <v>0</v>
      </c>
      <c r="K361" t="s">
        <v>40</v>
      </c>
      <c r="L361">
        <v>14.9</v>
      </c>
      <c r="M361" t="str">
        <f t="shared" si="21"/>
        <v>Low</v>
      </c>
      <c r="N361" s="1">
        <v>44440</v>
      </c>
      <c r="O361" s="1" t="str">
        <f>IF(YEAR(Table1[[#This Row],[customer_since]])&gt;=2023, "New",IF(YEAR(Table1[[#This Row],[customer_since]])&gt;=2021, "Medium", "Long term"))</f>
        <v>Medium</v>
      </c>
      <c r="P361">
        <v>49</v>
      </c>
      <c r="Q361" t="str">
        <f t="shared" si="22"/>
        <v>Medium</v>
      </c>
      <c r="R361">
        <v>0.33</v>
      </c>
      <c r="S361" t="str">
        <f t="shared" si="23"/>
        <v>Medium</v>
      </c>
    </row>
    <row r="362" spans="1:19" x14ac:dyDescent="0.35">
      <c r="A362" t="s">
        <v>700</v>
      </c>
      <c r="B362">
        <v>43</v>
      </c>
      <c r="C362" t="str">
        <f t="shared" si="20"/>
        <v>36-45</v>
      </c>
      <c r="D362" t="s">
        <v>14</v>
      </c>
      <c r="E362" t="s">
        <v>50</v>
      </c>
      <c r="F362">
        <v>33.44</v>
      </c>
      <c r="G362">
        <v>8</v>
      </c>
      <c r="H362">
        <f>Table1[[#This Row],[total_orders]]*Table1[[#This Row],[avg_order_value]]</f>
        <v>267.52</v>
      </c>
      <c r="I362">
        <v>47</v>
      </c>
      <c r="J362">
        <v>0</v>
      </c>
      <c r="K362" t="s">
        <v>23</v>
      </c>
      <c r="L362">
        <v>17.100000000000001</v>
      </c>
      <c r="M362" t="str">
        <f t="shared" si="21"/>
        <v>Low</v>
      </c>
      <c r="N362" s="1">
        <v>45496</v>
      </c>
      <c r="O362" s="1" t="str">
        <f>IF(YEAR(Table1[[#This Row],[customer_since]])&gt;=2023, "New",IF(YEAR(Table1[[#This Row],[customer_since]])&gt;=2021, "Medium", "Long term"))</f>
        <v>New</v>
      </c>
      <c r="P362">
        <v>89</v>
      </c>
      <c r="Q362" t="str">
        <f t="shared" si="22"/>
        <v>High</v>
      </c>
      <c r="R362">
        <v>0.48</v>
      </c>
      <c r="S362" t="str">
        <f t="shared" si="23"/>
        <v>Medium</v>
      </c>
    </row>
    <row r="363" spans="1:19" x14ac:dyDescent="0.35">
      <c r="A363" t="s">
        <v>580</v>
      </c>
      <c r="B363">
        <v>18</v>
      </c>
      <c r="C363" t="str">
        <f t="shared" si="20"/>
        <v>18-25</v>
      </c>
      <c r="D363" t="s">
        <v>25</v>
      </c>
      <c r="E363" t="s">
        <v>44</v>
      </c>
      <c r="F363">
        <v>126.76</v>
      </c>
      <c r="G363">
        <v>8</v>
      </c>
      <c r="H363">
        <f>Table1[[#This Row],[total_orders]]*Table1[[#This Row],[avg_order_value]]</f>
        <v>1014.08</v>
      </c>
      <c r="I363">
        <v>276</v>
      </c>
      <c r="J363">
        <v>0</v>
      </c>
      <c r="K363" t="s">
        <v>40</v>
      </c>
      <c r="L363">
        <v>3.7</v>
      </c>
      <c r="M363" t="str">
        <f t="shared" si="21"/>
        <v>Low</v>
      </c>
      <c r="N363" s="1">
        <v>45662</v>
      </c>
      <c r="O363" s="1" t="str">
        <f>IF(YEAR(Table1[[#This Row],[customer_since]])&gt;=2023, "New",IF(YEAR(Table1[[#This Row],[customer_since]])&gt;=2021, "Medium", "Long term"))</f>
        <v>New</v>
      </c>
      <c r="P363">
        <v>14</v>
      </c>
      <c r="Q363" t="str">
        <f t="shared" si="22"/>
        <v>Low</v>
      </c>
      <c r="R363">
        <v>0.42</v>
      </c>
      <c r="S363" t="str">
        <f t="shared" si="23"/>
        <v>Medium</v>
      </c>
    </row>
    <row r="364" spans="1:19" x14ac:dyDescent="0.35">
      <c r="A364" t="s">
        <v>2072</v>
      </c>
      <c r="B364">
        <v>59</v>
      </c>
      <c r="C364" t="str">
        <f t="shared" si="20"/>
        <v>55-65</v>
      </c>
      <c r="D364" t="s">
        <v>14</v>
      </c>
      <c r="E364" t="s">
        <v>28</v>
      </c>
      <c r="F364">
        <v>98.14</v>
      </c>
      <c r="G364">
        <v>6</v>
      </c>
      <c r="H364">
        <f>Table1[[#This Row],[total_orders]]*Table1[[#This Row],[avg_order_value]]</f>
        <v>588.84</v>
      </c>
      <c r="I364">
        <v>364</v>
      </c>
      <c r="J364">
        <v>0</v>
      </c>
      <c r="K364" t="s">
        <v>19</v>
      </c>
      <c r="L364">
        <v>50.1</v>
      </c>
      <c r="M364" t="str">
        <f t="shared" si="21"/>
        <v>High</v>
      </c>
      <c r="N364" s="1">
        <v>44187</v>
      </c>
      <c r="O364" s="1" t="str">
        <f>IF(YEAR(Table1[[#This Row],[customer_since]])&gt;=2023, "New",IF(YEAR(Table1[[#This Row],[customer_since]])&gt;=2021, "Medium", "Long term"))</f>
        <v>Long term</v>
      </c>
      <c r="P364">
        <v>41</v>
      </c>
      <c r="Q364" t="str">
        <f t="shared" si="22"/>
        <v>Medium</v>
      </c>
      <c r="R364">
        <v>0.04</v>
      </c>
      <c r="S364" t="str">
        <f t="shared" si="23"/>
        <v>Low</v>
      </c>
    </row>
    <row r="365" spans="1:19" x14ac:dyDescent="0.35">
      <c r="A365" t="s">
        <v>2986</v>
      </c>
      <c r="B365">
        <v>37</v>
      </c>
      <c r="C365" t="str">
        <f t="shared" si="20"/>
        <v>36-45</v>
      </c>
      <c r="D365" t="s">
        <v>14</v>
      </c>
      <c r="E365" t="s">
        <v>28</v>
      </c>
      <c r="F365">
        <v>25.34</v>
      </c>
      <c r="G365">
        <v>11</v>
      </c>
      <c r="H365">
        <f>Table1[[#This Row],[total_orders]]*Table1[[#This Row],[avg_order_value]]</f>
        <v>278.74</v>
      </c>
      <c r="I365">
        <v>140</v>
      </c>
      <c r="J365">
        <v>0</v>
      </c>
      <c r="K365" t="s">
        <v>23</v>
      </c>
      <c r="L365">
        <v>87.6</v>
      </c>
      <c r="M365" t="str">
        <f t="shared" si="21"/>
        <v>High</v>
      </c>
      <c r="N365" s="1">
        <v>45283</v>
      </c>
      <c r="O365" s="1" t="str">
        <f>IF(YEAR(Table1[[#This Row],[customer_since]])&gt;=2023, "New",IF(YEAR(Table1[[#This Row],[customer_since]])&gt;=2021, "Medium", "Long term"))</f>
        <v>New</v>
      </c>
      <c r="P365">
        <v>89</v>
      </c>
      <c r="Q365" t="str">
        <f t="shared" si="22"/>
        <v>High</v>
      </c>
      <c r="R365">
        <v>0.21</v>
      </c>
      <c r="S365" t="str">
        <f t="shared" si="23"/>
        <v>Medium</v>
      </c>
    </row>
    <row r="366" spans="1:19" x14ac:dyDescent="0.35">
      <c r="A366" t="s">
        <v>702</v>
      </c>
      <c r="B366">
        <v>43</v>
      </c>
      <c r="C366" t="str">
        <f t="shared" si="20"/>
        <v>36-45</v>
      </c>
      <c r="D366" t="s">
        <v>14</v>
      </c>
      <c r="E366" t="s">
        <v>44</v>
      </c>
      <c r="F366">
        <v>45.41</v>
      </c>
      <c r="G366">
        <v>11</v>
      </c>
      <c r="H366">
        <f>Table1[[#This Row],[total_orders]]*Table1[[#This Row],[avg_order_value]]</f>
        <v>499.51</v>
      </c>
      <c r="I366">
        <v>167</v>
      </c>
      <c r="J366">
        <v>0</v>
      </c>
      <c r="K366" t="s">
        <v>23</v>
      </c>
      <c r="L366">
        <v>80.5</v>
      </c>
      <c r="M366" t="str">
        <f t="shared" si="21"/>
        <v>High</v>
      </c>
      <c r="N366" s="1">
        <v>44416</v>
      </c>
      <c r="O366" s="1" t="str">
        <f>IF(YEAR(Table1[[#This Row],[customer_since]])&gt;=2023, "New",IF(YEAR(Table1[[#This Row],[customer_since]])&gt;=2021, "Medium", "Long term"))</f>
        <v>Medium</v>
      </c>
      <c r="P366">
        <v>94</v>
      </c>
      <c r="Q366" t="str">
        <f t="shared" si="22"/>
        <v>High</v>
      </c>
      <c r="R366">
        <v>0.22</v>
      </c>
      <c r="S366" t="str">
        <f t="shared" si="23"/>
        <v>Medium</v>
      </c>
    </row>
    <row r="367" spans="1:19" x14ac:dyDescent="0.35">
      <c r="A367" t="s">
        <v>702</v>
      </c>
      <c r="B367">
        <v>63</v>
      </c>
      <c r="C367" t="str">
        <f t="shared" si="20"/>
        <v>55-65</v>
      </c>
      <c r="D367" t="s">
        <v>21</v>
      </c>
      <c r="E367" t="s">
        <v>50</v>
      </c>
      <c r="F367">
        <v>205.15</v>
      </c>
      <c r="G367">
        <v>9</v>
      </c>
      <c r="H367">
        <f>Table1[[#This Row],[total_orders]]*Table1[[#This Row],[avg_order_value]]</f>
        <v>1846.3500000000001</v>
      </c>
      <c r="I367">
        <v>194</v>
      </c>
      <c r="J367">
        <v>0</v>
      </c>
      <c r="K367" t="s">
        <v>23</v>
      </c>
      <c r="L367">
        <v>35.200000000000003</v>
      </c>
      <c r="M367" t="str">
        <f t="shared" si="21"/>
        <v>Medium</v>
      </c>
      <c r="N367" s="1">
        <v>45185</v>
      </c>
      <c r="O367" s="1" t="str">
        <f>IF(YEAR(Table1[[#This Row],[customer_since]])&gt;=2023, "New",IF(YEAR(Table1[[#This Row],[customer_since]])&gt;=2021, "Medium", "Long term"))</f>
        <v>New</v>
      </c>
      <c r="P367">
        <v>20</v>
      </c>
      <c r="Q367" t="str">
        <f t="shared" si="22"/>
        <v>Low</v>
      </c>
      <c r="R367">
        <v>0.33</v>
      </c>
      <c r="S367" t="str">
        <f t="shared" si="23"/>
        <v>Medium</v>
      </c>
    </row>
    <row r="368" spans="1:19" x14ac:dyDescent="0.35">
      <c r="A368" t="s">
        <v>702</v>
      </c>
      <c r="B368">
        <v>45</v>
      </c>
      <c r="C368" t="str">
        <f t="shared" si="20"/>
        <v>36-45</v>
      </c>
      <c r="D368" t="s">
        <v>14</v>
      </c>
      <c r="E368" t="s">
        <v>26</v>
      </c>
      <c r="F368">
        <v>74.260000000000005</v>
      </c>
      <c r="G368">
        <v>7</v>
      </c>
      <c r="H368">
        <f>Table1[[#This Row],[total_orders]]*Table1[[#This Row],[avg_order_value]]</f>
        <v>519.82000000000005</v>
      </c>
      <c r="I368">
        <v>212</v>
      </c>
      <c r="J368">
        <v>0</v>
      </c>
      <c r="K368" t="s">
        <v>40</v>
      </c>
      <c r="L368">
        <v>98</v>
      </c>
      <c r="M368" t="str">
        <f t="shared" si="21"/>
        <v>High</v>
      </c>
      <c r="N368" s="1">
        <v>45226</v>
      </c>
      <c r="O368" s="1" t="str">
        <f>IF(YEAR(Table1[[#This Row],[customer_since]])&gt;=2023, "New",IF(YEAR(Table1[[#This Row],[customer_since]])&gt;=2021, "Medium", "Long term"))</f>
        <v>New</v>
      </c>
      <c r="P368">
        <v>32</v>
      </c>
      <c r="Q368" t="str">
        <f t="shared" si="22"/>
        <v>Low</v>
      </c>
      <c r="R368">
        <v>0.31</v>
      </c>
      <c r="S368" t="str">
        <f t="shared" si="23"/>
        <v>Medium</v>
      </c>
    </row>
    <row r="369" spans="1:19" x14ac:dyDescent="0.35">
      <c r="A369" t="s">
        <v>2512</v>
      </c>
      <c r="B369">
        <v>54</v>
      </c>
      <c r="C369" t="str">
        <f t="shared" si="20"/>
        <v>46-55</v>
      </c>
      <c r="D369" t="s">
        <v>14</v>
      </c>
      <c r="E369" t="s">
        <v>26</v>
      </c>
      <c r="F369">
        <v>72.73</v>
      </c>
      <c r="G369">
        <v>13</v>
      </c>
      <c r="H369">
        <f>Table1[[#This Row],[total_orders]]*Table1[[#This Row],[avg_order_value]]</f>
        <v>945.49</v>
      </c>
      <c r="I369">
        <v>27</v>
      </c>
      <c r="J369">
        <v>1</v>
      </c>
      <c r="K369" t="s">
        <v>40</v>
      </c>
      <c r="L369">
        <v>95.7</v>
      </c>
      <c r="M369" t="str">
        <f t="shared" si="21"/>
        <v>High</v>
      </c>
      <c r="N369" s="1">
        <v>44513</v>
      </c>
      <c r="O369" s="1" t="str">
        <f>IF(YEAR(Table1[[#This Row],[customer_since]])&gt;=2023, "New",IF(YEAR(Table1[[#This Row],[customer_since]])&gt;=2021, "Medium", "Long term"))</f>
        <v>Medium</v>
      </c>
      <c r="P369">
        <v>17</v>
      </c>
      <c r="Q369" t="str">
        <f t="shared" si="22"/>
        <v>Low</v>
      </c>
      <c r="R369">
        <v>0.26</v>
      </c>
      <c r="S369" t="str">
        <f t="shared" si="23"/>
        <v>Medium</v>
      </c>
    </row>
    <row r="370" spans="1:19" x14ac:dyDescent="0.35">
      <c r="A370" t="s">
        <v>2876</v>
      </c>
      <c r="B370">
        <v>26</v>
      </c>
      <c r="C370" t="str">
        <f t="shared" si="20"/>
        <v>26-35</v>
      </c>
      <c r="D370" t="s">
        <v>14</v>
      </c>
      <c r="E370" t="s">
        <v>37</v>
      </c>
      <c r="F370">
        <v>105.34</v>
      </c>
      <c r="G370">
        <v>14</v>
      </c>
      <c r="H370">
        <f>Table1[[#This Row],[total_orders]]*Table1[[#This Row],[avg_order_value]]</f>
        <v>1474.76</v>
      </c>
      <c r="I370">
        <v>116</v>
      </c>
      <c r="J370">
        <v>0</v>
      </c>
      <c r="K370" t="s">
        <v>16</v>
      </c>
      <c r="L370">
        <v>31.9</v>
      </c>
      <c r="M370" t="str">
        <f t="shared" si="21"/>
        <v>Medium</v>
      </c>
      <c r="N370" s="1">
        <v>44703</v>
      </c>
      <c r="O370" s="1" t="str">
        <f>IF(YEAR(Table1[[#This Row],[customer_since]])&gt;=2023, "New",IF(YEAR(Table1[[#This Row],[customer_since]])&gt;=2021, "Medium", "Long term"))</f>
        <v>Medium</v>
      </c>
      <c r="P370">
        <v>94</v>
      </c>
      <c r="Q370" t="str">
        <f t="shared" si="22"/>
        <v>High</v>
      </c>
      <c r="R370">
        <v>0.17</v>
      </c>
      <c r="S370" t="str">
        <f t="shared" si="23"/>
        <v>Low</v>
      </c>
    </row>
    <row r="371" spans="1:19" x14ac:dyDescent="0.35">
      <c r="A371" t="s">
        <v>2702</v>
      </c>
      <c r="B371">
        <v>20</v>
      </c>
      <c r="C371" t="str">
        <f t="shared" si="20"/>
        <v>18-25</v>
      </c>
      <c r="D371" t="s">
        <v>14</v>
      </c>
      <c r="E371" t="s">
        <v>37</v>
      </c>
      <c r="F371">
        <v>143.88</v>
      </c>
      <c r="G371">
        <v>9</v>
      </c>
      <c r="H371">
        <f>Table1[[#This Row],[total_orders]]*Table1[[#This Row],[avg_order_value]]</f>
        <v>1294.92</v>
      </c>
      <c r="I371">
        <v>354</v>
      </c>
      <c r="J371">
        <v>0</v>
      </c>
      <c r="K371" t="s">
        <v>19</v>
      </c>
      <c r="L371">
        <v>32.700000000000003</v>
      </c>
      <c r="M371" t="str">
        <f t="shared" si="21"/>
        <v>Medium</v>
      </c>
      <c r="N371" s="1">
        <v>44808</v>
      </c>
      <c r="O371" s="1" t="str">
        <f>IF(YEAR(Table1[[#This Row],[customer_since]])&gt;=2023, "New",IF(YEAR(Table1[[#This Row],[customer_since]])&gt;=2021, "Medium", "Long term"))</f>
        <v>Medium</v>
      </c>
      <c r="P371">
        <v>26</v>
      </c>
      <c r="Q371" t="str">
        <f t="shared" si="22"/>
        <v>Low</v>
      </c>
      <c r="R371">
        <v>0.51</v>
      </c>
      <c r="S371" t="str">
        <f t="shared" si="23"/>
        <v>High</v>
      </c>
    </row>
    <row r="372" spans="1:19" x14ac:dyDescent="0.35">
      <c r="A372" t="s">
        <v>3789</v>
      </c>
      <c r="B372">
        <v>29</v>
      </c>
      <c r="C372" t="str">
        <f t="shared" si="20"/>
        <v>26-35</v>
      </c>
      <c r="D372" t="s">
        <v>14</v>
      </c>
      <c r="E372" t="s">
        <v>37</v>
      </c>
      <c r="F372">
        <v>98.28</v>
      </c>
      <c r="G372">
        <v>9</v>
      </c>
      <c r="H372">
        <f>Table1[[#This Row],[total_orders]]*Table1[[#This Row],[avg_order_value]]</f>
        <v>884.52</v>
      </c>
      <c r="I372">
        <v>270</v>
      </c>
      <c r="J372">
        <v>0</v>
      </c>
      <c r="K372" t="s">
        <v>23</v>
      </c>
      <c r="L372">
        <v>19</v>
      </c>
      <c r="M372" t="str">
        <f t="shared" si="21"/>
        <v>Low</v>
      </c>
      <c r="N372" s="1">
        <v>44359</v>
      </c>
      <c r="O372" s="1" t="str">
        <f>IF(YEAR(Table1[[#This Row],[customer_since]])&gt;=2023, "New",IF(YEAR(Table1[[#This Row],[customer_since]])&gt;=2021, "Medium", "Long term"))</f>
        <v>Medium</v>
      </c>
      <c r="P372">
        <v>31</v>
      </c>
      <c r="Q372" t="str">
        <f t="shared" si="22"/>
        <v>Low</v>
      </c>
      <c r="R372">
        <v>0.37</v>
      </c>
      <c r="S372" t="str">
        <f t="shared" si="23"/>
        <v>Medium</v>
      </c>
    </row>
    <row r="373" spans="1:19" x14ac:dyDescent="0.35">
      <c r="A373" t="s">
        <v>1841</v>
      </c>
      <c r="B373">
        <v>68</v>
      </c>
      <c r="C373" t="str">
        <f t="shared" si="20"/>
        <v>66-69</v>
      </c>
      <c r="D373" t="s">
        <v>21</v>
      </c>
      <c r="E373" t="s">
        <v>22</v>
      </c>
      <c r="F373">
        <v>72.36</v>
      </c>
      <c r="G373">
        <v>6</v>
      </c>
      <c r="H373">
        <f>Table1[[#This Row],[total_orders]]*Table1[[#This Row],[avg_order_value]]</f>
        <v>434.15999999999997</v>
      </c>
      <c r="I373">
        <v>364</v>
      </c>
      <c r="J373">
        <v>0</v>
      </c>
      <c r="K373" t="s">
        <v>19</v>
      </c>
      <c r="L373">
        <v>54.4</v>
      </c>
      <c r="M373" t="str">
        <f t="shared" si="21"/>
        <v>High</v>
      </c>
      <c r="N373" s="1">
        <v>45259</v>
      </c>
      <c r="O373" s="1" t="str">
        <f>IF(YEAR(Table1[[#This Row],[customer_since]])&gt;=2023, "New",IF(YEAR(Table1[[#This Row],[customer_since]])&gt;=2021, "Medium", "Long term"))</f>
        <v>New</v>
      </c>
      <c r="P373">
        <v>39</v>
      </c>
      <c r="Q373" t="str">
        <f t="shared" si="22"/>
        <v>Medium</v>
      </c>
      <c r="R373">
        <v>0.13</v>
      </c>
      <c r="S373" t="str">
        <f t="shared" si="23"/>
        <v>Low</v>
      </c>
    </row>
    <row r="374" spans="1:19" x14ac:dyDescent="0.35">
      <c r="A374" t="s">
        <v>1841</v>
      </c>
      <c r="B374">
        <v>35</v>
      </c>
      <c r="C374" t="str">
        <f t="shared" si="20"/>
        <v>26-35</v>
      </c>
      <c r="D374" t="s">
        <v>21</v>
      </c>
      <c r="E374" t="s">
        <v>18</v>
      </c>
      <c r="F374">
        <v>69.84</v>
      </c>
      <c r="G374">
        <v>7</v>
      </c>
      <c r="H374">
        <f>Table1[[#This Row],[total_orders]]*Table1[[#This Row],[avg_order_value]]</f>
        <v>488.88</v>
      </c>
      <c r="I374">
        <v>241</v>
      </c>
      <c r="J374">
        <v>0</v>
      </c>
      <c r="K374" t="s">
        <v>16</v>
      </c>
      <c r="L374">
        <v>81.099999999999994</v>
      </c>
      <c r="M374" t="str">
        <f t="shared" si="21"/>
        <v>High</v>
      </c>
      <c r="N374" s="1">
        <v>45396</v>
      </c>
      <c r="O374" s="1" t="str">
        <f>IF(YEAR(Table1[[#This Row],[customer_since]])&gt;=2023, "New",IF(YEAR(Table1[[#This Row],[customer_since]])&gt;=2021, "Medium", "Long term"))</f>
        <v>New</v>
      </c>
      <c r="P374">
        <v>79</v>
      </c>
      <c r="Q374" t="str">
        <f t="shared" si="22"/>
        <v>High</v>
      </c>
      <c r="R374">
        <v>0.28000000000000003</v>
      </c>
      <c r="S374" t="str">
        <f t="shared" si="23"/>
        <v>Medium</v>
      </c>
    </row>
    <row r="375" spans="1:19" x14ac:dyDescent="0.35">
      <c r="A375" t="s">
        <v>1286</v>
      </c>
      <c r="B375">
        <v>62</v>
      </c>
      <c r="C375" t="str">
        <f t="shared" si="20"/>
        <v>55-65</v>
      </c>
      <c r="D375" t="s">
        <v>21</v>
      </c>
      <c r="E375" t="s">
        <v>35</v>
      </c>
      <c r="F375">
        <v>123.97</v>
      </c>
      <c r="G375">
        <v>13</v>
      </c>
      <c r="H375">
        <f>Table1[[#This Row],[total_orders]]*Table1[[#This Row],[avg_order_value]]</f>
        <v>1611.61</v>
      </c>
      <c r="I375">
        <v>128</v>
      </c>
      <c r="J375">
        <v>0</v>
      </c>
      <c r="K375" t="s">
        <v>19</v>
      </c>
      <c r="L375">
        <v>62.8</v>
      </c>
      <c r="M375" t="str">
        <f t="shared" si="21"/>
        <v>High</v>
      </c>
      <c r="N375" s="1">
        <v>44485</v>
      </c>
      <c r="O375" s="1" t="str">
        <f>IF(YEAR(Table1[[#This Row],[customer_since]])&gt;=2023, "New",IF(YEAR(Table1[[#This Row],[customer_since]])&gt;=2021, "Medium", "Long term"))</f>
        <v>Medium</v>
      </c>
      <c r="P375">
        <v>32</v>
      </c>
      <c r="Q375" t="str">
        <f t="shared" si="22"/>
        <v>Low</v>
      </c>
      <c r="R375">
        <v>0.19</v>
      </c>
      <c r="S375" t="str">
        <f t="shared" si="23"/>
        <v>Low</v>
      </c>
    </row>
    <row r="376" spans="1:19" x14ac:dyDescent="0.35">
      <c r="A376" t="s">
        <v>2060</v>
      </c>
      <c r="B376">
        <v>53</v>
      </c>
      <c r="C376" t="str">
        <f t="shared" si="20"/>
        <v>46-55</v>
      </c>
      <c r="D376" t="s">
        <v>14</v>
      </c>
      <c r="E376" t="s">
        <v>44</v>
      </c>
      <c r="F376">
        <v>37.340000000000003</v>
      </c>
      <c r="G376">
        <v>6</v>
      </c>
      <c r="H376">
        <f>Table1[[#This Row],[total_orders]]*Table1[[#This Row],[avg_order_value]]</f>
        <v>224.04000000000002</v>
      </c>
      <c r="I376">
        <v>258</v>
      </c>
      <c r="J376">
        <v>0</v>
      </c>
      <c r="K376" t="s">
        <v>16</v>
      </c>
      <c r="L376">
        <v>12.4</v>
      </c>
      <c r="M376" t="str">
        <f t="shared" si="21"/>
        <v>Low</v>
      </c>
      <c r="N376" s="1">
        <v>45215</v>
      </c>
      <c r="O376" s="1" t="str">
        <f>IF(YEAR(Table1[[#This Row],[customer_since]])&gt;=2023, "New",IF(YEAR(Table1[[#This Row],[customer_since]])&gt;=2021, "Medium", "Long term"))</f>
        <v>New</v>
      </c>
      <c r="P376">
        <v>90</v>
      </c>
      <c r="Q376" t="str">
        <f t="shared" si="22"/>
        <v>High</v>
      </c>
      <c r="R376">
        <v>0.31</v>
      </c>
      <c r="S376" t="str">
        <f t="shared" si="23"/>
        <v>Medium</v>
      </c>
    </row>
    <row r="377" spans="1:19" x14ac:dyDescent="0.35">
      <c r="A377" t="s">
        <v>2060</v>
      </c>
      <c r="B377">
        <v>35</v>
      </c>
      <c r="C377" t="str">
        <f t="shared" si="20"/>
        <v>26-35</v>
      </c>
      <c r="D377" t="s">
        <v>21</v>
      </c>
      <c r="E377" t="s">
        <v>44</v>
      </c>
      <c r="F377">
        <v>87.98</v>
      </c>
      <c r="G377">
        <v>17</v>
      </c>
      <c r="H377">
        <f>Table1[[#This Row],[total_orders]]*Table1[[#This Row],[avg_order_value]]</f>
        <v>1495.66</v>
      </c>
      <c r="I377">
        <v>244</v>
      </c>
      <c r="J377">
        <v>0</v>
      </c>
      <c r="K377" t="s">
        <v>23</v>
      </c>
      <c r="L377">
        <v>18.2</v>
      </c>
      <c r="M377" t="str">
        <f t="shared" si="21"/>
        <v>Low</v>
      </c>
      <c r="N377" s="1">
        <v>44135</v>
      </c>
      <c r="O377" s="1" t="str">
        <f>IF(YEAR(Table1[[#This Row],[customer_since]])&gt;=2023, "New",IF(YEAR(Table1[[#This Row],[customer_since]])&gt;=2021, "Medium", "Long term"))</f>
        <v>Long term</v>
      </c>
      <c r="P377">
        <v>84</v>
      </c>
      <c r="Q377" t="str">
        <f t="shared" si="22"/>
        <v>High</v>
      </c>
      <c r="R377">
        <v>0.12</v>
      </c>
      <c r="S377" t="str">
        <f t="shared" si="23"/>
        <v>Low</v>
      </c>
    </row>
    <row r="378" spans="1:19" x14ac:dyDescent="0.35">
      <c r="A378" t="s">
        <v>952</v>
      </c>
      <c r="B378">
        <v>55</v>
      </c>
      <c r="C378" t="str">
        <f t="shared" si="20"/>
        <v>46-55</v>
      </c>
      <c r="D378" t="s">
        <v>14</v>
      </c>
      <c r="E378" t="s">
        <v>26</v>
      </c>
      <c r="F378">
        <v>176.33</v>
      </c>
      <c r="G378">
        <v>7</v>
      </c>
      <c r="H378">
        <f>Table1[[#This Row],[total_orders]]*Table1[[#This Row],[avg_order_value]]</f>
        <v>1234.3100000000002</v>
      </c>
      <c r="I378">
        <v>287</v>
      </c>
      <c r="J378">
        <v>0</v>
      </c>
      <c r="K378" t="s">
        <v>19</v>
      </c>
      <c r="L378">
        <v>40.799999999999997</v>
      </c>
      <c r="M378" t="str">
        <f t="shared" si="21"/>
        <v>Medium</v>
      </c>
      <c r="N378" s="1">
        <v>45024</v>
      </c>
      <c r="O378" s="1" t="str">
        <f>IF(YEAR(Table1[[#This Row],[customer_since]])&gt;=2023, "New",IF(YEAR(Table1[[#This Row],[customer_since]])&gt;=2021, "Medium", "Long term"))</f>
        <v>New</v>
      </c>
      <c r="P378">
        <v>61</v>
      </c>
      <c r="Q378" t="str">
        <f t="shared" si="22"/>
        <v>Medium</v>
      </c>
      <c r="R378">
        <v>0.24</v>
      </c>
      <c r="S378" t="str">
        <f t="shared" si="23"/>
        <v>Medium</v>
      </c>
    </row>
    <row r="379" spans="1:19" x14ac:dyDescent="0.35">
      <c r="A379" t="s">
        <v>1726</v>
      </c>
      <c r="B379">
        <v>44</v>
      </c>
      <c r="C379" t="str">
        <f t="shared" si="20"/>
        <v>36-45</v>
      </c>
      <c r="D379" t="s">
        <v>14</v>
      </c>
      <c r="E379" t="s">
        <v>44</v>
      </c>
      <c r="F379">
        <v>46.28</v>
      </c>
      <c r="G379">
        <v>7</v>
      </c>
      <c r="H379">
        <f>Table1[[#This Row],[total_orders]]*Table1[[#This Row],[avg_order_value]]</f>
        <v>323.96000000000004</v>
      </c>
      <c r="I379">
        <v>11</v>
      </c>
      <c r="J379">
        <v>0</v>
      </c>
      <c r="K379" t="s">
        <v>29</v>
      </c>
      <c r="L379">
        <v>42.9</v>
      </c>
      <c r="M379" t="str">
        <f t="shared" si="21"/>
        <v>Medium</v>
      </c>
      <c r="N379" s="1">
        <v>44798</v>
      </c>
      <c r="O379" s="1" t="str">
        <f>IF(YEAR(Table1[[#This Row],[customer_since]])&gt;=2023, "New",IF(YEAR(Table1[[#This Row],[customer_since]])&gt;=2021, "Medium", "Long term"))</f>
        <v>Medium</v>
      </c>
      <c r="P379">
        <v>20</v>
      </c>
      <c r="Q379" t="str">
        <f t="shared" si="22"/>
        <v>Low</v>
      </c>
      <c r="R379">
        <v>0.62</v>
      </c>
      <c r="S379" t="str">
        <f t="shared" si="23"/>
        <v>High</v>
      </c>
    </row>
    <row r="380" spans="1:19" x14ac:dyDescent="0.35">
      <c r="A380" t="s">
        <v>1726</v>
      </c>
      <c r="B380">
        <v>53</v>
      </c>
      <c r="C380" t="str">
        <f t="shared" si="20"/>
        <v>46-55</v>
      </c>
      <c r="D380" t="s">
        <v>14</v>
      </c>
      <c r="E380" t="s">
        <v>50</v>
      </c>
      <c r="F380">
        <v>40.67</v>
      </c>
      <c r="G380">
        <v>10</v>
      </c>
      <c r="H380">
        <f>Table1[[#This Row],[total_orders]]*Table1[[#This Row],[avg_order_value]]</f>
        <v>406.70000000000005</v>
      </c>
      <c r="I380">
        <v>157</v>
      </c>
      <c r="J380">
        <v>0</v>
      </c>
      <c r="K380" t="s">
        <v>40</v>
      </c>
      <c r="L380">
        <v>10.1</v>
      </c>
      <c r="M380" t="str">
        <f t="shared" si="21"/>
        <v>Low</v>
      </c>
      <c r="N380" s="1">
        <v>45379</v>
      </c>
      <c r="O380" s="1" t="str">
        <f>IF(YEAR(Table1[[#This Row],[customer_since]])&gt;=2023, "New",IF(YEAR(Table1[[#This Row],[customer_since]])&gt;=2021, "Medium", "Long term"))</f>
        <v>New</v>
      </c>
      <c r="P380">
        <v>99</v>
      </c>
      <c r="Q380" t="str">
        <f t="shared" si="22"/>
        <v>High</v>
      </c>
      <c r="R380">
        <v>0.16</v>
      </c>
      <c r="S380" t="str">
        <f t="shared" si="23"/>
        <v>Low</v>
      </c>
    </row>
    <row r="381" spans="1:19" x14ac:dyDescent="0.35">
      <c r="A381" t="s">
        <v>1726</v>
      </c>
      <c r="B381">
        <v>25</v>
      </c>
      <c r="C381" t="str">
        <f t="shared" si="20"/>
        <v>18-25</v>
      </c>
      <c r="D381" t="s">
        <v>21</v>
      </c>
      <c r="E381" t="s">
        <v>44</v>
      </c>
      <c r="F381">
        <v>214.44</v>
      </c>
      <c r="G381">
        <v>9</v>
      </c>
      <c r="H381">
        <f>Table1[[#This Row],[total_orders]]*Table1[[#This Row],[avg_order_value]]</f>
        <v>1929.96</v>
      </c>
      <c r="I381">
        <v>257</v>
      </c>
      <c r="J381">
        <v>0</v>
      </c>
      <c r="K381" t="s">
        <v>29</v>
      </c>
      <c r="L381">
        <v>59.3</v>
      </c>
      <c r="M381" t="str">
        <f t="shared" si="21"/>
        <v>High</v>
      </c>
      <c r="N381" s="1">
        <v>45321</v>
      </c>
      <c r="O381" s="1" t="str">
        <f>IF(YEAR(Table1[[#This Row],[customer_since]])&gt;=2023, "New",IF(YEAR(Table1[[#This Row],[customer_since]])&gt;=2021, "Medium", "Long term"))</f>
        <v>New</v>
      </c>
      <c r="P381">
        <v>2</v>
      </c>
      <c r="Q381" t="str">
        <f t="shared" si="22"/>
        <v>Low</v>
      </c>
      <c r="R381">
        <v>0.16</v>
      </c>
      <c r="S381" t="str">
        <f t="shared" si="23"/>
        <v>Low</v>
      </c>
    </row>
    <row r="382" spans="1:19" x14ac:dyDescent="0.35">
      <c r="A382" t="s">
        <v>2860</v>
      </c>
      <c r="B382">
        <v>33</v>
      </c>
      <c r="C382" t="str">
        <f t="shared" si="20"/>
        <v>26-35</v>
      </c>
      <c r="D382" t="s">
        <v>14</v>
      </c>
      <c r="E382" t="s">
        <v>37</v>
      </c>
      <c r="F382">
        <v>41.3</v>
      </c>
      <c r="G382">
        <v>11</v>
      </c>
      <c r="H382">
        <f>Table1[[#This Row],[total_orders]]*Table1[[#This Row],[avg_order_value]]</f>
        <v>454.29999999999995</v>
      </c>
      <c r="I382">
        <v>278</v>
      </c>
      <c r="J382">
        <v>0</v>
      </c>
      <c r="K382" t="s">
        <v>29</v>
      </c>
      <c r="L382">
        <v>66.5</v>
      </c>
      <c r="M382" t="str">
        <f t="shared" si="21"/>
        <v>High</v>
      </c>
      <c r="N382" s="1">
        <v>45219</v>
      </c>
      <c r="O382" s="1" t="str">
        <f>IF(YEAR(Table1[[#This Row],[customer_since]])&gt;=2023, "New",IF(YEAR(Table1[[#This Row],[customer_since]])&gt;=2021, "Medium", "Long term"))</f>
        <v>New</v>
      </c>
      <c r="P382">
        <v>9</v>
      </c>
      <c r="Q382" t="str">
        <f t="shared" si="22"/>
        <v>Low</v>
      </c>
      <c r="R382">
        <v>0.21</v>
      </c>
      <c r="S382" t="str">
        <f t="shared" si="23"/>
        <v>Medium</v>
      </c>
    </row>
    <row r="383" spans="1:19" x14ac:dyDescent="0.35">
      <c r="A383" t="s">
        <v>3464</v>
      </c>
      <c r="B383">
        <v>36</v>
      </c>
      <c r="C383" t="str">
        <f t="shared" si="20"/>
        <v>36-45</v>
      </c>
      <c r="D383" t="s">
        <v>21</v>
      </c>
      <c r="E383" t="s">
        <v>28</v>
      </c>
      <c r="F383">
        <v>121.78</v>
      </c>
      <c r="G383">
        <v>5</v>
      </c>
      <c r="H383">
        <f>Table1[[#This Row],[total_orders]]*Table1[[#This Row],[avg_order_value]]</f>
        <v>608.9</v>
      </c>
      <c r="I383">
        <v>201</v>
      </c>
      <c r="J383">
        <v>0</v>
      </c>
      <c r="K383" t="s">
        <v>16</v>
      </c>
      <c r="L383">
        <v>60.7</v>
      </c>
      <c r="M383" t="str">
        <f t="shared" si="21"/>
        <v>High</v>
      </c>
      <c r="N383" s="1">
        <v>45539</v>
      </c>
      <c r="O383" s="1" t="str">
        <f>IF(YEAR(Table1[[#This Row],[customer_since]])&gt;=2023, "New",IF(YEAR(Table1[[#This Row],[customer_since]])&gt;=2021, "Medium", "Long term"))</f>
        <v>New</v>
      </c>
      <c r="P383">
        <v>58</v>
      </c>
      <c r="Q383" t="str">
        <f t="shared" si="22"/>
        <v>Medium</v>
      </c>
      <c r="R383">
        <v>0.25</v>
      </c>
      <c r="S383" t="str">
        <f t="shared" si="23"/>
        <v>Medium</v>
      </c>
    </row>
    <row r="384" spans="1:19" x14ac:dyDescent="0.35">
      <c r="A384" t="s">
        <v>2633</v>
      </c>
      <c r="B384">
        <v>45</v>
      </c>
      <c r="C384" t="str">
        <f t="shared" si="20"/>
        <v>36-45</v>
      </c>
      <c r="D384" t="s">
        <v>21</v>
      </c>
      <c r="E384" t="s">
        <v>37</v>
      </c>
      <c r="F384">
        <v>132.69999999999999</v>
      </c>
      <c r="G384">
        <v>9</v>
      </c>
      <c r="H384">
        <f>Table1[[#This Row],[total_orders]]*Table1[[#This Row],[avg_order_value]]</f>
        <v>1194.3</v>
      </c>
      <c r="I384">
        <v>292</v>
      </c>
      <c r="J384">
        <v>0</v>
      </c>
      <c r="K384" t="s">
        <v>40</v>
      </c>
      <c r="L384">
        <v>11.7</v>
      </c>
      <c r="M384" t="str">
        <f t="shared" si="21"/>
        <v>Low</v>
      </c>
      <c r="N384" s="1">
        <v>45407</v>
      </c>
      <c r="O384" s="1" t="str">
        <f>IF(YEAR(Table1[[#This Row],[customer_since]])&gt;=2023, "New",IF(YEAR(Table1[[#This Row],[customer_since]])&gt;=2021, "Medium", "Long term"))</f>
        <v>New</v>
      </c>
      <c r="P384">
        <v>72</v>
      </c>
      <c r="Q384" t="str">
        <f t="shared" si="22"/>
        <v>High</v>
      </c>
      <c r="R384">
        <v>0.16</v>
      </c>
      <c r="S384" t="str">
        <f t="shared" si="23"/>
        <v>Low</v>
      </c>
    </row>
    <row r="385" spans="1:19" x14ac:dyDescent="0.35">
      <c r="A385" t="s">
        <v>2633</v>
      </c>
      <c r="B385">
        <v>18</v>
      </c>
      <c r="C385" t="str">
        <f t="shared" si="20"/>
        <v>18-25</v>
      </c>
      <c r="D385" t="s">
        <v>14</v>
      </c>
      <c r="E385" t="s">
        <v>22</v>
      </c>
      <c r="F385">
        <v>69.33</v>
      </c>
      <c r="G385">
        <v>16</v>
      </c>
      <c r="H385">
        <f>Table1[[#This Row],[total_orders]]*Table1[[#This Row],[avg_order_value]]</f>
        <v>1109.28</v>
      </c>
      <c r="I385">
        <v>28</v>
      </c>
      <c r="J385">
        <v>0</v>
      </c>
      <c r="K385" t="s">
        <v>29</v>
      </c>
      <c r="L385">
        <v>16.7</v>
      </c>
      <c r="M385" t="str">
        <f t="shared" si="21"/>
        <v>Low</v>
      </c>
      <c r="N385" s="1">
        <v>45421</v>
      </c>
      <c r="O385" s="1" t="str">
        <f>IF(YEAR(Table1[[#This Row],[customer_since]])&gt;=2023, "New",IF(YEAR(Table1[[#This Row],[customer_since]])&gt;=2021, "Medium", "Long term"))</f>
        <v>New</v>
      </c>
      <c r="P385">
        <v>5</v>
      </c>
      <c r="Q385" t="str">
        <f t="shared" si="22"/>
        <v>Low</v>
      </c>
      <c r="R385">
        <v>0.21</v>
      </c>
      <c r="S385" t="str">
        <f t="shared" si="23"/>
        <v>Medium</v>
      </c>
    </row>
    <row r="386" spans="1:19" x14ac:dyDescent="0.35">
      <c r="A386" t="s">
        <v>2383</v>
      </c>
      <c r="B386">
        <v>30</v>
      </c>
      <c r="C386" t="str">
        <f t="shared" ref="C386:C449" si="24">IF(B386&lt;=25,"18-25",IF(B386&lt;=35,"26-35",IF(B386&lt;=45,"36-45",IF(B386&lt;=55,"46-55",IF(B386&lt;=65,"55-65","66-69")))))</f>
        <v>26-35</v>
      </c>
      <c r="D386" t="s">
        <v>14</v>
      </c>
      <c r="E386" t="s">
        <v>22</v>
      </c>
      <c r="F386">
        <v>49.04</v>
      </c>
      <c r="G386">
        <v>10</v>
      </c>
      <c r="H386">
        <f>Table1[[#This Row],[total_orders]]*Table1[[#This Row],[avg_order_value]]</f>
        <v>490.4</v>
      </c>
      <c r="I386">
        <v>55</v>
      </c>
      <c r="J386">
        <v>0</v>
      </c>
      <c r="K386" t="s">
        <v>29</v>
      </c>
      <c r="L386">
        <v>26.2</v>
      </c>
      <c r="M386" t="str">
        <f t="shared" ref="M386:M449" si="25">IF(L386&lt;=20,"Low",IF(L386&lt;=50,"Medium","High"))</f>
        <v>Medium</v>
      </c>
      <c r="N386" s="1">
        <v>45012</v>
      </c>
      <c r="O386" s="1" t="str">
        <f>IF(YEAR(Table1[[#This Row],[customer_since]])&gt;=2023, "New",IF(YEAR(Table1[[#This Row],[customer_since]])&gt;=2021, "Medium", "Long term"))</f>
        <v>New</v>
      </c>
      <c r="P386">
        <v>54</v>
      </c>
      <c r="Q386" t="str">
        <f t="shared" ref="Q386:Q449" si="26">IF(P386&lt;=33,"Low",IF(P386&lt;=66,"Medium","High"))</f>
        <v>Medium</v>
      </c>
      <c r="R386">
        <v>0.43</v>
      </c>
      <c r="S386" t="str">
        <f t="shared" ref="S386:S449" si="27">IF(R386&lt;=0.2,"Low",IF(R386&lt;=0.5,"Medium","High"))</f>
        <v>Medium</v>
      </c>
    </row>
    <row r="387" spans="1:19" x14ac:dyDescent="0.35">
      <c r="A387" t="s">
        <v>1899</v>
      </c>
      <c r="B387">
        <v>27</v>
      </c>
      <c r="C387" t="str">
        <f t="shared" si="24"/>
        <v>26-35</v>
      </c>
      <c r="D387" t="s">
        <v>14</v>
      </c>
      <c r="E387" t="s">
        <v>15</v>
      </c>
      <c r="F387">
        <v>95.13</v>
      </c>
      <c r="G387">
        <v>10</v>
      </c>
      <c r="H387">
        <f>Table1[[#This Row],[total_orders]]*Table1[[#This Row],[avg_order_value]]</f>
        <v>951.3</v>
      </c>
      <c r="I387">
        <v>220</v>
      </c>
      <c r="J387">
        <v>0</v>
      </c>
      <c r="K387" t="s">
        <v>16</v>
      </c>
      <c r="L387">
        <v>3</v>
      </c>
      <c r="M387" t="str">
        <f t="shared" si="25"/>
        <v>Low</v>
      </c>
      <c r="N387" s="1">
        <v>45439</v>
      </c>
      <c r="O387" s="1" t="str">
        <f>IF(YEAR(Table1[[#This Row],[customer_since]])&gt;=2023, "New",IF(YEAR(Table1[[#This Row],[customer_since]])&gt;=2021, "Medium", "Long term"))</f>
        <v>New</v>
      </c>
      <c r="P387">
        <v>19</v>
      </c>
      <c r="Q387" t="str">
        <f t="shared" si="26"/>
        <v>Low</v>
      </c>
      <c r="R387">
        <v>0.44</v>
      </c>
      <c r="S387" t="str">
        <f t="shared" si="27"/>
        <v>Medium</v>
      </c>
    </row>
    <row r="388" spans="1:19" x14ac:dyDescent="0.35">
      <c r="A388" t="s">
        <v>194</v>
      </c>
      <c r="B388">
        <v>24</v>
      </c>
      <c r="C388" t="str">
        <f t="shared" si="24"/>
        <v>18-25</v>
      </c>
      <c r="D388" t="s">
        <v>21</v>
      </c>
      <c r="E388" t="s">
        <v>22</v>
      </c>
      <c r="F388">
        <v>82.14</v>
      </c>
      <c r="G388">
        <v>10</v>
      </c>
      <c r="H388">
        <f>Table1[[#This Row],[total_orders]]*Table1[[#This Row],[avg_order_value]]</f>
        <v>821.4</v>
      </c>
      <c r="I388">
        <v>231</v>
      </c>
      <c r="J388">
        <v>0</v>
      </c>
      <c r="K388" t="s">
        <v>23</v>
      </c>
      <c r="L388">
        <v>35.799999999999997</v>
      </c>
      <c r="M388" t="str">
        <f t="shared" si="25"/>
        <v>Medium</v>
      </c>
      <c r="N388" s="1">
        <v>45789</v>
      </c>
      <c r="O388" s="1" t="str">
        <f>IF(YEAR(Table1[[#This Row],[customer_since]])&gt;=2023, "New",IF(YEAR(Table1[[#This Row],[customer_since]])&gt;=2021, "Medium", "Long term"))</f>
        <v>New</v>
      </c>
      <c r="P388">
        <v>50</v>
      </c>
      <c r="Q388" t="str">
        <f t="shared" si="26"/>
        <v>Medium</v>
      </c>
      <c r="R388">
        <v>0.05</v>
      </c>
      <c r="S388" t="str">
        <f t="shared" si="27"/>
        <v>Low</v>
      </c>
    </row>
    <row r="389" spans="1:19" x14ac:dyDescent="0.35">
      <c r="A389" t="s">
        <v>194</v>
      </c>
      <c r="B389">
        <v>61</v>
      </c>
      <c r="C389" t="str">
        <f t="shared" si="24"/>
        <v>55-65</v>
      </c>
      <c r="D389" t="s">
        <v>21</v>
      </c>
      <c r="E389" t="s">
        <v>28</v>
      </c>
      <c r="F389">
        <v>171.69</v>
      </c>
      <c r="G389">
        <v>13</v>
      </c>
      <c r="H389">
        <f>Table1[[#This Row],[total_orders]]*Table1[[#This Row],[avg_order_value]]</f>
        <v>2231.9699999999998</v>
      </c>
      <c r="I389">
        <v>358</v>
      </c>
      <c r="J389">
        <v>0</v>
      </c>
      <c r="K389" t="s">
        <v>16</v>
      </c>
      <c r="L389">
        <v>36.299999999999997</v>
      </c>
      <c r="M389" t="str">
        <f t="shared" si="25"/>
        <v>Medium</v>
      </c>
      <c r="N389" s="1">
        <v>45165</v>
      </c>
      <c r="O389" s="1" t="str">
        <f>IF(YEAR(Table1[[#This Row],[customer_since]])&gt;=2023, "New",IF(YEAR(Table1[[#This Row],[customer_since]])&gt;=2021, "Medium", "Long term"))</f>
        <v>New</v>
      </c>
      <c r="P389">
        <v>43</v>
      </c>
      <c r="Q389" t="str">
        <f t="shared" si="26"/>
        <v>Medium</v>
      </c>
      <c r="R389">
        <v>0.38</v>
      </c>
      <c r="S389" t="str">
        <f t="shared" si="27"/>
        <v>Medium</v>
      </c>
    </row>
    <row r="390" spans="1:19" x14ac:dyDescent="0.35">
      <c r="A390" t="s">
        <v>194</v>
      </c>
      <c r="B390">
        <v>23</v>
      </c>
      <c r="C390" t="str">
        <f t="shared" si="24"/>
        <v>18-25</v>
      </c>
      <c r="D390" t="s">
        <v>21</v>
      </c>
      <c r="E390" t="s">
        <v>37</v>
      </c>
      <c r="F390">
        <v>137.87</v>
      </c>
      <c r="G390">
        <v>10</v>
      </c>
      <c r="H390">
        <f>Table1[[#This Row],[total_orders]]*Table1[[#This Row],[avg_order_value]]</f>
        <v>1378.7</v>
      </c>
      <c r="I390">
        <v>106</v>
      </c>
      <c r="J390">
        <v>0</v>
      </c>
      <c r="K390" t="s">
        <v>23</v>
      </c>
      <c r="L390">
        <v>97.2</v>
      </c>
      <c r="M390" t="str">
        <f t="shared" si="25"/>
        <v>High</v>
      </c>
      <c r="N390" s="1">
        <v>44755</v>
      </c>
      <c r="O390" s="1" t="str">
        <f>IF(YEAR(Table1[[#This Row],[customer_since]])&gt;=2023, "New",IF(YEAR(Table1[[#This Row],[customer_since]])&gt;=2021, "Medium", "Long term"))</f>
        <v>Medium</v>
      </c>
      <c r="P390">
        <v>23</v>
      </c>
      <c r="Q390" t="str">
        <f t="shared" si="26"/>
        <v>Low</v>
      </c>
      <c r="R390">
        <v>0.42</v>
      </c>
      <c r="S390" t="str">
        <f t="shared" si="27"/>
        <v>Medium</v>
      </c>
    </row>
    <row r="391" spans="1:19" x14ac:dyDescent="0.35">
      <c r="A391" t="s">
        <v>306</v>
      </c>
      <c r="B391">
        <v>47</v>
      </c>
      <c r="C391" t="str">
        <f t="shared" si="24"/>
        <v>46-55</v>
      </c>
      <c r="D391" t="s">
        <v>21</v>
      </c>
      <c r="E391" t="s">
        <v>15</v>
      </c>
      <c r="F391">
        <v>86.36</v>
      </c>
      <c r="G391">
        <v>11</v>
      </c>
      <c r="H391">
        <f>Table1[[#This Row],[total_orders]]*Table1[[#This Row],[avg_order_value]]</f>
        <v>949.96</v>
      </c>
      <c r="I391">
        <v>105</v>
      </c>
      <c r="J391">
        <v>0</v>
      </c>
      <c r="K391" t="s">
        <v>16</v>
      </c>
      <c r="L391">
        <v>6.8</v>
      </c>
      <c r="M391" t="str">
        <f t="shared" si="25"/>
        <v>Low</v>
      </c>
      <c r="N391" s="1">
        <v>44499</v>
      </c>
      <c r="O391" s="1" t="str">
        <f>IF(YEAR(Table1[[#This Row],[customer_since]])&gt;=2023, "New",IF(YEAR(Table1[[#This Row],[customer_since]])&gt;=2021, "Medium", "Long term"))</f>
        <v>Medium</v>
      </c>
      <c r="P391">
        <v>30</v>
      </c>
      <c r="Q391" t="str">
        <f t="shared" si="26"/>
        <v>Low</v>
      </c>
      <c r="R391">
        <v>0.05</v>
      </c>
      <c r="S391" t="str">
        <f t="shared" si="27"/>
        <v>Low</v>
      </c>
    </row>
    <row r="392" spans="1:19" x14ac:dyDescent="0.35">
      <c r="A392" t="s">
        <v>306</v>
      </c>
      <c r="B392">
        <v>51</v>
      </c>
      <c r="C392" t="str">
        <f t="shared" si="24"/>
        <v>46-55</v>
      </c>
      <c r="D392" t="s">
        <v>21</v>
      </c>
      <c r="E392" t="s">
        <v>28</v>
      </c>
      <c r="F392">
        <v>14.16</v>
      </c>
      <c r="G392">
        <v>7</v>
      </c>
      <c r="H392">
        <f>Table1[[#This Row],[total_orders]]*Table1[[#This Row],[avg_order_value]]</f>
        <v>99.12</v>
      </c>
      <c r="I392">
        <v>102</v>
      </c>
      <c r="J392">
        <v>0</v>
      </c>
      <c r="K392" t="s">
        <v>29</v>
      </c>
      <c r="L392">
        <v>32.799999999999997</v>
      </c>
      <c r="M392" t="str">
        <f t="shared" si="25"/>
        <v>Medium</v>
      </c>
      <c r="N392" s="1">
        <v>44574</v>
      </c>
      <c r="O392" s="1" t="str">
        <f>IF(YEAR(Table1[[#This Row],[customer_since]])&gt;=2023, "New",IF(YEAR(Table1[[#This Row],[customer_since]])&gt;=2021, "Medium", "Long term"))</f>
        <v>Medium</v>
      </c>
      <c r="P392">
        <v>26</v>
      </c>
      <c r="Q392" t="str">
        <f t="shared" si="26"/>
        <v>Low</v>
      </c>
      <c r="R392">
        <v>0.18</v>
      </c>
      <c r="S392" t="str">
        <f t="shared" si="27"/>
        <v>Low</v>
      </c>
    </row>
    <row r="393" spans="1:19" x14ac:dyDescent="0.35">
      <c r="A393" t="s">
        <v>1527</v>
      </c>
      <c r="B393">
        <v>41</v>
      </c>
      <c r="C393" t="str">
        <f t="shared" si="24"/>
        <v>36-45</v>
      </c>
      <c r="D393" t="s">
        <v>14</v>
      </c>
      <c r="E393" t="s">
        <v>22</v>
      </c>
      <c r="F393">
        <v>204.8</v>
      </c>
      <c r="G393">
        <v>11</v>
      </c>
      <c r="H393">
        <f>Table1[[#This Row],[total_orders]]*Table1[[#This Row],[avg_order_value]]</f>
        <v>2252.8000000000002</v>
      </c>
      <c r="I393">
        <v>86</v>
      </c>
      <c r="J393">
        <v>0</v>
      </c>
      <c r="K393" t="s">
        <v>40</v>
      </c>
      <c r="L393">
        <v>34.1</v>
      </c>
      <c r="M393" t="str">
        <f t="shared" si="25"/>
        <v>Medium</v>
      </c>
      <c r="N393" s="1">
        <v>44226</v>
      </c>
      <c r="O393" s="1" t="str">
        <f>IF(YEAR(Table1[[#This Row],[customer_since]])&gt;=2023, "New",IF(YEAR(Table1[[#This Row],[customer_since]])&gt;=2021, "Medium", "Long term"))</f>
        <v>Medium</v>
      </c>
      <c r="P393">
        <v>98</v>
      </c>
      <c r="Q393" t="str">
        <f t="shared" si="26"/>
        <v>High</v>
      </c>
      <c r="R393">
        <v>0.21</v>
      </c>
      <c r="S393" t="str">
        <f t="shared" si="27"/>
        <v>Medium</v>
      </c>
    </row>
    <row r="394" spans="1:19" x14ac:dyDescent="0.35">
      <c r="A394" t="s">
        <v>1527</v>
      </c>
      <c r="B394">
        <v>24</v>
      </c>
      <c r="C394" t="str">
        <f t="shared" si="24"/>
        <v>18-25</v>
      </c>
      <c r="D394" t="s">
        <v>14</v>
      </c>
      <c r="E394" t="s">
        <v>15</v>
      </c>
      <c r="F394">
        <v>87.63</v>
      </c>
      <c r="G394">
        <v>9</v>
      </c>
      <c r="H394">
        <f>Table1[[#This Row],[total_orders]]*Table1[[#This Row],[avg_order_value]]</f>
        <v>788.67</v>
      </c>
      <c r="I394">
        <v>31</v>
      </c>
      <c r="J394">
        <v>1</v>
      </c>
      <c r="K394" t="s">
        <v>23</v>
      </c>
      <c r="L394">
        <v>71.900000000000006</v>
      </c>
      <c r="M394" t="str">
        <f t="shared" si="25"/>
        <v>High</v>
      </c>
      <c r="N394" s="1">
        <v>44075</v>
      </c>
      <c r="O394" s="1" t="str">
        <f>IF(YEAR(Table1[[#This Row],[customer_since]])&gt;=2023, "New",IF(YEAR(Table1[[#This Row],[customer_since]])&gt;=2021, "Medium", "Long term"))</f>
        <v>Long term</v>
      </c>
      <c r="P394">
        <v>80</v>
      </c>
      <c r="Q394" t="str">
        <f t="shared" si="26"/>
        <v>High</v>
      </c>
      <c r="R394">
        <v>0.15</v>
      </c>
      <c r="S394" t="str">
        <f t="shared" si="27"/>
        <v>Low</v>
      </c>
    </row>
    <row r="395" spans="1:19" x14ac:dyDescent="0.35">
      <c r="A395" t="s">
        <v>1639</v>
      </c>
      <c r="B395">
        <v>37</v>
      </c>
      <c r="C395" t="str">
        <f t="shared" si="24"/>
        <v>36-45</v>
      </c>
      <c r="D395" t="s">
        <v>14</v>
      </c>
      <c r="E395" t="s">
        <v>37</v>
      </c>
      <c r="F395">
        <v>128.1</v>
      </c>
      <c r="G395">
        <v>12</v>
      </c>
      <c r="H395">
        <f>Table1[[#This Row],[total_orders]]*Table1[[#This Row],[avg_order_value]]</f>
        <v>1537.1999999999998</v>
      </c>
      <c r="I395">
        <v>345</v>
      </c>
      <c r="J395">
        <v>1</v>
      </c>
      <c r="K395" t="s">
        <v>29</v>
      </c>
      <c r="L395">
        <v>43</v>
      </c>
      <c r="M395" t="str">
        <f t="shared" si="25"/>
        <v>Medium</v>
      </c>
      <c r="N395" s="1">
        <v>45317</v>
      </c>
      <c r="O395" s="1" t="str">
        <f>IF(YEAR(Table1[[#This Row],[customer_since]])&gt;=2023, "New",IF(YEAR(Table1[[#This Row],[customer_since]])&gt;=2021, "Medium", "Long term"))</f>
        <v>New</v>
      </c>
      <c r="P395">
        <v>87</v>
      </c>
      <c r="Q395" t="str">
        <f t="shared" si="26"/>
        <v>High</v>
      </c>
      <c r="R395">
        <v>0.15</v>
      </c>
      <c r="S395" t="str">
        <f t="shared" si="27"/>
        <v>Low</v>
      </c>
    </row>
    <row r="396" spans="1:19" x14ac:dyDescent="0.35">
      <c r="A396" t="s">
        <v>635</v>
      </c>
      <c r="B396">
        <v>63</v>
      </c>
      <c r="C396" t="str">
        <f t="shared" si="24"/>
        <v>55-65</v>
      </c>
      <c r="D396" t="s">
        <v>14</v>
      </c>
      <c r="E396" t="s">
        <v>52</v>
      </c>
      <c r="F396">
        <v>98.62</v>
      </c>
      <c r="G396">
        <v>17</v>
      </c>
      <c r="H396">
        <f>Table1[[#This Row],[total_orders]]*Table1[[#This Row],[avg_order_value]]</f>
        <v>1676.54</v>
      </c>
      <c r="I396">
        <v>89</v>
      </c>
      <c r="J396">
        <v>0</v>
      </c>
      <c r="K396" t="s">
        <v>19</v>
      </c>
      <c r="L396">
        <v>14.5</v>
      </c>
      <c r="M396" t="str">
        <f t="shared" si="25"/>
        <v>Low</v>
      </c>
      <c r="N396" s="1">
        <v>45687</v>
      </c>
      <c r="O396" s="1" t="str">
        <f>IF(YEAR(Table1[[#This Row],[customer_since]])&gt;=2023, "New",IF(YEAR(Table1[[#This Row],[customer_since]])&gt;=2021, "Medium", "Long term"))</f>
        <v>New</v>
      </c>
      <c r="P396">
        <v>35</v>
      </c>
      <c r="Q396" t="str">
        <f t="shared" si="26"/>
        <v>Medium</v>
      </c>
      <c r="R396">
        <v>0.32</v>
      </c>
      <c r="S396" t="str">
        <f t="shared" si="27"/>
        <v>Medium</v>
      </c>
    </row>
    <row r="397" spans="1:19" x14ac:dyDescent="0.35">
      <c r="A397" t="s">
        <v>491</v>
      </c>
      <c r="B397">
        <v>18</v>
      </c>
      <c r="C397" t="str">
        <f t="shared" si="24"/>
        <v>18-25</v>
      </c>
      <c r="D397" t="s">
        <v>14</v>
      </c>
      <c r="E397" t="s">
        <v>22</v>
      </c>
      <c r="F397">
        <v>86.96</v>
      </c>
      <c r="G397">
        <v>10</v>
      </c>
      <c r="H397">
        <f>Table1[[#This Row],[total_orders]]*Table1[[#This Row],[avg_order_value]]</f>
        <v>869.59999999999991</v>
      </c>
      <c r="I397">
        <v>91</v>
      </c>
      <c r="J397">
        <v>0</v>
      </c>
      <c r="K397" t="s">
        <v>23</v>
      </c>
      <c r="L397">
        <v>84.3</v>
      </c>
      <c r="M397" t="str">
        <f t="shared" si="25"/>
        <v>High</v>
      </c>
      <c r="N397" s="1">
        <v>45185</v>
      </c>
      <c r="O397" s="1" t="str">
        <f>IF(YEAR(Table1[[#This Row],[customer_since]])&gt;=2023, "New",IF(YEAR(Table1[[#This Row],[customer_since]])&gt;=2021, "Medium", "Long term"))</f>
        <v>New</v>
      </c>
      <c r="P397">
        <v>62</v>
      </c>
      <c r="Q397" t="str">
        <f t="shared" si="26"/>
        <v>Medium</v>
      </c>
      <c r="R397">
        <v>0.1</v>
      </c>
      <c r="S397" t="str">
        <f t="shared" si="27"/>
        <v>Low</v>
      </c>
    </row>
    <row r="398" spans="1:19" x14ac:dyDescent="0.35">
      <c r="A398" t="s">
        <v>491</v>
      </c>
      <c r="B398">
        <v>60</v>
      </c>
      <c r="C398" t="str">
        <f t="shared" si="24"/>
        <v>55-65</v>
      </c>
      <c r="D398" t="s">
        <v>21</v>
      </c>
      <c r="E398" t="s">
        <v>18</v>
      </c>
      <c r="F398">
        <v>131.74</v>
      </c>
      <c r="G398">
        <v>12</v>
      </c>
      <c r="H398">
        <f>Table1[[#This Row],[total_orders]]*Table1[[#This Row],[avg_order_value]]</f>
        <v>1580.88</v>
      </c>
      <c r="I398">
        <v>224</v>
      </c>
      <c r="J398">
        <v>0</v>
      </c>
      <c r="K398" t="s">
        <v>29</v>
      </c>
      <c r="L398">
        <v>50.2</v>
      </c>
      <c r="M398" t="str">
        <f t="shared" si="25"/>
        <v>High</v>
      </c>
      <c r="N398" s="1">
        <v>45237</v>
      </c>
      <c r="O398" s="1" t="str">
        <f>IF(YEAR(Table1[[#This Row],[customer_since]])&gt;=2023, "New",IF(YEAR(Table1[[#This Row],[customer_since]])&gt;=2021, "Medium", "Long term"))</f>
        <v>New</v>
      </c>
      <c r="P398">
        <v>85</v>
      </c>
      <c r="Q398" t="str">
        <f t="shared" si="26"/>
        <v>High</v>
      </c>
      <c r="R398">
        <v>7.0000000000000007E-2</v>
      </c>
      <c r="S398" t="str">
        <f t="shared" si="27"/>
        <v>Low</v>
      </c>
    </row>
    <row r="399" spans="1:19" x14ac:dyDescent="0.35">
      <c r="A399" t="s">
        <v>491</v>
      </c>
      <c r="B399">
        <v>18</v>
      </c>
      <c r="C399" t="str">
        <f t="shared" si="24"/>
        <v>18-25</v>
      </c>
      <c r="D399" t="s">
        <v>14</v>
      </c>
      <c r="E399" t="s">
        <v>50</v>
      </c>
      <c r="F399">
        <v>73.510000000000005</v>
      </c>
      <c r="G399">
        <v>7</v>
      </c>
      <c r="H399">
        <f>Table1[[#This Row],[total_orders]]*Table1[[#This Row],[avg_order_value]]</f>
        <v>514.57000000000005</v>
      </c>
      <c r="I399">
        <v>49</v>
      </c>
      <c r="J399">
        <v>0</v>
      </c>
      <c r="K399" t="s">
        <v>29</v>
      </c>
      <c r="L399">
        <v>94.3</v>
      </c>
      <c r="M399" t="str">
        <f t="shared" si="25"/>
        <v>High</v>
      </c>
      <c r="N399" s="1">
        <v>45469</v>
      </c>
      <c r="O399" s="1" t="str">
        <f>IF(YEAR(Table1[[#This Row],[customer_since]])&gt;=2023, "New",IF(YEAR(Table1[[#This Row],[customer_since]])&gt;=2021, "Medium", "Long term"))</f>
        <v>New</v>
      </c>
      <c r="P399">
        <v>75</v>
      </c>
      <c r="Q399" t="str">
        <f t="shared" si="26"/>
        <v>High</v>
      </c>
      <c r="R399">
        <v>0.12</v>
      </c>
      <c r="S399" t="str">
        <f t="shared" si="27"/>
        <v>Low</v>
      </c>
    </row>
    <row r="400" spans="1:19" x14ac:dyDescent="0.35">
      <c r="A400" t="s">
        <v>2536</v>
      </c>
      <c r="B400">
        <v>71</v>
      </c>
      <c r="C400" t="str">
        <f t="shared" si="24"/>
        <v>66-69</v>
      </c>
      <c r="D400" t="s">
        <v>21</v>
      </c>
      <c r="E400" t="s">
        <v>18</v>
      </c>
      <c r="F400">
        <v>53.78</v>
      </c>
      <c r="G400">
        <v>10</v>
      </c>
      <c r="H400">
        <f>Table1[[#This Row],[total_orders]]*Table1[[#This Row],[avg_order_value]]</f>
        <v>537.79999999999995</v>
      </c>
      <c r="I400">
        <v>326</v>
      </c>
      <c r="J400">
        <v>0</v>
      </c>
      <c r="K400" t="s">
        <v>23</v>
      </c>
      <c r="L400">
        <v>35</v>
      </c>
      <c r="M400" t="str">
        <f t="shared" si="25"/>
        <v>Medium</v>
      </c>
      <c r="N400" s="1">
        <v>45811</v>
      </c>
      <c r="O400" s="1" t="str">
        <f>IF(YEAR(Table1[[#This Row],[customer_since]])&gt;=2023, "New",IF(YEAR(Table1[[#This Row],[customer_since]])&gt;=2021, "Medium", "Long term"))</f>
        <v>New</v>
      </c>
      <c r="P400">
        <v>13</v>
      </c>
      <c r="Q400" t="str">
        <f t="shared" si="26"/>
        <v>Low</v>
      </c>
      <c r="R400">
        <v>0.2</v>
      </c>
      <c r="S400" t="str">
        <f t="shared" si="27"/>
        <v>Low</v>
      </c>
    </row>
    <row r="401" spans="1:19" x14ac:dyDescent="0.35">
      <c r="A401" t="s">
        <v>2536</v>
      </c>
      <c r="B401">
        <v>75</v>
      </c>
      <c r="C401" t="str">
        <f t="shared" si="24"/>
        <v>66-69</v>
      </c>
      <c r="D401" t="s">
        <v>21</v>
      </c>
      <c r="E401" t="s">
        <v>35</v>
      </c>
      <c r="F401">
        <v>149.16999999999999</v>
      </c>
      <c r="G401">
        <v>14</v>
      </c>
      <c r="H401">
        <f>Table1[[#This Row],[total_orders]]*Table1[[#This Row],[avg_order_value]]</f>
        <v>2088.3799999999997</v>
      </c>
      <c r="I401">
        <v>39</v>
      </c>
      <c r="J401">
        <v>0</v>
      </c>
      <c r="K401" t="s">
        <v>19</v>
      </c>
      <c r="L401">
        <v>93.6</v>
      </c>
      <c r="M401" t="str">
        <f t="shared" si="25"/>
        <v>High</v>
      </c>
      <c r="N401" s="1">
        <v>45146</v>
      </c>
      <c r="O401" s="1" t="str">
        <f>IF(YEAR(Table1[[#This Row],[customer_since]])&gt;=2023, "New",IF(YEAR(Table1[[#This Row],[customer_since]])&gt;=2021, "Medium", "Long term"))</f>
        <v>New</v>
      </c>
      <c r="P401">
        <v>54</v>
      </c>
      <c r="Q401" t="str">
        <f t="shared" si="26"/>
        <v>Medium</v>
      </c>
      <c r="R401">
        <v>0.39</v>
      </c>
      <c r="S401" t="str">
        <f t="shared" si="27"/>
        <v>Medium</v>
      </c>
    </row>
    <row r="402" spans="1:19" x14ac:dyDescent="0.35">
      <c r="A402" t="s">
        <v>3226</v>
      </c>
      <c r="B402">
        <v>35</v>
      </c>
      <c r="C402" t="str">
        <f t="shared" si="24"/>
        <v>26-35</v>
      </c>
      <c r="D402" t="s">
        <v>14</v>
      </c>
      <c r="E402" t="s">
        <v>15</v>
      </c>
      <c r="F402">
        <v>34.53</v>
      </c>
      <c r="G402">
        <v>9</v>
      </c>
      <c r="H402">
        <f>Table1[[#This Row],[total_orders]]*Table1[[#This Row],[avg_order_value]]</f>
        <v>310.77</v>
      </c>
      <c r="I402">
        <v>56</v>
      </c>
      <c r="J402">
        <v>0</v>
      </c>
      <c r="K402" t="s">
        <v>23</v>
      </c>
      <c r="L402">
        <v>59.2</v>
      </c>
      <c r="M402" t="str">
        <f t="shared" si="25"/>
        <v>High</v>
      </c>
      <c r="N402" s="1">
        <v>45226</v>
      </c>
      <c r="O402" s="1" t="str">
        <f>IF(YEAR(Table1[[#This Row],[customer_since]])&gt;=2023, "New",IF(YEAR(Table1[[#This Row],[customer_since]])&gt;=2021, "Medium", "Long term"))</f>
        <v>New</v>
      </c>
      <c r="P402">
        <v>96</v>
      </c>
      <c r="Q402" t="str">
        <f t="shared" si="26"/>
        <v>High</v>
      </c>
      <c r="R402">
        <v>0.54</v>
      </c>
      <c r="S402" t="str">
        <f t="shared" si="27"/>
        <v>High</v>
      </c>
    </row>
    <row r="403" spans="1:19" x14ac:dyDescent="0.35">
      <c r="A403" t="s">
        <v>3399</v>
      </c>
      <c r="B403">
        <v>35</v>
      </c>
      <c r="C403" t="str">
        <f t="shared" si="24"/>
        <v>26-35</v>
      </c>
      <c r="D403" t="s">
        <v>14</v>
      </c>
      <c r="E403" t="s">
        <v>28</v>
      </c>
      <c r="F403">
        <v>108.27</v>
      </c>
      <c r="G403">
        <v>8</v>
      </c>
      <c r="H403">
        <f>Table1[[#This Row],[total_orders]]*Table1[[#This Row],[avg_order_value]]</f>
        <v>866.16</v>
      </c>
      <c r="I403">
        <v>289</v>
      </c>
      <c r="J403">
        <v>0</v>
      </c>
      <c r="K403" t="s">
        <v>19</v>
      </c>
      <c r="L403">
        <v>0</v>
      </c>
      <c r="M403" t="str">
        <f t="shared" si="25"/>
        <v>Low</v>
      </c>
      <c r="N403" s="1">
        <v>44898</v>
      </c>
      <c r="O403" s="1" t="str">
        <f>IF(YEAR(Table1[[#This Row],[customer_since]])&gt;=2023, "New",IF(YEAR(Table1[[#This Row],[customer_since]])&gt;=2021, "Medium", "Long term"))</f>
        <v>Medium</v>
      </c>
      <c r="P403">
        <v>39</v>
      </c>
      <c r="Q403" t="str">
        <f t="shared" si="26"/>
        <v>Medium</v>
      </c>
      <c r="R403">
        <v>0.11</v>
      </c>
      <c r="S403" t="str">
        <f t="shared" si="27"/>
        <v>Low</v>
      </c>
    </row>
    <row r="404" spans="1:19" x14ac:dyDescent="0.35">
      <c r="A404" t="s">
        <v>1203</v>
      </c>
      <c r="B404">
        <v>43</v>
      </c>
      <c r="C404" t="str">
        <f t="shared" si="24"/>
        <v>36-45</v>
      </c>
      <c r="D404" t="s">
        <v>21</v>
      </c>
      <c r="E404" t="s">
        <v>52</v>
      </c>
      <c r="F404">
        <v>49.47</v>
      </c>
      <c r="G404">
        <v>14</v>
      </c>
      <c r="H404">
        <f>Table1[[#This Row],[total_orders]]*Table1[[#This Row],[avg_order_value]]</f>
        <v>692.57999999999993</v>
      </c>
      <c r="I404">
        <v>239</v>
      </c>
      <c r="J404">
        <v>0</v>
      </c>
      <c r="K404" t="s">
        <v>16</v>
      </c>
      <c r="L404">
        <v>98.5</v>
      </c>
      <c r="M404" t="str">
        <f t="shared" si="25"/>
        <v>High</v>
      </c>
      <c r="N404" s="1">
        <v>44723</v>
      </c>
      <c r="O404" s="1" t="str">
        <f>IF(YEAR(Table1[[#This Row],[customer_since]])&gt;=2023, "New",IF(YEAR(Table1[[#This Row],[customer_since]])&gt;=2021, "Medium", "Long term"))</f>
        <v>Medium</v>
      </c>
      <c r="P404">
        <v>12</v>
      </c>
      <c r="Q404" t="str">
        <f t="shared" si="26"/>
        <v>Low</v>
      </c>
      <c r="R404">
        <v>0.28000000000000003</v>
      </c>
      <c r="S404" t="str">
        <f t="shared" si="27"/>
        <v>Medium</v>
      </c>
    </row>
    <row r="405" spans="1:19" x14ac:dyDescent="0.35">
      <c r="A405" t="s">
        <v>1203</v>
      </c>
      <c r="B405">
        <v>65</v>
      </c>
      <c r="C405" t="str">
        <f t="shared" si="24"/>
        <v>55-65</v>
      </c>
      <c r="D405" t="s">
        <v>14</v>
      </c>
      <c r="E405" t="s">
        <v>50</v>
      </c>
      <c r="F405">
        <v>36.64</v>
      </c>
      <c r="G405">
        <v>9</v>
      </c>
      <c r="H405">
        <f>Table1[[#This Row],[total_orders]]*Table1[[#This Row],[avg_order_value]]</f>
        <v>329.76</v>
      </c>
      <c r="I405">
        <v>258</v>
      </c>
      <c r="J405">
        <v>0</v>
      </c>
      <c r="K405" t="s">
        <v>40</v>
      </c>
      <c r="L405">
        <v>3.7</v>
      </c>
      <c r="M405" t="str">
        <f t="shared" si="25"/>
        <v>Low</v>
      </c>
      <c r="N405" s="1">
        <v>45604</v>
      </c>
      <c r="O405" s="1" t="str">
        <f>IF(YEAR(Table1[[#This Row],[customer_since]])&gt;=2023, "New",IF(YEAR(Table1[[#This Row],[customer_since]])&gt;=2021, "Medium", "Long term"))</f>
        <v>New</v>
      </c>
      <c r="P405">
        <v>36</v>
      </c>
      <c r="Q405" t="str">
        <f t="shared" si="26"/>
        <v>Medium</v>
      </c>
      <c r="R405">
        <v>0.19</v>
      </c>
      <c r="S405" t="str">
        <f t="shared" si="27"/>
        <v>Low</v>
      </c>
    </row>
    <row r="406" spans="1:19" x14ac:dyDescent="0.35">
      <c r="A406" t="s">
        <v>2159</v>
      </c>
      <c r="B406">
        <v>69</v>
      </c>
      <c r="C406" t="str">
        <f t="shared" si="24"/>
        <v>66-69</v>
      </c>
      <c r="D406" t="s">
        <v>14</v>
      </c>
      <c r="E406" t="s">
        <v>44</v>
      </c>
      <c r="F406">
        <v>111.42</v>
      </c>
      <c r="G406">
        <v>8</v>
      </c>
      <c r="H406">
        <f>Table1[[#This Row],[total_orders]]*Table1[[#This Row],[avg_order_value]]</f>
        <v>891.36</v>
      </c>
      <c r="I406">
        <v>154</v>
      </c>
      <c r="J406">
        <v>0</v>
      </c>
      <c r="K406" t="s">
        <v>40</v>
      </c>
      <c r="L406">
        <v>88.9</v>
      </c>
      <c r="M406" t="str">
        <f t="shared" si="25"/>
        <v>High</v>
      </c>
      <c r="N406" s="1">
        <v>44293</v>
      </c>
      <c r="O406" s="1" t="str">
        <f>IF(YEAR(Table1[[#This Row],[customer_since]])&gt;=2023, "New",IF(YEAR(Table1[[#This Row],[customer_since]])&gt;=2021, "Medium", "Long term"))</f>
        <v>Medium</v>
      </c>
      <c r="P406">
        <v>8</v>
      </c>
      <c r="Q406" t="str">
        <f t="shared" si="26"/>
        <v>Low</v>
      </c>
      <c r="R406">
        <v>0.14000000000000001</v>
      </c>
      <c r="S406" t="str">
        <f t="shared" si="27"/>
        <v>Low</v>
      </c>
    </row>
    <row r="407" spans="1:19" x14ac:dyDescent="0.35">
      <c r="A407" t="s">
        <v>461</v>
      </c>
      <c r="B407">
        <v>73</v>
      </c>
      <c r="C407" t="str">
        <f t="shared" si="24"/>
        <v>66-69</v>
      </c>
      <c r="D407" t="s">
        <v>14</v>
      </c>
      <c r="E407" t="s">
        <v>52</v>
      </c>
      <c r="F407">
        <v>120.43</v>
      </c>
      <c r="G407">
        <v>9</v>
      </c>
      <c r="H407">
        <f>Table1[[#This Row],[total_orders]]*Table1[[#This Row],[avg_order_value]]</f>
        <v>1083.8700000000001</v>
      </c>
      <c r="I407">
        <v>247</v>
      </c>
      <c r="J407">
        <v>0</v>
      </c>
      <c r="K407" t="s">
        <v>40</v>
      </c>
      <c r="L407">
        <v>26.2</v>
      </c>
      <c r="M407" t="str">
        <f t="shared" si="25"/>
        <v>Medium</v>
      </c>
      <c r="N407" s="1">
        <v>44028</v>
      </c>
      <c r="O407" s="1" t="str">
        <f>IF(YEAR(Table1[[#This Row],[customer_since]])&gt;=2023, "New",IF(YEAR(Table1[[#This Row],[customer_since]])&gt;=2021, "Medium", "Long term"))</f>
        <v>Long term</v>
      </c>
      <c r="P407">
        <v>55</v>
      </c>
      <c r="Q407" t="str">
        <f t="shared" si="26"/>
        <v>Medium</v>
      </c>
      <c r="R407">
        <v>0.26</v>
      </c>
      <c r="S407" t="str">
        <f t="shared" si="27"/>
        <v>Medium</v>
      </c>
    </row>
    <row r="408" spans="1:19" x14ac:dyDescent="0.35">
      <c r="A408" t="s">
        <v>461</v>
      </c>
      <c r="B408">
        <v>38</v>
      </c>
      <c r="C408" t="str">
        <f t="shared" si="24"/>
        <v>36-45</v>
      </c>
      <c r="D408" t="s">
        <v>21</v>
      </c>
      <c r="E408" t="s">
        <v>52</v>
      </c>
      <c r="F408">
        <v>51.64</v>
      </c>
      <c r="G408">
        <v>10</v>
      </c>
      <c r="H408">
        <f>Table1[[#This Row],[total_orders]]*Table1[[#This Row],[avg_order_value]]</f>
        <v>516.4</v>
      </c>
      <c r="I408">
        <v>278</v>
      </c>
      <c r="J408">
        <v>0</v>
      </c>
      <c r="K408" t="s">
        <v>29</v>
      </c>
      <c r="L408">
        <v>74.5</v>
      </c>
      <c r="M408" t="str">
        <f t="shared" si="25"/>
        <v>High</v>
      </c>
      <c r="N408" s="1">
        <v>45346</v>
      </c>
      <c r="O408" s="1" t="str">
        <f>IF(YEAR(Table1[[#This Row],[customer_since]])&gt;=2023, "New",IF(YEAR(Table1[[#This Row],[customer_since]])&gt;=2021, "Medium", "Long term"))</f>
        <v>New</v>
      </c>
      <c r="P408">
        <v>97</v>
      </c>
      <c r="Q408" t="str">
        <f t="shared" si="26"/>
        <v>High</v>
      </c>
      <c r="R408">
        <v>0.17</v>
      </c>
      <c r="S408" t="str">
        <f t="shared" si="27"/>
        <v>Low</v>
      </c>
    </row>
    <row r="409" spans="1:19" x14ac:dyDescent="0.35">
      <c r="A409" t="s">
        <v>3632</v>
      </c>
      <c r="B409">
        <v>62</v>
      </c>
      <c r="C409" t="str">
        <f t="shared" si="24"/>
        <v>55-65</v>
      </c>
      <c r="D409" t="s">
        <v>21</v>
      </c>
      <c r="E409" t="s">
        <v>26</v>
      </c>
      <c r="F409">
        <v>37.67</v>
      </c>
      <c r="G409">
        <v>10</v>
      </c>
      <c r="H409">
        <f>Table1[[#This Row],[total_orders]]*Table1[[#This Row],[avg_order_value]]</f>
        <v>376.70000000000005</v>
      </c>
      <c r="I409">
        <v>254</v>
      </c>
      <c r="J409">
        <v>0</v>
      </c>
      <c r="K409" t="s">
        <v>19</v>
      </c>
      <c r="L409">
        <v>0</v>
      </c>
      <c r="M409" t="str">
        <f t="shared" si="25"/>
        <v>Low</v>
      </c>
      <c r="N409" s="1">
        <v>45528</v>
      </c>
      <c r="O409" s="1" t="str">
        <f>IF(YEAR(Table1[[#This Row],[customer_since]])&gt;=2023, "New",IF(YEAR(Table1[[#This Row],[customer_since]])&gt;=2021, "Medium", "Long term"))</f>
        <v>New</v>
      </c>
      <c r="P409">
        <v>94</v>
      </c>
      <c r="Q409" t="str">
        <f t="shared" si="26"/>
        <v>High</v>
      </c>
      <c r="R409">
        <v>0.39</v>
      </c>
      <c r="S409" t="str">
        <f t="shared" si="27"/>
        <v>Medium</v>
      </c>
    </row>
    <row r="410" spans="1:19" x14ac:dyDescent="0.35">
      <c r="A410" t="s">
        <v>3367</v>
      </c>
      <c r="B410">
        <v>42</v>
      </c>
      <c r="C410" t="str">
        <f t="shared" si="24"/>
        <v>36-45</v>
      </c>
      <c r="D410" t="s">
        <v>14</v>
      </c>
      <c r="E410" t="s">
        <v>37</v>
      </c>
      <c r="F410">
        <v>79.27</v>
      </c>
      <c r="G410">
        <v>8</v>
      </c>
      <c r="H410">
        <f>Table1[[#This Row],[total_orders]]*Table1[[#This Row],[avg_order_value]]</f>
        <v>634.16</v>
      </c>
      <c r="I410">
        <v>313</v>
      </c>
      <c r="J410">
        <v>0</v>
      </c>
      <c r="K410" t="s">
        <v>19</v>
      </c>
      <c r="L410">
        <v>59.2</v>
      </c>
      <c r="M410" t="str">
        <f t="shared" si="25"/>
        <v>High</v>
      </c>
      <c r="N410" s="1">
        <v>45596</v>
      </c>
      <c r="O410" s="1" t="str">
        <f>IF(YEAR(Table1[[#This Row],[customer_since]])&gt;=2023, "New",IF(YEAR(Table1[[#This Row],[customer_since]])&gt;=2021, "Medium", "Long term"))</f>
        <v>New</v>
      </c>
      <c r="P410">
        <v>69</v>
      </c>
      <c r="Q410" t="str">
        <f t="shared" si="26"/>
        <v>High</v>
      </c>
      <c r="R410">
        <v>0.6</v>
      </c>
      <c r="S410" t="str">
        <f t="shared" si="27"/>
        <v>High</v>
      </c>
    </row>
    <row r="411" spans="1:19" x14ac:dyDescent="0.35">
      <c r="A411" t="s">
        <v>690</v>
      </c>
      <c r="B411">
        <v>30</v>
      </c>
      <c r="C411" t="str">
        <f t="shared" si="24"/>
        <v>26-35</v>
      </c>
      <c r="D411" t="s">
        <v>21</v>
      </c>
      <c r="E411" t="s">
        <v>26</v>
      </c>
      <c r="F411">
        <v>91.39</v>
      </c>
      <c r="G411">
        <v>13</v>
      </c>
      <c r="H411">
        <f>Table1[[#This Row],[total_orders]]*Table1[[#This Row],[avg_order_value]]</f>
        <v>1188.07</v>
      </c>
      <c r="I411">
        <v>325</v>
      </c>
      <c r="J411">
        <v>0</v>
      </c>
      <c r="K411" t="s">
        <v>19</v>
      </c>
      <c r="L411">
        <v>42.2</v>
      </c>
      <c r="M411" t="str">
        <f t="shared" si="25"/>
        <v>Medium</v>
      </c>
      <c r="N411" s="1">
        <v>45141</v>
      </c>
      <c r="O411" s="1" t="str">
        <f>IF(YEAR(Table1[[#This Row],[customer_since]])&gt;=2023, "New",IF(YEAR(Table1[[#This Row],[customer_since]])&gt;=2021, "Medium", "Long term"))</f>
        <v>New</v>
      </c>
      <c r="P411">
        <v>80</v>
      </c>
      <c r="Q411" t="str">
        <f t="shared" si="26"/>
        <v>High</v>
      </c>
      <c r="R411">
        <v>0.56999999999999995</v>
      </c>
      <c r="S411" t="str">
        <f t="shared" si="27"/>
        <v>High</v>
      </c>
    </row>
    <row r="412" spans="1:19" x14ac:dyDescent="0.35">
      <c r="A412" t="s">
        <v>1746</v>
      </c>
      <c r="B412">
        <v>78</v>
      </c>
      <c r="C412" t="str">
        <f t="shared" si="24"/>
        <v>66-69</v>
      </c>
      <c r="D412" t="s">
        <v>21</v>
      </c>
      <c r="E412" t="s">
        <v>52</v>
      </c>
      <c r="F412">
        <v>116.38</v>
      </c>
      <c r="G412">
        <v>8</v>
      </c>
      <c r="H412">
        <f>Table1[[#This Row],[total_orders]]*Table1[[#This Row],[avg_order_value]]</f>
        <v>931.04</v>
      </c>
      <c r="I412">
        <v>199</v>
      </c>
      <c r="J412">
        <v>0</v>
      </c>
      <c r="K412" t="s">
        <v>19</v>
      </c>
      <c r="L412">
        <v>82.1</v>
      </c>
      <c r="M412" t="str">
        <f t="shared" si="25"/>
        <v>High</v>
      </c>
      <c r="N412" s="1">
        <v>44115</v>
      </c>
      <c r="O412" s="1" t="str">
        <f>IF(YEAR(Table1[[#This Row],[customer_since]])&gt;=2023, "New",IF(YEAR(Table1[[#This Row],[customer_since]])&gt;=2021, "Medium", "Long term"))</f>
        <v>Long term</v>
      </c>
      <c r="P412">
        <v>6</v>
      </c>
      <c r="Q412" t="str">
        <f t="shared" si="26"/>
        <v>Low</v>
      </c>
      <c r="R412">
        <v>0.59</v>
      </c>
      <c r="S412" t="str">
        <f t="shared" si="27"/>
        <v>High</v>
      </c>
    </row>
    <row r="413" spans="1:19" x14ac:dyDescent="0.35">
      <c r="A413" t="s">
        <v>970</v>
      </c>
      <c r="B413">
        <v>74</v>
      </c>
      <c r="C413" t="str">
        <f t="shared" si="24"/>
        <v>66-69</v>
      </c>
      <c r="D413" t="s">
        <v>21</v>
      </c>
      <c r="E413" t="s">
        <v>15</v>
      </c>
      <c r="F413">
        <v>65.05</v>
      </c>
      <c r="G413">
        <v>14</v>
      </c>
      <c r="H413">
        <f>Table1[[#This Row],[total_orders]]*Table1[[#This Row],[avg_order_value]]</f>
        <v>910.69999999999993</v>
      </c>
      <c r="I413">
        <v>192</v>
      </c>
      <c r="J413">
        <v>0</v>
      </c>
      <c r="K413" t="s">
        <v>16</v>
      </c>
      <c r="L413">
        <v>10.9</v>
      </c>
      <c r="M413" t="str">
        <f t="shared" si="25"/>
        <v>Low</v>
      </c>
      <c r="N413" s="1">
        <v>44476</v>
      </c>
      <c r="O413" s="1" t="str">
        <f>IF(YEAR(Table1[[#This Row],[customer_since]])&gt;=2023, "New",IF(YEAR(Table1[[#This Row],[customer_since]])&gt;=2021, "Medium", "Long term"))</f>
        <v>Medium</v>
      </c>
      <c r="P413">
        <v>74</v>
      </c>
      <c r="Q413" t="str">
        <f t="shared" si="26"/>
        <v>High</v>
      </c>
      <c r="R413">
        <v>0.11</v>
      </c>
      <c r="S413" t="str">
        <f t="shared" si="27"/>
        <v>Low</v>
      </c>
    </row>
    <row r="414" spans="1:19" x14ac:dyDescent="0.35">
      <c r="A414" t="s">
        <v>38</v>
      </c>
      <c r="B414">
        <v>24</v>
      </c>
      <c r="C414" t="str">
        <f t="shared" si="24"/>
        <v>18-25</v>
      </c>
      <c r="D414" t="s">
        <v>14</v>
      </c>
      <c r="E414" t="s">
        <v>28</v>
      </c>
      <c r="F414">
        <v>88.23</v>
      </c>
      <c r="G414">
        <v>14</v>
      </c>
      <c r="H414">
        <f>Table1[[#This Row],[total_orders]]*Table1[[#This Row],[avg_order_value]]</f>
        <v>1235.22</v>
      </c>
      <c r="I414">
        <v>177</v>
      </c>
      <c r="J414">
        <v>0</v>
      </c>
      <c r="K414" t="s">
        <v>16</v>
      </c>
      <c r="L414">
        <v>83.6</v>
      </c>
      <c r="M414" t="str">
        <f t="shared" si="25"/>
        <v>High</v>
      </c>
      <c r="N414" s="1">
        <v>45417</v>
      </c>
      <c r="O414" s="1" t="str">
        <f>IF(YEAR(Table1[[#This Row],[customer_since]])&gt;=2023, "New",IF(YEAR(Table1[[#This Row],[customer_since]])&gt;=2021, "Medium", "Long term"))</f>
        <v>New</v>
      </c>
      <c r="P414">
        <v>26</v>
      </c>
      <c r="Q414" t="str">
        <f t="shared" si="26"/>
        <v>Low</v>
      </c>
      <c r="R414">
        <v>0.12</v>
      </c>
      <c r="S414" t="str">
        <f t="shared" si="27"/>
        <v>Low</v>
      </c>
    </row>
    <row r="415" spans="1:19" x14ac:dyDescent="0.35">
      <c r="A415" t="s">
        <v>38</v>
      </c>
      <c r="B415">
        <v>69</v>
      </c>
      <c r="C415" t="str">
        <f t="shared" si="24"/>
        <v>66-69</v>
      </c>
      <c r="D415" t="s">
        <v>25</v>
      </c>
      <c r="E415" t="s">
        <v>35</v>
      </c>
      <c r="F415">
        <v>126.86</v>
      </c>
      <c r="G415">
        <v>7</v>
      </c>
      <c r="H415">
        <f>Table1[[#This Row],[total_orders]]*Table1[[#This Row],[avg_order_value]]</f>
        <v>888.02</v>
      </c>
      <c r="I415">
        <v>83</v>
      </c>
      <c r="J415">
        <v>0</v>
      </c>
      <c r="K415" t="s">
        <v>23</v>
      </c>
      <c r="L415">
        <v>3</v>
      </c>
      <c r="M415" t="str">
        <f t="shared" si="25"/>
        <v>Low</v>
      </c>
      <c r="N415" s="1">
        <v>44426</v>
      </c>
      <c r="O415" s="1" t="str">
        <f>IF(YEAR(Table1[[#This Row],[customer_since]])&gt;=2023, "New",IF(YEAR(Table1[[#This Row],[customer_since]])&gt;=2021, "Medium", "Long term"))</f>
        <v>Medium</v>
      </c>
      <c r="P415">
        <v>64</v>
      </c>
      <c r="Q415" t="str">
        <f t="shared" si="26"/>
        <v>Medium</v>
      </c>
      <c r="R415">
        <v>0.36</v>
      </c>
      <c r="S415" t="str">
        <f t="shared" si="27"/>
        <v>Medium</v>
      </c>
    </row>
    <row r="416" spans="1:19" x14ac:dyDescent="0.35">
      <c r="A416" t="s">
        <v>38</v>
      </c>
      <c r="B416">
        <v>79</v>
      </c>
      <c r="C416" t="str">
        <f t="shared" si="24"/>
        <v>66-69</v>
      </c>
      <c r="D416" t="s">
        <v>21</v>
      </c>
      <c r="E416" t="s">
        <v>50</v>
      </c>
      <c r="F416">
        <v>168.81</v>
      </c>
      <c r="G416">
        <v>11</v>
      </c>
      <c r="H416">
        <f>Table1[[#This Row],[total_orders]]*Table1[[#This Row],[avg_order_value]]</f>
        <v>1856.91</v>
      </c>
      <c r="I416">
        <v>139</v>
      </c>
      <c r="J416">
        <v>0</v>
      </c>
      <c r="K416" t="s">
        <v>40</v>
      </c>
      <c r="L416">
        <v>77.099999999999994</v>
      </c>
      <c r="M416" t="str">
        <f t="shared" si="25"/>
        <v>High</v>
      </c>
      <c r="N416" s="1">
        <v>45136</v>
      </c>
      <c r="O416" s="1" t="str">
        <f>IF(YEAR(Table1[[#This Row],[customer_since]])&gt;=2023, "New",IF(YEAR(Table1[[#This Row],[customer_since]])&gt;=2021, "Medium", "Long term"))</f>
        <v>New</v>
      </c>
      <c r="P416">
        <v>99</v>
      </c>
      <c r="Q416" t="str">
        <f t="shared" si="26"/>
        <v>High</v>
      </c>
      <c r="R416">
        <v>0.27</v>
      </c>
      <c r="S416" t="str">
        <f t="shared" si="27"/>
        <v>Medium</v>
      </c>
    </row>
    <row r="417" spans="1:19" x14ac:dyDescent="0.35">
      <c r="A417" t="s">
        <v>644</v>
      </c>
      <c r="B417">
        <v>74</v>
      </c>
      <c r="C417" t="str">
        <f t="shared" si="24"/>
        <v>66-69</v>
      </c>
      <c r="D417" t="s">
        <v>25</v>
      </c>
      <c r="E417" t="s">
        <v>44</v>
      </c>
      <c r="F417">
        <v>75.349999999999994</v>
      </c>
      <c r="G417">
        <v>9</v>
      </c>
      <c r="H417">
        <f>Table1[[#This Row],[total_orders]]*Table1[[#This Row],[avg_order_value]]</f>
        <v>678.15</v>
      </c>
      <c r="I417">
        <v>276</v>
      </c>
      <c r="J417">
        <v>0</v>
      </c>
      <c r="K417" t="s">
        <v>29</v>
      </c>
      <c r="L417">
        <v>60.3</v>
      </c>
      <c r="M417" t="str">
        <f t="shared" si="25"/>
        <v>High</v>
      </c>
      <c r="N417" s="1">
        <v>44463</v>
      </c>
      <c r="O417" s="1" t="str">
        <f>IF(YEAR(Table1[[#This Row],[customer_since]])&gt;=2023, "New",IF(YEAR(Table1[[#This Row],[customer_since]])&gt;=2021, "Medium", "Long term"))</f>
        <v>Medium</v>
      </c>
      <c r="P417">
        <v>36</v>
      </c>
      <c r="Q417" t="str">
        <f t="shared" si="26"/>
        <v>Medium</v>
      </c>
      <c r="R417">
        <v>0.59</v>
      </c>
      <c r="S417" t="str">
        <f t="shared" si="27"/>
        <v>High</v>
      </c>
    </row>
    <row r="418" spans="1:19" x14ac:dyDescent="0.35">
      <c r="A418" t="s">
        <v>644</v>
      </c>
      <c r="B418">
        <v>23</v>
      </c>
      <c r="C418" t="str">
        <f t="shared" si="24"/>
        <v>18-25</v>
      </c>
      <c r="D418" t="s">
        <v>21</v>
      </c>
      <c r="E418" t="s">
        <v>28</v>
      </c>
      <c r="F418">
        <v>223.15</v>
      </c>
      <c r="G418">
        <v>9</v>
      </c>
      <c r="H418">
        <f>Table1[[#This Row],[total_orders]]*Table1[[#This Row],[avg_order_value]]</f>
        <v>2008.3500000000001</v>
      </c>
      <c r="I418">
        <v>337</v>
      </c>
      <c r="J418">
        <v>0</v>
      </c>
      <c r="K418" t="s">
        <v>29</v>
      </c>
      <c r="L418">
        <v>25.9</v>
      </c>
      <c r="M418" t="str">
        <f t="shared" si="25"/>
        <v>Medium</v>
      </c>
      <c r="N418" s="1">
        <v>44291</v>
      </c>
      <c r="O418" s="1" t="str">
        <f>IF(YEAR(Table1[[#This Row],[customer_since]])&gt;=2023, "New",IF(YEAR(Table1[[#This Row],[customer_since]])&gt;=2021, "Medium", "Long term"))</f>
        <v>Medium</v>
      </c>
      <c r="P418">
        <v>43</v>
      </c>
      <c r="Q418" t="str">
        <f t="shared" si="26"/>
        <v>Medium</v>
      </c>
      <c r="R418">
        <v>0.35</v>
      </c>
      <c r="S418" t="str">
        <f t="shared" si="27"/>
        <v>Medium</v>
      </c>
    </row>
    <row r="419" spans="1:19" x14ac:dyDescent="0.35">
      <c r="A419" t="s">
        <v>2170</v>
      </c>
      <c r="B419">
        <v>51</v>
      </c>
      <c r="C419" t="str">
        <f t="shared" si="24"/>
        <v>46-55</v>
      </c>
      <c r="D419" t="s">
        <v>21</v>
      </c>
      <c r="E419" t="s">
        <v>15</v>
      </c>
      <c r="F419">
        <v>126.01</v>
      </c>
      <c r="G419">
        <v>7</v>
      </c>
      <c r="H419">
        <f>Table1[[#This Row],[total_orders]]*Table1[[#This Row],[avg_order_value]]</f>
        <v>882.07</v>
      </c>
      <c r="I419">
        <v>18</v>
      </c>
      <c r="J419">
        <v>0</v>
      </c>
      <c r="K419" t="s">
        <v>19</v>
      </c>
      <c r="L419">
        <v>0</v>
      </c>
      <c r="M419" t="str">
        <f t="shared" si="25"/>
        <v>Low</v>
      </c>
      <c r="N419" s="1">
        <v>45663</v>
      </c>
      <c r="O419" s="1" t="str">
        <f>IF(YEAR(Table1[[#This Row],[customer_since]])&gt;=2023, "New",IF(YEAR(Table1[[#This Row],[customer_since]])&gt;=2021, "Medium", "Long term"))</f>
        <v>New</v>
      </c>
      <c r="P419">
        <v>66</v>
      </c>
      <c r="Q419" t="str">
        <f t="shared" si="26"/>
        <v>Medium</v>
      </c>
      <c r="R419">
        <v>0.41</v>
      </c>
      <c r="S419" t="str">
        <f t="shared" si="27"/>
        <v>Medium</v>
      </c>
    </row>
    <row r="420" spans="1:19" x14ac:dyDescent="0.35">
      <c r="A420" t="s">
        <v>77</v>
      </c>
      <c r="B420">
        <v>20</v>
      </c>
      <c r="C420" t="str">
        <f t="shared" si="24"/>
        <v>18-25</v>
      </c>
      <c r="D420" t="s">
        <v>14</v>
      </c>
      <c r="E420" t="s">
        <v>44</v>
      </c>
      <c r="F420">
        <v>99.42</v>
      </c>
      <c r="G420">
        <v>12</v>
      </c>
      <c r="H420">
        <f>Table1[[#This Row],[total_orders]]*Table1[[#This Row],[avg_order_value]]</f>
        <v>1193.04</v>
      </c>
      <c r="I420">
        <v>305</v>
      </c>
      <c r="J420">
        <v>0</v>
      </c>
      <c r="K420" t="s">
        <v>16</v>
      </c>
      <c r="L420">
        <v>18.100000000000001</v>
      </c>
      <c r="M420" t="str">
        <f t="shared" si="25"/>
        <v>Low</v>
      </c>
      <c r="N420" s="1">
        <v>44299</v>
      </c>
      <c r="O420" s="1" t="str">
        <f>IF(YEAR(Table1[[#This Row],[customer_since]])&gt;=2023, "New",IF(YEAR(Table1[[#This Row],[customer_since]])&gt;=2021, "Medium", "Long term"))</f>
        <v>Medium</v>
      </c>
      <c r="P420">
        <v>91</v>
      </c>
      <c r="Q420" t="str">
        <f t="shared" si="26"/>
        <v>High</v>
      </c>
      <c r="R420">
        <v>0.3</v>
      </c>
      <c r="S420" t="str">
        <f t="shared" si="27"/>
        <v>Medium</v>
      </c>
    </row>
    <row r="421" spans="1:19" x14ac:dyDescent="0.35">
      <c r="A421" t="s">
        <v>77</v>
      </c>
      <c r="B421">
        <v>67</v>
      </c>
      <c r="C421" t="str">
        <f t="shared" si="24"/>
        <v>66-69</v>
      </c>
      <c r="D421" t="s">
        <v>21</v>
      </c>
      <c r="E421" t="s">
        <v>52</v>
      </c>
      <c r="F421">
        <v>60.8</v>
      </c>
      <c r="G421">
        <v>10</v>
      </c>
      <c r="H421">
        <f>Table1[[#This Row],[total_orders]]*Table1[[#This Row],[avg_order_value]]</f>
        <v>608</v>
      </c>
      <c r="I421">
        <v>219</v>
      </c>
      <c r="J421">
        <v>0</v>
      </c>
      <c r="K421" t="s">
        <v>19</v>
      </c>
      <c r="L421">
        <v>40.1</v>
      </c>
      <c r="M421" t="str">
        <f t="shared" si="25"/>
        <v>Medium</v>
      </c>
      <c r="N421" s="1">
        <v>45734</v>
      </c>
      <c r="O421" s="1" t="str">
        <f>IF(YEAR(Table1[[#This Row],[customer_since]])&gt;=2023, "New",IF(YEAR(Table1[[#This Row],[customer_since]])&gt;=2021, "Medium", "Long term"))</f>
        <v>New</v>
      </c>
      <c r="P421">
        <v>31</v>
      </c>
      <c r="Q421" t="str">
        <f t="shared" si="26"/>
        <v>Low</v>
      </c>
      <c r="R421">
        <v>0.23</v>
      </c>
      <c r="S421" t="str">
        <f t="shared" si="27"/>
        <v>Medium</v>
      </c>
    </row>
    <row r="422" spans="1:19" x14ac:dyDescent="0.35">
      <c r="A422" t="s">
        <v>3170</v>
      </c>
      <c r="B422">
        <v>77</v>
      </c>
      <c r="C422" t="str">
        <f t="shared" si="24"/>
        <v>66-69</v>
      </c>
      <c r="D422" t="s">
        <v>14</v>
      </c>
      <c r="E422" t="s">
        <v>52</v>
      </c>
      <c r="F422">
        <v>130.57</v>
      </c>
      <c r="G422">
        <v>4</v>
      </c>
      <c r="H422">
        <f>Table1[[#This Row],[total_orders]]*Table1[[#This Row],[avg_order_value]]</f>
        <v>522.28</v>
      </c>
      <c r="I422">
        <v>21</v>
      </c>
      <c r="J422">
        <v>0</v>
      </c>
      <c r="K422" t="s">
        <v>23</v>
      </c>
      <c r="L422">
        <v>83.6</v>
      </c>
      <c r="M422" t="str">
        <f t="shared" si="25"/>
        <v>High</v>
      </c>
      <c r="N422" s="1">
        <v>44063</v>
      </c>
      <c r="O422" s="1" t="str">
        <f>IF(YEAR(Table1[[#This Row],[customer_since]])&gt;=2023, "New",IF(YEAR(Table1[[#This Row],[customer_since]])&gt;=2021, "Medium", "Long term"))</f>
        <v>Long term</v>
      </c>
      <c r="P422">
        <v>83</v>
      </c>
      <c r="Q422" t="str">
        <f t="shared" si="26"/>
        <v>High</v>
      </c>
      <c r="R422">
        <v>0.67</v>
      </c>
      <c r="S422" t="str">
        <f t="shared" si="27"/>
        <v>High</v>
      </c>
    </row>
    <row r="423" spans="1:19" x14ac:dyDescent="0.35">
      <c r="A423" t="s">
        <v>1359</v>
      </c>
      <c r="B423">
        <v>40</v>
      </c>
      <c r="C423" t="str">
        <f t="shared" si="24"/>
        <v>36-45</v>
      </c>
      <c r="D423" t="s">
        <v>21</v>
      </c>
      <c r="E423" t="s">
        <v>44</v>
      </c>
      <c r="F423">
        <v>33.9</v>
      </c>
      <c r="G423">
        <v>7</v>
      </c>
      <c r="H423">
        <f>Table1[[#This Row],[total_orders]]*Table1[[#This Row],[avg_order_value]]</f>
        <v>237.29999999999998</v>
      </c>
      <c r="I423">
        <v>35</v>
      </c>
      <c r="J423">
        <v>0</v>
      </c>
      <c r="K423" t="s">
        <v>40</v>
      </c>
      <c r="L423">
        <v>0.9</v>
      </c>
      <c r="M423" t="str">
        <f t="shared" si="25"/>
        <v>Low</v>
      </c>
      <c r="N423" s="1">
        <v>45559</v>
      </c>
      <c r="O423" s="1" t="str">
        <f>IF(YEAR(Table1[[#This Row],[customer_since]])&gt;=2023, "New",IF(YEAR(Table1[[#This Row],[customer_since]])&gt;=2021, "Medium", "Long term"))</f>
        <v>New</v>
      </c>
      <c r="P423">
        <v>18</v>
      </c>
      <c r="Q423" t="str">
        <f t="shared" si="26"/>
        <v>Low</v>
      </c>
      <c r="R423">
        <v>0.17</v>
      </c>
      <c r="S423" t="str">
        <f t="shared" si="27"/>
        <v>Low</v>
      </c>
    </row>
    <row r="424" spans="1:19" x14ac:dyDescent="0.35">
      <c r="A424" t="s">
        <v>1359</v>
      </c>
      <c r="B424">
        <v>53</v>
      </c>
      <c r="C424" t="str">
        <f t="shared" si="24"/>
        <v>46-55</v>
      </c>
      <c r="D424" t="s">
        <v>14</v>
      </c>
      <c r="E424" t="s">
        <v>37</v>
      </c>
      <c r="F424">
        <v>29.9</v>
      </c>
      <c r="G424">
        <v>8</v>
      </c>
      <c r="H424">
        <f>Table1[[#This Row],[total_orders]]*Table1[[#This Row],[avg_order_value]]</f>
        <v>239.2</v>
      </c>
      <c r="I424">
        <v>110</v>
      </c>
      <c r="J424">
        <v>0</v>
      </c>
      <c r="K424" t="s">
        <v>16</v>
      </c>
      <c r="L424">
        <v>37.9</v>
      </c>
      <c r="M424" t="str">
        <f t="shared" si="25"/>
        <v>Medium</v>
      </c>
      <c r="N424" s="1">
        <v>45467</v>
      </c>
      <c r="O424" s="1" t="str">
        <f>IF(YEAR(Table1[[#This Row],[customer_since]])&gt;=2023, "New",IF(YEAR(Table1[[#This Row],[customer_since]])&gt;=2021, "Medium", "Long term"))</f>
        <v>New</v>
      </c>
      <c r="P424">
        <v>85</v>
      </c>
      <c r="Q424" t="str">
        <f t="shared" si="26"/>
        <v>High</v>
      </c>
      <c r="R424">
        <v>0.38</v>
      </c>
      <c r="S424" t="str">
        <f t="shared" si="27"/>
        <v>Medium</v>
      </c>
    </row>
    <row r="425" spans="1:19" x14ac:dyDescent="0.35">
      <c r="A425" t="s">
        <v>1829</v>
      </c>
      <c r="B425">
        <v>76</v>
      </c>
      <c r="C425" t="str">
        <f t="shared" si="24"/>
        <v>66-69</v>
      </c>
      <c r="D425" t="s">
        <v>21</v>
      </c>
      <c r="E425" t="s">
        <v>44</v>
      </c>
      <c r="F425">
        <v>177.28</v>
      </c>
      <c r="G425">
        <v>9</v>
      </c>
      <c r="H425">
        <f>Table1[[#This Row],[total_orders]]*Table1[[#This Row],[avg_order_value]]</f>
        <v>1595.52</v>
      </c>
      <c r="I425">
        <v>19</v>
      </c>
      <c r="J425">
        <v>0</v>
      </c>
      <c r="K425" t="s">
        <v>29</v>
      </c>
      <c r="L425">
        <v>32.299999999999997</v>
      </c>
      <c r="M425" t="str">
        <f t="shared" si="25"/>
        <v>Medium</v>
      </c>
      <c r="N425" s="1">
        <v>44857</v>
      </c>
      <c r="O425" s="1" t="str">
        <f>IF(YEAR(Table1[[#This Row],[customer_since]])&gt;=2023, "New",IF(YEAR(Table1[[#This Row],[customer_since]])&gt;=2021, "Medium", "Long term"))</f>
        <v>Medium</v>
      </c>
      <c r="P425">
        <v>87</v>
      </c>
      <c r="Q425" t="str">
        <f t="shared" si="26"/>
        <v>High</v>
      </c>
      <c r="R425">
        <v>0.13</v>
      </c>
      <c r="S425" t="str">
        <f t="shared" si="27"/>
        <v>Low</v>
      </c>
    </row>
    <row r="426" spans="1:19" x14ac:dyDescent="0.35">
      <c r="A426" t="s">
        <v>2022</v>
      </c>
      <c r="B426">
        <v>31</v>
      </c>
      <c r="C426" t="str">
        <f t="shared" si="24"/>
        <v>26-35</v>
      </c>
      <c r="D426" t="s">
        <v>21</v>
      </c>
      <c r="E426" t="s">
        <v>18</v>
      </c>
      <c r="G426">
        <v>10</v>
      </c>
      <c r="H426">
        <f>Table1[[#This Row],[total_orders]]*Table1[[#This Row],[avg_order_value]]</f>
        <v>0</v>
      </c>
      <c r="I426">
        <v>315</v>
      </c>
      <c r="J426">
        <v>0</v>
      </c>
      <c r="K426" t="s">
        <v>16</v>
      </c>
      <c r="L426">
        <v>89.8</v>
      </c>
      <c r="M426" t="str">
        <f t="shared" si="25"/>
        <v>High</v>
      </c>
      <c r="N426" s="1">
        <v>44186</v>
      </c>
      <c r="O426" s="1" t="str">
        <f>IF(YEAR(Table1[[#This Row],[customer_since]])&gt;=2023, "New",IF(YEAR(Table1[[#This Row],[customer_since]])&gt;=2021, "Medium", "Long term"))</f>
        <v>Long term</v>
      </c>
      <c r="P426">
        <v>38</v>
      </c>
      <c r="Q426" t="str">
        <f t="shared" si="26"/>
        <v>Medium</v>
      </c>
      <c r="R426">
        <v>0.26</v>
      </c>
      <c r="S426" t="str">
        <f t="shared" si="27"/>
        <v>Medium</v>
      </c>
    </row>
    <row r="427" spans="1:19" x14ac:dyDescent="0.35">
      <c r="A427" t="s">
        <v>330</v>
      </c>
      <c r="B427">
        <v>72</v>
      </c>
      <c r="C427" t="str">
        <f t="shared" si="24"/>
        <v>66-69</v>
      </c>
      <c r="D427" t="s">
        <v>25</v>
      </c>
      <c r="E427" t="s">
        <v>50</v>
      </c>
      <c r="F427">
        <v>153.25</v>
      </c>
      <c r="G427">
        <v>9</v>
      </c>
      <c r="H427">
        <f>Table1[[#This Row],[total_orders]]*Table1[[#This Row],[avg_order_value]]</f>
        <v>1379.25</v>
      </c>
      <c r="I427">
        <v>73</v>
      </c>
      <c r="J427">
        <v>0</v>
      </c>
      <c r="K427" t="s">
        <v>29</v>
      </c>
      <c r="L427">
        <v>8.9</v>
      </c>
      <c r="M427" t="str">
        <f t="shared" si="25"/>
        <v>Low</v>
      </c>
      <c r="N427" s="1">
        <v>45526</v>
      </c>
      <c r="O427" s="1" t="str">
        <f>IF(YEAR(Table1[[#This Row],[customer_since]])&gt;=2023, "New",IF(YEAR(Table1[[#This Row],[customer_since]])&gt;=2021, "Medium", "Long term"))</f>
        <v>New</v>
      </c>
      <c r="P427">
        <v>21</v>
      </c>
      <c r="Q427" t="str">
        <f t="shared" si="26"/>
        <v>Low</v>
      </c>
      <c r="R427">
        <v>0.36</v>
      </c>
      <c r="S427" t="str">
        <f t="shared" si="27"/>
        <v>Medium</v>
      </c>
    </row>
    <row r="428" spans="1:19" x14ac:dyDescent="0.35">
      <c r="A428" t="s">
        <v>2301</v>
      </c>
      <c r="B428">
        <v>49</v>
      </c>
      <c r="C428" t="str">
        <f t="shared" si="24"/>
        <v>46-55</v>
      </c>
      <c r="D428" t="s">
        <v>14</v>
      </c>
      <c r="E428" t="s">
        <v>44</v>
      </c>
      <c r="F428">
        <v>83.38</v>
      </c>
      <c r="G428">
        <v>13</v>
      </c>
      <c r="H428">
        <f>Table1[[#This Row],[total_orders]]*Table1[[#This Row],[avg_order_value]]</f>
        <v>1083.94</v>
      </c>
      <c r="I428">
        <v>46</v>
      </c>
      <c r="J428">
        <v>0</v>
      </c>
      <c r="K428" t="s">
        <v>23</v>
      </c>
      <c r="L428">
        <v>80.900000000000006</v>
      </c>
      <c r="M428" t="str">
        <f t="shared" si="25"/>
        <v>High</v>
      </c>
      <c r="N428" s="1">
        <v>45628</v>
      </c>
      <c r="O428" s="1" t="str">
        <f>IF(YEAR(Table1[[#This Row],[customer_since]])&gt;=2023, "New",IF(YEAR(Table1[[#This Row],[customer_since]])&gt;=2021, "Medium", "Long term"))</f>
        <v>New</v>
      </c>
      <c r="P428">
        <v>3</v>
      </c>
      <c r="Q428" t="str">
        <f t="shared" si="26"/>
        <v>Low</v>
      </c>
      <c r="R428">
        <v>0.51</v>
      </c>
      <c r="S428" t="str">
        <f t="shared" si="27"/>
        <v>High</v>
      </c>
    </row>
    <row r="429" spans="1:19" x14ac:dyDescent="0.35">
      <c r="A429" t="s">
        <v>3830</v>
      </c>
      <c r="B429">
        <v>20</v>
      </c>
      <c r="C429" t="str">
        <f t="shared" si="24"/>
        <v>18-25</v>
      </c>
      <c r="D429" t="s">
        <v>21</v>
      </c>
      <c r="E429" t="s">
        <v>44</v>
      </c>
      <c r="F429">
        <v>124.06</v>
      </c>
      <c r="G429">
        <v>6</v>
      </c>
      <c r="H429">
        <f>Table1[[#This Row],[total_orders]]*Table1[[#This Row],[avg_order_value]]</f>
        <v>744.36</v>
      </c>
      <c r="I429">
        <v>253</v>
      </c>
      <c r="J429">
        <v>0</v>
      </c>
      <c r="K429" t="s">
        <v>29</v>
      </c>
      <c r="L429">
        <v>33.299999999999997</v>
      </c>
      <c r="M429" t="str">
        <f t="shared" si="25"/>
        <v>Medium</v>
      </c>
      <c r="N429" s="1">
        <v>44733</v>
      </c>
      <c r="O429" s="1" t="str">
        <f>IF(YEAR(Table1[[#This Row],[customer_since]])&gt;=2023, "New",IF(YEAR(Table1[[#This Row],[customer_since]])&gt;=2021, "Medium", "Long term"))</f>
        <v>Medium</v>
      </c>
      <c r="P429">
        <v>36</v>
      </c>
      <c r="Q429" t="str">
        <f t="shared" si="26"/>
        <v>Medium</v>
      </c>
      <c r="R429">
        <v>0.21</v>
      </c>
      <c r="S429" t="str">
        <f t="shared" si="27"/>
        <v>Medium</v>
      </c>
    </row>
    <row r="430" spans="1:19" x14ac:dyDescent="0.35">
      <c r="A430" t="s">
        <v>1320</v>
      </c>
      <c r="B430">
        <v>18</v>
      </c>
      <c r="C430" t="str">
        <f t="shared" si="24"/>
        <v>18-25</v>
      </c>
      <c r="D430" t="s">
        <v>14</v>
      </c>
      <c r="E430" t="s">
        <v>35</v>
      </c>
      <c r="F430">
        <v>57.56</v>
      </c>
      <c r="G430">
        <v>12</v>
      </c>
      <c r="H430">
        <f>Table1[[#This Row],[total_orders]]*Table1[[#This Row],[avg_order_value]]</f>
        <v>690.72</v>
      </c>
      <c r="I430">
        <v>59</v>
      </c>
      <c r="J430">
        <v>0</v>
      </c>
      <c r="K430" t="s">
        <v>23</v>
      </c>
      <c r="L430">
        <v>0</v>
      </c>
      <c r="M430" t="str">
        <f t="shared" si="25"/>
        <v>Low</v>
      </c>
      <c r="N430" s="1">
        <v>44226</v>
      </c>
      <c r="O430" s="1" t="str">
        <f>IF(YEAR(Table1[[#This Row],[customer_since]])&gt;=2023, "New",IF(YEAR(Table1[[#This Row],[customer_since]])&gt;=2021, "Medium", "Long term"))</f>
        <v>Medium</v>
      </c>
      <c r="P430">
        <v>60</v>
      </c>
      <c r="Q430" t="str">
        <f t="shared" si="26"/>
        <v>Medium</v>
      </c>
      <c r="R430">
        <v>0.23</v>
      </c>
      <c r="S430" t="str">
        <f t="shared" si="27"/>
        <v>Medium</v>
      </c>
    </row>
    <row r="431" spans="1:19" x14ac:dyDescent="0.35">
      <c r="A431" t="s">
        <v>888</v>
      </c>
      <c r="B431">
        <v>59</v>
      </c>
      <c r="C431" t="str">
        <f t="shared" si="24"/>
        <v>55-65</v>
      </c>
      <c r="D431" t="s">
        <v>21</v>
      </c>
      <c r="E431" t="s">
        <v>18</v>
      </c>
      <c r="F431">
        <v>28.58</v>
      </c>
      <c r="G431">
        <v>11</v>
      </c>
      <c r="H431">
        <f>Table1[[#This Row],[total_orders]]*Table1[[#This Row],[avg_order_value]]</f>
        <v>314.38</v>
      </c>
      <c r="I431">
        <v>95</v>
      </c>
      <c r="J431">
        <v>0</v>
      </c>
      <c r="K431" t="s">
        <v>23</v>
      </c>
      <c r="L431">
        <v>96.6</v>
      </c>
      <c r="M431" t="str">
        <f t="shared" si="25"/>
        <v>High</v>
      </c>
      <c r="N431" s="1">
        <v>44479</v>
      </c>
      <c r="O431" s="1" t="str">
        <f>IF(YEAR(Table1[[#This Row],[customer_since]])&gt;=2023, "New",IF(YEAR(Table1[[#This Row],[customer_since]])&gt;=2021, "Medium", "Long term"))</f>
        <v>Medium</v>
      </c>
      <c r="P431">
        <v>76</v>
      </c>
      <c r="Q431" t="str">
        <f t="shared" si="26"/>
        <v>High</v>
      </c>
      <c r="R431">
        <v>0.38</v>
      </c>
      <c r="S431" t="str">
        <f t="shared" si="27"/>
        <v>Medium</v>
      </c>
    </row>
    <row r="432" spans="1:19" x14ac:dyDescent="0.35">
      <c r="A432" t="s">
        <v>2894</v>
      </c>
      <c r="B432">
        <v>59</v>
      </c>
      <c r="C432" t="str">
        <f t="shared" si="24"/>
        <v>55-65</v>
      </c>
      <c r="D432" t="s">
        <v>14</v>
      </c>
      <c r="E432" t="s">
        <v>52</v>
      </c>
      <c r="F432">
        <v>90.04</v>
      </c>
      <c r="G432">
        <v>7</v>
      </c>
      <c r="H432">
        <f>Table1[[#This Row],[total_orders]]*Table1[[#This Row],[avg_order_value]]</f>
        <v>630.28000000000009</v>
      </c>
      <c r="I432">
        <v>275</v>
      </c>
      <c r="J432">
        <v>0</v>
      </c>
      <c r="K432" t="s">
        <v>29</v>
      </c>
      <c r="L432">
        <v>1.1000000000000001</v>
      </c>
      <c r="M432" t="str">
        <f t="shared" si="25"/>
        <v>Low</v>
      </c>
      <c r="N432" s="1">
        <v>44475</v>
      </c>
      <c r="O432" s="1" t="str">
        <f>IF(YEAR(Table1[[#This Row],[customer_since]])&gt;=2023, "New",IF(YEAR(Table1[[#This Row],[customer_since]])&gt;=2021, "Medium", "Long term"))</f>
        <v>Medium</v>
      </c>
      <c r="P432">
        <v>16</v>
      </c>
      <c r="Q432" t="str">
        <f t="shared" si="26"/>
        <v>Low</v>
      </c>
      <c r="R432">
        <v>0.35</v>
      </c>
      <c r="S432" t="str">
        <f t="shared" si="27"/>
        <v>Medium</v>
      </c>
    </row>
    <row r="433" spans="1:19" x14ac:dyDescent="0.35">
      <c r="A433" t="s">
        <v>1022</v>
      </c>
      <c r="B433">
        <v>75</v>
      </c>
      <c r="C433" t="str">
        <f t="shared" si="24"/>
        <v>66-69</v>
      </c>
      <c r="D433" t="s">
        <v>21</v>
      </c>
      <c r="E433" t="s">
        <v>35</v>
      </c>
      <c r="F433">
        <v>188.13</v>
      </c>
      <c r="G433">
        <v>9</v>
      </c>
      <c r="H433">
        <f>Table1[[#This Row],[total_orders]]*Table1[[#This Row],[avg_order_value]]</f>
        <v>1693.17</v>
      </c>
      <c r="I433">
        <v>244</v>
      </c>
      <c r="J433">
        <v>0</v>
      </c>
      <c r="K433" t="s">
        <v>29</v>
      </c>
      <c r="L433">
        <v>81.099999999999994</v>
      </c>
      <c r="M433" t="str">
        <f t="shared" si="25"/>
        <v>High</v>
      </c>
      <c r="N433" s="1">
        <v>44796</v>
      </c>
      <c r="O433" s="1" t="str">
        <f>IF(YEAR(Table1[[#This Row],[customer_since]])&gt;=2023, "New",IF(YEAR(Table1[[#This Row],[customer_since]])&gt;=2021, "Medium", "Long term"))</f>
        <v>Medium</v>
      </c>
      <c r="P433">
        <v>43</v>
      </c>
      <c r="Q433" t="str">
        <f t="shared" si="26"/>
        <v>Medium</v>
      </c>
      <c r="R433">
        <v>0.37</v>
      </c>
      <c r="S433" t="str">
        <f t="shared" si="27"/>
        <v>Medium</v>
      </c>
    </row>
    <row r="434" spans="1:19" x14ac:dyDescent="0.35">
      <c r="A434" t="s">
        <v>1184</v>
      </c>
      <c r="B434">
        <v>58</v>
      </c>
      <c r="C434" t="str">
        <f t="shared" si="24"/>
        <v>55-65</v>
      </c>
      <c r="D434" t="s">
        <v>14</v>
      </c>
      <c r="E434" t="s">
        <v>28</v>
      </c>
      <c r="F434">
        <v>93.79</v>
      </c>
      <c r="G434">
        <v>6</v>
      </c>
      <c r="H434">
        <f>Table1[[#This Row],[total_orders]]*Table1[[#This Row],[avg_order_value]]</f>
        <v>562.74</v>
      </c>
      <c r="I434">
        <v>59</v>
      </c>
      <c r="J434">
        <v>0</v>
      </c>
      <c r="K434" t="s">
        <v>40</v>
      </c>
      <c r="L434">
        <v>5.5</v>
      </c>
      <c r="M434" t="str">
        <f t="shared" si="25"/>
        <v>Low</v>
      </c>
      <c r="N434" s="1">
        <v>45819</v>
      </c>
      <c r="O434" s="1" t="str">
        <f>IF(YEAR(Table1[[#This Row],[customer_since]])&gt;=2023, "New",IF(YEAR(Table1[[#This Row],[customer_since]])&gt;=2021, "Medium", "Long term"))</f>
        <v>New</v>
      </c>
      <c r="P434">
        <v>18</v>
      </c>
      <c r="Q434" t="str">
        <f t="shared" si="26"/>
        <v>Low</v>
      </c>
      <c r="R434">
        <v>0.39</v>
      </c>
      <c r="S434" t="str">
        <f t="shared" si="27"/>
        <v>Medium</v>
      </c>
    </row>
    <row r="435" spans="1:19" x14ac:dyDescent="0.35">
      <c r="A435" t="s">
        <v>3363</v>
      </c>
      <c r="B435">
        <v>58</v>
      </c>
      <c r="C435" t="str">
        <f t="shared" si="24"/>
        <v>55-65</v>
      </c>
      <c r="D435" t="s">
        <v>14</v>
      </c>
      <c r="E435" t="s">
        <v>18</v>
      </c>
      <c r="F435">
        <v>137.82</v>
      </c>
      <c r="G435">
        <v>10</v>
      </c>
      <c r="H435">
        <f>Table1[[#This Row],[total_orders]]*Table1[[#This Row],[avg_order_value]]</f>
        <v>1378.1999999999998</v>
      </c>
      <c r="I435">
        <v>134</v>
      </c>
      <c r="J435">
        <v>0</v>
      </c>
      <c r="K435" t="s">
        <v>16</v>
      </c>
      <c r="L435">
        <v>42.2</v>
      </c>
      <c r="M435" t="str">
        <f t="shared" si="25"/>
        <v>Medium</v>
      </c>
      <c r="N435" s="1">
        <v>45700</v>
      </c>
      <c r="O435" s="1" t="str">
        <f>IF(YEAR(Table1[[#This Row],[customer_since]])&gt;=2023, "New",IF(YEAR(Table1[[#This Row],[customer_since]])&gt;=2021, "Medium", "Long term"))</f>
        <v>New</v>
      </c>
      <c r="P435">
        <v>98</v>
      </c>
      <c r="Q435" t="str">
        <f t="shared" si="26"/>
        <v>High</v>
      </c>
      <c r="R435">
        <v>0.26</v>
      </c>
      <c r="S435" t="str">
        <f t="shared" si="27"/>
        <v>Medium</v>
      </c>
    </row>
    <row r="436" spans="1:19" x14ac:dyDescent="0.35">
      <c r="A436" t="s">
        <v>3398</v>
      </c>
      <c r="B436">
        <v>56</v>
      </c>
      <c r="C436" t="str">
        <f t="shared" si="24"/>
        <v>55-65</v>
      </c>
      <c r="D436" t="s">
        <v>14</v>
      </c>
      <c r="E436" t="s">
        <v>52</v>
      </c>
      <c r="F436">
        <v>207.24</v>
      </c>
      <c r="G436">
        <v>16</v>
      </c>
      <c r="H436">
        <f>Table1[[#This Row],[total_orders]]*Table1[[#This Row],[avg_order_value]]</f>
        <v>3315.84</v>
      </c>
      <c r="I436">
        <v>40</v>
      </c>
      <c r="J436">
        <v>0</v>
      </c>
      <c r="K436" t="s">
        <v>23</v>
      </c>
      <c r="L436">
        <v>0.2</v>
      </c>
      <c r="M436" t="str">
        <f t="shared" si="25"/>
        <v>Low</v>
      </c>
      <c r="N436" s="1">
        <v>45183</v>
      </c>
      <c r="O436" s="1" t="str">
        <f>IF(YEAR(Table1[[#This Row],[customer_since]])&gt;=2023, "New",IF(YEAR(Table1[[#This Row],[customer_since]])&gt;=2021, "Medium", "Long term"))</f>
        <v>New</v>
      </c>
      <c r="P436">
        <v>97</v>
      </c>
      <c r="Q436" t="str">
        <f t="shared" si="26"/>
        <v>High</v>
      </c>
      <c r="R436">
        <v>0.11</v>
      </c>
      <c r="S436" t="str">
        <f t="shared" si="27"/>
        <v>Low</v>
      </c>
    </row>
    <row r="437" spans="1:19" x14ac:dyDescent="0.35">
      <c r="A437" t="s">
        <v>3740</v>
      </c>
      <c r="B437">
        <v>42</v>
      </c>
      <c r="C437" t="str">
        <f t="shared" si="24"/>
        <v>36-45</v>
      </c>
      <c r="D437" t="s">
        <v>14</v>
      </c>
      <c r="E437" t="s">
        <v>18</v>
      </c>
      <c r="F437">
        <v>152.37</v>
      </c>
      <c r="G437">
        <v>8</v>
      </c>
      <c r="H437">
        <f>Table1[[#This Row],[total_orders]]*Table1[[#This Row],[avg_order_value]]</f>
        <v>1218.96</v>
      </c>
      <c r="I437">
        <v>278</v>
      </c>
      <c r="J437">
        <v>0</v>
      </c>
      <c r="K437" t="s">
        <v>29</v>
      </c>
      <c r="L437">
        <v>90</v>
      </c>
      <c r="M437" t="str">
        <f t="shared" si="25"/>
        <v>High</v>
      </c>
      <c r="N437" s="1">
        <v>44797</v>
      </c>
      <c r="O437" s="1" t="str">
        <f>IF(YEAR(Table1[[#This Row],[customer_since]])&gt;=2023, "New",IF(YEAR(Table1[[#This Row],[customer_since]])&gt;=2021, "Medium", "Long term"))</f>
        <v>Medium</v>
      </c>
      <c r="P437">
        <v>25</v>
      </c>
      <c r="Q437" t="str">
        <f t="shared" si="26"/>
        <v>Low</v>
      </c>
      <c r="R437">
        <v>0.22</v>
      </c>
      <c r="S437" t="str">
        <f t="shared" si="27"/>
        <v>Medium</v>
      </c>
    </row>
    <row r="438" spans="1:19" x14ac:dyDescent="0.35">
      <c r="A438" t="s">
        <v>892</v>
      </c>
      <c r="B438">
        <v>21</v>
      </c>
      <c r="C438" t="str">
        <f t="shared" si="24"/>
        <v>18-25</v>
      </c>
      <c r="D438" t="s">
        <v>14</v>
      </c>
      <c r="E438" t="s">
        <v>18</v>
      </c>
      <c r="F438">
        <v>334.42</v>
      </c>
      <c r="G438">
        <v>8</v>
      </c>
      <c r="H438">
        <f>Table1[[#This Row],[total_orders]]*Table1[[#This Row],[avg_order_value]]</f>
        <v>2675.36</v>
      </c>
      <c r="I438">
        <v>301</v>
      </c>
      <c r="J438">
        <v>0</v>
      </c>
      <c r="K438" t="s">
        <v>19</v>
      </c>
      <c r="L438">
        <v>37.700000000000003</v>
      </c>
      <c r="M438" t="str">
        <f t="shared" si="25"/>
        <v>Medium</v>
      </c>
      <c r="N438" s="1">
        <v>44607</v>
      </c>
      <c r="O438" s="1" t="str">
        <f>IF(YEAR(Table1[[#This Row],[customer_since]])&gt;=2023, "New",IF(YEAR(Table1[[#This Row],[customer_since]])&gt;=2021, "Medium", "Long term"))</f>
        <v>Medium</v>
      </c>
      <c r="P438">
        <v>34</v>
      </c>
      <c r="Q438" t="str">
        <f t="shared" si="26"/>
        <v>Medium</v>
      </c>
      <c r="R438">
        <v>0.47</v>
      </c>
      <c r="S438" t="str">
        <f t="shared" si="27"/>
        <v>Medium</v>
      </c>
    </row>
    <row r="439" spans="1:19" x14ac:dyDescent="0.35">
      <c r="A439" t="s">
        <v>2815</v>
      </c>
      <c r="B439">
        <v>46</v>
      </c>
      <c r="C439" t="str">
        <f t="shared" si="24"/>
        <v>46-55</v>
      </c>
      <c r="D439" t="s">
        <v>25</v>
      </c>
      <c r="E439" t="s">
        <v>26</v>
      </c>
      <c r="F439">
        <v>125.47</v>
      </c>
      <c r="G439">
        <v>11</v>
      </c>
      <c r="H439">
        <f>Table1[[#This Row],[total_orders]]*Table1[[#This Row],[avg_order_value]]</f>
        <v>1380.17</v>
      </c>
      <c r="I439">
        <v>262</v>
      </c>
      <c r="J439">
        <v>0</v>
      </c>
      <c r="K439" t="s">
        <v>19</v>
      </c>
      <c r="L439">
        <v>5.3</v>
      </c>
      <c r="M439" t="str">
        <f t="shared" si="25"/>
        <v>Low</v>
      </c>
      <c r="N439" s="1">
        <v>44118</v>
      </c>
      <c r="O439" s="1" t="str">
        <f>IF(YEAR(Table1[[#This Row],[customer_since]])&gt;=2023, "New",IF(YEAR(Table1[[#This Row],[customer_since]])&gt;=2021, "Medium", "Long term"))</f>
        <v>Long term</v>
      </c>
      <c r="P439">
        <v>21</v>
      </c>
      <c r="Q439" t="str">
        <f t="shared" si="26"/>
        <v>Low</v>
      </c>
      <c r="R439">
        <v>0.33</v>
      </c>
      <c r="S439" t="str">
        <f t="shared" si="27"/>
        <v>Medium</v>
      </c>
    </row>
    <row r="440" spans="1:19" x14ac:dyDescent="0.35">
      <c r="A440" t="s">
        <v>2815</v>
      </c>
      <c r="B440">
        <v>72</v>
      </c>
      <c r="C440" t="str">
        <f t="shared" si="24"/>
        <v>66-69</v>
      </c>
      <c r="D440" t="s">
        <v>14</v>
      </c>
      <c r="E440" t="s">
        <v>50</v>
      </c>
      <c r="F440">
        <v>87.89</v>
      </c>
      <c r="G440">
        <v>3</v>
      </c>
      <c r="H440">
        <f>Table1[[#This Row],[total_orders]]*Table1[[#This Row],[avg_order_value]]</f>
        <v>263.67</v>
      </c>
      <c r="I440">
        <v>96</v>
      </c>
      <c r="J440">
        <v>0</v>
      </c>
      <c r="K440" t="s">
        <v>40</v>
      </c>
      <c r="L440">
        <v>77.5</v>
      </c>
      <c r="M440" t="str">
        <f t="shared" si="25"/>
        <v>High</v>
      </c>
      <c r="N440" s="1">
        <v>45759</v>
      </c>
      <c r="O440" s="1" t="str">
        <f>IF(YEAR(Table1[[#This Row],[customer_since]])&gt;=2023, "New",IF(YEAR(Table1[[#This Row],[customer_since]])&gt;=2021, "Medium", "Long term"))</f>
        <v>New</v>
      </c>
      <c r="P440">
        <v>77</v>
      </c>
      <c r="Q440" t="str">
        <f t="shared" si="26"/>
        <v>High</v>
      </c>
      <c r="R440">
        <v>0.57999999999999996</v>
      </c>
      <c r="S440" t="str">
        <f t="shared" si="27"/>
        <v>High</v>
      </c>
    </row>
    <row r="441" spans="1:19" x14ac:dyDescent="0.35">
      <c r="A441" t="s">
        <v>1004</v>
      </c>
      <c r="B441">
        <v>52</v>
      </c>
      <c r="C441" t="str">
        <f t="shared" si="24"/>
        <v>46-55</v>
      </c>
      <c r="D441" t="s">
        <v>14</v>
      </c>
      <c r="E441" t="s">
        <v>44</v>
      </c>
      <c r="F441">
        <v>52.56</v>
      </c>
      <c r="G441">
        <v>9</v>
      </c>
      <c r="H441">
        <f>Table1[[#This Row],[total_orders]]*Table1[[#This Row],[avg_order_value]]</f>
        <v>473.04</v>
      </c>
      <c r="I441">
        <v>240</v>
      </c>
      <c r="J441">
        <v>0</v>
      </c>
      <c r="K441" t="s">
        <v>40</v>
      </c>
      <c r="L441">
        <v>54.1</v>
      </c>
      <c r="M441" t="str">
        <f t="shared" si="25"/>
        <v>High</v>
      </c>
      <c r="N441" s="1">
        <v>44763</v>
      </c>
      <c r="O441" s="1" t="str">
        <f>IF(YEAR(Table1[[#This Row],[customer_since]])&gt;=2023, "New",IF(YEAR(Table1[[#This Row],[customer_since]])&gt;=2021, "Medium", "Long term"))</f>
        <v>Medium</v>
      </c>
      <c r="P441">
        <v>92</v>
      </c>
      <c r="Q441" t="str">
        <f t="shared" si="26"/>
        <v>High</v>
      </c>
      <c r="R441">
        <v>0.39</v>
      </c>
      <c r="S441" t="str">
        <f t="shared" si="27"/>
        <v>Medium</v>
      </c>
    </row>
    <row r="442" spans="1:19" x14ac:dyDescent="0.35">
      <c r="A442" t="s">
        <v>556</v>
      </c>
      <c r="B442">
        <v>33</v>
      </c>
      <c r="C442" t="str">
        <f t="shared" si="24"/>
        <v>26-35</v>
      </c>
      <c r="D442" t="s">
        <v>21</v>
      </c>
      <c r="E442" t="s">
        <v>35</v>
      </c>
      <c r="F442">
        <v>74.03</v>
      </c>
      <c r="G442">
        <v>8</v>
      </c>
      <c r="H442">
        <f>Table1[[#This Row],[total_orders]]*Table1[[#This Row],[avg_order_value]]</f>
        <v>592.24</v>
      </c>
      <c r="I442">
        <v>165</v>
      </c>
      <c r="J442">
        <v>0</v>
      </c>
      <c r="K442" t="s">
        <v>40</v>
      </c>
      <c r="L442">
        <v>43.2</v>
      </c>
      <c r="M442" t="str">
        <f t="shared" si="25"/>
        <v>Medium</v>
      </c>
      <c r="N442" s="1">
        <v>44731</v>
      </c>
      <c r="O442" s="1" t="str">
        <f>IF(YEAR(Table1[[#This Row],[customer_since]])&gt;=2023, "New",IF(YEAR(Table1[[#This Row],[customer_since]])&gt;=2021, "Medium", "Long term"))</f>
        <v>Medium</v>
      </c>
      <c r="P442">
        <v>71</v>
      </c>
      <c r="Q442" t="str">
        <f t="shared" si="26"/>
        <v>High</v>
      </c>
      <c r="R442">
        <v>0.09</v>
      </c>
      <c r="S442" t="str">
        <f t="shared" si="27"/>
        <v>Low</v>
      </c>
    </row>
    <row r="443" spans="1:19" x14ac:dyDescent="0.35">
      <c r="A443" t="s">
        <v>1195</v>
      </c>
      <c r="B443">
        <v>29</v>
      </c>
      <c r="C443" t="str">
        <f t="shared" si="24"/>
        <v>26-35</v>
      </c>
      <c r="D443" t="s">
        <v>21</v>
      </c>
      <c r="E443" t="s">
        <v>15</v>
      </c>
      <c r="F443">
        <v>97.17</v>
      </c>
      <c r="G443">
        <v>14</v>
      </c>
      <c r="H443">
        <f>Table1[[#This Row],[total_orders]]*Table1[[#This Row],[avg_order_value]]</f>
        <v>1360.38</v>
      </c>
      <c r="I443">
        <v>246</v>
      </c>
      <c r="J443">
        <v>0</v>
      </c>
      <c r="K443" t="s">
        <v>16</v>
      </c>
      <c r="L443">
        <v>32.1</v>
      </c>
      <c r="M443" t="str">
        <f t="shared" si="25"/>
        <v>Medium</v>
      </c>
      <c r="N443" s="1">
        <v>45820</v>
      </c>
      <c r="O443" s="1" t="str">
        <f>IF(YEAR(Table1[[#This Row],[customer_since]])&gt;=2023, "New",IF(YEAR(Table1[[#This Row],[customer_since]])&gt;=2021, "Medium", "Long term"))</f>
        <v>New</v>
      </c>
      <c r="P443">
        <v>25</v>
      </c>
      <c r="Q443" t="str">
        <f t="shared" si="26"/>
        <v>Low</v>
      </c>
      <c r="R443">
        <v>0.44</v>
      </c>
      <c r="S443" t="str">
        <f t="shared" si="27"/>
        <v>Medium</v>
      </c>
    </row>
    <row r="444" spans="1:19" x14ac:dyDescent="0.35">
      <c r="A444" t="s">
        <v>1195</v>
      </c>
      <c r="B444">
        <v>35</v>
      </c>
      <c r="C444" t="str">
        <f t="shared" si="24"/>
        <v>26-35</v>
      </c>
      <c r="D444" t="s">
        <v>21</v>
      </c>
      <c r="E444" t="s">
        <v>28</v>
      </c>
      <c r="F444">
        <v>177.36</v>
      </c>
      <c r="G444">
        <v>13</v>
      </c>
      <c r="H444">
        <f>Table1[[#This Row],[total_orders]]*Table1[[#This Row],[avg_order_value]]</f>
        <v>2305.6800000000003</v>
      </c>
      <c r="I444">
        <v>313</v>
      </c>
      <c r="J444">
        <v>0</v>
      </c>
      <c r="K444" t="s">
        <v>40</v>
      </c>
      <c r="L444">
        <v>46.4</v>
      </c>
      <c r="M444" t="str">
        <f t="shared" si="25"/>
        <v>Medium</v>
      </c>
      <c r="N444" s="1">
        <v>44366</v>
      </c>
      <c r="O444" s="1" t="str">
        <f>IF(YEAR(Table1[[#This Row],[customer_since]])&gt;=2023, "New",IF(YEAR(Table1[[#This Row],[customer_since]])&gt;=2021, "Medium", "Long term"))</f>
        <v>Medium</v>
      </c>
      <c r="P444">
        <v>85</v>
      </c>
      <c r="Q444" t="str">
        <f t="shared" si="26"/>
        <v>High</v>
      </c>
      <c r="R444">
        <v>0.62</v>
      </c>
      <c r="S444" t="str">
        <f t="shared" si="27"/>
        <v>High</v>
      </c>
    </row>
    <row r="445" spans="1:19" x14ac:dyDescent="0.35">
      <c r="A445" t="s">
        <v>455</v>
      </c>
      <c r="B445">
        <v>55</v>
      </c>
      <c r="C445" t="str">
        <f t="shared" si="24"/>
        <v>46-55</v>
      </c>
      <c r="D445" t="s">
        <v>21</v>
      </c>
      <c r="E445" t="s">
        <v>22</v>
      </c>
      <c r="F445">
        <v>65.599999999999994</v>
      </c>
      <c r="G445">
        <v>11</v>
      </c>
      <c r="H445">
        <f>Table1[[#This Row],[total_orders]]*Table1[[#This Row],[avg_order_value]]</f>
        <v>721.59999999999991</v>
      </c>
      <c r="I445">
        <v>197</v>
      </c>
      <c r="J445">
        <v>0</v>
      </c>
      <c r="K445" t="s">
        <v>16</v>
      </c>
      <c r="L445">
        <v>55.1</v>
      </c>
      <c r="M445" t="str">
        <f t="shared" si="25"/>
        <v>High</v>
      </c>
      <c r="N445" s="1">
        <v>45723</v>
      </c>
      <c r="O445" s="1" t="str">
        <f>IF(YEAR(Table1[[#This Row],[customer_since]])&gt;=2023, "New",IF(YEAR(Table1[[#This Row],[customer_since]])&gt;=2021, "Medium", "Long term"))</f>
        <v>New</v>
      </c>
      <c r="P445">
        <v>41</v>
      </c>
      <c r="Q445" t="str">
        <f t="shared" si="26"/>
        <v>Medium</v>
      </c>
      <c r="R445">
        <v>0.28999999999999998</v>
      </c>
      <c r="S445" t="str">
        <f t="shared" si="27"/>
        <v>Medium</v>
      </c>
    </row>
    <row r="446" spans="1:19" x14ac:dyDescent="0.35">
      <c r="A446" t="s">
        <v>899</v>
      </c>
      <c r="B446">
        <v>27</v>
      </c>
      <c r="C446" t="str">
        <f t="shared" si="24"/>
        <v>26-35</v>
      </c>
      <c r="D446" t="s">
        <v>21</v>
      </c>
      <c r="E446" t="s">
        <v>18</v>
      </c>
      <c r="F446">
        <v>87.29</v>
      </c>
      <c r="G446">
        <v>12</v>
      </c>
      <c r="H446">
        <f>Table1[[#This Row],[total_orders]]*Table1[[#This Row],[avg_order_value]]</f>
        <v>1047.48</v>
      </c>
      <c r="I446">
        <v>296</v>
      </c>
      <c r="J446">
        <v>1</v>
      </c>
      <c r="K446" t="s">
        <v>40</v>
      </c>
      <c r="L446">
        <v>35.4</v>
      </c>
      <c r="M446" t="str">
        <f t="shared" si="25"/>
        <v>Medium</v>
      </c>
      <c r="N446" s="1">
        <v>44486</v>
      </c>
      <c r="O446" s="1" t="str">
        <f>IF(YEAR(Table1[[#This Row],[customer_since]])&gt;=2023, "New",IF(YEAR(Table1[[#This Row],[customer_since]])&gt;=2021, "Medium", "Long term"))</f>
        <v>Medium</v>
      </c>
      <c r="P446">
        <v>97</v>
      </c>
      <c r="Q446" t="str">
        <f t="shared" si="26"/>
        <v>High</v>
      </c>
      <c r="R446">
        <v>0.34</v>
      </c>
      <c r="S446" t="str">
        <f t="shared" si="27"/>
        <v>Medium</v>
      </c>
    </row>
    <row r="447" spans="1:19" x14ac:dyDescent="0.35">
      <c r="A447" t="s">
        <v>383</v>
      </c>
      <c r="B447">
        <v>47</v>
      </c>
      <c r="C447" t="str">
        <f t="shared" si="24"/>
        <v>46-55</v>
      </c>
      <c r="D447" t="s">
        <v>25</v>
      </c>
      <c r="E447" t="s">
        <v>35</v>
      </c>
      <c r="F447">
        <v>76.17</v>
      </c>
      <c r="G447">
        <v>16</v>
      </c>
      <c r="H447">
        <f>Table1[[#This Row],[total_orders]]*Table1[[#This Row],[avg_order_value]]</f>
        <v>1218.72</v>
      </c>
      <c r="I447">
        <v>120</v>
      </c>
      <c r="J447">
        <v>0</v>
      </c>
      <c r="K447" t="s">
        <v>29</v>
      </c>
      <c r="L447">
        <v>54.8</v>
      </c>
      <c r="M447" t="str">
        <f t="shared" si="25"/>
        <v>High</v>
      </c>
      <c r="N447" s="1">
        <v>45500</v>
      </c>
      <c r="O447" s="1" t="str">
        <f>IF(YEAR(Table1[[#This Row],[customer_since]])&gt;=2023, "New",IF(YEAR(Table1[[#This Row],[customer_since]])&gt;=2021, "Medium", "Long term"))</f>
        <v>New</v>
      </c>
      <c r="P447">
        <v>85</v>
      </c>
      <c r="Q447" t="str">
        <f t="shared" si="26"/>
        <v>High</v>
      </c>
      <c r="R447">
        <v>0.26</v>
      </c>
      <c r="S447" t="str">
        <f t="shared" si="27"/>
        <v>Medium</v>
      </c>
    </row>
    <row r="448" spans="1:19" x14ac:dyDescent="0.35">
      <c r="A448" t="s">
        <v>383</v>
      </c>
      <c r="B448">
        <v>64</v>
      </c>
      <c r="C448" t="str">
        <f t="shared" si="24"/>
        <v>55-65</v>
      </c>
      <c r="D448" t="s">
        <v>14</v>
      </c>
      <c r="E448" t="s">
        <v>18</v>
      </c>
      <c r="F448">
        <v>68.040000000000006</v>
      </c>
      <c r="G448">
        <v>14</v>
      </c>
      <c r="H448">
        <f>Table1[[#This Row],[total_orders]]*Table1[[#This Row],[avg_order_value]]</f>
        <v>952.56000000000006</v>
      </c>
      <c r="I448">
        <v>116</v>
      </c>
      <c r="J448">
        <v>0</v>
      </c>
      <c r="K448" t="s">
        <v>23</v>
      </c>
      <c r="L448">
        <v>5.6</v>
      </c>
      <c r="M448" t="str">
        <f t="shared" si="25"/>
        <v>Low</v>
      </c>
      <c r="N448" s="1">
        <v>45280</v>
      </c>
      <c r="O448" s="1" t="str">
        <f>IF(YEAR(Table1[[#This Row],[customer_since]])&gt;=2023, "New",IF(YEAR(Table1[[#This Row],[customer_since]])&gt;=2021, "Medium", "Long term"))</f>
        <v>New</v>
      </c>
      <c r="P448">
        <v>1</v>
      </c>
      <c r="Q448" t="str">
        <f t="shared" si="26"/>
        <v>Low</v>
      </c>
      <c r="R448">
        <v>0.42</v>
      </c>
      <c r="S448" t="str">
        <f t="shared" si="27"/>
        <v>Medium</v>
      </c>
    </row>
    <row r="449" spans="1:19" x14ac:dyDescent="0.35">
      <c r="A449" t="s">
        <v>986</v>
      </c>
      <c r="B449">
        <v>40</v>
      </c>
      <c r="C449" t="str">
        <f t="shared" si="24"/>
        <v>36-45</v>
      </c>
      <c r="D449" t="s">
        <v>21</v>
      </c>
      <c r="E449" t="s">
        <v>26</v>
      </c>
      <c r="F449">
        <v>166.55</v>
      </c>
      <c r="G449">
        <v>12</v>
      </c>
      <c r="H449">
        <f>Table1[[#This Row],[total_orders]]*Table1[[#This Row],[avg_order_value]]</f>
        <v>1998.6000000000001</v>
      </c>
      <c r="I449">
        <v>213</v>
      </c>
      <c r="J449">
        <v>0</v>
      </c>
      <c r="K449" t="s">
        <v>19</v>
      </c>
      <c r="L449">
        <v>95.7</v>
      </c>
      <c r="M449" t="str">
        <f t="shared" si="25"/>
        <v>High</v>
      </c>
      <c r="N449" s="1">
        <v>45768</v>
      </c>
      <c r="O449" s="1" t="str">
        <f>IF(YEAR(Table1[[#This Row],[customer_since]])&gt;=2023, "New",IF(YEAR(Table1[[#This Row],[customer_since]])&gt;=2021, "Medium", "Long term"))</f>
        <v>New</v>
      </c>
      <c r="P449">
        <v>57</v>
      </c>
      <c r="Q449" t="str">
        <f t="shared" si="26"/>
        <v>Medium</v>
      </c>
      <c r="R449">
        <v>0.15</v>
      </c>
      <c r="S449" t="str">
        <f t="shared" si="27"/>
        <v>Low</v>
      </c>
    </row>
    <row r="450" spans="1:19" x14ac:dyDescent="0.35">
      <c r="A450" t="s">
        <v>3181</v>
      </c>
      <c r="B450">
        <v>64</v>
      </c>
      <c r="C450" t="str">
        <f t="shared" ref="C450:C513" si="28">IF(B450&lt;=25,"18-25",IF(B450&lt;=35,"26-35",IF(B450&lt;=45,"36-45",IF(B450&lt;=55,"46-55",IF(B450&lt;=65,"55-65","66-69")))))</f>
        <v>55-65</v>
      </c>
      <c r="D450" t="s">
        <v>21</v>
      </c>
      <c r="E450" t="s">
        <v>18</v>
      </c>
      <c r="F450">
        <v>46.6</v>
      </c>
      <c r="G450">
        <v>6</v>
      </c>
      <c r="H450">
        <f>Table1[[#This Row],[total_orders]]*Table1[[#This Row],[avg_order_value]]</f>
        <v>279.60000000000002</v>
      </c>
      <c r="I450">
        <v>52</v>
      </c>
      <c r="J450">
        <v>0</v>
      </c>
      <c r="K450" t="s">
        <v>29</v>
      </c>
      <c r="L450">
        <v>26.6</v>
      </c>
      <c r="M450" t="str">
        <f t="shared" ref="M450:M513" si="29">IF(L450&lt;=20,"Low",IF(L450&lt;=50,"Medium","High"))</f>
        <v>Medium</v>
      </c>
      <c r="N450" s="1">
        <v>45086</v>
      </c>
      <c r="O450" s="1" t="str">
        <f>IF(YEAR(Table1[[#This Row],[customer_since]])&gt;=2023, "New",IF(YEAR(Table1[[#This Row],[customer_since]])&gt;=2021, "Medium", "Long term"))</f>
        <v>New</v>
      </c>
      <c r="P450">
        <v>91</v>
      </c>
      <c r="Q450" t="str">
        <f t="shared" ref="Q450:Q513" si="30">IF(P450&lt;=33,"Low",IF(P450&lt;=66,"Medium","High"))</f>
        <v>High</v>
      </c>
      <c r="R450">
        <v>0.27</v>
      </c>
      <c r="S450" t="str">
        <f t="shared" ref="S450:S513" si="31">IF(R450&lt;=0.2,"Low",IF(R450&lt;=0.5,"Medium","High"))</f>
        <v>Medium</v>
      </c>
    </row>
    <row r="451" spans="1:19" x14ac:dyDescent="0.35">
      <c r="A451" t="s">
        <v>1715</v>
      </c>
      <c r="B451">
        <v>58</v>
      </c>
      <c r="C451" t="str">
        <f t="shared" si="28"/>
        <v>55-65</v>
      </c>
      <c r="D451" t="s">
        <v>14</v>
      </c>
      <c r="E451" t="s">
        <v>28</v>
      </c>
      <c r="F451">
        <v>32.6</v>
      </c>
      <c r="G451">
        <v>13</v>
      </c>
      <c r="H451">
        <f>Table1[[#This Row],[total_orders]]*Table1[[#This Row],[avg_order_value]]</f>
        <v>423.8</v>
      </c>
      <c r="I451">
        <v>33</v>
      </c>
      <c r="J451">
        <v>0</v>
      </c>
      <c r="K451" t="s">
        <v>19</v>
      </c>
      <c r="L451">
        <v>7.1</v>
      </c>
      <c r="M451" t="str">
        <f t="shared" si="29"/>
        <v>Low</v>
      </c>
      <c r="N451" s="1">
        <v>45367</v>
      </c>
      <c r="O451" s="1" t="str">
        <f>IF(YEAR(Table1[[#This Row],[customer_since]])&gt;=2023, "New",IF(YEAR(Table1[[#This Row],[customer_since]])&gt;=2021, "Medium", "Long term"))</f>
        <v>New</v>
      </c>
      <c r="P451">
        <v>23</v>
      </c>
      <c r="Q451" t="str">
        <f t="shared" si="30"/>
        <v>Low</v>
      </c>
      <c r="R451">
        <v>0.32</v>
      </c>
      <c r="S451" t="str">
        <f t="shared" si="31"/>
        <v>Medium</v>
      </c>
    </row>
    <row r="452" spans="1:19" x14ac:dyDescent="0.35">
      <c r="A452" t="s">
        <v>791</v>
      </c>
      <c r="B452">
        <v>32</v>
      </c>
      <c r="C452" t="str">
        <f t="shared" si="28"/>
        <v>26-35</v>
      </c>
      <c r="D452" t="s">
        <v>21</v>
      </c>
      <c r="E452" t="s">
        <v>18</v>
      </c>
      <c r="F452">
        <v>66.349999999999994</v>
      </c>
      <c r="G452">
        <v>9</v>
      </c>
      <c r="H452">
        <f>Table1[[#This Row],[total_orders]]*Table1[[#This Row],[avg_order_value]]</f>
        <v>597.15</v>
      </c>
      <c r="I452">
        <v>149</v>
      </c>
      <c r="J452">
        <v>0</v>
      </c>
      <c r="K452" t="s">
        <v>19</v>
      </c>
      <c r="L452">
        <v>86.3</v>
      </c>
      <c r="M452" t="str">
        <f t="shared" si="29"/>
        <v>High</v>
      </c>
      <c r="N452" s="1">
        <v>44957</v>
      </c>
      <c r="O452" s="1" t="str">
        <f>IF(YEAR(Table1[[#This Row],[customer_since]])&gt;=2023, "New",IF(YEAR(Table1[[#This Row],[customer_since]])&gt;=2021, "Medium", "Long term"))</f>
        <v>New</v>
      </c>
      <c r="P452">
        <v>99</v>
      </c>
      <c r="Q452" t="str">
        <f t="shared" si="30"/>
        <v>High</v>
      </c>
      <c r="R452">
        <v>0.24</v>
      </c>
      <c r="S452" t="str">
        <f t="shared" si="31"/>
        <v>Medium</v>
      </c>
    </row>
    <row r="453" spans="1:19" x14ac:dyDescent="0.35">
      <c r="A453" t="s">
        <v>428</v>
      </c>
      <c r="B453">
        <v>24</v>
      </c>
      <c r="C453" t="str">
        <f t="shared" si="28"/>
        <v>18-25</v>
      </c>
      <c r="D453" t="s">
        <v>21</v>
      </c>
      <c r="E453" t="s">
        <v>18</v>
      </c>
      <c r="F453">
        <v>173.18</v>
      </c>
      <c r="G453">
        <v>9</v>
      </c>
      <c r="H453">
        <f>Table1[[#This Row],[total_orders]]*Table1[[#This Row],[avg_order_value]]</f>
        <v>1558.6200000000001</v>
      </c>
      <c r="I453">
        <v>112</v>
      </c>
      <c r="J453">
        <v>0</v>
      </c>
      <c r="K453" t="s">
        <v>16</v>
      </c>
      <c r="L453">
        <v>34.1</v>
      </c>
      <c r="M453" t="str">
        <f t="shared" si="29"/>
        <v>Medium</v>
      </c>
      <c r="N453" s="1">
        <v>45293</v>
      </c>
      <c r="O453" s="1" t="str">
        <f>IF(YEAR(Table1[[#This Row],[customer_since]])&gt;=2023, "New",IF(YEAR(Table1[[#This Row],[customer_since]])&gt;=2021, "Medium", "Long term"))</f>
        <v>New</v>
      </c>
      <c r="P453">
        <v>91</v>
      </c>
      <c r="Q453" t="str">
        <f t="shared" si="30"/>
        <v>High</v>
      </c>
      <c r="R453">
        <v>0.26</v>
      </c>
      <c r="S453" t="str">
        <f t="shared" si="31"/>
        <v>Medium</v>
      </c>
    </row>
    <row r="454" spans="1:19" x14ac:dyDescent="0.35">
      <c r="A454" t="s">
        <v>354</v>
      </c>
      <c r="B454">
        <v>72</v>
      </c>
      <c r="C454" t="str">
        <f t="shared" si="28"/>
        <v>66-69</v>
      </c>
      <c r="D454" t="s">
        <v>21</v>
      </c>
      <c r="E454" t="s">
        <v>35</v>
      </c>
      <c r="F454">
        <v>125.99</v>
      </c>
      <c r="G454">
        <v>6</v>
      </c>
      <c r="H454">
        <f>Table1[[#This Row],[total_orders]]*Table1[[#This Row],[avg_order_value]]</f>
        <v>755.93999999999994</v>
      </c>
      <c r="I454">
        <v>42</v>
      </c>
      <c r="J454">
        <v>0</v>
      </c>
      <c r="K454" t="s">
        <v>19</v>
      </c>
      <c r="L454">
        <v>19.3</v>
      </c>
      <c r="M454" t="str">
        <f t="shared" si="29"/>
        <v>Low</v>
      </c>
      <c r="N454" s="1">
        <v>44577</v>
      </c>
      <c r="O454" s="1" t="str">
        <f>IF(YEAR(Table1[[#This Row],[customer_since]])&gt;=2023, "New",IF(YEAR(Table1[[#This Row],[customer_since]])&gt;=2021, "Medium", "Long term"))</f>
        <v>Medium</v>
      </c>
      <c r="P454">
        <v>81</v>
      </c>
      <c r="Q454" t="str">
        <f t="shared" si="30"/>
        <v>High</v>
      </c>
      <c r="R454">
        <v>0.2</v>
      </c>
      <c r="S454" t="str">
        <f t="shared" si="31"/>
        <v>Low</v>
      </c>
    </row>
    <row r="455" spans="1:19" x14ac:dyDescent="0.35">
      <c r="A455" t="s">
        <v>196</v>
      </c>
      <c r="B455">
        <v>40</v>
      </c>
      <c r="C455" t="str">
        <f t="shared" si="28"/>
        <v>36-45</v>
      </c>
      <c r="D455" t="s">
        <v>21</v>
      </c>
      <c r="E455" t="s">
        <v>15</v>
      </c>
      <c r="F455">
        <v>105.91</v>
      </c>
      <c r="G455">
        <v>11</v>
      </c>
      <c r="H455">
        <f>Table1[[#This Row],[total_orders]]*Table1[[#This Row],[avg_order_value]]</f>
        <v>1165.01</v>
      </c>
      <c r="I455">
        <v>51</v>
      </c>
      <c r="J455">
        <v>0</v>
      </c>
      <c r="K455" t="s">
        <v>29</v>
      </c>
      <c r="L455">
        <v>23.2</v>
      </c>
      <c r="M455" t="str">
        <f t="shared" si="29"/>
        <v>Medium</v>
      </c>
      <c r="N455" s="1">
        <v>44795</v>
      </c>
      <c r="O455" s="1" t="str">
        <f>IF(YEAR(Table1[[#This Row],[customer_since]])&gt;=2023, "New",IF(YEAR(Table1[[#This Row],[customer_since]])&gt;=2021, "Medium", "Long term"))</f>
        <v>Medium</v>
      </c>
      <c r="P455">
        <v>72</v>
      </c>
      <c r="Q455" t="str">
        <f t="shared" si="30"/>
        <v>High</v>
      </c>
      <c r="R455">
        <v>0.35</v>
      </c>
      <c r="S455" t="str">
        <f t="shared" si="31"/>
        <v>Medium</v>
      </c>
    </row>
    <row r="456" spans="1:19" x14ac:dyDescent="0.35">
      <c r="A456" t="s">
        <v>2202</v>
      </c>
      <c r="B456">
        <v>45</v>
      </c>
      <c r="C456" t="str">
        <f t="shared" si="28"/>
        <v>36-45</v>
      </c>
      <c r="D456" t="s">
        <v>21</v>
      </c>
      <c r="E456" t="s">
        <v>50</v>
      </c>
      <c r="F456">
        <v>62.54</v>
      </c>
      <c r="G456">
        <v>10</v>
      </c>
      <c r="H456">
        <f>Table1[[#This Row],[total_orders]]*Table1[[#This Row],[avg_order_value]]</f>
        <v>625.4</v>
      </c>
      <c r="I456">
        <v>11</v>
      </c>
      <c r="J456">
        <v>0</v>
      </c>
      <c r="K456" t="s">
        <v>40</v>
      </c>
      <c r="L456">
        <v>20.100000000000001</v>
      </c>
      <c r="M456" t="str">
        <f t="shared" si="29"/>
        <v>Medium</v>
      </c>
      <c r="N456" s="1">
        <v>44748</v>
      </c>
      <c r="O456" s="1" t="str">
        <f>IF(YEAR(Table1[[#This Row],[customer_since]])&gt;=2023, "New",IF(YEAR(Table1[[#This Row],[customer_since]])&gt;=2021, "Medium", "Long term"))</f>
        <v>Medium</v>
      </c>
      <c r="P456">
        <v>79</v>
      </c>
      <c r="Q456" t="str">
        <f t="shared" si="30"/>
        <v>High</v>
      </c>
      <c r="R456">
        <v>0.35</v>
      </c>
      <c r="S456" t="str">
        <f t="shared" si="31"/>
        <v>Medium</v>
      </c>
    </row>
    <row r="457" spans="1:19" x14ac:dyDescent="0.35">
      <c r="A457" t="s">
        <v>3017</v>
      </c>
      <c r="B457">
        <v>76</v>
      </c>
      <c r="C457" t="str">
        <f t="shared" si="28"/>
        <v>66-69</v>
      </c>
      <c r="D457" t="s">
        <v>21</v>
      </c>
      <c r="E457" t="s">
        <v>35</v>
      </c>
      <c r="G457">
        <v>10</v>
      </c>
      <c r="H457">
        <f>Table1[[#This Row],[total_orders]]*Table1[[#This Row],[avg_order_value]]</f>
        <v>0</v>
      </c>
      <c r="I457">
        <v>149</v>
      </c>
      <c r="J457">
        <v>0</v>
      </c>
      <c r="K457" t="s">
        <v>29</v>
      </c>
      <c r="L457">
        <v>83.1</v>
      </c>
      <c r="M457" t="str">
        <f t="shared" si="29"/>
        <v>High</v>
      </c>
      <c r="N457" s="1">
        <v>44652</v>
      </c>
      <c r="O457" s="1" t="str">
        <f>IF(YEAR(Table1[[#This Row],[customer_since]])&gt;=2023, "New",IF(YEAR(Table1[[#This Row],[customer_since]])&gt;=2021, "Medium", "Long term"))</f>
        <v>Medium</v>
      </c>
      <c r="P457">
        <v>55</v>
      </c>
      <c r="Q457" t="str">
        <f t="shared" si="30"/>
        <v>Medium</v>
      </c>
      <c r="R457">
        <v>0.14000000000000001</v>
      </c>
      <c r="S457" t="str">
        <f t="shared" si="31"/>
        <v>Low</v>
      </c>
    </row>
    <row r="458" spans="1:19" x14ac:dyDescent="0.35">
      <c r="A458" t="s">
        <v>3017</v>
      </c>
      <c r="B458">
        <v>31</v>
      </c>
      <c r="C458" t="str">
        <f t="shared" si="28"/>
        <v>26-35</v>
      </c>
      <c r="D458" t="s">
        <v>14</v>
      </c>
      <c r="E458" t="s">
        <v>52</v>
      </c>
      <c r="F458">
        <v>155.02000000000001</v>
      </c>
      <c r="G458">
        <v>10</v>
      </c>
      <c r="H458">
        <f>Table1[[#This Row],[total_orders]]*Table1[[#This Row],[avg_order_value]]</f>
        <v>1550.2</v>
      </c>
      <c r="I458">
        <v>311</v>
      </c>
      <c r="J458">
        <v>0</v>
      </c>
      <c r="K458" t="s">
        <v>19</v>
      </c>
      <c r="L458">
        <v>24.6</v>
      </c>
      <c r="M458" t="str">
        <f t="shared" si="29"/>
        <v>Medium</v>
      </c>
      <c r="N458" s="1">
        <v>45787</v>
      </c>
      <c r="O458" s="1" t="str">
        <f>IF(YEAR(Table1[[#This Row],[customer_since]])&gt;=2023, "New",IF(YEAR(Table1[[#This Row],[customer_since]])&gt;=2021, "Medium", "Long term"))</f>
        <v>New</v>
      </c>
      <c r="P458">
        <v>49</v>
      </c>
      <c r="Q458" t="str">
        <f t="shared" si="30"/>
        <v>Medium</v>
      </c>
      <c r="R458">
        <v>0.12</v>
      </c>
      <c r="S458" t="str">
        <f t="shared" si="31"/>
        <v>Low</v>
      </c>
    </row>
    <row r="459" spans="1:19" x14ac:dyDescent="0.35">
      <c r="A459" t="s">
        <v>2833</v>
      </c>
      <c r="B459">
        <v>27</v>
      </c>
      <c r="C459" t="str">
        <f t="shared" si="28"/>
        <v>26-35</v>
      </c>
      <c r="D459" t="s">
        <v>14</v>
      </c>
      <c r="E459" t="s">
        <v>22</v>
      </c>
      <c r="F459">
        <v>220.32</v>
      </c>
      <c r="G459">
        <v>11</v>
      </c>
      <c r="H459">
        <f>Table1[[#This Row],[total_orders]]*Table1[[#This Row],[avg_order_value]]</f>
        <v>2423.52</v>
      </c>
      <c r="I459">
        <v>29</v>
      </c>
      <c r="J459">
        <v>0</v>
      </c>
      <c r="K459" t="s">
        <v>23</v>
      </c>
      <c r="L459">
        <v>89.7</v>
      </c>
      <c r="M459" t="str">
        <f t="shared" si="29"/>
        <v>High</v>
      </c>
      <c r="N459" s="1">
        <v>44456</v>
      </c>
      <c r="O459" s="1" t="str">
        <f>IF(YEAR(Table1[[#This Row],[customer_since]])&gt;=2023, "New",IF(YEAR(Table1[[#This Row],[customer_since]])&gt;=2021, "Medium", "Long term"))</f>
        <v>Medium</v>
      </c>
      <c r="P459">
        <v>85</v>
      </c>
      <c r="Q459" t="str">
        <f t="shared" si="30"/>
        <v>High</v>
      </c>
      <c r="R459">
        <v>0.24</v>
      </c>
      <c r="S459" t="str">
        <f t="shared" si="31"/>
        <v>Medium</v>
      </c>
    </row>
    <row r="460" spans="1:19" x14ac:dyDescent="0.35">
      <c r="A460" t="s">
        <v>17</v>
      </c>
      <c r="B460">
        <v>53</v>
      </c>
      <c r="C460" t="str">
        <f t="shared" si="28"/>
        <v>46-55</v>
      </c>
      <c r="D460" t="s">
        <v>14</v>
      </c>
      <c r="E460" t="s">
        <v>18</v>
      </c>
      <c r="F460">
        <v>90.39</v>
      </c>
      <c r="G460">
        <v>10</v>
      </c>
      <c r="H460">
        <f>Table1[[#This Row],[total_orders]]*Table1[[#This Row],[avg_order_value]]</f>
        <v>903.9</v>
      </c>
      <c r="I460">
        <v>88</v>
      </c>
      <c r="J460">
        <v>0</v>
      </c>
      <c r="K460" t="s">
        <v>19</v>
      </c>
      <c r="L460">
        <v>12.3</v>
      </c>
      <c r="M460" t="str">
        <f t="shared" si="29"/>
        <v>Low</v>
      </c>
      <c r="N460" s="1">
        <v>45341</v>
      </c>
      <c r="O460" s="1" t="str">
        <f>IF(YEAR(Table1[[#This Row],[customer_since]])&gt;=2023, "New",IF(YEAR(Table1[[#This Row],[customer_since]])&gt;=2021, "Medium", "Long term"))</f>
        <v>New</v>
      </c>
      <c r="P460">
        <v>37</v>
      </c>
      <c r="Q460" t="str">
        <f t="shared" si="30"/>
        <v>Medium</v>
      </c>
      <c r="R460">
        <v>0.34</v>
      </c>
      <c r="S460" t="str">
        <f t="shared" si="31"/>
        <v>Medium</v>
      </c>
    </row>
    <row r="461" spans="1:19" x14ac:dyDescent="0.35">
      <c r="A461" t="s">
        <v>3150</v>
      </c>
      <c r="B461">
        <v>69</v>
      </c>
      <c r="C461" t="str">
        <f t="shared" si="28"/>
        <v>66-69</v>
      </c>
      <c r="D461" t="s">
        <v>25</v>
      </c>
      <c r="E461" t="s">
        <v>22</v>
      </c>
      <c r="F461">
        <v>61.86</v>
      </c>
      <c r="G461">
        <v>8</v>
      </c>
      <c r="H461">
        <f>Table1[[#This Row],[total_orders]]*Table1[[#This Row],[avg_order_value]]</f>
        <v>494.88</v>
      </c>
      <c r="I461">
        <v>192</v>
      </c>
      <c r="J461">
        <v>0</v>
      </c>
      <c r="K461" t="s">
        <v>16</v>
      </c>
      <c r="L461">
        <v>29.2</v>
      </c>
      <c r="M461" t="str">
        <f t="shared" si="29"/>
        <v>Medium</v>
      </c>
      <c r="N461" s="1">
        <v>45378</v>
      </c>
      <c r="O461" s="1" t="str">
        <f>IF(YEAR(Table1[[#This Row],[customer_since]])&gt;=2023, "New",IF(YEAR(Table1[[#This Row],[customer_since]])&gt;=2021, "Medium", "Long term"))</f>
        <v>New</v>
      </c>
      <c r="P461">
        <v>89</v>
      </c>
      <c r="Q461" t="str">
        <f t="shared" si="30"/>
        <v>High</v>
      </c>
      <c r="R461">
        <v>0.48</v>
      </c>
      <c r="S461" t="str">
        <f t="shared" si="31"/>
        <v>Medium</v>
      </c>
    </row>
    <row r="462" spans="1:19" x14ac:dyDescent="0.35">
      <c r="A462" t="s">
        <v>3150</v>
      </c>
      <c r="B462">
        <v>37</v>
      </c>
      <c r="C462" t="str">
        <f t="shared" si="28"/>
        <v>36-45</v>
      </c>
      <c r="D462" t="s">
        <v>21</v>
      </c>
      <c r="E462" t="s">
        <v>52</v>
      </c>
      <c r="F462">
        <v>144.24</v>
      </c>
      <c r="G462">
        <v>7</v>
      </c>
      <c r="H462">
        <f>Table1[[#This Row],[total_orders]]*Table1[[#This Row],[avg_order_value]]</f>
        <v>1009.6800000000001</v>
      </c>
      <c r="I462">
        <v>132</v>
      </c>
      <c r="J462">
        <v>0</v>
      </c>
      <c r="K462" t="s">
        <v>40</v>
      </c>
      <c r="L462">
        <v>2.6</v>
      </c>
      <c r="M462" t="str">
        <f t="shared" si="29"/>
        <v>Low</v>
      </c>
      <c r="N462" s="1">
        <v>45578</v>
      </c>
      <c r="O462" s="1" t="str">
        <f>IF(YEAR(Table1[[#This Row],[customer_since]])&gt;=2023, "New",IF(YEAR(Table1[[#This Row],[customer_since]])&gt;=2021, "Medium", "Long term"))</f>
        <v>New</v>
      </c>
      <c r="P462">
        <v>41</v>
      </c>
      <c r="Q462" t="str">
        <f t="shared" si="30"/>
        <v>Medium</v>
      </c>
      <c r="R462">
        <v>0.6</v>
      </c>
      <c r="S462" t="str">
        <f t="shared" si="31"/>
        <v>High</v>
      </c>
    </row>
    <row r="463" spans="1:19" x14ac:dyDescent="0.35">
      <c r="A463" t="s">
        <v>147</v>
      </c>
      <c r="B463">
        <v>43</v>
      </c>
      <c r="C463" t="str">
        <f t="shared" si="28"/>
        <v>36-45</v>
      </c>
      <c r="D463" t="s">
        <v>21</v>
      </c>
      <c r="E463" t="s">
        <v>15</v>
      </c>
      <c r="F463">
        <v>173.31</v>
      </c>
      <c r="G463">
        <v>13</v>
      </c>
      <c r="H463">
        <f>Table1[[#This Row],[total_orders]]*Table1[[#This Row],[avg_order_value]]</f>
        <v>2253.0300000000002</v>
      </c>
      <c r="I463">
        <v>160</v>
      </c>
      <c r="J463">
        <v>0</v>
      </c>
      <c r="K463" t="s">
        <v>19</v>
      </c>
      <c r="L463">
        <v>56.4</v>
      </c>
      <c r="M463" t="str">
        <f t="shared" si="29"/>
        <v>High</v>
      </c>
      <c r="N463" s="1">
        <v>44716</v>
      </c>
      <c r="O463" s="1" t="str">
        <f>IF(YEAR(Table1[[#This Row],[customer_since]])&gt;=2023, "New",IF(YEAR(Table1[[#This Row],[customer_since]])&gt;=2021, "Medium", "Long term"))</f>
        <v>Medium</v>
      </c>
      <c r="P463">
        <v>71</v>
      </c>
      <c r="Q463" t="str">
        <f t="shared" si="30"/>
        <v>High</v>
      </c>
      <c r="R463">
        <v>0.22</v>
      </c>
      <c r="S463" t="str">
        <f t="shared" si="31"/>
        <v>Medium</v>
      </c>
    </row>
    <row r="464" spans="1:19" x14ac:dyDescent="0.35">
      <c r="A464" t="s">
        <v>3561</v>
      </c>
      <c r="B464">
        <v>49</v>
      </c>
      <c r="C464" t="str">
        <f t="shared" si="28"/>
        <v>46-55</v>
      </c>
      <c r="D464" t="s">
        <v>14</v>
      </c>
      <c r="E464" t="s">
        <v>50</v>
      </c>
      <c r="F464">
        <v>26.51</v>
      </c>
      <c r="G464">
        <v>11</v>
      </c>
      <c r="H464">
        <f>Table1[[#This Row],[total_orders]]*Table1[[#This Row],[avg_order_value]]</f>
        <v>291.61</v>
      </c>
      <c r="I464">
        <v>274</v>
      </c>
      <c r="J464">
        <v>0</v>
      </c>
      <c r="K464" t="s">
        <v>16</v>
      </c>
      <c r="L464">
        <v>54.4</v>
      </c>
      <c r="M464" t="str">
        <f t="shared" si="29"/>
        <v>High</v>
      </c>
      <c r="N464" s="1">
        <v>44093</v>
      </c>
      <c r="O464" s="1" t="str">
        <f>IF(YEAR(Table1[[#This Row],[customer_since]])&gt;=2023, "New",IF(YEAR(Table1[[#This Row],[customer_since]])&gt;=2021, "Medium", "Long term"))</f>
        <v>Long term</v>
      </c>
      <c r="P464">
        <v>15</v>
      </c>
      <c r="Q464" t="str">
        <f t="shared" si="30"/>
        <v>Low</v>
      </c>
      <c r="R464">
        <v>0.05</v>
      </c>
      <c r="S464" t="str">
        <f t="shared" si="31"/>
        <v>Low</v>
      </c>
    </row>
    <row r="465" spans="1:19" x14ac:dyDescent="0.35">
      <c r="A465" t="s">
        <v>1922</v>
      </c>
      <c r="B465">
        <v>70</v>
      </c>
      <c r="C465" t="str">
        <f t="shared" si="28"/>
        <v>66-69</v>
      </c>
      <c r="D465" t="s">
        <v>14</v>
      </c>
      <c r="E465" t="s">
        <v>44</v>
      </c>
      <c r="G465">
        <v>11</v>
      </c>
      <c r="H465">
        <f>Table1[[#This Row],[total_orders]]*Table1[[#This Row],[avg_order_value]]</f>
        <v>0</v>
      </c>
      <c r="I465">
        <v>308</v>
      </c>
      <c r="J465">
        <v>0</v>
      </c>
      <c r="K465" t="s">
        <v>16</v>
      </c>
      <c r="L465">
        <v>6.2</v>
      </c>
      <c r="M465" t="str">
        <f t="shared" si="29"/>
        <v>Low</v>
      </c>
      <c r="N465" s="1">
        <v>44060</v>
      </c>
      <c r="O465" s="1" t="str">
        <f>IF(YEAR(Table1[[#This Row],[customer_since]])&gt;=2023, "New",IF(YEAR(Table1[[#This Row],[customer_since]])&gt;=2021, "Medium", "Long term"))</f>
        <v>Long term</v>
      </c>
      <c r="P465">
        <v>70</v>
      </c>
      <c r="Q465" t="str">
        <f t="shared" si="30"/>
        <v>High</v>
      </c>
      <c r="R465">
        <v>0.39</v>
      </c>
      <c r="S465" t="str">
        <f t="shared" si="31"/>
        <v>Medium</v>
      </c>
    </row>
    <row r="466" spans="1:19" x14ac:dyDescent="0.35">
      <c r="A466" t="s">
        <v>2857</v>
      </c>
      <c r="B466">
        <v>40</v>
      </c>
      <c r="C466" t="str">
        <f t="shared" si="28"/>
        <v>36-45</v>
      </c>
      <c r="D466" t="s">
        <v>14</v>
      </c>
      <c r="E466" t="s">
        <v>50</v>
      </c>
      <c r="F466">
        <v>172.67</v>
      </c>
      <c r="G466">
        <v>6</v>
      </c>
      <c r="H466">
        <f>Table1[[#This Row],[total_orders]]*Table1[[#This Row],[avg_order_value]]</f>
        <v>1036.02</v>
      </c>
      <c r="I466">
        <v>317</v>
      </c>
      <c r="J466">
        <v>0</v>
      </c>
      <c r="K466" t="s">
        <v>16</v>
      </c>
      <c r="L466">
        <v>91.6</v>
      </c>
      <c r="M466" t="str">
        <f t="shared" si="29"/>
        <v>High</v>
      </c>
      <c r="N466" s="1">
        <v>45062</v>
      </c>
      <c r="O466" s="1" t="str">
        <f>IF(YEAR(Table1[[#This Row],[customer_since]])&gt;=2023, "New",IF(YEAR(Table1[[#This Row],[customer_since]])&gt;=2021, "Medium", "Long term"))</f>
        <v>New</v>
      </c>
      <c r="P466">
        <v>80</v>
      </c>
      <c r="Q466" t="str">
        <f t="shared" si="30"/>
        <v>High</v>
      </c>
      <c r="R466">
        <v>0.25</v>
      </c>
      <c r="S466" t="str">
        <f t="shared" si="31"/>
        <v>Medium</v>
      </c>
    </row>
    <row r="467" spans="1:19" x14ac:dyDescent="0.35">
      <c r="A467" t="s">
        <v>3229</v>
      </c>
      <c r="B467">
        <v>73</v>
      </c>
      <c r="C467" t="str">
        <f t="shared" si="28"/>
        <v>66-69</v>
      </c>
      <c r="D467" t="s">
        <v>21</v>
      </c>
      <c r="E467" t="s">
        <v>35</v>
      </c>
      <c r="F467">
        <v>70.23</v>
      </c>
      <c r="G467">
        <v>9</v>
      </c>
      <c r="H467">
        <f>Table1[[#This Row],[total_orders]]*Table1[[#This Row],[avg_order_value]]</f>
        <v>632.07000000000005</v>
      </c>
      <c r="I467">
        <v>194</v>
      </c>
      <c r="J467">
        <v>0</v>
      </c>
      <c r="K467" t="s">
        <v>19</v>
      </c>
      <c r="L467">
        <v>17.7</v>
      </c>
      <c r="M467" t="str">
        <f t="shared" si="29"/>
        <v>Low</v>
      </c>
      <c r="N467" s="1">
        <v>44576</v>
      </c>
      <c r="O467" s="1" t="str">
        <f>IF(YEAR(Table1[[#This Row],[customer_since]])&gt;=2023, "New",IF(YEAR(Table1[[#This Row],[customer_since]])&gt;=2021, "Medium", "Long term"))</f>
        <v>Medium</v>
      </c>
      <c r="P467">
        <v>1</v>
      </c>
      <c r="Q467" t="str">
        <f t="shared" si="30"/>
        <v>Low</v>
      </c>
      <c r="R467">
        <v>0.44</v>
      </c>
      <c r="S467" t="str">
        <f t="shared" si="31"/>
        <v>Medium</v>
      </c>
    </row>
    <row r="468" spans="1:19" x14ac:dyDescent="0.35">
      <c r="A468" t="s">
        <v>1976</v>
      </c>
      <c r="B468">
        <v>67</v>
      </c>
      <c r="C468" t="str">
        <f t="shared" si="28"/>
        <v>66-69</v>
      </c>
      <c r="D468" t="s">
        <v>21</v>
      </c>
      <c r="E468" t="s">
        <v>52</v>
      </c>
      <c r="F468">
        <v>227.97</v>
      </c>
      <c r="G468">
        <v>8</v>
      </c>
      <c r="H468">
        <f>Table1[[#This Row],[total_orders]]*Table1[[#This Row],[avg_order_value]]</f>
        <v>1823.76</v>
      </c>
      <c r="I468">
        <v>75</v>
      </c>
      <c r="J468">
        <v>0</v>
      </c>
      <c r="K468" t="s">
        <v>16</v>
      </c>
      <c r="L468">
        <v>52.7</v>
      </c>
      <c r="M468" t="str">
        <f t="shared" si="29"/>
        <v>High</v>
      </c>
      <c r="N468" s="1">
        <v>45547</v>
      </c>
      <c r="O468" s="1" t="str">
        <f>IF(YEAR(Table1[[#This Row],[customer_since]])&gt;=2023, "New",IF(YEAR(Table1[[#This Row],[customer_since]])&gt;=2021, "Medium", "Long term"))</f>
        <v>New</v>
      </c>
      <c r="P468">
        <v>74</v>
      </c>
      <c r="Q468" t="str">
        <f t="shared" si="30"/>
        <v>High</v>
      </c>
      <c r="R468">
        <v>0.24</v>
      </c>
      <c r="S468" t="str">
        <f t="shared" si="31"/>
        <v>Medium</v>
      </c>
    </row>
    <row r="469" spans="1:19" x14ac:dyDescent="0.35">
      <c r="A469" t="s">
        <v>372</v>
      </c>
      <c r="B469">
        <v>66</v>
      </c>
      <c r="C469" t="str">
        <f t="shared" si="28"/>
        <v>66-69</v>
      </c>
      <c r="D469" t="s">
        <v>14</v>
      </c>
      <c r="E469" t="s">
        <v>28</v>
      </c>
      <c r="F469">
        <v>111.71</v>
      </c>
      <c r="G469">
        <v>7</v>
      </c>
      <c r="H469">
        <f>Table1[[#This Row],[total_orders]]*Table1[[#This Row],[avg_order_value]]</f>
        <v>781.96999999999991</v>
      </c>
      <c r="I469">
        <v>109</v>
      </c>
      <c r="J469">
        <v>0</v>
      </c>
      <c r="K469" t="s">
        <v>19</v>
      </c>
      <c r="L469">
        <v>66.8</v>
      </c>
      <c r="M469" t="str">
        <f t="shared" si="29"/>
        <v>High</v>
      </c>
      <c r="N469" s="1">
        <v>45123</v>
      </c>
      <c r="O469" s="1" t="str">
        <f>IF(YEAR(Table1[[#This Row],[customer_since]])&gt;=2023, "New",IF(YEAR(Table1[[#This Row],[customer_since]])&gt;=2021, "Medium", "Long term"))</f>
        <v>New</v>
      </c>
      <c r="P469">
        <v>41</v>
      </c>
      <c r="Q469" t="str">
        <f t="shared" si="30"/>
        <v>Medium</v>
      </c>
      <c r="R469">
        <v>0.23</v>
      </c>
      <c r="S469" t="str">
        <f t="shared" si="31"/>
        <v>Medium</v>
      </c>
    </row>
    <row r="470" spans="1:19" x14ac:dyDescent="0.35">
      <c r="A470" t="s">
        <v>372</v>
      </c>
      <c r="B470">
        <v>19</v>
      </c>
      <c r="C470" t="str">
        <f t="shared" si="28"/>
        <v>18-25</v>
      </c>
      <c r="D470" t="s">
        <v>14</v>
      </c>
      <c r="E470" t="s">
        <v>35</v>
      </c>
      <c r="F470">
        <v>317.58999999999997</v>
      </c>
      <c r="G470">
        <v>16</v>
      </c>
      <c r="H470">
        <f>Table1[[#This Row],[total_orders]]*Table1[[#This Row],[avg_order_value]]</f>
        <v>5081.4399999999996</v>
      </c>
      <c r="I470">
        <v>134</v>
      </c>
      <c r="J470">
        <v>0</v>
      </c>
      <c r="K470" t="s">
        <v>23</v>
      </c>
      <c r="L470">
        <v>31.9</v>
      </c>
      <c r="M470" t="str">
        <f t="shared" si="29"/>
        <v>Medium</v>
      </c>
      <c r="N470" s="1">
        <v>45423</v>
      </c>
      <c r="O470" s="1" t="str">
        <f>IF(YEAR(Table1[[#This Row],[customer_since]])&gt;=2023, "New",IF(YEAR(Table1[[#This Row],[customer_since]])&gt;=2021, "Medium", "Long term"))</f>
        <v>New</v>
      </c>
      <c r="P470">
        <v>71</v>
      </c>
      <c r="Q470" t="str">
        <f t="shared" si="30"/>
        <v>High</v>
      </c>
      <c r="R470">
        <v>0.46</v>
      </c>
      <c r="S470" t="str">
        <f t="shared" si="31"/>
        <v>Medium</v>
      </c>
    </row>
    <row r="471" spans="1:19" x14ac:dyDescent="0.35">
      <c r="A471" t="s">
        <v>100</v>
      </c>
      <c r="B471">
        <v>72</v>
      </c>
      <c r="C471" t="str">
        <f t="shared" si="28"/>
        <v>66-69</v>
      </c>
      <c r="D471" t="s">
        <v>25</v>
      </c>
      <c r="E471" t="s">
        <v>26</v>
      </c>
      <c r="F471">
        <v>101.05</v>
      </c>
      <c r="G471">
        <v>9</v>
      </c>
      <c r="H471">
        <f>Table1[[#This Row],[total_orders]]*Table1[[#This Row],[avg_order_value]]</f>
        <v>909.44999999999993</v>
      </c>
      <c r="I471">
        <v>228</v>
      </c>
      <c r="J471">
        <v>0</v>
      </c>
      <c r="K471" t="s">
        <v>16</v>
      </c>
      <c r="L471">
        <v>73.5</v>
      </c>
      <c r="M471" t="str">
        <f t="shared" si="29"/>
        <v>High</v>
      </c>
      <c r="N471" s="1">
        <v>45197</v>
      </c>
      <c r="O471" s="1" t="str">
        <f>IF(YEAR(Table1[[#This Row],[customer_since]])&gt;=2023, "New",IF(YEAR(Table1[[#This Row],[customer_since]])&gt;=2021, "Medium", "Long term"))</f>
        <v>New</v>
      </c>
      <c r="P471">
        <v>36</v>
      </c>
      <c r="Q471" t="str">
        <f t="shared" si="30"/>
        <v>Medium</v>
      </c>
      <c r="R471">
        <v>0.22</v>
      </c>
      <c r="S471" t="str">
        <f t="shared" si="31"/>
        <v>Medium</v>
      </c>
    </row>
    <row r="472" spans="1:19" x14ac:dyDescent="0.35">
      <c r="A472" t="s">
        <v>2343</v>
      </c>
      <c r="B472">
        <v>38</v>
      </c>
      <c r="C472" t="str">
        <f t="shared" si="28"/>
        <v>36-45</v>
      </c>
      <c r="D472" t="s">
        <v>21</v>
      </c>
      <c r="E472" t="s">
        <v>50</v>
      </c>
      <c r="F472">
        <v>29.65</v>
      </c>
      <c r="G472">
        <v>7</v>
      </c>
      <c r="H472">
        <f>Table1[[#This Row],[total_orders]]*Table1[[#This Row],[avg_order_value]]</f>
        <v>207.54999999999998</v>
      </c>
      <c r="I472">
        <v>133</v>
      </c>
      <c r="J472">
        <v>0</v>
      </c>
      <c r="K472" t="s">
        <v>23</v>
      </c>
      <c r="L472">
        <v>9.1</v>
      </c>
      <c r="M472" t="str">
        <f t="shared" si="29"/>
        <v>Low</v>
      </c>
      <c r="N472" s="1">
        <v>45502</v>
      </c>
      <c r="O472" s="1" t="str">
        <f>IF(YEAR(Table1[[#This Row],[customer_since]])&gt;=2023, "New",IF(YEAR(Table1[[#This Row],[customer_since]])&gt;=2021, "Medium", "Long term"))</f>
        <v>New</v>
      </c>
      <c r="P472">
        <v>19</v>
      </c>
      <c r="Q472" t="str">
        <f t="shared" si="30"/>
        <v>Low</v>
      </c>
      <c r="R472">
        <v>0.71</v>
      </c>
      <c r="S472" t="str">
        <f t="shared" si="31"/>
        <v>High</v>
      </c>
    </row>
    <row r="473" spans="1:19" x14ac:dyDescent="0.35">
      <c r="A473" t="s">
        <v>2343</v>
      </c>
      <c r="B473">
        <v>70</v>
      </c>
      <c r="C473" t="str">
        <f t="shared" si="28"/>
        <v>66-69</v>
      </c>
      <c r="D473" t="s">
        <v>21</v>
      </c>
      <c r="E473" t="s">
        <v>15</v>
      </c>
      <c r="F473">
        <v>254.07</v>
      </c>
      <c r="G473">
        <v>15</v>
      </c>
      <c r="H473">
        <f>Table1[[#This Row],[total_orders]]*Table1[[#This Row],[avg_order_value]]</f>
        <v>3811.0499999999997</v>
      </c>
      <c r="I473">
        <v>80</v>
      </c>
      <c r="J473">
        <v>0</v>
      </c>
      <c r="K473" t="s">
        <v>19</v>
      </c>
      <c r="L473">
        <v>23.7</v>
      </c>
      <c r="M473" t="str">
        <f t="shared" si="29"/>
        <v>Medium</v>
      </c>
      <c r="N473" s="1">
        <v>45290</v>
      </c>
      <c r="O473" s="1" t="str">
        <f>IF(YEAR(Table1[[#This Row],[customer_since]])&gt;=2023, "New",IF(YEAR(Table1[[#This Row],[customer_since]])&gt;=2021, "Medium", "Long term"))</f>
        <v>New</v>
      </c>
      <c r="P473">
        <v>78</v>
      </c>
      <c r="Q473" t="str">
        <f t="shared" si="30"/>
        <v>High</v>
      </c>
      <c r="R473">
        <v>0.17</v>
      </c>
      <c r="S473" t="str">
        <f t="shared" si="31"/>
        <v>Low</v>
      </c>
    </row>
    <row r="474" spans="1:19" x14ac:dyDescent="0.35">
      <c r="A474" t="s">
        <v>2343</v>
      </c>
      <c r="B474">
        <v>76</v>
      </c>
      <c r="C474" t="str">
        <f t="shared" si="28"/>
        <v>66-69</v>
      </c>
      <c r="D474" t="s">
        <v>14</v>
      </c>
      <c r="E474" t="s">
        <v>37</v>
      </c>
      <c r="F474">
        <v>123.2</v>
      </c>
      <c r="G474">
        <v>5</v>
      </c>
      <c r="H474">
        <f>Table1[[#This Row],[total_orders]]*Table1[[#This Row],[avg_order_value]]</f>
        <v>616</v>
      </c>
      <c r="I474">
        <v>54</v>
      </c>
      <c r="J474">
        <v>0</v>
      </c>
      <c r="K474" t="s">
        <v>16</v>
      </c>
      <c r="L474">
        <v>57.1</v>
      </c>
      <c r="M474" t="str">
        <f t="shared" si="29"/>
        <v>High</v>
      </c>
      <c r="N474" s="1">
        <v>45072</v>
      </c>
      <c r="O474" s="1" t="str">
        <f>IF(YEAR(Table1[[#This Row],[customer_since]])&gt;=2023, "New",IF(YEAR(Table1[[#This Row],[customer_since]])&gt;=2021, "Medium", "Long term"))</f>
        <v>New</v>
      </c>
      <c r="P474">
        <v>43</v>
      </c>
      <c r="Q474" t="str">
        <f t="shared" si="30"/>
        <v>Medium</v>
      </c>
      <c r="R474">
        <v>0.06</v>
      </c>
      <c r="S474" t="str">
        <f t="shared" si="31"/>
        <v>Low</v>
      </c>
    </row>
    <row r="475" spans="1:19" x14ac:dyDescent="0.35">
      <c r="A475" t="s">
        <v>3225</v>
      </c>
      <c r="B475">
        <v>30</v>
      </c>
      <c r="C475" t="str">
        <f t="shared" si="28"/>
        <v>26-35</v>
      </c>
      <c r="D475" t="s">
        <v>14</v>
      </c>
      <c r="E475" t="s">
        <v>37</v>
      </c>
      <c r="F475">
        <v>55.39</v>
      </c>
      <c r="G475">
        <v>7</v>
      </c>
      <c r="H475">
        <f>Table1[[#This Row],[total_orders]]*Table1[[#This Row],[avg_order_value]]</f>
        <v>387.73</v>
      </c>
      <c r="I475">
        <v>149</v>
      </c>
      <c r="J475">
        <v>0</v>
      </c>
      <c r="K475" t="s">
        <v>19</v>
      </c>
      <c r="L475">
        <v>10.4</v>
      </c>
      <c r="M475" t="str">
        <f t="shared" si="29"/>
        <v>Low</v>
      </c>
      <c r="N475" s="1">
        <v>44344</v>
      </c>
      <c r="O475" s="1" t="str">
        <f>IF(YEAR(Table1[[#This Row],[customer_since]])&gt;=2023, "New",IF(YEAR(Table1[[#This Row],[customer_since]])&gt;=2021, "Medium", "Long term"))</f>
        <v>Medium</v>
      </c>
      <c r="P475">
        <v>90</v>
      </c>
      <c r="Q475" t="str">
        <f t="shared" si="30"/>
        <v>High</v>
      </c>
      <c r="R475">
        <v>0.14000000000000001</v>
      </c>
      <c r="S475" t="str">
        <f t="shared" si="31"/>
        <v>Low</v>
      </c>
    </row>
    <row r="476" spans="1:19" x14ac:dyDescent="0.35">
      <c r="A476" t="s">
        <v>3225</v>
      </c>
      <c r="B476">
        <v>33</v>
      </c>
      <c r="C476" t="str">
        <f t="shared" si="28"/>
        <v>26-35</v>
      </c>
      <c r="D476" t="s">
        <v>21</v>
      </c>
      <c r="E476" t="s">
        <v>52</v>
      </c>
      <c r="F476">
        <v>163.51</v>
      </c>
      <c r="G476">
        <v>13</v>
      </c>
      <c r="H476">
        <f>Table1[[#This Row],[total_orders]]*Table1[[#This Row],[avg_order_value]]</f>
        <v>2125.63</v>
      </c>
      <c r="I476">
        <v>196</v>
      </c>
      <c r="J476">
        <v>0</v>
      </c>
      <c r="K476" t="s">
        <v>16</v>
      </c>
      <c r="L476">
        <v>0</v>
      </c>
      <c r="M476" t="str">
        <f t="shared" si="29"/>
        <v>Low</v>
      </c>
      <c r="N476" s="1">
        <v>45224</v>
      </c>
      <c r="O476" s="1" t="str">
        <f>IF(YEAR(Table1[[#This Row],[customer_since]])&gt;=2023, "New",IF(YEAR(Table1[[#This Row],[customer_since]])&gt;=2021, "Medium", "Long term"))</f>
        <v>New</v>
      </c>
      <c r="P476">
        <v>94</v>
      </c>
      <c r="Q476" t="str">
        <f t="shared" si="30"/>
        <v>High</v>
      </c>
      <c r="R476">
        <v>0.09</v>
      </c>
      <c r="S476" t="str">
        <f t="shared" si="31"/>
        <v>Low</v>
      </c>
    </row>
    <row r="477" spans="1:19" x14ac:dyDescent="0.35">
      <c r="A477" t="s">
        <v>2768</v>
      </c>
      <c r="B477">
        <v>61</v>
      </c>
      <c r="C477" t="str">
        <f t="shared" si="28"/>
        <v>55-65</v>
      </c>
      <c r="D477" t="s">
        <v>14</v>
      </c>
      <c r="E477" t="s">
        <v>28</v>
      </c>
      <c r="F477">
        <v>50.43</v>
      </c>
      <c r="G477">
        <v>16</v>
      </c>
      <c r="H477">
        <f>Table1[[#This Row],[total_orders]]*Table1[[#This Row],[avg_order_value]]</f>
        <v>806.88</v>
      </c>
      <c r="I477">
        <v>144</v>
      </c>
      <c r="J477">
        <v>0</v>
      </c>
      <c r="K477" t="s">
        <v>40</v>
      </c>
      <c r="L477">
        <v>5.3</v>
      </c>
      <c r="M477" t="str">
        <f t="shared" si="29"/>
        <v>Low</v>
      </c>
      <c r="N477" s="1">
        <v>45290</v>
      </c>
      <c r="O477" s="1" t="str">
        <f>IF(YEAR(Table1[[#This Row],[customer_since]])&gt;=2023, "New",IF(YEAR(Table1[[#This Row],[customer_since]])&gt;=2021, "Medium", "Long term"))</f>
        <v>New</v>
      </c>
      <c r="P477">
        <v>34</v>
      </c>
      <c r="Q477" t="str">
        <f t="shared" si="30"/>
        <v>Medium</v>
      </c>
      <c r="R477">
        <v>0.13</v>
      </c>
      <c r="S477" t="str">
        <f t="shared" si="31"/>
        <v>Low</v>
      </c>
    </row>
    <row r="478" spans="1:19" x14ac:dyDescent="0.35">
      <c r="A478" t="s">
        <v>3323</v>
      </c>
      <c r="B478">
        <v>39</v>
      </c>
      <c r="C478" t="str">
        <f t="shared" si="28"/>
        <v>36-45</v>
      </c>
      <c r="D478" t="s">
        <v>21</v>
      </c>
      <c r="E478" t="s">
        <v>15</v>
      </c>
      <c r="F478">
        <v>47.03</v>
      </c>
      <c r="G478">
        <v>8</v>
      </c>
      <c r="H478">
        <f>Table1[[#This Row],[total_orders]]*Table1[[#This Row],[avg_order_value]]</f>
        <v>376.24</v>
      </c>
      <c r="I478">
        <v>177</v>
      </c>
      <c r="J478">
        <v>0</v>
      </c>
      <c r="K478" t="s">
        <v>19</v>
      </c>
      <c r="L478">
        <v>80.900000000000006</v>
      </c>
      <c r="M478" t="str">
        <f t="shared" si="29"/>
        <v>High</v>
      </c>
      <c r="N478" s="1">
        <v>45144</v>
      </c>
      <c r="O478" s="1" t="str">
        <f>IF(YEAR(Table1[[#This Row],[customer_since]])&gt;=2023, "New",IF(YEAR(Table1[[#This Row],[customer_since]])&gt;=2021, "Medium", "Long term"))</f>
        <v>New</v>
      </c>
      <c r="P478">
        <v>36</v>
      </c>
      <c r="Q478" t="str">
        <f t="shared" si="30"/>
        <v>Medium</v>
      </c>
      <c r="R478">
        <v>0.13</v>
      </c>
      <c r="S478" t="str">
        <f t="shared" si="31"/>
        <v>Low</v>
      </c>
    </row>
    <row r="479" spans="1:19" x14ac:dyDescent="0.35">
      <c r="A479" t="s">
        <v>1510</v>
      </c>
      <c r="B479">
        <v>22</v>
      </c>
      <c r="C479" t="str">
        <f t="shared" si="28"/>
        <v>18-25</v>
      </c>
      <c r="D479" t="s">
        <v>21</v>
      </c>
      <c r="E479" t="s">
        <v>18</v>
      </c>
      <c r="F479">
        <v>149.38</v>
      </c>
      <c r="G479">
        <v>13</v>
      </c>
      <c r="H479">
        <f>Table1[[#This Row],[total_orders]]*Table1[[#This Row],[avg_order_value]]</f>
        <v>1941.94</v>
      </c>
      <c r="I479">
        <v>31</v>
      </c>
      <c r="J479">
        <v>0</v>
      </c>
      <c r="K479" t="s">
        <v>23</v>
      </c>
      <c r="L479">
        <v>97.7</v>
      </c>
      <c r="M479" t="str">
        <f t="shared" si="29"/>
        <v>High</v>
      </c>
      <c r="N479" s="1">
        <v>44065</v>
      </c>
      <c r="O479" s="1" t="str">
        <f>IF(YEAR(Table1[[#This Row],[customer_since]])&gt;=2023, "New",IF(YEAR(Table1[[#This Row],[customer_since]])&gt;=2021, "Medium", "Long term"))</f>
        <v>Long term</v>
      </c>
      <c r="P479">
        <v>8</v>
      </c>
      <c r="Q479" t="str">
        <f t="shared" si="30"/>
        <v>Low</v>
      </c>
      <c r="R479">
        <v>0.54</v>
      </c>
      <c r="S479" t="str">
        <f t="shared" si="31"/>
        <v>High</v>
      </c>
    </row>
    <row r="480" spans="1:19" x14ac:dyDescent="0.35">
      <c r="A480" t="s">
        <v>1212</v>
      </c>
      <c r="B480">
        <v>56</v>
      </c>
      <c r="C480" t="str">
        <f t="shared" si="28"/>
        <v>55-65</v>
      </c>
      <c r="D480" t="s">
        <v>21</v>
      </c>
      <c r="E480" t="s">
        <v>18</v>
      </c>
      <c r="F480">
        <v>183.71</v>
      </c>
      <c r="G480">
        <v>11</v>
      </c>
      <c r="H480">
        <f>Table1[[#This Row],[total_orders]]*Table1[[#This Row],[avg_order_value]]</f>
        <v>2020.8100000000002</v>
      </c>
      <c r="I480">
        <v>55</v>
      </c>
      <c r="J480">
        <v>0</v>
      </c>
      <c r="K480" t="s">
        <v>19</v>
      </c>
      <c r="L480">
        <v>48.5</v>
      </c>
      <c r="M480" t="str">
        <f t="shared" si="29"/>
        <v>Medium</v>
      </c>
      <c r="N480" s="1">
        <v>45464</v>
      </c>
      <c r="O480" s="1" t="str">
        <f>IF(YEAR(Table1[[#This Row],[customer_since]])&gt;=2023, "New",IF(YEAR(Table1[[#This Row],[customer_since]])&gt;=2021, "Medium", "Long term"))</f>
        <v>New</v>
      </c>
      <c r="P480">
        <v>38</v>
      </c>
      <c r="Q480" t="str">
        <f t="shared" si="30"/>
        <v>Medium</v>
      </c>
      <c r="R480">
        <v>0.42</v>
      </c>
      <c r="S480" t="str">
        <f t="shared" si="31"/>
        <v>Medium</v>
      </c>
    </row>
    <row r="481" spans="1:19" x14ac:dyDescent="0.35">
      <c r="A481" t="s">
        <v>1399</v>
      </c>
      <c r="B481">
        <v>66</v>
      </c>
      <c r="C481" t="str">
        <f t="shared" si="28"/>
        <v>66-69</v>
      </c>
      <c r="D481" t="s">
        <v>14</v>
      </c>
      <c r="E481" t="s">
        <v>37</v>
      </c>
      <c r="F481">
        <v>54.4</v>
      </c>
      <c r="G481">
        <v>6</v>
      </c>
      <c r="H481">
        <f>Table1[[#This Row],[total_orders]]*Table1[[#This Row],[avg_order_value]]</f>
        <v>326.39999999999998</v>
      </c>
      <c r="I481">
        <v>339</v>
      </c>
      <c r="J481">
        <v>0</v>
      </c>
      <c r="K481" t="s">
        <v>23</v>
      </c>
      <c r="L481">
        <v>14</v>
      </c>
      <c r="M481" t="str">
        <f t="shared" si="29"/>
        <v>Low</v>
      </c>
      <c r="N481" s="1">
        <v>44265</v>
      </c>
      <c r="O481" s="1" t="str">
        <f>IF(YEAR(Table1[[#This Row],[customer_since]])&gt;=2023, "New",IF(YEAR(Table1[[#This Row],[customer_since]])&gt;=2021, "Medium", "Long term"))</f>
        <v>Medium</v>
      </c>
      <c r="P481">
        <v>65</v>
      </c>
      <c r="Q481" t="str">
        <f t="shared" si="30"/>
        <v>Medium</v>
      </c>
      <c r="R481">
        <v>0.15</v>
      </c>
      <c r="S481" t="str">
        <f t="shared" si="31"/>
        <v>Low</v>
      </c>
    </row>
    <row r="482" spans="1:19" x14ac:dyDescent="0.35">
      <c r="A482" t="s">
        <v>3332</v>
      </c>
      <c r="B482">
        <v>33</v>
      </c>
      <c r="C482" t="str">
        <f t="shared" si="28"/>
        <v>26-35</v>
      </c>
      <c r="D482" t="s">
        <v>14</v>
      </c>
      <c r="E482" t="s">
        <v>28</v>
      </c>
      <c r="F482">
        <v>124.56</v>
      </c>
      <c r="G482">
        <v>11</v>
      </c>
      <c r="H482">
        <f>Table1[[#This Row],[total_orders]]*Table1[[#This Row],[avg_order_value]]</f>
        <v>1370.16</v>
      </c>
      <c r="I482">
        <v>56</v>
      </c>
      <c r="J482">
        <v>0</v>
      </c>
      <c r="K482" t="s">
        <v>16</v>
      </c>
      <c r="L482">
        <v>52.6</v>
      </c>
      <c r="M482" t="str">
        <f t="shared" si="29"/>
        <v>High</v>
      </c>
      <c r="N482" s="1">
        <v>45176</v>
      </c>
      <c r="O482" s="1" t="str">
        <f>IF(YEAR(Table1[[#This Row],[customer_since]])&gt;=2023, "New",IF(YEAR(Table1[[#This Row],[customer_since]])&gt;=2021, "Medium", "Long term"))</f>
        <v>New</v>
      </c>
      <c r="P482">
        <v>68</v>
      </c>
      <c r="Q482" t="str">
        <f t="shared" si="30"/>
        <v>High</v>
      </c>
      <c r="R482">
        <v>0.09</v>
      </c>
      <c r="S482" t="str">
        <f t="shared" si="31"/>
        <v>Low</v>
      </c>
    </row>
    <row r="483" spans="1:19" x14ac:dyDescent="0.35">
      <c r="A483" t="s">
        <v>2985</v>
      </c>
      <c r="B483">
        <v>76</v>
      </c>
      <c r="C483" t="str">
        <f t="shared" si="28"/>
        <v>66-69</v>
      </c>
      <c r="D483" t="s">
        <v>25</v>
      </c>
      <c r="E483" t="s">
        <v>35</v>
      </c>
      <c r="F483">
        <v>129.68</v>
      </c>
      <c r="G483">
        <v>10</v>
      </c>
      <c r="H483">
        <f>Table1[[#This Row],[total_orders]]*Table1[[#This Row],[avg_order_value]]</f>
        <v>1296.8000000000002</v>
      </c>
      <c r="I483">
        <v>148</v>
      </c>
      <c r="J483">
        <v>0</v>
      </c>
      <c r="K483" t="s">
        <v>23</v>
      </c>
      <c r="L483">
        <v>89.3</v>
      </c>
      <c r="M483" t="str">
        <f t="shared" si="29"/>
        <v>High</v>
      </c>
      <c r="N483" s="1">
        <v>45208</v>
      </c>
      <c r="O483" s="1" t="str">
        <f>IF(YEAR(Table1[[#This Row],[customer_since]])&gt;=2023, "New",IF(YEAR(Table1[[#This Row],[customer_since]])&gt;=2021, "Medium", "Long term"))</f>
        <v>New</v>
      </c>
      <c r="P483">
        <v>79</v>
      </c>
      <c r="Q483" t="str">
        <f t="shared" si="30"/>
        <v>High</v>
      </c>
      <c r="R483">
        <v>0.08</v>
      </c>
      <c r="S483" t="str">
        <f t="shared" si="31"/>
        <v>Low</v>
      </c>
    </row>
    <row r="484" spans="1:19" x14ac:dyDescent="0.35">
      <c r="A484" t="s">
        <v>1396</v>
      </c>
      <c r="B484">
        <v>68</v>
      </c>
      <c r="C484" t="str">
        <f t="shared" si="28"/>
        <v>66-69</v>
      </c>
      <c r="D484" t="s">
        <v>21</v>
      </c>
      <c r="E484" t="s">
        <v>44</v>
      </c>
      <c r="F484">
        <v>229.17</v>
      </c>
      <c r="G484">
        <v>10</v>
      </c>
      <c r="H484">
        <f>Table1[[#This Row],[total_orders]]*Table1[[#This Row],[avg_order_value]]</f>
        <v>2291.6999999999998</v>
      </c>
      <c r="I484">
        <v>156</v>
      </c>
      <c r="J484">
        <v>0</v>
      </c>
      <c r="K484" t="s">
        <v>16</v>
      </c>
      <c r="L484">
        <v>15.9</v>
      </c>
      <c r="M484" t="str">
        <f t="shared" si="29"/>
        <v>Low</v>
      </c>
      <c r="N484" s="1">
        <v>44430</v>
      </c>
      <c r="O484" s="1" t="str">
        <f>IF(YEAR(Table1[[#This Row],[customer_since]])&gt;=2023, "New",IF(YEAR(Table1[[#This Row],[customer_since]])&gt;=2021, "Medium", "Long term"))</f>
        <v>Medium</v>
      </c>
      <c r="P484">
        <v>33</v>
      </c>
      <c r="Q484" t="str">
        <f t="shared" si="30"/>
        <v>Low</v>
      </c>
      <c r="R484">
        <v>7.0000000000000007E-2</v>
      </c>
      <c r="S484" t="str">
        <f t="shared" si="31"/>
        <v>Low</v>
      </c>
    </row>
    <row r="485" spans="1:19" x14ac:dyDescent="0.35">
      <c r="A485" t="s">
        <v>3797</v>
      </c>
      <c r="B485">
        <v>72</v>
      </c>
      <c r="C485" t="str">
        <f t="shared" si="28"/>
        <v>66-69</v>
      </c>
      <c r="D485" t="s">
        <v>14</v>
      </c>
      <c r="E485" t="s">
        <v>50</v>
      </c>
      <c r="F485">
        <v>69.209999999999994</v>
      </c>
      <c r="G485">
        <v>13</v>
      </c>
      <c r="H485">
        <f>Table1[[#This Row],[total_orders]]*Table1[[#This Row],[avg_order_value]]</f>
        <v>899.7299999999999</v>
      </c>
      <c r="I485">
        <v>361</v>
      </c>
      <c r="J485">
        <v>0</v>
      </c>
      <c r="K485" t="s">
        <v>29</v>
      </c>
      <c r="L485">
        <v>8.4</v>
      </c>
      <c r="M485" t="str">
        <f t="shared" si="29"/>
        <v>Low</v>
      </c>
      <c r="N485" s="1">
        <v>44651</v>
      </c>
      <c r="O485" s="1" t="str">
        <f>IF(YEAR(Table1[[#This Row],[customer_since]])&gt;=2023, "New",IF(YEAR(Table1[[#This Row],[customer_since]])&gt;=2021, "Medium", "Long term"))</f>
        <v>Medium</v>
      </c>
      <c r="P485">
        <v>61</v>
      </c>
      <c r="Q485" t="str">
        <f t="shared" si="30"/>
        <v>Medium</v>
      </c>
      <c r="R485">
        <v>0.19</v>
      </c>
      <c r="S485" t="str">
        <f t="shared" si="31"/>
        <v>Low</v>
      </c>
    </row>
    <row r="486" spans="1:19" x14ac:dyDescent="0.35">
      <c r="A486" t="s">
        <v>3686</v>
      </c>
      <c r="B486">
        <v>26</v>
      </c>
      <c r="C486" t="str">
        <f t="shared" si="28"/>
        <v>26-35</v>
      </c>
      <c r="D486" t="s">
        <v>21</v>
      </c>
      <c r="E486" t="s">
        <v>26</v>
      </c>
      <c r="F486">
        <v>26.95</v>
      </c>
      <c r="G486">
        <v>13</v>
      </c>
      <c r="H486">
        <f>Table1[[#This Row],[total_orders]]*Table1[[#This Row],[avg_order_value]]</f>
        <v>350.34999999999997</v>
      </c>
      <c r="I486">
        <v>51</v>
      </c>
      <c r="J486">
        <v>0</v>
      </c>
      <c r="K486" t="s">
        <v>23</v>
      </c>
      <c r="L486">
        <v>29.6</v>
      </c>
      <c r="M486" t="str">
        <f t="shared" si="29"/>
        <v>Medium</v>
      </c>
      <c r="N486" s="1">
        <v>44417</v>
      </c>
      <c r="O486" s="1" t="str">
        <f>IF(YEAR(Table1[[#This Row],[customer_since]])&gt;=2023, "New",IF(YEAR(Table1[[#This Row],[customer_since]])&gt;=2021, "Medium", "Long term"))</f>
        <v>Medium</v>
      </c>
      <c r="P486">
        <v>44</v>
      </c>
      <c r="Q486" t="str">
        <f t="shared" si="30"/>
        <v>Medium</v>
      </c>
      <c r="R486">
        <v>0.19</v>
      </c>
      <c r="S486" t="str">
        <f t="shared" si="31"/>
        <v>Low</v>
      </c>
    </row>
    <row r="487" spans="1:19" x14ac:dyDescent="0.35">
      <c r="A487" t="s">
        <v>1968</v>
      </c>
      <c r="B487">
        <v>50</v>
      </c>
      <c r="C487" t="str">
        <f t="shared" si="28"/>
        <v>46-55</v>
      </c>
      <c r="D487" t="s">
        <v>21</v>
      </c>
      <c r="E487" t="s">
        <v>50</v>
      </c>
      <c r="F487">
        <v>72.38</v>
      </c>
      <c r="G487">
        <v>8</v>
      </c>
      <c r="H487">
        <f>Table1[[#This Row],[total_orders]]*Table1[[#This Row],[avg_order_value]]</f>
        <v>579.04</v>
      </c>
      <c r="I487">
        <v>144</v>
      </c>
      <c r="J487">
        <v>0</v>
      </c>
      <c r="K487" t="s">
        <v>29</v>
      </c>
      <c r="L487">
        <v>24.5</v>
      </c>
      <c r="M487" t="str">
        <f t="shared" si="29"/>
        <v>Medium</v>
      </c>
      <c r="N487" s="1">
        <v>45688</v>
      </c>
      <c r="O487" s="1" t="str">
        <f>IF(YEAR(Table1[[#This Row],[customer_since]])&gt;=2023, "New",IF(YEAR(Table1[[#This Row],[customer_since]])&gt;=2021, "Medium", "Long term"))</f>
        <v>New</v>
      </c>
      <c r="P487">
        <v>56</v>
      </c>
      <c r="Q487" t="str">
        <f t="shared" si="30"/>
        <v>Medium</v>
      </c>
      <c r="R487">
        <v>0.28000000000000003</v>
      </c>
      <c r="S487" t="str">
        <f t="shared" si="31"/>
        <v>Medium</v>
      </c>
    </row>
    <row r="488" spans="1:19" x14ac:dyDescent="0.35">
      <c r="A488" t="s">
        <v>2291</v>
      </c>
      <c r="B488">
        <v>65</v>
      </c>
      <c r="C488" t="str">
        <f t="shared" si="28"/>
        <v>55-65</v>
      </c>
      <c r="D488" t="s">
        <v>21</v>
      </c>
      <c r="E488" t="s">
        <v>44</v>
      </c>
      <c r="F488">
        <v>75.14</v>
      </c>
      <c r="G488">
        <v>12</v>
      </c>
      <c r="H488">
        <f>Table1[[#This Row],[total_orders]]*Table1[[#This Row],[avg_order_value]]</f>
        <v>901.68000000000006</v>
      </c>
      <c r="I488">
        <v>333</v>
      </c>
      <c r="J488">
        <v>0</v>
      </c>
      <c r="K488" t="s">
        <v>19</v>
      </c>
      <c r="L488">
        <v>0</v>
      </c>
      <c r="M488" t="str">
        <f t="shared" si="29"/>
        <v>Low</v>
      </c>
      <c r="N488" s="1">
        <v>44607</v>
      </c>
      <c r="O488" s="1" t="str">
        <f>IF(YEAR(Table1[[#This Row],[customer_since]])&gt;=2023, "New",IF(YEAR(Table1[[#This Row],[customer_since]])&gt;=2021, "Medium", "Long term"))</f>
        <v>Medium</v>
      </c>
      <c r="P488">
        <v>33</v>
      </c>
      <c r="Q488" t="str">
        <f t="shared" si="30"/>
        <v>Low</v>
      </c>
      <c r="R488">
        <v>0.34</v>
      </c>
      <c r="S488" t="str">
        <f t="shared" si="31"/>
        <v>Medium</v>
      </c>
    </row>
    <row r="489" spans="1:19" x14ac:dyDescent="0.35">
      <c r="A489" t="s">
        <v>2291</v>
      </c>
      <c r="B489">
        <v>77</v>
      </c>
      <c r="C489" t="str">
        <f t="shared" si="28"/>
        <v>66-69</v>
      </c>
      <c r="D489" t="s">
        <v>21</v>
      </c>
      <c r="E489" t="s">
        <v>50</v>
      </c>
      <c r="F489">
        <v>158.02000000000001</v>
      </c>
      <c r="G489">
        <v>13</v>
      </c>
      <c r="H489">
        <f>Table1[[#This Row],[total_orders]]*Table1[[#This Row],[avg_order_value]]</f>
        <v>2054.2600000000002</v>
      </c>
      <c r="I489">
        <v>274</v>
      </c>
      <c r="J489">
        <v>0</v>
      </c>
      <c r="K489" t="s">
        <v>23</v>
      </c>
      <c r="L489">
        <v>2.7</v>
      </c>
      <c r="M489" t="str">
        <f t="shared" si="29"/>
        <v>Low</v>
      </c>
      <c r="N489" s="1">
        <v>44959</v>
      </c>
      <c r="O489" s="1" t="str">
        <f>IF(YEAR(Table1[[#This Row],[customer_since]])&gt;=2023, "New",IF(YEAR(Table1[[#This Row],[customer_since]])&gt;=2021, "Medium", "Long term"))</f>
        <v>New</v>
      </c>
      <c r="P489">
        <v>22</v>
      </c>
      <c r="Q489" t="str">
        <f t="shared" si="30"/>
        <v>Low</v>
      </c>
      <c r="R489">
        <v>0.47</v>
      </c>
      <c r="S489" t="str">
        <f t="shared" si="31"/>
        <v>Medium</v>
      </c>
    </row>
    <row r="490" spans="1:19" x14ac:dyDescent="0.35">
      <c r="A490" t="s">
        <v>2273</v>
      </c>
      <c r="B490">
        <v>21</v>
      </c>
      <c r="C490" t="str">
        <f t="shared" si="28"/>
        <v>18-25</v>
      </c>
      <c r="D490" t="s">
        <v>25</v>
      </c>
      <c r="E490" t="s">
        <v>22</v>
      </c>
      <c r="F490">
        <v>68.31</v>
      </c>
      <c r="G490">
        <v>10</v>
      </c>
      <c r="H490">
        <f>Table1[[#This Row],[total_orders]]*Table1[[#This Row],[avg_order_value]]</f>
        <v>683.1</v>
      </c>
      <c r="I490">
        <v>8</v>
      </c>
      <c r="J490">
        <v>0</v>
      </c>
      <c r="K490" t="s">
        <v>29</v>
      </c>
      <c r="L490">
        <v>3.2</v>
      </c>
      <c r="M490" t="str">
        <f t="shared" si="29"/>
        <v>Low</v>
      </c>
      <c r="N490" s="1">
        <v>44381</v>
      </c>
      <c r="O490" s="1" t="str">
        <f>IF(YEAR(Table1[[#This Row],[customer_since]])&gt;=2023, "New",IF(YEAR(Table1[[#This Row],[customer_since]])&gt;=2021, "Medium", "Long term"))</f>
        <v>Medium</v>
      </c>
      <c r="P490">
        <v>73</v>
      </c>
      <c r="Q490" t="str">
        <f t="shared" si="30"/>
        <v>High</v>
      </c>
      <c r="R490">
        <v>0.22</v>
      </c>
      <c r="S490" t="str">
        <f t="shared" si="31"/>
        <v>Medium</v>
      </c>
    </row>
    <row r="491" spans="1:19" x14ac:dyDescent="0.35">
      <c r="A491" t="s">
        <v>1372</v>
      </c>
      <c r="B491">
        <v>50</v>
      </c>
      <c r="C491" t="str">
        <f t="shared" si="28"/>
        <v>46-55</v>
      </c>
      <c r="D491" t="s">
        <v>14</v>
      </c>
      <c r="E491" t="s">
        <v>44</v>
      </c>
      <c r="F491">
        <v>61.85</v>
      </c>
      <c r="G491">
        <v>8</v>
      </c>
      <c r="H491">
        <f>Table1[[#This Row],[total_orders]]*Table1[[#This Row],[avg_order_value]]</f>
        <v>494.8</v>
      </c>
      <c r="I491">
        <v>35</v>
      </c>
      <c r="J491">
        <v>0</v>
      </c>
      <c r="K491" t="s">
        <v>19</v>
      </c>
      <c r="L491">
        <v>32.700000000000003</v>
      </c>
      <c r="M491" t="str">
        <f t="shared" si="29"/>
        <v>Medium</v>
      </c>
      <c r="N491" s="1">
        <v>45818</v>
      </c>
      <c r="O491" s="1" t="str">
        <f>IF(YEAR(Table1[[#This Row],[customer_since]])&gt;=2023, "New",IF(YEAR(Table1[[#This Row],[customer_since]])&gt;=2021, "Medium", "Long term"))</f>
        <v>New</v>
      </c>
      <c r="P491">
        <v>7</v>
      </c>
      <c r="Q491" t="str">
        <f t="shared" si="30"/>
        <v>Low</v>
      </c>
      <c r="R491">
        <v>0.36</v>
      </c>
      <c r="S491" t="str">
        <f t="shared" si="31"/>
        <v>Medium</v>
      </c>
    </row>
    <row r="492" spans="1:19" x14ac:dyDescent="0.35">
      <c r="A492" t="s">
        <v>1372</v>
      </c>
      <c r="B492">
        <v>33</v>
      </c>
      <c r="C492" t="str">
        <f t="shared" si="28"/>
        <v>26-35</v>
      </c>
      <c r="D492" t="s">
        <v>21</v>
      </c>
      <c r="E492" t="s">
        <v>37</v>
      </c>
      <c r="F492">
        <v>15.34</v>
      </c>
      <c r="G492">
        <v>6</v>
      </c>
      <c r="H492">
        <f>Table1[[#This Row],[total_orders]]*Table1[[#This Row],[avg_order_value]]</f>
        <v>92.039999999999992</v>
      </c>
      <c r="I492">
        <v>301</v>
      </c>
      <c r="J492">
        <v>0</v>
      </c>
      <c r="K492" t="s">
        <v>23</v>
      </c>
      <c r="L492">
        <v>39</v>
      </c>
      <c r="M492" t="str">
        <f t="shared" si="29"/>
        <v>Medium</v>
      </c>
      <c r="N492" s="1">
        <v>44642</v>
      </c>
      <c r="O492" s="1" t="str">
        <f>IF(YEAR(Table1[[#This Row],[customer_since]])&gt;=2023, "New",IF(YEAR(Table1[[#This Row],[customer_since]])&gt;=2021, "Medium", "Long term"))</f>
        <v>Medium</v>
      </c>
      <c r="P492">
        <v>2</v>
      </c>
      <c r="Q492" t="str">
        <f t="shared" si="30"/>
        <v>Low</v>
      </c>
      <c r="R492">
        <v>0.44</v>
      </c>
      <c r="S492" t="str">
        <f t="shared" si="31"/>
        <v>Medium</v>
      </c>
    </row>
    <row r="493" spans="1:19" x14ac:dyDescent="0.35">
      <c r="A493" t="s">
        <v>736</v>
      </c>
      <c r="B493">
        <v>71</v>
      </c>
      <c r="C493" t="str">
        <f t="shared" si="28"/>
        <v>66-69</v>
      </c>
      <c r="D493" t="s">
        <v>14</v>
      </c>
      <c r="E493" t="s">
        <v>50</v>
      </c>
      <c r="G493">
        <v>12</v>
      </c>
      <c r="H493">
        <f>Table1[[#This Row],[total_orders]]*Table1[[#This Row],[avg_order_value]]</f>
        <v>0</v>
      </c>
      <c r="I493">
        <v>280</v>
      </c>
      <c r="J493">
        <v>0</v>
      </c>
      <c r="K493" t="s">
        <v>19</v>
      </c>
      <c r="L493">
        <v>34.5</v>
      </c>
      <c r="M493" t="str">
        <f t="shared" si="29"/>
        <v>Medium</v>
      </c>
      <c r="N493" s="1">
        <v>45735</v>
      </c>
      <c r="O493" s="1" t="str">
        <f>IF(YEAR(Table1[[#This Row],[customer_since]])&gt;=2023, "New",IF(YEAR(Table1[[#This Row],[customer_since]])&gt;=2021, "Medium", "Long term"))</f>
        <v>New</v>
      </c>
      <c r="P493">
        <v>55</v>
      </c>
      <c r="Q493" t="str">
        <f t="shared" si="30"/>
        <v>Medium</v>
      </c>
      <c r="R493">
        <v>0.35</v>
      </c>
      <c r="S493" t="str">
        <f t="shared" si="31"/>
        <v>Medium</v>
      </c>
    </row>
    <row r="494" spans="1:19" x14ac:dyDescent="0.35">
      <c r="A494" t="s">
        <v>3058</v>
      </c>
      <c r="B494">
        <v>34</v>
      </c>
      <c r="C494" t="str">
        <f t="shared" si="28"/>
        <v>26-35</v>
      </c>
      <c r="D494" t="s">
        <v>14</v>
      </c>
      <c r="E494" t="s">
        <v>52</v>
      </c>
      <c r="G494">
        <v>16</v>
      </c>
      <c r="H494">
        <f>Table1[[#This Row],[total_orders]]*Table1[[#This Row],[avg_order_value]]</f>
        <v>0</v>
      </c>
      <c r="I494">
        <v>323</v>
      </c>
      <c r="J494">
        <v>0</v>
      </c>
      <c r="K494" t="s">
        <v>23</v>
      </c>
      <c r="L494">
        <v>92.8</v>
      </c>
      <c r="M494" t="str">
        <f t="shared" si="29"/>
        <v>High</v>
      </c>
      <c r="N494" s="1">
        <v>45737</v>
      </c>
      <c r="O494" s="1" t="str">
        <f>IF(YEAR(Table1[[#This Row],[customer_since]])&gt;=2023, "New",IF(YEAR(Table1[[#This Row],[customer_since]])&gt;=2021, "Medium", "Long term"))</f>
        <v>New</v>
      </c>
      <c r="P494">
        <v>4</v>
      </c>
      <c r="Q494" t="str">
        <f t="shared" si="30"/>
        <v>Low</v>
      </c>
      <c r="R494">
        <v>0.18</v>
      </c>
      <c r="S494" t="str">
        <f t="shared" si="31"/>
        <v>Low</v>
      </c>
    </row>
    <row r="495" spans="1:19" x14ac:dyDescent="0.35">
      <c r="A495" t="s">
        <v>3058</v>
      </c>
      <c r="B495">
        <v>25</v>
      </c>
      <c r="C495" t="str">
        <f t="shared" si="28"/>
        <v>18-25</v>
      </c>
      <c r="D495" t="s">
        <v>21</v>
      </c>
      <c r="E495" t="s">
        <v>44</v>
      </c>
      <c r="F495">
        <v>86.26</v>
      </c>
      <c r="G495">
        <v>12</v>
      </c>
      <c r="H495">
        <f>Table1[[#This Row],[total_orders]]*Table1[[#This Row],[avg_order_value]]</f>
        <v>1035.1200000000001</v>
      </c>
      <c r="I495">
        <v>292</v>
      </c>
      <c r="J495">
        <v>0</v>
      </c>
      <c r="K495" t="s">
        <v>40</v>
      </c>
      <c r="L495">
        <v>93.4</v>
      </c>
      <c r="M495" t="str">
        <f t="shared" si="29"/>
        <v>High</v>
      </c>
      <c r="N495" s="1">
        <v>44446</v>
      </c>
      <c r="O495" s="1" t="str">
        <f>IF(YEAR(Table1[[#This Row],[customer_since]])&gt;=2023, "New",IF(YEAR(Table1[[#This Row],[customer_since]])&gt;=2021, "Medium", "Long term"))</f>
        <v>Medium</v>
      </c>
      <c r="P495">
        <v>58</v>
      </c>
      <c r="Q495" t="str">
        <f t="shared" si="30"/>
        <v>Medium</v>
      </c>
      <c r="R495">
        <v>0.08</v>
      </c>
      <c r="S495" t="str">
        <f t="shared" si="31"/>
        <v>Low</v>
      </c>
    </row>
    <row r="496" spans="1:19" x14ac:dyDescent="0.35">
      <c r="A496" t="s">
        <v>1151</v>
      </c>
      <c r="B496">
        <v>54</v>
      </c>
      <c r="C496" t="str">
        <f t="shared" si="28"/>
        <v>46-55</v>
      </c>
      <c r="D496" t="s">
        <v>21</v>
      </c>
      <c r="E496" t="s">
        <v>52</v>
      </c>
      <c r="F496">
        <v>102.43</v>
      </c>
      <c r="G496">
        <v>8</v>
      </c>
      <c r="H496">
        <f>Table1[[#This Row],[total_orders]]*Table1[[#This Row],[avg_order_value]]</f>
        <v>819.44</v>
      </c>
      <c r="I496">
        <v>173</v>
      </c>
      <c r="J496">
        <v>0</v>
      </c>
      <c r="K496" t="s">
        <v>16</v>
      </c>
      <c r="L496">
        <v>3.8</v>
      </c>
      <c r="M496" t="str">
        <f t="shared" si="29"/>
        <v>Low</v>
      </c>
      <c r="N496" s="1">
        <v>44145</v>
      </c>
      <c r="O496" s="1" t="str">
        <f>IF(YEAR(Table1[[#This Row],[customer_since]])&gt;=2023, "New",IF(YEAR(Table1[[#This Row],[customer_since]])&gt;=2021, "Medium", "Long term"))</f>
        <v>Long term</v>
      </c>
      <c r="P496">
        <v>98</v>
      </c>
      <c r="Q496" t="str">
        <f t="shared" si="30"/>
        <v>High</v>
      </c>
      <c r="R496">
        <v>0.81</v>
      </c>
      <c r="S496" t="str">
        <f t="shared" si="31"/>
        <v>High</v>
      </c>
    </row>
    <row r="497" spans="1:19" x14ac:dyDescent="0.35">
      <c r="A497" t="s">
        <v>1151</v>
      </c>
      <c r="B497">
        <v>48</v>
      </c>
      <c r="C497" t="str">
        <f t="shared" si="28"/>
        <v>46-55</v>
      </c>
      <c r="D497" t="s">
        <v>14</v>
      </c>
      <c r="E497" t="s">
        <v>22</v>
      </c>
      <c r="F497">
        <v>59.02</v>
      </c>
      <c r="G497">
        <v>8</v>
      </c>
      <c r="H497">
        <f>Table1[[#This Row],[total_orders]]*Table1[[#This Row],[avg_order_value]]</f>
        <v>472.16</v>
      </c>
      <c r="I497">
        <v>114</v>
      </c>
      <c r="J497">
        <v>0</v>
      </c>
      <c r="K497" t="s">
        <v>29</v>
      </c>
      <c r="L497">
        <v>60.8</v>
      </c>
      <c r="M497" t="str">
        <f t="shared" si="29"/>
        <v>High</v>
      </c>
      <c r="N497" s="1">
        <v>45075</v>
      </c>
      <c r="O497" s="1" t="str">
        <f>IF(YEAR(Table1[[#This Row],[customer_since]])&gt;=2023, "New",IF(YEAR(Table1[[#This Row],[customer_since]])&gt;=2021, "Medium", "Long term"))</f>
        <v>New</v>
      </c>
      <c r="P497">
        <v>80</v>
      </c>
      <c r="Q497" t="str">
        <f t="shared" si="30"/>
        <v>High</v>
      </c>
      <c r="R497">
        <v>0.72</v>
      </c>
      <c r="S497" t="str">
        <f t="shared" si="31"/>
        <v>High</v>
      </c>
    </row>
    <row r="498" spans="1:19" x14ac:dyDescent="0.35">
      <c r="A498" t="s">
        <v>1151</v>
      </c>
      <c r="B498">
        <v>24</v>
      </c>
      <c r="C498" t="str">
        <f t="shared" si="28"/>
        <v>18-25</v>
      </c>
      <c r="D498" t="s">
        <v>25</v>
      </c>
      <c r="E498" t="s">
        <v>35</v>
      </c>
      <c r="F498">
        <v>42.49</v>
      </c>
      <c r="G498">
        <v>11</v>
      </c>
      <c r="H498">
        <f>Table1[[#This Row],[total_orders]]*Table1[[#This Row],[avg_order_value]]</f>
        <v>467.39000000000004</v>
      </c>
      <c r="I498">
        <v>45</v>
      </c>
      <c r="J498">
        <v>0</v>
      </c>
      <c r="K498" t="s">
        <v>16</v>
      </c>
      <c r="L498">
        <v>41.4</v>
      </c>
      <c r="M498" t="str">
        <f t="shared" si="29"/>
        <v>Medium</v>
      </c>
      <c r="N498" s="1">
        <v>45583</v>
      </c>
      <c r="O498" s="1" t="str">
        <f>IF(YEAR(Table1[[#This Row],[customer_since]])&gt;=2023, "New",IF(YEAR(Table1[[#This Row],[customer_since]])&gt;=2021, "Medium", "Long term"))</f>
        <v>New</v>
      </c>
      <c r="P498">
        <v>45</v>
      </c>
      <c r="Q498" t="str">
        <f t="shared" si="30"/>
        <v>Medium</v>
      </c>
      <c r="R498">
        <v>0.37</v>
      </c>
      <c r="S498" t="str">
        <f t="shared" si="31"/>
        <v>Medium</v>
      </c>
    </row>
    <row r="499" spans="1:19" x14ac:dyDescent="0.35">
      <c r="A499" t="s">
        <v>865</v>
      </c>
      <c r="B499">
        <v>72</v>
      </c>
      <c r="C499" t="str">
        <f t="shared" si="28"/>
        <v>66-69</v>
      </c>
      <c r="D499" t="s">
        <v>21</v>
      </c>
      <c r="E499" t="s">
        <v>35</v>
      </c>
      <c r="F499">
        <v>257.42</v>
      </c>
      <c r="G499">
        <v>12</v>
      </c>
      <c r="H499">
        <f>Table1[[#This Row],[total_orders]]*Table1[[#This Row],[avg_order_value]]</f>
        <v>3089.04</v>
      </c>
      <c r="I499">
        <v>305</v>
      </c>
      <c r="J499">
        <v>0</v>
      </c>
      <c r="K499" t="s">
        <v>19</v>
      </c>
      <c r="L499">
        <v>40.4</v>
      </c>
      <c r="M499" t="str">
        <f t="shared" si="29"/>
        <v>Medium</v>
      </c>
      <c r="N499" s="1">
        <v>44125</v>
      </c>
      <c r="O499" s="1" t="str">
        <f>IF(YEAR(Table1[[#This Row],[customer_since]])&gt;=2023, "New",IF(YEAR(Table1[[#This Row],[customer_since]])&gt;=2021, "Medium", "Long term"))</f>
        <v>Long term</v>
      </c>
      <c r="P499">
        <v>64</v>
      </c>
      <c r="Q499" t="str">
        <f t="shared" si="30"/>
        <v>Medium</v>
      </c>
      <c r="R499">
        <v>0.26</v>
      </c>
      <c r="S499" t="str">
        <f t="shared" si="31"/>
        <v>Medium</v>
      </c>
    </row>
    <row r="500" spans="1:19" x14ac:dyDescent="0.35">
      <c r="A500" t="s">
        <v>865</v>
      </c>
      <c r="B500">
        <v>58</v>
      </c>
      <c r="C500" t="str">
        <f t="shared" si="28"/>
        <v>55-65</v>
      </c>
      <c r="D500" t="s">
        <v>14</v>
      </c>
      <c r="E500" t="s">
        <v>52</v>
      </c>
      <c r="F500">
        <v>51.5</v>
      </c>
      <c r="G500">
        <v>8</v>
      </c>
      <c r="H500">
        <f>Table1[[#This Row],[total_orders]]*Table1[[#This Row],[avg_order_value]]</f>
        <v>412</v>
      </c>
      <c r="I500">
        <v>178</v>
      </c>
      <c r="J500">
        <v>0</v>
      </c>
      <c r="K500" t="s">
        <v>29</v>
      </c>
      <c r="L500">
        <v>46.6</v>
      </c>
      <c r="M500" t="str">
        <f t="shared" si="29"/>
        <v>Medium</v>
      </c>
      <c r="N500" s="1">
        <v>44251</v>
      </c>
      <c r="O500" s="1" t="str">
        <f>IF(YEAR(Table1[[#This Row],[customer_since]])&gt;=2023, "New",IF(YEAR(Table1[[#This Row],[customer_since]])&gt;=2021, "Medium", "Long term"))</f>
        <v>Medium</v>
      </c>
      <c r="P500">
        <v>92</v>
      </c>
      <c r="Q500" t="str">
        <f t="shared" si="30"/>
        <v>High</v>
      </c>
      <c r="R500">
        <v>0.45</v>
      </c>
      <c r="S500" t="str">
        <f t="shared" si="31"/>
        <v>Medium</v>
      </c>
    </row>
    <row r="501" spans="1:19" x14ac:dyDescent="0.35">
      <c r="A501" t="s">
        <v>2075</v>
      </c>
      <c r="B501">
        <v>21</v>
      </c>
      <c r="C501" t="str">
        <f t="shared" si="28"/>
        <v>18-25</v>
      </c>
      <c r="D501" t="s">
        <v>21</v>
      </c>
      <c r="E501" t="s">
        <v>26</v>
      </c>
      <c r="F501">
        <v>146.44</v>
      </c>
      <c r="G501">
        <v>9</v>
      </c>
      <c r="H501">
        <f>Table1[[#This Row],[total_orders]]*Table1[[#This Row],[avg_order_value]]</f>
        <v>1317.96</v>
      </c>
      <c r="I501">
        <v>226</v>
      </c>
      <c r="J501">
        <v>0</v>
      </c>
      <c r="K501" t="s">
        <v>23</v>
      </c>
      <c r="L501">
        <v>27.8</v>
      </c>
      <c r="M501" t="str">
        <f t="shared" si="29"/>
        <v>Medium</v>
      </c>
      <c r="N501" s="1">
        <v>44688</v>
      </c>
      <c r="O501" s="1" t="str">
        <f>IF(YEAR(Table1[[#This Row],[customer_since]])&gt;=2023, "New",IF(YEAR(Table1[[#This Row],[customer_since]])&gt;=2021, "Medium", "Long term"))</f>
        <v>Medium</v>
      </c>
      <c r="P501">
        <v>18</v>
      </c>
      <c r="Q501" t="str">
        <f t="shared" si="30"/>
        <v>Low</v>
      </c>
      <c r="R501">
        <v>0.72</v>
      </c>
      <c r="S501" t="str">
        <f t="shared" si="31"/>
        <v>High</v>
      </c>
    </row>
    <row r="502" spans="1:19" x14ac:dyDescent="0.35">
      <c r="A502" t="s">
        <v>2075</v>
      </c>
      <c r="B502">
        <v>49</v>
      </c>
      <c r="C502" t="str">
        <f t="shared" si="28"/>
        <v>46-55</v>
      </c>
      <c r="D502" t="s">
        <v>14</v>
      </c>
      <c r="E502" t="s">
        <v>15</v>
      </c>
      <c r="F502">
        <v>179.05</v>
      </c>
      <c r="G502">
        <v>7</v>
      </c>
      <c r="H502">
        <f>Table1[[#This Row],[total_orders]]*Table1[[#This Row],[avg_order_value]]</f>
        <v>1253.3500000000001</v>
      </c>
      <c r="I502">
        <v>107</v>
      </c>
      <c r="J502">
        <v>0</v>
      </c>
      <c r="K502" t="s">
        <v>29</v>
      </c>
      <c r="L502">
        <v>96.5</v>
      </c>
      <c r="M502" t="str">
        <f t="shared" si="29"/>
        <v>High</v>
      </c>
      <c r="N502" s="1">
        <v>44447</v>
      </c>
      <c r="O502" s="1" t="str">
        <f>IF(YEAR(Table1[[#This Row],[customer_since]])&gt;=2023, "New",IF(YEAR(Table1[[#This Row],[customer_since]])&gt;=2021, "Medium", "Long term"))</f>
        <v>Medium</v>
      </c>
      <c r="P502">
        <v>32</v>
      </c>
      <c r="Q502" t="str">
        <f t="shared" si="30"/>
        <v>Low</v>
      </c>
      <c r="R502">
        <v>0.06</v>
      </c>
      <c r="S502" t="str">
        <f t="shared" si="31"/>
        <v>Low</v>
      </c>
    </row>
    <row r="503" spans="1:19" x14ac:dyDescent="0.35">
      <c r="A503" t="s">
        <v>597</v>
      </c>
      <c r="B503">
        <v>50</v>
      </c>
      <c r="C503" t="str">
        <f t="shared" si="28"/>
        <v>46-55</v>
      </c>
      <c r="D503" t="s">
        <v>21</v>
      </c>
      <c r="E503" t="s">
        <v>22</v>
      </c>
      <c r="F503">
        <v>90.53</v>
      </c>
      <c r="G503">
        <v>6</v>
      </c>
      <c r="H503">
        <f>Table1[[#This Row],[total_orders]]*Table1[[#This Row],[avg_order_value]]</f>
        <v>543.18000000000006</v>
      </c>
      <c r="I503">
        <v>291</v>
      </c>
      <c r="J503">
        <v>0</v>
      </c>
      <c r="K503" t="s">
        <v>29</v>
      </c>
      <c r="L503">
        <v>75.7</v>
      </c>
      <c r="M503" t="str">
        <f t="shared" si="29"/>
        <v>High</v>
      </c>
      <c r="N503" s="1">
        <v>45549</v>
      </c>
      <c r="O503" s="1" t="str">
        <f>IF(YEAR(Table1[[#This Row],[customer_since]])&gt;=2023, "New",IF(YEAR(Table1[[#This Row],[customer_since]])&gt;=2021, "Medium", "Long term"))</f>
        <v>New</v>
      </c>
      <c r="P503">
        <v>73</v>
      </c>
      <c r="Q503" t="str">
        <f t="shared" si="30"/>
        <v>High</v>
      </c>
      <c r="R503">
        <v>0.72</v>
      </c>
      <c r="S503" t="str">
        <f t="shared" si="31"/>
        <v>High</v>
      </c>
    </row>
    <row r="504" spans="1:19" x14ac:dyDescent="0.35">
      <c r="A504" t="s">
        <v>597</v>
      </c>
      <c r="B504">
        <v>53</v>
      </c>
      <c r="C504" t="str">
        <f t="shared" si="28"/>
        <v>46-55</v>
      </c>
      <c r="D504" t="s">
        <v>14</v>
      </c>
      <c r="E504" t="s">
        <v>50</v>
      </c>
      <c r="F504">
        <v>49.8</v>
      </c>
      <c r="G504">
        <v>11</v>
      </c>
      <c r="H504">
        <f>Table1[[#This Row],[total_orders]]*Table1[[#This Row],[avg_order_value]]</f>
        <v>547.79999999999995</v>
      </c>
      <c r="I504">
        <v>89</v>
      </c>
      <c r="J504">
        <v>0</v>
      </c>
      <c r="K504" t="s">
        <v>16</v>
      </c>
      <c r="L504">
        <v>25</v>
      </c>
      <c r="M504" t="str">
        <f t="shared" si="29"/>
        <v>Medium</v>
      </c>
      <c r="N504" s="1">
        <v>44924</v>
      </c>
      <c r="O504" s="1" t="str">
        <f>IF(YEAR(Table1[[#This Row],[customer_since]])&gt;=2023, "New",IF(YEAR(Table1[[#This Row],[customer_since]])&gt;=2021, "Medium", "Long term"))</f>
        <v>Medium</v>
      </c>
      <c r="P504">
        <v>83</v>
      </c>
      <c r="Q504" t="str">
        <f t="shared" si="30"/>
        <v>High</v>
      </c>
      <c r="R504">
        <v>0.08</v>
      </c>
      <c r="S504" t="str">
        <f t="shared" si="31"/>
        <v>Low</v>
      </c>
    </row>
    <row r="505" spans="1:19" x14ac:dyDescent="0.35">
      <c r="A505" t="s">
        <v>3490</v>
      </c>
      <c r="B505">
        <v>66</v>
      </c>
      <c r="C505" t="str">
        <f t="shared" si="28"/>
        <v>66-69</v>
      </c>
      <c r="D505" t="s">
        <v>14</v>
      </c>
      <c r="E505" t="s">
        <v>44</v>
      </c>
      <c r="F505">
        <v>24.86</v>
      </c>
      <c r="G505">
        <v>9</v>
      </c>
      <c r="H505">
        <f>Table1[[#This Row],[total_orders]]*Table1[[#This Row],[avg_order_value]]</f>
        <v>223.74</v>
      </c>
      <c r="I505">
        <v>64</v>
      </c>
      <c r="J505">
        <v>0</v>
      </c>
      <c r="K505" t="s">
        <v>23</v>
      </c>
      <c r="L505">
        <v>2.2999999999999998</v>
      </c>
      <c r="M505" t="str">
        <f t="shared" si="29"/>
        <v>Low</v>
      </c>
      <c r="N505" s="1">
        <v>45216</v>
      </c>
      <c r="O505" s="1" t="str">
        <f>IF(YEAR(Table1[[#This Row],[customer_since]])&gt;=2023, "New",IF(YEAR(Table1[[#This Row],[customer_since]])&gt;=2021, "Medium", "Long term"))</f>
        <v>New</v>
      </c>
      <c r="P505">
        <v>16</v>
      </c>
      <c r="Q505" t="str">
        <f t="shared" si="30"/>
        <v>Low</v>
      </c>
      <c r="R505">
        <v>0.42</v>
      </c>
      <c r="S505" t="str">
        <f t="shared" si="31"/>
        <v>Medium</v>
      </c>
    </row>
    <row r="506" spans="1:19" x14ac:dyDescent="0.35">
      <c r="A506" t="s">
        <v>557</v>
      </c>
      <c r="B506">
        <v>40</v>
      </c>
      <c r="C506" t="str">
        <f t="shared" si="28"/>
        <v>36-45</v>
      </c>
      <c r="D506" t="s">
        <v>14</v>
      </c>
      <c r="E506" t="s">
        <v>18</v>
      </c>
      <c r="F506">
        <v>47.02</v>
      </c>
      <c r="G506">
        <v>11</v>
      </c>
      <c r="H506">
        <f>Table1[[#This Row],[total_orders]]*Table1[[#This Row],[avg_order_value]]</f>
        <v>517.22</v>
      </c>
      <c r="I506">
        <v>249</v>
      </c>
      <c r="J506">
        <v>1</v>
      </c>
      <c r="K506" t="s">
        <v>29</v>
      </c>
      <c r="L506">
        <v>81</v>
      </c>
      <c r="M506" t="str">
        <f t="shared" si="29"/>
        <v>High</v>
      </c>
      <c r="N506" s="1">
        <v>45817</v>
      </c>
      <c r="O506" s="1" t="str">
        <f>IF(YEAR(Table1[[#This Row],[customer_since]])&gt;=2023, "New",IF(YEAR(Table1[[#This Row],[customer_since]])&gt;=2021, "Medium", "Long term"))</f>
        <v>New</v>
      </c>
      <c r="P506">
        <v>16</v>
      </c>
      <c r="Q506" t="str">
        <f t="shared" si="30"/>
        <v>Low</v>
      </c>
      <c r="R506">
        <v>0.6</v>
      </c>
      <c r="S506" t="str">
        <f t="shared" si="31"/>
        <v>High</v>
      </c>
    </row>
    <row r="507" spans="1:19" x14ac:dyDescent="0.35">
      <c r="A507" t="s">
        <v>2278</v>
      </c>
      <c r="B507">
        <v>29</v>
      </c>
      <c r="C507" t="str">
        <f t="shared" si="28"/>
        <v>26-35</v>
      </c>
      <c r="D507" t="s">
        <v>14</v>
      </c>
      <c r="E507" t="s">
        <v>50</v>
      </c>
      <c r="F507">
        <v>251.02</v>
      </c>
      <c r="G507">
        <v>9</v>
      </c>
      <c r="H507">
        <f>Table1[[#This Row],[total_orders]]*Table1[[#This Row],[avg_order_value]]</f>
        <v>2259.1800000000003</v>
      </c>
      <c r="I507">
        <v>319</v>
      </c>
      <c r="J507">
        <v>0</v>
      </c>
      <c r="K507" t="s">
        <v>16</v>
      </c>
      <c r="L507">
        <v>23.2</v>
      </c>
      <c r="M507" t="str">
        <f t="shared" si="29"/>
        <v>Medium</v>
      </c>
      <c r="N507" s="1">
        <v>45150</v>
      </c>
      <c r="O507" s="1" t="str">
        <f>IF(YEAR(Table1[[#This Row],[customer_since]])&gt;=2023, "New",IF(YEAR(Table1[[#This Row],[customer_since]])&gt;=2021, "Medium", "Long term"))</f>
        <v>New</v>
      </c>
      <c r="P507">
        <v>57</v>
      </c>
      <c r="Q507" t="str">
        <f t="shared" si="30"/>
        <v>Medium</v>
      </c>
      <c r="R507">
        <v>0.12</v>
      </c>
      <c r="S507" t="str">
        <f t="shared" si="31"/>
        <v>Low</v>
      </c>
    </row>
    <row r="508" spans="1:19" x14ac:dyDescent="0.35">
      <c r="A508" t="s">
        <v>2278</v>
      </c>
      <c r="B508">
        <v>42</v>
      </c>
      <c r="C508" t="str">
        <f t="shared" si="28"/>
        <v>36-45</v>
      </c>
      <c r="D508" t="s">
        <v>21</v>
      </c>
      <c r="E508" t="s">
        <v>50</v>
      </c>
      <c r="F508">
        <v>116.37</v>
      </c>
      <c r="G508">
        <v>6</v>
      </c>
      <c r="H508">
        <f>Table1[[#This Row],[total_orders]]*Table1[[#This Row],[avg_order_value]]</f>
        <v>698.22</v>
      </c>
      <c r="I508">
        <v>66</v>
      </c>
      <c r="J508">
        <v>0</v>
      </c>
      <c r="K508" t="s">
        <v>16</v>
      </c>
      <c r="L508">
        <v>65.099999999999994</v>
      </c>
      <c r="M508" t="str">
        <f t="shared" si="29"/>
        <v>High</v>
      </c>
      <c r="N508" s="1">
        <v>45634</v>
      </c>
      <c r="O508" s="1" t="str">
        <f>IF(YEAR(Table1[[#This Row],[customer_since]])&gt;=2023, "New",IF(YEAR(Table1[[#This Row],[customer_since]])&gt;=2021, "Medium", "Long term"))</f>
        <v>New</v>
      </c>
      <c r="P508">
        <v>46</v>
      </c>
      <c r="Q508" t="str">
        <f t="shared" si="30"/>
        <v>Medium</v>
      </c>
      <c r="R508">
        <v>0.09</v>
      </c>
      <c r="S508" t="str">
        <f t="shared" si="31"/>
        <v>Low</v>
      </c>
    </row>
    <row r="509" spans="1:19" x14ac:dyDescent="0.35">
      <c r="A509" t="s">
        <v>3465</v>
      </c>
      <c r="B509">
        <v>64</v>
      </c>
      <c r="C509" t="str">
        <f t="shared" si="28"/>
        <v>55-65</v>
      </c>
      <c r="D509" t="s">
        <v>14</v>
      </c>
      <c r="E509" t="s">
        <v>52</v>
      </c>
      <c r="F509">
        <v>232.1</v>
      </c>
      <c r="G509">
        <v>12</v>
      </c>
      <c r="H509">
        <f>Table1[[#This Row],[total_orders]]*Table1[[#This Row],[avg_order_value]]</f>
        <v>2785.2</v>
      </c>
      <c r="I509">
        <v>116</v>
      </c>
      <c r="J509">
        <v>0</v>
      </c>
      <c r="K509" t="s">
        <v>16</v>
      </c>
      <c r="L509">
        <v>15.8</v>
      </c>
      <c r="M509" t="str">
        <f t="shared" si="29"/>
        <v>Low</v>
      </c>
      <c r="N509" s="1">
        <v>44673</v>
      </c>
      <c r="O509" s="1" t="str">
        <f>IF(YEAR(Table1[[#This Row],[customer_since]])&gt;=2023, "New",IF(YEAR(Table1[[#This Row],[customer_since]])&gt;=2021, "Medium", "Long term"))</f>
        <v>Medium</v>
      </c>
      <c r="P509">
        <v>22</v>
      </c>
      <c r="Q509" t="str">
        <f t="shared" si="30"/>
        <v>Low</v>
      </c>
      <c r="R509">
        <v>0.28000000000000003</v>
      </c>
      <c r="S509" t="str">
        <f t="shared" si="31"/>
        <v>Medium</v>
      </c>
    </row>
    <row r="510" spans="1:19" x14ac:dyDescent="0.35">
      <c r="A510" t="s">
        <v>1315</v>
      </c>
      <c r="B510">
        <v>44</v>
      </c>
      <c r="C510" t="str">
        <f t="shared" si="28"/>
        <v>36-45</v>
      </c>
      <c r="D510" t="s">
        <v>14</v>
      </c>
      <c r="E510" t="s">
        <v>18</v>
      </c>
      <c r="F510">
        <v>65.63</v>
      </c>
      <c r="G510">
        <v>3</v>
      </c>
      <c r="H510">
        <f>Table1[[#This Row],[total_orders]]*Table1[[#This Row],[avg_order_value]]</f>
        <v>196.89</v>
      </c>
      <c r="I510">
        <v>229</v>
      </c>
      <c r="J510">
        <v>0</v>
      </c>
      <c r="K510" t="s">
        <v>29</v>
      </c>
      <c r="L510">
        <v>24.7</v>
      </c>
      <c r="M510" t="str">
        <f t="shared" si="29"/>
        <v>Medium</v>
      </c>
      <c r="N510" s="1">
        <v>44233</v>
      </c>
      <c r="O510" s="1" t="str">
        <f>IF(YEAR(Table1[[#This Row],[customer_since]])&gt;=2023, "New",IF(YEAR(Table1[[#This Row],[customer_since]])&gt;=2021, "Medium", "Long term"))</f>
        <v>Medium</v>
      </c>
      <c r="P510">
        <v>84</v>
      </c>
      <c r="Q510" t="str">
        <f t="shared" si="30"/>
        <v>High</v>
      </c>
      <c r="R510">
        <v>0.3</v>
      </c>
      <c r="S510" t="str">
        <f t="shared" si="31"/>
        <v>Medium</v>
      </c>
    </row>
    <row r="511" spans="1:19" x14ac:dyDescent="0.35">
      <c r="A511" t="s">
        <v>1315</v>
      </c>
      <c r="B511">
        <v>47</v>
      </c>
      <c r="C511" t="str">
        <f t="shared" si="28"/>
        <v>46-55</v>
      </c>
      <c r="D511" t="s">
        <v>14</v>
      </c>
      <c r="E511" t="s">
        <v>18</v>
      </c>
      <c r="F511">
        <v>261.43</v>
      </c>
      <c r="G511">
        <v>14</v>
      </c>
      <c r="H511">
        <f>Table1[[#This Row],[total_orders]]*Table1[[#This Row],[avg_order_value]]</f>
        <v>3660.02</v>
      </c>
      <c r="I511">
        <v>37</v>
      </c>
      <c r="J511">
        <v>0</v>
      </c>
      <c r="K511" t="s">
        <v>16</v>
      </c>
      <c r="L511">
        <v>54</v>
      </c>
      <c r="M511" t="str">
        <f t="shared" si="29"/>
        <v>High</v>
      </c>
      <c r="N511" s="1">
        <v>45046</v>
      </c>
      <c r="O511" s="1" t="str">
        <f>IF(YEAR(Table1[[#This Row],[customer_since]])&gt;=2023, "New",IF(YEAR(Table1[[#This Row],[customer_since]])&gt;=2021, "Medium", "Long term"))</f>
        <v>New</v>
      </c>
      <c r="P511">
        <v>98</v>
      </c>
      <c r="Q511" t="str">
        <f t="shared" si="30"/>
        <v>High</v>
      </c>
      <c r="R511">
        <v>0.01</v>
      </c>
      <c r="S511" t="str">
        <f t="shared" si="31"/>
        <v>Low</v>
      </c>
    </row>
    <row r="512" spans="1:19" x14ac:dyDescent="0.35">
      <c r="A512" t="s">
        <v>2225</v>
      </c>
      <c r="B512">
        <v>35</v>
      </c>
      <c r="C512" t="str">
        <f t="shared" si="28"/>
        <v>26-35</v>
      </c>
      <c r="D512" t="s">
        <v>14</v>
      </c>
      <c r="E512" t="s">
        <v>50</v>
      </c>
      <c r="F512">
        <v>125.01</v>
      </c>
      <c r="G512">
        <v>11</v>
      </c>
      <c r="H512">
        <f>Table1[[#This Row],[total_orders]]*Table1[[#This Row],[avg_order_value]]</f>
        <v>1375.1100000000001</v>
      </c>
      <c r="I512">
        <v>217</v>
      </c>
      <c r="J512">
        <v>0</v>
      </c>
      <c r="K512" t="s">
        <v>19</v>
      </c>
      <c r="L512">
        <v>79.5</v>
      </c>
      <c r="M512" t="str">
        <f t="shared" si="29"/>
        <v>High</v>
      </c>
      <c r="N512" s="1">
        <v>44412</v>
      </c>
      <c r="O512" s="1" t="str">
        <f>IF(YEAR(Table1[[#This Row],[customer_since]])&gt;=2023, "New",IF(YEAR(Table1[[#This Row],[customer_since]])&gt;=2021, "Medium", "Long term"))</f>
        <v>Medium</v>
      </c>
      <c r="P512">
        <v>79</v>
      </c>
      <c r="Q512" t="str">
        <f t="shared" si="30"/>
        <v>High</v>
      </c>
      <c r="R512">
        <v>0.28000000000000003</v>
      </c>
      <c r="S512" t="str">
        <f t="shared" si="31"/>
        <v>Medium</v>
      </c>
    </row>
    <row r="513" spans="1:19" x14ac:dyDescent="0.35">
      <c r="A513" t="s">
        <v>2225</v>
      </c>
      <c r="B513">
        <v>69</v>
      </c>
      <c r="C513" t="str">
        <f t="shared" si="28"/>
        <v>66-69</v>
      </c>
      <c r="D513" t="s">
        <v>21</v>
      </c>
      <c r="E513" t="s">
        <v>28</v>
      </c>
      <c r="F513">
        <v>157.84</v>
      </c>
      <c r="G513">
        <v>8</v>
      </c>
      <c r="H513">
        <f>Table1[[#This Row],[total_orders]]*Table1[[#This Row],[avg_order_value]]</f>
        <v>1262.72</v>
      </c>
      <c r="I513">
        <v>322</v>
      </c>
      <c r="J513">
        <v>0</v>
      </c>
      <c r="K513" t="s">
        <v>40</v>
      </c>
      <c r="L513">
        <v>41.7</v>
      </c>
      <c r="M513" t="str">
        <f t="shared" si="29"/>
        <v>Medium</v>
      </c>
      <c r="N513" s="1">
        <v>45143</v>
      </c>
      <c r="O513" s="1" t="str">
        <f>IF(YEAR(Table1[[#This Row],[customer_since]])&gt;=2023, "New",IF(YEAR(Table1[[#This Row],[customer_since]])&gt;=2021, "Medium", "Long term"))</f>
        <v>New</v>
      </c>
      <c r="P513">
        <v>13</v>
      </c>
      <c r="Q513" t="str">
        <f t="shared" si="30"/>
        <v>Low</v>
      </c>
      <c r="R513">
        <v>0.15</v>
      </c>
      <c r="S513" t="str">
        <f t="shared" si="31"/>
        <v>Low</v>
      </c>
    </row>
    <row r="514" spans="1:19" x14ac:dyDescent="0.35">
      <c r="A514" t="s">
        <v>1197</v>
      </c>
      <c r="B514">
        <v>22</v>
      </c>
      <c r="C514" t="str">
        <f t="shared" ref="C514:C577" si="32">IF(B514&lt;=25,"18-25",IF(B514&lt;=35,"26-35",IF(B514&lt;=45,"36-45",IF(B514&lt;=55,"46-55",IF(B514&lt;=65,"55-65","66-69")))))</f>
        <v>18-25</v>
      </c>
      <c r="D514" t="s">
        <v>14</v>
      </c>
      <c r="E514" t="s">
        <v>50</v>
      </c>
      <c r="F514">
        <v>157.46</v>
      </c>
      <c r="G514">
        <v>14</v>
      </c>
      <c r="H514">
        <f>Table1[[#This Row],[total_orders]]*Table1[[#This Row],[avg_order_value]]</f>
        <v>2204.44</v>
      </c>
      <c r="I514">
        <v>44</v>
      </c>
      <c r="J514">
        <v>0</v>
      </c>
      <c r="K514" t="s">
        <v>19</v>
      </c>
      <c r="L514">
        <v>78.900000000000006</v>
      </c>
      <c r="M514" t="str">
        <f t="shared" ref="M514:M577" si="33">IF(L514&lt;=20,"Low",IF(L514&lt;=50,"Medium","High"))</f>
        <v>High</v>
      </c>
      <c r="N514" s="1">
        <v>45464</v>
      </c>
      <c r="O514" s="1" t="str">
        <f>IF(YEAR(Table1[[#This Row],[customer_since]])&gt;=2023, "New",IF(YEAR(Table1[[#This Row],[customer_since]])&gt;=2021, "Medium", "Long term"))</f>
        <v>New</v>
      </c>
      <c r="P514">
        <v>49</v>
      </c>
      <c r="Q514" t="str">
        <f t="shared" ref="Q514:Q577" si="34">IF(P514&lt;=33,"Low",IF(P514&lt;=66,"Medium","High"))</f>
        <v>Medium</v>
      </c>
      <c r="R514">
        <v>0.31</v>
      </c>
      <c r="S514" t="str">
        <f t="shared" ref="S514:S577" si="35">IF(R514&lt;=0.2,"Low",IF(R514&lt;=0.5,"Medium","High"))</f>
        <v>Medium</v>
      </c>
    </row>
    <row r="515" spans="1:19" x14ac:dyDescent="0.35">
      <c r="A515" t="s">
        <v>3610</v>
      </c>
      <c r="B515">
        <v>19</v>
      </c>
      <c r="C515" t="str">
        <f t="shared" si="32"/>
        <v>18-25</v>
      </c>
      <c r="D515" t="s">
        <v>21</v>
      </c>
      <c r="E515" t="s">
        <v>37</v>
      </c>
      <c r="F515">
        <v>106.57</v>
      </c>
      <c r="G515">
        <v>7</v>
      </c>
      <c r="H515">
        <f>Table1[[#This Row],[total_orders]]*Table1[[#This Row],[avg_order_value]]</f>
        <v>745.99</v>
      </c>
      <c r="I515">
        <v>42</v>
      </c>
      <c r="J515">
        <v>0</v>
      </c>
      <c r="K515" t="s">
        <v>19</v>
      </c>
      <c r="L515">
        <v>51.7</v>
      </c>
      <c r="M515" t="str">
        <f t="shared" si="33"/>
        <v>High</v>
      </c>
      <c r="N515" s="1">
        <v>44919</v>
      </c>
      <c r="O515" s="1" t="str">
        <f>IF(YEAR(Table1[[#This Row],[customer_since]])&gt;=2023, "New",IF(YEAR(Table1[[#This Row],[customer_since]])&gt;=2021, "Medium", "Long term"))</f>
        <v>Medium</v>
      </c>
      <c r="P515">
        <v>94</v>
      </c>
      <c r="Q515" t="str">
        <f t="shared" si="34"/>
        <v>High</v>
      </c>
      <c r="R515">
        <v>0.13</v>
      </c>
      <c r="S515" t="str">
        <f t="shared" si="35"/>
        <v>Low</v>
      </c>
    </row>
    <row r="516" spans="1:19" x14ac:dyDescent="0.35">
      <c r="A516" t="s">
        <v>1005</v>
      </c>
      <c r="B516">
        <v>68</v>
      </c>
      <c r="C516" t="str">
        <f t="shared" si="32"/>
        <v>66-69</v>
      </c>
      <c r="D516" t="s">
        <v>21</v>
      </c>
      <c r="E516" t="s">
        <v>22</v>
      </c>
      <c r="F516">
        <v>65.66</v>
      </c>
      <c r="G516">
        <v>10</v>
      </c>
      <c r="H516">
        <f>Table1[[#This Row],[total_orders]]*Table1[[#This Row],[avg_order_value]]</f>
        <v>656.59999999999991</v>
      </c>
      <c r="I516">
        <v>224</v>
      </c>
      <c r="J516">
        <v>0</v>
      </c>
      <c r="K516" t="s">
        <v>16</v>
      </c>
      <c r="L516">
        <v>45.6</v>
      </c>
      <c r="M516" t="str">
        <f t="shared" si="33"/>
        <v>Medium</v>
      </c>
      <c r="N516" s="1">
        <v>44737</v>
      </c>
      <c r="O516" s="1" t="str">
        <f>IF(YEAR(Table1[[#This Row],[customer_since]])&gt;=2023, "New",IF(YEAR(Table1[[#This Row],[customer_since]])&gt;=2021, "Medium", "Long term"))</f>
        <v>Medium</v>
      </c>
      <c r="P516">
        <v>85</v>
      </c>
      <c r="Q516" t="str">
        <f t="shared" si="34"/>
        <v>High</v>
      </c>
      <c r="R516">
        <v>0.27</v>
      </c>
      <c r="S516" t="str">
        <f t="shared" si="35"/>
        <v>Medium</v>
      </c>
    </row>
    <row r="517" spans="1:19" x14ac:dyDescent="0.35">
      <c r="A517" t="s">
        <v>2314</v>
      </c>
      <c r="B517">
        <v>65</v>
      </c>
      <c r="C517" t="str">
        <f t="shared" si="32"/>
        <v>55-65</v>
      </c>
      <c r="D517" t="s">
        <v>14</v>
      </c>
      <c r="E517" t="s">
        <v>35</v>
      </c>
      <c r="F517">
        <v>77.58</v>
      </c>
      <c r="G517">
        <v>11</v>
      </c>
      <c r="H517">
        <f>Table1[[#This Row],[total_orders]]*Table1[[#This Row],[avg_order_value]]</f>
        <v>853.38</v>
      </c>
      <c r="I517">
        <v>237</v>
      </c>
      <c r="J517">
        <v>0</v>
      </c>
      <c r="K517" t="s">
        <v>19</v>
      </c>
      <c r="L517">
        <v>54.5</v>
      </c>
      <c r="M517" t="str">
        <f t="shared" si="33"/>
        <v>High</v>
      </c>
      <c r="N517" s="1">
        <v>44376</v>
      </c>
      <c r="O517" s="1" t="str">
        <f>IF(YEAR(Table1[[#This Row],[customer_since]])&gt;=2023, "New",IF(YEAR(Table1[[#This Row],[customer_since]])&gt;=2021, "Medium", "Long term"))</f>
        <v>Medium</v>
      </c>
      <c r="P517">
        <v>45</v>
      </c>
      <c r="Q517" t="str">
        <f t="shared" si="34"/>
        <v>Medium</v>
      </c>
      <c r="R517">
        <v>0.11</v>
      </c>
      <c r="S517" t="str">
        <f t="shared" si="35"/>
        <v>Low</v>
      </c>
    </row>
    <row r="518" spans="1:19" x14ac:dyDescent="0.35">
      <c r="A518" t="s">
        <v>2314</v>
      </c>
      <c r="B518">
        <v>28</v>
      </c>
      <c r="C518" t="str">
        <f t="shared" si="32"/>
        <v>26-35</v>
      </c>
      <c r="D518" t="s">
        <v>14</v>
      </c>
      <c r="E518" t="s">
        <v>22</v>
      </c>
      <c r="F518">
        <v>158.9</v>
      </c>
      <c r="G518">
        <v>5</v>
      </c>
      <c r="H518">
        <f>Table1[[#This Row],[total_orders]]*Table1[[#This Row],[avg_order_value]]</f>
        <v>794.5</v>
      </c>
      <c r="I518">
        <v>169</v>
      </c>
      <c r="J518">
        <v>0</v>
      </c>
      <c r="K518" t="s">
        <v>19</v>
      </c>
      <c r="L518">
        <v>41</v>
      </c>
      <c r="M518" t="str">
        <f t="shared" si="33"/>
        <v>Medium</v>
      </c>
      <c r="N518" s="1">
        <v>44128</v>
      </c>
      <c r="O518" s="1" t="str">
        <f>IF(YEAR(Table1[[#This Row],[customer_since]])&gt;=2023, "New",IF(YEAR(Table1[[#This Row],[customer_since]])&gt;=2021, "Medium", "Long term"))</f>
        <v>Long term</v>
      </c>
      <c r="P518">
        <v>21</v>
      </c>
      <c r="Q518" t="str">
        <f t="shared" si="34"/>
        <v>Low</v>
      </c>
      <c r="R518">
        <v>0.09</v>
      </c>
      <c r="S518" t="str">
        <f t="shared" si="35"/>
        <v>Low</v>
      </c>
    </row>
    <row r="519" spans="1:19" x14ac:dyDescent="0.35">
      <c r="A519" t="s">
        <v>2113</v>
      </c>
      <c r="B519">
        <v>20</v>
      </c>
      <c r="C519" t="str">
        <f t="shared" si="32"/>
        <v>18-25</v>
      </c>
      <c r="D519" t="s">
        <v>21</v>
      </c>
      <c r="E519" t="s">
        <v>22</v>
      </c>
      <c r="F519">
        <v>18.190000000000001</v>
      </c>
      <c r="G519">
        <v>8</v>
      </c>
      <c r="H519">
        <f>Table1[[#This Row],[total_orders]]*Table1[[#This Row],[avg_order_value]]</f>
        <v>145.52000000000001</v>
      </c>
      <c r="I519">
        <v>278</v>
      </c>
      <c r="J519">
        <v>0</v>
      </c>
      <c r="K519" t="s">
        <v>40</v>
      </c>
      <c r="L519">
        <v>79.3</v>
      </c>
      <c r="M519" t="str">
        <f t="shared" si="33"/>
        <v>High</v>
      </c>
      <c r="N519" s="1">
        <v>44113</v>
      </c>
      <c r="O519" s="1" t="str">
        <f>IF(YEAR(Table1[[#This Row],[customer_since]])&gt;=2023, "New",IF(YEAR(Table1[[#This Row],[customer_since]])&gt;=2021, "Medium", "Long term"))</f>
        <v>Long term</v>
      </c>
      <c r="P519">
        <v>9</v>
      </c>
      <c r="Q519" t="str">
        <f t="shared" si="34"/>
        <v>Low</v>
      </c>
      <c r="R519">
        <v>7.0000000000000007E-2</v>
      </c>
      <c r="S519" t="str">
        <f t="shared" si="35"/>
        <v>Low</v>
      </c>
    </row>
    <row r="520" spans="1:19" x14ac:dyDescent="0.35">
      <c r="A520" t="s">
        <v>869</v>
      </c>
      <c r="B520">
        <v>55</v>
      </c>
      <c r="C520" t="str">
        <f t="shared" si="32"/>
        <v>46-55</v>
      </c>
      <c r="D520" t="s">
        <v>14</v>
      </c>
      <c r="E520" t="s">
        <v>52</v>
      </c>
      <c r="G520">
        <v>13</v>
      </c>
      <c r="H520">
        <f>Table1[[#This Row],[total_orders]]*Table1[[#This Row],[avg_order_value]]</f>
        <v>0</v>
      </c>
      <c r="I520">
        <v>69</v>
      </c>
      <c r="J520">
        <v>0</v>
      </c>
      <c r="K520" t="s">
        <v>23</v>
      </c>
      <c r="L520">
        <v>97.3</v>
      </c>
      <c r="M520" t="str">
        <f t="shared" si="33"/>
        <v>High</v>
      </c>
      <c r="N520" s="1">
        <v>44360</v>
      </c>
      <c r="O520" s="1" t="str">
        <f>IF(YEAR(Table1[[#This Row],[customer_since]])&gt;=2023, "New",IF(YEAR(Table1[[#This Row],[customer_since]])&gt;=2021, "Medium", "Long term"))</f>
        <v>Medium</v>
      </c>
      <c r="P520">
        <v>59</v>
      </c>
      <c r="Q520" t="str">
        <f t="shared" si="34"/>
        <v>Medium</v>
      </c>
      <c r="R520">
        <v>0.15</v>
      </c>
      <c r="S520" t="str">
        <f t="shared" si="35"/>
        <v>Low</v>
      </c>
    </row>
    <row r="521" spans="1:19" x14ac:dyDescent="0.35">
      <c r="A521" t="s">
        <v>962</v>
      </c>
      <c r="B521">
        <v>74</v>
      </c>
      <c r="C521" t="str">
        <f t="shared" si="32"/>
        <v>66-69</v>
      </c>
      <c r="D521" t="s">
        <v>14</v>
      </c>
      <c r="E521" t="s">
        <v>35</v>
      </c>
      <c r="F521">
        <v>86.18</v>
      </c>
      <c r="G521">
        <v>9</v>
      </c>
      <c r="H521">
        <f>Table1[[#This Row],[total_orders]]*Table1[[#This Row],[avg_order_value]]</f>
        <v>775.62000000000012</v>
      </c>
      <c r="I521">
        <v>294</v>
      </c>
      <c r="J521">
        <v>0</v>
      </c>
      <c r="K521" t="s">
        <v>16</v>
      </c>
      <c r="L521">
        <v>30</v>
      </c>
      <c r="M521" t="str">
        <f t="shared" si="33"/>
        <v>Medium</v>
      </c>
      <c r="N521" s="1">
        <v>44304</v>
      </c>
      <c r="O521" s="1" t="str">
        <f>IF(YEAR(Table1[[#This Row],[customer_since]])&gt;=2023, "New",IF(YEAR(Table1[[#This Row],[customer_since]])&gt;=2021, "Medium", "Long term"))</f>
        <v>Medium</v>
      </c>
      <c r="P521">
        <v>75</v>
      </c>
      <c r="Q521" t="str">
        <f t="shared" si="34"/>
        <v>High</v>
      </c>
      <c r="R521">
        <v>0.22</v>
      </c>
      <c r="S521" t="str">
        <f t="shared" si="35"/>
        <v>Medium</v>
      </c>
    </row>
    <row r="522" spans="1:19" x14ac:dyDescent="0.35">
      <c r="A522" t="s">
        <v>519</v>
      </c>
      <c r="B522">
        <v>54</v>
      </c>
      <c r="C522" t="str">
        <f t="shared" si="32"/>
        <v>46-55</v>
      </c>
      <c r="D522" t="s">
        <v>21</v>
      </c>
      <c r="E522" t="s">
        <v>26</v>
      </c>
      <c r="F522">
        <v>83.49</v>
      </c>
      <c r="G522">
        <v>11</v>
      </c>
      <c r="H522">
        <f>Table1[[#This Row],[total_orders]]*Table1[[#This Row],[avg_order_value]]</f>
        <v>918.39</v>
      </c>
      <c r="I522">
        <v>298</v>
      </c>
      <c r="J522">
        <v>0</v>
      </c>
      <c r="K522" t="s">
        <v>19</v>
      </c>
      <c r="L522">
        <v>74.8</v>
      </c>
      <c r="M522" t="str">
        <f t="shared" si="33"/>
        <v>High</v>
      </c>
      <c r="N522" s="1">
        <v>44430</v>
      </c>
      <c r="O522" s="1" t="str">
        <f>IF(YEAR(Table1[[#This Row],[customer_since]])&gt;=2023, "New",IF(YEAR(Table1[[#This Row],[customer_since]])&gt;=2021, "Medium", "Long term"))</f>
        <v>Medium</v>
      </c>
      <c r="P522">
        <v>43</v>
      </c>
      <c r="Q522" t="str">
        <f t="shared" si="34"/>
        <v>Medium</v>
      </c>
      <c r="R522">
        <v>0.19</v>
      </c>
      <c r="S522" t="str">
        <f t="shared" si="35"/>
        <v>Low</v>
      </c>
    </row>
    <row r="523" spans="1:19" x14ac:dyDescent="0.35">
      <c r="A523" t="s">
        <v>1220</v>
      </c>
      <c r="B523">
        <v>26</v>
      </c>
      <c r="C523" t="str">
        <f t="shared" si="32"/>
        <v>26-35</v>
      </c>
      <c r="D523" t="s">
        <v>25</v>
      </c>
      <c r="E523" t="s">
        <v>52</v>
      </c>
      <c r="F523">
        <v>253.08</v>
      </c>
      <c r="G523">
        <v>9</v>
      </c>
      <c r="H523">
        <f>Table1[[#This Row],[total_orders]]*Table1[[#This Row],[avg_order_value]]</f>
        <v>2277.7200000000003</v>
      </c>
      <c r="I523">
        <v>82</v>
      </c>
      <c r="J523">
        <v>0</v>
      </c>
      <c r="K523" t="s">
        <v>40</v>
      </c>
      <c r="L523">
        <v>18.3</v>
      </c>
      <c r="M523" t="str">
        <f t="shared" si="33"/>
        <v>Low</v>
      </c>
      <c r="N523" s="1">
        <v>44515</v>
      </c>
      <c r="O523" s="1" t="str">
        <f>IF(YEAR(Table1[[#This Row],[customer_since]])&gt;=2023, "New",IF(YEAR(Table1[[#This Row],[customer_since]])&gt;=2021, "Medium", "Long term"))</f>
        <v>Medium</v>
      </c>
      <c r="P523">
        <v>2</v>
      </c>
      <c r="Q523" t="str">
        <f t="shared" si="34"/>
        <v>Low</v>
      </c>
      <c r="R523">
        <v>0.48</v>
      </c>
      <c r="S523" t="str">
        <f t="shared" si="35"/>
        <v>Medium</v>
      </c>
    </row>
    <row r="524" spans="1:19" x14ac:dyDescent="0.35">
      <c r="A524" t="s">
        <v>1220</v>
      </c>
      <c r="B524">
        <v>76</v>
      </c>
      <c r="C524" t="str">
        <f t="shared" si="32"/>
        <v>66-69</v>
      </c>
      <c r="D524" t="s">
        <v>14</v>
      </c>
      <c r="E524" t="s">
        <v>52</v>
      </c>
      <c r="F524">
        <v>25.22</v>
      </c>
      <c r="G524">
        <v>16</v>
      </c>
      <c r="H524">
        <f>Table1[[#This Row],[total_orders]]*Table1[[#This Row],[avg_order_value]]</f>
        <v>403.52</v>
      </c>
      <c r="I524">
        <v>357</v>
      </c>
      <c r="J524">
        <v>0</v>
      </c>
      <c r="K524" t="s">
        <v>16</v>
      </c>
      <c r="L524">
        <v>61.3</v>
      </c>
      <c r="M524" t="str">
        <f t="shared" si="33"/>
        <v>High</v>
      </c>
      <c r="N524" s="1">
        <v>44753</v>
      </c>
      <c r="O524" s="1" t="str">
        <f>IF(YEAR(Table1[[#This Row],[customer_since]])&gt;=2023, "New",IF(YEAR(Table1[[#This Row],[customer_since]])&gt;=2021, "Medium", "Long term"))</f>
        <v>Medium</v>
      </c>
      <c r="P524">
        <v>94</v>
      </c>
      <c r="Q524" t="str">
        <f t="shared" si="34"/>
        <v>High</v>
      </c>
      <c r="R524">
        <v>0.47</v>
      </c>
      <c r="S524" t="str">
        <f t="shared" si="35"/>
        <v>Medium</v>
      </c>
    </row>
    <row r="525" spans="1:19" x14ac:dyDescent="0.35">
      <c r="A525" t="s">
        <v>1432</v>
      </c>
      <c r="B525">
        <v>62</v>
      </c>
      <c r="C525" t="str">
        <f t="shared" si="32"/>
        <v>55-65</v>
      </c>
      <c r="D525" t="s">
        <v>14</v>
      </c>
      <c r="E525" t="s">
        <v>35</v>
      </c>
      <c r="F525">
        <v>150.06</v>
      </c>
      <c r="G525">
        <v>10</v>
      </c>
      <c r="H525">
        <f>Table1[[#This Row],[total_orders]]*Table1[[#This Row],[avg_order_value]]</f>
        <v>1500.6</v>
      </c>
      <c r="I525">
        <v>289</v>
      </c>
      <c r="J525">
        <v>0</v>
      </c>
      <c r="K525" t="s">
        <v>16</v>
      </c>
      <c r="L525">
        <v>98.8</v>
      </c>
      <c r="M525" t="str">
        <f t="shared" si="33"/>
        <v>High</v>
      </c>
      <c r="N525" s="1">
        <v>44922</v>
      </c>
      <c r="O525" s="1" t="str">
        <f>IF(YEAR(Table1[[#This Row],[customer_since]])&gt;=2023, "New",IF(YEAR(Table1[[#This Row],[customer_since]])&gt;=2021, "Medium", "Long term"))</f>
        <v>Medium</v>
      </c>
      <c r="P525">
        <v>74</v>
      </c>
      <c r="Q525" t="str">
        <f t="shared" si="34"/>
        <v>High</v>
      </c>
      <c r="R525">
        <v>0.28999999999999998</v>
      </c>
      <c r="S525" t="str">
        <f t="shared" si="35"/>
        <v>Medium</v>
      </c>
    </row>
    <row r="526" spans="1:19" x14ac:dyDescent="0.35">
      <c r="A526" t="s">
        <v>269</v>
      </c>
      <c r="B526">
        <v>24</v>
      </c>
      <c r="C526" t="str">
        <f t="shared" si="32"/>
        <v>18-25</v>
      </c>
      <c r="D526" t="s">
        <v>14</v>
      </c>
      <c r="E526" t="s">
        <v>26</v>
      </c>
      <c r="G526">
        <v>6</v>
      </c>
      <c r="H526">
        <f>Table1[[#This Row],[total_orders]]*Table1[[#This Row],[avg_order_value]]</f>
        <v>0</v>
      </c>
      <c r="I526">
        <v>101</v>
      </c>
      <c r="J526">
        <v>0</v>
      </c>
      <c r="K526" t="s">
        <v>29</v>
      </c>
      <c r="L526">
        <v>41.3</v>
      </c>
      <c r="M526" t="str">
        <f t="shared" si="33"/>
        <v>Medium</v>
      </c>
      <c r="N526" s="1">
        <v>44052</v>
      </c>
      <c r="O526" s="1" t="str">
        <f>IF(YEAR(Table1[[#This Row],[customer_since]])&gt;=2023, "New",IF(YEAR(Table1[[#This Row],[customer_since]])&gt;=2021, "Medium", "Long term"))</f>
        <v>Long term</v>
      </c>
      <c r="P526">
        <v>45</v>
      </c>
      <c r="Q526" t="str">
        <f t="shared" si="34"/>
        <v>Medium</v>
      </c>
      <c r="R526">
        <v>0.26</v>
      </c>
      <c r="S526" t="str">
        <f t="shared" si="35"/>
        <v>Medium</v>
      </c>
    </row>
    <row r="527" spans="1:19" x14ac:dyDescent="0.35">
      <c r="A527" t="s">
        <v>269</v>
      </c>
      <c r="B527">
        <v>24</v>
      </c>
      <c r="C527" t="str">
        <f t="shared" si="32"/>
        <v>18-25</v>
      </c>
      <c r="D527" t="s">
        <v>21</v>
      </c>
      <c r="E527" t="s">
        <v>35</v>
      </c>
      <c r="F527">
        <v>75.98</v>
      </c>
      <c r="G527">
        <v>10</v>
      </c>
      <c r="H527">
        <f>Table1[[#This Row],[total_orders]]*Table1[[#This Row],[avg_order_value]]</f>
        <v>759.80000000000007</v>
      </c>
      <c r="I527">
        <v>282</v>
      </c>
      <c r="J527">
        <v>0</v>
      </c>
      <c r="K527" t="s">
        <v>16</v>
      </c>
      <c r="L527">
        <v>68.8</v>
      </c>
      <c r="M527" t="str">
        <f t="shared" si="33"/>
        <v>High</v>
      </c>
      <c r="N527" s="1">
        <v>44849</v>
      </c>
      <c r="O527" s="1" t="str">
        <f>IF(YEAR(Table1[[#This Row],[customer_since]])&gt;=2023, "New",IF(YEAR(Table1[[#This Row],[customer_since]])&gt;=2021, "Medium", "Long term"))</f>
        <v>Medium</v>
      </c>
      <c r="P527">
        <v>55</v>
      </c>
      <c r="Q527" t="str">
        <f t="shared" si="34"/>
        <v>Medium</v>
      </c>
      <c r="R527">
        <v>0.11</v>
      </c>
      <c r="S527" t="str">
        <f t="shared" si="35"/>
        <v>Low</v>
      </c>
    </row>
    <row r="528" spans="1:19" x14ac:dyDescent="0.35">
      <c r="A528" t="s">
        <v>269</v>
      </c>
      <c r="B528">
        <v>49</v>
      </c>
      <c r="C528" t="str">
        <f t="shared" si="32"/>
        <v>46-55</v>
      </c>
      <c r="D528" t="s">
        <v>25</v>
      </c>
      <c r="E528" t="s">
        <v>28</v>
      </c>
      <c r="F528">
        <v>58.28</v>
      </c>
      <c r="G528">
        <v>7</v>
      </c>
      <c r="H528">
        <f>Table1[[#This Row],[total_orders]]*Table1[[#This Row],[avg_order_value]]</f>
        <v>407.96000000000004</v>
      </c>
      <c r="I528">
        <v>228</v>
      </c>
      <c r="J528">
        <v>0</v>
      </c>
      <c r="K528" t="s">
        <v>40</v>
      </c>
      <c r="L528">
        <v>36.700000000000003</v>
      </c>
      <c r="M528" t="str">
        <f t="shared" si="33"/>
        <v>Medium</v>
      </c>
      <c r="N528" s="1">
        <v>44298</v>
      </c>
      <c r="O528" s="1" t="str">
        <f>IF(YEAR(Table1[[#This Row],[customer_since]])&gt;=2023, "New",IF(YEAR(Table1[[#This Row],[customer_since]])&gt;=2021, "Medium", "Long term"))</f>
        <v>Medium</v>
      </c>
      <c r="P528">
        <v>90</v>
      </c>
      <c r="Q528" t="str">
        <f t="shared" si="34"/>
        <v>High</v>
      </c>
      <c r="R528">
        <v>0.37</v>
      </c>
      <c r="S528" t="str">
        <f t="shared" si="35"/>
        <v>Medium</v>
      </c>
    </row>
    <row r="529" spans="1:19" x14ac:dyDescent="0.35">
      <c r="A529" t="s">
        <v>269</v>
      </c>
      <c r="B529">
        <v>63</v>
      </c>
      <c r="C529" t="str">
        <f t="shared" si="32"/>
        <v>55-65</v>
      </c>
      <c r="D529" t="s">
        <v>21</v>
      </c>
      <c r="E529" t="s">
        <v>15</v>
      </c>
      <c r="F529">
        <v>103.69</v>
      </c>
      <c r="G529">
        <v>12</v>
      </c>
      <c r="H529">
        <f>Table1[[#This Row],[total_orders]]*Table1[[#This Row],[avg_order_value]]</f>
        <v>1244.28</v>
      </c>
      <c r="I529">
        <v>312</v>
      </c>
      <c r="J529">
        <v>0</v>
      </c>
      <c r="K529" t="s">
        <v>19</v>
      </c>
      <c r="L529">
        <v>84.9</v>
      </c>
      <c r="M529" t="str">
        <f t="shared" si="33"/>
        <v>High</v>
      </c>
      <c r="N529" s="1">
        <v>45714</v>
      </c>
      <c r="O529" s="1" t="str">
        <f>IF(YEAR(Table1[[#This Row],[customer_since]])&gt;=2023, "New",IF(YEAR(Table1[[#This Row],[customer_since]])&gt;=2021, "Medium", "Long term"))</f>
        <v>New</v>
      </c>
      <c r="P529">
        <v>42</v>
      </c>
      <c r="Q529" t="str">
        <f t="shared" si="34"/>
        <v>Medium</v>
      </c>
      <c r="R529">
        <v>0.21</v>
      </c>
      <c r="S529" t="str">
        <f t="shared" si="35"/>
        <v>Medium</v>
      </c>
    </row>
    <row r="530" spans="1:19" x14ac:dyDescent="0.35">
      <c r="A530" t="s">
        <v>1334</v>
      </c>
      <c r="B530">
        <v>78</v>
      </c>
      <c r="C530" t="str">
        <f t="shared" si="32"/>
        <v>66-69</v>
      </c>
      <c r="D530" t="s">
        <v>21</v>
      </c>
      <c r="E530" t="s">
        <v>15</v>
      </c>
      <c r="F530">
        <v>54.24</v>
      </c>
      <c r="G530">
        <v>6</v>
      </c>
      <c r="H530">
        <f>Table1[[#This Row],[total_orders]]*Table1[[#This Row],[avg_order_value]]</f>
        <v>325.44</v>
      </c>
      <c r="I530">
        <v>219</v>
      </c>
      <c r="J530">
        <v>0</v>
      </c>
      <c r="K530" t="s">
        <v>19</v>
      </c>
      <c r="L530">
        <v>77</v>
      </c>
      <c r="M530" t="str">
        <f t="shared" si="33"/>
        <v>High</v>
      </c>
      <c r="N530" s="1">
        <v>44892</v>
      </c>
      <c r="O530" s="1" t="str">
        <f>IF(YEAR(Table1[[#This Row],[customer_since]])&gt;=2023, "New",IF(YEAR(Table1[[#This Row],[customer_since]])&gt;=2021, "Medium", "Long term"))</f>
        <v>Medium</v>
      </c>
      <c r="P530">
        <v>49</v>
      </c>
      <c r="Q530" t="str">
        <f t="shared" si="34"/>
        <v>Medium</v>
      </c>
      <c r="R530">
        <v>0.37</v>
      </c>
      <c r="S530" t="str">
        <f t="shared" si="35"/>
        <v>Medium</v>
      </c>
    </row>
    <row r="531" spans="1:19" x14ac:dyDescent="0.35">
      <c r="A531" t="s">
        <v>3368</v>
      </c>
      <c r="B531">
        <v>72</v>
      </c>
      <c r="C531" t="str">
        <f t="shared" si="32"/>
        <v>66-69</v>
      </c>
      <c r="D531" t="s">
        <v>21</v>
      </c>
      <c r="E531" t="s">
        <v>50</v>
      </c>
      <c r="F531">
        <v>124.13</v>
      </c>
      <c r="G531">
        <v>14</v>
      </c>
      <c r="H531">
        <f>Table1[[#This Row],[total_orders]]*Table1[[#This Row],[avg_order_value]]</f>
        <v>1737.82</v>
      </c>
      <c r="I531">
        <v>245</v>
      </c>
      <c r="J531">
        <v>0</v>
      </c>
      <c r="K531" t="s">
        <v>16</v>
      </c>
      <c r="L531">
        <v>45.2</v>
      </c>
      <c r="M531" t="str">
        <f t="shared" si="33"/>
        <v>Medium</v>
      </c>
      <c r="N531" s="1">
        <v>44626</v>
      </c>
      <c r="O531" s="1" t="str">
        <f>IF(YEAR(Table1[[#This Row],[customer_since]])&gt;=2023, "New",IF(YEAR(Table1[[#This Row],[customer_since]])&gt;=2021, "Medium", "Long term"))</f>
        <v>Medium</v>
      </c>
      <c r="P531">
        <v>24</v>
      </c>
      <c r="Q531" t="str">
        <f t="shared" si="34"/>
        <v>Low</v>
      </c>
      <c r="R531">
        <v>0.22</v>
      </c>
      <c r="S531" t="str">
        <f t="shared" si="35"/>
        <v>Medium</v>
      </c>
    </row>
    <row r="532" spans="1:19" x14ac:dyDescent="0.35">
      <c r="A532" t="s">
        <v>1574</v>
      </c>
      <c r="B532">
        <v>20</v>
      </c>
      <c r="C532" t="str">
        <f t="shared" si="32"/>
        <v>18-25</v>
      </c>
      <c r="D532" t="s">
        <v>14</v>
      </c>
      <c r="E532" t="s">
        <v>37</v>
      </c>
      <c r="F532">
        <v>177.36</v>
      </c>
      <c r="G532">
        <v>9</v>
      </c>
      <c r="H532">
        <f>Table1[[#This Row],[total_orders]]*Table1[[#This Row],[avg_order_value]]</f>
        <v>1596.2400000000002</v>
      </c>
      <c r="I532">
        <v>341</v>
      </c>
      <c r="J532">
        <v>0</v>
      </c>
      <c r="K532" t="s">
        <v>23</v>
      </c>
      <c r="L532">
        <v>88.5</v>
      </c>
      <c r="M532" t="str">
        <f t="shared" si="33"/>
        <v>High</v>
      </c>
      <c r="N532" s="1">
        <v>44576</v>
      </c>
      <c r="O532" s="1" t="str">
        <f>IF(YEAR(Table1[[#This Row],[customer_since]])&gt;=2023, "New",IF(YEAR(Table1[[#This Row],[customer_since]])&gt;=2021, "Medium", "Long term"))</f>
        <v>Medium</v>
      </c>
      <c r="P532">
        <v>84</v>
      </c>
      <c r="Q532" t="str">
        <f t="shared" si="34"/>
        <v>High</v>
      </c>
      <c r="R532">
        <v>0.24</v>
      </c>
      <c r="S532" t="str">
        <f t="shared" si="35"/>
        <v>Medium</v>
      </c>
    </row>
    <row r="533" spans="1:19" x14ac:dyDescent="0.35">
      <c r="A533" t="s">
        <v>1574</v>
      </c>
      <c r="B533">
        <v>52</v>
      </c>
      <c r="C533" t="str">
        <f t="shared" si="32"/>
        <v>46-55</v>
      </c>
      <c r="D533" t="s">
        <v>21</v>
      </c>
      <c r="E533" t="s">
        <v>18</v>
      </c>
      <c r="F533">
        <v>23.65</v>
      </c>
      <c r="G533">
        <v>11</v>
      </c>
      <c r="H533">
        <f>Table1[[#This Row],[total_orders]]*Table1[[#This Row],[avg_order_value]]</f>
        <v>260.14999999999998</v>
      </c>
      <c r="I533">
        <v>147</v>
      </c>
      <c r="J533">
        <v>0</v>
      </c>
      <c r="K533" t="s">
        <v>23</v>
      </c>
      <c r="L533">
        <v>1.4</v>
      </c>
      <c r="M533" t="str">
        <f t="shared" si="33"/>
        <v>Low</v>
      </c>
      <c r="N533" s="1">
        <v>44324</v>
      </c>
      <c r="O533" s="1" t="str">
        <f>IF(YEAR(Table1[[#This Row],[customer_since]])&gt;=2023, "New",IF(YEAR(Table1[[#This Row],[customer_since]])&gt;=2021, "Medium", "Long term"))</f>
        <v>Medium</v>
      </c>
      <c r="P533">
        <v>76</v>
      </c>
      <c r="Q533" t="str">
        <f t="shared" si="34"/>
        <v>High</v>
      </c>
      <c r="R533">
        <v>0.55000000000000004</v>
      </c>
      <c r="S533" t="str">
        <f t="shared" si="35"/>
        <v>High</v>
      </c>
    </row>
    <row r="534" spans="1:19" x14ac:dyDescent="0.35">
      <c r="A534" t="s">
        <v>949</v>
      </c>
      <c r="B534">
        <v>34</v>
      </c>
      <c r="C534" t="str">
        <f t="shared" si="32"/>
        <v>26-35</v>
      </c>
      <c r="D534" t="s">
        <v>21</v>
      </c>
      <c r="E534" t="s">
        <v>22</v>
      </c>
      <c r="F534">
        <v>35.75</v>
      </c>
      <c r="G534">
        <v>9</v>
      </c>
      <c r="H534">
        <f>Table1[[#This Row],[total_orders]]*Table1[[#This Row],[avg_order_value]]</f>
        <v>321.75</v>
      </c>
      <c r="I534">
        <v>158</v>
      </c>
      <c r="J534">
        <v>0</v>
      </c>
      <c r="K534" t="s">
        <v>23</v>
      </c>
      <c r="L534">
        <v>0.9</v>
      </c>
      <c r="M534" t="str">
        <f t="shared" si="33"/>
        <v>Low</v>
      </c>
      <c r="N534" s="1">
        <v>45059</v>
      </c>
      <c r="O534" s="1" t="str">
        <f>IF(YEAR(Table1[[#This Row],[customer_since]])&gt;=2023, "New",IF(YEAR(Table1[[#This Row],[customer_since]])&gt;=2021, "Medium", "Long term"))</f>
        <v>New</v>
      </c>
      <c r="P534">
        <v>56</v>
      </c>
      <c r="Q534" t="str">
        <f t="shared" si="34"/>
        <v>Medium</v>
      </c>
      <c r="R534">
        <v>0.49</v>
      </c>
      <c r="S534" t="str">
        <f t="shared" si="35"/>
        <v>Medium</v>
      </c>
    </row>
    <row r="535" spans="1:19" x14ac:dyDescent="0.35">
      <c r="A535" t="s">
        <v>1487</v>
      </c>
      <c r="B535">
        <v>35</v>
      </c>
      <c r="C535" t="str">
        <f t="shared" si="32"/>
        <v>26-35</v>
      </c>
      <c r="D535" t="s">
        <v>21</v>
      </c>
      <c r="E535" t="s">
        <v>50</v>
      </c>
      <c r="F535">
        <v>65.040000000000006</v>
      </c>
      <c r="G535">
        <v>19</v>
      </c>
      <c r="H535">
        <f>Table1[[#This Row],[total_orders]]*Table1[[#This Row],[avg_order_value]]</f>
        <v>1235.7600000000002</v>
      </c>
      <c r="I535">
        <v>292</v>
      </c>
      <c r="J535">
        <v>0</v>
      </c>
      <c r="K535" t="s">
        <v>29</v>
      </c>
      <c r="L535">
        <v>23.5</v>
      </c>
      <c r="M535" t="str">
        <f t="shared" si="33"/>
        <v>Medium</v>
      </c>
      <c r="N535" s="1">
        <v>44782</v>
      </c>
      <c r="O535" s="1" t="str">
        <f>IF(YEAR(Table1[[#This Row],[customer_since]])&gt;=2023, "New",IF(YEAR(Table1[[#This Row],[customer_since]])&gt;=2021, "Medium", "Long term"))</f>
        <v>Medium</v>
      </c>
      <c r="P535">
        <v>44</v>
      </c>
      <c r="Q535" t="str">
        <f t="shared" si="34"/>
        <v>Medium</v>
      </c>
      <c r="R535">
        <v>0.18</v>
      </c>
      <c r="S535" t="str">
        <f t="shared" si="35"/>
        <v>Low</v>
      </c>
    </row>
    <row r="536" spans="1:19" x14ac:dyDescent="0.35">
      <c r="A536" t="s">
        <v>3445</v>
      </c>
      <c r="B536">
        <v>40</v>
      </c>
      <c r="C536" t="str">
        <f t="shared" si="32"/>
        <v>36-45</v>
      </c>
      <c r="D536" t="s">
        <v>14</v>
      </c>
      <c r="E536" t="s">
        <v>28</v>
      </c>
      <c r="F536">
        <v>148.83000000000001</v>
      </c>
      <c r="G536">
        <v>6</v>
      </c>
      <c r="H536">
        <f>Table1[[#This Row],[total_orders]]*Table1[[#This Row],[avg_order_value]]</f>
        <v>892.98</v>
      </c>
      <c r="I536">
        <v>339</v>
      </c>
      <c r="J536">
        <v>0</v>
      </c>
      <c r="K536" t="s">
        <v>29</v>
      </c>
      <c r="L536">
        <v>24.4</v>
      </c>
      <c r="M536" t="str">
        <f t="shared" si="33"/>
        <v>Medium</v>
      </c>
      <c r="N536" s="1">
        <v>45270</v>
      </c>
      <c r="O536" s="1" t="str">
        <f>IF(YEAR(Table1[[#This Row],[customer_since]])&gt;=2023, "New",IF(YEAR(Table1[[#This Row],[customer_since]])&gt;=2021, "Medium", "Long term"))</f>
        <v>New</v>
      </c>
      <c r="P536">
        <v>64</v>
      </c>
      <c r="Q536" t="str">
        <f t="shared" si="34"/>
        <v>Medium</v>
      </c>
      <c r="R536">
        <v>0.22</v>
      </c>
      <c r="S536" t="str">
        <f t="shared" si="35"/>
        <v>Medium</v>
      </c>
    </row>
    <row r="537" spans="1:19" x14ac:dyDescent="0.35">
      <c r="A537" t="s">
        <v>2539</v>
      </c>
      <c r="B537">
        <v>76</v>
      </c>
      <c r="C537" t="str">
        <f t="shared" si="32"/>
        <v>66-69</v>
      </c>
      <c r="D537" t="s">
        <v>21</v>
      </c>
      <c r="E537" t="s">
        <v>37</v>
      </c>
      <c r="F537">
        <v>61.56</v>
      </c>
      <c r="G537">
        <v>5</v>
      </c>
      <c r="H537">
        <f>Table1[[#This Row],[total_orders]]*Table1[[#This Row],[avg_order_value]]</f>
        <v>307.8</v>
      </c>
      <c r="I537">
        <v>169</v>
      </c>
      <c r="J537">
        <v>0</v>
      </c>
      <c r="K537" t="s">
        <v>23</v>
      </c>
      <c r="L537">
        <v>12.7</v>
      </c>
      <c r="M537" t="str">
        <f t="shared" si="33"/>
        <v>Low</v>
      </c>
      <c r="N537" s="1">
        <v>44348</v>
      </c>
      <c r="O537" s="1" t="str">
        <f>IF(YEAR(Table1[[#This Row],[customer_since]])&gt;=2023, "New",IF(YEAR(Table1[[#This Row],[customer_since]])&gt;=2021, "Medium", "Long term"))</f>
        <v>Medium</v>
      </c>
      <c r="P537">
        <v>45</v>
      </c>
      <c r="Q537" t="str">
        <f t="shared" si="34"/>
        <v>Medium</v>
      </c>
      <c r="R537">
        <v>0.17</v>
      </c>
      <c r="S537" t="str">
        <f t="shared" si="35"/>
        <v>Low</v>
      </c>
    </row>
    <row r="538" spans="1:19" x14ac:dyDescent="0.35">
      <c r="A538" t="s">
        <v>2539</v>
      </c>
      <c r="B538">
        <v>77</v>
      </c>
      <c r="C538" t="str">
        <f t="shared" si="32"/>
        <v>66-69</v>
      </c>
      <c r="D538" t="s">
        <v>21</v>
      </c>
      <c r="E538" t="s">
        <v>35</v>
      </c>
      <c r="F538">
        <v>78.459999999999994</v>
      </c>
      <c r="G538">
        <v>9</v>
      </c>
      <c r="H538">
        <f>Table1[[#This Row],[total_orders]]*Table1[[#This Row],[avg_order_value]]</f>
        <v>706.14</v>
      </c>
      <c r="I538">
        <v>105</v>
      </c>
      <c r="J538">
        <v>0</v>
      </c>
      <c r="K538" t="s">
        <v>16</v>
      </c>
      <c r="L538">
        <v>67.599999999999994</v>
      </c>
      <c r="M538" t="str">
        <f t="shared" si="33"/>
        <v>High</v>
      </c>
      <c r="N538" s="1">
        <v>45394</v>
      </c>
      <c r="O538" s="1" t="str">
        <f>IF(YEAR(Table1[[#This Row],[customer_since]])&gt;=2023, "New",IF(YEAR(Table1[[#This Row],[customer_since]])&gt;=2021, "Medium", "Long term"))</f>
        <v>New</v>
      </c>
      <c r="P538">
        <v>85</v>
      </c>
      <c r="Q538" t="str">
        <f t="shared" si="34"/>
        <v>High</v>
      </c>
      <c r="R538">
        <v>0.36</v>
      </c>
      <c r="S538" t="str">
        <f t="shared" si="35"/>
        <v>Medium</v>
      </c>
    </row>
    <row r="539" spans="1:19" x14ac:dyDescent="0.35">
      <c r="A539" t="s">
        <v>1222</v>
      </c>
      <c r="B539">
        <v>24</v>
      </c>
      <c r="C539" t="str">
        <f t="shared" si="32"/>
        <v>18-25</v>
      </c>
      <c r="D539" t="s">
        <v>14</v>
      </c>
      <c r="E539" t="s">
        <v>15</v>
      </c>
      <c r="F539">
        <v>143.66</v>
      </c>
      <c r="G539">
        <v>15</v>
      </c>
      <c r="H539">
        <f>Table1[[#This Row],[total_orders]]*Table1[[#This Row],[avg_order_value]]</f>
        <v>2154.9</v>
      </c>
      <c r="I539">
        <v>345</v>
      </c>
      <c r="J539">
        <v>0</v>
      </c>
      <c r="K539" t="s">
        <v>40</v>
      </c>
      <c r="L539">
        <v>44.6</v>
      </c>
      <c r="M539" t="str">
        <f t="shared" si="33"/>
        <v>Medium</v>
      </c>
      <c r="N539" s="1">
        <v>45340</v>
      </c>
      <c r="O539" s="1" t="str">
        <f>IF(YEAR(Table1[[#This Row],[customer_since]])&gt;=2023, "New",IF(YEAR(Table1[[#This Row],[customer_since]])&gt;=2021, "Medium", "Long term"))</f>
        <v>New</v>
      </c>
      <c r="P539">
        <v>38</v>
      </c>
      <c r="Q539" t="str">
        <f t="shared" si="34"/>
        <v>Medium</v>
      </c>
      <c r="R539">
        <v>0.28000000000000003</v>
      </c>
      <c r="S539" t="str">
        <f t="shared" si="35"/>
        <v>Medium</v>
      </c>
    </row>
    <row r="540" spans="1:19" x14ac:dyDescent="0.35">
      <c r="A540" t="s">
        <v>1222</v>
      </c>
      <c r="B540">
        <v>59</v>
      </c>
      <c r="C540" t="str">
        <f t="shared" si="32"/>
        <v>55-65</v>
      </c>
      <c r="D540" t="s">
        <v>14</v>
      </c>
      <c r="E540" t="s">
        <v>37</v>
      </c>
      <c r="F540">
        <v>65.55</v>
      </c>
      <c r="G540">
        <v>11</v>
      </c>
      <c r="H540">
        <f>Table1[[#This Row],[total_orders]]*Table1[[#This Row],[avg_order_value]]</f>
        <v>721.05</v>
      </c>
      <c r="I540">
        <v>194</v>
      </c>
      <c r="J540">
        <v>0</v>
      </c>
      <c r="K540" t="s">
        <v>16</v>
      </c>
      <c r="L540">
        <v>51.1</v>
      </c>
      <c r="M540" t="str">
        <f t="shared" si="33"/>
        <v>High</v>
      </c>
      <c r="N540" s="1">
        <v>44237</v>
      </c>
      <c r="O540" s="1" t="str">
        <f>IF(YEAR(Table1[[#This Row],[customer_since]])&gt;=2023, "New",IF(YEAR(Table1[[#This Row],[customer_since]])&gt;=2021, "Medium", "Long term"))</f>
        <v>Medium</v>
      </c>
      <c r="P540">
        <v>68</v>
      </c>
      <c r="Q540" t="str">
        <f t="shared" si="34"/>
        <v>High</v>
      </c>
      <c r="R540">
        <v>0.51</v>
      </c>
      <c r="S540" t="str">
        <f t="shared" si="35"/>
        <v>High</v>
      </c>
    </row>
    <row r="541" spans="1:19" x14ac:dyDescent="0.35">
      <c r="A541" t="s">
        <v>3118</v>
      </c>
      <c r="B541">
        <v>26</v>
      </c>
      <c r="C541" t="str">
        <f t="shared" si="32"/>
        <v>26-35</v>
      </c>
      <c r="D541" t="s">
        <v>14</v>
      </c>
      <c r="E541" t="s">
        <v>15</v>
      </c>
      <c r="F541">
        <v>95.07</v>
      </c>
      <c r="G541">
        <v>6</v>
      </c>
      <c r="H541">
        <f>Table1[[#This Row],[total_orders]]*Table1[[#This Row],[avg_order_value]]</f>
        <v>570.41999999999996</v>
      </c>
      <c r="I541">
        <v>324</v>
      </c>
      <c r="J541">
        <v>0</v>
      </c>
      <c r="K541" t="s">
        <v>23</v>
      </c>
      <c r="L541">
        <v>6.5</v>
      </c>
      <c r="M541" t="str">
        <f t="shared" si="33"/>
        <v>Low</v>
      </c>
      <c r="N541" s="1">
        <v>45669</v>
      </c>
      <c r="O541" s="1" t="str">
        <f>IF(YEAR(Table1[[#This Row],[customer_since]])&gt;=2023, "New",IF(YEAR(Table1[[#This Row],[customer_since]])&gt;=2021, "Medium", "Long term"))</f>
        <v>New</v>
      </c>
      <c r="P541">
        <v>62</v>
      </c>
      <c r="Q541" t="str">
        <f t="shared" si="34"/>
        <v>Medium</v>
      </c>
      <c r="R541">
        <v>0.11</v>
      </c>
      <c r="S541" t="str">
        <f t="shared" si="35"/>
        <v>Low</v>
      </c>
    </row>
    <row r="542" spans="1:19" x14ac:dyDescent="0.35">
      <c r="A542" t="s">
        <v>309</v>
      </c>
      <c r="B542">
        <v>56</v>
      </c>
      <c r="C542" t="str">
        <f t="shared" si="32"/>
        <v>55-65</v>
      </c>
      <c r="D542" t="s">
        <v>21</v>
      </c>
      <c r="E542" t="s">
        <v>22</v>
      </c>
      <c r="F542">
        <v>58.02</v>
      </c>
      <c r="G542">
        <v>5</v>
      </c>
      <c r="H542">
        <f>Table1[[#This Row],[total_orders]]*Table1[[#This Row],[avg_order_value]]</f>
        <v>290.10000000000002</v>
      </c>
      <c r="I542">
        <v>205</v>
      </c>
      <c r="J542">
        <v>0</v>
      </c>
      <c r="K542" t="s">
        <v>16</v>
      </c>
      <c r="L542">
        <v>7.9</v>
      </c>
      <c r="M542" t="str">
        <f t="shared" si="33"/>
        <v>Low</v>
      </c>
      <c r="N542" s="1">
        <v>44759</v>
      </c>
      <c r="O542" s="1" t="str">
        <f>IF(YEAR(Table1[[#This Row],[customer_since]])&gt;=2023, "New",IF(YEAR(Table1[[#This Row],[customer_since]])&gt;=2021, "Medium", "Long term"))</f>
        <v>Medium</v>
      </c>
      <c r="P542">
        <v>60</v>
      </c>
      <c r="Q542" t="str">
        <f t="shared" si="34"/>
        <v>Medium</v>
      </c>
      <c r="R542">
        <v>0.19</v>
      </c>
      <c r="S542" t="str">
        <f t="shared" si="35"/>
        <v>Low</v>
      </c>
    </row>
    <row r="543" spans="1:19" x14ac:dyDescent="0.35">
      <c r="A543" t="s">
        <v>897</v>
      </c>
      <c r="B543">
        <v>29</v>
      </c>
      <c r="C543" t="str">
        <f t="shared" si="32"/>
        <v>26-35</v>
      </c>
      <c r="D543" t="s">
        <v>14</v>
      </c>
      <c r="E543" t="s">
        <v>15</v>
      </c>
      <c r="F543">
        <v>99.12</v>
      </c>
      <c r="G543">
        <v>8</v>
      </c>
      <c r="H543">
        <f>Table1[[#This Row],[total_orders]]*Table1[[#This Row],[avg_order_value]]</f>
        <v>792.96</v>
      </c>
      <c r="I543">
        <v>57</v>
      </c>
      <c r="J543">
        <v>1</v>
      </c>
      <c r="K543" t="s">
        <v>19</v>
      </c>
      <c r="L543">
        <v>36.9</v>
      </c>
      <c r="M543" t="str">
        <f t="shared" si="33"/>
        <v>Medium</v>
      </c>
      <c r="N543" s="1">
        <v>45219</v>
      </c>
      <c r="O543" s="1" t="str">
        <f>IF(YEAR(Table1[[#This Row],[customer_since]])&gt;=2023, "New",IF(YEAR(Table1[[#This Row],[customer_since]])&gt;=2021, "Medium", "Long term"))</f>
        <v>New</v>
      </c>
      <c r="P543">
        <v>25</v>
      </c>
      <c r="Q543" t="str">
        <f t="shared" si="34"/>
        <v>Low</v>
      </c>
      <c r="R543">
        <v>0.09</v>
      </c>
      <c r="S543" t="str">
        <f t="shared" si="35"/>
        <v>Low</v>
      </c>
    </row>
    <row r="544" spans="1:19" x14ac:dyDescent="0.35">
      <c r="A544" t="s">
        <v>897</v>
      </c>
      <c r="B544">
        <v>66</v>
      </c>
      <c r="C544" t="str">
        <f t="shared" si="32"/>
        <v>66-69</v>
      </c>
      <c r="D544" t="s">
        <v>21</v>
      </c>
      <c r="E544" t="s">
        <v>18</v>
      </c>
      <c r="F544">
        <v>182.37</v>
      </c>
      <c r="G544">
        <v>14</v>
      </c>
      <c r="H544">
        <f>Table1[[#This Row],[total_orders]]*Table1[[#This Row],[avg_order_value]]</f>
        <v>2553.1800000000003</v>
      </c>
      <c r="I544">
        <v>343</v>
      </c>
      <c r="J544">
        <v>0</v>
      </c>
      <c r="K544" t="s">
        <v>40</v>
      </c>
      <c r="L544">
        <v>74.5</v>
      </c>
      <c r="M544" t="str">
        <f t="shared" si="33"/>
        <v>High</v>
      </c>
      <c r="N544" s="1">
        <v>44613</v>
      </c>
      <c r="O544" s="1" t="str">
        <f>IF(YEAR(Table1[[#This Row],[customer_since]])&gt;=2023, "New",IF(YEAR(Table1[[#This Row],[customer_since]])&gt;=2021, "Medium", "Long term"))</f>
        <v>Medium</v>
      </c>
      <c r="P544">
        <v>51</v>
      </c>
      <c r="Q544" t="str">
        <f t="shared" si="34"/>
        <v>Medium</v>
      </c>
      <c r="R544">
        <v>0.06</v>
      </c>
      <c r="S544" t="str">
        <f t="shared" si="35"/>
        <v>Low</v>
      </c>
    </row>
    <row r="545" spans="1:19" x14ac:dyDescent="0.35">
      <c r="A545" t="s">
        <v>3350</v>
      </c>
      <c r="B545">
        <v>78</v>
      </c>
      <c r="C545" t="str">
        <f t="shared" si="32"/>
        <v>66-69</v>
      </c>
      <c r="D545" t="s">
        <v>14</v>
      </c>
      <c r="E545" t="s">
        <v>50</v>
      </c>
      <c r="F545">
        <v>157.81</v>
      </c>
      <c r="G545">
        <v>8</v>
      </c>
      <c r="H545">
        <f>Table1[[#This Row],[total_orders]]*Table1[[#This Row],[avg_order_value]]</f>
        <v>1262.48</v>
      </c>
      <c r="I545">
        <v>261</v>
      </c>
      <c r="J545">
        <v>0</v>
      </c>
      <c r="K545" t="s">
        <v>19</v>
      </c>
      <c r="L545">
        <v>54.7</v>
      </c>
      <c r="M545" t="str">
        <f t="shared" si="33"/>
        <v>High</v>
      </c>
      <c r="N545" s="1">
        <v>45175</v>
      </c>
      <c r="O545" s="1" t="str">
        <f>IF(YEAR(Table1[[#This Row],[customer_since]])&gt;=2023, "New",IF(YEAR(Table1[[#This Row],[customer_since]])&gt;=2021, "Medium", "Long term"))</f>
        <v>New</v>
      </c>
      <c r="P545">
        <v>11</v>
      </c>
      <c r="Q545" t="str">
        <f t="shared" si="34"/>
        <v>Low</v>
      </c>
      <c r="R545">
        <v>0.2</v>
      </c>
      <c r="S545" t="str">
        <f t="shared" si="35"/>
        <v>Low</v>
      </c>
    </row>
    <row r="546" spans="1:19" x14ac:dyDescent="0.35">
      <c r="A546" t="s">
        <v>1521</v>
      </c>
      <c r="B546">
        <v>48</v>
      </c>
      <c r="C546" t="str">
        <f t="shared" si="32"/>
        <v>46-55</v>
      </c>
      <c r="D546" t="s">
        <v>14</v>
      </c>
      <c r="E546" t="s">
        <v>52</v>
      </c>
      <c r="G546">
        <v>13</v>
      </c>
      <c r="H546">
        <f>Table1[[#This Row],[total_orders]]*Table1[[#This Row],[avg_order_value]]</f>
        <v>0</v>
      </c>
      <c r="I546">
        <v>88</v>
      </c>
      <c r="J546">
        <v>0</v>
      </c>
      <c r="K546" t="s">
        <v>29</v>
      </c>
      <c r="L546">
        <v>45.2</v>
      </c>
      <c r="M546" t="str">
        <f t="shared" si="33"/>
        <v>Medium</v>
      </c>
      <c r="N546" s="1">
        <v>44885</v>
      </c>
      <c r="O546" s="1" t="str">
        <f>IF(YEAR(Table1[[#This Row],[customer_since]])&gt;=2023, "New",IF(YEAR(Table1[[#This Row],[customer_since]])&gt;=2021, "Medium", "Long term"))</f>
        <v>Medium</v>
      </c>
      <c r="P546">
        <v>8</v>
      </c>
      <c r="Q546" t="str">
        <f t="shared" si="34"/>
        <v>Low</v>
      </c>
      <c r="R546">
        <v>0.64</v>
      </c>
      <c r="S546" t="str">
        <f t="shared" si="35"/>
        <v>High</v>
      </c>
    </row>
    <row r="547" spans="1:19" x14ac:dyDescent="0.35">
      <c r="A547" t="s">
        <v>1619</v>
      </c>
      <c r="B547">
        <v>66</v>
      </c>
      <c r="C547" t="str">
        <f t="shared" si="32"/>
        <v>66-69</v>
      </c>
      <c r="D547" t="s">
        <v>21</v>
      </c>
      <c r="E547" t="s">
        <v>44</v>
      </c>
      <c r="F547">
        <v>56.51</v>
      </c>
      <c r="G547">
        <v>10</v>
      </c>
      <c r="H547">
        <f>Table1[[#This Row],[total_orders]]*Table1[[#This Row],[avg_order_value]]</f>
        <v>565.1</v>
      </c>
      <c r="I547">
        <v>262</v>
      </c>
      <c r="J547">
        <v>0</v>
      </c>
      <c r="K547" t="s">
        <v>23</v>
      </c>
      <c r="L547">
        <v>21.6</v>
      </c>
      <c r="M547" t="str">
        <f t="shared" si="33"/>
        <v>Medium</v>
      </c>
      <c r="N547" s="1">
        <v>44860</v>
      </c>
      <c r="O547" s="1" t="str">
        <f>IF(YEAR(Table1[[#This Row],[customer_since]])&gt;=2023, "New",IF(YEAR(Table1[[#This Row],[customer_since]])&gt;=2021, "Medium", "Long term"))</f>
        <v>Medium</v>
      </c>
      <c r="P547">
        <v>97</v>
      </c>
      <c r="Q547" t="str">
        <f t="shared" si="34"/>
        <v>High</v>
      </c>
      <c r="R547">
        <v>0.18</v>
      </c>
      <c r="S547" t="str">
        <f t="shared" si="35"/>
        <v>Low</v>
      </c>
    </row>
    <row r="548" spans="1:19" x14ac:dyDescent="0.35">
      <c r="A548" t="s">
        <v>1619</v>
      </c>
      <c r="B548">
        <v>79</v>
      </c>
      <c r="C548" t="str">
        <f t="shared" si="32"/>
        <v>66-69</v>
      </c>
      <c r="D548" t="s">
        <v>21</v>
      </c>
      <c r="E548" t="s">
        <v>26</v>
      </c>
      <c r="F548">
        <v>53.67</v>
      </c>
      <c r="G548">
        <v>7</v>
      </c>
      <c r="H548">
        <f>Table1[[#This Row],[total_orders]]*Table1[[#This Row],[avg_order_value]]</f>
        <v>375.69</v>
      </c>
      <c r="I548">
        <v>333</v>
      </c>
      <c r="J548">
        <v>0</v>
      </c>
      <c r="K548" t="s">
        <v>19</v>
      </c>
      <c r="L548">
        <v>80.5</v>
      </c>
      <c r="M548" t="str">
        <f t="shared" si="33"/>
        <v>High</v>
      </c>
      <c r="N548" s="1">
        <v>44044</v>
      </c>
      <c r="O548" s="1" t="str">
        <f>IF(YEAR(Table1[[#This Row],[customer_since]])&gt;=2023, "New",IF(YEAR(Table1[[#This Row],[customer_since]])&gt;=2021, "Medium", "Long term"))</f>
        <v>Long term</v>
      </c>
      <c r="P548">
        <v>23</v>
      </c>
      <c r="Q548" t="str">
        <f t="shared" si="34"/>
        <v>Low</v>
      </c>
      <c r="R548">
        <v>0.31</v>
      </c>
      <c r="S548" t="str">
        <f t="shared" si="35"/>
        <v>Medium</v>
      </c>
    </row>
    <row r="549" spans="1:19" x14ac:dyDescent="0.35">
      <c r="A549" t="s">
        <v>1619</v>
      </c>
      <c r="B549">
        <v>47</v>
      </c>
      <c r="C549" t="str">
        <f t="shared" si="32"/>
        <v>46-55</v>
      </c>
      <c r="D549" t="s">
        <v>25</v>
      </c>
      <c r="E549" t="s">
        <v>26</v>
      </c>
      <c r="F549">
        <v>73.13</v>
      </c>
      <c r="G549">
        <v>5</v>
      </c>
      <c r="H549">
        <f>Table1[[#This Row],[total_orders]]*Table1[[#This Row],[avg_order_value]]</f>
        <v>365.65</v>
      </c>
      <c r="I549">
        <v>224</v>
      </c>
      <c r="J549">
        <v>0</v>
      </c>
      <c r="K549" t="s">
        <v>29</v>
      </c>
      <c r="L549">
        <v>65.900000000000006</v>
      </c>
      <c r="M549" t="str">
        <f t="shared" si="33"/>
        <v>High</v>
      </c>
      <c r="N549" s="1">
        <v>45560</v>
      </c>
      <c r="O549" s="1" t="str">
        <f>IF(YEAR(Table1[[#This Row],[customer_since]])&gt;=2023, "New",IF(YEAR(Table1[[#This Row],[customer_since]])&gt;=2021, "Medium", "Long term"))</f>
        <v>New</v>
      </c>
      <c r="P549">
        <v>73</v>
      </c>
      <c r="Q549" t="str">
        <f t="shared" si="34"/>
        <v>High</v>
      </c>
      <c r="R549">
        <v>0.32</v>
      </c>
      <c r="S549" t="str">
        <f t="shared" si="35"/>
        <v>Medium</v>
      </c>
    </row>
    <row r="550" spans="1:19" x14ac:dyDescent="0.35">
      <c r="A550" t="s">
        <v>1308</v>
      </c>
      <c r="B550">
        <v>30</v>
      </c>
      <c r="C550" t="str">
        <f t="shared" si="32"/>
        <v>26-35</v>
      </c>
      <c r="D550" t="s">
        <v>21</v>
      </c>
      <c r="E550" t="s">
        <v>44</v>
      </c>
      <c r="F550">
        <v>283.57</v>
      </c>
      <c r="G550">
        <v>10</v>
      </c>
      <c r="H550">
        <f>Table1[[#This Row],[total_orders]]*Table1[[#This Row],[avg_order_value]]</f>
        <v>2835.7</v>
      </c>
      <c r="I550">
        <v>46</v>
      </c>
      <c r="J550">
        <v>0</v>
      </c>
      <c r="K550" t="s">
        <v>40</v>
      </c>
      <c r="L550">
        <v>77.3</v>
      </c>
      <c r="M550" t="str">
        <f t="shared" si="33"/>
        <v>High</v>
      </c>
      <c r="N550" s="1">
        <v>44528</v>
      </c>
      <c r="O550" s="1" t="str">
        <f>IF(YEAR(Table1[[#This Row],[customer_since]])&gt;=2023, "New",IF(YEAR(Table1[[#This Row],[customer_since]])&gt;=2021, "Medium", "Long term"))</f>
        <v>Medium</v>
      </c>
      <c r="P550">
        <v>54</v>
      </c>
      <c r="Q550" t="str">
        <f t="shared" si="34"/>
        <v>Medium</v>
      </c>
      <c r="R550">
        <v>0.32</v>
      </c>
      <c r="S550" t="str">
        <f t="shared" si="35"/>
        <v>Medium</v>
      </c>
    </row>
    <row r="551" spans="1:19" x14ac:dyDescent="0.35">
      <c r="A551" t="s">
        <v>2222</v>
      </c>
      <c r="B551">
        <v>63</v>
      </c>
      <c r="C551" t="str">
        <f t="shared" si="32"/>
        <v>55-65</v>
      </c>
      <c r="D551" t="s">
        <v>21</v>
      </c>
      <c r="E551" t="s">
        <v>22</v>
      </c>
      <c r="F551">
        <v>110.26</v>
      </c>
      <c r="G551">
        <v>9</v>
      </c>
      <c r="H551">
        <f>Table1[[#This Row],[total_orders]]*Table1[[#This Row],[avg_order_value]]</f>
        <v>992.34</v>
      </c>
      <c r="I551">
        <v>65</v>
      </c>
      <c r="J551">
        <v>0</v>
      </c>
      <c r="K551" t="s">
        <v>40</v>
      </c>
      <c r="L551">
        <v>86.1</v>
      </c>
      <c r="M551" t="str">
        <f t="shared" si="33"/>
        <v>High</v>
      </c>
      <c r="N551" s="1">
        <v>44308</v>
      </c>
      <c r="O551" s="1" t="str">
        <f>IF(YEAR(Table1[[#This Row],[customer_since]])&gt;=2023, "New",IF(YEAR(Table1[[#This Row],[customer_since]])&gt;=2021, "Medium", "Long term"))</f>
        <v>Medium</v>
      </c>
      <c r="P551">
        <v>6</v>
      </c>
      <c r="Q551" t="str">
        <f t="shared" si="34"/>
        <v>Low</v>
      </c>
      <c r="R551">
        <v>0.15</v>
      </c>
      <c r="S551" t="str">
        <f t="shared" si="35"/>
        <v>Low</v>
      </c>
    </row>
    <row r="552" spans="1:19" x14ac:dyDescent="0.35">
      <c r="A552" t="s">
        <v>3002</v>
      </c>
      <c r="B552">
        <v>63</v>
      </c>
      <c r="C552" t="str">
        <f t="shared" si="32"/>
        <v>55-65</v>
      </c>
      <c r="D552" t="s">
        <v>25</v>
      </c>
      <c r="E552" t="s">
        <v>15</v>
      </c>
      <c r="F552">
        <v>120.33</v>
      </c>
      <c r="G552">
        <v>14</v>
      </c>
      <c r="H552">
        <f>Table1[[#This Row],[total_orders]]*Table1[[#This Row],[avg_order_value]]</f>
        <v>1684.62</v>
      </c>
      <c r="I552">
        <v>265</v>
      </c>
      <c r="J552">
        <v>0</v>
      </c>
      <c r="K552" t="s">
        <v>19</v>
      </c>
      <c r="L552">
        <v>4.4000000000000004</v>
      </c>
      <c r="M552" t="str">
        <f t="shared" si="33"/>
        <v>Low</v>
      </c>
      <c r="N552" s="1">
        <v>44768</v>
      </c>
      <c r="O552" s="1" t="str">
        <f>IF(YEAR(Table1[[#This Row],[customer_since]])&gt;=2023, "New",IF(YEAR(Table1[[#This Row],[customer_since]])&gt;=2021, "Medium", "Long term"))</f>
        <v>Medium</v>
      </c>
      <c r="P552">
        <v>19</v>
      </c>
      <c r="Q552" t="str">
        <f t="shared" si="34"/>
        <v>Low</v>
      </c>
      <c r="R552">
        <v>0.17</v>
      </c>
      <c r="S552" t="str">
        <f t="shared" si="35"/>
        <v>Low</v>
      </c>
    </row>
    <row r="553" spans="1:19" x14ac:dyDescent="0.35">
      <c r="A553" t="s">
        <v>3061</v>
      </c>
      <c r="B553">
        <v>24</v>
      </c>
      <c r="C553" t="str">
        <f t="shared" si="32"/>
        <v>18-25</v>
      </c>
      <c r="D553" t="s">
        <v>21</v>
      </c>
      <c r="E553" t="s">
        <v>50</v>
      </c>
      <c r="F553">
        <v>148.62</v>
      </c>
      <c r="G553">
        <v>10</v>
      </c>
      <c r="H553">
        <f>Table1[[#This Row],[total_orders]]*Table1[[#This Row],[avg_order_value]]</f>
        <v>1486.2</v>
      </c>
      <c r="I553">
        <v>215</v>
      </c>
      <c r="J553">
        <v>0</v>
      </c>
      <c r="K553" t="s">
        <v>16</v>
      </c>
      <c r="L553">
        <v>24.7</v>
      </c>
      <c r="M553" t="str">
        <f t="shared" si="33"/>
        <v>Medium</v>
      </c>
      <c r="N553" s="1">
        <v>45238</v>
      </c>
      <c r="O553" s="1" t="str">
        <f>IF(YEAR(Table1[[#This Row],[customer_since]])&gt;=2023, "New",IF(YEAR(Table1[[#This Row],[customer_since]])&gt;=2021, "Medium", "Long term"))</f>
        <v>New</v>
      </c>
      <c r="P553">
        <v>40</v>
      </c>
      <c r="Q553" t="str">
        <f t="shared" si="34"/>
        <v>Medium</v>
      </c>
      <c r="R553">
        <v>0.32</v>
      </c>
      <c r="S553" t="str">
        <f t="shared" si="35"/>
        <v>Medium</v>
      </c>
    </row>
    <row r="554" spans="1:19" x14ac:dyDescent="0.35">
      <c r="A554" t="s">
        <v>2732</v>
      </c>
      <c r="B554">
        <v>76</v>
      </c>
      <c r="C554" t="str">
        <f t="shared" si="32"/>
        <v>66-69</v>
      </c>
      <c r="D554" t="s">
        <v>21</v>
      </c>
      <c r="E554" t="s">
        <v>26</v>
      </c>
      <c r="F554">
        <v>118.65</v>
      </c>
      <c r="G554">
        <v>14</v>
      </c>
      <c r="H554">
        <f>Table1[[#This Row],[total_orders]]*Table1[[#This Row],[avg_order_value]]</f>
        <v>1661.1000000000001</v>
      </c>
      <c r="I554">
        <v>107</v>
      </c>
      <c r="J554">
        <v>0</v>
      </c>
      <c r="K554" t="s">
        <v>29</v>
      </c>
      <c r="L554">
        <v>33.4</v>
      </c>
      <c r="M554" t="str">
        <f t="shared" si="33"/>
        <v>Medium</v>
      </c>
      <c r="N554" s="1">
        <v>44133</v>
      </c>
      <c r="O554" s="1" t="str">
        <f>IF(YEAR(Table1[[#This Row],[customer_since]])&gt;=2023, "New",IF(YEAR(Table1[[#This Row],[customer_since]])&gt;=2021, "Medium", "Long term"))</f>
        <v>Long term</v>
      </c>
      <c r="P554">
        <v>37</v>
      </c>
      <c r="Q554" t="str">
        <f t="shared" si="34"/>
        <v>Medium</v>
      </c>
      <c r="R554">
        <v>0.21</v>
      </c>
      <c r="S554" t="str">
        <f t="shared" si="35"/>
        <v>Medium</v>
      </c>
    </row>
    <row r="555" spans="1:19" x14ac:dyDescent="0.35">
      <c r="A555" t="s">
        <v>91</v>
      </c>
      <c r="B555">
        <v>64</v>
      </c>
      <c r="C555" t="str">
        <f t="shared" si="32"/>
        <v>55-65</v>
      </c>
      <c r="D555" t="s">
        <v>14</v>
      </c>
      <c r="E555" t="s">
        <v>35</v>
      </c>
      <c r="F555">
        <v>29.96</v>
      </c>
      <c r="G555">
        <v>10</v>
      </c>
      <c r="H555">
        <f>Table1[[#This Row],[total_orders]]*Table1[[#This Row],[avg_order_value]]</f>
        <v>299.60000000000002</v>
      </c>
      <c r="I555">
        <v>235</v>
      </c>
      <c r="J555">
        <v>0</v>
      </c>
      <c r="K555" t="s">
        <v>19</v>
      </c>
      <c r="L555">
        <v>34.200000000000003</v>
      </c>
      <c r="M555" t="str">
        <f t="shared" si="33"/>
        <v>Medium</v>
      </c>
      <c r="N555" s="1">
        <v>45082</v>
      </c>
      <c r="O555" s="1" t="str">
        <f>IF(YEAR(Table1[[#This Row],[customer_since]])&gt;=2023, "New",IF(YEAR(Table1[[#This Row],[customer_since]])&gt;=2021, "Medium", "Long term"))</f>
        <v>New</v>
      </c>
      <c r="P555">
        <v>33</v>
      </c>
      <c r="Q555" t="str">
        <f t="shared" si="34"/>
        <v>Low</v>
      </c>
      <c r="R555">
        <v>0.38</v>
      </c>
      <c r="S555" t="str">
        <f t="shared" si="35"/>
        <v>Medium</v>
      </c>
    </row>
    <row r="556" spans="1:19" x14ac:dyDescent="0.35">
      <c r="A556" t="s">
        <v>2738</v>
      </c>
      <c r="B556">
        <v>47</v>
      </c>
      <c r="C556" t="str">
        <f t="shared" si="32"/>
        <v>46-55</v>
      </c>
      <c r="D556" t="s">
        <v>14</v>
      </c>
      <c r="E556" t="s">
        <v>26</v>
      </c>
      <c r="F556">
        <v>106.76</v>
      </c>
      <c r="G556">
        <v>12</v>
      </c>
      <c r="H556">
        <f>Table1[[#This Row],[total_orders]]*Table1[[#This Row],[avg_order_value]]</f>
        <v>1281.1200000000001</v>
      </c>
      <c r="I556">
        <v>333</v>
      </c>
      <c r="J556">
        <v>0</v>
      </c>
      <c r="K556" t="s">
        <v>29</v>
      </c>
      <c r="L556">
        <v>46.7</v>
      </c>
      <c r="M556" t="str">
        <f t="shared" si="33"/>
        <v>Medium</v>
      </c>
      <c r="N556" s="1">
        <v>45303</v>
      </c>
      <c r="O556" s="1" t="str">
        <f>IF(YEAR(Table1[[#This Row],[customer_since]])&gt;=2023, "New",IF(YEAR(Table1[[#This Row],[customer_since]])&gt;=2021, "Medium", "Long term"))</f>
        <v>New</v>
      </c>
      <c r="P556">
        <v>66</v>
      </c>
      <c r="Q556" t="str">
        <f t="shared" si="34"/>
        <v>Medium</v>
      </c>
      <c r="R556">
        <v>0.26</v>
      </c>
      <c r="S556" t="str">
        <f t="shared" si="35"/>
        <v>Medium</v>
      </c>
    </row>
    <row r="557" spans="1:19" x14ac:dyDescent="0.35">
      <c r="A557" t="s">
        <v>1540</v>
      </c>
      <c r="B557">
        <v>35</v>
      </c>
      <c r="C557" t="str">
        <f t="shared" si="32"/>
        <v>26-35</v>
      </c>
      <c r="D557" t="s">
        <v>25</v>
      </c>
      <c r="E557" t="s">
        <v>15</v>
      </c>
      <c r="F557">
        <v>39.979999999999997</v>
      </c>
      <c r="G557">
        <v>14</v>
      </c>
      <c r="H557">
        <f>Table1[[#This Row],[total_orders]]*Table1[[#This Row],[avg_order_value]]</f>
        <v>559.71999999999991</v>
      </c>
      <c r="I557">
        <v>152</v>
      </c>
      <c r="J557">
        <v>0</v>
      </c>
      <c r="K557" t="s">
        <v>23</v>
      </c>
      <c r="L557">
        <v>83.9</v>
      </c>
      <c r="M557" t="str">
        <f t="shared" si="33"/>
        <v>High</v>
      </c>
      <c r="N557" s="1">
        <v>44391</v>
      </c>
      <c r="O557" s="1" t="str">
        <f>IF(YEAR(Table1[[#This Row],[customer_since]])&gt;=2023, "New",IF(YEAR(Table1[[#This Row],[customer_since]])&gt;=2021, "Medium", "Long term"))</f>
        <v>Medium</v>
      </c>
      <c r="P557">
        <v>95</v>
      </c>
      <c r="Q557" t="str">
        <f t="shared" si="34"/>
        <v>High</v>
      </c>
      <c r="R557">
        <v>0.36</v>
      </c>
      <c r="S557" t="str">
        <f t="shared" si="35"/>
        <v>Medium</v>
      </c>
    </row>
    <row r="558" spans="1:19" x14ac:dyDescent="0.35">
      <c r="A558" t="s">
        <v>3374</v>
      </c>
      <c r="B558">
        <v>50</v>
      </c>
      <c r="C558" t="str">
        <f t="shared" si="32"/>
        <v>46-55</v>
      </c>
      <c r="D558" t="s">
        <v>14</v>
      </c>
      <c r="E558" t="s">
        <v>26</v>
      </c>
      <c r="F558">
        <v>176.15</v>
      </c>
      <c r="G558">
        <v>12</v>
      </c>
      <c r="H558">
        <f>Table1[[#This Row],[total_orders]]*Table1[[#This Row],[avg_order_value]]</f>
        <v>2113.8000000000002</v>
      </c>
      <c r="I558">
        <v>154</v>
      </c>
      <c r="J558">
        <v>0</v>
      </c>
      <c r="K558" t="s">
        <v>19</v>
      </c>
      <c r="L558">
        <v>15.7</v>
      </c>
      <c r="M558" t="str">
        <f t="shared" si="33"/>
        <v>Low</v>
      </c>
      <c r="N558" s="1">
        <v>44683</v>
      </c>
      <c r="O558" s="1" t="str">
        <f>IF(YEAR(Table1[[#This Row],[customer_since]])&gt;=2023, "New",IF(YEAR(Table1[[#This Row],[customer_since]])&gt;=2021, "Medium", "Long term"))</f>
        <v>Medium</v>
      </c>
      <c r="P558">
        <v>27</v>
      </c>
      <c r="Q558" t="str">
        <f t="shared" si="34"/>
        <v>Low</v>
      </c>
      <c r="R558">
        <v>0.12</v>
      </c>
      <c r="S558" t="str">
        <f t="shared" si="35"/>
        <v>Low</v>
      </c>
    </row>
    <row r="559" spans="1:19" x14ac:dyDescent="0.35">
      <c r="A559" t="s">
        <v>3374</v>
      </c>
      <c r="B559">
        <v>23</v>
      </c>
      <c r="C559" t="str">
        <f t="shared" si="32"/>
        <v>18-25</v>
      </c>
      <c r="D559" t="s">
        <v>14</v>
      </c>
      <c r="E559" t="s">
        <v>37</v>
      </c>
      <c r="G559">
        <v>16</v>
      </c>
      <c r="H559">
        <f>Table1[[#This Row],[total_orders]]*Table1[[#This Row],[avg_order_value]]</f>
        <v>0</v>
      </c>
      <c r="I559">
        <v>82</v>
      </c>
      <c r="J559">
        <v>0</v>
      </c>
      <c r="K559" t="s">
        <v>19</v>
      </c>
      <c r="L559">
        <v>96.2</v>
      </c>
      <c r="M559" t="str">
        <f t="shared" si="33"/>
        <v>High</v>
      </c>
      <c r="N559" s="1">
        <v>44804</v>
      </c>
      <c r="O559" s="1" t="str">
        <f>IF(YEAR(Table1[[#This Row],[customer_since]])&gt;=2023, "New",IF(YEAR(Table1[[#This Row],[customer_since]])&gt;=2021, "Medium", "Long term"))</f>
        <v>Medium</v>
      </c>
      <c r="P559">
        <v>37</v>
      </c>
      <c r="Q559" t="str">
        <f t="shared" si="34"/>
        <v>Medium</v>
      </c>
      <c r="R559">
        <v>7.0000000000000007E-2</v>
      </c>
      <c r="S559" t="str">
        <f t="shared" si="35"/>
        <v>Low</v>
      </c>
    </row>
    <row r="560" spans="1:19" x14ac:dyDescent="0.35">
      <c r="A560" t="s">
        <v>3355</v>
      </c>
      <c r="B560">
        <v>74</v>
      </c>
      <c r="C560" t="str">
        <f t="shared" si="32"/>
        <v>66-69</v>
      </c>
      <c r="D560" t="s">
        <v>21</v>
      </c>
      <c r="E560" t="s">
        <v>15</v>
      </c>
      <c r="F560">
        <v>145.25</v>
      </c>
      <c r="G560">
        <v>8</v>
      </c>
      <c r="H560">
        <f>Table1[[#This Row],[total_orders]]*Table1[[#This Row],[avg_order_value]]</f>
        <v>1162</v>
      </c>
      <c r="I560">
        <v>89</v>
      </c>
      <c r="J560">
        <v>0</v>
      </c>
      <c r="K560" t="s">
        <v>19</v>
      </c>
      <c r="L560">
        <v>85.2</v>
      </c>
      <c r="M560" t="str">
        <f t="shared" si="33"/>
        <v>High</v>
      </c>
      <c r="N560" s="1">
        <v>44506</v>
      </c>
      <c r="O560" s="1" t="str">
        <f>IF(YEAR(Table1[[#This Row],[customer_since]])&gt;=2023, "New",IF(YEAR(Table1[[#This Row],[customer_since]])&gt;=2021, "Medium", "Long term"))</f>
        <v>Medium</v>
      </c>
      <c r="P560">
        <v>41</v>
      </c>
      <c r="Q560" t="str">
        <f t="shared" si="34"/>
        <v>Medium</v>
      </c>
      <c r="R560">
        <v>0.15</v>
      </c>
      <c r="S560" t="str">
        <f t="shared" si="35"/>
        <v>Low</v>
      </c>
    </row>
    <row r="561" spans="1:19" x14ac:dyDescent="0.35">
      <c r="A561" t="s">
        <v>1266</v>
      </c>
      <c r="B561">
        <v>48</v>
      </c>
      <c r="C561" t="str">
        <f t="shared" si="32"/>
        <v>46-55</v>
      </c>
      <c r="D561" t="s">
        <v>14</v>
      </c>
      <c r="E561" t="s">
        <v>18</v>
      </c>
      <c r="F561">
        <v>115.36</v>
      </c>
      <c r="G561">
        <v>14</v>
      </c>
      <c r="H561">
        <f>Table1[[#This Row],[total_orders]]*Table1[[#This Row],[avg_order_value]]</f>
        <v>1615.04</v>
      </c>
      <c r="I561">
        <v>258</v>
      </c>
      <c r="J561">
        <v>0</v>
      </c>
      <c r="K561" t="s">
        <v>29</v>
      </c>
      <c r="L561">
        <v>29.2</v>
      </c>
      <c r="M561" t="str">
        <f t="shared" si="33"/>
        <v>Medium</v>
      </c>
      <c r="N561" s="1">
        <v>45491</v>
      </c>
      <c r="O561" s="1" t="str">
        <f>IF(YEAR(Table1[[#This Row],[customer_since]])&gt;=2023, "New",IF(YEAR(Table1[[#This Row],[customer_since]])&gt;=2021, "Medium", "Long term"))</f>
        <v>New</v>
      </c>
      <c r="P561">
        <v>19</v>
      </c>
      <c r="Q561" t="str">
        <f t="shared" si="34"/>
        <v>Low</v>
      </c>
      <c r="R561">
        <v>0.18</v>
      </c>
      <c r="S561" t="str">
        <f t="shared" si="35"/>
        <v>Low</v>
      </c>
    </row>
    <row r="562" spans="1:19" x14ac:dyDescent="0.35">
      <c r="A562" t="s">
        <v>3308</v>
      </c>
      <c r="B562">
        <v>47</v>
      </c>
      <c r="C562" t="str">
        <f t="shared" si="32"/>
        <v>46-55</v>
      </c>
      <c r="D562" t="s">
        <v>21</v>
      </c>
      <c r="E562" t="s">
        <v>35</v>
      </c>
      <c r="F562">
        <v>88.46</v>
      </c>
      <c r="G562">
        <v>12</v>
      </c>
      <c r="H562">
        <f>Table1[[#This Row],[total_orders]]*Table1[[#This Row],[avg_order_value]]</f>
        <v>1061.52</v>
      </c>
      <c r="I562">
        <v>112</v>
      </c>
      <c r="J562">
        <v>0</v>
      </c>
      <c r="K562" t="s">
        <v>23</v>
      </c>
      <c r="L562">
        <v>76.3</v>
      </c>
      <c r="M562" t="str">
        <f t="shared" si="33"/>
        <v>High</v>
      </c>
      <c r="N562" s="1">
        <v>44673</v>
      </c>
      <c r="O562" s="1" t="str">
        <f>IF(YEAR(Table1[[#This Row],[customer_since]])&gt;=2023, "New",IF(YEAR(Table1[[#This Row],[customer_since]])&gt;=2021, "Medium", "Long term"))</f>
        <v>Medium</v>
      </c>
      <c r="P562">
        <v>96</v>
      </c>
      <c r="Q562" t="str">
        <f t="shared" si="34"/>
        <v>High</v>
      </c>
      <c r="R562">
        <v>0.7</v>
      </c>
      <c r="S562" t="str">
        <f t="shared" si="35"/>
        <v>High</v>
      </c>
    </row>
    <row r="563" spans="1:19" x14ac:dyDescent="0.35">
      <c r="A563" t="s">
        <v>1668</v>
      </c>
      <c r="B563">
        <v>51</v>
      </c>
      <c r="C563" t="str">
        <f t="shared" si="32"/>
        <v>46-55</v>
      </c>
      <c r="D563" t="s">
        <v>21</v>
      </c>
      <c r="E563" t="s">
        <v>50</v>
      </c>
      <c r="F563">
        <v>19.09</v>
      </c>
      <c r="G563">
        <v>6</v>
      </c>
      <c r="H563">
        <f>Table1[[#This Row],[total_orders]]*Table1[[#This Row],[avg_order_value]]</f>
        <v>114.53999999999999</v>
      </c>
      <c r="I563">
        <v>95</v>
      </c>
      <c r="J563">
        <v>0</v>
      </c>
      <c r="K563" t="s">
        <v>40</v>
      </c>
      <c r="L563">
        <v>11.3</v>
      </c>
      <c r="M563" t="str">
        <f t="shared" si="33"/>
        <v>Low</v>
      </c>
      <c r="N563" s="1">
        <v>44149</v>
      </c>
      <c r="O563" s="1" t="str">
        <f>IF(YEAR(Table1[[#This Row],[customer_since]])&gt;=2023, "New",IF(YEAR(Table1[[#This Row],[customer_since]])&gt;=2021, "Medium", "Long term"))</f>
        <v>Long term</v>
      </c>
      <c r="P563">
        <v>49</v>
      </c>
      <c r="Q563" t="str">
        <f t="shared" si="34"/>
        <v>Medium</v>
      </c>
      <c r="R563">
        <v>0.13</v>
      </c>
      <c r="S563" t="str">
        <f t="shared" si="35"/>
        <v>Low</v>
      </c>
    </row>
    <row r="564" spans="1:19" x14ac:dyDescent="0.35">
      <c r="A564" t="s">
        <v>1668</v>
      </c>
      <c r="B564">
        <v>49</v>
      </c>
      <c r="C564" t="str">
        <f t="shared" si="32"/>
        <v>46-55</v>
      </c>
      <c r="D564" t="s">
        <v>14</v>
      </c>
      <c r="E564" t="s">
        <v>37</v>
      </c>
      <c r="F564">
        <v>60.43</v>
      </c>
      <c r="G564">
        <v>14</v>
      </c>
      <c r="H564">
        <f>Table1[[#This Row],[total_orders]]*Table1[[#This Row],[avg_order_value]]</f>
        <v>846.02</v>
      </c>
      <c r="I564">
        <v>29</v>
      </c>
      <c r="J564">
        <v>0</v>
      </c>
      <c r="K564" t="s">
        <v>29</v>
      </c>
      <c r="L564">
        <v>39.6</v>
      </c>
      <c r="M564" t="str">
        <f t="shared" si="33"/>
        <v>Medium</v>
      </c>
      <c r="N564" s="1">
        <v>44254</v>
      </c>
      <c r="O564" s="1" t="str">
        <f>IF(YEAR(Table1[[#This Row],[customer_since]])&gt;=2023, "New",IF(YEAR(Table1[[#This Row],[customer_since]])&gt;=2021, "Medium", "Long term"))</f>
        <v>Medium</v>
      </c>
      <c r="P564">
        <v>28</v>
      </c>
      <c r="Q564" t="str">
        <f t="shared" si="34"/>
        <v>Low</v>
      </c>
      <c r="R564">
        <v>0.14000000000000001</v>
      </c>
      <c r="S564" t="str">
        <f t="shared" si="35"/>
        <v>Low</v>
      </c>
    </row>
    <row r="565" spans="1:19" x14ac:dyDescent="0.35">
      <c r="A565" t="s">
        <v>1903</v>
      </c>
      <c r="B565">
        <v>71</v>
      </c>
      <c r="C565" t="str">
        <f t="shared" si="32"/>
        <v>66-69</v>
      </c>
      <c r="D565" t="s">
        <v>14</v>
      </c>
      <c r="E565" t="s">
        <v>28</v>
      </c>
      <c r="F565">
        <v>204.01</v>
      </c>
      <c r="G565">
        <v>8</v>
      </c>
      <c r="H565">
        <f>Table1[[#This Row],[total_orders]]*Table1[[#This Row],[avg_order_value]]</f>
        <v>1632.08</v>
      </c>
      <c r="I565">
        <v>191</v>
      </c>
      <c r="J565">
        <v>0</v>
      </c>
      <c r="K565" t="s">
        <v>16</v>
      </c>
      <c r="L565">
        <v>66.5</v>
      </c>
      <c r="M565" t="str">
        <f t="shared" si="33"/>
        <v>High</v>
      </c>
      <c r="N565" s="1">
        <v>45079</v>
      </c>
      <c r="O565" s="1" t="str">
        <f>IF(YEAR(Table1[[#This Row],[customer_since]])&gt;=2023, "New",IF(YEAR(Table1[[#This Row],[customer_since]])&gt;=2021, "Medium", "Long term"))</f>
        <v>New</v>
      </c>
      <c r="P565">
        <v>92</v>
      </c>
      <c r="Q565" t="str">
        <f t="shared" si="34"/>
        <v>High</v>
      </c>
      <c r="R565">
        <v>0.56000000000000005</v>
      </c>
      <c r="S565" t="str">
        <f t="shared" si="35"/>
        <v>High</v>
      </c>
    </row>
    <row r="566" spans="1:19" x14ac:dyDescent="0.35">
      <c r="A566" t="s">
        <v>2858</v>
      </c>
      <c r="B566">
        <v>21</v>
      </c>
      <c r="C566" t="str">
        <f t="shared" si="32"/>
        <v>18-25</v>
      </c>
      <c r="D566" t="s">
        <v>14</v>
      </c>
      <c r="E566" t="s">
        <v>44</v>
      </c>
      <c r="F566">
        <v>183.21</v>
      </c>
      <c r="G566">
        <v>17</v>
      </c>
      <c r="H566">
        <f>Table1[[#This Row],[total_orders]]*Table1[[#This Row],[avg_order_value]]</f>
        <v>3114.57</v>
      </c>
      <c r="I566">
        <v>300</v>
      </c>
      <c r="J566">
        <v>0</v>
      </c>
      <c r="K566" t="s">
        <v>19</v>
      </c>
      <c r="L566">
        <v>7.7</v>
      </c>
      <c r="M566" t="str">
        <f t="shared" si="33"/>
        <v>Low</v>
      </c>
      <c r="N566" s="1">
        <v>44503</v>
      </c>
      <c r="O566" s="1" t="str">
        <f>IF(YEAR(Table1[[#This Row],[customer_since]])&gt;=2023, "New",IF(YEAR(Table1[[#This Row],[customer_since]])&gt;=2021, "Medium", "Long term"))</f>
        <v>Medium</v>
      </c>
      <c r="P566">
        <v>5</v>
      </c>
      <c r="Q566" t="str">
        <f t="shared" si="34"/>
        <v>Low</v>
      </c>
      <c r="R566">
        <v>0.21</v>
      </c>
      <c r="S566" t="str">
        <f t="shared" si="35"/>
        <v>Medium</v>
      </c>
    </row>
    <row r="567" spans="1:19" x14ac:dyDescent="0.35">
      <c r="A567" t="s">
        <v>612</v>
      </c>
      <c r="B567">
        <v>34</v>
      </c>
      <c r="C567" t="str">
        <f t="shared" si="32"/>
        <v>26-35</v>
      </c>
      <c r="D567" t="s">
        <v>14</v>
      </c>
      <c r="E567" t="s">
        <v>22</v>
      </c>
      <c r="F567">
        <v>23.86</v>
      </c>
      <c r="G567">
        <v>11</v>
      </c>
      <c r="H567">
        <f>Table1[[#This Row],[total_orders]]*Table1[[#This Row],[avg_order_value]]</f>
        <v>262.45999999999998</v>
      </c>
      <c r="I567">
        <v>309</v>
      </c>
      <c r="J567">
        <v>0</v>
      </c>
      <c r="K567" t="s">
        <v>19</v>
      </c>
      <c r="L567">
        <v>46</v>
      </c>
      <c r="M567" t="str">
        <f t="shared" si="33"/>
        <v>Medium</v>
      </c>
      <c r="N567" s="1">
        <v>44108</v>
      </c>
      <c r="O567" s="1" t="str">
        <f>IF(YEAR(Table1[[#This Row],[customer_since]])&gt;=2023, "New",IF(YEAR(Table1[[#This Row],[customer_since]])&gt;=2021, "Medium", "Long term"))</f>
        <v>Long term</v>
      </c>
      <c r="P567">
        <v>96</v>
      </c>
      <c r="Q567" t="str">
        <f t="shared" si="34"/>
        <v>High</v>
      </c>
      <c r="R567">
        <v>0.57999999999999996</v>
      </c>
      <c r="S567" t="str">
        <f t="shared" si="35"/>
        <v>High</v>
      </c>
    </row>
    <row r="568" spans="1:19" x14ac:dyDescent="0.35">
      <c r="A568" t="s">
        <v>612</v>
      </c>
      <c r="B568">
        <v>21</v>
      </c>
      <c r="C568" t="str">
        <f t="shared" si="32"/>
        <v>18-25</v>
      </c>
      <c r="D568" t="s">
        <v>25</v>
      </c>
      <c r="E568" t="s">
        <v>37</v>
      </c>
      <c r="F568">
        <v>187.01</v>
      </c>
      <c r="G568">
        <v>6</v>
      </c>
      <c r="H568">
        <f>Table1[[#This Row],[total_orders]]*Table1[[#This Row],[avg_order_value]]</f>
        <v>1122.06</v>
      </c>
      <c r="I568">
        <v>347</v>
      </c>
      <c r="J568">
        <v>0</v>
      </c>
      <c r="K568" t="s">
        <v>23</v>
      </c>
      <c r="L568">
        <v>97</v>
      </c>
      <c r="M568" t="str">
        <f t="shared" si="33"/>
        <v>High</v>
      </c>
      <c r="N568" s="1">
        <v>44958</v>
      </c>
      <c r="O568" s="1" t="str">
        <f>IF(YEAR(Table1[[#This Row],[customer_since]])&gt;=2023, "New",IF(YEAR(Table1[[#This Row],[customer_since]])&gt;=2021, "Medium", "Long term"))</f>
        <v>New</v>
      </c>
      <c r="P568">
        <v>53</v>
      </c>
      <c r="Q568" t="str">
        <f t="shared" si="34"/>
        <v>Medium</v>
      </c>
      <c r="R568">
        <v>0.15</v>
      </c>
      <c r="S568" t="str">
        <f t="shared" si="35"/>
        <v>Low</v>
      </c>
    </row>
    <row r="569" spans="1:19" x14ac:dyDescent="0.35">
      <c r="A569" t="s">
        <v>612</v>
      </c>
      <c r="B569">
        <v>51</v>
      </c>
      <c r="C569" t="str">
        <f t="shared" si="32"/>
        <v>46-55</v>
      </c>
      <c r="D569" t="s">
        <v>21</v>
      </c>
      <c r="E569" t="s">
        <v>22</v>
      </c>
      <c r="F569">
        <v>19.68</v>
      </c>
      <c r="G569">
        <v>13</v>
      </c>
      <c r="H569">
        <f>Table1[[#This Row],[total_orders]]*Table1[[#This Row],[avg_order_value]]</f>
        <v>255.84</v>
      </c>
      <c r="I569">
        <v>131</v>
      </c>
      <c r="J569">
        <v>0</v>
      </c>
      <c r="K569" t="s">
        <v>40</v>
      </c>
      <c r="L569">
        <v>44.5</v>
      </c>
      <c r="M569" t="str">
        <f t="shared" si="33"/>
        <v>Medium</v>
      </c>
      <c r="N569" s="1">
        <v>44475</v>
      </c>
      <c r="O569" s="1" t="str">
        <f>IF(YEAR(Table1[[#This Row],[customer_since]])&gt;=2023, "New",IF(YEAR(Table1[[#This Row],[customer_since]])&gt;=2021, "Medium", "Long term"))</f>
        <v>Medium</v>
      </c>
      <c r="P569">
        <v>72</v>
      </c>
      <c r="Q569" t="str">
        <f t="shared" si="34"/>
        <v>High</v>
      </c>
      <c r="R569">
        <v>0.18</v>
      </c>
      <c r="S569" t="str">
        <f t="shared" si="35"/>
        <v>Low</v>
      </c>
    </row>
    <row r="570" spans="1:19" x14ac:dyDescent="0.35">
      <c r="A570" t="s">
        <v>93</v>
      </c>
      <c r="B570">
        <v>33</v>
      </c>
      <c r="C570" t="str">
        <f t="shared" si="32"/>
        <v>26-35</v>
      </c>
      <c r="D570" t="s">
        <v>21</v>
      </c>
      <c r="E570" t="s">
        <v>15</v>
      </c>
      <c r="F570">
        <v>37.74</v>
      </c>
      <c r="G570">
        <v>9</v>
      </c>
      <c r="H570">
        <f>Table1[[#This Row],[total_orders]]*Table1[[#This Row],[avg_order_value]]</f>
        <v>339.66</v>
      </c>
      <c r="I570">
        <v>355</v>
      </c>
      <c r="J570">
        <v>0</v>
      </c>
      <c r="K570" t="s">
        <v>19</v>
      </c>
      <c r="L570">
        <v>87.4</v>
      </c>
      <c r="M570" t="str">
        <f t="shared" si="33"/>
        <v>High</v>
      </c>
      <c r="N570" s="1">
        <v>45107</v>
      </c>
      <c r="O570" s="1" t="str">
        <f>IF(YEAR(Table1[[#This Row],[customer_since]])&gt;=2023, "New",IF(YEAR(Table1[[#This Row],[customer_since]])&gt;=2021, "Medium", "Long term"))</f>
        <v>New</v>
      </c>
      <c r="P570">
        <v>65</v>
      </c>
      <c r="Q570" t="str">
        <f t="shared" si="34"/>
        <v>Medium</v>
      </c>
      <c r="R570">
        <v>0.17</v>
      </c>
      <c r="S570" t="str">
        <f t="shared" si="35"/>
        <v>Low</v>
      </c>
    </row>
    <row r="571" spans="1:19" x14ac:dyDescent="0.35">
      <c r="A571" t="s">
        <v>93</v>
      </c>
      <c r="B571">
        <v>79</v>
      </c>
      <c r="C571" t="str">
        <f t="shared" si="32"/>
        <v>66-69</v>
      </c>
      <c r="D571" t="s">
        <v>14</v>
      </c>
      <c r="E571" t="s">
        <v>37</v>
      </c>
      <c r="G571">
        <v>14</v>
      </c>
      <c r="H571">
        <f>Table1[[#This Row],[total_orders]]*Table1[[#This Row],[avg_order_value]]</f>
        <v>0</v>
      </c>
      <c r="I571">
        <v>10</v>
      </c>
      <c r="J571">
        <v>0</v>
      </c>
      <c r="K571" t="s">
        <v>29</v>
      </c>
      <c r="L571">
        <v>70.099999999999994</v>
      </c>
      <c r="M571" t="str">
        <f t="shared" si="33"/>
        <v>High</v>
      </c>
      <c r="N571" s="1">
        <v>44748</v>
      </c>
      <c r="O571" s="1" t="str">
        <f>IF(YEAR(Table1[[#This Row],[customer_since]])&gt;=2023, "New",IF(YEAR(Table1[[#This Row],[customer_since]])&gt;=2021, "Medium", "Long term"))</f>
        <v>Medium</v>
      </c>
      <c r="P571">
        <v>57</v>
      </c>
      <c r="Q571" t="str">
        <f t="shared" si="34"/>
        <v>Medium</v>
      </c>
      <c r="R571">
        <v>0.6</v>
      </c>
      <c r="S571" t="str">
        <f t="shared" si="35"/>
        <v>High</v>
      </c>
    </row>
    <row r="572" spans="1:19" x14ac:dyDescent="0.35">
      <c r="A572" t="s">
        <v>1929</v>
      </c>
      <c r="B572">
        <v>41</v>
      </c>
      <c r="C572" t="str">
        <f t="shared" si="32"/>
        <v>36-45</v>
      </c>
      <c r="D572" t="s">
        <v>14</v>
      </c>
      <c r="E572" t="s">
        <v>37</v>
      </c>
      <c r="F572">
        <v>90.25</v>
      </c>
      <c r="G572">
        <v>16</v>
      </c>
      <c r="H572">
        <f>Table1[[#This Row],[total_orders]]*Table1[[#This Row],[avg_order_value]]</f>
        <v>1444</v>
      </c>
      <c r="I572">
        <v>134</v>
      </c>
      <c r="J572">
        <v>0</v>
      </c>
      <c r="K572" t="s">
        <v>29</v>
      </c>
      <c r="L572">
        <v>59.8</v>
      </c>
      <c r="M572" t="str">
        <f t="shared" si="33"/>
        <v>High</v>
      </c>
      <c r="N572" s="1">
        <v>45360</v>
      </c>
      <c r="O572" s="1" t="str">
        <f>IF(YEAR(Table1[[#This Row],[customer_since]])&gt;=2023, "New",IF(YEAR(Table1[[#This Row],[customer_since]])&gt;=2021, "Medium", "Long term"))</f>
        <v>New</v>
      </c>
      <c r="P572">
        <v>19</v>
      </c>
      <c r="Q572" t="str">
        <f t="shared" si="34"/>
        <v>Low</v>
      </c>
      <c r="R572">
        <v>0.43</v>
      </c>
      <c r="S572" t="str">
        <f t="shared" si="35"/>
        <v>Medium</v>
      </c>
    </row>
    <row r="573" spans="1:19" x14ac:dyDescent="0.35">
      <c r="A573" t="s">
        <v>84</v>
      </c>
      <c r="B573">
        <v>22</v>
      </c>
      <c r="C573" t="str">
        <f t="shared" si="32"/>
        <v>18-25</v>
      </c>
      <c r="D573" t="s">
        <v>14</v>
      </c>
      <c r="E573" t="s">
        <v>18</v>
      </c>
      <c r="G573">
        <v>9</v>
      </c>
      <c r="H573">
        <f>Table1[[#This Row],[total_orders]]*Table1[[#This Row],[avg_order_value]]</f>
        <v>0</v>
      </c>
      <c r="I573">
        <v>255</v>
      </c>
      <c r="J573">
        <v>0</v>
      </c>
      <c r="K573" t="s">
        <v>40</v>
      </c>
      <c r="L573">
        <v>36.5</v>
      </c>
      <c r="M573" t="str">
        <f t="shared" si="33"/>
        <v>Medium</v>
      </c>
      <c r="N573" s="1">
        <v>44545</v>
      </c>
      <c r="O573" s="1" t="str">
        <f>IF(YEAR(Table1[[#This Row],[customer_since]])&gt;=2023, "New",IF(YEAR(Table1[[#This Row],[customer_since]])&gt;=2021, "Medium", "Long term"))</f>
        <v>Medium</v>
      </c>
      <c r="P573">
        <v>65</v>
      </c>
      <c r="Q573" t="str">
        <f t="shared" si="34"/>
        <v>Medium</v>
      </c>
      <c r="R573">
        <v>0.13</v>
      </c>
      <c r="S573" t="str">
        <f t="shared" si="35"/>
        <v>Low</v>
      </c>
    </row>
    <row r="574" spans="1:19" x14ac:dyDescent="0.35">
      <c r="A574" t="s">
        <v>134</v>
      </c>
      <c r="B574">
        <v>23</v>
      </c>
      <c r="C574" t="str">
        <f t="shared" si="32"/>
        <v>18-25</v>
      </c>
      <c r="D574" t="s">
        <v>21</v>
      </c>
      <c r="E574" t="s">
        <v>22</v>
      </c>
      <c r="F574">
        <v>68.94</v>
      </c>
      <c r="G574">
        <v>21</v>
      </c>
      <c r="H574">
        <f>Table1[[#This Row],[total_orders]]*Table1[[#This Row],[avg_order_value]]</f>
        <v>1447.74</v>
      </c>
      <c r="I574">
        <v>304</v>
      </c>
      <c r="J574">
        <v>0</v>
      </c>
      <c r="K574" t="s">
        <v>29</v>
      </c>
      <c r="L574">
        <v>59.7</v>
      </c>
      <c r="M574" t="str">
        <f t="shared" si="33"/>
        <v>High</v>
      </c>
      <c r="N574" s="1">
        <v>45342</v>
      </c>
      <c r="O574" s="1" t="str">
        <f>IF(YEAR(Table1[[#This Row],[customer_since]])&gt;=2023, "New",IF(YEAR(Table1[[#This Row],[customer_since]])&gt;=2021, "Medium", "Long term"))</f>
        <v>New</v>
      </c>
      <c r="P574">
        <v>77</v>
      </c>
      <c r="Q574" t="str">
        <f t="shared" si="34"/>
        <v>High</v>
      </c>
      <c r="R574">
        <v>0.17</v>
      </c>
      <c r="S574" t="str">
        <f t="shared" si="35"/>
        <v>Low</v>
      </c>
    </row>
    <row r="575" spans="1:19" x14ac:dyDescent="0.35">
      <c r="A575" t="s">
        <v>2910</v>
      </c>
      <c r="B575">
        <v>60</v>
      </c>
      <c r="C575" t="str">
        <f t="shared" si="32"/>
        <v>55-65</v>
      </c>
      <c r="D575" t="s">
        <v>21</v>
      </c>
      <c r="E575" t="s">
        <v>28</v>
      </c>
      <c r="F575">
        <v>132.12</v>
      </c>
      <c r="G575">
        <v>10</v>
      </c>
      <c r="H575">
        <f>Table1[[#This Row],[total_orders]]*Table1[[#This Row],[avg_order_value]]</f>
        <v>1321.2</v>
      </c>
      <c r="I575">
        <v>93</v>
      </c>
      <c r="J575">
        <v>0</v>
      </c>
      <c r="K575" t="s">
        <v>16</v>
      </c>
      <c r="L575">
        <v>99</v>
      </c>
      <c r="M575" t="str">
        <f t="shared" si="33"/>
        <v>High</v>
      </c>
      <c r="N575" s="1">
        <v>45520</v>
      </c>
      <c r="O575" s="1" t="str">
        <f>IF(YEAR(Table1[[#This Row],[customer_since]])&gt;=2023, "New",IF(YEAR(Table1[[#This Row],[customer_since]])&gt;=2021, "Medium", "Long term"))</f>
        <v>New</v>
      </c>
      <c r="P575">
        <v>41</v>
      </c>
      <c r="Q575" t="str">
        <f t="shared" si="34"/>
        <v>Medium</v>
      </c>
      <c r="R575">
        <v>0.24</v>
      </c>
      <c r="S575" t="str">
        <f t="shared" si="35"/>
        <v>Medium</v>
      </c>
    </row>
    <row r="576" spans="1:19" x14ac:dyDescent="0.35">
      <c r="A576" t="s">
        <v>3469</v>
      </c>
      <c r="B576">
        <v>60</v>
      </c>
      <c r="C576" t="str">
        <f t="shared" si="32"/>
        <v>55-65</v>
      </c>
      <c r="D576" t="s">
        <v>14</v>
      </c>
      <c r="E576" t="s">
        <v>28</v>
      </c>
      <c r="F576">
        <v>88.91</v>
      </c>
      <c r="G576">
        <v>7</v>
      </c>
      <c r="H576">
        <f>Table1[[#This Row],[total_orders]]*Table1[[#This Row],[avg_order_value]]</f>
        <v>622.37</v>
      </c>
      <c r="I576">
        <v>88</v>
      </c>
      <c r="J576">
        <v>1</v>
      </c>
      <c r="K576" t="s">
        <v>29</v>
      </c>
      <c r="L576">
        <v>69.400000000000006</v>
      </c>
      <c r="M576" t="str">
        <f t="shared" si="33"/>
        <v>High</v>
      </c>
      <c r="N576" s="1">
        <v>44969</v>
      </c>
      <c r="O576" s="1" t="str">
        <f>IF(YEAR(Table1[[#This Row],[customer_since]])&gt;=2023, "New",IF(YEAR(Table1[[#This Row],[customer_since]])&gt;=2021, "Medium", "Long term"))</f>
        <v>New</v>
      </c>
      <c r="P576">
        <v>50</v>
      </c>
      <c r="Q576" t="str">
        <f t="shared" si="34"/>
        <v>Medium</v>
      </c>
      <c r="R576">
        <v>0.02</v>
      </c>
      <c r="S576" t="str">
        <f t="shared" si="35"/>
        <v>Low</v>
      </c>
    </row>
    <row r="577" spans="1:19" x14ac:dyDescent="0.35">
      <c r="A577" t="s">
        <v>3822</v>
      </c>
      <c r="B577">
        <v>47</v>
      </c>
      <c r="C577" t="str">
        <f t="shared" si="32"/>
        <v>46-55</v>
      </c>
      <c r="D577" t="s">
        <v>14</v>
      </c>
      <c r="E577" t="s">
        <v>44</v>
      </c>
      <c r="F577">
        <v>100.89</v>
      </c>
      <c r="G577">
        <v>8</v>
      </c>
      <c r="H577">
        <f>Table1[[#This Row],[total_orders]]*Table1[[#This Row],[avg_order_value]]</f>
        <v>807.12</v>
      </c>
      <c r="I577">
        <v>167</v>
      </c>
      <c r="J577">
        <v>0</v>
      </c>
      <c r="K577" t="s">
        <v>29</v>
      </c>
      <c r="L577">
        <v>23.5</v>
      </c>
      <c r="M577" t="str">
        <f t="shared" si="33"/>
        <v>Medium</v>
      </c>
      <c r="N577" s="1">
        <v>44513</v>
      </c>
      <c r="O577" s="1" t="str">
        <f>IF(YEAR(Table1[[#This Row],[customer_since]])&gt;=2023, "New",IF(YEAR(Table1[[#This Row],[customer_since]])&gt;=2021, "Medium", "Long term"))</f>
        <v>Medium</v>
      </c>
      <c r="P577">
        <v>84</v>
      </c>
      <c r="Q577" t="str">
        <f t="shared" si="34"/>
        <v>High</v>
      </c>
      <c r="R577">
        <v>0.15</v>
      </c>
      <c r="S577" t="str">
        <f t="shared" si="35"/>
        <v>Low</v>
      </c>
    </row>
    <row r="578" spans="1:19" x14ac:dyDescent="0.35">
      <c r="A578" t="s">
        <v>3155</v>
      </c>
      <c r="B578">
        <v>42</v>
      </c>
      <c r="C578" t="str">
        <f t="shared" ref="C578:C641" si="36">IF(B578&lt;=25,"18-25",IF(B578&lt;=35,"26-35",IF(B578&lt;=45,"36-45",IF(B578&lt;=55,"46-55",IF(B578&lt;=65,"55-65","66-69")))))</f>
        <v>36-45</v>
      </c>
      <c r="D578" t="s">
        <v>14</v>
      </c>
      <c r="E578" t="s">
        <v>26</v>
      </c>
      <c r="F578">
        <v>25.96</v>
      </c>
      <c r="G578">
        <v>6</v>
      </c>
      <c r="H578">
        <f>Table1[[#This Row],[total_orders]]*Table1[[#This Row],[avg_order_value]]</f>
        <v>155.76</v>
      </c>
      <c r="I578">
        <v>169</v>
      </c>
      <c r="J578">
        <v>0</v>
      </c>
      <c r="K578" t="s">
        <v>16</v>
      </c>
      <c r="L578">
        <v>43.5</v>
      </c>
      <c r="M578" t="str">
        <f t="shared" ref="M578:M641" si="37">IF(L578&lt;=20,"Low",IF(L578&lt;=50,"Medium","High"))</f>
        <v>Medium</v>
      </c>
      <c r="N578" s="1">
        <v>45727</v>
      </c>
      <c r="O578" s="1" t="str">
        <f>IF(YEAR(Table1[[#This Row],[customer_since]])&gt;=2023, "New",IF(YEAR(Table1[[#This Row],[customer_since]])&gt;=2021, "Medium", "Long term"))</f>
        <v>New</v>
      </c>
      <c r="P578">
        <v>60</v>
      </c>
      <c r="Q578" t="str">
        <f t="shared" ref="Q578:Q641" si="38">IF(P578&lt;=33,"Low",IF(P578&lt;=66,"Medium","High"))</f>
        <v>Medium</v>
      </c>
      <c r="R578">
        <v>0.47</v>
      </c>
      <c r="S578" t="str">
        <f t="shared" ref="S578:S641" si="39">IF(R578&lt;=0.2,"Low",IF(R578&lt;=0.5,"Medium","High"))</f>
        <v>Medium</v>
      </c>
    </row>
    <row r="579" spans="1:19" x14ac:dyDescent="0.35">
      <c r="A579" t="s">
        <v>1889</v>
      </c>
      <c r="B579">
        <v>53</v>
      </c>
      <c r="C579" t="str">
        <f t="shared" si="36"/>
        <v>46-55</v>
      </c>
      <c r="D579" t="s">
        <v>21</v>
      </c>
      <c r="E579" t="s">
        <v>44</v>
      </c>
      <c r="F579">
        <v>231.66</v>
      </c>
      <c r="G579">
        <v>7</v>
      </c>
      <c r="H579">
        <f>Table1[[#This Row],[total_orders]]*Table1[[#This Row],[avg_order_value]]</f>
        <v>1621.62</v>
      </c>
      <c r="I579">
        <v>177</v>
      </c>
      <c r="J579">
        <v>0</v>
      </c>
      <c r="K579" t="s">
        <v>29</v>
      </c>
      <c r="L579">
        <v>12.3</v>
      </c>
      <c r="M579" t="str">
        <f t="shared" si="37"/>
        <v>Low</v>
      </c>
      <c r="N579" s="1">
        <v>44717</v>
      </c>
      <c r="O579" s="1" t="str">
        <f>IF(YEAR(Table1[[#This Row],[customer_since]])&gt;=2023, "New",IF(YEAR(Table1[[#This Row],[customer_since]])&gt;=2021, "Medium", "Long term"))</f>
        <v>Medium</v>
      </c>
      <c r="P579">
        <v>75</v>
      </c>
      <c r="Q579" t="str">
        <f t="shared" si="38"/>
        <v>High</v>
      </c>
      <c r="R579">
        <v>0.12</v>
      </c>
      <c r="S579" t="str">
        <f t="shared" si="39"/>
        <v>Low</v>
      </c>
    </row>
    <row r="580" spans="1:19" x14ac:dyDescent="0.35">
      <c r="A580" t="s">
        <v>1277</v>
      </c>
      <c r="B580">
        <v>54</v>
      </c>
      <c r="C580" t="str">
        <f t="shared" si="36"/>
        <v>46-55</v>
      </c>
      <c r="D580" t="s">
        <v>14</v>
      </c>
      <c r="E580" t="s">
        <v>44</v>
      </c>
      <c r="F580">
        <v>18.73</v>
      </c>
      <c r="G580">
        <v>11</v>
      </c>
      <c r="H580">
        <f>Table1[[#This Row],[total_orders]]*Table1[[#This Row],[avg_order_value]]</f>
        <v>206.03</v>
      </c>
      <c r="I580">
        <v>55</v>
      </c>
      <c r="J580">
        <v>0</v>
      </c>
      <c r="K580" t="s">
        <v>29</v>
      </c>
      <c r="L580">
        <v>22.2</v>
      </c>
      <c r="M580" t="str">
        <f t="shared" si="37"/>
        <v>Medium</v>
      </c>
      <c r="N580" s="1">
        <v>45352</v>
      </c>
      <c r="O580" s="1" t="str">
        <f>IF(YEAR(Table1[[#This Row],[customer_since]])&gt;=2023, "New",IF(YEAR(Table1[[#This Row],[customer_since]])&gt;=2021, "Medium", "Long term"))</f>
        <v>New</v>
      </c>
      <c r="P580">
        <v>85</v>
      </c>
      <c r="Q580" t="str">
        <f t="shared" si="38"/>
        <v>High</v>
      </c>
      <c r="R580">
        <v>0.1</v>
      </c>
      <c r="S580" t="str">
        <f t="shared" si="39"/>
        <v>Low</v>
      </c>
    </row>
    <row r="581" spans="1:19" x14ac:dyDescent="0.35">
      <c r="A581" t="s">
        <v>282</v>
      </c>
      <c r="B581">
        <v>31</v>
      </c>
      <c r="C581" t="str">
        <f t="shared" si="36"/>
        <v>26-35</v>
      </c>
      <c r="D581" t="s">
        <v>21</v>
      </c>
      <c r="E581" t="s">
        <v>50</v>
      </c>
      <c r="F581">
        <v>216.55</v>
      </c>
      <c r="G581">
        <v>13</v>
      </c>
      <c r="H581">
        <f>Table1[[#This Row],[total_orders]]*Table1[[#This Row],[avg_order_value]]</f>
        <v>2815.15</v>
      </c>
      <c r="I581">
        <v>182</v>
      </c>
      <c r="J581">
        <v>0</v>
      </c>
      <c r="K581" t="s">
        <v>16</v>
      </c>
      <c r="L581">
        <v>14.5</v>
      </c>
      <c r="M581" t="str">
        <f t="shared" si="37"/>
        <v>Low</v>
      </c>
      <c r="N581" s="1">
        <v>45293</v>
      </c>
      <c r="O581" s="1" t="str">
        <f>IF(YEAR(Table1[[#This Row],[customer_since]])&gt;=2023, "New",IF(YEAR(Table1[[#This Row],[customer_since]])&gt;=2021, "Medium", "Long term"))</f>
        <v>New</v>
      </c>
      <c r="P581">
        <v>39</v>
      </c>
      <c r="Q581" t="str">
        <f t="shared" si="38"/>
        <v>Medium</v>
      </c>
      <c r="R581">
        <v>0.44</v>
      </c>
      <c r="S581" t="str">
        <f t="shared" si="39"/>
        <v>Medium</v>
      </c>
    </row>
    <row r="582" spans="1:19" x14ac:dyDescent="0.35">
      <c r="A582" t="s">
        <v>1707</v>
      </c>
      <c r="B582">
        <v>40</v>
      </c>
      <c r="C582" t="str">
        <f t="shared" si="36"/>
        <v>36-45</v>
      </c>
      <c r="D582" t="s">
        <v>21</v>
      </c>
      <c r="E582" t="s">
        <v>26</v>
      </c>
      <c r="F582">
        <v>27.87</v>
      </c>
      <c r="G582">
        <v>6</v>
      </c>
      <c r="H582">
        <f>Table1[[#This Row],[total_orders]]*Table1[[#This Row],[avg_order_value]]</f>
        <v>167.22</v>
      </c>
      <c r="I582">
        <v>114</v>
      </c>
      <c r="J582">
        <v>0</v>
      </c>
      <c r="K582" t="s">
        <v>40</v>
      </c>
      <c r="L582">
        <v>82.7</v>
      </c>
      <c r="M582" t="str">
        <f t="shared" si="37"/>
        <v>High</v>
      </c>
      <c r="N582" s="1">
        <v>45513</v>
      </c>
      <c r="O582" s="1" t="str">
        <f>IF(YEAR(Table1[[#This Row],[customer_since]])&gt;=2023, "New",IF(YEAR(Table1[[#This Row],[customer_since]])&gt;=2021, "Medium", "Long term"))</f>
        <v>New</v>
      </c>
      <c r="P582">
        <v>75</v>
      </c>
      <c r="Q582" t="str">
        <f t="shared" si="38"/>
        <v>High</v>
      </c>
      <c r="R582">
        <v>0.1</v>
      </c>
      <c r="S582" t="str">
        <f t="shared" si="39"/>
        <v>Low</v>
      </c>
    </row>
    <row r="583" spans="1:19" x14ac:dyDescent="0.35">
      <c r="A583" t="s">
        <v>1707</v>
      </c>
      <c r="B583">
        <v>22</v>
      </c>
      <c r="C583" t="str">
        <f t="shared" si="36"/>
        <v>18-25</v>
      </c>
      <c r="D583" t="s">
        <v>14</v>
      </c>
      <c r="E583" t="s">
        <v>44</v>
      </c>
      <c r="F583">
        <v>70.41</v>
      </c>
      <c r="G583">
        <v>4</v>
      </c>
      <c r="H583">
        <f>Table1[[#This Row],[total_orders]]*Table1[[#This Row],[avg_order_value]]</f>
        <v>281.64</v>
      </c>
      <c r="I583">
        <v>60</v>
      </c>
      <c r="J583">
        <v>0</v>
      </c>
      <c r="K583" t="s">
        <v>23</v>
      </c>
      <c r="L583">
        <v>86.9</v>
      </c>
      <c r="M583" t="str">
        <f t="shared" si="37"/>
        <v>High</v>
      </c>
      <c r="N583" s="1">
        <v>44297</v>
      </c>
      <c r="O583" s="1" t="str">
        <f>IF(YEAR(Table1[[#This Row],[customer_since]])&gt;=2023, "New",IF(YEAR(Table1[[#This Row],[customer_since]])&gt;=2021, "Medium", "Long term"))</f>
        <v>Medium</v>
      </c>
      <c r="P583">
        <v>20</v>
      </c>
      <c r="Q583" t="str">
        <f t="shared" si="38"/>
        <v>Low</v>
      </c>
      <c r="R583">
        <v>0.3</v>
      </c>
      <c r="S583" t="str">
        <f t="shared" si="39"/>
        <v>Medium</v>
      </c>
    </row>
    <row r="584" spans="1:19" x14ac:dyDescent="0.35">
      <c r="A584" t="s">
        <v>1331</v>
      </c>
      <c r="B584">
        <v>79</v>
      </c>
      <c r="C584" t="str">
        <f t="shared" si="36"/>
        <v>66-69</v>
      </c>
      <c r="D584" t="s">
        <v>14</v>
      </c>
      <c r="E584" t="s">
        <v>28</v>
      </c>
      <c r="F584">
        <v>105.95</v>
      </c>
      <c r="G584">
        <v>13</v>
      </c>
      <c r="H584">
        <f>Table1[[#This Row],[total_orders]]*Table1[[#This Row],[avg_order_value]]</f>
        <v>1377.3500000000001</v>
      </c>
      <c r="I584">
        <v>262</v>
      </c>
      <c r="J584">
        <v>0</v>
      </c>
      <c r="K584" t="s">
        <v>19</v>
      </c>
      <c r="L584">
        <v>94.3</v>
      </c>
      <c r="M584" t="str">
        <f t="shared" si="37"/>
        <v>High</v>
      </c>
      <c r="N584" s="1">
        <v>44673</v>
      </c>
      <c r="O584" s="1" t="str">
        <f>IF(YEAR(Table1[[#This Row],[customer_since]])&gt;=2023, "New",IF(YEAR(Table1[[#This Row],[customer_since]])&gt;=2021, "Medium", "Long term"))</f>
        <v>Medium</v>
      </c>
      <c r="P584">
        <v>6</v>
      </c>
      <c r="Q584" t="str">
        <f t="shared" si="38"/>
        <v>Low</v>
      </c>
      <c r="R584">
        <v>0.31</v>
      </c>
      <c r="S584" t="str">
        <f t="shared" si="39"/>
        <v>Medium</v>
      </c>
    </row>
    <row r="585" spans="1:19" x14ac:dyDescent="0.35">
      <c r="A585" t="s">
        <v>3261</v>
      </c>
      <c r="B585">
        <v>73</v>
      </c>
      <c r="C585" t="str">
        <f t="shared" si="36"/>
        <v>66-69</v>
      </c>
      <c r="D585" t="s">
        <v>14</v>
      </c>
      <c r="E585" t="s">
        <v>35</v>
      </c>
      <c r="F585">
        <v>82.48</v>
      </c>
      <c r="G585">
        <v>13</v>
      </c>
      <c r="H585">
        <f>Table1[[#This Row],[total_orders]]*Table1[[#This Row],[avg_order_value]]</f>
        <v>1072.24</v>
      </c>
      <c r="I585">
        <v>244</v>
      </c>
      <c r="J585">
        <v>0</v>
      </c>
      <c r="K585" t="s">
        <v>23</v>
      </c>
      <c r="L585">
        <v>50.2</v>
      </c>
      <c r="M585" t="str">
        <f t="shared" si="37"/>
        <v>High</v>
      </c>
      <c r="N585" s="1">
        <v>44737</v>
      </c>
      <c r="O585" s="1" t="str">
        <f>IF(YEAR(Table1[[#This Row],[customer_since]])&gt;=2023, "New",IF(YEAR(Table1[[#This Row],[customer_since]])&gt;=2021, "Medium", "Long term"))</f>
        <v>Medium</v>
      </c>
      <c r="P585">
        <v>60</v>
      </c>
      <c r="Q585" t="str">
        <f t="shared" si="38"/>
        <v>Medium</v>
      </c>
      <c r="R585">
        <v>0.21</v>
      </c>
      <c r="S585" t="str">
        <f t="shared" si="39"/>
        <v>Medium</v>
      </c>
    </row>
    <row r="586" spans="1:19" x14ac:dyDescent="0.35">
      <c r="A586" t="s">
        <v>2280</v>
      </c>
      <c r="B586">
        <v>58</v>
      </c>
      <c r="C586" t="str">
        <f t="shared" si="36"/>
        <v>55-65</v>
      </c>
      <c r="D586" t="s">
        <v>21</v>
      </c>
      <c r="E586" t="s">
        <v>52</v>
      </c>
      <c r="G586">
        <v>8</v>
      </c>
      <c r="H586">
        <f>Table1[[#This Row],[total_orders]]*Table1[[#This Row],[avg_order_value]]</f>
        <v>0</v>
      </c>
      <c r="I586">
        <v>9</v>
      </c>
      <c r="J586">
        <v>0</v>
      </c>
      <c r="K586" t="s">
        <v>23</v>
      </c>
      <c r="L586">
        <v>62.7</v>
      </c>
      <c r="M586" t="str">
        <f t="shared" si="37"/>
        <v>High</v>
      </c>
      <c r="N586" s="1">
        <v>44954</v>
      </c>
      <c r="O586" s="1" t="str">
        <f>IF(YEAR(Table1[[#This Row],[customer_since]])&gt;=2023, "New",IF(YEAR(Table1[[#This Row],[customer_since]])&gt;=2021, "Medium", "Long term"))</f>
        <v>New</v>
      </c>
      <c r="P586">
        <v>26</v>
      </c>
      <c r="Q586" t="str">
        <f t="shared" si="38"/>
        <v>Low</v>
      </c>
      <c r="R586">
        <v>0.13</v>
      </c>
      <c r="S586" t="str">
        <f t="shared" si="39"/>
        <v>Low</v>
      </c>
    </row>
    <row r="587" spans="1:19" x14ac:dyDescent="0.35">
      <c r="A587" t="s">
        <v>1490</v>
      </c>
      <c r="B587">
        <v>66</v>
      </c>
      <c r="C587" t="str">
        <f t="shared" si="36"/>
        <v>66-69</v>
      </c>
      <c r="D587" t="s">
        <v>21</v>
      </c>
      <c r="E587" t="s">
        <v>18</v>
      </c>
      <c r="F587">
        <v>32.020000000000003</v>
      </c>
      <c r="G587">
        <v>4</v>
      </c>
      <c r="H587">
        <f>Table1[[#This Row],[total_orders]]*Table1[[#This Row],[avg_order_value]]</f>
        <v>128.08000000000001</v>
      </c>
      <c r="I587">
        <v>341</v>
      </c>
      <c r="J587">
        <v>0</v>
      </c>
      <c r="K587" t="s">
        <v>19</v>
      </c>
      <c r="L587">
        <v>87.5</v>
      </c>
      <c r="M587" t="str">
        <f t="shared" si="37"/>
        <v>High</v>
      </c>
      <c r="N587" s="1">
        <v>45730</v>
      </c>
      <c r="O587" s="1" t="str">
        <f>IF(YEAR(Table1[[#This Row],[customer_since]])&gt;=2023, "New",IF(YEAR(Table1[[#This Row],[customer_since]])&gt;=2021, "Medium", "Long term"))</f>
        <v>New</v>
      </c>
      <c r="P587">
        <v>78</v>
      </c>
      <c r="Q587" t="str">
        <f t="shared" si="38"/>
        <v>High</v>
      </c>
      <c r="R587">
        <v>0.49</v>
      </c>
      <c r="S587" t="str">
        <f t="shared" si="39"/>
        <v>Medium</v>
      </c>
    </row>
    <row r="588" spans="1:19" x14ac:dyDescent="0.35">
      <c r="A588" t="s">
        <v>1490</v>
      </c>
      <c r="B588">
        <v>26</v>
      </c>
      <c r="C588" t="str">
        <f t="shared" si="36"/>
        <v>26-35</v>
      </c>
      <c r="D588" t="s">
        <v>14</v>
      </c>
      <c r="E588" t="s">
        <v>35</v>
      </c>
      <c r="F588">
        <v>82.29</v>
      </c>
      <c r="G588">
        <v>3</v>
      </c>
      <c r="H588">
        <f>Table1[[#This Row],[total_orders]]*Table1[[#This Row],[avg_order_value]]</f>
        <v>246.87</v>
      </c>
      <c r="I588">
        <v>139</v>
      </c>
      <c r="J588">
        <v>0</v>
      </c>
      <c r="K588" t="s">
        <v>16</v>
      </c>
      <c r="L588">
        <v>86.1</v>
      </c>
      <c r="M588" t="str">
        <f t="shared" si="37"/>
        <v>High</v>
      </c>
      <c r="N588" s="1">
        <v>44748</v>
      </c>
      <c r="O588" s="1" t="str">
        <f>IF(YEAR(Table1[[#This Row],[customer_since]])&gt;=2023, "New",IF(YEAR(Table1[[#This Row],[customer_since]])&gt;=2021, "Medium", "Long term"))</f>
        <v>Medium</v>
      </c>
      <c r="P588">
        <v>52</v>
      </c>
      <c r="Q588" t="str">
        <f t="shared" si="38"/>
        <v>Medium</v>
      </c>
      <c r="R588">
        <v>0.33</v>
      </c>
      <c r="S588" t="str">
        <f t="shared" si="39"/>
        <v>Medium</v>
      </c>
    </row>
    <row r="589" spans="1:19" x14ac:dyDescent="0.35">
      <c r="A589" t="s">
        <v>160</v>
      </c>
      <c r="B589">
        <v>38</v>
      </c>
      <c r="C589" t="str">
        <f t="shared" si="36"/>
        <v>36-45</v>
      </c>
      <c r="D589" t="s">
        <v>14</v>
      </c>
      <c r="E589" t="s">
        <v>52</v>
      </c>
      <c r="F589">
        <v>128.87</v>
      </c>
      <c r="G589">
        <v>7</v>
      </c>
      <c r="H589">
        <f>Table1[[#This Row],[total_orders]]*Table1[[#This Row],[avg_order_value]]</f>
        <v>902.09</v>
      </c>
      <c r="I589">
        <v>186</v>
      </c>
      <c r="J589">
        <v>0</v>
      </c>
      <c r="K589" t="s">
        <v>40</v>
      </c>
      <c r="L589">
        <v>21</v>
      </c>
      <c r="M589" t="str">
        <f t="shared" si="37"/>
        <v>Medium</v>
      </c>
      <c r="N589" s="1">
        <v>44745</v>
      </c>
      <c r="O589" s="1" t="str">
        <f>IF(YEAR(Table1[[#This Row],[customer_since]])&gt;=2023, "New",IF(YEAR(Table1[[#This Row],[customer_since]])&gt;=2021, "Medium", "Long term"))</f>
        <v>Medium</v>
      </c>
      <c r="P589">
        <v>84</v>
      </c>
      <c r="Q589" t="str">
        <f t="shared" si="38"/>
        <v>High</v>
      </c>
      <c r="R589">
        <v>0.22</v>
      </c>
      <c r="S589" t="str">
        <f t="shared" si="39"/>
        <v>Medium</v>
      </c>
    </row>
    <row r="590" spans="1:19" x14ac:dyDescent="0.35">
      <c r="A590" t="s">
        <v>302</v>
      </c>
      <c r="B590">
        <v>72</v>
      </c>
      <c r="C590" t="str">
        <f t="shared" si="36"/>
        <v>66-69</v>
      </c>
      <c r="D590" t="s">
        <v>14</v>
      </c>
      <c r="E590" t="s">
        <v>44</v>
      </c>
      <c r="F590">
        <v>154.29</v>
      </c>
      <c r="G590">
        <v>16</v>
      </c>
      <c r="H590">
        <f>Table1[[#This Row],[total_orders]]*Table1[[#This Row],[avg_order_value]]</f>
        <v>2468.64</v>
      </c>
      <c r="I590">
        <v>222</v>
      </c>
      <c r="J590">
        <v>0</v>
      </c>
      <c r="K590" t="s">
        <v>23</v>
      </c>
      <c r="L590">
        <v>85.8</v>
      </c>
      <c r="M590" t="str">
        <f t="shared" si="37"/>
        <v>High</v>
      </c>
      <c r="N590" s="1">
        <v>45391</v>
      </c>
      <c r="O590" s="1" t="str">
        <f>IF(YEAR(Table1[[#This Row],[customer_since]])&gt;=2023, "New",IF(YEAR(Table1[[#This Row],[customer_since]])&gt;=2021, "Medium", "Long term"))</f>
        <v>New</v>
      </c>
      <c r="P590">
        <v>55</v>
      </c>
      <c r="Q590" t="str">
        <f t="shared" si="38"/>
        <v>Medium</v>
      </c>
      <c r="R590">
        <v>0.23</v>
      </c>
      <c r="S590" t="str">
        <f t="shared" si="39"/>
        <v>Medium</v>
      </c>
    </row>
    <row r="591" spans="1:19" x14ac:dyDescent="0.35">
      <c r="A591" t="s">
        <v>503</v>
      </c>
      <c r="B591">
        <v>32</v>
      </c>
      <c r="C591" t="str">
        <f t="shared" si="36"/>
        <v>26-35</v>
      </c>
      <c r="D591" t="s">
        <v>14</v>
      </c>
      <c r="E591" t="s">
        <v>18</v>
      </c>
      <c r="F591">
        <v>228.23</v>
      </c>
      <c r="G591">
        <v>12</v>
      </c>
      <c r="H591">
        <f>Table1[[#This Row],[total_orders]]*Table1[[#This Row],[avg_order_value]]</f>
        <v>2738.7599999999998</v>
      </c>
      <c r="I591">
        <v>212</v>
      </c>
      <c r="J591">
        <v>0</v>
      </c>
      <c r="K591" t="s">
        <v>16</v>
      </c>
      <c r="L591">
        <v>0</v>
      </c>
      <c r="M591" t="str">
        <f t="shared" si="37"/>
        <v>Low</v>
      </c>
      <c r="N591" s="1">
        <v>45520</v>
      </c>
      <c r="O591" s="1" t="str">
        <f>IF(YEAR(Table1[[#This Row],[customer_since]])&gt;=2023, "New",IF(YEAR(Table1[[#This Row],[customer_since]])&gt;=2021, "Medium", "Long term"))</f>
        <v>New</v>
      </c>
      <c r="P591">
        <v>43</v>
      </c>
      <c r="Q591" t="str">
        <f t="shared" si="38"/>
        <v>Medium</v>
      </c>
      <c r="R591">
        <v>0.12</v>
      </c>
      <c r="S591" t="str">
        <f t="shared" si="39"/>
        <v>Low</v>
      </c>
    </row>
    <row r="592" spans="1:19" x14ac:dyDescent="0.35">
      <c r="A592" t="s">
        <v>503</v>
      </c>
      <c r="B592">
        <v>33</v>
      </c>
      <c r="C592" t="str">
        <f t="shared" si="36"/>
        <v>26-35</v>
      </c>
      <c r="D592" t="s">
        <v>21</v>
      </c>
      <c r="E592" t="s">
        <v>50</v>
      </c>
      <c r="F592">
        <v>117.52</v>
      </c>
      <c r="G592">
        <v>14</v>
      </c>
      <c r="H592">
        <f>Table1[[#This Row],[total_orders]]*Table1[[#This Row],[avg_order_value]]</f>
        <v>1645.28</v>
      </c>
      <c r="I592">
        <v>242</v>
      </c>
      <c r="J592">
        <v>0</v>
      </c>
      <c r="K592" t="s">
        <v>23</v>
      </c>
      <c r="L592">
        <v>99.7</v>
      </c>
      <c r="M592" t="str">
        <f t="shared" si="37"/>
        <v>High</v>
      </c>
      <c r="N592" s="1">
        <v>45502</v>
      </c>
      <c r="O592" s="1" t="str">
        <f>IF(YEAR(Table1[[#This Row],[customer_since]])&gt;=2023, "New",IF(YEAR(Table1[[#This Row],[customer_since]])&gt;=2021, "Medium", "Long term"))</f>
        <v>New</v>
      </c>
      <c r="P592">
        <v>50</v>
      </c>
      <c r="Q592" t="str">
        <f t="shared" si="38"/>
        <v>Medium</v>
      </c>
      <c r="R592">
        <v>0.22</v>
      </c>
      <c r="S592" t="str">
        <f t="shared" si="39"/>
        <v>Medium</v>
      </c>
    </row>
    <row r="593" spans="1:19" x14ac:dyDescent="0.35">
      <c r="A593" t="s">
        <v>778</v>
      </c>
      <c r="B593">
        <v>79</v>
      </c>
      <c r="C593" t="str">
        <f t="shared" si="36"/>
        <v>66-69</v>
      </c>
      <c r="D593" t="s">
        <v>14</v>
      </c>
      <c r="E593" t="s">
        <v>22</v>
      </c>
      <c r="F593">
        <v>82.36</v>
      </c>
      <c r="G593">
        <v>12</v>
      </c>
      <c r="H593">
        <f>Table1[[#This Row],[total_orders]]*Table1[[#This Row],[avg_order_value]]</f>
        <v>988.31999999999994</v>
      </c>
      <c r="I593">
        <v>14</v>
      </c>
      <c r="J593">
        <v>0</v>
      </c>
      <c r="K593" t="s">
        <v>29</v>
      </c>
      <c r="L593">
        <v>84.1</v>
      </c>
      <c r="M593" t="str">
        <f t="shared" si="37"/>
        <v>High</v>
      </c>
      <c r="N593" s="1">
        <v>44980</v>
      </c>
      <c r="O593" s="1" t="str">
        <f>IF(YEAR(Table1[[#This Row],[customer_since]])&gt;=2023, "New",IF(YEAR(Table1[[#This Row],[customer_since]])&gt;=2021, "Medium", "Long term"))</f>
        <v>New</v>
      </c>
      <c r="P593">
        <v>79</v>
      </c>
      <c r="Q593" t="str">
        <f t="shared" si="38"/>
        <v>High</v>
      </c>
      <c r="R593">
        <v>0.33</v>
      </c>
      <c r="S593" t="str">
        <f t="shared" si="39"/>
        <v>Medium</v>
      </c>
    </row>
    <row r="594" spans="1:19" x14ac:dyDescent="0.35">
      <c r="A594" t="s">
        <v>838</v>
      </c>
      <c r="B594">
        <v>32</v>
      </c>
      <c r="C594" t="str">
        <f t="shared" si="36"/>
        <v>26-35</v>
      </c>
      <c r="D594" t="s">
        <v>25</v>
      </c>
      <c r="E594" t="s">
        <v>44</v>
      </c>
      <c r="F594">
        <v>104.73</v>
      </c>
      <c r="G594">
        <v>15</v>
      </c>
      <c r="H594">
        <f>Table1[[#This Row],[total_orders]]*Table1[[#This Row],[avg_order_value]]</f>
        <v>1570.95</v>
      </c>
      <c r="I594">
        <v>212</v>
      </c>
      <c r="J594">
        <v>0</v>
      </c>
      <c r="K594" t="s">
        <v>19</v>
      </c>
      <c r="L594">
        <v>83.2</v>
      </c>
      <c r="M594" t="str">
        <f t="shared" si="37"/>
        <v>High</v>
      </c>
      <c r="N594" s="1">
        <v>45675</v>
      </c>
      <c r="O594" s="1" t="str">
        <f>IF(YEAR(Table1[[#This Row],[customer_since]])&gt;=2023, "New",IF(YEAR(Table1[[#This Row],[customer_since]])&gt;=2021, "Medium", "Long term"))</f>
        <v>New</v>
      </c>
      <c r="P594">
        <v>8</v>
      </c>
      <c r="Q594" t="str">
        <f t="shared" si="38"/>
        <v>Low</v>
      </c>
      <c r="R594">
        <v>0.28999999999999998</v>
      </c>
      <c r="S594" t="str">
        <f t="shared" si="39"/>
        <v>Medium</v>
      </c>
    </row>
    <row r="595" spans="1:19" x14ac:dyDescent="0.35">
      <c r="A595" t="s">
        <v>440</v>
      </c>
      <c r="B595">
        <v>37</v>
      </c>
      <c r="C595" t="str">
        <f t="shared" si="36"/>
        <v>36-45</v>
      </c>
      <c r="D595" t="s">
        <v>21</v>
      </c>
      <c r="E595" t="s">
        <v>18</v>
      </c>
      <c r="F595">
        <v>150.97999999999999</v>
      </c>
      <c r="G595">
        <v>9</v>
      </c>
      <c r="H595">
        <f>Table1[[#This Row],[total_orders]]*Table1[[#This Row],[avg_order_value]]</f>
        <v>1358.82</v>
      </c>
      <c r="I595">
        <v>189</v>
      </c>
      <c r="J595">
        <v>0</v>
      </c>
      <c r="K595" t="s">
        <v>40</v>
      </c>
      <c r="L595">
        <v>29.4</v>
      </c>
      <c r="M595" t="str">
        <f t="shared" si="37"/>
        <v>Medium</v>
      </c>
      <c r="N595" s="1">
        <v>45059</v>
      </c>
      <c r="O595" s="1" t="str">
        <f>IF(YEAR(Table1[[#This Row],[customer_since]])&gt;=2023, "New",IF(YEAR(Table1[[#This Row],[customer_since]])&gt;=2021, "Medium", "Long term"))</f>
        <v>New</v>
      </c>
      <c r="P595">
        <v>87</v>
      </c>
      <c r="Q595" t="str">
        <f t="shared" si="38"/>
        <v>High</v>
      </c>
      <c r="R595">
        <v>0.25</v>
      </c>
      <c r="S595" t="str">
        <f t="shared" si="39"/>
        <v>Medium</v>
      </c>
    </row>
    <row r="596" spans="1:19" x14ac:dyDescent="0.35">
      <c r="A596" t="s">
        <v>300</v>
      </c>
      <c r="B596">
        <v>33</v>
      </c>
      <c r="C596" t="str">
        <f t="shared" si="36"/>
        <v>26-35</v>
      </c>
      <c r="D596" t="s">
        <v>21</v>
      </c>
      <c r="E596" t="s">
        <v>15</v>
      </c>
      <c r="F596">
        <v>141.68</v>
      </c>
      <c r="G596">
        <v>8</v>
      </c>
      <c r="H596">
        <f>Table1[[#This Row],[total_orders]]*Table1[[#This Row],[avg_order_value]]</f>
        <v>1133.44</v>
      </c>
      <c r="I596">
        <v>317</v>
      </c>
      <c r="J596">
        <v>0</v>
      </c>
      <c r="K596" t="s">
        <v>19</v>
      </c>
      <c r="L596">
        <v>63</v>
      </c>
      <c r="M596" t="str">
        <f t="shared" si="37"/>
        <v>High</v>
      </c>
      <c r="N596" s="1">
        <v>44853</v>
      </c>
      <c r="O596" s="1" t="str">
        <f>IF(YEAR(Table1[[#This Row],[customer_since]])&gt;=2023, "New",IF(YEAR(Table1[[#This Row],[customer_since]])&gt;=2021, "Medium", "Long term"))</f>
        <v>Medium</v>
      </c>
      <c r="P596">
        <v>24</v>
      </c>
      <c r="Q596" t="str">
        <f t="shared" si="38"/>
        <v>Low</v>
      </c>
      <c r="R596">
        <v>0.03</v>
      </c>
      <c r="S596" t="str">
        <f t="shared" si="39"/>
        <v>Low</v>
      </c>
    </row>
    <row r="597" spans="1:19" x14ac:dyDescent="0.35">
      <c r="A597" t="s">
        <v>1602</v>
      </c>
      <c r="B597">
        <v>57</v>
      </c>
      <c r="C597" t="str">
        <f t="shared" si="36"/>
        <v>55-65</v>
      </c>
      <c r="D597" t="s">
        <v>21</v>
      </c>
      <c r="E597" t="s">
        <v>15</v>
      </c>
      <c r="F597">
        <v>54.63</v>
      </c>
      <c r="G597">
        <v>12</v>
      </c>
      <c r="H597">
        <f>Table1[[#This Row],[total_orders]]*Table1[[#This Row],[avg_order_value]]</f>
        <v>655.56000000000006</v>
      </c>
      <c r="I597">
        <v>249</v>
      </c>
      <c r="J597">
        <v>0</v>
      </c>
      <c r="K597" t="s">
        <v>29</v>
      </c>
      <c r="L597">
        <v>14.1</v>
      </c>
      <c r="M597" t="str">
        <f t="shared" si="37"/>
        <v>Low</v>
      </c>
      <c r="N597" s="1">
        <v>44211</v>
      </c>
      <c r="O597" s="1" t="str">
        <f>IF(YEAR(Table1[[#This Row],[customer_since]])&gt;=2023, "New",IF(YEAR(Table1[[#This Row],[customer_since]])&gt;=2021, "Medium", "Long term"))</f>
        <v>Medium</v>
      </c>
      <c r="P597">
        <v>20</v>
      </c>
      <c r="Q597" t="str">
        <f t="shared" si="38"/>
        <v>Low</v>
      </c>
      <c r="R597">
        <v>0.3</v>
      </c>
      <c r="S597" t="str">
        <f t="shared" si="39"/>
        <v>Medium</v>
      </c>
    </row>
    <row r="598" spans="1:19" x14ac:dyDescent="0.35">
      <c r="A598" t="s">
        <v>1602</v>
      </c>
      <c r="B598">
        <v>32</v>
      </c>
      <c r="C598" t="str">
        <f t="shared" si="36"/>
        <v>26-35</v>
      </c>
      <c r="D598" t="s">
        <v>21</v>
      </c>
      <c r="E598" t="s">
        <v>26</v>
      </c>
      <c r="G598">
        <v>9</v>
      </c>
      <c r="H598">
        <f>Table1[[#This Row],[total_orders]]*Table1[[#This Row],[avg_order_value]]</f>
        <v>0</v>
      </c>
      <c r="I598">
        <v>251</v>
      </c>
      <c r="J598">
        <v>0</v>
      </c>
      <c r="K598" t="s">
        <v>19</v>
      </c>
      <c r="L598">
        <v>25.8</v>
      </c>
      <c r="M598" t="str">
        <f t="shared" si="37"/>
        <v>Medium</v>
      </c>
      <c r="N598" s="1">
        <v>45058</v>
      </c>
      <c r="O598" s="1" t="str">
        <f>IF(YEAR(Table1[[#This Row],[customer_since]])&gt;=2023, "New",IF(YEAR(Table1[[#This Row],[customer_since]])&gt;=2021, "Medium", "Long term"))</f>
        <v>New</v>
      </c>
      <c r="P598">
        <v>34</v>
      </c>
      <c r="Q598" t="str">
        <f t="shared" si="38"/>
        <v>Medium</v>
      </c>
      <c r="R598">
        <v>0.19</v>
      </c>
      <c r="S598" t="str">
        <f t="shared" si="39"/>
        <v>Low</v>
      </c>
    </row>
    <row r="599" spans="1:19" x14ac:dyDescent="0.35">
      <c r="A599" t="s">
        <v>3358</v>
      </c>
      <c r="B599">
        <v>64</v>
      </c>
      <c r="C599" t="str">
        <f t="shared" si="36"/>
        <v>55-65</v>
      </c>
      <c r="D599" t="s">
        <v>21</v>
      </c>
      <c r="E599" t="s">
        <v>35</v>
      </c>
      <c r="F599">
        <v>83.13</v>
      </c>
      <c r="G599">
        <v>14</v>
      </c>
      <c r="H599">
        <f>Table1[[#This Row],[total_orders]]*Table1[[#This Row],[avg_order_value]]</f>
        <v>1163.82</v>
      </c>
      <c r="I599">
        <v>331</v>
      </c>
      <c r="J599">
        <v>0</v>
      </c>
      <c r="K599" t="s">
        <v>29</v>
      </c>
      <c r="L599">
        <v>53.9</v>
      </c>
      <c r="M599" t="str">
        <f t="shared" si="37"/>
        <v>High</v>
      </c>
      <c r="N599" s="1">
        <v>44271</v>
      </c>
      <c r="O599" s="1" t="str">
        <f>IF(YEAR(Table1[[#This Row],[customer_since]])&gt;=2023, "New",IF(YEAR(Table1[[#This Row],[customer_since]])&gt;=2021, "Medium", "Long term"))</f>
        <v>Medium</v>
      </c>
      <c r="P599">
        <v>94</v>
      </c>
      <c r="Q599" t="str">
        <f t="shared" si="38"/>
        <v>High</v>
      </c>
      <c r="R599">
        <v>0.1</v>
      </c>
      <c r="S599" t="str">
        <f t="shared" si="39"/>
        <v>Low</v>
      </c>
    </row>
    <row r="600" spans="1:19" x14ac:dyDescent="0.35">
      <c r="A600" t="s">
        <v>3358</v>
      </c>
      <c r="B600">
        <v>31</v>
      </c>
      <c r="C600" t="str">
        <f t="shared" si="36"/>
        <v>26-35</v>
      </c>
      <c r="D600" t="s">
        <v>14</v>
      </c>
      <c r="E600" t="s">
        <v>35</v>
      </c>
      <c r="G600">
        <v>7</v>
      </c>
      <c r="H600">
        <f>Table1[[#This Row],[total_orders]]*Table1[[#This Row],[avg_order_value]]</f>
        <v>0</v>
      </c>
      <c r="I600">
        <v>173</v>
      </c>
      <c r="J600">
        <v>0</v>
      </c>
      <c r="K600" t="s">
        <v>16</v>
      </c>
      <c r="L600">
        <v>58.8</v>
      </c>
      <c r="M600" t="str">
        <f t="shared" si="37"/>
        <v>High</v>
      </c>
      <c r="N600" s="1">
        <v>44440</v>
      </c>
      <c r="O600" s="1" t="str">
        <f>IF(YEAR(Table1[[#This Row],[customer_since]])&gt;=2023, "New",IF(YEAR(Table1[[#This Row],[customer_since]])&gt;=2021, "Medium", "Long term"))</f>
        <v>Medium</v>
      </c>
      <c r="P600">
        <v>3</v>
      </c>
      <c r="Q600" t="str">
        <f t="shared" si="38"/>
        <v>Low</v>
      </c>
      <c r="R600">
        <v>0.2</v>
      </c>
      <c r="S600" t="str">
        <f t="shared" si="39"/>
        <v>Low</v>
      </c>
    </row>
    <row r="601" spans="1:19" x14ac:dyDescent="0.35">
      <c r="A601" t="s">
        <v>646</v>
      </c>
      <c r="B601">
        <v>79</v>
      </c>
      <c r="C601" t="str">
        <f t="shared" si="36"/>
        <v>66-69</v>
      </c>
      <c r="D601" t="s">
        <v>14</v>
      </c>
      <c r="E601" t="s">
        <v>37</v>
      </c>
      <c r="F601">
        <v>202.73</v>
      </c>
      <c r="G601">
        <v>8</v>
      </c>
      <c r="H601">
        <f>Table1[[#This Row],[total_orders]]*Table1[[#This Row],[avg_order_value]]</f>
        <v>1621.84</v>
      </c>
      <c r="I601">
        <v>186</v>
      </c>
      <c r="J601">
        <v>0</v>
      </c>
      <c r="K601" t="s">
        <v>29</v>
      </c>
      <c r="L601">
        <v>59.5</v>
      </c>
      <c r="M601" t="str">
        <f t="shared" si="37"/>
        <v>High</v>
      </c>
      <c r="N601" s="1">
        <v>45043</v>
      </c>
      <c r="O601" s="1" t="str">
        <f>IF(YEAR(Table1[[#This Row],[customer_since]])&gt;=2023, "New",IF(YEAR(Table1[[#This Row],[customer_since]])&gt;=2021, "Medium", "Long term"))</f>
        <v>New</v>
      </c>
      <c r="P601">
        <v>69</v>
      </c>
      <c r="Q601" t="str">
        <f t="shared" si="38"/>
        <v>High</v>
      </c>
      <c r="R601">
        <v>0.26</v>
      </c>
      <c r="S601" t="str">
        <f t="shared" si="39"/>
        <v>Medium</v>
      </c>
    </row>
    <row r="602" spans="1:19" x14ac:dyDescent="0.35">
      <c r="A602" t="s">
        <v>3737</v>
      </c>
      <c r="B602">
        <v>63</v>
      </c>
      <c r="C602" t="str">
        <f t="shared" si="36"/>
        <v>55-65</v>
      </c>
      <c r="D602" t="s">
        <v>21</v>
      </c>
      <c r="E602" t="s">
        <v>15</v>
      </c>
      <c r="F602">
        <v>131.21</v>
      </c>
      <c r="G602">
        <v>14</v>
      </c>
      <c r="H602">
        <f>Table1[[#This Row],[total_orders]]*Table1[[#This Row],[avg_order_value]]</f>
        <v>1836.94</v>
      </c>
      <c r="I602">
        <v>17</v>
      </c>
      <c r="J602">
        <v>0</v>
      </c>
      <c r="K602" t="s">
        <v>23</v>
      </c>
      <c r="L602">
        <v>6.7</v>
      </c>
      <c r="M602" t="str">
        <f t="shared" si="37"/>
        <v>Low</v>
      </c>
      <c r="N602" s="1">
        <v>45493</v>
      </c>
      <c r="O602" s="1" t="str">
        <f>IF(YEAR(Table1[[#This Row],[customer_since]])&gt;=2023, "New",IF(YEAR(Table1[[#This Row],[customer_since]])&gt;=2021, "Medium", "Long term"))</f>
        <v>New</v>
      </c>
      <c r="P602">
        <v>71</v>
      </c>
      <c r="Q602" t="str">
        <f t="shared" si="38"/>
        <v>High</v>
      </c>
      <c r="R602">
        <v>0.56000000000000005</v>
      </c>
      <c r="S602" t="str">
        <f t="shared" si="39"/>
        <v>High</v>
      </c>
    </row>
    <row r="603" spans="1:19" x14ac:dyDescent="0.35">
      <c r="A603" t="s">
        <v>1910</v>
      </c>
      <c r="B603">
        <v>75</v>
      </c>
      <c r="C603" t="str">
        <f t="shared" si="36"/>
        <v>66-69</v>
      </c>
      <c r="D603" t="s">
        <v>21</v>
      </c>
      <c r="E603" t="s">
        <v>22</v>
      </c>
      <c r="F603">
        <v>78.73</v>
      </c>
      <c r="G603">
        <v>14</v>
      </c>
      <c r="H603">
        <f>Table1[[#This Row],[total_orders]]*Table1[[#This Row],[avg_order_value]]</f>
        <v>1102.22</v>
      </c>
      <c r="I603">
        <v>324</v>
      </c>
      <c r="J603">
        <v>0</v>
      </c>
      <c r="K603" t="s">
        <v>19</v>
      </c>
      <c r="L603">
        <v>12.1</v>
      </c>
      <c r="M603" t="str">
        <f t="shared" si="37"/>
        <v>Low</v>
      </c>
      <c r="N603" s="1">
        <v>45457</v>
      </c>
      <c r="O603" s="1" t="str">
        <f>IF(YEAR(Table1[[#This Row],[customer_since]])&gt;=2023, "New",IF(YEAR(Table1[[#This Row],[customer_since]])&gt;=2021, "Medium", "Long term"))</f>
        <v>New</v>
      </c>
      <c r="P603">
        <v>99</v>
      </c>
      <c r="Q603" t="str">
        <f t="shared" si="38"/>
        <v>High</v>
      </c>
      <c r="R603">
        <v>0.17</v>
      </c>
      <c r="S603" t="str">
        <f t="shared" si="39"/>
        <v>Low</v>
      </c>
    </row>
    <row r="604" spans="1:19" x14ac:dyDescent="0.35">
      <c r="A604" t="s">
        <v>392</v>
      </c>
      <c r="B604">
        <v>24</v>
      </c>
      <c r="C604" t="str">
        <f t="shared" si="36"/>
        <v>18-25</v>
      </c>
      <c r="D604" t="s">
        <v>21</v>
      </c>
      <c r="E604" t="s">
        <v>44</v>
      </c>
      <c r="F604">
        <v>110.06</v>
      </c>
      <c r="G604">
        <v>9</v>
      </c>
      <c r="H604">
        <f>Table1[[#This Row],[total_orders]]*Table1[[#This Row],[avg_order_value]]</f>
        <v>990.54</v>
      </c>
      <c r="I604">
        <v>355</v>
      </c>
      <c r="J604">
        <v>0</v>
      </c>
      <c r="K604" t="s">
        <v>40</v>
      </c>
      <c r="L604">
        <v>89.5</v>
      </c>
      <c r="M604" t="str">
        <f t="shared" si="37"/>
        <v>High</v>
      </c>
      <c r="N604" s="1">
        <v>44931</v>
      </c>
      <c r="O604" s="1" t="str">
        <f>IF(YEAR(Table1[[#This Row],[customer_since]])&gt;=2023, "New",IF(YEAR(Table1[[#This Row],[customer_since]])&gt;=2021, "Medium", "Long term"))</f>
        <v>New</v>
      </c>
      <c r="P604">
        <v>16</v>
      </c>
      <c r="Q604" t="str">
        <f t="shared" si="38"/>
        <v>Low</v>
      </c>
      <c r="R604">
        <v>0.36</v>
      </c>
      <c r="S604" t="str">
        <f t="shared" si="39"/>
        <v>Medium</v>
      </c>
    </row>
    <row r="605" spans="1:19" x14ac:dyDescent="0.35">
      <c r="A605" t="s">
        <v>2389</v>
      </c>
      <c r="B605">
        <v>29</v>
      </c>
      <c r="C605" t="str">
        <f t="shared" si="36"/>
        <v>26-35</v>
      </c>
      <c r="D605" t="s">
        <v>21</v>
      </c>
      <c r="E605" t="s">
        <v>52</v>
      </c>
      <c r="F605">
        <v>101.28</v>
      </c>
      <c r="G605">
        <v>10</v>
      </c>
      <c r="H605">
        <f>Table1[[#This Row],[total_orders]]*Table1[[#This Row],[avg_order_value]]</f>
        <v>1012.8</v>
      </c>
      <c r="I605">
        <v>108</v>
      </c>
      <c r="J605">
        <v>0</v>
      </c>
      <c r="K605" t="s">
        <v>23</v>
      </c>
      <c r="L605">
        <v>97.7</v>
      </c>
      <c r="M605" t="str">
        <f t="shared" si="37"/>
        <v>High</v>
      </c>
      <c r="N605" s="1">
        <v>44884</v>
      </c>
      <c r="O605" s="1" t="str">
        <f>IF(YEAR(Table1[[#This Row],[customer_since]])&gt;=2023, "New",IF(YEAR(Table1[[#This Row],[customer_since]])&gt;=2021, "Medium", "Long term"))</f>
        <v>Medium</v>
      </c>
      <c r="P605">
        <v>14</v>
      </c>
      <c r="Q605" t="str">
        <f t="shared" si="38"/>
        <v>Low</v>
      </c>
      <c r="R605">
        <v>0.42</v>
      </c>
      <c r="S605" t="str">
        <f t="shared" si="39"/>
        <v>Medium</v>
      </c>
    </row>
    <row r="606" spans="1:19" x14ac:dyDescent="0.35">
      <c r="A606" t="s">
        <v>2098</v>
      </c>
      <c r="B606">
        <v>51</v>
      </c>
      <c r="C606" t="str">
        <f t="shared" si="36"/>
        <v>46-55</v>
      </c>
      <c r="D606" t="s">
        <v>21</v>
      </c>
      <c r="E606" t="s">
        <v>44</v>
      </c>
      <c r="F606">
        <v>61.11</v>
      </c>
      <c r="G606">
        <v>10</v>
      </c>
      <c r="H606">
        <f>Table1[[#This Row],[total_orders]]*Table1[[#This Row],[avg_order_value]]</f>
        <v>611.1</v>
      </c>
      <c r="I606">
        <v>288</v>
      </c>
      <c r="J606">
        <v>0</v>
      </c>
      <c r="K606" t="s">
        <v>16</v>
      </c>
      <c r="L606">
        <v>74.3</v>
      </c>
      <c r="M606" t="str">
        <f t="shared" si="37"/>
        <v>High</v>
      </c>
      <c r="N606" s="1">
        <v>45146</v>
      </c>
      <c r="O606" s="1" t="str">
        <f>IF(YEAR(Table1[[#This Row],[customer_since]])&gt;=2023, "New",IF(YEAR(Table1[[#This Row],[customer_since]])&gt;=2021, "Medium", "Long term"))</f>
        <v>New</v>
      </c>
      <c r="P606">
        <v>69</v>
      </c>
      <c r="Q606" t="str">
        <f t="shared" si="38"/>
        <v>High</v>
      </c>
      <c r="R606">
        <v>0.9</v>
      </c>
      <c r="S606" t="str">
        <f t="shared" si="39"/>
        <v>High</v>
      </c>
    </row>
    <row r="607" spans="1:19" x14ac:dyDescent="0.35">
      <c r="A607" t="s">
        <v>3039</v>
      </c>
      <c r="B607">
        <v>35</v>
      </c>
      <c r="C607" t="str">
        <f t="shared" si="36"/>
        <v>26-35</v>
      </c>
      <c r="D607" t="s">
        <v>14</v>
      </c>
      <c r="E607" t="s">
        <v>28</v>
      </c>
      <c r="F607">
        <v>104.06</v>
      </c>
      <c r="G607">
        <v>8</v>
      </c>
      <c r="H607">
        <f>Table1[[#This Row],[total_orders]]*Table1[[#This Row],[avg_order_value]]</f>
        <v>832.48</v>
      </c>
      <c r="I607">
        <v>93</v>
      </c>
      <c r="J607">
        <v>0</v>
      </c>
      <c r="K607" t="s">
        <v>40</v>
      </c>
      <c r="L607">
        <v>77.400000000000006</v>
      </c>
      <c r="M607" t="str">
        <f t="shared" si="37"/>
        <v>High</v>
      </c>
      <c r="N607" s="1">
        <v>45374</v>
      </c>
      <c r="O607" s="1" t="str">
        <f>IF(YEAR(Table1[[#This Row],[customer_since]])&gt;=2023, "New",IF(YEAR(Table1[[#This Row],[customer_since]])&gt;=2021, "Medium", "Long term"))</f>
        <v>New</v>
      </c>
      <c r="P607">
        <v>44</v>
      </c>
      <c r="Q607" t="str">
        <f t="shared" si="38"/>
        <v>Medium</v>
      </c>
      <c r="R607">
        <v>0.25</v>
      </c>
      <c r="S607" t="str">
        <f t="shared" si="39"/>
        <v>Medium</v>
      </c>
    </row>
    <row r="608" spans="1:19" x14ac:dyDescent="0.35">
      <c r="A608" t="s">
        <v>3138</v>
      </c>
      <c r="B608">
        <v>63</v>
      </c>
      <c r="C608" t="str">
        <f t="shared" si="36"/>
        <v>55-65</v>
      </c>
      <c r="D608" t="s">
        <v>14</v>
      </c>
      <c r="E608" t="s">
        <v>35</v>
      </c>
      <c r="F608">
        <v>421.06</v>
      </c>
      <c r="G608">
        <v>7</v>
      </c>
      <c r="H608">
        <f>Table1[[#This Row],[total_orders]]*Table1[[#This Row],[avg_order_value]]</f>
        <v>2947.42</v>
      </c>
      <c r="I608">
        <v>108</v>
      </c>
      <c r="J608">
        <v>0</v>
      </c>
      <c r="K608" t="s">
        <v>29</v>
      </c>
      <c r="L608">
        <v>0</v>
      </c>
      <c r="M608" t="str">
        <f t="shared" si="37"/>
        <v>Low</v>
      </c>
      <c r="N608" s="1">
        <v>44417</v>
      </c>
      <c r="O608" s="1" t="str">
        <f>IF(YEAR(Table1[[#This Row],[customer_since]])&gt;=2023, "New",IF(YEAR(Table1[[#This Row],[customer_since]])&gt;=2021, "Medium", "Long term"))</f>
        <v>Medium</v>
      </c>
      <c r="P608">
        <v>11</v>
      </c>
      <c r="Q608" t="str">
        <f t="shared" si="38"/>
        <v>Low</v>
      </c>
      <c r="R608">
        <v>0.12</v>
      </c>
      <c r="S608" t="str">
        <f t="shared" si="39"/>
        <v>Low</v>
      </c>
    </row>
    <row r="609" spans="1:19" x14ac:dyDescent="0.35">
      <c r="A609" t="s">
        <v>3138</v>
      </c>
      <c r="B609">
        <v>29</v>
      </c>
      <c r="C609" t="str">
        <f t="shared" si="36"/>
        <v>26-35</v>
      </c>
      <c r="D609" t="s">
        <v>14</v>
      </c>
      <c r="E609" t="s">
        <v>44</v>
      </c>
      <c r="F609">
        <v>52.9</v>
      </c>
      <c r="G609">
        <v>10</v>
      </c>
      <c r="H609">
        <f>Table1[[#This Row],[total_orders]]*Table1[[#This Row],[avg_order_value]]</f>
        <v>529</v>
      </c>
      <c r="I609">
        <v>352</v>
      </c>
      <c r="J609">
        <v>0</v>
      </c>
      <c r="K609" t="s">
        <v>29</v>
      </c>
      <c r="L609">
        <v>36.200000000000003</v>
      </c>
      <c r="M609" t="str">
        <f t="shared" si="37"/>
        <v>Medium</v>
      </c>
      <c r="N609" s="1">
        <v>44273</v>
      </c>
      <c r="O609" s="1" t="str">
        <f>IF(YEAR(Table1[[#This Row],[customer_since]])&gt;=2023, "New",IF(YEAR(Table1[[#This Row],[customer_since]])&gt;=2021, "Medium", "Long term"))</f>
        <v>Medium</v>
      </c>
      <c r="P609">
        <v>74</v>
      </c>
      <c r="Q609" t="str">
        <f t="shared" si="38"/>
        <v>High</v>
      </c>
      <c r="R609">
        <v>0.22</v>
      </c>
      <c r="S609" t="str">
        <f t="shared" si="39"/>
        <v>Medium</v>
      </c>
    </row>
    <row r="610" spans="1:19" x14ac:dyDescent="0.35">
      <c r="A610" t="s">
        <v>3285</v>
      </c>
      <c r="B610">
        <v>43</v>
      </c>
      <c r="C610" t="str">
        <f t="shared" si="36"/>
        <v>36-45</v>
      </c>
      <c r="D610" t="s">
        <v>14</v>
      </c>
      <c r="E610" t="s">
        <v>37</v>
      </c>
      <c r="F610">
        <v>63.58</v>
      </c>
      <c r="G610">
        <v>7</v>
      </c>
      <c r="H610">
        <f>Table1[[#This Row],[total_orders]]*Table1[[#This Row],[avg_order_value]]</f>
        <v>445.06</v>
      </c>
      <c r="I610">
        <v>335</v>
      </c>
      <c r="J610">
        <v>0</v>
      </c>
      <c r="K610" t="s">
        <v>16</v>
      </c>
      <c r="L610">
        <v>78.7</v>
      </c>
      <c r="M610" t="str">
        <f t="shared" si="37"/>
        <v>High</v>
      </c>
      <c r="N610" s="1">
        <v>45296</v>
      </c>
      <c r="O610" s="1" t="str">
        <f>IF(YEAR(Table1[[#This Row],[customer_since]])&gt;=2023, "New",IF(YEAR(Table1[[#This Row],[customer_since]])&gt;=2021, "Medium", "Long term"))</f>
        <v>New</v>
      </c>
      <c r="P610">
        <v>15</v>
      </c>
      <c r="Q610" t="str">
        <f t="shared" si="38"/>
        <v>Low</v>
      </c>
      <c r="R610">
        <v>0.27</v>
      </c>
      <c r="S610" t="str">
        <f t="shared" si="39"/>
        <v>Medium</v>
      </c>
    </row>
    <row r="611" spans="1:19" x14ac:dyDescent="0.35">
      <c r="A611" t="s">
        <v>1301</v>
      </c>
      <c r="B611">
        <v>51</v>
      </c>
      <c r="C611" t="str">
        <f t="shared" si="36"/>
        <v>46-55</v>
      </c>
      <c r="D611" t="s">
        <v>21</v>
      </c>
      <c r="E611" t="s">
        <v>50</v>
      </c>
      <c r="F611">
        <v>102.64</v>
      </c>
      <c r="G611">
        <v>10</v>
      </c>
      <c r="H611">
        <f>Table1[[#This Row],[total_orders]]*Table1[[#This Row],[avg_order_value]]</f>
        <v>1026.4000000000001</v>
      </c>
      <c r="I611">
        <v>75</v>
      </c>
      <c r="J611">
        <v>0</v>
      </c>
      <c r="K611" t="s">
        <v>19</v>
      </c>
      <c r="L611">
        <v>5.7</v>
      </c>
      <c r="M611" t="str">
        <f t="shared" si="37"/>
        <v>Low</v>
      </c>
      <c r="N611" s="1">
        <v>44710</v>
      </c>
      <c r="O611" s="1" t="str">
        <f>IF(YEAR(Table1[[#This Row],[customer_since]])&gt;=2023, "New",IF(YEAR(Table1[[#This Row],[customer_since]])&gt;=2021, "Medium", "Long term"))</f>
        <v>Medium</v>
      </c>
      <c r="P611">
        <v>90</v>
      </c>
      <c r="Q611" t="str">
        <f t="shared" si="38"/>
        <v>High</v>
      </c>
      <c r="R611">
        <v>0.28000000000000003</v>
      </c>
      <c r="S611" t="str">
        <f t="shared" si="39"/>
        <v>Medium</v>
      </c>
    </row>
    <row r="612" spans="1:19" x14ac:dyDescent="0.35">
      <c r="A612" t="s">
        <v>1301</v>
      </c>
      <c r="B612">
        <v>30</v>
      </c>
      <c r="C612" t="str">
        <f t="shared" si="36"/>
        <v>26-35</v>
      </c>
      <c r="D612" t="s">
        <v>14</v>
      </c>
      <c r="E612" t="s">
        <v>26</v>
      </c>
      <c r="F612">
        <v>108.06</v>
      </c>
      <c r="G612">
        <v>14</v>
      </c>
      <c r="H612">
        <f>Table1[[#This Row],[total_orders]]*Table1[[#This Row],[avg_order_value]]</f>
        <v>1512.8400000000001</v>
      </c>
      <c r="I612">
        <v>153</v>
      </c>
      <c r="J612">
        <v>0</v>
      </c>
      <c r="K612" t="s">
        <v>40</v>
      </c>
      <c r="L612">
        <v>97.1</v>
      </c>
      <c r="M612" t="str">
        <f t="shared" si="37"/>
        <v>High</v>
      </c>
      <c r="N612" s="1">
        <v>45747</v>
      </c>
      <c r="O612" s="1" t="str">
        <f>IF(YEAR(Table1[[#This Row],[customer_since]])&gt;=2023, "New",IF(YEAR(Table1[[#This Row],[customer_since]])&gt;=2021, "Medium", "Long term"))</f>
        <v>New</v>
      </c>
      <c r="P612">
        <v>14</v>
      </c>
      <c r="Q612" t="str">
        <f t="shared" si="38"/>
        <v>Low</v>
      </c>
      <c r="R612">
        <v>0.05</v>
      </c>
      <c r="S612" t="str">
        <f t="shared" si="39"/>
        <v>Low</v>
      </c>
    </row>
    <row r="613" spans="1:19" x14ac:dyDescent="0.35">
      <c r="A613" t="s">
        <v>1301</v>
      </c>
      <c r="B613">
        <v>50</v>
      </c>
      <c r="C613" t="str">
        <f t="shared" si="36"/>
        <v>46-55</v>
      </c>
      <c r="D613" t="s">
        <v>14</v>
      </c>
      <c r="E613" t="s">
        <v>15</v>
      </c>
      <c r="F613">
        <v>160.31</v>
      </c>
      <c r="G613">
        <v>9</v>
      </c>
      <c r="H613">
        <f>Table1[[#This Row],[total_orders]]*Table1[[#This Row],[avg_order_value]]</f>
        <v>1442.79</v>
      </c>
      <c r="I613">
        <v>83</v>
      </c>
      <c r="J613">
        <v>0</v>
      </c>
      <c r="K613" t="s">
        <v>29</v>
      </c>
      <c r="L613">
        <v>8.6999999999999993</v>
      </c>
      <c r="M613" t="str">
        <f t="shared" si="37"/>
        <v>Low</v>
      </c>
      <c r="N613" s="1">
        <v>45039</v>
      </c>
      <c r="O613" s="1" t="str">
        <f>IF(YEAR(Table1[[#This Row],[customer_since]])&gt;=2023, "New",IF(YEAR(Table1[[#This Row],[customer_since]])&gt;=2021, "Medium", "Long term"))</f>
        <v>New</v>
      </c>
      <c r="P613">
        <v>27</v>
      </c>
      <c r="Q613" t="str">
        <f t="shared" si="38"/>
        <v>Low</v>
      </c>
      <c r="R613">
        <v>0.31</v>
      </c>
      <c r="S613" t="str">
        <f t="shared" si="39"/>
        <v>Medium</v>
      </c>
    </row>
    <row r="614" spans="1:19" x14ac:dyDescent="0.35">
      <c r="A614" t="s">
        <v>1623</v>
      </c>
      <c r="B614">
        <v>19</v>
      </c>
      <c r="C614" t="str">
        <f t="shared" si="36"/>
        <v>18-25</v>
      </c>
      <c r="D614" t="s">
        <v>14</v>
      </c>
      <c r="E614" t="s">
        <v>50</v>
      </c>
      <c r="F614">
        <v>93.24</v>
      </c>
      <c r="G614">
        <v>6</v>
      </c>
      <c r="H614">
        <f>Table1[[#This Row],[total_orders]]*Table1[[#This Row],[avg_order_value]]</f>
        <v>559.43999999999994</v>
      </c>
      <c r="I614">
        <v>334</v>
      </c>
      <c r="J614">
        <v>0</v>
      </c>
      <c r="K614" t="s">
        <v>40</v>
      </c>
      <c r="L614">
        <v>62.6</v>
      </c>
      <c r="M614" t="str">
        <f t="shared" si="37"/>
        <v>High</v>
      </c>
      <c r="N614" s="1">
        <v>45632</v>
      </c>
      <c r="O614" s="1" t="str">
        <f>IF(YEAR(Table1[[#This Row],[customer_since]])&gt;=2023, "New",IF(YEAR(Table1[[#This Row],[customer_since]])&gt;=2021, "Medium", "Long term"))</f>
        <v>New</v>
      </c>
      <c r="P614">
        <v>98</v>
      </c>
      <c r="Q614" t="str">
        <f t="shared" si="38"/>
        <v>High</v>
      </c>
      <c r="R614">
        <v>0.6</v>
      </c>
      <c r="S614" t="str">
        <f t="shared" si="39"/>
        <v>High</v>
      </c>
    </row>
    <row r="615" spans="1:19" x14ac:dyDescent="0.35">
      <c r="A615" t="s">
        <v>2549</v>
      </c>
      <c r="B615">
        <v>59</v>
      </c>
      <c r="C615" t="str">
        <f t="shared" si="36"/>
        <v>55-65</v>
      </c>
      <c r="D615" t="s">
        <v>14</v>
      </c>
      <c r="E615" t="s">
        <v>15</v>
      </c>
      <c r="F615">
        <v>108.23</v>
      </c>
      <c r="G615">
        <v>9</v>
      </c>
      <c r="H615">
        <f>Table1[[#This Row],[total_orders]]*Table1[[#This Row],[avg_order_value]]</f>
        <v>974.07</v>
      </c>
      <c r="I615">
        <v>112</v>
      </c>
      <c r="J615">
        <v>0</v>
      </c>
      <c r="K615" t="s">
        <v>19</v>
      </c>
      <c r="L615">
        <v>7.3</v>
      </c>
      <c r="M615" t="str">
        <f t="shared" si="37"/>
        <v>Low</v>
      </c>
      <c r="N615" s="1">
        <v>44478</v>
      </c>
      <c r="O615" s="1" t="str">
        <f>IF(YEAR(Table1[[#This Row],[customer_since]])&gt;=2023, "New",IF(YEAR(Table1[[#This Row],[customer_since]])&gt;=2021, "Medium", "Long term"))</f>
        <v>Medium</v>
      </c>
      <c r="P615">
        <v>37</v>
      </c>
      <c r="Q615" t="str">
        <f t="shared" si="38"/>
        <v>Medium</v>
      </c>
      <c r="R615">
        <v>0.26</v>
      </c>
      <c r="S615" t="str">
        <f t="shared" si="39"/>
        <v>Medium</v>
      </c>
    </row>
    <row r="616" spans="1:19" x14ac:dyDescent="0.35">
      <c r="A616" t="s">
        <v>2693</v>
      </c>
      <c r="B616">
        <v>45</v>
      </c>
      <c r="C616" t="str">
        <f t="shared" si="36"/>
        <v>36-45</v>
      </c>
      <c r="D616" t="s">
        <v>14</v>
      </c>
      <c r="E616" t="s">
        <v>22</v>
      </c>
      <c r="F616">
        <v>119.59</v>
      </c>
      <c r="G616">
        <v>13</v>
      </c>
      <c r="H616">
        <f>Table1[[#This Row],[total_orders]]*Table1[[#This Row],[avg_order_value]]</f>
        <v>1554.67</v>
      </c>
      <c r="I616">
        <v>126</v>
      </c>
      <c r="J616">
        <v>0</v>
      </c>
      <c r="K616" t="s">
        <v>19</v>
      </c>
      <c r="L616">
        <v>0</v>
      </c>
      <c r="M616" t="str">
        <f t="shared" si="37"/>
        <v>Low</v>
      </c>
      <c r="N616" s="1">
        <v>44274</v>
      </c>
      <c r="O616" s="1" t="str">
        <f>IF(YEAR(Table1[[#This Row],[customer_since]])&gt;=2023, "New",IF(YEAR(Table1[[#This Row],[customer_since]])&gt;=2021, "Medium", "Long term"))</f>
        <v>Medium</v>
      </c>
      <c r="P616">
        <v>34</v>
      </c>
      <c r="Q616" t="str">
        <f t="shared" si="38"/>
        <v>Medium</v>
      </c>
      <c r="R616">
        <v>0.41</v>
      </c>
      <c r="S616" t="str">
        <f t="shared" si="39"/>
        <v>Medium</v>
      </c>
    </row>
    <row r="617" spans="1:19" x14ac:dyDescent="0.35">
      <c r="A617" t="s">
        <v>2634</v>
      </c>
      <c r="B617">
        <v>61</v>
      </c>
      <c r="C617" t="str">
        <f t="shared" si="36"/>
        <v>55-65</v>
      </c>
      <c r="D617" t="s">
        <v>14</v>
      </c>
      <c r="E617" t="s">
        <v>22</v>
      </c>
      <c r="F617">
        <v>85.37</v>
      </c>
      <c r="G617">
        <v>11</v>
      </c>
      <c r="H617">
        <f>Table1[[#This Row],[total_orders]]*Table1[[#This Row],[avg_order_value]]</f>
        <v>939.07</v>
      </c>
      <c r="I617">
        <v>224</v>
      </c>
      <c r="J617">
        <v>0</v>
      </c>
      <c r="K617" t="s">
        <v>23</v>
      </c>
      <c r="L617">
        <v>87.7</v>
      </c>
      <c r="M617" t="str">
        <f t="shared" si="37"/>
        <v>High</v>
      </c>
      <c r="N617" s="1">
        <v>44702</v>
      </c>
      <c r="O617" s="1" t="str">
        <f>IF(YEAR(Table1[[#This Row],[customer_since]])&gt;=2023, "New",IF(YEAR(Table1[[#This Row],[customer_since]])&gt;=2021, "Medium", "Long term"))</f>
        <v>Medium</v>
      </c>
      <c r="P617">
        <v>30</v>
      </c>
      <c r="Q617" t="str">
        <f t="shared" si="38"/>
        <v>Low</v>
      </c>
      <c r="R617">
        <v>0.15</v>
      </c>
      <c r="S617" t="str">
        <f t="shared" si="39"/>
        <v>Low</v>
      </c>
    </row>
    <row r="618" spans="1:19" x14ac:dyDescent="0.35">
      <c r="A618" t="s">
        <v>3408</v>
      </c>
      <c r="B618">
        <v>77</v>
      </c>
      <c r="C618" t="str">
        <f t="shared" si="36"/>
        <v>66-69</v>
      </c>
      <c r="D618" t="s">
        <v>14</v>
      </c>
      <c r="E618" t="s">
        <v>15</v>
      </c>
      <c r="F618">
        <v>75.959999999999994</v>
      </c>
      <c r="G618">
        <v>11</v>
      </c>
      <c r="H618">
        <f>Table1[[#This Row],[total_orders]]*Table1[[#This Row],[avg_order_value]]</f>
        <v>835.56</v>
      </c>
      <c r="I618">
        <v>250</v>
      </c>
      <c r="J618">
        <v>0</v>
      </c>
      <c r="K618" t="s">
        <v>19</v>
      </c>
      <c r="L618">
        <v>94.3</v>
      </c>
      <c r="M618" t="str">
        <f t="shared" si="37"/>
        <v>High</v>
      </c>
      <c r="N618" s="1">
        <v>45511</v>
      </c>
      <c r="O618" s="1" t="str">
        <f>IF(YEAR(Table1[[#This Row],[customer_since]])&gt;=2023, "New",IF(YEAR(Table1[[#This Row],[customer_since]])&gt;=2021, "Medium", "Long term"))</f>
        <v>New</v>
      </c>
      <c r="P618">
        <v>11</v>
      </c>
      <c r="Q618" t="str">
        <f t="shared" si="38"/>
        <v>Low</v>
      </c>
      <c r="R618">
        <v>0.48</v>
      </c>
      <c r="S618" t="str">
        <f t="shared" si="39"/>
        <v>Medium</v>
      </c>
    </row>
    <row r="619" spans="1:19" x14ac:dyDescent="0.35">
      <c r="A619" t="s">
        <v>2577</v>
      </c>
      <c r="B619">
        <v>54</v>
      </c>
      <c r="C619" t="str">
        <f t="shared" si="36"/>
        <v>46-55</v>
      </c>
      <c r="D619" t="s">
        <v>14</v>
      </c>
      <c r="E619" t="s">
        <v>37</v>
      </c>
      <c r="F619">
        <v>86.94</v>
      </c>
      <c r="G619">
        <v>6</v>
      </c>
      <c r="H619">
        <f>Table1[[#This Row],[total_orders]]*Table1[[#This Row],[avg_order_value]]</f>
        <v>521.64</v>
      </c>
      <c r="I619">
        <v>169</v>
      </c>
      <c r="J619">
        <v>0</v>
      </c>
      <c r="K619" t="s">
        <v>29</v>
      </c>
      <c r="L619">
        <v>64.2</v>
      </c>
      <c r="M619" t="str">
        <f t="shared" si="37"/>
        <v>High</v>
      </c>
      <c r="N619" s="1">
        <v>44100</v>
      </c>
      <c r="O619" s="1" t="str">
        <f>IF(YEAR(Table1[[#This Row],[customer_since]])&gt;=2023, "New",IF(YEAR(Table1[[#This Row],[customer_since]])&gt;=2021, "Medium", "Long term"))</f>
        <v>Long term</v>
      </c>
      <c r="P619">
        <v>53</v>
      </c>
      <c r="Q619" t="str">
        <f t="shared" si="38"/>
        <v>Medium</v>
      </c>
      <c r="R619">
        <v>0.42</v>
      </c>
      <c r="S619" t="str">
        <f t="shared" si="39"/>
        <v>Medium</v>
      </c>
    </row>
    <row r="620" spans="1:19" x14ac:dyDescent="0.35">
      <c r="A620" t="s">
        <v>3233</v>
      </c>
      <c r="B620">
        <v>72</v>
      </c>
      <c r="C620" t="str">
        <f t="shared" si="36"/>
        <v>66-69</v>
      </c>
      <c r="D620" t="s">
        <v>25</v>
      </c>
      <c r="E620" t="s">
        <v>44</v>
      </c>
      <c r="F620">
        <v>84.9</v>
      </c>
      <c r="G620">
        <v>11</v>
      </c>
      <c r="H620">
        <f>Table1[[#This Row],[total_orders]]*Table1[[#This Row],[avg_order_value]]</f>
        <v>933.90000000000009</v>
      </c>
      <c r="I620">
        <v>346</v>
      </c>
      <c r="J620">
        <v>0</v>
      </c>
      <c r="K620" t="s">
        <v>19</v>
      </c>
      <c r="L620">
        <v>0</v>
      </c>
      <c r="M620" t="str">
        <f t="shared" si="37"/>
        <v>Low</v>
      </c>
      <c r="N620" s="1">
        <v>44652</v>
      </c>
      <c r="O620" s="1" t="str">
        <f>IF(YEAR(Table1[[#This Row],[customer_since]])&gt;=2023, "New",IF(YEAR(Table1[[#This Row],[customer_since]])&gt;=2021, "Medium", "Long term"))</f>
        <v>Medium</v>
      </c>
      <c r="P620">
        <v>64</v>
      </c>
      <c r="Q620" t="str">
        <f t="shared" si="38"/>
        <v>Medium</v>
      </c>
      <c r="R620">
        <v>0.49</v>
      </c>
      <c r="S620" t="str">
        <f t="shared" si="39"/>
        <v>Medium</v>
      </c>
    </row>
    <row r="621" spans="1:19" x14ac:dyDescent="0.35">
      <c r="A621" t="s">
        <v>868</v>
      </c>
      <c r="B621">
        <v>29</v>
      </c>
      <c r="C621" t="str">
        <f t="shared" si="36"/>
        <v>26-35</v>
      </c>
      <c r="D621" t="s">
        <v>14</v>
      </c>
      <c r="E621" t="s">
        <v>37</v>
      </c>
      <c r="F621">
        <v>15.31</v>
      </c>
      <c r="G621">
        <v>7</v>
      </c>
      <c r="H621">
        <f>Table1[[#This Row],[total_orders]]*Table1[[#This Row],[avg_order_value]]</f>
        <v>107.17</v>
      </c>
      <c r="I621">
        <v>104</v>
      </c>
      <c r="J621">
        <v>0</v>
      </c>
      <c r="K621" t="s">
        <v>16</v>
      </c>
      <c r="L621">
        <v>99.1</v>
      </c>
      <c r="M621" t="str">
        <f t="shared" si="37"/>
        <v>High</v>
      </c>
      <c r="N621" s="1">
        <v>44971</v>
      </c>
      <c r="O621" s="1" t="str">
        <f>IF(YEAR(Table1[[#This Row],[customer_since]])&gt;=2023, "New",IF(YEAR(Table1[[#This Row],[customer_since]])&gt;=2021, "Medium", "Long term"))</f>
        <v>New</v>
      </c>
      <c r="P621">
        <v>49</v>
      </c>
      <c r="Q621" t="str">
        <f t="shared" si="38"/>
        <v>Medium</v>
      </c>
      <c r="R621">
        <v>0.06</v>
      </c>
      <c r="S621" t="str">
        <f t="shared" si="39"/>
        <v>Low</v>
      </c>
    </row>
    <row r="622" spans="1:19" x14ac:dyDescent="0.35">
      <c r="A622" t="s">
        <v>468</v>
      </c>
      <c r="B622">
        <v>61</v>
      </c>
      <c r="C622" t="str">
        <f t="shared" si="36"/>
        <v>55-65</v>
      </c>
      <c r="D622" t="s">
        <v>25</v>
      </c>
      <c r="E622" t="s">
        <v>44</v>
      </c>
      <c r="F622">
        <v>71.819999999999993</v>
      </c>
      <c r="G622">
        <v>13</v>
      </c>
      <c r="H622">
        <f>Table1[[#This Row],[total_orders]]*Table1[[#This Row],[avg_order_value]]</f>
        <v>933.65999999999985</v>
      </c>
      <c r="I622">
        <v>50</v>
      </c>
      <c r="J622">
        <v>0</v>
      </c>
      <c r="K622" t="s">
        <v>40</v>
      </c>
      <c r="L622">
        <v>62.3</v>
      </c>
      <c r="M622" t="str">
        <f t="shared" si="37"/>
        <v>High</v>
      </c>
      <c r="N622" s="1">
        <v>44561</v>
      </c>
      <c r="O622" s="1" t="str">
        <f>IF(YEAR(Table1[[#This Row],[customer_since]])&gt;=2023, "New",IF(YEAR(Table1[[#This Row],[customer_since]])&gt;=2021, "Medium", "Long term"))</f>
        <v>Medium</v>
      </c>
      <c r="P622">
        <v>87</v>
      </c>
      <c r="Q622" t="str">
        <f t="shared" si="38"/>
        <v>High</v>
      </c>
      <c r="R622">
        <v>0.08</v>
      </c>
      <c r="S622" t="str">
        <f t="shared" si="39"/>
        <v>Low</v>
      </c>
    </row>
    <row r="623" spans="1:19" x14ac:dyDescent="0.35">
      <c r="A623" t="s">
        <v>1898</v>
      </c>
      <c r="B623">
        <v>40</v>
      </c>
      <c r="C623" t="str">
        <f t="shared" si="36"/>
        <v>36-45</v>
      </c>
      <c r="D623" t="s">
        <v>21</v>
      </c>
      <c r="E623" t="s">
        <v>50</v>
      </c>
      <c r="F623">
        <v>209.51</v>
      </c>
      <c r="G623">
        <v>8</v>
      </c>
      <c r="H623">
        <f>Table1[[#This Row],[total_orders]]*Table1[[#This Row],[avg_order_value]]</f>
        <v>1676.08</v>
      </c>
      <c r="I623">
        <v>260</v>
      </c>
      <c r="J623">
        <v>0</v>
      </c>
      <c r="K623" t="s">
        <v>23</v>
      </c>
      <c r="L623">
        <v>31.6</v>
      </c>
      <c r="M623" t="str">
        <f t="shared" si="37"/>
        <v>Medium</v>
      </c>
      <c r="N623" s="1">
        <v>44973</v>
      </c>
      <c r="O623" s="1" t="str">
        <f>IF(YEAR(Table1[[#This Row],[customer_since]])&gt;=2023, "New",IF(YEAR(Table1[[#This Row],[customer_since]])&gt;=2021, "Medium", "Long term"))</f>
        <v>New</v>
      </c>
      <c r="P623">
        <v>9</v>
      </c>
      <c r="Q623" t="str">
        <f t="shared" si="38"/>
        <v>Low</v>
      </c>
      <c r="R623">
        <v>0.32</v>
      </c>
      <c r="S623" t="str">
        <f t="shared" si="39"/>
        <v>Medium</v>
      </c>
    </row>
    <row r="624" spans="1:19" x14ac:dyDescent="0.35">
      <c r="A624" t="s">
        <v>1898</v>
      </c>
      <c r="B624">
        <v>42</v>
      </c>
      <c r="C624" t="str">
        <f t="shared" si="36"/>
        <v>36-45</v>
      </c>
      <c r="D624" t="s">
        <v>14</v>
      </c>
      <c r="E624" t="s">
        <v>22</v>
      </c>
      <c r="F624">
        <v>22.81</v>
      </c>
      <c r="G624">
        <v>8</v>
      </c>
      <c r="H624">
        <f>Table1[[#This Row],[total_orders]]*Table1[[#This Row],[avg_order_value]]</f>
        <v>182.48</v>
      </c>
      <c r="I624">
        <v>227</v>
      </c>
      <c r="J624">
        <v>1</v>
      </c>
      <c r="K624" t="s">
        <v>19</v>
      </c>
      <c r="L624">
        <v>98.7</v>
      </c>
      <c r="M624" t="str">
        <f t="shared" si="37"/>
        <v>High</v>
      </c>
      <c r="N624" s="1">
        <v>44774</v>
      </c>
      <c r="O624" s="1" t="str">
        <f>IF(YEAR(Table1[[#This Row],[customer_since]])&gt;=2023, "New",IF(YEAR(Table1[[#This Row],[customer_since]])&gt;=2021, "Medium", "Long term"))</f>
        <v>Medium</v>
      </c>
      <c r="P624">
        <v>41</v>
      </c>
      <c r="Q624" t="str">
        <f t="shared" si="38"/>
        <v>Medium</v>
      </c>
      <c r="R624">
        <v>0.47</v>
      </c>
      <c r="S624" t="str">
        <f t="shared" si="39"/>
        <v>Medium</v>
      </c>
    </row>
    <row r="625" spans="1:19" x14ac:dyDescent="0.35">
      <c r="A625" t="s">
        <v>1632</v>
      </c>
      <c r="B625">
        <v>72</v>
      </c>
      <c r="C625" t="str">
        <f t="shared" si="36"/>
        <v>66-69</v>
      </c>
      <c r="D625" t="s">
        <v>14</v>
      </c>
      <c r="E625" t="s">
        <v>37</v>
      </c>
      <c r="F625">
        <v>59.63</v>
      </c>
      <c r="G625">
        <v>7</v>
      </c>
      <c r="H625">
        <f>Table1[[#This Row],[total_orders]]*Table1[[#This Row],[avg_order_value]]</f>
        <v>417.41</v>
      </c>
      <c r="I625">
        <v>42</v>
      </c>
      <c r="J625">
        <v>0</v>
      </c>
      <c r="K625" t="s">
        <v>40</v>
      </c>
      <c r="L625">
        <v>26.9</v>
      </c>
      <c r="M625" t="str">
        <f t="shared" si="37"/>
        <v>Medium</v>
      </c>
      <c r="N625" s="1">
        <v>45715</v>
      </c>
      <c r="O625" s="1" t="str">
        <f>IF(YEAR(Table1[[#This Row],[customer_since]])&gt;=2023, "New",IF(YEAR(Table1[[#This Row],[customer_since]])&gt;=2021, "Medium", "Long term"))</f>
        <v>New</v>
      </c>
      <c r="P625">
        <v>33</v>
      </c>
      <c r="Q625" t="str">
        <f t="shared" si="38"/>
        <v>Low</v>
      </c>
      <c r="R625">
        <v>0.16</v>
      </c>
      <c r="S625" t="str">
        <f t="shared" si="39"/>
        <v>Low</v>
      </c>
    </row>
    <row r="626" spans="1:19" x14ac:dyDescent="0.35">
      <c r="A626" t="s">
        <v>1632</v>
      </c>
      <c r="B626">
        <v>35</v>
      </c>
      <c r="C626" t="str">
        <f t="shared" si="36"/>
        <v>26-35</v>
      </c>
      <c r="D626" t="s">
        <v>21</v>
      </c>
      <c r="E626" t="s">
        <v>44</v>
      </c>
      <c r="F626">
        <v>124.96</v>
      </c>
      <c r="G626">
        <v>11</v>
      </c>
      <c r="H626">
        <f>Table1[[#This Row],[total_orders]]*Table1[[#This Row],[avg_order_value]]</f>
        <v>1374.56</v>
      </c>
      <c r="I626">
        <v>5</v>
      </c>
      <c r="J626">
        <v>0</v>
      </c>
      <c r="K626" t="s">
        <v>40</v>
      </c>
      <c r="L626">
        <v>67.8</v>
      </c>
      <c r="M626" t="str">
        <f t="shared" si="37"/>
        <v>High</v>
      </c>
      <c r="N626" s="1">
        <v>44073</v>
      </c>
      <c r="O626" s="1" t="str">
        <f>IF(YEAR(Table1[[#This Row],[customer_since]])&gt;=2023, "New",IF(YEAR(Table1[[#This Row],[customer_since]])&gt;=2021, "Medium", "Long term"))</f>
        <v>Long term</v>
      </c>
      <c r="P626">
        <v>76</v>
      </c>
      <c r="Q626" t="str">
        <f t="shared" si="38"/>
        <v>High</v>
      </c>
      <c r="R626">
        <v>0.12</v>
      </c>
      <c r="S626" t="str">
        <f t="shared" si="39"/>
        <v>Low</v>
      </c>
    </row>
    <row r="627" spans="1:19" x14ac:dyDescent="0.35">
      <c r="A627" t="s">
        <v>2249</v>
      </c>
      <c r="B627">
        <v>32</v>
      </c>
      <c r="C627" t="str">
        <f t="shared" si="36"/>
        <v>26-35</v>
      </c>
      <c r="D627" t="s">
        <v>14</v>
      </c>
      <c r="E627" t="s">
        <v>28</v>
      </c>
      <c r="F627">
        <v>88.02</v>
      </c>
      <c r="G627">
        <v>11</v>
      </c>
      <c r="H627">
        <f>Table1[[#This Row],[total_orders]]*Table1[[#This Row],[avg_order_value]]</f>
        <v>968.21999999999991</v>
      </c>
      <c r="I627">
        <v>90</v>
      </c>
      <c r="J627">
        <v>0</v>
      </c>
      <c r="K627" t="s">
        <v>19</v>
      </c>
      <c r="L627">
        <v>48.9</v>
      </c>
      <c r="M627" t="str">
        <f t="shared" si="37"/>
        <v>Medium</v>
      </c>
      <c r="N627" s="1">
        <v>44260</v>
      </c>
      <c r="O627" s="1" t="str">
        <f>IF(YEAR(Table1[[#This Row],[customer_since]])&gt;=2023, "New",IF(YEAR(Table1[[#This Row],[customer_since]])&gt;=2021, "Medium", "Long term"))</f>
        <v>Medium</v>
      </c>
      <c r="P627">
        <v>90</v>
      </c>
      <c r="Q627" t="str">
        <f t="shared" si="38"/>
        <v>High</v>
      </c>
      <c r="R627">
        <v>0.15</v>
      </c>
      <c r="S627" t="str">
        <f t="shared" si="39"/>
        <v>Low</v>
      </c>
    </row>
    <row r="628" spans="1:19" x14ac:dyDescent="0.35">
      <c r="A628" t="s">
        <v>2642</v>
      </c>
      <c r="B628">
        <v>55</v>
      </c>
      <c r="C628" t="str">
        <f t="shared" si="36"/>
        <v>46-55</v>
      </c>
      <c r="D628" t="s">
        <v>14</v>
      </c>
      <c r="E628" t="s">
        <v>15</v>
      </c>
      <c r="F628">
        <v>124.4</v>
      </c>
      <c r="G628">
        <v>19</v>
      </c>
      <c r="H628">
        <f>Table1[[#This Row],[total_orders]]*Table1[[#This Row],[avg_order_value]]</f>
        <v>2363.6</v>
      </c>
      <c r="I628">
        <v>192</v>
      </c>
      <c r="J628">
        <v>0</v>
      </c>
      <c r="K628" t="s">
        <v>23</v>
      </c>
      <c r="L628">
        <v>16.899999999999999</v>
      </c>
      <c r="M628" t="str">
        <f t="shared" si="37"/>
        <v>Low</v>
      </c>
      <c r="N628" s="1">
        <v>45672</v>
      </c>
      <c r="O628" s="1" t="str">
        <f>IF(YEAR(Table1[[#This Row],[customer_since]])&gt;=2023, "New",IF(YEAR(Table1[[#This Row],[customer_since]])&gt;=2021, "Medium", "Long term"))</f>
        <v>New</v>
      </c>
      <c r="P628">
        <v>95</v>
      </c>
      <c r="Q628" t="str">
        <f t="shared" si="38"/>
        <v>High</v>
      </c>
      <c r="R628">
        <v>0.3</v>
      </c>
      <c r="S628" t="str">
        <f t="shared" si="39"/>
        <v>Medium</v>
      </c>
    </row>
    <row r="629" spans="1:19" x14ac:dyDescent="0.35">
      <c r="A629" t="s">
        <v>2838</v>
      </c>
      <c r="B629">
        <v>79</v>
      </c>
      <c r="C629" t="str">
        <f t="shared" si="36"/>
        <v>66-69</v>
      </c>
      <c r="D629" t="s">
        <v>21</v>
      </c>
      <c r="E629" t="s">
        <v>18</v>
      </c>
      <c r="F629">
        <v>157.72</v>
      </c>
      <c r="G629">
        <v>11</v>
      </c>
      <c r="H629">
        <f>Table1[[#This Row],[total_orders]]*Table1[[#This Row],[avg_order_value]]</f>
        <v>1734.92</v>
      </c>
      <c r="I629">
        <v>120</v>
      </c>
      <c r="J629">
        <v>0</v>
      </c>
      <c r="K629" t="s">
        <v>29</v>
      </c>
      <c r="L629">
        <v>92.8</v>
      </c>
      <c r="M629" t="str">
        <f t="shared" si="37"/>
        <v>High</v>
      </c>
      <c r="N629" s="1">
        <v>45643</v>
      </c>
      <c r="O629" s="1" t="str">
        <f>IF(YEAR(Table1[[#This Row],[customer_since]])&gt;=2023, "New",IF(YEAR(Table1[[#This Row],[customer_since]])&gt;=2021, "Medium", "Long term"))</f>
        <v>New</v>
      </c>
      <c r="P629">
        <v>88</v>
      </c>
      <c r="Q629" t="str">
        <f t="shared" si="38"/>
        <v>High</v>
      </c>
      <c r="R629">
        <v>0.23</v>
      </c>
      <c r="S629" t="str">
        <f t="shared" si="39"/>
        <v>Medium</v>
      </c>
    </row>
    <row r="630" spans="1:19" x14ac:dyDescent="0.35">
      <c r="A630" t="s">
        <v>2838</v>
      </c>
      <c r="B630">
        <v>56</v>
      </c>
      <c r="C630" t="str">
        <f t="shared" si="36"/>
        <v>55-65</v>
      </c>
      <c r="D630" t="s">
        <v>25</v>
      </c>
      <c r="E630" t="s">
        <v>35</v>
      </c>
      <c r="F630">
        <v>189.35</v>
      </c>
      <c r="G630">
        <v>10</v>
      </c>
      <c r="H630">
        <f>Table1[[#This Row],[total_orders]]*Table1[[#This Row],[avg_order_value]]</f>
        <v>1893.5</v>
      </c>
      <c r="I630">
        <v>132</v>
      </c>
      <c r="J630">
        <v>0</v>
      </c>
      <c r="K630" t="s">
        <v>23</v>
      </c>
      <c r="L630">
        <v>72.099999999999994</v>
      </c>
      <c r="M630" t="str">
        <f t="shared" si="37"/>
        <v>High</v>
      </c>
      <c r="N630" s="1">
        <v>45431</v>
      </c>
      <c r="O630" s="1" t="str">
        <f>IF(YEAR(Table1[[#This Row],[customer_since]])&gt;=2023, "New",IF(YEAR(Table1[[#This Row],[customer_since]])&gt;=2021, "Medium", "Long term"))</f>
        <v>New</v>
      </c>
      <c r="P630">
        <v>20</v>
      </c>
      <c r="Q630" t="str">
        <f t="shared" si="38"/>
        <v>Low</v>
      </c>
      <c r="R630">
        <v>0.17</v>
      </c>
      <c r="S630" t="str">
        <f t="shared" si="39"/>
        <v>Low</v>
      </c>
    </row>
    <row r="631" spans="1:19" x14ac:dyDescent="0.35">
      <c r="A631" t="s">
        <v>3097</v>
      </c>
      <c r="B631">
        <v>55</v>
      </c>
      <c r="C631" t="str">
        <f t="shared" si="36"/>
        <v>46-55</v>
      </c>
      <c r="D631" t="s">
        <v>21</v>
      </c>
      <c r="E631" t="s">
        <v>35</v>
      </c>
      <c r="F631">
        <v>97.87</v>
      </c>
      <c r="G631">
        <v>12</v>
      </c>
      <c r="H631">
        <f>Table1[[#This Row],[total_orders]]*Table1[[#This Row],[avg_order_value]]</f>
        <v>1174.44</v>
      </c>
      <c r="I631">
        <v>66</v>
      </c>
      <c r="J631">
        <v>0</v>
      </c>
      <c r="K631" t="s">
        <v>40</v>
      </c>
      <c r="L631">
        <v>48.9</v>
      </c>
      <c r="M631" t="str">
        <f t="shared" si="37"/>
        <v>Medium</v>
      </c>
      <c r="N631" s="1">
        <v>45660</v>
      </c>
      <c r="O631" s="1" t="str">
        <f>IF(YEAR(Table1[[#This Row],[customer_since]])&gt;=2023, "New",IF(YEAR(Table1[[#This Row],[customer_since]])&gt;=2021, "Medium", "Long term"))</f>
        <v>New</v>
      </c>
      <c r="P631">
        <v>50</v>
      </c>
      <c r="Q631" t="str">
        <f t="shared" si="38"/>
        <v>Medium</v>
      </c>
      <c r="R631">
        <v>0.47</v>
      </c>
      <c r="S631" t="str">
        <f t="shared" si="39"/>
        <v>Medium</v>
      </c>
    </row>
    <row r="632" spans="1:19" x14ac:dyDescent="0.35">
      <c r="A632" t="s">
        <v>1263</v>
      </c>
      <c r="B632">
        <v>72</v>
      </c>
      <c r="C632" t="str">
        <f t="shared" si="36"/>
        <v>66-69</v>
      </c>
      <c r="D632" t="s">
        <v>21</v>
      </c>
      <c r="E632" t="s">
        <v>50</v>
      </c>
      <c r="F632">
        <v>120.81</v>
      </c>
      <c r="G632">
        <v>12</v>
      </c>
      <c r="H632">
        <f>Table1[[#This Row],[total_orders]]*Table1[[#This Row],[avg_order_value]]</f>
        <v>1449.72</v>
      </c>
      <c r="I632">
        <v>124</v>
      </c>
      <c r="J632">
        <v>0</v>
      </c>
      <c r="K632" t="s">
        <v>19</v>
      </c>
      <c r="L632">
        <v>12</v>
      </c>
      <c r="M632" t="str">
        <f t="shared" si="37"/>
        <v>Low</v>
      </c>
      <c r="N632" s="1">
        <v>45363</v>
      </c>
      <c r="O632" s="1" t="str">
        <f>IF(YEAR(Table1[[#This Row],[customer_since]])&gt;=2023, "New",IF(YEAR(Table1[[#This Row],[customer_since]])&gt;=2021, "Medium", "Long term"))</f>
        <v>New</v>
      </c>
      <c r="P632">
        <v>44</v>
      </c>
      <c r="Q632" t="str">
        <f t="shared" si="38"/>
        <v>Medium</v>
      </c>
      <c r="R632">
        <v>0.31</v>
      </c>
      <c r="S632" t="str">
        <f t="shared" si="39"/>
        <v>Medium</v>
      </c>
    </row>
    <row r="633" spans="1:19" x14ac:dyDescent="0.35">
      <c r="A633" t="s">
        <v>1263</v>
      </c>
      <c r="B633">
        <v>63</v>
      </c>
      <c r="C633" t="str">
        <f t="shared" si="36"/>
        <v>55-65</v>
      </c>
      <c r="D633" t="s">
        <v>25</v>
      </c>
      <c r="E633" t="s">
        <v>18</v>
      </c>
      <c r="F633">
        <v>144.09</v>
      </c>
      <c r="G633">
        <v>11</v>
      </c>
      <c r="H633">
        <f>Table1[[#This Row],[total_orders]]*Table1[[#This Row],[avg_order_value]]</f>
        <v>1584.99</v>
      </c>
      <c r="I633">
        <v>312</v>
      </c>
      <c r="J633">
        <v>0</v>
      </c>
      <c r="K633" t="s">
        <v>23</v>
      </c>
      <c r="L633">
        <v>88.2</v>
      </c>
      <c r="M633" t="str">
        <f t="shared" si="37"/>
        <v>High</v>
      </c>
      <c r="N633" s="1">
        <v>44846</v>
      </c>
      <c r="O633" s="1" t="str">
        <f>IF(YEAR(Table1[[#This Row],[customer_since]])&gt;=2023, "New",IF(YEAR(Table1[[#This Row],[customer_since]])&gt;=2021, "Medium", "Long term"))</f>
        <v>Medium</v>
      </c>
      <c r="P633">
        <v>65</v>
      </c>
      <c r="Q633" t="str">
        <f t="shared" si="38"/>
        <v>Medium</v>
      </c>
      <c r="R633">
        <v>0.38</v>
      </c>
      <c r="S633" t="str">
        <f t="shared" si="39"/>
        <v>Medium</v>
      </c>
    </row>
    <row r="634" spans="1:19" x14ac:dyDescent="0.35">
      <c r="A634" t="s">
        <v>2371</v>
      </c>
      <c r="B634">
        <v>67</v>
      </c>
      <c r="C634" t="str">
        <f t="shared" si="36"/>
        <v>66-69</v>
      </c>
      <c r="D634" t="s">
        <v>21</v>
      </c>
      <c r="E634" t="s">
        <v>35</v>
      </c>
      <c r="F634">
        <v>104.31</v>
      </c>
      <c r="G634">
        <v>8</v>
      </c>
      <c r="H634">
        <f>Table1[[#This Row],[total_orders]]*Table1[[#This Row],[avg_order_value]]</f>
        <v>834.48</v>
      </c>
      <c r="I634">
        <v>46</v>
      </c>
      <c r="J634">
        <v>0</v>
      </c>
      <c r="K634" t="s">
        <v>23</v>
      </c>
      <c r="L634">
        <v>6.6</v>
      </c>
      <c r="M634" t="str">
        <f t="shared" si="37"/>
        <v>Low</v>
      </c>
      <c r="N634" s="1">
        <v>44376</v>
      </c>
      <c r="O634" s="1" t="str">
        <f>IF(YEAR(Table1[[#This Row],[customer_since]])&gt;=2023, "New",IF(YEAR(Table1[[#This Row],[customer_since]])&gt;=2021, "Medium", "Long term"))</f>
        <v>Medium</v>
      </c>
      <c r="P634">
        <v>92</v>
      </c>
      <c r="Q634" t="str">
        <f t="shared" si="38"/>
        <v>High</v>
      </c>
      <c r="R634">
        <v>0.33</v>
      </c>
      <c r="S634" t="str">
        <f t="shared" si="39"/>
        <v>Medium</v>
      </c>
    </row>
    <row r="635" spans="1:19" x14ac:dyDescent="0.35">
      <c r="A635" t="s">
        <v>2121</v>
      </c>
      <c r="B635">
        <v>20</v>
      </c>
      <c r="C635" t="str">
        <f t="shared" si="36"/>
        <v>18-25</v>
      </c>
      <c r="D635" t="s">
        <v>21</v>
      </c>
      <c r="E635" t="s">
        <v>26</v>
      </c>
      <c r="G635">
        <v>12</v>
      </c>
      <c r="H635">
        <f>Table1[[#This Row],[total_orders]]*Table1[[#This Row],[avg_order_value]]</f>
        <v>0</v>
      </c>
      <c r="I635">
        <v>217</v>
      </c>
      <c r="J635">
        <v>0</v>
      </c>
      <c r="K635" t="s">
        <v>23</v>
      </c>
      <c r="L635">
        <v>21.3</v>
      </c>
      <c r="M635" t="str">
        <f t="shared" si="37"/>
        <v>Medium</v>
      </c>
      <c r="N635" s="1">
        <v>44407</v>
      </c>
      <c r="O635" s="1" t="str">
        <f>IF(YEAR(Table1[[#This Row],[customer_since]])&gt;=2023, "New",IF(YEAR(Table1[[#This Row],[customer_since]])&gt;=2021, "Medium", "Long term"))</f>
        <v>Medium</v>
      </c>
      <c r="P635">
        <v>10</v>
      </c>
      <c r="Q635" t="str">
        <f t="shared" si="38"/>
        <v>Low</v>
      </c>
      <c r="R635">
        <v>0.19</v>
      </c>
      <c r="S635" t="str">
        <f t="shared" si="39"/>
        <v>Low</v>
      </c>
    </row>
    <row r="636" spans="1:19" x14ac:dyDescent="0.35">
      <c r="A636" t="s">
        <v>2334</v>
      </c>
      <c r="B636">
        <v>29</v>
      </c>
      <c r="C636" t="str">
        <f t="shared" si="36"/>
        <v>26-35</v>
      </c>
      <c r="D636" t="s">
        <v>21</v>
      </c>
      <c r="E636" t="s">
        <v>44</v>
      </c>
      <c r="F636">
        <v>99.75</v>
      </c>
      <c r="G636">
        <v>7</v>
      </c>
      <c r="H636">
        <f>Table1[[#This Row],[total_orders]]*Table1[[#This Row],[avg_order_value]]</f>
        <v>698.25</v>
      </c>
      <c r="I636">
        <v>304</v>
      </c>
      <c r="J636">
        <v>0</v>
      </c>
      <c r="K636" t="s">
        <v>16</v>
      </c>
      <c r="L636">
        <v>14.9</v>
      </c>
      <c r="M636" t="str">
        <f t="shared" si="37"/>
        <v>Low</v>
      </c>
      <c r="N636" s="1">
        <v>45357</v>
      </c>
      <c r="O636" s="1" t="str">
        <f>IF(YEAR(Table1[[#This Row],[customer_since]])&gt;=2023, "New",IF(YEAR(Table1[[#This Row],[customer_since]])&gt;=2021, "Medium", "Long term"))</f>
        <v>New</v>
      </c>
      <c r="P636">
        <v>4</v>
      </c>
      <c r="Q636" t="str">
        <f t="shared" si="38"/>
        <v>Low</v>
      </c>
      <c r="R636">
        <v>0.14000000000000001</v>
      </c>
      <c r="S636" t="str">
        <f t="shared" si="39"/>
        <v>Low</v>
      </c>
    </row>
    <row r="637" spans="1:19" x14ac:dyDescent="0.35">
      <c r="A637" t="s">
        <v>2334</v>
      </c>
      <c r="B637">
        <v>79</v>
      </c>
      <c r="C637" t="str">
        <f t="shared" si="36"/>
        <v>66-69</v>
      </c>
      <c r="D637" t="s">
        <v>21</v>
      </c>
      <c r="E637" t="s">
        <v>26</v>
      </c>
      <c r="F637">
        <v>224.97</v>
      </c>
      <c r="G637">
        <v>16</v>
      </c>
      <c r="H637">
        <f>Table1[[#This Row],[total_orders]]*Table1[[#This Row],[avg_order_value]]</f>
        <v>3599.52</v>
      </c>
      <c r="I637">
        <v>84</v>
      </c>
      <c r="J637">
        <v>0</v>
      </c>
      <c r="K637" t="s">
        <v>16</v>
      </c>
      <c r="L637">
        <v>92.9</v>
      </c>
      <c r="M637" t="str">
        <f t="shared" si="37"/>
        <v>High</v>
      </c>
      <c r="N637" s="1">
        <v>44878</v>
      </c>
      <c r="O637" s="1" t="str">
        <f>IF(YEAR(Table1[[#This Row],[customer_since]])&gt;=2023, "New",IF(YEAR(Table1[[#This Row],[customer_since]])&gt;=2021, "Medium", "Long term"))</f>
        <v>Medium</v>
      </c>
      <c r="P637">
        <v>56</v>
      </c>
      <c r="Q637" t="str">
        <f t="shared" si="38"/>
        <v>Medium</v>
      </c>
      <c r="R637">
        <v>0.23</v>
      </c>
      <c r="S637" t="str">
        <f t="shared" si="39"/>
        <v>Medium</v>
      </c>
    </row>
    <row r="638" spans="1:19" x14ac:dyDescent="0.35">
      <c r="A638" t="s">
        <v>2263</v>
      </c>
      <c r="B638">
        <v>65</v>
      </c>
      <c r="C638" t="str">
        <f t="shared" si="36"/>
        <v>55-65</v>
      </c>
      <c r="D638" t="s">
        <v>25</v>
      </c>
      <c r="E638" t="s">
        <v>18</v>
      </c>
      <c r="F638">
        <v>182.37</v>
      </c>
      <c r="G638">
        <v>9</v>
      </c>
      <c r="H638">
        <f>Table1[[#This Row],[total_orders]]*Table1[[#This Row],[avg_order_value]]</f>
        <v>1641.33</v>
      </c>
      <c r="I638">
        <v>308</v>
      </c>
      <c r="J638">
        <v>0</v>
      </c>
      <c r="K638" t="s">
        <v>29</v>
      </c>
      <c r="L638">
        <v>53.6</v>
      </c>
      <c r="M638" t="str">
        <f t="shared" si="37"/>
        <v>High</v>
      </c>
      <c r="N638" s="1">
        <v>44077</v>
      </c>
      <c r="O638" s="1" t="str">
        <f>IF(YEAR(Table1[[#This Row],[customer_since]])&gt;=2023, "New",IF(YEAR(Table1[[#This Row],[customer_since]])&gt;=2021, "Medium", "Long term"))</f>
        <v>Long term</v>
      </c>
      <c r="P638">
        <v>72</v>
      </c>
      <c r="Q638" t="str">
        <f t="shared" si="38"/>
        <v>High</v>
      </c>
      <c r="R638">
        <v>0.31</v>
      </c>
      <c r="S638" t="str">
        <f t="shared" si="39"/>
        <v>Medium</v>
      </c>
    </row>
    <row r="639" spans="1:19" x14ac:dyDescent="0.35">
      <c r="A639" t="s">
        <v>2263</v>
      </c>
      <c r="B639">
        <v>28</v>
      </c>
      <c r="C639" t="str">
        <f t="shared" si="36"/>
        <v>26-35</v>
      </c>
      <c r="D639" t="s">
        <v>14</v>
      </c>
      <c r="E639" t="s">
        <v>28</v>
      </c>
      <c r="F639">
        <v>57.59</v>
      </c>
      <c r="G639">
        <v>8</v>
      </c>
      <c r="H639">
        <f>Table1[[#This Row],[total_orders]]*Table1[[#This Row],[avg_order_value]]</f>
        <v>460.72</v>
      </c>
      <c r="I639">
        <v>249</v>
      </c>
      <c r="J639">
        <v>0</v>
      </c>
      <c r="K639" t="s">
        <v>16</v>
      </c>
      <c r="L639">
        <v>4.5</v>
      </c>
      <c r="M639" t="str">
        <f t="shared" si="37"/>
        <v>Low</v>
      </c>
      <c r="N639" s="1">
        <v>44769</v>
      </c>
      <c r="O639" s="1" t="str">
        <f>IF(YEAR(Table1[[#This Row],[customer_since]])&gt;=2023, "New",IF(YEAR(Table1[[#This Row],[customer_since]])&gt;=2021, "Medium", "Long term"))</f>
        <v>Medium</v>
      </c>
      <c r="P639">
        <v>82</v>
      </c>
      <c r="Q639" t="str">
        <f t="shared" si="38"/>
        <v>High</v>
      </c>
      <c r="R639">
        <v>0.18</v>
      </c>
      <c r="S639" t="str">
        <f t="shared" si="39"/>
        <v>Low</v>
      </c>
    </row>
    <row r="640" spans="1:19" x14ac:dyDescent="0.35">
      <c r="A640" t="s">
        <v>2263</v>
      </c>
      <c r="B640">
        <v>46</v>
      </c>
      <c r="C640" t="str">
        <f t="shared" si="36"/>
        <v>46-55</v>
      </c>
      <c r="D640" t="s">
        <v>21</v>
      </c>
      <c r="E640" t="s">
        <v>26</v>
      </c>
      <c r="F640">
        <v>180.67</v>
      </c>
      <c r="G640">
        <v>9</v>
      </c>
      <c r="H640">
        <f>Table1[[#This Row],[total_orders]]*Table1[[#This Row],[avg_order_value]]</f>
        <v>1626.03</v>
      </c>
      <c r="I640">
        <v>227</v>
      </c>
      <c r="J640">
        <v>0</v>
      </c>
      <c r="K640" t="s">
        <v>19</v>
      </c>
      <c r="L640">
        <v>86.4</v>
      </c>
      <c r="M640" t="str">
        <f t="shared" si="37"/>
        <v>High</v>
      </c>
      <c r="N640" s="1">
        <v>44175</v>
      </c>
      <c r="O640" s="1" t="str">
        <f>IF(YEAR(Table1[[#This Row],[customer_since]])&gt;=2023, "New",IF(YEAR(Table1[[#This Row],[customer_since]])&gt;=2021, "Medium", "Long term"))</f>
        <v>Long term</v>
      </c>
      <c r="P640">
        <v>29</v>
      </c>
      <c r="Q640" t="str">
        <f t="shared" si="38"/>
        <v>Low</v>
      </c>
      <c r="R640">
        <v>0.08</v>
      </c>
      <c r="S640" t="str">
        <f t="shared" si="39"/>
        <v>Low</v>
      </c>
    </row>
    <row r="641" spans="1:19" x14ac:dyDescent="0.35">
      <c r="A641" t="s">
        <v>358</v>
      </c>
      <c r="B641">
        <v>79</v>
      </c>
      <c r="C641" t="str">
        <f t="shared" si="36"/>
        <v>66-69</v>
      </c>
      <c r="D641" t="s">
        <v>14</v>
      </c>
      <c r="E641" t="s">
        <v>26</v>
      </c>
      <c r="F641">
        <v>81.900000000000006</v>
      </c>
      <c r="G641">
        <v>5</v>
      </c>
      <c r="H641">
        <f>Table1[[#This Row],[total_orders]]*Table1[[#This Row],[avg_order_value]]</f>
        <v>409.5</v>
      </c>
      <c r="I641">
        <v>278</v>
      </c>
      <c r="J641">
        <v>0</v>
      </c>
      <c r="K641" t="s">
        <v>29</v>
      </c>
      <c r="L641">
        <v>39.5</v>
      </c>
      <c r="M641" t="str">
        <f t="shared" si="37"/>
        <v>Medium</v>
      </c>
      <c r="N641" s="1">
        <v>44200</v>
      </c>
      <c r="O641" s="1" t="str">
        <f>IF(YEAR(Table1[[#This Row],[customer_since]])&gt;=2023, "New",IF(YEAR(Table1[[#This Row],[customer_since]])&gt;=2021, "Medium", "Long term"))</f>
        <v>Medium</v>
      </c>
      <c r="P641">
        <v>90</v>
      </c>
      <c r="Q641" t="str">
        <f t="shared" si="38"/>
        <v>High</v>
      </c>
      <c r="R641">
        <v>0.7</v>
      </c>
      <c r="S641" t="str">
        <f t="shared" si="39"/>
        <v>High</v>
      </c>
    </row>
    <row r="642" spans="1:19" x14ac:dyDescent="0.35">
      <c r="A642" t="s">
        <v>389</v>
      </c>
      <c r="B642">
        <v>24</v>
      </c>
      <c r="C642" t="str">
        <f t="shared" ref="C642:C705" si="40">IF(B642&lt;=25,"18-25",IF(B642&lt;=35,"26-35",IF(B642&lt;=45,"36-45",IF(B642&lt;=55,"46-55",IF(B642&lt;=65,"55-65","66-69")))))</f>
        <v>18-25</v>
      </c>
      <c r="D642" t="s">
        <v>14</v>
      </c>
      <c r="E642" t="s">
        <v>44</v>
      </c>
      <c r="F642">
        <v>94.55</v>
      </c>
      <c r="G642">
        <v>13</v>
      </c>
      <c r="H642">
        <f>Table1[[#This Row],[total_orders]]*Table1[[#This Row],[avg_order_value]]</f>
        <v>1229.1499999999999</v>
      </c>
      <c r="I642">
        <v>277</v>
      </c>
      <c r="J642">
        <v>0</v>
      </c>
      <c r="K642" t="s">
        <v>19</v>
      </c>
      <c r="L642">
        <v>45.6</v>
      </c>
      <c r="M642" t="str">
        <f t="shared" ref="M642:M705" si="41">IF(L642&lt;=20,"Low",IF(L642&lt;=50,"Medium","High"))</f>
        <v>Medium</v>
      </c>
      <c r="N642" s="1">
        <v>44153</v>
      </c>
      <c r="O642" s="1" t="str">
        <f>IF(YEAR(Table1[[#This Row],[customer_since]])&gt;=2023, "New",IF(YEAR(Table1[[#This Row],[customer_since]])&gt;=2021, "Medium", "Long term"))</f>
        <v>Long term</v>
      </c>
      <c r="P642">
        <v>12</v>
      </c>
      <c r="Q642" t="str">
        <f t="shared" ref="Q642:Q705" si="42">IF(P642&lt;=33,"Low",IF(P642&lt;=66,"Medium","High"))</f>
        <v>Low</v>
      </c>
      <c r="R642">
        <v>0.37</v>
      </c>
      <c r="S642" t="str">
        <f t="shared" ref="S642:S705" si="43">IF(R642&lt;=0.2,"Low",IF(R642&lt;=0.5,"Medium","High"))</f>
        <v>Medium</v>
      </c>
    </row>
    <row r="643" spans="1:19" x14ac:dyDescent="0.35">
      <c r="A643" t="s">
        <v>2718</v>
      </c>
      <c r="B643">
        <v>42</v>
      </c>
      <c r="C643" t="str">
        <f t="shared" si="40"/>
        <v>36-45</v>
      </c>
      <c r="D643" t="s">
        <v>14</v>
      </c>
      <c r="E643" t="s">
        <v>44</v>
      </c>
      <c r="F643">
        <v>21.18</v>
      </c>
      <c r="G643">
        <v>14</v>
      </c>
      <c r="H643">
        <f>Table1[[#This Row],[total_orders]]*Table1[[#This Row],[avg_order_value]]</f>
        <v>296.52</v>
      </c>
      <c r="I643">
        <v>158</v>
      </c>
      <c r="J643">
        <v>0</v>
      </c>
      <c r="K643" t="s">
        <v>23</v>
      </c>
      <c r="L643">
        <v>97.3</v>
      </c>
      <c r="M643" t="str">
        <f t="shared" si="41"/>
        <v>High</v>
      </c>
      <c r="N643" s="1">
        <v>44524</v>
      </c>
      <c r="O643" s="1" t="str">
        <f>IF(YEAR(Table1[[#This Row],[customer_since]])&gt;=2023, "New",IF(YEAR(Table1[[#This Row],[customer_since]])&gt;=2021, "Medium", "Long term"))</f>
        <v>Medium</v>
      </c>
      <c r="P643">
        <v>69</v>
      </c>
      <c r="Q643" t="str">
        <f t="shared" si="42"/>
        <v>High</v>
      </c>
      <c r="R643">
        <v>0.13</v>
      </c>
      <c r="S643" t="str">
        <f t="shared" si="43"/>
        <v>Low</v>
      </c>
    </row>
    <row r="644" spans="1:19" x14ac:dyDescent="0.35">
      <c r="A644" t="s">
        <v>254</v>
      </c>
      <c r="B644">
        <v>49</v>
      </c>
      <c r="C644" t="str">
        <f t="shared" si="40"/>
        <v>46-55</v>
      </c>
      <c r="D644" t="s">
        <v>21</v>
      </c>
      <c r="E644" t="s">
        <v>44</v>
      </c>
      <c r="F644">
        <v>60.03</v>
      </c>
      <c r="G644">
        <v>9</v>
      </c>
      <c r="H644">
        <f>Table1[[#This Row],[total_orders]]*Table1[[#This Row],[avg_order_value]]</f>
        <v>540.27</v>
      </c>
      <c r="I644">
        <v>98</v>
      </c>
      <c r="J644">
        <v>0</v>
      </c>
      <c r="K644" t="s">
        <v>29</v>
      </c>
      <c r="L644">
        <v>0.9</v>
      </c>
      <c r="M644" t="str">
        <f t="shared" si="41"/>
        <v>Low</v>
      </c>
      <c r="N644" s="1">
        <v>45725</v>
      </c>
      <c r="O644" s="1" t="str">
        <f>IF(YEAR(Table1[[#This Row],[customer_since]])&gt;=2023, "New",IF(YEAR(Table1[[#This Row],[customer_since]])&gt;=2021, "Medium", "Long term"))</f>
        <v>New</v>
      </c>
      <c r="P644">
        <v>15</v>
      </c>
      <c r="Q644" t="str">
        <f t="shared" si="42"/>
        <v>Low</v>
      </c>
      <c r="R644">
        <v>0.23</v>
      </c>
      <c r="S644" t="str">
        <f t="shared" si="43"/>
        <v>Medium</v>
      </c>
    </row>
    <row r="645" spans="1:19" x14ac:dyDescent="0.35">
      <c r="A645" t="s">
        <v>2194</v>
      </c>
      <c r="B645">
        <v>36</v>
      </c>
      <c r="C645" t="str">
        <f t="shared" si="40"/>
        <v>36-45</v>
      </c>
      <c r="D645" t="s">
        <v>14</v>
      </c>
      <c r="E645" t="s">
        <v>15</v>
      </c>
      <c r="F645">
        <v>61.32</v>
      </c>
      <c r="G645">
        <v>8</v>
      </c>
      <c r="H645">
        <f>Table1[[#This Row],[total_orders]]*Table1[[#This Row],[avg_order_value]]</f>
        <v>490.56</v>
      </c>
      <c r="I645">
        <v>290</v>
      </c>
      <c r="J645">
        <v>0</v>
      </c>
      <c r="K645" t="s">
        <v>23</v>
      </c>
      <c r="L645">
        <v>24.2</v>
      </c>
      <c r="M645" t="str">
        <f t="shared" si="41"/>
        <v>Medium</v>
      </c>
      <c r="N645" s="1">
        <v>44163</v>
      </c>
      <c r="O645" s="1" t="str">
        <f>IF(YEAR(Table1[[#This Row],[customer_since]])&gt;=2023, "New",IF(YEAR(Table1[[#This Row],[customer_since]])&gt;=2021, "Medium", "Long term"))</f>
        <v>Long term</v>
      </c>
      <c r="P645">
        <v>65</v>
      </c>
      <c r="Q645" t="str">
        <f t="shared" si="42"/>
        <v>Medium</v>
      </c>
      <c r="R645">
        <v>0.36</v>
      </c>
      <c r="S645" t="str">
        <f t="shared" si="43"/>
        <v>Medium</v>
      </c>
    </row>
    <row r="646" spans="1:19" x14ac:dyDescent="0.35">
      <c r="A646" t="s">
        <v>3481</v>
      </c>
      <c r="B646">
        <v>31</v>
      </c>
      <c r="C646" t="str">
        <f t="shared" si="40"/>
        <v>26-35</v>
      </c>
      <c r="D646" t="s">
        <v>21</v>
      </c>
      <c r="E646" t="s">
        <v>50</v>
      </c>
      <c r="F646">
        <v>64.5</v>
      </c>
      <c r="G646">
        <v>5</v>
      </c>
      <c r="H646">
        <f>Table1[[#This Row],[total_orders]]*Table1[[#This Row],[avg_order_value]]</f>
        <v>322.5</v>
      </c>
      <c r="I646">
        <v>0</v>
      </c>
      <c r="J646">
        <v>0</v>
      </c>
      <c r="K646" t="s">
        <v>16</v>
      </c>
      <c r="L646">
        <v>0</v>
      </c>
      <c r="M646" t="str">
        <f t="shared" si="41"/>
        <v>Low</v>
      </c>
      <c r="N646" s="1">
        <v>45400</v>
      </c>
      <c r="O646" s="1" t="str">
        <f>IF(YEAR(Table1[[#This Row],[customer_since]])&gt;=2023, "New",IF(YEAR(Table1[[#This Row],[customer_since]])&gt;=2021, "Medium", "Long term"))</f>
        <v>New</v>
      </c>
      <c r="P646">
        <v>18</v>
      </c>
      <c r="Q646" t="str">
        <f t="shared" si="42"/>
        <v>Low</v>
      </c>
      <c r="R646">
        <v>0.65</v>
      </c>
      <c r="S646" t="str">
        <f t="shared" si="43"/>
        <v>High</v>
      </c>
    </row>
    <row r="647" spans="1:19" x14ac:dyDescent="0.35">
      <c r="A647" t="s">
        <v>1171</v>
      </c>
      <c r="B647">
        <v>40</v>
      </c>
      <c r="C647" t="str">
        <f t="shared" si="40"/>
        <v>36-45</v>
      </c>
      <c r="D647" t="s">
        <v>21</v>
      </c>
      <c r="E647" t="s">
        <v>44</v>
      </c>
      <c r="F647">
        <v>234.83</v>
      </c>
      <c r="G647">
        <v>10</v>
      </c>
      <c r="H647">
        <f>Table1[[#This Row],[total_orders]]*Table1[[#This Row],[avg_order_value]]</f>
        <v>2348.3000000000002</v>
      </c>
      <c r="I647">
        <v>180</v>
      </c>
      <c r="J647">
        <v>0</v>
      </c>
      <c r="K647" t="s">
        <v>40</v>
      </c>
      <c r="L647">
        <v>79.7</v>
      </c>
      <c r="M647" t="str">
        <f t="shared" si="41"/>
        <v>High</v>
      </c>
      <c r="N647" s="1">
        <v>45617</v>
      </c>
      <c r="O647" s="1" t="str">
        <f>IF(YEAR(Table1[[#This Row],[customer_since]])&gt;=2023, "New",IF(YEAR(Table1[[#This Row],[customer_since]])&gt;=2021, "Medium", "Long term"))</f>
        <v>New</v>
      </c>
      <c r="P647">
        <v>73</v>
      </c>
      <c r="Q647" t="str">
        <f t="shared" si="42"/>
        <v>High</v>
      </c>
      <c r="R647">
        <v>0.1</v>
      </c>
      <c r="S647" t="str">
        <f t="shared" si="43"/>
        <v>Low</v>
      </c>
    </row>
    <row r="648" spans="1:19" x14ac:dyDescent="0.35">
      <c r="A648" t="s">
        <v>502</v>
      </c>
      <c r="B648">
        <v>61</v>
      </c>
      <c r="C648" t="str">
        <f t="shared" si="40"/>
        <v>55-65</v>
      </c>
      <c r="D648" t="s">
        <v>25</v>
      </c>
      <c r="E648" t="s">
        <v>52</v>
      </c>
      <c r="F648">
        <v>26.11</v>
      </c>
      <c r="G648">
        <v>13</v>
      </c>
      <c r="H648">
        <f>Table1[[#This Row],[total_orders]]*Table1[[#This Row],[avg_order_value]]</f>
        <v>339.43</v>
      </c>
      <c r="I648">
        <v>275</v>
      </c>
      <c r="J648">
        <v>0</v>
      </c>
      <c r="K648" t="s">
        <v>29</v>
      </c>
      <c r="L648">
        <v>47.5</v>
      </c>
      <c r="M648" t="str">
        <f t="shared" si="41"/>
        <v>Medium</v>
      </c>
      <c r="N648" s="1">
        <v>45130</v>
      </c>
      <c r="O648" s="1" t="str">
        <f>IF(YEAR(Table1[[#This Row],[customer_since]])&gt;=2023, "New",IF(YEAR(Table1[[#This Row],[customer_since]])&gt;=2021, "Medium", "Long term"))</f>
        <v>New</v>
      </c>
      <c r="P648">
        <v>57</v>
      </c>
      <c r="Q648" t="str">
        <f t="shared" si="42"/>
        <v>Medium</v>
      </c>
      <c r="R648">
        <v>0.12</v>
      </c>
      <c r="S648" t="str">
        <f t="shared" si="43"/>
        <v>Low</v>
      </c>
    </row>
    <row r="649" spans="1:19" x14ac:dyDescent="0.35">
      <c r="A649" t="s">
        <v>1925</v>
      </c>
      <c r="B649">
        <v>58</v>
      </c>
      <c r="C649" t="str">
        <f t="shared" si="40"/>
        <v>55-65</v>
      </c>
      <c r="D649" t="s">
        <v>25</v>
      </c>
      <c r="E649" t="s">
        <v>35</v>
      </c>
      <c r="F649">
        <v>179.6</v>
      </c>
      <c r="G649">
        <v>4</v>
      </c>
      <c r="H649">
        <f>Table1[[#This Row],[total_orders]]*Table1[[#This Row],[avg_order_value]]</f>
        <v>718.4</v>
      </c>
      <c r="I649">
        <v>208</v>
      </c>
      <c r="J649">
        <v>0</v>
      </c>
      <c r="K649" t="s">
        <v>19</v>
      </c>
      <c r="L649">
        <v>36.5</v>
      </c>
      <c r="M649" t="str">
        <f t="shared" si="41"/>
        <v>Medium</v>
      </c>
      <c r="N649" s="1">
        <v>44319</v>
      </c>
      <c r="O649" s="1" t="str">
        <f>IF(YEAR(Table1[[#This Row],[customer_since]])&gt;=2023, "New",IF(YEAR(Table1[[#This Row],[customer_since]])&gt;=2021, "Medium", "Long term"))</f>
        <v>Medium</v>
      </c>
      <c r="P649">
        <v>82</v>
      </c>
      <c r="Q649" t="str">
        <f t="shared" si="42"/>
        <v>High</v>
      </c>
      <c r="R649">
        <v>0.16</v>
      </c>
      <c r="S649" t="str">
        <f t="shared" si="43"/>
        <v>Low</v>
      </c>
    </row>
    <row r="650" spans="1:19" x14ac:dyDescent="0.35">
      <c r="A650" t="s">
        <v>3476</v>
      </c>
      <c r="B650">
        <v>68</v>
      </c>
      <c r="C650" t="str">
        <f t="shared" si="40"/>
        <v>66-69</v>
      </c>
      <c r="D650" t="s">
        <v>14</v>
      </c>
      <c r="E650" t="s">
        <v>37</v>
      </c>
      <c r="F650">
        <v>91.28</v>
      </c>
      <c r="G650">
        <v>10</v>
      </c>
      <c r="H650">
        <f>Table1[[#This Row],[total_orders]]*Table1[[#This Row],[avg_order_value]]</f>
        <v>912.8</v>
      </c>
      <c r="I650">
        <v>112</v>
      </c>
      <c r="J650">
        <v>0</v>
      </c>
      <c r="K650" t="s">
        <v>40</v>
      </c>
      <c r="L650">
        <v>0</v>
      </c>
      <c r="M650" t="str">
        <f t="shared" si="41"/>
        <v>Low</v>
      </c>
      <c r="N650" s="1">
        <v>45181</v>
      </c>
      <c r="O650" s="1" t="str">
        <f>IF(YEAR(Table1[[#This Row],[customer_since]])&gt;=2023, "New",IF(YEAR(Table1[[#This Row],[customer_since]])&gt;=2021, "Medium", "Long term"))</f>
        <v>New</v>
      </c>
      <c r="P650">
        <v>23</v>
      </c>
      <c r="Q650" t="str">
        <f t="shared" si="42"/>
        <v>Low</v>
      </c>
      <c r="R650">
        <v>0.48</v>
      </c>
      <c r="S650" t="str">
        <f t="shared" si="43"/>
        <v>Medium</v>
      </c>
    </row>
    <row r="651" spans="1:19" x14ac:dyDescent="0.35">
      <c r="A651" t="s">
        <v>1978</v>
      </c>
      <c r="B651">
        <v>18</v>
      </c>
      <c r="C651" t="str">
        <f t="shared" si="40"/>
        <v>18-25</v>
      </c>
      <c r="D651" t="s">
        <v>14</v>
      </c>
      <c r="E651" t="s">
        <v>52</v>
      </c>
      <c r="F651">
        <v>65.61</v>
      </c>
      <c r="G651">
        <v>12</v>
      </c>
      <c r="H651">
        <f>Table1[[#This Row],[total_orders]]*Table1[[#This Row],[avg_order_value]]</f>
        <v>787.31999999999994</v>
      </c>
      <c r="I651">
        <v>2</v>
      </c>
      <c r="J651">
        <v>0</v>
      </c>
      <c r="K651" t="s">
        <v>40</v>
      </c>
      <c r="L651">
        <v>75.099999999999994</v>
      </c>
      <c r="M651" t="str">
        <f t="shared" si="41"/>
        <v>High</v>
      </c>
      <c r="N651" s="1">
        <v>44421</v>
      </c>
      <c r="O651" s="1" t="str">
        <f>IF(YEAR(Table1[[#This Row],[customer_since]])&gt;=2023, "New",IF(YEAR(Table1[[#This Row],[customer_since]])&gt;=2021, "Medium", "Long term"))</f>
        <v>Medium</v>
      </c>
      <c r="P651">
        <v>74</v>
      </c>
      <c r="Q651" t="str">
        <f t="shared" si="42"/>
        <v>High</v>
      </c>
      <c r="R651">
        <v>0.12</v>
      </c>
      <c r="S651" t="str">
        <f t="shared" si="43"/>
        <v>Low</v>
      </c>
    </row>
    <row r="652" spans="1:19" x14ac:dyDescent="0.35">
      <c r="A652" t="s">
        <v>1558</v>
      </c>
      <c r="B652">
        <v>62</v>
      </c>
      <c r="C652" t="str">
        <f t="shared" si="40"/>
        <v>55-65</v>
      </c>
      <c r="D652" t="s">
        <v>14</v>
      </c>
      <c r="E652" t="s">
        <v>50</v>
      </c>
      <c r="F652">
        <v>115.19</v>
      </c>
      <c r="G652">
        <v>9</v>
      </c>
      <c r="H652">
        <f>Table1[[#This Row],[total_orders]]*Table1[[#This Row],[avg_order_value]]</f>
        <v>1036.71</v>
      </c>
      <c r="I652">
        <v>362</v>
      </c>
      <c r="J652">
        <v>0</v>
      </c>
      <c r="K652" t="s">
        <v>40</v>
      </c>
      <c r="L652">
        <v>48.6</v>
      </c>
      <c r="M652" t="str">
        <f t="shared" si="41"/>
        <v>Medium</v>
      </c>
      <c r="N652" s="1">
        <v>44534</v>
      </c>
      <c r="O652" s="1" t="str">
        <f>IF(YEAR(Table1[[#This Row],[customer_since]])&gt;=2023, "New",IF(YEAR(Table1[[#This Row],[customer_since]])&gt;=2021, "Medium", "Long term"))</f>
        <v>Medium</v>
      </c>
      <c r="P652">
        <v>44</v>
      </c>
      <c r="Q652" t="str">
        <f t="shared" si="42"/>
        <v>Medium</v>
      </c>
      <c r="R652">
        <v>0.23</v>
      </c>
      <c r="S652" t="str">
        <f t="shared" si="43"/>
        <v>Medium</v>
      </c>
    </row>
    <row r="653" spans="1:19" x14ac:dyDescent="0.35">
      <c r="A653" t="s">
        <v>1731</v>
      </c>
      <c r="B653">
        <v>70</v>
      </c>
      <c r="C653" t="str">
        <f t="shared" si="40"/>
        <v>66-69</v>
      </c>
      <c r="D653" t="s">
        <v>21</v>
      </c>
      <c r="E653" t="s">
        <v>37</v>
      </c>
      <c r="F653">
        <v>113.3</v>
      </c>
      <c r="G653">
        <v>18</v>
      </c>
      <c r="H653">
        <f>Table1[[#This Row],[total_orders]]*Table1[[#This Row],[avg_order_value]]</f>
        <v>2039.3999999999999</v>
      </c>
      <c r="I653">
        <v>189</v>
      </c>
      <c r="J653">
        <v>0</v>
      </c>
      <c r="K653" t="s">
        <v>19</v>
      </c>
      <c r="L653">
        <v>41.8</v>
      </c>
      <c r="M653" t="str">
        <f t="shared" si="41"/>
        <v>Medium</v>
      </c>
      <c r="N653" s="1">
        <v>45489</v>
      </c>
      <c r="O653" s="1" t="str">
        <f>IF(YEAR(Table1[[#This Row],[customer_since]])&gt;=2023, "New",IF(YEAR(Table1[[#This Row],[customer_since]])&gt;=2021, "Medium", "Long term"))</f>
        <v>New</v>
      </c>
      <c r="P653">
        <v>74</v>
      </c>
      <c r="Q653" t="str">
        <f t="shared" si="42"/>
        <v>High</v>
      </c>
      <c r="R653">
        <v>0.42</v>
      </c>
      <c r="S653" t="str">
        <f t="shared" si="43"/>
        <v>Medium</v>
      </c>
    </row>
    <row r="654" spans="1:19" x14ac:dyDescent="0.35">
      <c r="A654" t="s">
        <v>3777</v>
      </c>
      <c r="B654">
        <v>18</v>
      </c>
      <c r="C654" t="str">
        <f t="shared" si="40"/>
        <v>18-25</v>
      </c>
      <c r="D654" t="s">
        <v>21</v>
      </c>
      <c r="E654" t="s">
        <v>26</v>
      </c>
      <c r="F654">
        <v>201.54</v>
      </c>
      <c r="G654">
        <v>7</v>
      </c>
      <c r="H654">
        <f>Table1[[#This Row],[total_orders]]*Table1[[#This Row],[avg_order_value]]</f>
        <v>1410.78</v>
      </c>
      <c r="I654">
        <v>221</v>
      </c>
      <c r="J654">
        <v>0</v>
      </c>
      <c r="K654" t="s">
        <v>23</v>
      </c>
      <c r="L654">
        <v>73.599999999999994</v>
      </c>
      <c r="M654" t="str">
        <f t="shared" si="41"/>
        <v>High</v>
      </c>
      <c r="N654" s="1">
        <v>44536</v>
      </c>
      <c r="O654" s="1" t="str">
        <f>IF(YEAR(Table1[[#This Row],[customer_since]])&gt;=2023, "New",IF(YEAR(Table1[[#This Row],[customer_since]])&gt;=2021, "Medium", "Long term"))</f>
        <v>Medium</v>
      </c>
      <c r="P654">
        <v>25</v>
      </c>
      <c r="Q654" t="str">
        <f t="shared" si="42"/>
        <v>Low</v>
      </c>
      <c r="R654">
        <v>0.21</v>
      </c>
      <c r="S654" t="str">
        <f t="shared" si="43"/>
        <v>Medium</v>
      </c>
    </row>
    <row r="655" spans="1:19" x14ac:dyDescent="0.35">
      <c r="A655" t="s">
        <v>46</v>
      </c>
      <c r="B655">
        <v>56</v>
      </c>
      <c r="C655" t="str">
        <f t="shared" si="40"/>
        <v>55-65</v>
      </c>
      <c r="D655" t="s">
        <v>14</v>
      </c>
      <c r="E655" t="s">
        <v>37</v>
      </c>
      <c r="F655">
        <v>123.34</v>
      </c>
      <c r="G655">
        <v>8</v>
      </c>
      <c r="H655">
        <f>Table1[[#This Row],[total_orders]]*Table1[[#This Row],[avg_order_value]]</f>
        <v>986.72</v>
      </c>
      <c r="I655">
        <v>241</v>
      </c>
      <c r="J655">
        <v>0</v>
      </c>
      <c r="K655" t="s">
        <v>16</v>
      </c>
      <c r="L655">
        <v>41.8</v>
      </c>
      <c r="M655" t="str">
        <f t="shared" si="41"/>
        <v>Medium</v>
      </c>
      <c r="N655" s="1">
        <v>45589</v>
      </c>
      <c r="O655" s="1" t="str">
        <f>IF(YEAR(Table1[[#This Row],[customer_since]])&gt;=2023, "New",IF(YEAR(Table1[[#This Row],[customer_since]])&gt;=2021, "Medium", "Long term"))</f>
        <v>New</v>
      </c>
      <c r="P655">
        <v>67</v>
      </c>
      <c r="Q655" t="str">
        <f t="shared" si="42"/>
        <v>High</v>
      </c>
      <c r="R655">
        <v>0.13</v>
      </c>
      <c r="S655" t="str">
        <f t="shared" si="43"/>
        <v>Low</v>
      </c>
    </row>
    <row r="656" spans="1:19" x14ac:dyDescent="0.35">
      <c r="A656" t="s">
        <v>46</v>
      </c>
      <c r="B656">
        <v>22</v>
      </c>
      <c r="C656" t="str">
        <f t="shared" si="40"/>
        <v>18-25</v>
      </c>
      <c r="D656" t="s">
        <v>21</v>
      </c>
      <c r="E656" t="s">
        <v>52</v>
      </c>
      <c r="F656">
        <v>218.12</v>
      </c>
      <c r="G656">
        <v>11</v>
      </c>
      <c r="H656">
        <f>Table1[[#This Row],[total_orders]]*Table1[[#This Row],[avg_order_value]]</f>
        <v>2399.3200000000002</v>
      </c>
      <c r="I656">
        <v>240</v>
      </c>
      <c r="J656">
        <v>1</v>
      </c>
      <c r="K656" t="s">
        <v>19</v>
      </c>
      <c r="L656">
        <v>42.2</v>
      </c>
      <c r="M656" t="str">
        <f t="shared" si="41"/>
        <v>Medium</v>
      </c>
      <c r="N656" s="1">
        <v>45808</v>
      </c>
      <c r="O656" s="1" t="str">
        <f>IF(YEAR(Table1[[#This Row],[customer_since]])&gt;=2023, "New",IF(YEAR(Table1[[#This Row],[customer_since]])&gt;=2021, "Medium", "Long term"))</f>
        <v>New</v>
      </c>
      <c r="P656">
        <v>6</v>
      </c>
      <c r="Q656" t="str">
        <f t="shared" si="42"/>
        <v>Low</v>
      </c>
      <c r="R656">
        <v>0.43</v>
      </c>
      <c r="S656" t="str">
        <f t="shared" si="43"/>
        <v>Medium</v>
      </c>
    </row>
    <row r="657" spans="1:19" x14ac:dyDescent="0.35">
      <c r="A657" t="s">
        <v>46</v>
      </c>
      <c r="B657">
        <v>78</v>
      </c>
      <c r="C657" t="str">
        <f t="shared" si="40"/>
        <v>66-69</v>
      </c>
      <c r="D657" t="s">
        <v>25</v>
      </c>
      <c r="E657" t="s">
        <v>35</v>
      </c>
      <c r="F657">
        <v>97.31</v>
      </c>
      <c r="G657">
        <v>4</v>
      </c>
      <c r="H657">
        <f>Table1[[#This Row],[total_orders]]*Table1[[#This Row],[avg_order_value]]</f>
        <v>389.24</v>
      </c>
      <c r="I657">
        <v>194</v>
      </c>
      <c r="J657">
        <v>0</v>
      </c>
      <c r="K657" t="s">
        <v>16</v>
      </c>
      <c r="L657">
        <v>71.3</v>
      </c>
      <c r="M657" t="str">
        <f t="shared" si="41"/>
        <v>High</v>
      </c>
      <c r="N657" s="1">
        <v>44195</v>
      </c>
      <c r="O657" s="1" t="str">
        <f>IF(YEAR(Table1[[#This Row],[customer_since]])&gt;=2023, "New",IF(YEAR(Table1[[#This Row],[customer_since]])&gt;=2021, "Medium", "Long term"))</f>
        <v>Long term</v>
      </c>
      <c r="P657">
        <v>93</v>
      </c>
      <c r="Q657" t="str">
        <f t="shared" si="42"/>
        <v>High</v>
      </c>
      <c r="R657">
        <v>0.3</v>
      </c>
      <c r="S657" t="str">
        <f t="shared" si="43"/>
        <v>Medium</v>
      </c>
    </row>
    <row r="658" spans="1:19" x14ac:dyDescent="0.35">
      <c r="A658" t="s">
        <v>46</v>
      </c>
      <c r="B658">
        <v>56</v>
      </c>
      <c r="C658" t="str">
        <f t="shared" si="40"/>
        <v>55-65</v>
      </c>
      <c r="D658" t="s">
        <v>21</v>
      </c>
      <c r="E658" t="s">
        <v>35</v>
      </c>
      <c r="F658">
        <v>66.849999999999994</v>
      </c>
      <c r="G658">
        <v>9</v>
      </c>
      <c r="H658">
        <f>Table1[[#This Row],[total_orders]]*Table1[[#This Row],[avg_order_value]]</f>
        <v>601.65</v>
      </c>
      <c r="I658">
        <v>168</v>
      </c>
      <c r="J658">
        <v>0</v>
      </c>
      <c r="K658" t="s">
        <v>23</v>
      </c>
      <c r="L658">
        <v>35</v>
      </c>
      <c r="M658" t="str">
        <f t="shared" si="41"/>
        <v>Medium</v>
      </c>
      <c r="N658" s="1">
        <v>45142</v>
      </c>
      <c r="O658" s="1" t="str">
        <f>IF(YEAR(Table1[[#This Row],[customer_since]])&gt;=2023, "New",IF(YEAR(Table1[[#This Row],[customer_since]])&gt;=2021, "Medium", "Long term"))</f>
        <v>New</v>
      </c>
      <c r="P658">
        <v>2</v>
      </c>
      <c r="Q658" t="str">
        <f t="shared" si="42"/>
        <v>Low</v>
      </c>
      <c r="R658">
        <v>0.18</v>
      </c>
      <c r="S658" t="str">
        <f t="shared" si="43"/>
        <v>Low</v>
      </c>
    </row>
    <row r="659" spans="1:19" x14ac:dyDescent="0.35">
      <c r="A659" t="s">
        <v>2175</v>
      </c>
      <c r="B659">
        <v>37</v>
      </c>
      <c r="C659" t="str">
        <f t="shared" si="40"/>
        <v>36-45</v>
      </c>
      <c r="D659" t="s">
        <v>21</v>
      </c>
      <c r="E659" t="s">
        <v>52</v>
      </c>
      <c r="F659">
        <v>81.97</v>
      </c>
      <c r="G659">
        <v>10</v>
      </c>
      <c r="H659">
        <f>Table1[[#This Row],[total_orders]]*Table1[[#This Row],[avg_order_value]]</f>
        <v>819.7</v>
      </c>
      <c r="I659">
        <v>159</v>
      </c>
      <c r="J659">
        <v>0</v>
      </c>
      <c r="K659" t="s">
        <v>19</v>
      </c>
      <c r="L659">
        <v>25.1</v>
      </c>
      <c r="M659" t="str">
        <f t="shared" si="41"/>
        <v>Medium</v>
      </c>
      <c r="N659" s="1">
        <v>45573</v>
      </c>
      <c r="O659" s="1" t="str">
        <f>IF(YEAR(Table1[[#This Row],[customer_since]])&gt;=2023, "New",IF(YEAR(Table1[[#This Row],[customer_since]])&gt;=2021, "Medium", "Long term"))</f>
        <v>New</v>
      </c>
      <c r="P659">
        <v>88</v>
      </c>
      <c r="Q659" t="str">
        <f t="shared" si="42"/>
        <v>High</v>
      </c>
      <c r="R659">
        <v>0.19</v>
      </c>
      <c r="S659" t="str">
        <f t="shared" si="43"/>
        <v>Low</v>
      </c>
    </row>
    <row r="660" spans="1:19" x14ac:dyDescent="0.35">
      <c r="A660" t="s">
        <v>3288</v>
      </c>
      <c r="B660">
        <v>66</v>
      </c>
      <c r="C660" t="str">
        <f t="shared" si="40"/>
        <v>66-69</v>
      </c>
      <c r="D660" t="s">
        <v>21</v>
      </c>
      <c r="E660" t="s">
        <v>28</v>
      </c>
      <c r="F660">
        <v>98.98</v>
      </c>
      <c r="G660">
        <v>16</v>
      </c>
      <c r="H660">
        <f>Table1[[#This Row],[total_orders]]*Table1[[#This Row],[avg_order_value]]</f>
        <v>1583.68</v>
      </c>
      <c r="I660">
        <v>114</v>
      </c>
      <c r="J660">
        <v>0</v>
      </c>
      <c r="K660" t="s">
        <v>29</v>
      </c>
      <c r="L660">
        <v>19.399999999999999</v>
      </c>
      <c r="M660" t="str">
        <f t="shared" si="41"/>
        <v>Low</v>
      </c>
      <c r="N660" s="1">
        <v>45154</v>
      </c>
      <c r="O660" s="1" t="str">
        <f>IF(YEAR(Table1[[#This Row],[customer_since]])&gt;=2023, "New",IF(YEAR(Table1[[#This Row],[customer_since]])&gt;=2021, "Medium", "Long term"))</f>
        <v>New</v>
      </c>
      <c r="P660">
        <v>35</v>
      </c>
      <c r="Q660" t="str">
        <f t="shared" si="42"/>
        <v>Medium</v>
      </c>
      <c r="R660">
        <v>0.19</v>
      </c>
      <c r="S660" t="str">
        <f t="shared" si="43"/>
        <v>Low</v>
      </c>
    </row>
    <row r="661" spans="1:19" x14ac:dyDescent="0.35">
      <c r="A661" t="s">
        <v>524</v>
      </c>
      <c r="B661">
        <v>58</v>
      </c>
      <c r="C661" t="str">
        <f t="shared" si="40"/>
        <v>55-65</v>
      </c>
      <c r="D661" t="s">
        <v>14</v>
      </c>
      <c r="E661" t="s">
        <v>26</v>
      </c>
      <c r="F661">
        <v>100.97</v>
      </c>
      <c r="G661">
        <v>10</v>
      </c>
      <c r="H661">
        <f>Table1[[#This Row],[total_orders]]*Table1[[#This Row],[avg_order_value]]</f>
        <v>1009.7</v>
      </c>
      <c r="I661">
        <v>305</v>
      </c>
      <c r="J661">
        <v>0</v>
      </c>
      <c r="K661" t="s">
        <v>19</v>
      </c>
      <c r="L661">
        <v>38.5</v>
      </c>
      <c r="M661" t="str">
        <f t="shared" si="41"/>
        <v>Medium</v>
      </c>
      <c r="N661" s="1">
        <v>45424</v>
      </c>
      <c r="O661" s="1" t="str">
        <f>IF(YEAR(Table1[[#This Row],[customer_since]])&gt;=2023, "New",IF(YEAR(Table1[[#This Row],[customer_since]])&gt;=2021, "Medium", "Long term"))</f>
        <v>New</v>
      </c>
      <c r="P661">
        <v>80</v>
      </c>
      <c r="Q661" t="str">
        <f t="shared" si="42"/>
        <v>High</v>
      </c>
      <c r="R661">
        <v>0.32</v>
      </c>
      <c r="S661" t="str">
        <f t="shared" si="43"/>
        <v>Medium</v>
      </c>
    </row>
    <row r="662" spans="1:19" x14ac:dyDescent="0.35">
      <c r="A662" t="s">
        <v>524</v>
      </c>
      <c r="B662">
        <v>30</v>
      </c>
      <c r="C662" t="str">
        <f t="shared" si="40"/>
        <v>26-35</v>
      </c>
      <c r="D662" t="s">
        <v>21</v>
      </c>
      <c r="E662" t="s">
        <v>18</v>
      </c>
      <c r="F662">
        <v>199.26</v>
      </c>
      <c r="G662">
        <v>13</v>
      </c>
      <c r="H662">
        <f>Table1[[#This Row],[total_orders]]*Table1[[#This Row],[avg_order_value]]</f>
        <v>2590.38</v>
      </c>
      <c r="I662">
        <v>168</v>
      </c>
      <c r="J662">
        <v>0</v>
      </c>
      <c r="K662" t="s">
        <v>19</v>
      </c>
      <c r="L662">
        <v>26.3</v>
      </c>
      <c r="M662" t="str">
        <f t="shared" si="41"/>
        <v>Medium</v>
      </c>
      <c r="N662" s="1">
        <v>45346</v>
      </c>
      <c r="O662" s="1" t="str">
        <f>IF(YEAR(Table1[[#This Row],[customer_since]])&gt;=2023, "New",IF(YEAR(Table1[[#This Row],[customer_since]])&gt;=2021, "Medium", "Long term"))</f>
        <v>New</v>
      </c>
      <c r="P662">
        <v>5</v>
      </c>
      <c r="Q662" t="str">
        <f t="shared" si="42"/>
        <v>Low</v>
      </c>
      <c r="R662">
        <v>0.11</v>
      </c>
      <c r="S662" t="str">
        <f t="shared" si="43"/>
        <v>Low</v>
      </c>
    </row>
    <row r="663" spans="1:19" x14ac:dyDescent="0.35">
      <c r="A663" t="s">
        <v>524</v>
      </c>
      <c r="B663">
        <v>74</v>
      </c>
      <c r="C663" t="str">
        <f t="shared" si="40"/>
        <v>66-69</v>
      </c>
      <c r="D663" t="s">
        <v>21</v>
      </c>
      <c r="E663" t="s">
        <v>50</v>
      </c>
      <c r="F663">
        <v>32.99</v>
      </c>
      <c r="G663">
        <v>6</v>
      </c>
      <c r="H663">
        <f>Table1[[#This Row],[total_orders]]*Table1[[#This Row],[avg_order_value]]</f>
        <v>197.94</v>
      </c>
      <c r="I663">
        <v>17</v>
      </c>
      <c r="J663">
        <v>0</v>
      </c>
      <c r="K663" t="s">
        <v>19</v>
      </c>
      <c r="L663">
        <v>53.4</v>
      </c>
      <c r="M663" t="str">
        <f t="shared" si="41"/>
        <v>High</v>
      </c>
      <c r="N663" s="1">
        <v>45075</v>
      </c>
      <c r="O663" s="1" t="str">
        <f>IF(YEAR(Table1[[#This Row],[customer_since]])&gt;=2023, "New",IF(YEAR(Table1[[#This Row],[customer_since]])&gt;=2021, "Medium", "Long term"))</f>
        <v>New</v>
      </c>
      <c r="P663">
        <v>94</v>
      </c>
      <c r="Q663" t="str">
        <f t="shared" si="42"/>
        <v>High</v>
      </c>
      <c r="R663">
        <v>0.28000000000000003</v>
      </c>
      <c r="S663" t="str">
        <f t="shared" si="43"/>
        <v>Medium</v>
      </c>
    </row>
    <row r="664" spans="1:19" x14ac:dyDescent="0.35">
      <c r="A664" t="s">
        <v>3645</v>
      </c>
      <c r="B664">
        <v>74</v>
      </c>
      <c r="C664" t="str">
        <f t="shared" si="40"/>
        <v>66-69</v>
      </c>
      <c r="D664" t="s">
        <v>14</v>
      </c>
      <c r="E664" t="s">
        <v>50</v>
      </c>
      <c r="F664">
        <v>113.02</v>
      </c>
      <c r="G664">
        <v>13</v>
      </c>
      <c r="H664">
        <f>Table1[[#This Row],[total_orders]]*Table1[[#This Row],[avg_order_value]]</f>
        <v>1469.26</v>
      </c>
      <c r="I664">
        <v>300</v>
      </c>
      <c r="J664">
        <v>0</v>
      </c>
      <c r="K664" t="s">
        <v>16</v>
      </c>
      <c r="L664">
        <v>49.8</v>
      </c>
      <c r="M664" t="str">
        <f t="shared" si="41"/>
        <v>Medium</v>
      </c>
      <c r="N664" s="1">
        <v>44560</v>
      </c>
      <c r="O664" s="1" t="str">
        <f>IF(YEAR(Table1[[#This Row],[customer_since]])&gt;=2023, "New",IF(YEAR(Table1[[#This Row],[customer_since]])&gt;=2021, "Medium", "Long term"))</f>
        <v>Medium</v>
      </c>
      <c r="P664">
        <v>47</v>
      </c>
      <c r="Q664" t="str">
        <f t="shared" si="42"/>
        <v>Medium</v>
      </c>
      <c r="R664">
        <v>0.06</v>
      </c>
      <c r="S664" t="str">
        <f t="shared" si="43"/>
        <v>Low</v>
      </c>
    </row>
    <row r="665" spans="1:19" x14ac:dyDescent="0.35">
      <c r="A665" t="s">
        <v>2616</v>
      </c>
      <c r="B665">
        <v>66</v>
      </c>
      <c r="C665" t="str">
        <f t="shared" si="40"/>
        <v>66-69</v>
      </c>
      <c r="D665" t="s">
        <v>21</v>
      </c>
      <c r="E665" t="s">
        <v>52</v>
      </c>
      <c r="F665">
        <v>71.989999999999995</v>
      </c>
      <c r="G665">
        <v>11</v>
      </c>
      <c r="H665">
        <f>Table1[[#This Row],[total_orders]]*Table1[[#This Row],[avg_order_value]]</f>
        <v>791.89</v>
      </c>
      <c r="I665">
        <v>147</v>
      </c>
      <c r="J665">
        <v>0</v>
      </c>
      <c r="K665" t="s">
        <v>19</v>
      </c>
      <c r="L665">
        <v>20.2</v>
      </c>
      <c r="M665" t="str">
        <f t="shared" si="41"/>
        <v>Medium</v>
      </c>
      <c r="N665" s="1">
        <v>45512</v>
      </c>
      <c r="O665" s="1" t="str">
        <f>IF(YEAR(Table1[[#This Row],[customer_since]])&gt;=2023, "New",IF(YEAR(Table1[[#This Row],[customer_since]])&gt;=2021, "Medium", "Long term"))</f>
        <v>New</v>
      </c>
      <c r="P665">
        <v>52</v>
      </c>
      <c r="Q665" t="str">
        <f t="shared" si="42"/>
        <v>Medium</v>
      </c>
      <c r="R665">
        <v>0.43</v>
      </c>
      <c r="S665" t="str">
        <f t="shared" si="43"/>
        <v>Medium</v>
      </c>
    </row>
    <row r="666" spans="1:19" x14ac:dyDescent="0.35">
      <c r="A666" t="s">
        <v>1516</v>
      </c>
      <c r="B666">
        <v>42</v>
      </c>
      <c r="C666" t="str">
        <f t="shared" si="40"/>
        <v>36-45</v>
      </c>
      <c r="D666" t="s">
        <v>21</v>
      </c>
      <c r="E666" t="s">
        <v>26</v>
      </c>
      <c r="F666">
        <v>107.84</v>
      </c>
      <c r="G666">
        <v>13</v>
      </c>
      <c r="H666">
        <f>Table1[[#This Row],[total_orders]]*Table1[[#This Row],[avg_order_value]]</f>
        <v>1401.92</v>
      </c>
      <c r="I666">
        <v>83</v>
      </c>
      <c r="J666">
        <v>0</v>
      </c>
      <c r="K666" t="s">
        <v>16</v>
      </c>
      <c r="L666">
        <v>97.6</v>
      </c>
      <c r="M666" t="str">
        <f t="shared" si="41"/>
        <v>High</v>
      </c>
      <c r="N666" s="1">
        <v>44019</v>
      </c>
      <c r="O666" s="1" t="str">
        <f>IF(YEAR(Table1[[#This Row],[customer_since]])&gt;=2023, "New",IF(YEAR(Table1[[#This Row],[customer_since]])&gt;=2021, "Medium", "Long term"))</f>
        <v>Long term</v>
      </c>
      <c r="P666">
        <v>86</v>
      </c>
      <c r="Q666" t="str">
        <f t="shared" si="42"/>
        <v>High</v>
      </c>
      <c r="R666">
        <v>0.47</v>
      </c>
      <c r="S666" t="str">
        <f t="shared" si="43"/>
        <v>Medium</v>
      </c>
    </row>
    <row r="667" spans="1:19" x14ac:dyDescent="0.35">
      <c r="A667" t="s">
        <v>2905</v>
      </c>
      <c r="B667">
        <v>62</v>
      </c>
      <c r="C667" t="str">
        <f t="shared" si="40"/>
        <v>55-65</v>
      </c>
      <c r="D667" t="s">
        <v>14</v>
      </c>
      <c r="E667" t="s">
        <v>44</v>
      </c>
      <c r="F667">
        <v>82.02</v>
      </c>
      <c r="G667">
        <v>7</v>
      </c>
      <c r="H667">
        <f>Table1[[#This Row],[total_orders]]*Table1[[#This Row],[avg_order_value]]</f>
        <v>574.14</v>
      </c>
      <c r="I667">
        <v>86</v>
      </c>
      <c r="J667">
        <v>0</v>
      </c>
      <c r="K667" t="s">
        <v>16</v>
      </c>
      <c r="L667">
        <v>28.1</v>
      </c>
      <c r="M667" t="str">
        <f t="shared" si="41"/>
        <v>Medium</v>
      </c>
      <c r="N667" s="1">
        <v>45221</v>
      </c>
      <c r="O667" s="1" t="str">
        <f>IF(YEAR(Table1[[#This Row],[customer_since]])&gt;=2023, "New",IF(YEAR(Table1[[#This Row],[customer_since]])&gt;=2021, "Medium", "Long term"))</f>
        <v>New</v>
      </c>
      <c r="P667">
        <v>39</v>
      </c>
      <c r="Q667" t="str">
        <f t="shared" si="42"/>
        <v>Medium</v>
      </c>
      <c r="R667">
        <v>0.28000000000000003</v>
      </c>
      <c r="S667" t="str">
        <f t="shared" si="43"/>
        <v>Medium</v>
      </c>
    </row>
    <row r="668" spans="1:19" x14ac:dyDescent="0.35">
      <c r="A668" t="s">
        <v>857</v>
      </c>
      <c r="B668">
        <v>55</v>
      </c>
      <c r="C668" t="str">
        <f t="shared" si="40"/>
        <v>46-55</v>
      </c>
      <c r="D668" t="s">
        <v>14</v>
      </c>
      <c r="E668" t="s">
        <v>52</v>
      </c>
      <c r="F668">
        <v>55.04</v>
      </c>
      <c r="G668">
        <v>4</v>
      </c>
      <c r="H668">
        <f>Table1[[#This Row],[total_orders]]*Table1[[#This Row],[avg_order_value]]</f>
        <v>220.16</v>
      </c>
      <c r="I668">
        <v>78</v>
      </c>
      <c r="J668">
        <v>0</v>
      </c>
      <c r="K668" t="s">
        <v>23</v>
      </c>
      <c r="L668">
        <v>69.599999999999994</v>
      </c>
      <c r="M668" t="str">
        <f t="shared" si="41"/>
        <v>High</v>
      </c>
      <c r="N668" s="1">
        <v>44585</v>
      </c>
      <c r="O668" s="1" t="str">
        <f>IF(YEAR(Table1[[#This Row],[customer_since]])&gt;=2023, "New",IF(YEAR(Table1[[#This Row],[customer_since]])&gt;=2021, "Medium", "Long term"))</f>
        <v>Medium</v>
      </c>
      <c r="P668">
        <v>73</v>
      </c>
      <c r="Q668" t="str">
        <f t="shared" si="42"/>
        <v>High</v>
      </c>
      <c r="R668">
        <v>0.42</v>
      </c>
      <c r="S668" t="str">
        <f t="shared" si="43"/>
        <v>Medium</v>
      </c>
    </row>
    <row r="669" spans="1:19" x14ac:dyDescent="0.35">
      <c r="A669" t="s">
        <v>941</v>
      </c>
      <c r="B669">
        <v>71</v>
      </c>
      <c r="C669" t="str">
        <f t="shared" si="40"/>
        <v>66-69</v>
      </c>
      <c r="D669" t="s">
        <v>14</v>
      </c>
      <c r="E669" t="s">
        <v>52</v>
      </c>
      <c r="F669">
        <v>41.55</v>
      </c>
      <c r="G669">
        <v>16</v>
      </c>
      <c r="H669">
        <f>Table1[[#This Row],[total_orders]]*Table1[[#This Row],[avg_order_value]]</f>
        <v>664.8</v>
      </c>
      <c r="I669">
        <v>98</v>
      </c>
      <c r="J669">
        <v>0</v>
      </c>
      <c r="K669" t="s">
        <v>16</v>
      </c>
      <c r="L669">
        <v>97.8</v>
      </c>
      <c r="M669" t="str">
        <f t="shared" si="41"/>
        <v>High</v>
      </c>
      <c r="N669" s="1">
        <v>44230</v>
      </c>
      <c r="O669" s="1" t="str">
        <f>IF(YEAR(Table1[[#This Row],[customer_since]])&gt;=2023, "New",IF(YEAR(Table1[[#This Row],[customer_since]])&gt;=2021, "Medium", "Long term"))</f>
        <v>Medium</v>
      </c>
      <c r="P669">
        <v>81</v>
      </c>
      <c r="Q669" t="str">
        <f t="shared" si="42"/>
        <v>High</v>
      </c>
      <c r="R669">
        <v>0.37</v>
      </c>
      <c r="S669" t="str">
        <f t="shared" si="43"/>
        <v>Medium</v>
      </c>
    </row>
    <row r="670" spans="1:19" x14ac:dyDescent="0.35">
      <c r="A670" t="s">
        <v>941</v>
      </c>
      <c r="B670">
        <v>66</v>
      </c>
      <c r="C670" t="str">
        <f t="shared" si="40"/>
        <v>66-69</v>
      </c>
      <c r="D670" t="s">
        <v>21</v>
      </c>
      <c r="E670" t="s">
        <v>15</v>
      </c>
      <c r="F670">
        <v>91.05</v>
      </c>
      <c r="G670">
        <v>9</v>
      </c>
      <c r="H670">
        <f>Table1[[#This Row],[total_orders]]*Table1[[#This Row],[avg_order_value]]</f>
        <v>819.44999999999993</v>
      </c>
      <c r="I670">
        <v>218</v>
      </c>
      <c r="J670">
        <v>0</v>
      </c>
      <c r="K670" t="s">
        <v>40</v>
      </c>
      <c r="L670">
        <v>93.7</v>
      </c>
      <c r="M670" t="str">
        <f t="shared" si="41"/>
        <v>High</v>
      </c>
      <c r="N670" s="1">
        <v>44040</v>
      </c>
      <c r="O670" s="1" t="str">
        <f>IF(YEAR(Table1[[#This Row],[customer_since]])&gt;=2023, "New",IF(YEAR(Table1[[#This Row],[customer_since]])&gt;=2021, "Medium", "Long term"))</f>
        <v>Long term</v>
      </c>
      <c r="P670">
        <v>71</v>
      </c>
      <c r="Q670" t="str">
        <f t="shared" si="42"/>
        <v>High</v>
      </c>
      <c r="R670">
        <v>0.06</v>
      </c>
      <c r="S670" t="str">
        <f t="shared" si="43"/>
        <v>Low</v>
      </c>
    </row>
    <row r="671" spans="1:19" x14ac:dyDescent="0.35">
      <c r="A671" t="s">
        <v>2341</v>
      </c>
      <c r="B671">
        <v>47</v>
      </c>
      <c r="C671" t="str">
        <f t="shared" si="40"/>
        <v>46-55</v>
      </c>
      <c r="D671" t="s">
        <v>21</v>
      </c>
      <c r="E671" t="s">
        <v>37</v>
      </c>
      <c r="F671">
        <v>51.49</v>
      </c>
      <c r="G671">
        <v>10</v>
      </c>
      <c r="H671">
        <f>Table1[[#This Row],[total_orders]]*Table1[[#This Row],[avg_order_value]]</f>
        <v>514.9</v>
      </c>
      <c r="I671">
        <v>290</v>
      </c>
      <c r="J671">
        <v>0</v>
      </c>
      <c r="K671" t="s">
        <v>40</v>
      </c>
      <c r="L671">
        <v>13.7</v>
      </c>
      <c r="M671" t="str">
        <f t="shared" si="41"/>
        <v>Low</v>
      </c>
      <c r="N671" s="1">
        <v>45622</v>
      </c>
      <c r="O671" s="1" t="str">
        <f>IF(YEAR(Table1[[#This Row],[customer_since]])&gt;=2023, "New",IF(YEAR(Table1[[#This Row],[customer_since]])&gt;=2021, "Medium", "Long term"))</f>
        <v>New</v>
      </c>
      <c r="P671">
        <v>44</v>
      </c>
      <c r="Q671" t="str">
        <f t="shared" si="42"/>
        <v>Medium</v>
      </c>
      <c r="R671">
        <v>0.44</v>
      </c>
      <c r="S671" t="str">
        <f t="shared" si="43"/>
        <v>Medium</v>
      </c>
    </row>
    <row r="672" spans="1:19" x14ac:dyDescent="0.35">
      <c r="A672" t="s">
        <v>3650</v>
      </c>
      <c r="B672">
        <v>63</v>
      </c>
      <c r="C672" t="str">
        <f t="shared" si="40"/>
        <v>55-65</v>
      </c>
      <c r="D672" t="s">
        <v>14</v>
      </c>
      <c r="E672" t="s">
        <v>52</v>
      </c>
      <c r="F672">
        <v>84.4</v>
      </c>
      <c r="G672">
        <v>10</v>
      </c>
      <c r="H672">
        <f>Table1[[#This Row],[total_orders]]*Table1[[#This Row],[avg_order_value]]</f>
        <v>844</v>
      </c>
      <c r="I672">
        <v>293</v>
      </c>
      <c r="J672">
        <v>0</v>
      </c>
      <c r="K672" t="s">
        <v>16</v>
      </c>
      <c r="L672">
        <v>0</v>
      </c>
      <c r="M672" t="str">
        <f t="shared" si="41"/>
        <v>Low</v>
      </c>
      <c r="N672" s="1">
        <v>45369</v>
      </c>
      <c r="O672" s="1" t="str">
        <f>IF(YEAR(Table1[[#This Row],[customer_since]])&gt;=2023, "New",IF(YEAR(Table1[[#This Row],[customer_since]])&gt;=2021, "Medium", "Long term"))</f>
        <v>New</v>
      </c>
      <c r="P672">
        <v>50</v>
      </c>
      <c r="Q672" t="str">
        <f t="shared" si="42"/>
        <v>Medium</v>
      </c>
      <c r="R672">
        <v>0.12</v>
      </c>
      <c r="S672" t="str">
        <f t="shared" si="43"/>
        <v>Low</v>
      </c>
    </row>
    <row r="673" spans="1:19" x14ac:dyDescent="0.35">
      <c r="A673" t="s">
        <v>553</v>
      </c>
      <c r="B673">
        <v>72</v>
      </c>
      <c r="C673" t="str">
        <f t="shared" si="40"/>
        <v>66-69</v>
      </c>
      <c r="D673" t="s">
        <v>21</v>
      </c>
      <c r="E673" t="s">
        <v>26</v>
      </c>
      <c r="F673">
        <v>138.97999999999999</v>
      </c>
      <c r="G673">
        <v>8</v>
      </c>
      <c r="H673">
        <f>Table1[[#This Row],[total_orders]]*Table1[[#This Row],[avg_order_value]]</f>
        <v>1111.8399999999999</v>
      </c>
      <c r="I673">
        <v>74</v>
      </c>
      <c r="J673">
        <v>0</v>
      </c>
      <c r="K673" t="s">
        <v>40</v>
      </c>
      <c r="L673">
        <v>99</v>
      </c>
      <c r="M673" t="str">
        <f t="shared" si="41"/>
        <v>High</v>
      </c>
      <c r="N673" s="1">
        <v>45209</v>
      </c>
      <c r="O673" s="1" t="str">
        <f>IF(YEAR(Table1[[#This Row],[customer_since]])&gt;=2023, "New",IF(YEAR(Table1[[#This Row],[customer_since]])&gt;=2021, "Medium", "Long term"))</f>
        <v>New</v>
      </c>
      <c r="P673">
        <v>21</v>
      </c>
      <c r="Q673" t="str">
        <f t="shared" si="42"/>
        <v>Low</v>
      </c>
      <c r="R673">
        <v>0.18</v>
      </c>
      <c r="S673" t="str">
        <f t="shared" si="43"/>
        <v>Low</v>
      </c>
    </row>
    <row r="674" spans="1:19" x14ac:dyDescent="0.35">
      <c r="A674" t="s">
        <v>3401</v>
      </c>
      <c r="B674">
        <v>56</v>
      </c>
      <c r="C674" t="str">
        <f t="shared" si="40"/>
        <v>55-65</v>
      </c>
      <c r="D674" t="s">
        <v>25</v>
      </c>
      <c r="E674" t="s">
        <v>26</v>
      </c>
      <c r="F674">
        <v>67.319999999999993</v>
      </c>
      <c r="G674">
        <v>8</v>
      </c>
      <c r="H674">
        <f>Table1[[#This Row],[total_orders]]*Table1[[#This Row],[avg_order_value]]</f>
        <v>538.55999999999995</v>
      </c>
      <c r="I674">
        <v>4</v>
      </c>
      <c r="J674">
        <v>0</v>
      </c>
      <c r="K674" t="s">
        <v>29</v>
      </c>
      <c r="L674">
        <v>10.199999999999999</v>
      </c>
      <c r="M674" t="str">
        <f t="shared" si="41"/>
        <v>Low</v>
      </c>
      <c r="N674" s="1">
        <v>44709</v>
      </c>
      <c r="O674" s="1" t="str">
        <f>IF(YEAR(Table1[[#This Row],[customer_since]])&gt;=2023, "New",IF(YEAR(Table1[[#This Row],[customer_since]])&gt;=2021, "Medium", "Long term"))</f>
        <v>Medium</v>
      </c>
      <c r="P674">
        <v>44</v>
      </c>
      <c r="Q674" t="str">
        <f t="shared" si="42"/>
        <v>Medium</v>
      </c>
      <c r="R674">
        <v>0.19</v>
      </c>
      <c r="S674" t="str">
        <f t="shared" si="43"/>
        <v>Low</v>
      </c>
    </row>
    <row r="675" spans="1:19" x14ac:dyDescent="0.35">
      <c r="A675" t="s">
        <v>277</v>
      </c>
      <c r="B675">
        <v>25</v>
      </c>
      <c r="C675" t="str">
        <f t="shared" si="40"/>
        <v>18-25</v>
      </c>
      <c r="D675" t="s">
        <v>14</v>
      </c>
      <c r="E675" t="s">
        <v>50</v>
      </c>
      <c r="F675">
        <v>144.27000000000001</v>
      </c>
      <c r="G675">
        <v>14</v>
      </c>
      <c r="H675">
        <f>Table1[[#This Row],[total_orders]]*Table1[[#This Row],[avg_order_value]]</f>
        <v>2019.7800000000002</v>
      </c>
      <c r="I675">
        <v>344</v>
      </c>
      <c r="J675">
        <v>0</v>
      </c>
      <c r="K675" t="s">
        <v>29</v>
      </c>
      <c r="L675">
        <v>79.7</v>
      </c>
      <c r="M675" t="str">
        <f t="shared" si="41"/>
        <v>High</v>
      </c>
      <c r="N675" s="1">
        <v>45384</v>
      </c>
      <c r="O675" s="1" t="str">
        <f>IF(YEAR(Table1[[#This Row],[customer_since]])&gt;=2023, "New",IF(YEAR(Table1[[#This Row],[customer_since]])&gt;=2021, "Medium", "Long term"))</f>
        <v>New</v>
      </c>
      <c r="P675">
        <v>64</v>
      </c>
      <c r="Q675" t="str">
        <f t="shared" si="42"/>
        <v>Medium</v>
      </c>
      <c r="R675">
        <v>0.26</v>
      </c>
      <c r="S675" t="str">
        <f t="shared" si="43"/>
        <v>Medium</v>
      </c>
    </row>
    <row r="676" spans="1:19" x14ac:dyDescent="0.35">
      <c r="A676" t="s">
        <v>277</v>
      </c>
      <c r="B676">
        <v>21</v>
      </c>
      <c r="C676" t="str">
        <f t="shared" si="40"/>
        <v>18-25</v>
      </c>
      <c r="D676" t="s">
        <v>14</v>
      </c>
      <c r="E676" t="s">
        <v>22</v>
      </c>
      <c r="F676">
        <v>118.74</v>
      </c>
      <c r="G676">
        <v>5</v>
      </c>
      <c r="H676">
        <f>Table1[[#This Row],[total_orders]]*Table1[[#This Row],[avg_order_value]]</f>
        <v>593.69999999999993</v>
      </c>
      <c r="I676">
        <v>306</v>
      </c>
      <c r="J676">
        <v>0</v>
      </c>
      <c r="K676" t="s">
        <v>23</v>
      </c>
      <c r="L676">
        <v>36.299999999999997</v>
      </c>
      <c r="M676" t="str">
        <f t="shared" si="41"/>
        <v>Medium</v>
      </c>
      <c r="N676" s="1">
        <v>44962</v>
      </c>
      <c r="O676" s="1" t="str">
        <f>IF(YEAR(Table1[[#This Row],[customer_since]])&gt;=2023, "New",IF(YEAR(Table1[[#This Row],[customer_since]])&gt;=2021, "Medium", "Long term"))</f>
        <v>New</v>
      </c>
      <c r="P676">
        <v>37</v>
      </c>
      <c r="Q676" t="str">
        <f t="shared" si="42"/>
        <v>Medium</v>
      </c>
      <c r="R676">
        <v>0.43</v>
      </c>
      <c r="S676" t="str">
        <f t="shared" si="43"/>
        <v>Medium</v>
      </c>
    </row>
    <row r="677" spans="1:19" x14ac:dyDescent="0.35">
      <c r="A677" t="s">
        <v>2381</v>
      </c>
      <c r="B677">
        <v>18</v>
      </c>
      <c r="C677" t="str">
        <f t="shared" si="40"/>
        <v>18-25</v>
      </c>
      <c r="D677" t="s">
        <v>21</v>
      </c>
      <c r="E677" t="s">
        <v>52</v>
      </c>
      <c r="F677">
        <v>119.05</v>
      </c>
      <c r="G677">
        <v>10</v>
      </c>
      <c r="H677">
        <f>Table1[[#This Row],[total_orders]]*Table1[[#This Row],[avg_order_value]]</f>
        <v>1190.5</v>
      </c>
      <c r="I677">
        <v>106</v>
      </c>
      <c r="J677">
        <v>0</v>
      </c>
      <c r="K677" t="s">
        <v>16</v>
      </c>
      <c r="L677">
        <v>68.8</v>
      </c>
      <c r="M677" t="str">
        <f t="shared" si="41"/>
        <v>High</v>
      </c>
      <c r="N677" s="1">
        <v>44662</v>
      </c>
      <c r="O677" s="1" t="str">
        <f>IF(YEAR(Table1[[#This Row],[customer_since]])&gt;=2023, "New",IF(YEAR(Table1[[#This Row],[customer_since]])&gt;=2021, "Medium", "Long term"))</f>
        <v>Medium</v>
      </c>
      <c r="P677">
        <v>3</v>
      </c>
      <c r="Q677" t="str">
        <f t="shared" si="42"/>
        <v>Low</v>
      </c>
      <c r="R677">
        <v>0.52</v>
      </c>
      <c r="S677" t="str">
        <f t="shared" si="43"/>
        <v>High</v>
      </c>
    </row>
    <row r="678" spans="1:19" x14ac:dyDescent="0.35">
      <c r="A678" t="s">
        <v>2438</v>
      </c>
      <c r="B678">
        <v>52</v>
      </c>
      <c r="C678" t="str">
        <f t="shared" si="40"/>
        <v>46-55</v>
      </c>
      <c r="D678" t="s">
        <v>21</v>
      </c>
      <c r="E678" t="s">
        <v>44</v>
      </c>
      <c r="F678">
        <v>48.64</v>
      </c>
      <c r="G678">
        <v>10</v>
      </c>
      <c r="H678">
        <f>Table1[[#This Row],[total_orders]]*Table1[[#This Row],[avg_order_value]]</f>
        <v>486.4</v>
      </c>
      <c r="I678">
        <v>7</v>
      </c>
      <c r="J678">
        <v>0</v>
      </c>
      <c r="K678" t="s">
        <v>16</v>
      </c>
      <c r="L678">
        <v>21.6</v>
      </c>
      <c r="M678" t="str">
        <f t="shared" si="41"/>
        <v>Medium</v>
      </c>
      <c r="N678" s="1">
        <v>44279</v>
      </c>
      <c r="O678" s="1" t="str">
        <f>IF(YEAR(Table1[[#This Row],[customer_since]])&gt;=2023, "New",IF(YEAR(Table1[[#This Row],[customer_since]])&gt;=2021, "Medium", "Long term"))</f>
        <v>Medium</v>
      </c>
      <c r="P678">
        <v>8</v>
      </c>
      <c r="Q678" t="str">
        <f t="shared" si="42"/>
        <v>Low</v>
      </c>
      <c r="R678">
        <v>0.42</v>
      </c>
      <c r="S678" t="str">
        <f t="shared" si="43"/>
        <v>Medium</v>
      </c>
    </row>
    <row r="679" spans="1:19" x14ac:dyDescent="0.35">
      <c r="A679" t="s">
        <v>1494</v>
      </c>
      <c r="B679">
        <v>25</v>
      </c>
      <c r="C679" t="str">
        <f t="shared" si="40"/>
        <v>18-25</v>
      </c>
      <c r="D679" t="s">
        <v>14</v>
      </c>
      <c r="E679" t="s">
        <v>35</v>
      </c>
      <c r="F679">
        <v>54.1</v>
      </c>
      <c r="G679">
        <v>6</v>
      </c>
      <c r="H679">
        <f>Table1[[#This Row],[total_orders]]*Table1[[#This Row],[avg_order_value]]</f>
        <v>324.60000000000002</v>
      </c>
      <c r="I679">
        <v>76</v>
      </c>
      <c r="J679">
        <v>0</v>
      </c>
      <c r="K679" t="s">
        <v>40</v>
      </c>
      <c r="L679">
        <v>38.9</v>
      </c>
      <c r="M679" t="str">
        <f t="shared" si="41"/>
        <v>Medium</v>
      </c>
      <c r="N679" s="1">
        <v>44821</v>
      </c>
      <c r="O679" s="1" t="str">
        <f>IF(YEAR(Table1[[#This Row],[customer_since]])&gt;=2023, "New",IF(YEAR(Table1[[#This Row],[customer_since]])&gt;=2021, "Medium", "Long term"))</f>
        <v>Medium</v>
      </c>
      <c r="P679">
        <v>81</v>
      </c>
      <c r="Q679" t="str">
        <f t="shared" si="42"/>
        <v>High</v>
      </c>
      <c r="R679">
        <v>0.16</v>
      </c>
      <c r="S679" t="str">
        <f t="shared" si="43"/>
        <v>Low</v>
      </c>
    </row>
    <row r="680" spans="1:19" x14ac:dyDescent="0.35">
      <c r="A680" t="s">
        <v>3030</v>
      </c>
      <c r="B680">
        <v>53</v>
      </c>
      <c r="C680" t="str">
        <f t="shared" si="40"/>
        <v>46-55</v>
      </c>
      <c r="D680" t="s">
        <v>21</v>
      </c>
      <c r="E680" t="s">
        <v>22</v>
      </c>
      <c r="F680">
        <v>366.02</v>
      </c>
      <c r="G680">
        <v>7</v>
      </c>
      <c r="H680">
        <f>Table1[[#This Row],[total_orders]]*Table1[[#This Row],[avg_order_value]]</f>
        <v>2562.14</v>
      </c>
      <c r="I680">
        <v>312</v>
      </c>
      <c r="J680">
        <v>0</v>
      </c>
      <c r="K680" t="s">
        <v>29</v>
      </c>
      <c r="L680">
        <v>6</v>
      </c>
      <c r="M680" t="str">
        <f t="shared" si="41"/>
        <v>Low</v>
      </c>
      <c r="N680" s="1">
        <v>45468</v>
      </c>
      <c r="O680" s="1" t="str">
        <f>IF(YEAR(Table1[[#This Row],[customer_since]])&gt;=2023, "New",IF(YEAR(Table1[[#This Row],[customer_since]])&gt;=2021, "Medium", "Long term"))</f>
        <v>New</v>
      </c>
      <c r="P680">
        <v>24</v>
      </c>
      <c r="Q680" t="str">
        <f t="shared" si="42"/>
        <v>Low</v>
      </c>
      <c r="R680">
        <v>0.38</v>
      </c>
      <c r="S680" t="str">
        <f t="shared" si="43"/>
        <v>Medium</v>
      </c>
    </row>
    <row r="681" spans="1:19" x14ac:dyDescent="0.35">
      <c r="A681" t="s">
        <v>3030</v>
      </c>
      <c r="B681">
        <v>37</v>
      </c>
      <c r="C681" t="str">
        <f t="shared" si="40"/>
        <v>36-45</v>
      </c>
      <c r="D681" t="s">
        <v>14</v>
      </c>
      <c r="E681" t="s">
        <v>35</v>
      </c>
      <c r="F681">
        <v>144.55000000000001</v>
      </c>
      <c r="G681">
        <v>12</v>
      </c>
      <c r="H681">
        <f>Table1[[#This Row],[total_orders]]*Table1[[#This Row],[avg_order_value]]</f>
        <v>1734.6000000000001</v>
      </c>
      <c r="I681">
        <v>276</v>
      </c>
      <c r="J681">
        <v>0</v>
      </c>
      <c r="K681" t="s">
        <v>19</v>
      </c>
      <c r="L681">
        <v>41.7</v>
      </c>
      <c r="M681" t="str">
        <f t="shared" si="41"/>
        <v>Medium</v>
      </c>
      <c r="N681" s="1">
        <v>44227</v>
      </c>
      <c r="O681" s="1" t="str">
        <f>IF(YEAR(Table1[[#This Row],[customer_since]])&gt;=2023, "New",IF(YEAR(Table1[[#This Row],[customer_since]])&gt;=2021, "Medium", "Long term"))</f>
        <v>Medium</v>
      </c>
      <c r="P681">
        <v>87</v>
      </c>
      <c r="Q681" t="str">
        <f t="shared" si="42"/>
        <v>High</v>
      </c>
      <c r="R681">
        <v>0.31</v>
      </c>
      <c r="S681" t="str">
        <f t="shared" si="43"/>
        <v>Medium</v>
      </c>
    </row>
    <row r="682" spans="1:19" x14ac:dyDescent="0.35">
      <c r="A682" t="s">
        <v>3726</v>
      </c>
      <c r="B682">
        <v>34</v>
      </c>
      <c r="C682" t="str">
        <f t="shared" si="40"/>
        <v>26-35</v>
      </c>
      <c r="D682" t="s">
        <v>14</v>
      </c>
      <c r="E682" t="s">
        <v>26</v>
      </c>
      <c r="F682">
        <v>71.930000000000007</v>
      </c>
      <c r="G682">
        <v>13</v>
      </c>
      <c r="H682">
        <f>Table1[[#This Row],[total_orders]]*Table1[[#This Row],[avg_order_value]]</f>
        <v>935.09000000000015</v>
      </c>
      <c r="I682">
        <v>133</v>
      </c>
      <c r="J682">
        <v>0</v>
      </c>
      <c r="K682" t="s">
        <v>19</v>
      </c>
      <c r="L682">
        <v>57.2</v>
      </c>
      <c r="M682" t="str">
        <f t="shared" si="41"/>
        <v>High</v>
      </c>
      <c r="N682" s="1">
        <v>45707</v>
      </c>
      <c r="O682" s="1" t="str">
        <f>IF(YEAR(Table1[[#This Row],[customer_since]])&gt;=2023, "New",IF(YEAR(Table1[[#This Row],[customer_since]])&gt;=2021, "Medium", "Long term"))</f>
        <v>New</v>
      </c>
      <c r="P682">
        <v>49</v>
      </c>
      <c r="Q682" t="str">
        <f t="shared" si="42"/>
        <v>Medium</v>
      </c>
      <c r="R682">
        <v>0.41</v>
      </c>
      <c r="S682" t="str">
        <f t="shared" si="43"/>
        <v>Medium</v>
      </c>
    </row>
    <row r="683" spans="1:19" x14ac:dyDescent="0.35">
      <c r="A683" t="s">
        <v>3184</v>
      </c>
      <c r="B683">
        <v>52</v>
      </c>
      <c r="C683" t="str">
        <f t="shared" si="40"/>
        <v>46-55</v>
      </c>
      <c r="D683" t="s">
        <v>21</v>
      </c>
      <c r="E683" t="s">
        <v>35</v>
      </c>
      <c r="F683">
        <v>74.25</v>
      </c>
      <c r="G683">
        <v>9</v>
      </c>
      <c r="H683">
        <f>Table1[[#This Row],[total_orders]]*Table1[[#This Row],[avg_order_value]]</f>
        <v>668.25</v>
      </c>
      <c r="I683">
        <v>247</v>
      </c>
      <c r="J683">
        <v>0</v>
      </c>
      <c r="K683" t="s">
        <v>40</v>
      </c>
      <c r="L683">
        <v>58</v>
      </c>
      <c r="M683" t="str">
        <f t="shared" si="41"/>
        <v>High</v>
      </c>
      <c r="N683" s="1">
        <v>44846</v>
      </c>
      <c r="O683" s="1" t="str">
        <f>IF(YEAR(Table1[[#This Row],[customer_since]])&gt;=2023, "New",IF(YEAR(Table1[[#This Row],[customer_since]])&gt;=2021, "Medium", "Long term"))</f>
        <v>Medium</v>
      </c>
      <c r="P683">
        <v>68</v>
      </c>
      <c r="Q683" t="str">
        <f t="shared" si="42"/>
        <v>High</v>
      </c>
      <c r="R683">
        <v>0.12</v>
      </c>
      <c r="S683" t="str">
        <f t="shared" si="43"/>
        <v>Low</v>
      </c>
    </row>
    <row r="684" spans="1:19" x14ac:dyDescent="0.35">
      <c r="A684" t="s">
        <v>2419</v>
      </c>
      <c r="B684">
        <v>26</v>
      </c>
      <c r="C684" t="str">
        <f t="shared" si="40"/>
        <v>26-35</v>
      </c>
      <c r="D684" t="s">
        <v>25</v>
      </c>
      <c r="E684" t="s">
        <v>28</v>
      </c>
      <c r="F684">
        <v>106.12</v>
      </c>
      <c r="G684">
        <v>8</v>
      </c>
      <c r="H684">
        <f>Table1[[#This Row],[total_orders]]*Table1[[#This Row],[avg_order_value]]</f>
        <v>848.96</v>
      </c>
      <c r="I684">
        <v>85</v>
      </c>
      <c r="J684">
        <v>0</v>
      </c>
      <c r="K684" t="s">
        <v>23</v>
      </c>
      <c r="L684">
        <v>53.3</v>
      </c>
      <c r="M684" t="str">
        <f t="shared" si="41"/>
        <v>High</v>
      </c>
      <c r="N684" s="1">
        <v>45187</v>
      </c>
      <c r="O684" s="1" t="str">
        <f>IF(YEAR(Table1[[#This Row],[customer_since]])&gt;=2023, "New",IF(YEAR(Table1[[#This Row],[customer_since]])&gt;=2021, "Medium", "Long term"))</f>
        <v>New</v>
      </c>
      <c r="P684">
        <v>68</v>
      </c>
      <c r="Q684" t="str">
        <f t="shared" si="42"/>
        <v>High</v>
      </c>
      <c r="R684">
        <v>0.39</v>
      </c>
      <c r="S684" t="str">
        <f t="shared" si="43"/>
        <v>Medium</v>
      </c>
    </row>
    <row r="685" spans="1:19" x14ac:dyDescent="0.35">
      <c r="A685" t="s">
        <v>1499</v>
      </c>
      <c r="B685">
        <v>24</v>
      </c>
      <c r="C685" t="str">
        <f t="shared" si="40"/>
        <v>18-25</v>
      </c>
      <c r="D685" t="s">
        <v>14</v>
      </c>
      <c r="E685" t="s">
        <v>18</v>
      </c>
      <c r="F685">
        <v>89.84</v>
      </c>
      <c r="G685">
        <v>11</v>
      </c>
      <c r="H685">
        <f>Table1[[#This Row],[total_orders]]*Table1[[#This Row],[avg_order_value]]</f>
        <v>988.24</v>
      </c>
      <c r="I685">
        <v>351</v>
      </c>
      <c r="J685">
        <v>0</v>
      </c>
      <c r="K685" t="s">
        <v>23</v>
      </c>
      <c r="L685">
        <v>7.8</v>
      </c>
      <c r="M685" t="str">
        <f t="shared" si="41"/>
        <v>Low</v>
      </c>
      <c r="N685" s="1">
        <v>45368</v>
      </c>
      <c r="O685" s="1" t="str">
        <f>IF(YEAR(Table1[[#This Row],[customer_since]])&gt;=2023, "New",IF(YEAR(Table1[[#This Row],[customer_since]])&gt;=2021, "Medium", "Long term"))</f>
        <v>New</v>
      </c>
      <c r="P685">
        <v>97</v>
      </c>
      <c r="Q685" t="str">
        <f t="shared" si="42"/>
        <v>High</v>
      </c>
      <c r="R685">
        <v>0.76</v>
      </c>
      <c r="S685" t="str">
        <f t="shared" si="43"/>
        <v>High</v>
      </c>
    </row>
    <row r="686" spans="1:19" x14ac:dyDescent="0.35">
      <c r="A686" t="s">
        <v>1090</v>
      </c>
      <c r="B686">
        <v>45</v>
      </c>
      <c r="C686" t="str">
        <f t="shared" si="40"/>
        <v>36-45</v>
      </c>
      <c r="D686" t="s">
        <v>25</v>
      </c>
      <c r="E686" t="s">
        <v>35</v>
      </c>
      <c r="F686">
        <v>175.58</v>
      </c>
      <c r="G686">
        <v>12</v>
      </c>
      <c r="H686">
        <f>Table1[[#This Row],[total_orders]]*Table1[[#This Row],[avg_order_value]]</f>
        <v>2106.96</v>
      </c>
      <c r="I686">
        <v>249</v>
      </c>
      <c r="J686">
        <v>0</v>
      </c>
      <c r="K686" t="s">
        <v>16</v>
      </c>
      <c r="L686">
        <v>0</v>
      </c>
      <c r="M686" t="str">
        <f t="shared" si="41"/>
        <v>Low</v>
      </c>
      <c r="N686" s="1">
        <v>45442</v>
      </c>
      <c r="O686" s="1" t="str">
        <f>IF(YEAR(Table1[[#This Row],[customer_since]])&gt;=2023, "New",IF(YEAR(Table1[[#This Row],[customer_since]])&gt;=2021, "Medium", "Long term"))</f>
        <v>New</v>
      </c>
      <c r="P686">
        <v>38</v>
      </c>
      <c r="Q686" t="str">
        <f t="shared" si="42"/>
        <v>Medium</v>
      </c>
      <c r="R686">
        <v>7.0000000000000007E-2</v>
      </c>
      <c r="S686" t="str">
        <f t="shared" si="43"/>
        <v>Low</v>
      </c>
    </row>
    <row r="687" spans="1:19" x14ac:dyDescent="0.35">
      <c r="A687" t="s">
        <v>1631</v>
      </c>
      <c r="B687">
        <v>60</v>
      </c>
      <c r="C687" t="str">
        <f t="shared" si="40"/>
        <v>55-65</v>
      </c>
      <c r="D687" t="s">
        <v>14</v>
      </c>
      <c r="E687" t="s">
        <v>18</v>
      </c>
      <c r="F687">
        <v>77.86</v>
      </c>
      <c r="G687">
        <v>5</v>
      </c>
      <c r="H687">
        <f>Table1[[#This Row],[total_orders]]*Table1[[#This Row],[avg_order_value]]</f>
        <v>389.3</v>
      </c>
      <c r="I687">
        <v>364</v>
      </c>
      <c r="J687">
        <v>0</v>
      </c>
      <c r="K687" t="s">
        <v>19</v>
      </c>
      <c r="L687">
        <v>2</v>
      </c>
      <c r="M687" t="str">
        <f t="shared" si="41"/>
        <v>Low</v>
      </c>
      <c r="N687" s="1">
        <v>44588</v>
      </c>
      <c r="O687" s="1" t="str">
        <f>IF(YEAR(Table1[[#This Row],[customer_since]])&gt;=2023, "New",IF(YEAR(Table1[[#This Row],[customer_since]])&gt;=2021, "Medium", "Long term"))</f>
        <v>Medium</v>
      </c>
      <c r="P687">
        <v>52</v>
      </c>
      <c r="Q687" t="str">
        <f t="shared" si="42"/>
        <v>Medium</v>
      </c>
      <c r="R687">
        <v>0.48</v>
      </c>
      <c r="S687" t="str">
        <f t="shared" si="43"/>
        <v>Medium</v>
      </c>
    </row>
    <row r="688" spans="1:19" x14ac:dyDescent="0.35">
      <c r="A688" t="s">
        <v>3611</v>
      </c>
      <c r="B688">
        <v>25</v>
      </c>
      <c r="C688" t="str">
        <f t="shared" si="40"/>
        <v>18-25</v>
      </c>
      <c r="D688" t="s">
        <v>21</v>
      </c>
      <c r="E688" t="s">
        <v>50</v>
      </c>
      <c r="F688">
        <v>162.32</v>
      </c>
      <c r="G688">
        <v>9</v>
      </c>
      <c r="H688">
        <f>Table1[[#This Row],[total_orders]]*Table1[[#This Row],[avg_order_value]]</f>
        <v>1460.8799999999999</v>
      </c>
      <c r="I688">
        <v>164</v>
      </c>
      <c r="J688">
        <v>0</v>
      </c>
      <c r="K688" t="s">
        <v>40</v>
      </c>
      <c r="L688">
        <v>71.400000000000006</v>
      </c>
      <c r="M688" t="str">
        <f t="shared" si="41"/>
        <v>High</v>
      </c>
      <c r="N688" s="1">
        <v>45211</v>
      </c>
      <c r="O688" s="1" t="str">
        <f>IF(YEAR(Table1[[#This Row],[customer_since]])&gt;=2023, "New",IF(YEAR(Table1[[#This Row],[customer_since]])&gt;=2021, "Medium", "Long term"))</f>
        <v>New</v>
      </c>
      <c r="P688">
        <v>85</v>
      </c>
      <c r="Q688" t="str">
        <f t="shared" si="42"/>
        <v>High</v>
      </c>
      <c r="R688">
        <v>0.59</v>
      </c>
      <c r="S688" t="str">
        <f t="shared" si="43"/>
        <v>High</v>
      </c>
    </row>
    <row r="689" spans="1:19" x14ac:dyDescent="0.35">
      <c r="A689" t="s">
        <v>1815</v>
      </c>
      <c r="B689">
        <v>20</v>
      </c>
      <c r="C689" t="str">
        <f t="shared" si="40"/>
        <v>18-25</v>
      </c>
      <c r="D689" t="s">
        <v>14</v>
      </c>
      <c r="E689" t="s">
        <v>28</v>
      </c>
      <c r="F689">
        <v>101.71</v>
      </c>
      <c r="G689">
        <v>10</v>
      </c>
      <c r="H689">
        <f>Table1[[#This Row],[total_orders]]*Table1[[#This Row],[avg_order_value]]</f>
        <v>1017.0999999999999</v>
      </c>
      <c r="I689">
        <v>92</v>
      </c>
      <c r="J689">
        <v>0</v>
      </c>
      <c r="K689" t="s">
        <v>23</v>
      </c>
      <c r="L689">
        <v>93.7</v>
      </c>
      <c r="M689" t="str">
        <f t="shared" si="41"/>
        <v>High</v>
      </c>
      <c r="N689" s="1">
        <v>44153</v>
      </c>
      <c r="O689" s="1" t="str">
        <f>IF(YEAR(Table1[[#This Row],[customer_since]])&gt;=2023, "New",IF(YEAR(Table1[[#This Row],[customer_since]])&gt;=2021, "Medium", "Long term"))</f>
        <v>Long term</v>
      </c>
      <c r="P689">
        <v>27</v>
      </c>
      <c r="Q689" t="str">
        <f t="shared" si="42"/>
        <v>Low</v>
      </c>
      <c r="R689">
        <v>0.41</v>
      </c>
      <c r="S689" t="str">
        <f t="shared" si="43"/>
        <v>Medium</v>
      </c>
    </row>
    <row r="690" spans="1:19" x14ac:dyDescent="0.35">
      <c r="A690" t="s">
        <v>849</v>
      </c>
      <c r="B690">
        <v>23</v>
      </c>
      <c r="C690" t="str">
        <f t="shared" si="40"/>
        <v>18-25</v>
      </c>
      <c r="D690" t="s">
        <v>21</v>
      </c>
      <c r="E690" t="s">
        <v>28</v>
      </c>
      <c r="F690">
        <v>231.97</v>
      </c>
      <c r="G690">
        <v>14</v>
      </c>
      <c r="H690">
        <f>Table1[[#This Row],[total_orders]]*Table1[[#This Row],[avg_order_value]]</f>
        <v>3247.58</v>
      </c>
      <c r="I690">
        <v>157</v>
      </c>
      <c r="J690">
        <v>0</v>
      </c>
      <c r="K690" t="s">
        <v>16</v>
      </c>
      <c r="L690">
        <v>46.8</v>
      </c>
      <c r="M690" t="str">
        <f t="shared" si="41"/>
        <v>Medium</v>
      </c>
      <c r="N690" s="1">
        <v>45823</v>
      </c>
      <c r="O690" s="1" t="str">
        <f>IF(YEAR(Table1[[#This Row],[customer_since]])&gt;=2023, "New",IF(YEAR(Table1[[#This Row],[customer_since]])&gt;=2021, "Medium", "Long term"))</f>
        <v>New</v>
      </c>
      <c r="P690">
        <v>84</v>
      </c>
      <c r="Q690" t="str">
        <f t="shared" si="42"/>
        <v>High</v>
      </c>
      <c r="R690">
        <v>0.3</v>
      </c>
      <c r="S690" t="str">
        <f t="shared" si="43"/>
        <v>Medium</v>
      </c>
    </row>
    <row r="691" spans="1:19" x14ac:dyDescent="0.35">
      <c r="A691" t="s">
        <v>849</v>
      </c>
      <c r="B691">
        <v>54</v>
      </c>
      <c r="C691" t="str">
        <f t="shared" si="40"/>
        <v>46-55</v>
      </c>
      <c r="D691" t="s">
        <v>21</v>
      </c>
      <c r="E691" t="s">
        <v>22</v>
      </c>
      <c r="F691">
        <v>93.7</v>
      </c>
      <c r="G691">
        <v>6</v>
      </c>
      <c r="H691">
        <f>Table1[[#This Row],[total_orders]]*Table1[[#This Row],[avg_order_value]]</f>
        <v>562.20000000000005</v>
      </c>
      <c r="I691">
        <v>29</v>
      </c>
      <c r="J691">
        <v>0</v>
      </c>
      <c r="K691" t="s">
        <v>40</v>
      </c>
      <c r="L691">
        <v>16.100000000000001</v>
      </c>
      <c r="M691" t="str">
        <f t="shared" si="41"/>
        <v>Low</v>
      </c>
      <c r="N691" s="1">
        <v>44222</v>
      </c>
      <c r="O691" s="1" t="str">
        <f>IF(YEAR(Table1[[#This Row],[customer_since]])&gt;=2023, "New",IF(YEAR(Table1[[#This Row],[customer_since]])&gt;=2021, "Medium", "Long term"))</f>
        <v>Medium</v>
      </c>
      <c r="P691">
        <v>60</v>
      </c>
      <c r="Q691" t="str">
        <f t="shared" si="42"/>
        <v>Medium</v>
      </c>
      <c r="R691">
        <v>0.4</v>
      </c>
      <c r="S691" t="str">
        <f t="shared" si="43"/>
        <v>Medium</v>
      </c>
    </row>
    <row r="692" spans="1:19" x14ac:dyDescent="0.35">
      <c r="A692" t="s">
        <v>1615</v>
      </c>
      <c r="B692">
        <v>23</v>
      </c>
      <c r="C692" t="str">
        <f t="shared" si="40"/>
        <v>18-25</v>
      </c>
      <c r="D692" t="s">
        <v>21</v>
      </c>
      <c r="E692" t="s">
        <v>52</v>
      </c>
      <c r="F692">
        <v>137.83000000000001</v>
      </c>
      <c r="G692">
        <v>4</v>
      </c>
      <c r="H692">
        <f>Table1[[#This Row],[total_orders]]*Table1[[#This Row],[avg_order_value]]</f>
        <v>551.32000000000005</v>
      </c>
      <c r="I692">
        <v>308</v>
      </c>
      <c r="J692">
        <v>0</v>
      </c>
      <c r="K692" t="s">
        <v>23</v>
      </c>
      <c r="L692">
        <v>11.3</v>
      </c>
      <c r="M692" t="str">
        <f t="shared" si="41"/>
        <v>Low</v>
      </c>
      <c r="N692" s="1">
        <v>44475</v>
      </c>
      <c r="O692" s="1" t="str">
        <f>IF(YEAR(Table1[[#This Row],[customer_since]])&gt;=2023, "New",IF(YEAR(Table1[[#This Row],[customer_since]])&gt;=2021, "Medium", "Long term"))</f>
        <v>Medium</v>
      </c>
      <c r="P692">
        <v>8</v>
      </c>
      <c r="Q692" t="str">
        <f t="shared" si="42"/>
        <v>Low</v>
      </c>
      <c r="R692">
        <v>0.49</v>
      </c>
      <c r="S692" t="str">
        <f t="shared" si="43"/>
        <v>Medium</v>
      </c>
    </row>
    <row r="693" spans="1:19" x14ac:dyDescent="0.35">
      <c r="A693" t="s">
        <v>3266</v>
      </c>
      <c r="B693">
        <v>41</v>
      </c>
      <c r="C693" t="str">
        <f t="shared" si="40"/>
        <v>36-45</v>
      </c>
      <c r="D693" t="s">
        <v>14</v>
      </c>
      <c r="E693" t="s">
        <v>35</v>
      </c>
      <c r="F693">
        <v>96.13</v>
      </c>
      <c r="G693">
        <v>4</v>
      </c>
      <c r="H693">
        <f>Table1[[#This Row],[total_orders]]*Table1[[#This Row],[avg_order_value]]</f>
        <v>384.52</v>
      </c>
      <c r="I693">
        <v>139</v>
      </c>
      <c r="J693">
        <v>0</v>
      </c>
      <c r="K693" t="s">
        <v>40</v>
      </c>
      <c r="L693">
        <v>41.5</v>
      </c>
      <c r="M693" t="str">
        <f t="shared" si="41"/>
        <v>Medium</v>
      </c>
      <c r="N693" s="1">
        <v>45239</v>
      </c>
      <c r="O693" s="1" t="str">
        <f>IF(YEAR(Table1[[#This Row],[customer_since]])&gt;=2023, "New",IF(YEAR(Table1[[#This Row],[customer_since]])&gt;=2021, "Medium", "Long term"))</f>
        <v>New</v>
      </c>
      <c r="P693">
        <v>96</v>
      </c>
      <c r="Q693" t="str">
        <f t="shared" si="42"/>
        <v>High</v>
      </c>
      <c r="R693">
        <v>0.3</v>
      </c>
      <c r="S693" t="str">
        <f t="shared" si="43"/>
        <v>Medium</v>
      </c>
    </row>
    <row r="694" spans="1:19" x14ac:dyDescent="0.35">
      <c r="A694" t="s">
        <v>655</v>
      </c>
      <c r="B694">
        <v>47</v>
      </c>
      <c r="C694" t="str">
        <f t="shared" si="40"/>
        <v>46-55</v>
      </c>
      <c r="D694" t="s">
        <v>21</v>
      </c>
      <c r="E694" t="s">
        <v>44</v>
      </c>
      <c r="F694">
        <v>112.34</v>
      </c>
      <c r="G694">
        <v>14</v>
      </c>
      <c r="H694">
        <f>Table1[[#This Row],[total_orders]]*Table1[[#This Row],[avg_order_value]]</f>
        <v>1572.76</v>
      </c>
      <c r="I694">
        <v>205</v>
      </c>
      <c r="J694">
        <v>0</v>
      </c>
      <c r="K694" t="s">
        <v>16</v>
      </c>
      <c r="L694">
        <v>70.400000000000006</v>
      </c>
      <c r="M694" t="str">
        <f t="shared" si="41"/>
        <v>High</v>
      </c>
      <c r="N694" s="1">
        <v>45213</v>
      </c>
      <c r="O694" s="1" t="str">
        <f>IF(YEAR(Table1[[#This Row],[customer_since]])&gt;=2023, "New",IF(YEAR(Table1[[#This Row],[customer_since]])&gt;=2021, "Medium", "Long term"))</f>
        <v>New</v>
      </c>
      <c r="P694">
        <v>27</v>
      </c>
      <c r="Q694" t="str">
        <f t="shared" si="42"/>
        <v>Low</v>
      </c>
      <c r="R694">
        <v>0.14000000000000001</v>
      </c>
      <c r="S694" t="str">
        <f t="shared" si="43"/>
        <v>Low</v>
      </c>
    </row>
    <row r="695" spans="1:19" x14ac:dyDescent="0.35">
      <c r="A695" t="s">
        <v>655</v>
      </c>
      <c r="B695">
        <v>53</v>
      </c>
      <c r="C695" t="str">
        <f t="shared" si="40"/>
        <v>46-55</v>
      </c>
      <c r="D695" t="s">
        <v>21</v>
      </c>
      <c r="E695" t="s">
        <v>52</v>
      </c>
      <c r="F695">
        <v>72.650000000000006</v>
      </c>
      <c r="G695">
        <v>8</v>
      </c>
      <c r="H695">
        <f>Table1[[#This Row],[total_orders]]*Table1[[#This Row],[avg_order_value]]</f>
        <v>581.20000000000005</v>
      </c>
      <c r="I695">
        <v>278</v>
      </c>
      <c r="J695">
        <v>0</v>
      </c>
      <c r="K695" t="s">
        <v>23</v>
      </c>
      <c r="L695">
        <v>89.2</v>
      </c>
      <c r="M695" t="str">
        <f t="shared" si="41"/>
        <v>High</v>
      </c>
      <c r="N695" s="1">
        <v>45835</v>
      </c>
      <c r="O695" s="1" t="str">
        <f>IF(YEAR(Table1[[#This Row],[customer_since]])&gt;=2023, "New",IF(YEAR(Table1[[#This Row],[customer_since]])&gt;=2021, "Medium", "Long term"))</f>
        <v>New</v>
      </c>
      <c r="P695">
        <v>39</v>
      </c>
      <c r="Q695" t="str">
        <f t="shared" si="42"/>
        <v>Medium</v>
      </c>
      <c r="R695">
        <v>0.27</v>
      </c>
      <c r="S695" t="str">
        <f t="shared" si="43"/>
        <v>Medium</v>
      </c>
    </row>
    <row r="696" spans="1:19" x14ac:dyDescent="0.35">
      <c r="A696" t="s">
        <v>655</v>
      </c>
      <c r="B696">
        <v>66</v>
      </c>
      <c r="C696" t="str">
        <f t="shared" si="40"/>
        <v>66-69</v>
      </c>
      <c r="D696" t="s">
        <v>14</v>
      </c>
      <c r="E696" t="s">
        <v>35</v>
      </c>
      <c r="F696">
        <v>81.2</v>
      </c>
      <c r="G696">
        <v>7</v>
      </c>
      <c r="H696">
        <f>Table1[[#This Row],[total_orders]]*Table1[[#This Row],[avg_order_value]]</f>
        <v>568.4</v>
      </c>
      <c r="I696">
        <v>184</v>
      </c>
      <c r="J696">
        <v>0</v>
      </c>
      <c r="K696" t="s">
        <v>29</v>
      </c>
      <c r="L696">
        <v>95.9</v>
      </c>
      <c r="M696" t="str">
        <f t="shared" si="41"/>
        <v>High</v>
      </c>
      <c r="N696" s="1">
        <v>44357</v>
      </c>
      <c r="O696" s="1" t="str">
        <f>IF(YEAR(Table1[[#This Row],[customer_since]])&gt;=2023, "New",IF(YEAR(Table1[[#This Row],[customer_since]])&gt;=2021, "Medium", "Long term"))</f>
        <v>Medium</v>
      </c>
      <c r="P696">
        <v>39</v>
      </c>
      <c r="Q696" t="str">
        <f t="shared" si="42"/>
        <v>Medium</v>
      </c>
      <c r="R696">
        <v>0.25</v>
      </c>
      <c r="S696" t="str">
        <f t="shared" si="43"/>
        <v>Medium</v>
      </c>
    </row>
    <row r="697" spans="1:19" x14ac:dyDescent="0.35">
      <c r="A697" t="s">
        <v>567</v>
      </c>
      <c r="B697">
        <v>46</v>
      </c>
      <c r="C697" t="str">
        <f t="shared" si="40"/>
        <v>46-55</v>
      </c>
      <c r="D697" t="s">
        <v>14</v>
      </c>
      <c r="E697" t="s">
        <v>35</v>
      </c>
      <c r="F697">
        <v>113.66</v>
      </c>
      <c r="G697">
        <v>10</v>
      </c>
      <c r="H697">
        <f>Table1[[#This Row],[total_orders]]*Table1[[#This Row],[avg_order_value]]</f>
        <v>1136.5999999999999</v>
      </c>
      <c r="I697">
        <v>345</v>
      </c>
      <c r="J697">
        <v>0</v>
      </c>
      <c r="K697" t="s">
        <v>23</v>
      </c>
      <c r="L697">
        <v>52.5</v>
      </c>
      <c r="M697" t="str">
        <f t="shared" si="41"/>
        <v>High</v>
      </c>
      <c r="N697" s="1">
        <v>44637</v>
      </c>
      <c r="O697" s="1" t="str">
        <f>IF(YEAR(Table1[[#This Row],[customer_since]])&gt;=2023, "New",IF(YEAR(Table1[[#This Row],[customer_since]])&gt;=2021, "Medium", "Long term"))</f>
        <v>Medium</v>
      </c>
      <c r="P697">
        <v>74</v>
      </c>
      <c r="Q697" t="str">
        <f t="shared" si="42"/>
        <v>High</v>
      </c>
      <c r="R697">
        <v>0.3</v>
      </c>
      <c r="S697" t="str">
        <f t="shared" si="43"/>
        <v>Medium</v>
      </c>
    </row>
    <row r="698" spans="1:19" x14ac:dyDescent="0.35">
      <c r="A698" t="s">
        <v>567</v>
      </c>
      <c r="B698">
        <v>75</v>
      </c>
      <c r="C698" t="str">
        <f t="shared" si="40"/>
        <v>66-69</v>
      </c>
      <c r="D698" t="s">
        <v>14</v>
      </c>
      <c r="E698" t="s">
        <v>37</v>
      </c>
      <c r="F698">
        <v>108.63</v>
      </c>
      <c r="G698">
        <v>11</v>
      </c>
      <c r="H698">
        <f>Table1[[#This Row],[total_orders]]*Table1[[#This Row],[avg_order_value]]</f>
        <v>1194.9299999999998</v>
      </c>
      <c r="I698">
        <v>131</v>
      </c>
      <c r="J698">
        <v>0</v>
      </c>
      <c r="K698" t="s">
        <v>19</v>
      </c>
      <c r="L698">
        <v>0</v>
      </c>
      <c r="M698" t="str">
        <f t="shared" si="41"/>
        <v>Low</v>
      </c>
      <c r="N698" s="1">
        <v>44664</v>
      </c>
      <c r="O698" s="1" t="str">
        <f>IF(YEAR(Table1[[#This Row],[customer_since]])&gt;=2023, "New",IF(YEAR(Table1[[#This Row],[customer_since]])&gt;=2021, "Medium", "Long term"))</f>
        <v>Medium</v>
      </c>
      <c r="P698">
        <v>14</v>
      </c>
      <c r="Q698" t="str">
        <f t="shared" si="42"/>
        <v>Low</v>
      </c>
      <c r="R698">
        <v>0.28000000000000003</v>
      </c>
      <c r="S698" t="str">
        <f t="shared" si="43"/>
        <v>Medium</v>
      </c>
    </row>
    <row r="699" spans="1:19" x14ac:dyDescent="0.35">
      <c r="A699" t="s">
        <v>3125</v>
      </c>
      <c r="B699">
        <v>28</v>
      </c>
      <c r="C699" t="str">
        <f t="shared" si="40"/>
        <v>26-35</v>
      </c>
      <c r="D699" t="s">
        <v>21</v>
      </c>
      <c r="E699" t="s">
        <v>28</v>
      </c>
      <c r="F699">
        <v>45.16</v>
      </c>
      <c r="G699">
        <v>9</v>
      </c>
      <c r="H699">
        <f>Table1[[#This Row],[total_orders]]*Table1[[#This Row],[avg_order_value]]</f>
        <v>406.43999999999994</v>
      </c>
      <c r="I699">
        <v>264</v>
      </c>
      <c r="J699">
        <v>0</v>
      </c>
      <c r="K699" t="s">
        <v>16</v>
      </c>
      <c r="L699">
        <v>7.4</v>
      </c>
      <c r="M699" t="str">
        <f t="shared" si="41"/>
        <v>Low</v>
      </c>
      <c r="N699" s="1">
        <v>44588</v>
      </c>
      <c r="O699" s="1" t="str">
        <f>IF(YEAR(Table1[[#This Row],[customer_since]])&gt;=2023, "New",IF(YEAR(Table1[[#This Row],[customer_since]])&gt;=2021, "Medium", "Long term"))</f>
        <v>Medium</v>
      </c>
      <c r="P699">
        <v>12</v>
      </c>
      <c r="Q699" t="str">
        <f t="shared" si="42"/>
        <v>Low</v>
      </c>
      <c r="R699">
        <v>0.31</v>
      </c>
      <c r="S699" t="str">
        <f t="shared" si="43"/>
        <v>Medium</v>
      </c>
    </row>
    <row r="700" spans="1:19" x14ac:dyDescent="0.35">
      <c r="A700" t="s">
        <v>3062</v>
      </c>
      <c r="B700">
        <v>75</v>
      </c>
      <c r="C700" t="str">
        <f t="shared" si="40"/>
        <v>66-69</v>
      </c>
      <c r="D700" t="s">
        <v>14</v>
      </c>
      <c r="E700" t="s">
        <v>18</v>
      </c>
      <c r="F700">
        <v>16.23</v>
      </c>
      <c r="G700">
        <v>5</v>
      </c>
      <c r="H700">
        <f>Table1[[#This Row],[total_orders]]*Table1[[#This Row],[avg_order_value]]</f>
        <v>81.150000000000006</v>
      </c>
      <c r="I700">
        <v>90</v>
      </c>
      <c r="J700">
        <v>0</v>
      </c>
      <c r="K700" t="s">
        <v>16</v>
      </c>
      <c r="L700">
        <v>23.9</v>
      </c>
      <c r="M700" t="str">
        <f t="shared" si="41"/>
        <v>Medium</v>
      </c>
      <c r="N700" s="1">
        <v>44437</v>
      </c>
      <c r="O700" s="1" t="str">
        <f>IF(YEAR(Table1[[#This Row],[customer_since]])&gt;=2023, "New",IF(YEAR(Table1[[#This Row],[customer_since]])&gt;=2021, "Medium", "Long term"))</f>
        <v>Medium</v>
      </c>
      <c r="P700">
        <v>41</v>
      </c>
      <c r="Q700" t="str">
        <f t="shared" si="42"/>
        <v>Medium</v>
      </c>
      <c r="R700">
        <v>0.22</v>
      </c>
      <c r="S700" t="str">
        <f t="shared" si="43"/>
        <v>Medium</v>
      </c>
    </row>
    <row r="701" spans="1:19" x14ac:dyDescent="0.35">
      <c r="A701" t="s">
        <v>3317</v>
      </c>
      <c r="B701">
        <v>18</v>
      </c>
      <c r="C701" t="str">
        <f t="shared" si="40"/>
        <v>18-25</v>
      </c>
      <c r="D701" t="s">
        <v>21</v>
      </c>
      <c r="E701" t="s">
        <v>15</v>
      </c>
      <c r="F701">
        <v>144.51</v>
      </c>
      <c r="G701">
        <v>17</v>
      </c>
      <c r="H701">
        <f>Table1[[#This Row],[total_orders]]*Table1[[#This Row],[avg_order_value]]</f>
        <v>2456.67</v>
      </c>
      <c r="I701">
        <v>33</v>
      </c>
      <c r="J701">
        <v>0</v>
      </c>
      <c r="K701" t="s">
        <v>23</v>
      </c>
      <c r="L701">
        <v>39.299999999999997</v>
      </c>
      <c r="M701" t="str">
        <f t="shared" si="41"/>
        <v>Medium</v>
      </c>
      <c r="N701" s="1">
        <v>44836</v>
      </c>
      <c r="O701" s="1" t="str">
        <f>IF(YEAR(Table1[[#This Row],[customer_since]])&gt;=2023, "New",IF(YEAR(Table1[[#This Row],[customer_since]])&gt;=2021, "Medium", "Long term"))</f>
        <v>Medium</v>
      </c>
      <c r="P701">
        <v>41</v>
      </c>
      <c r="Q701" t="str">
        <f t="shared" si="42"/>
        <v>Medium</v>
      </c>
      <c r="R701">
        <v>0.2</v>
      </c>
      <c r="S701" t="str">
        <f t="shared" si="43"/>
        <v>Low</v>
      </c>
    </row>
    <row r="702" spans="1:19" x14ac:dyDescent="0.35">
      <c r="A702" t="s">
        <v>3317</v>
      </c>
      <c r="B702">
        <v>19</v>
      </c>
      <c r="C702" t="str">
        <f t="shared" si="40"/>
        <v>18-25</v>
      </c>
      <c r="D702" t="s">
        <v>21</v>
      </c>
      <c r="E702" t="s">
        <v>35</v>
      </c>
      <c r="F702">
        <v>26.83</v>
      </c>
      <c r="G702">
        <v>10</v>
      </c>
      <c r="H702">
        <f>Table1[[#This Row],[total_orders]]*Table1[[#This Row],[avg_order_value]]</f>
        <v>268.29999999999995</v>
      </c>
      <c r="I702">
        <v>361</v>
      </c>
      <c r="J702">
        <v>0</v>
      </c>
      <c r="K702" t="s">
        <v>16</v>
      </c>
      <c r="L702">
        <v>37</v>
      </c>
      <c r="M702" t="str">
        <f t="shared" si="41"/>
        <v>Medium</v>
      </c>
      <c r="N702" s="1">
        <v>45191</v>
      </c>
      <c r="O702" s="1" t="str">
        <f>IF(YEAR(Table1[[#This Row],[customer_since]])&gt;=2023, "New",IF(YEAR(Table1[[#This Row],[customer_since]])&gt;=2021, "Medium", "Long term"))</f>
        <v>New</v>
      </c>
      <c r="P702">
        <v>89</v>
      </c>
      <c r="Q702" t="str">
        <f t="shared" si="42"/>
        <v>High</v>
      </c>
      <c r="R702">
        <v>0.41</v>
      </c>
      <c r="S702" t="str">
        <f t="shared" si="43"/>
        <v>Medium</v>
      </c>
    </row>
    <row r="703" spans="1:19" x14ac:dyDescent="0.35">
      <c r="A703" t="s">
        <v>3120</v>
      </c>
      <c r="B703">
        <v>50</v>
      </c>
      <c r="C703" t="str">
        <f t="shared" si="40"/>
        <v>46-55</v>
      </c>
      <c r="D703" t="s">
        <v>14</v>
      </c>
      <c r="E703" t="s">
        <v>15</v>
      </c>
      <c r="F703">
        <v>60.18</v>
      </c>
      <c r="G703">
        <v>10</v>
      </c>
      <c r="H703">
        <f>Table1[[#This Row],[total_orders]]*Table1[[#This Row],[avg_order_value]]</f>
        <v>601.79999999999995</v>
      </c>
      <c r="I703">
        <v>22</v>
      </c>
      <c r="J703">
        <v>0</v>
      </c>
      <c r="K703" t="s">
        <v>19</v>
      </c>
      <c r="L703">
        <v>86.7</v>
      </c>
      <c r="M703" t="str">
        <f t="shared" si="41"/>
        <v>High</v>
      </c>
      <c r="N703" s="1">
        <v>44151</v>
      </c>
      <c r="O703" s="1" t="str">
        <f>IF(YEAR(Table1[[#This Row],[customer_since]])&gt;=2023, "New",IF(YEAR(Table1[[#This Row],[customer_since]])&gt;=2021, "Medium", "Long term"))</f>
        <v>Long term</v>
      </c>
      <c r="P703">
        <v>6</v>
      </c>
      <c r="Q703" t="str">
        <f t="shared" si="42"/>
        <v>Low</v>
      </c>
      <c r="R703">
        <v>0.35</v>
      </c>
      <c r="S703" t="str">
        <f t="shared" si="43"/>
        <v>Medium</v>
      </c>
    </row>
    <row r="704" spans="1:19" x14ac:dyDescent="0.35">
      <c r="A704" t="s">
        <v>1275</v>
      </c>
      <c r="B704">
        <v>45</v>
      </c>
      <c r="C704" t="str">
        <f t="shared" si="40"/>
        <v>36-45</v>
      </c>
      <c r="D704" t="s">
        <v>25</v>
      </c>
      <c r="E704" t="s">
        <v>28</v>
      </c>
      <c r="F704">
        <v>269.05</v>
      </c>
      <c r="G704">
        <v>12</v>
      </c>
      <c r="H704">
        <f>Table1[[#This Row],[total_orders]]*Table1[[#This Row],[avg_order_value]]</f>
        <v>3228.6000000000004</v>
      </c>
      <c r="I704">
        <v>145</v>
      </c>
      <c r="J704">
        <v>0</v>
      </c>
      <c r="K704" t="s">
        <v>29</v>
      </c>
      <c r="L704">
        <v>66.099999999999994</v>
      </c>
      <c r="M704" t="str">
        <f t="shared" si="41"/>
        <v>High</v>
      </c>
      <c r="N704" s="1">
        <v>45449</v>
      </c>
      <c r="O704" s="1" t="str">
        <f>IF(YEAR(Table1[[#This Row],[customer_since]])&gt;=2023, "New",IF(YEAR(Table1[[#This Row],[customer_since]])&gt;=2021, "Medium", "Long term"))</f>
        <v>New</v>
      </c>
      <c r="P704">
        <v>98</v>
      </c>
      <c r="Q704" t="str">
        <f t="shared" si="42"/>
        <v>High</v>
      </c>
      <c r="R704">
        <v>0.16</v>
      </c>
      <c r="S704" t="str">
        <f t="shared" si="43"/>
        <v>Low</v>
      </c>
    </row>
    <row r="705" spans="1:19" x14ac:dyDescent="0.35">
      <c r="A705" t="s">
        <v>1407</v>
      </c>
      <c r="B705">
        <v>73</v>
      </c>
      <c r="C705" t="str">
        <f t="shared" si="40"/>
        <v>66-69</v>
      </c>
      <c r="D705" t="s">
        <v>21</v>
      </c>
      <c r="E705" t="s">
        <v>35</v>
      </c>
      <c r="F705">
        <v>245.71</v>
      </c>
      <c r="G705">
        <v>7</v>
      </c>
      <c r="H705">
        <f>Table1[[#This Row],[total_orders]]*Table1[[#This Row],[avg_order_value]]</f>
        <v>1719.97</v>
      </c>
      <c r="I705">
        <v>46</v>
      </c>
      <c r="J705">
        <v>0</v>
      </c>
      <c r="K705" t="s">
        <v>29</v>
      </c>
      <c r="L705">
        <v>51.8</v>
      </c>
      <c r="M705" t="str">
        <f t="shared" si="41"/>
        <v>High</v>
      </c>
      <c r="N705" s="1">
        <v>45695</v>
      </c>
      <c r="O705" s="1" t="str">
        <f>IF(YEAR(Table1[[#This Row],[customer_since]])&gt;=2023, "New",IF(YEAR(Table1[[#This Row],[customer_since]])&gt;=2021, "Medium", "Long term"))</f>
        <v>New</v>
      </c>
      <c r="P705">
        <v>54</v>
      </c>
      <c r="Q705" t="str">
        <f t="shared" si="42"/>
        <v>Medium</v>
      </c>
      <c r="R705">
        <v>0.09</v>
      </c>
      <c r="S705" t="str">
        <f t="shared" si="43"/>
        <v>Low</v>
      </c>
    </row>
    <row r="706" spans="1:19" x14ac:dyDescent="0.35">
      <c r="A706" t="s">
        <v>63</v>
      </c>
      <c r="B706">
        <v>37</v>
      </c>
      <c r="C706" t="str">
        <f t="shared" ref="C706:C769" si="44">IF(B706&lt;=25,"18-25",IF(B706&lt;=35,"26-35",IF(B706&lt;=45,"36-45",IF(B706&lt;=55,"46-55",IF(B706&lt;=65,"55-65","66-69")))))</f>
        <v>36-45</v>
      </c>
      <c r="D706" t="s">
        <v>21</v>
      </c>
      <c r="E706" t="s">
        <v>22</v>
      </c>
      <c r="F706">
        <v>75.98</v>
      </c>
      <c r="G706">
        <v>6</v>
      </c>
      <c r="H706">
        <f>Table1[[#This Row],[total_orders]]*Table1[[#This Row],[avg_order_value]]</f>
        <v>455.88</v>
      </c>
      <c r="I706">
        <v>191</v>
      </c>
      <c r="J706">
        <v>0</v>
      </c>
      <c r="K706" t="s">
        <v>16</v>
      </c>
      <c r="L706">
        <v>59.4</v>
      </c>
      <c r="M706" t="str">
        <f t="shared" ref="M706:M769" si="45">IF(L706&lt;=20,"Low",IF(L706&lt;=50,"Medium","High"))</f>
        <v>High</v>
      </c>
      <c r="N706" s="1">
        <v>44202</v>
      </c>
      <c r="O706" s="1" t="str">
        <f>IF(YEAR(Table1[[#This Row],[customer_since]])&gt;=2023, "New",IF(YEAR(Table1[[#This Row],[customer_since]])&gt;=2021, "Medium", "Long term"))</f>
        <v>Medium</v>
      </c>
      <c r="P706">
        <v>25</v>
      </c>
      <c r="Q706" t="str">
        <f t="shared" ref="Q706:Q769" si="46">IF(P706&lt;=33,"Low",IF(P706&lt;=66,"Medium","High"))</f>
        <v>Low</v>
      </c>
      <c r="R706">
        <v>0.22</v>
      </c>
      <c r="S706" t="str">
        <f t="shared" ref="S706:S769" si="47">IF(R706&lt;=0.2,"Low",IF(R706&lt;=0.5,"Medium","High"))</f>
        <v>Medium</v>
      </c>
    </row>
    <row r="707" spans="1:19" x14ac:dyDescent="0.35">
      <c r="A707" t="s">
        <v>3562</v>
      </c>
      <c r="B707">
        <v>28</v>
      </c>
      <c r="C707" t="str">
        <f t="shared" si="44"/>
        <v>26-35</v>
      </c>
      <c r="D707" t="s">
        <v>25</v>
      </c>
      <c r="E707" t="s">
        <v>50</v>
      </c>
      <c r="F707">
        <v>73.540000000000006</v>
      </c>
      <c r="G707">
        <v>12</v>
      </c>
      <c r="H707">
        <f>Table1[[#This Row],[total_orders]]*Table1[[#This Row],[avg_order_value]]</f>
        <v>882.48</v>
      </c>
      <c r="I707">
        <v>226</v>
      </c>
      <c r="J707">
        <v>0</v>
      </c>
      <c r="K707" t="s">
        <v>19</v>
      </c>
      <c r="L707">
        <v>82.2</v>
      </c>
      <c r="M707" t="str">
        <f t="shared" si="45"/>
        <v>High</v>
      </c>
      <c r="N707" s="1">
        <v>45687</v>
      </c>
      <c r="O707" s="1" t="str">
        <f>IF(YEAR(Table1[[#This Row],[customer_since]])&gt;=2023, "New",IF(YEAR(Table1[[#This Row],[customer_since]])&gt;=2021, "Medium", "Long term"))</f>
        <v>New</v>
      </c>
      <c r="P707">
        <v>7</v>
      </c>
      <c r="Q707" t="str">
        <f t="shared" si="46"/>
        <v>Low</v>
      </c>
      <c r="R707">
        <v>0.27</v>
      </c>
      <c r="S707" t="str">
        <f t="shared" si="47"/>
        <v>Medium</v>
      </c>
    </row>
    <row r="708" spans="1:19" x14ac:dyDescent="0.35">
      <c r="A708" t="s">
        <v>3517</v>
      </c>
      <c r="B708">
        <v>65</v>
      </c>
      <c r="C708" t="str">
        <f t="shared" si="44"/>
        <v>55-65</v>
      </c>
      <c r="D708" t="s">
        <v>21</v>
      </c>
      <c r="E708" t="s">
        <v>22</v>
      </c>
      <c r="F708">
        <v>183.23</v>
      </c>
      <c r="G708">
        <v>10</v>
      </c>
      <c r="H708">
        <f>Table1[[#This Row],[total_orders]]*Table1[[#This Row],[avg_order_value]]</f>
        <v>1832.3</v>
      </c>
      <c r="I708">
        <v>364</v>
      </c>
      <c r="J708">
        <v>0</v>
      </c>
      <c r="K708" t="s">
        <v>23</v>
      </c>
      <c r="L708">
        <v>15.2</v>
      </c>
      <c r="M708" t="str">
        <f t="shared" si="45"/>
        <v>Low</v>
      </c>
      <c r="N708" s="1">
        <v>44670</v>
      </c>
      <c r="O708" s="1" t="str">
        <f>IF(YEAR(Table1[[#This Row],[customer_since]])&gt;=2023, "New",IF(YEAR(Table1[[#This Row],[customer_since]])&gt;=2021, "Medium", "Long term"))</f>
        <v>Medium</v>
      </c>
      <c r="P708">
        <v>37</v>
      </c>
      <c r="Q708" t="str">
        <f t="shared" si="46"/>
        <v>Medium</v>
      </c>
      <c r="R708">
        <v>0.38</v>
      </c>
      <c r="S708" t="str">
        <f t="shared" si="47"/>
        <v>Medium</v>
      </c>
    </row>
    <row r="709" spans="1:19" x14ac:dyDescent="0.35">
      <c r="A709" t="s">
        <v>3517</v>
      </c>
      <c r="B709">
        <v>75</v>
      </c>
      <c r="C709" t="str">
        <f t="shared" si="44"/>
        <v>66-69</v>
      </c>
      <c r="D709" t="s">
        <v>21</v>
      </c>
      <c r="E709" t="s">
        <v>52</v>
      </c>
      <c r="F709">
        <v>134.57</v>
      </c>
      <c r="G709">
        <v>9</v>
      </c>
      <c r="H709">
        <f>Table1[[#This Row],[total_orders]]*Table1[[#This Row],[avg_order_value]]</f>
        <v>1211.1299999999999</v>
      </c>
      <c r="I709">
        <v>135</v>
      </c>
      <c r="J709">
        <v>0</v>
      </c>
      <c r="K709" t="s">
        <v>23</v>
      </c>
      <c r="L709">
        <v>11.5</v>
      </c>
      <c r="M709" t="str">
        <f t="shared" si="45"/>
        <v>Low</v>
      </c>
      <c r="N709" s="1">
        <v>45484</v>
      </c>
      <c r="O709" s="1" t="str">
        <f>IF(YEAR(Table1[[#This Row],[customer_since]])&gt;=2023, "New",IF(YEAR(Table1[[#This Row],[customer_since]])&gt;=2021, "Medium", "Long term"))</f>
        <v>New</v>
      </c>
      <c r="P709">
        <v>10</v>
      </c>
      <c r="Q709" t="str">
        <f t="shared" si="46"/>
        <v>Low</v>
      </c>
      <c r="R709">
        <v>0.26</v>
      </c>
      <c r="S709" t="str">
        <f t="shared" si="47"/>
        <v>Medium</v>
      </c>
    </row>
    <row r="710" spans="1:19" x14ac:dyDescent="0.35">
      <c r="A710" t="s">
        <v>2809</v>
      </c>
      <c r="B710">
        <v>69</v>
      </c>
      <c r="C710" t="str">
        <f t="shared" si="44"/>
        <v>66-69</v>
      </c>
      <c r="D710" t="s">
        <v>21</v>
      </c>
      <c r="E710" t="s">
        <v>37</v>
      </c>
      <c r="F710">
        <v>68.3</v>
      </c>
      <c r="G710">
        <v>14</v>
      </c>
      <c r="H710">
        <f>Table1[[#This Row],[total_orders]]*Table1[[#This Row],[avg_order_value]]</f>
        <v>956.19999999999993</v>
      </c>
      <c r="I710">
        <v>193</v>
      </c>
      <c r="J710">
        <v>0</v>
      </c>
      <c r="K710" t="s">
        <v>23</v>
      </c>
      <c r="L710">
        <v>43.8</v>
      </c>
      <c r="M710" t="str">
        <f t="shared" si="45"/>
        <v>Medium</v>
      </c>
      <c r="N710" s="1">
        <v>45620</v>
      </c>
      <c r="O710" s="1" t="str">
        <f>IF(YEAR(Table1[[#This Row],[customer_since]])&gt;=2023, "New",IF(YEAR(Table1[[#This Row],[customer_since]])&gt;=2021, "Medium", "Long term"))</f>
        <v>New</v>
      </c>
      <c r="P710">
        <v>21</v>
      </c>
      <c r="Q710" t="str">
        <f t="shared" si="46"/>
        <v>Low</v>
      </c>
      <c r="R710">
        <v>0.42</v>
      </c>
      <c r="S710" t="str">
        <f t="shared" si="47"/>
        <v>Medium</v>
      </c>
    </row>
    <row r="711" spans="1:19" x14ac:dyDescent="0.35">
      <c r="A711" t="s">
        <v>3283</v>
      </c>
      <c r="B711">
        <v>41</v>
      </c>
      <c r="C711" t="str">
        <f t="shared" si="44"/>
        <v>36-45</v>
      </c>
      <c r="D711" t="s">
        <v>21</v>
      </c>
      <c r="E711" t="s">
        <v>50</v>
      </c>
      <c r="F711">
        <v>238.12</v>
      </c>
      <c r="G711">
        <v>9</v>
      </c>
      <c r="H711">
        <f>Table1[[#This Row],[total_orders]]*Table1[[#This Row],[avg_order_value]]</f>
        <v>2143.08</v>
      </c>
      <c r="I711">
        <v>170</v>
      </c>
      <c r="J711">
        <v>0</v>
      </c>
      <c r="K711" t="s">
        <v>23</v>
      </c>
      <c r="L711">
        <v>96.7</v>
      </c>
      <c r="M711" t="str">
        <f t="shared" si="45"/>
        <v>High</v>
      </c>
      <c r="N711" s="1">
        <v>44544</v>
      </c>
      <c r="O711" s="1" t="str">
        <f>IF(YEAR(Table1[[#This Row],[customer_since]])&gt;=2023, "New",IF(YEAR(Table1[[#This Row],[customer_since]])&gt;=2021, "Medium", "Long term"))</f>
        <v>Medium</v>
      </c>
      <c r="P711">
        <v>26</v>
      </c>
      <c r="Q711" t="str">
        <f t="shared" si="46"/>
        <v>Low</v>
      </c>
      <c r="R711">
        <v>0.25</v>
      </c>
      <c r="S711" t="str">
        <f t="shared" si="47"/>
        <v>Medium</v>
      </c>
    </row>
    <row r="712" spans="1:19" x14ac:dyDescent="0.35">
      <c r="A712" t="s">
        <v>1484</v>
      </c>
      <c r="B712">
        <v>63</v>
      </c>
      <c r="C712" t="str">
        <f t="shared" si="44"/>
        <v>55-65</v>
      </c>
      <c r="D712" t="s">
        <v>21</v>
      </c>
      <c r="E712" t="s">
        <v>28</v>
      </c>
      <c r="F712">
        <v>134.05000000000001</v>
      </c>
      <c r="G712">
        <v>9</v>
      </c>
      <c r="H712">
        <f>Table1[[#This Row],[total_orders]]*Table1[[#This Row],[avg_order_value]]</f>
        <v>1206.45</v>
      </c>
      <c r="I712">
        <v>55</v>
      </c>
      <c r="J712">
        <v>0</v>
      </c>
      <c r="K712" t="s">
        <v>16</v>
      </c>
      <c r="L712">
        <v>26.7</v>
      </c>
      <c r="M712" t="str">
        <f t="shared" si="45"/>
        <v>Medium</v>
      </c>
      <c r="N712" s="1">
        <v>44662</v>
      </c>
      <c r="O712" s="1" t="str">
        <f>IF(YEAR(Table1[[#This Row],[customer_since]])&gt;=2023, "New",IF(YEAR(Table1[[#This Row],[customer_since]])&gt;=2021, "Medium", "Long term"))</f>
        <v>Medium</v>
      </c>
      <c r="P712">
        <v>44</v>
      </c>
      <c r="Q712" t="str">
        <f t="shared" si="46"/>
        <v>Medium</v>
      </c>
      <c r="R712">
        <v>0.5</v>
      </c>
      <c r="S712" t="str">
        <f t="shared" si="47"/>
        <v>Medium</v>
      </c>
    </row>
    <row r="713" spans="1:19" x14ac:dyDescent="0.35">
      <c r="A713" t="s">
        <v>722</v>
      </c>
      <c r="B713">
        <v>43</v>
      </c>
      <c r="C713" t="str">
        <f t="shared" si="44"/>
        <v>36-45</v>
      </c>
      <c r="D713" t="s">
        <v>21</v>
      </c>
      <c r="E713" t="s">
        <v>28</v>
      </c>
      <c r="F713">
        <v>63</v>
      </c>
      <c r="G713">
        <v>12</v>
      </c>
      <c r="H713">
        <f>Table1[[#This Row],[total_orders]]*Table1[[#This Row],[avg_order_value]]</f>
        <v>756</v>
      </c>
      <c r="I713">
        <v>335</v>
      </c>
      <c r="J713">
        <v>0</v>
      </c>
      <c r="K713" t="s">
        <v>16</v>
      </c>
      <c r="L713">
        <v>68.2</v>
      </c>
      <c r="M713" t="str">
        <f t="shared" si="45"/>
        <v>High</v>
      </c>
      <c r="N713" s="1">
        <v>45313</v>
      </c>
      <c r="O713" s="1" t="str">
        <f>IF(YEAR(Table1[[#This Row],[customer_since]])&gt;=2023, "New",IF(YEAR(Table1[[#This Row],[customer_since]])&gt;=2021, "Medium", "Long term"))</f>
        <v>New</v>
      </c>
      <c r="P713">
        <v>7</v>
      </c>
      <c r="Q713" t="str">
        <f t="shared" si="46"/>
        <v>Low</v>
      </c>
      <c r="R713">
        <v>0.02</v>
      </c>
      <c r="S713" t="str">
        <f t="shared" si="47"/>
        <v>Low</v>
      </c>
    </row>
    <row r="714" spans="1:19" x14ac:dyDescent="0.35">
      <c r="A714" t="s">
        <v>1023</v>
      </c>
      <c r="B714">
        <v>43</v>
      </c>
      <c r="C714" t="str">
        <f t="shared" si="44"/>
        <v>36-45</v>
      </c>
      <c r="D714" t="s">
        <v>14</v>
      </c>
      <c r="E714" t="s">
        <v>15</v>
      </c>
      <c r="F714">
        <v>138.69</v>
      </c>
      <c r="G714">
        <v>10</v>
      </c>
      <c r="H714">
        <f>Table1[[#This Row],[total_orders]]*Table1[[#This Row],[avg_order_value]]</f>
        <v>1386.9</v>
      </c>
      <c r="I714">
        <v>336</v>
      </c>
      <c r="J714">
        <v>0</v>
      </c>
      <c r="K714" t="s">
        <v>23</v>
      </c>
      <c r="L714">
        <v>69.599999999999994</v>
      </c>
      <c r="M714" t="str">
        <f t="shared" si="45"/>
        <v>High</v>
      </c>
      <c r="N714" s="1">
        <v>45408</v>
      </c>
      <c r="O714" s="1" t="str">
        <f>IF(YEAR(Table1[[#This Row],[customer_since]])&gt;=2023, "New",IF(YEAR(Table1[[#This Row],[customer_since]])&gt;=2021, "Medium", "Long term"))</f>
        <v>New</v>
      </c>
      <c r="P714">
        <v>39</v>
      </c>
      <c r="Q714" t="str">
        <f t="shared" si="46"/>
        <v>Medium</v>
      </c>
      <c r="R714">
        <v>0.37</v>
      </c>
      <c r="S714" t="str">
        <f t="shared" si="47"/>
        <v>Medium</v>
      </c>
    </row>
    <row r="715" spans="1:19" x14ac:dyDescent="0.35">
      <c r="A715" t="s">
        <v>1930</v>
      </c>
      <c r="B715">
        <v>61</v>
      </c>
      <c r="C715" t="str">
        <f t="shared" si="44"/>
        <v>55-65</v>
      </c>
      <c r="D715" t="s">
        <v>14</v>
      </c>
      <c r="E715" t="s">
        <v>50</v>
      </c>
      <c r="F715">
        <v>227.64</v>
      </c>
      <c r="G715">
        <v>11</v>
      </c>
      <c r="H715">
        <f>Table1[[#This Row],[total_orders]]*Table1[[#This Row],[avg_order_value]]</f>
        <v>2504.04</v>
      </c>
      <c r="I715">
        <v>265</v>
      </c>
      <c r="J715">
        <v>0</v>
      </c>
      <c r="K715" t="s">
        <v>16</v>
      </c>
      <c r="L715">
        <v>40.6</v>
      </c>
      <c r="M715" t="str">
        <f t="shared" si="45"/>
        <v>Medium</v>
      </c>
      <c r="N715" s="1">
        <v>45298</v>
      </c>
      <c r="O715" s="1" t="str">
        <f>IF(YEAR(Table1[[#This Row],[customer_since]])&gt;=2023, "New",IF(YEAR(Table1[[#This Row],[customer_since]])&gt;=2021, "Medium", "Long term"))</f>
        <v>New</v>
      </c>
      <c r="P715">
        <v>14</v>
      </c>
      <c r="Q715" t="str">
        <f t="shared" si="46"/>
        <v>Low</v>
      </c>
      <c r="R715">
        <v>0.6</v>
      </c>
      <c r="S715" t="str">
        <f t="shared" si="47"/>
        <v>High</v>
      </c>
    </row>
    <row r="716" spans="1:19" x14ac:dyDescent="0.35">
      <c r="A716" t="s">
        <v>1930</v>
      </c>
      <c r="B716">
        <v>46</v>
      </c>
      <c r="C716" t="str">
        <f t="shared" si="44"/>
        <v>46-55</v>
      </c>
      <c r="D716" t="s">
        <v>21</v>
      </c>
      <c r="E716" t="s">
        <v>37</v>
      </c>
      <c r="F716">
        <v>289.69</v>
      </c>
      <c r="G716">
        <v>10</v>
      </c>
      <c r="H716">
        <f>Table1[[#This Row],[total_orders]]*Table1[[#This Row],[avg_order_value]]</f>
        <v>2896.9</v>
      </c>
      <c r="I716">
        <v>86</v>
      </c>
      <c r="J716">
        <v>0</v>
      </c>
      <c r="K716" t="s">
        <v>19</v>
      </c>
      <c r="L716">
        <v>54.4</v>
      </c>
      <c r="M716" t="str">
        <f t="shared" si="45"/>
        <v>High</v>
      </c>
      <c r="N716" s="1">
        <v>44740</v>
      </c>
      <c r="O716" s="1" t="str">
        <f>IF(YEAR(Table1[[#This Row],[customer_since]])&gt;=2023, "New",IF(YEAR(Table1[[#This Row],[customer_since]])&gt;=2021, "Medium", "Long term"))</f>
        <v>Medium</v>
      </c>
      <c r="P716">
        <v>80</v>
      </c>
      <c r="Q716" t="str">
        <f t="shared" si="46"/>
        <v>High</v>
      </c>
      <c r="R716">
        <v>0.4</v>
      </c>
      <c r="S716" t="str">
        <f t="shared" si="47"/>
        <v>Medium</v>
      </c>
    </row>
    <row r="717" spans="1:19" x14ac:dyDescent="0.35">
      <c r="A717" t="s">
        <v>1930</v>
      </c>
      <c r="B717">
        <v>22</v>
      </c>
      <c r="C717" t="str">
        <f t="shared" si="44"/>
        <v>18-25</v>
      </c>
      <c r="D717" t="s">
        <v>14</v>
      </c>
      <c r="E717" t="s">
        <v>44</v>
      </c>
      <c r="F717">
        <v>190.28</v>
      </c>
      <c r="G717">
        <v>10</v>
      </c>
      <c r="H717">
        <f>Table1[[#This Row],[total_orders]]*Table1[[#This Row],[avg_order_value]]</f>
        <v>1902.8</v>
      </c>
      <c r="I717">
        <v>19</v>
      </c>
      <c r="J717">
        <v>0</v>
      </c>
      <c r="K717" t="s">
        <v>19</v>
      </c>
      <c r="L717">
        <v>31.2</v>
      </c>
      <c r="M717" t="str">
        <f t="shared" si="45"/>
        <v>Medium</v>
      </c>
      <c r="N717" s="1">
        <v>45706</v>
      </c>
      <c r="O717" s="1" t="str">
        <f>IF(YEAR(Table1[[#This Row],[customer_since]])&gt;=2023, "New",IF(YEAR(Table1[[#This Row],[customer_since]])&gt;=2021, "Medium", "Long term"))</f>
        <v>New</v>
      </c>
      <c r="P717">
        <v>94</v>
      </c>
      <c r="Q717" t="str">
        <f t="shared" si="46"/>
        <v>High</v>
      </c>
      <c r="R717">
        <v>0.27</v>
      </c>
      <c r="S717" t="str">
        <f t="shared" si="47"/>
        <v>Medium</v>
      </c>
    </row>
    <row r="718" spans="1:19" x14ac:dyDescent="0.35">
      <c r="A718" t="s">
        <v>1581</v>
      </c>
      <c r="B718">
        <v>56</v>
      </c>
      <c r="C718" t="str">
        <f t="shared" si="44"/>
        <v>55-65</v>
      </c>
      <c r="D718" t="s">
        <v>21</v>
      </c>
      <c r="E718" t="s">
        <v>28</v>
      </c>
      <c r="F718">
        <v>52.4</v>
      </c>
      <c r="G718">
        <v>12</v>
      </c>
      <c r="H718">
        <f>Table1[[#This Row],[total_orders]]*Table1[[#This Row],[avg_order_value]]</f>
        <v>628.79999999999995</v>
      </c>
      <c r="I718">
        <v>223</v>
      </c>
      <c r="J718">
        <v>0</v>
      </c>
      <c r="K718" t="s">
        <v>23</v>
      </c>
      <c r="L718">
        <v>41.4</v>
      </c>
      <c r="M718" t="str">
        <f t="shared" si="45"/>
        <v>Medium</v>
      </c>
      <c r="N718" s="1">
        <v>44888</v>
      </c>
      <c r="O718" s="1" t="str">
        <f>IF(YEAR(Table1[[#This Row],[customer_since]])&gt;=2023, "New",IF(YEAR(Table1[[#This Row],[customer_since]])&gt;=2021, "Medium", "Long term"))</f>
        <v>Medium</v>
      </c>
      <c r="P718">
        <v>79</v>
      </c>
      <c r="Q718" t="str">
        <f t="shared" si="46"/>
        <v>High</v>
      </c>
      <c r="R718">
        <v>0.23</v>
      </c>
      <c r="S718" t="str">
        <f t="shared" si="47"/>
        <v>Medium</v>
      </c>
    </row>
    <row r="719" spans="1:19" x14ac:dyDescent="0.35">
      <c r="A719" t="s">
        <v>3161</v>
      </c>
      <c r="B719">
        <v>63</v>
      </c>
      <c r="C719" t="str">
        <f t="shared" si="44"/>
        <v>55-65</v>
      </c>
      <c r="D719" t="s">
        <v>14</v>
      </c>
      <c r="E719" t="s">
        <v>18</v>
      </c>
      <c r="F719">
        <v>126.95</v>
      </c>
      <c r="G719">
        <v>8</v>
      </c>
      <c r="H719">
        <f>Table1[[#This Row],[total_orders]]*Table1[[#This Row],[avg_order_value]]</f>
        <v>1015.6</v>
      </c>
      <c r="I719">
        <v>217</v>
      </c>
      <c r="J719">
        <v>0</v>
      </c>
      <c r="K719" t="s">
        <v>16</v>
      </c>
      <c r="L719">
        <v>55.7</v>
      </c>
      <c r="M719" t="str">
        <f t="shared" si="45"/>
        <v>High</v>
      </c>
      <c r="N719" s="1">
        <v>45054</v>
      </c>
      <c r="O719" s="1" t="str">
        <f>IF(YEAR(Table1[[#This Row],[customer_since]])&gt;=2023, "New",IF(YEAR(Table1[[#This Row],[customer_since]])&gt;=2021, "Medium", "Long term"))</f>
        <v>New</v>
      </c>
      <c r="P719">
        <v>38</v>
      </c>
      <c r="Q719" t="str">
        <f t="shared" si="46"/>
        <v>Medium</v>
      </c>
      <c r="R719">
        <v>0.56999999999999995</v>
      </c>
      <c r="S719" t="str">
        <f t="shared" si="47"/>
        <v>High</v>
      </c>
    </row>
    <row r="720" spans="1:19" x14ac:dyDescent="0.35">
      <c r="A720" t="s">
        <v>1216</v>
      </c>
      <c r="B720">
        <v>55</v>
      </c>
      <c r="C720" t="str">
        <f t="shared" si="44"/>
        <v>46-55</v>
      </c>
      <c r="D720" t="s">
        <v>21</v>
      </c>
      <c r="E720" t="s">
        <v>37</v>
      </c>
      <c r="F720">
        <v>40.36</v>
      </c>
      <c r="G720">
        <v>8</v>
      </c>
      <c r="H720">
        <f>Table1[[#This Row],[total_orders]]*Table1[[#This Row],[avg_order_value]]</f>
        <v>322.88</v>
      </c>
      <c r="I720">
        <v>115</v>
      </c>
      <c r="J720">
        <v>0</v>
      </c>
      <c r="K720" t="s">
        <v>16</v>
      </c>
      <c r="L720">
        <v>0</v>
      </c>
      <c r="M720" t="str">
        <f t="shared" si="45"/>
        <v>Low</v>
      </c>
      <c r="N720" s="1">
        <v>44846</v>
      </c>
      <c r="O720" s="1" t="str">
        <f>IF(YEAR(Table1[[#This Row],[customer_since]])&gt;=2023, "New",IF(YEAR(Table1[[#This Row],[customer_since]])&gt;=2021, "Medium", "Long term"))</f>
        <v>Medium</v>
      </c>
      <c r="P720">
        <v>83</v>
      </c>
      <c r="Q720" t="str">
        <f t="shared" si="46"/>
        <v>High</v>
      </c>
      <c r="R720">
        <v>0.57999999999999996</v>
      </c>
      <c r="S720" t="str">
        <f t="shared" si="47"/>
        <v>High</v>
      </c>
    </row>
    <row r="721" spans="1:19" x14ac:dyDescent="0.35">
      <c r="A721" t="s">
        <v>188</v>
      </c>
      <c r="B721">
        <v>24</v>
      </c>
      <c r="C721" t="str">
        <f t="shared" si="44"/>
        <v>18-25</v>
      </c>
      <c r="D721" t="s">
        <v>14</v>
      </c>
      <c r="E721" t="s">
        <v>18</v>
      </c>
      <c r="F721">
        <v>159.51</v>
      </c>
      <c r="G721">
        <v>6</v>
      </c>
      <c r="H721">
        <f>Table1[[#This Row],[total_orders]]*Table1[[#This Row],[avg_order_value]]</f>
        <v>957.06</v>
      </c>
      <c r="I721">
        <v>183</v>
      </c>
      <c r="J721">
        <v>0</v>
      </c>
      <c r="K721" t="s">
        <v>23</v>
      </c>
      <c r="L721">
        <v>54.3</v>
      </c>
      <c r="M721" t="str">
        <f t="shared" si="45"/>
        <v>High</v>
      </c>
      <c r="N721" s="1">
        <v>45451</v>
      </c>
      <c r="O721" s="1" t="str">
        <f>IF(YEAR(Table1[[#This Row],[customer_since]])&gt;=2023, "New",IF(YEAR(Table1[[#This Row],[customer_since]])&gt;=2021, "Medium", "Long term"))</f>
        <v>New</v>
      </c>
      <c r="P721">
        <v>19</v>
      </c>
      <c r="Q721" t="str">
        <f t="shared" si="46"/>
        <v>Low</v>
      </c>
      <c r="R721">
        <v>0.28000000000000003</v>
      </c>
      <c r="S721" t="str">
        <f t="shared" si="47"/>
        <v>Medium</v>
      </c>
    </row>
    <row r="722" spans="1:19" x14ac:dyDescent="0.35">
      <c r="A722" t="s">
        <v>2725</v>
      </c>
      <c r="B722">
        <v>44</v>
      </c>
      <c r="C722" t="str">
        <f t="shared" si="44"/>
        <v>36-45</v>
      </c>
      <c r="D722" t="s">
        <v>21</v>
      </c>
      <c r="E722" t="s">
        <v>35</v>
      </c>
      <c r="F722">
        <v>178.36</v>
      </c>
      <c r="G722">
        <v>14</v>
      </c>
      <c r="H722">
        <f>Table1[[#This Row],[total_orders]]*Table1[[#This Row],[avg_order_value]]</f>
        <v>2497.04</v>
      </c>
      <c r="I722">
        <v>107</v>
      </c>
      <c r="J722">
        <v>0</v>
      </c>
      <c r="K722" t="s">
        <v>19</v>
      </c>
      <c r="L722">
        <v>78.099999999999994</v>
      </c>
      <c r="M722" t="str">
        <f t="shared" si="45"/>
        <v>High</v>
      </c>
      <c r="N722" s="1">
        <v>45116</v>
      </c>
      <c r="O722" s="1" t="str">
        <f>IF(YEAR(Table1[[#This Row],[customer_since]])&gt;=2023, "New",IF(YEAR(Table1[[#This Row],[customer_since]])&gt;=2021, "Medium", "Long term"))</f>
        <v>New</v>
      </c>
      <c r="P722">
        <v>79</v>
      </c>
      <c r="Q722" t="str">
        <f t="shared" si="46"/>
        <v>High</v>
      </c>
      <c r="R722">
        <v>0.41</v>
      </c>
      <c r="S722" t="str">
        <f t="shared" si="47"/>
        <v>Medium</v>
      </c>
    </row>
    <row r="723" spans="1:19" x14ac:dyDescent="0.35">
      <c r="A723" t="s">
        <v>748</v>
      </c>
      <c r="B723">
        <v>33</v>
      </c>
      <c r="C723" t="str">
        <f t="shared" si="44"/>
        <v>26-35</v>
      </c>
      <c r="D723" t="s">
        <v>14</v>
      </c>
      <c r="E723" t="s">
        <v>50</v>
      </c>
      <c r="F723">
        <v>136.25</v>
      </c>
      <c r="G723">
        <v>10</v>
      </c>
      <c r="H723">
        <f>Table1[[#This Row],[total_orders]]*Table1[[#This Row],[avg_order_value]]</f>
        <v>1362.5</v>
      </c>
      <c r="I723">
        <v>116</v>
      </c>
      <c r="J723">
        <v>0</v>
      </c>
      <c r="K723" t="s">
        <v>16</v>
      </c>
      <c r="L723">
        <v>26.8</v>
      </c>
      <c r="M723" t="str">
        <f t="shared" si="45"/>
        <v>Medium</v>
      </c>
      <c r="N723" s="1">
        <v>44694</v>
      </c>
      <c r="O723" s="1" t="str">
        <f>IF(YEAR(Table1[[#This Row],[customer_since]])&gt;=2023, "New",IF(YEAR(Table1[[#This Row],[customer_since]])&gt;=2021, "Medium", "Long term"))</f>
        <v>Medium</v>
      </c>
      <c r="P723">
        <v>49</v>
      </c>
      <c r="Q723" t="str">
        <f t="shared" si="46"/>
        <v>Medium</v>
      </c>
      <c r="R723">
        <v>0.33</v>
      </c>
      <c r="S723" t="str">
        <f t="shared" si="47"/>
        <v>Medium</v>
      </c>
    </row>
    <row r="724" spans="1:19" x14ac:dyDescent="0.35">
      <c r="A724" t="s">
        <v>748</v>
      </c>
      <c r="B724">
        <v>73</v>
      </c>
      <c r="C724" t="str">
        <f t="shared" si="44"/>
        <v>66-69</v>
      </c>
      <c r="D724" t="s">
        <v>14</v>
      </c>
      <c r="E724" t="s">
        <v>26</v>
      </c>
      <c r="F724">
        <v>61.81</v>
      </c>
      <c r="G724">
        <v>13</v>
      </c>
      <c r="H724">
        <f>Table1[[#This Row],[total_orders]]*Table1[[#This Row],[avg_order_value]]</f>
        <v>803.53</v>
      </c>
      <c r="I724">
        <v>48</v>
      </c>
      <c r="J724">
        <v>1</v>
      </c>
      <c r="K724" t="s">
        <v>19</v>
      </c>
      <c r="L724">
        <v>83.5</v>
      </c>
      <c r="M724" t="str">
        <f t="shared" si="45"/>
        <v>High</v>
      </c>
      <c r="N724" s="1">
        <v>44126</v>
      </c>
      <c r="O724" s="1" t="str">
        <f>IF(YEAR(Table1[[#This Row],[customer_since]])&gt;=2023, "New",IF(YEAR(Table1[[#This Row],[customer_since]])&gt;=2021, "Medium", "Long term"))</f>
        <v>Long term</v>
      </c>
      <c r="P724">
        <v>54</v>
      </c>
      <c r="Q724" t="str">
        <f t="shared" si="46"/>
        <v>Medium</v>
      </c>
      <c r="R724">
        <v>0.67</v>
      </c>
      <c r="S724" t="str">
        <f t="shared" si="47"/>
        <v>High</v>
      </c>
    </row>
    <row r="725" spans="1:19" x14ac:dyDescent="0.35">
      <c r="A725" t="s">
        <v>1596</v>
      </c>
      <c r="B725">
        <v>21</v>
      </c>
      <c r="C725" t="str">
        <f t="shared" si="44"/>
        <v>18-25</v>
      </c>
      <c r="D725" t="s">
        <v>21</v>
      </c>
      <c r="E725" t="s">
        <v>22</v>
      </c>
      <c r="F725">
        <v>130.26</v>
      </c>
      <c r="G725">
        <v>10</v>
      </c>
      <c r="H725">
        <f>Table1[[#This Row],[total_orders]]*Table1[[#This Row],[avg_order_value]]</f>
        <v>1302.5999999999999</v>
      </c>
      <c r="I725">
        <v>357</v>
      </c>
      <c r="J725">
        <v>0</v>
      </c>
      <c r="K725" t="s">
        <v>23</v>
      </c>
      <c r="L725">
        <v>62.9</v>
      </c>
      <c r="M725" t="str">
        <f t="shared" si="45"/>
        <v>High</v>
      </c>
      <c r="N725" s="1">
        <v>45409</v>
      </c>
      <c r="O725" s="1" t="str">
        <f>IF(YEAR(Table1[[#This Row],[customer_since]])&gt;=2023, "New",IF(YEAR(Table1[[#This Row],[customer_since]])&gt;=2021, "Medium", "Long term"))</f>
        <v>New</v>
      </c>
      <c r="P725">
        <v>81</v>
      </c>
      <c r="Q725" t="str">
        <f t="shared" si="46"/>
        <v>High</v>
      </c>
      <c r="R725">
        <v>0.14000000000000001</v>
      </c>
      <c r="S725" t="str">
        <f t="shared" si="47"/>
        <v>Low</v>
      </c>
    </row>
    <row r="726" spans="1:19" x14ac:dyDescent="0.35">
      <c r="A726" t="s">
        <v>1038</v>
      </c>
      <c r="B726">
        <v>18</v>
      </c>
      <c r="C726" t="str">
        <f t="shared" si="44"/>
        <v>18-25</v>
      </c>
      <c r="D726" t="s">
        <v>21</v>
      </c>
      <c r="E726" t="s">
        <v>52</v>
      </c>
      <c r="F726">
        <v>132.83000000000001</v>
      </c>
      <c r="G726">
        <v>9</v>
      </c>
      <c r="H726">
        <f>Table1[[#This Row],[total_orders]]*Table1[[#This Row],[avg_order_value]]</f>
        <v>1195.47</v>
      </c>
      <c r="I726">
        <v>276</v>
      </c>
      <c r="J726">
        <v>0</v>
      </c>
      <c r="K726" t="s">
        <v>40</v>
      </c>
      <c r="L726">
        <v>58.8</v>
      </c>
      <c r="M726" t="str">
        <f t="shared" si="45"/>
        <v>High</v>
      </c>
      <c r="N726" s="1">
        <v>44088</v>
      </c>
      <c r="O726" s="1" t="str">
        <f>IF(YEAR(Table1[[#This Row],[customer_since]])&gt;=2023, "New",IF(YEAR(Table1[[#This Row],[customer_since]])&gt;=2021, "Medium", "Long term"))</f>
        <v>Long term</v>
      </c>
      <c r="P726">
        <v>28</v>
      </c>
      <c r="Q726" t="str">
        <f t="shared" si="46"/>
        <v>Low</v>
      </c>
      <c r="R726">
        <v>0.2</v>
      </c>
      <c r="S726" t="str">
        <f t="shared" si="47"/>
        <v>Low</v>
      </c>
    </row>
    <row r="727" spans="1:19" x14ac:dyDescent="0.35">
      <c r="A727" t="s">
        <v>1038</v>
      </c>
      <c r="B727">
        <v>35</v>
      </c>
      <c r="C727" t="str">
        <f t="shared" si="44"/>
        <v>26-35</v>
      </c>
      <c r="D727" t="s">
        <v>14</v>
      </c>
      <c r="E727" t="s">
        <v>28</v>
      </c>
      <c r="F727">
        <v>144.57</v>
      </c>
      <c r="G727">
        <v>5</v>
      </c>
      <c r="H727">
        <f>Table1[[#This Row],[total_orders]]*Table1[[#This Row],[avg_order_value]]</f>
        <v>722.84999999999991</v>
      </c>
      <c r="I727">
        <v>49</v>
      </c>
      <c r="J727">
        <v>0</v>
      </c>
      <c r="K727" t="s">
        <v>19</v>
      </c>
      <c r="L727">
        <v>43.6</v>
      </c>
      <c r="M727" t="str">
        <f t="shared" si="45"/>
        <v>Medium</v>
      </c>
      <c r="N727" s="1">
        <v>44287</v>
      </c>
      <c r="O727" s="1" t="str">
        <f>IF(YEAR(Table1[[#This Row],[customer_since]])&gt;=2023, "New",IF(YEAR(Table1[[#This Row],[customer_since]])&gt;=2021, "Medium", "Long term"))</f>
        <v>Medium</v>
      </c>
      <c r="P727">
        <v>8</v>
      </c>
      <c r="Q727" t="str">
        <f t="shared" si="46"/>
        <v>Low</v>
      </c>
      <c r="R727">
        <v>0.12</v>
      </c>
      <c r="S727" t="str">
        <f t="shared" si="47"/>
        <v>Low</v>
      </c>
    </row>
    <row r="728" spans="1:19" x14ac:dyDescent="0.35">
      <c r="A728" t="s">
        <v>1035</v>
      </c>
      <c r="B728">
        <v>76</v>
      </c>
      <c r="C728" t="str">
        <f t="shared" si="44"/>
        <v>66-69</v>
      </c>
      <c r="D728" t="s">
        <v>21</v>
      </c>
      <c r="E728" t="s">
        <v>35</v>
      </c>
      <c r="F728">
        <v>80.53</v>
      </c>
      <c r="G728">
        <v>13</v>
      </c>
      <c r="H728">
        <f>Table1[[#This Row],[total_orders]]*Table1[[#This Row],[avg_order_value]]</f>
        <v>1046.8900000000001</v>
      </c>
      <c r="I728">
        <v>60</v>
      </c>
      <c r="J728">
        <v>1</v>
      </c>
      <c r="K728" t="s">
        <v>29</v>
      </c>
      <c r="L728">
        <v>72.7</v>
      </c>
      <c r="M728" t="str">
        <f t="shared" si="45"/>
        <v>High</v>
      </c>
      <c r="N728" s="1">
        <v>45162</v>
      </c>
      <c r="O728" s="1" t="str">
        <f>IF(YEAR(Table1[[#This Row],[customer_since]])&gt;=2023, "New",IF(YEAR(Table1[[#This Row],[customer_since]])&gt;=2021, "Medium", "Long term"))</f>
        <v>New</v>
      </c>
      <c r="P728">
        <v>82</v>
      </c>
      <c r="Q728" t="str">
        <f t="shared" si="46"/>
        <v>High</v>
      </c>
      <c r="R728">
        <v>0.16</v>
      </c>
      <c r="S728" t="str">
        <f t="shared" si="47"/>
        <v>Low</v>
      </c>
    </row>
    <row r="729" spans="1:19" x14ac:dyDescent="0.35">
      <c r="A729" t="s">
        <v>170</v>
      </c>
      <c r="B729">
        <v>49</v>
      </c>
      <c r="C729" t="str">
        <f t="shared" si="44"/>
        <v>46-55</v>
      </c>
      <c r="D729" t="s">
        <v>25</v>
      </c>
      <c r="E729" t="s">
        <v>18</v>
      </c>
      <c r="F729">
        <v>61.83</v>
      </c>
      <c r="G729">
        <v>6</v>
      </c>
      <c r="H729">
        <f>Table1[[#This Row],[total_orders]]*Table1[[#This Row],[avg_order_value]]</f>
        <v>370.98</v>
      </c>
      <c r="I729">
        <v>218</v>
      </c>
      <c r="J729">
        <v>0</v>
      </c>
      <c r="K729" t="s">
        <v>19</v>
      </c>
      <c r="L729">
        <v>71.8</v>
      </c>
      <c r="M729" t="str">
        <f t="shared" si="45"/>
        <v>High</v>
      </c>
      <c r="N729" s="1">
        <v>44659</v>
      </c>
      <c r="O729" s="1" t="str">
        <f>IF(YEAR(Table1[[#This Row],[customer_since]])&gt;=2023, "New",IF(YEAR(Table1[[#This Row],[customer_since]])&gt;=2021, "Medium", "Long term"))</f>
        <v>Medium</v>
      </c>
      <c r="P729">
        <v>8</v>
      </c>
      <c r="Q729" t="str">
        <f t="shared" si="46"/>
        <v>Low</v>
      </c>
      <c r="R729">
        <v>0.28999999999999998</v>
      </c>
      <c r="S729" t="str">
        <f t="shared" si="47"/>
        <v>Medium</v>
      </c>
    </row>
    <row r="730" spans="1:19" x14ac:dyDescent="0.35">
      <c r="A730" t="s">
        <v>170</v>
      </c>
      <c r="B730">
        <v>71</v>
      </c>
      <c r="C730" t="str">
        <f t="shared" si="44"/>
        <v>66-69</v>
      </c>
      <c r="D730" t="s">
        <v>14</v>
      </c>
      <c r="E730" t="s">
        <v>28</v>
      </c>
      <c r="F730">
        <v>26.01</v>
      </c>
      <c r="G730">
        <v>10</v>
      </c>
      <c r="H730">
        <f>Table1[[#This Row],[total_orders]]*Table1[[#This Row],[avg_order_value]]</f>
        <v>260.10000000000002</v>
      </c>
      <c r="I730">
        <v>255</v>
      </c>
      <c r="J730">
        <v>0</v>
      </c>
      <c r="K730" t="s">
        <v>29</v>
      </c>
      <c r="L730">
        <v>83.8</v>
      </c>
      <c r="M730" t="str">
        <f t="shared" si="45"/>
        <v>High</v>
      </c>
      <c r="N730" s="1">
        <v>45695</v>
      </c>
      <c r="O730" s="1" t="str">
        <f>IF(YEAR(Table1[[#This Row],[customer_since]])&gt;=2023, "New",IF(YEAR(Table1[[#This Row],[customer_since]])&gt;=2021, "Medium", "Long term"))</f>
        <v>New</v>
      </c>
      <c r="P730">
        <v>66</v>
      </c>
      <c r="Q730" t="str">
        <f t="shared" si="46"/>
        <v>Medium</v>
      </c>
      <c r="R730">
        <v>0.61</v>
      </c>
      <c r="S730" t="str">
        <f t="shared" si="47"/>
        <v>High</v>
      </c>
    </row>
    <row r="731" spans="1:19" x14ac:dyDescent="0.35">
      <c r="A731" t="s">
        <v>2328</v>
      </c>
      <c r="B731">
        <v>34</v>
      </c>
      <c r="C731" t="str">
        <f t="shared" si="44"/>
        <v>26-35</v>
      </c>
      <c r="D731" t="s">
        <v>21</v>
      </c>
      <c r="E731" t="s">
        <v>35</v>
      </c>
      <c r="F731">
        <v>32.770000000000003</v>
      </c>
      <c r="G731">
        <v>7</v>
      </c>
      <c r="H731">
        <f>Table1[[#This Row],[total_orders]]*Table1[[#This Row],[avg_order_value]]</f>
        <v>229.39000000000001</v>
      </c>
      <c r="I731">
        <v>115</v>
      </c>
      <c r="J731">
        <v>0</v>
      </c>
      <c r="K731" t="s">
        <v>16</v>
      </c>
      <c r="L731">
        <v>66.400000000000006</v>
      </c>
      <c r="M731" t="str">
        <f t="shared" si="45"/>
        <v>High</v>
      </c>
      <c r="N731" s="1">
        <v>45196</v>
      </c>
      <c r="O731" s="1" t="str">
        <f>IF(YEAR(Table1[[#This Row],[customer_since]])&gt;=2023, "New",IF(YEAR(Table1[[#This Row],[customer_since]])&gt;=2021, "Medium", "Long term"))</f>
        <v>New</v>
      </c>
      <c r="P731">
        <v>89</v>
      </c>
      <c r="Q731" t="str">
        <f t="shared" si="46"/>
        <v>High</v>
      </c>
      <c r="R731">
        <v>0.59</v>
      </c>
      <c r="S731" t="str">
        <f t="shared" si="47"/>
        <v>High</v>
      </c>
    </row>
    <row r="732" spans="1:19" x14ac:dyDescent="0.35">
      <c r="A732" t="s">
        <v>1013</v>
      </c>
      <c r="B732">
        <v>25</v>
      </c>
      <c r="C732" t="str">
        <f t="shared" si="44"/>
        <v>18-25</v>
      </c>
      <c r="D732" t="s">
        <v>21</v>
      </c>
      <c r="E732" t="s">
        <v>22</v>
      </c>
      <c r="F732">
        <v>99.86</v>
      </c>
      <c r="G732">
        <v>10</v>
      </c>
      <c r="H732">
        <f>Table1[[#This Row],[total_orders]]*Table1[[#This Row],[avg_order_value]]</f>
        <v>998.6</v>
      </c>
      <c r="I732">
        <v>316</v>
      </c>
      <c r="J732">
        <v>0</v>
      </c>
      <c r="K732" t="s">
        <v>16</v>
      </c>
      <c r="L732">
        <v>51.4</v>
      </c>
      <c r="M732" t="str">
        <f t="shared" si="45"/>
        <v>High</v>
      </c>
      <c r="N732" s="1">
        <v>45439</v>
      </c>
      <c r="O732" s="1" t="str">
        <f>IF(YEAR(Table1[[#This Row],[customer_since]])&gt;=2023, "New",IF(YEAR(Table1[[#This Row],[customer_since]])&gt;=2021, "Medium", "Long term"))</f>
        <v>New</v>
      </c>
      <c r="P732">
        <v>2</v>
      </c>
      <c r="Q732" t="str">
        <f t="shared" si="46"/>
        <v>Low</v>
      </c>
      <c r="R732">
        <v>0.43</v>
      </c>
      <c r="S732" t="str">
        <f t="shared" si="47"/>
        <v>Medium</v>
      </c>
    </row>
    <row r="733" spans="1:19" x14ac:dyDescent="0.35">
      <c r="A733" t="s">
        <v>3470</v>
      </c>
      <c r="B733">
        <v>37</v>
      </c>
      <c r="C733" t="str">
        <f t="shared" si="44"/>
        <v>36-45</v>
      </c>
      <c r="D733" t="s">
        <v>14</v>
      </c>
      <c r="E733" t="s">
        <v>35</v>
      </c>
      <c r="F733">
        <v>43.78</v>
      </c>
      <c r="G733">
        <v>10</v>
      </c>
      <c r="H733">
        <f>Table1[[#This Row],[total_orders]]*Table1[[#This Row],[avg_order_value]]</f>
        <v>437.8</v>
      </c>
      <c r="I733">
        <v>226</v>
      </c>
      <c r="J733">
        <v>0</v>
      </c>
      <c r="K733" t="s">
        <v>40</v>
      </c>
      <c r="L733">
        <v>93.8</v>
      </c>
      <c r="M733" t="str">
        <f t="shared" si="45"/>
        <v>High</v>
      </c>
      <c r="N733" s="1">
        <v>45397</v>
      </c>
      <c r="O733" s="1" t="str">
        <f>IF(YEAR(Table1[[#This Row],[customer_since]])&gt;=2023, "New",IF(YEAR(Table1[[#This Row],[customer_since]])&gt;=2021, "Medium", "Long term"))</f>
        <v>New</v>
      </c>
      <c r="P733">
        <v>14</v>
      </c>
      <c r="Q733" t="str">
        <f t="shared" si="46"/>
        <v>Low</v>
      </c>
      <c r="R733">
        <v>0.48</v>
      </c>
      <c r="S733" t="str">
        <f t="shared" si="47"/>
        <v>Medium</v>
      </c>
    </row>
    <row r="734" spans="1:19" x14ac:dyDescent="0.35">
      <c r="A734" t="s">
        <v>1239</v>
      </c>
      <c r="B734">
        <v>41</v>
      </c>
      <c r="C734" t="str">
        <f t="shared" si="44"/>
        <v>36-45</v>
      </c>
      <c r="D734" t="s">
        <v>25</v>
      </c>
      <c r="E734" t="s">
        <v>15</v>
      </c>
      <c r="F734">
        <v>156.54</v>
      </c>
      <c r="G734">
        <v>12</v>
      </c>
      <c r="H734">
        <f>Table1[[#This Row],[total_orders]]*Table1[[#This Row],[avg_order_value]]</f>
        <v>1878.48</v>
      </c>
      <c r="I734">
        <v>76</v>
      </c>
      <c r="J734">
        <v>0</v>
      </c>
      <c r="K734" t="s">
        <v>19</v>
      </c>
      <c r="L734">
        <v>78.8</v>
      </c>
      <c r="M734" t="str">
        <f t="shared" si="45"/>
        <v>High</v>
      </c>
      <c r="N734" s="1">
        <v>44588</v>
      </c>
      <c r="O734" s="1" t="str">
        <f>IF(YEAR(Table1[[#This Row],[customer_since]])&gt;=2023, "New",IF(YEAR(Table1[[#This Row],[customer_since]])&gt;=2021, "Medium", "Long term"))</f>
        <v>Medium</v>
      </c>
      <c r="P734">
        <v>34</v>
      </c>
      <c r="Q734" t="str">
        <f t="shared" si="46"/>
        <v>Medium</v>
      </c>
      <c r="R734">
        <v>0.22</v>
      </c>
      <c r="S734" t="str">
        <f t="shared" si="47"/>
        <v>Medium</v>
      </c>
    </row>
    <row r="735" spans="1:19" x14ac:dyDescent="0.35">
      <c r="A735" t="s">
        <v>1239</v>
      </c>
      <c r="B735">
        <v>50</v>
      </c>
      <c r="C735" t="str">
        <f t="shared" si="44"/>
        <v>46-55</v>
      </c>
      <c r="D735" t="s">
        <v>21</v>
      </c>
      <c r="E735" t="s">
        <v>15</v>
      </c>
      <c r="F735">
        <v>165.25</v>
      </c>
      <c r="G735">
        <v>15</v>
      </c>
      <c r="H735">
        <f>Table1[[#This Row],[total_orders]]*Table1[[#This Row],[avg_order_value]]</f>
        <v>2478.75</v>
      </c>
      <c r="I735">
        <v>232</v>
      </c>
      <c r="J735">
        <v>0</v>
      </c>
      <c r="K735" t="s">
        <v>19</v>
      </c>
      <c r="L735">
        <v>50.8</v>
      </c>
      <c r="M735" t="str">
        <f t="shared" si="45"/>
        <v>High</v>
      </c>
      <c r="N735" s="1">
        <v>45456</v>
      </c>
      <c r="O735" s="1" t="str">
        <f>IF(YEAR(Table1[[#This Row],[customer_since]])&gt;=2023, "New",IF(YEAR(Table1[[#This Row],[customer_since]])&gt;=2021, "Medium", "Long term"))</f>
        <v>New</v>
      </c>
      <c r="P735">
        <v>3</v>
      </c>
      <c r="Q735" t="str">
        <f t="shared" si="46"/>
        <v>Low</v>
      </c>
      <c r="R735">
        <v>0.05</v>
      </c>
      <c r="S735" t="str">
        <f t="shared" si="47"/>
        <v>Low</v>
      </c>
    </row>
    <row r="736" spans="1:19" x14ac:dyDescent="0.35">
      <c r="A736" t="s">
        <v>1604</v>
      </c>
      <c r="B736">
        <v>71</v>
      </c>
      <c r="C736" t="str">
        <f t="shared" si="44"/>
        <v>66-69</v>
      </c>
      <c r="D736" t="s">
        <v>21</v>
      </c>
      <c r="E736" t="s">
        <v>15</v>
      </c>
      <c r="F736">
        <v>135.57</v>
      </c>
      <c r="G736">
        <v>15</v>
      </c>
      <c r="H736">
        <f>Table1[[#This Row],[total_orders]]*Table1[[#This Row],[avg_order_value]]</f>
        <v>2033.55</v>
      </c>
      <c r="I736">
        <v>39</v>
      </c>
      <c r="J736">
        <v>0</v>
      </c>
      <c r="K736" t="s">
        <v>40</v>
      </c>
      <c r="L736">
        <v>69.900000000000006</v>
      </c>
      <c r="M736" t="str">
        <f t="shared" si="45"/>
        <v>High</v>
      </c>
      <c r="N736" s="1">
        <v>45408</v>
      </c>
      <c r="O736" s="1" t="str">
        <f>IF(YEAR(Table1[[#This Row],[customer_since]])&gt;=2023, "New",IF(YEAR(Table1[[#This Row],[customer_since]])&gt;=2021, "Medium", "Long term"))</f>
        <v>New</v>
      </c>
      <c r="P736">
        <v>91</v>
      </c>
      <c r="Q736" t="str">
        <f t="shared" si="46"/>
        <v>High</v>
      </c>
      <c r="R736">
        <v>0.33</v>
      </c>
      <c r="S736" t="str">
        <f t="shared" si="47"/>
        <v>Medium</v>
      </c>
    </row>
    <row r="737" spans="1:19" x14ac:dyDescent="0.35">
      <c r="A737" t="s">
        <v>1604</v>
      </c>
      <c r="B737">
        <v>37</v>
      </c>
      <c r="C737" t="str">
        <f t="shared" si="44"/>
        <v>36-45</v>
      </c>
      <c r="D737" t="s">
        <v>25</v>
      </c>
      <c r="E737" t="s">
        <v>22</v>
      </c>
      <c r="G737">
        <v>7</v>
      </c>
      <c r="H737">
        <f>Table1[[#This Row],[total_orders]]*Table1[[#This Row],[avg_order_value]]</f>
        <v>0</v>
      </c>
      <c r="I737">
        <v>69</v>
      </c>
      <c r="J737">
        <v>0</v>
      </c>
      <c r="K737" t="s">
        <v>40</v>
      </c>
      <c r="L737">
        <v>32.6</v>
      </c>
      <c r="M737" t="str">
        <f t="shared" si="45"/>
        <v>Medium</v>
      </c>
      <c r="N737" s="1">
        <v>45657</v>
      </c>
      <c r="O737" s="1" t="str">
        <f>IF(YEAR(Table1[[#This Row],[customer_since]])&gt;=2023, "New",IF(YEAR(Table1[[#This Row],[customer_since]])&gt;=2021, "Medium", "Long term"))</f>
        <v>New</v>
      </c>
      <c r="P737">
        <v>56</v>
      </c>
      <c r="Q737" t="str">
        <f t="shared" si="46"/>
        <v>Medium</v>
      </c>
      <c r="R737">
        <v>0.05</v>
      </c>
      <c r="S737" t="str">
        <f t="shared" si="47"/>
        <v>Low</v>
      </c>
    </row>
    <row r="738" spans="1:19" x14ac:dyDescent="0.35">
      <c r="A738" t="s">
        <v>3099</v>
      </c>
      <c r="B738">
        <v>79</v>
      </c>
      <c r="C738" t="str">
        <f t="shared" si="44"/>
        <v>66-69</v>
      </c>
      <c r="D738" t="s">
        <v>21</v>
      </c>
      <c r="E738" t="s">
        <v>44</v>
      </c>
      <c r="F738">
        <v>54.96</v>
      </c>
      <c r="G738">
        <v>10</v>
      </c>
      <c r="H738">
        <f>Table1[[#This Row],[total_orders]]*Table1[[#This Row],[avg_order_value]]</f>
        <v>549.6</v>
      </c>
      <c r="I738">
        <v>292</v>
      </c>
      <c r="J738">
        <v>0</v>
      </c>
      <c r="K738" t="s">
        <v>29</v>
      </c>
      <c r="L738">
        <v>98.9</v>
      </c>
      <c r="M738" t="str">
        <f t="shared" si="45"/>
        <v>High</v>
      </c>
      <c r="N738" s="1">
        <v>45399</v>
      </c>
      <c r="O738" s="1" t="str">
        <f>IF(YEAR(Table1[[#This Row],[customer_since]])&gt;=2023, "New",IF(YEAR(Table1[[#This Row],[customer_since]])&gt;=2021, "Medium", "Long term"))</f>
        <v>New</v>
      </c>
      <c r="P738">
        <v>10</v>
      </c>
      <c r="Q738" t="str">
        <f t="shared" si="46"/>
        <v>Low</v>
      </c>
      <c r="R738">
        <v>0.22</v>
      </c>
      <c r="S738" t="str">
        <f t="shared" si="47"/>
        <v>Medium</v>
      </c>
    </row>
    <row r="739" spans="1:19" x14ac:dyDescent="0.35">
      <c r="A739" t="s">
        <v>534</v>
      </c>
      <c r="B739">
        <v>50</v>
      </c>
      <c r="C739" t="str">
        <f t="shared" si="44"/>
        <v>46-55</v>
      </c>
      <c r="D739" t="s">
        <v>14</v>
      </c>
      <c r="E739" t="s">
        <v>35</v>
      </c>
      <c r="F739">
        <v>123.2</v>
      </c>
      <c r="G739">
        <v>9</v>
      </c>
      <c r="H739">
        <f>Table1[[#This Row],[total_orders]]*Table1[[#This Row],[avg_order_value]]</f>
        <v>1108.8</v>
      </c>
      <c r="I739">
        <v>321</v>
      </c>
      <c r="J739">
        <v>0</v>
      </c>
      <c r="K739" t="s">
        <v>23</v>
      </c>
      <c r="L739">
        <v>51.4</v>
      </c>
      <c r="M739" t="str">
        <f t="shared" si="45"/>
        <v>High</v>
      </c>
      <c r="N739" s="1">
        <v>44684</v>
      </c>
      <c r="O739" s="1" t="str">
        <f>IF(YEAR(Table1[[#This Row],[customer_since]])&gt;=2023, "New",IF(YEAR(Table1[[#This Row],[customer_since]])&gt;=2021, "Medium", "Long term"))</f>
        <v>Medium</v>
      </c>
      <c r="P739">
        <v>44</v>
      </c>
      <c r="Q739" t="str">
        <f t="shared" si="46"/>
        <v>Medium</v>
      </c>
      <c r="R739">
        <v>0.26</v>
      </c>
      <c r="S739" t="str">
        <f t="shared" si="47"/>
        <v>Medium</v>
      </c>
    </row>
    <row r="740" spans="1:19" x14ac:dyDescent="0.35">
      <c r="A740" t="s">
        <v>2193</v>
      </c>
      <c r="B740">
        <v>58</v>
      </c>
      <c r="C740" t="str">
        <f t="shared" si="44"/>
        <v>55-65</v>
      </c>
      <c r="D740" t="s">
        <v>25</v>
      </c>
      <c r="E740" t="s">
        <v>52</v>
      </c>
      <c r="F740">
        <v>141.5</v>
      </c>
      <c r="G740">
        <v>11</v>
      </c>
      <c r="H740">
        <f>Table1[[#This Row],[total_orders]]*Table1[[#This Row],[avg_order_value]]</f>
        <v>1556.5</v>
      </c>
      <c r="I740">
        <v>65</v>
      </c>
      <c r="J740">
        <v>0</v>
      </c>
      <c r="K740" t="s">
        <v>29</v>
      </c>
      <c r="L740">
        <v>24</v>
      </c>
      <c r="M740" t="str">
        <f t="shared" si="45"/>
        <v>Medium</v>
      </c>
      <c r="N740" s="1">
        <v>44869</v>
      </c>
      <c r="O740" s="1" t="str">
        <f>IF(YEAR(Table1[[#This Row],[customer_since]])&gt;=2023, "New",IF(YEAR(Table1[[#This Row],[customer_since]])&gt;=2021, "Medium", "Long term"))</f>
        <v>Medium</v>
      </c>
      <c r="P740">
        <v>48</v>
      </c>
      <c r="Q740" t="str">
        <f t="shared" si="46"/>
        <v>Medium</v>
      </c>
      <c r="R740">
        <v>0.45</v>
      </c>
      <c r="S740" t="str">
        <f t="shared" si="47"/>
        <v>Medium</v>
      </c>
    </row>
    <row r="741" spans="1:19" x14ac:dyDescent="0.35">
      <c r="A741" t="s">
        <v>664</v>
      </c>
      <c r="B741">
        <v>27</v>
      </c>
      <c r="C741" t="str">
        <f t="shared" si="44"/>
        <v>26-35</v>
      </c>
      <c r="D741" t="s">
        <v>21</v>
      </c>
      <c r="E741" t="s">
        <v>35</v>
      </c>
      <c r="F741">
        <v>145.47999999999999</v>
      </c>
      <c r="G741">
        <v>15</v>
      </c>
      <c r="H741">
        <f>Table1[[#This Row],[total_orders]]*Table1[[#This Row],[avg_order_value]]</f>
        <v>2182.1999999999998</v>
      </c>
      <c r="I741">
        <v>61</v>
      </c>
      <c r="J741">
        <v>0</v>
      </c>
      <c r="K741" t="s">
        <v>16</v>
      </c>
      <c r="L741">
        <v>34.1</v>
      </c>
      <c r="M741" t="str">
        <f t="shared" si="45"/>
        <v>Medium</v>
      </c>
      <c r="N741" s="1">
        <v>45116</v>
      </c>
      <c r="O741" s="1" t="str">
        <f>IF(YEAR(Table1[[#This Row],[customer_since]])&gt;=2023, "New",IF(YEAR(Table1[[#This Row],[customer_since]])&gt;=2021, "Medium", "Long term"))</f>
        <v>New</v>
      </c>
      <c r="P741">
        <v>66</v>
      </c>
      <c r="Q741" t="str">
        <f t="shared" si="46"/>
        <v>Medium</v>
      </c>
      <c r="R741">
        <v>0.21</v>
      </c>
      <c r="S741" t="str">
        <f t="shared" si="47"/>
        <v>Medium</v>
      </c>
    </row>
    <row r="742" spans="1:19" x14ac:dyDescent="0.35">
      <c r="A742" t="s">
        <v>1069</v>
      </c>
      <c r="B742">
        <v>57</v>
      </c>
      <c r="C742" t="str">
        <f t="shared" si="44"/>
        <v>55-65</v>
      </c>
      <c r="D742" t="s">
        <v>14</v>
      </c>
      <c r="E742" t="s">
        <v>28</v>
      </c>
      <c r="F742">
        <v>21.41</v>
      </c>
      <c r="G742">
        <v>10</v>
      </c>
      <c r="H742">
        <f>Table1[[#This Row],[total_orders]]*Table1[[#This Row],[avg_order_value]]</f>
        <v>214.1</v>
      </c>
      <c r="I742">
        <v>334</v>
      </c>
      <c r="J742">
        <v>0</v>
      </c>
      <c r="K742" t="s">
        <v>40</v>
      </c>
      <c r="L742">
        <v>98.3</v>
      </c>
      <c r="M742" t="str">
        <f t="shared" si="45"/>
        <v>High</v>
      </c>
      <c r="N742" s="1">
        <v>44327</v>
      </c>
      <c r="O742" s="1" t="str">
        <f>IF(YEAR(Table1[[#This Row],[customer_since]])&gt;=2023, "New",IF(YEAR(Table1[[#This Row],[customer_since]])&gt;=2021, "Medium", "Long term"))</f>
        <v>Medium</v>
      </c>
      <c r="P742">
        <v>62</v>
      </c>
      <c r="Q742" t="str">
        <f t="shared" si="46"/>
        <v>Medium</v>
      </c>
      <c r="R742">
        <v>0.52</v>
      </c>
      <c r="S742" t="str">
        <f t="shared" si="47"/>
        <v>High</v>
      </c>
    </row>
    <row r="743" spans="1:19" x14ac:dyDescent="0.35">
      <c r="A743" t="s">
        <v>2848</v>
      </c>
      <c r="B743">
        <v>21</v>
      </c>
      <c r="C743" t="str">
        <f t="shared" si="44"/>
        <v>18-25</v>
      </c>
      <c r="D743" t="s">
        <v>25</v>
      </c>
      <c r="E743" t="s">
        <v>52</v>
      </c>
      <c r="F743">
        <v>66.69</v>
      </c>
      <c r="G743">
        <v>6</v>
      </c>
      <c r="H743">
        <f>Table1[[#This Row],[total_orders]]*Table1[[#This Row],[avg_order_value]]</f>
        <v>400.14</v>
      </c>
      <c r="I743">
        <v>161</v>
      </c>
      <c r="J743">
        <v>0</v>
      </c>
      <c r="K743" t="s">
        <v>16</v>
      </c>
      <c r="L743">
        <v>12.6</v>
      </c>
      <c r="M743" t="str">
        <f t="shared" si="45"/>
        <v>Low</v>
      </c>
      <c r="N743" s="1">
        <v>44373</v>
      </c>
      <c r="O743" s="1" t="str">
        <f>IF(YEAR(Table1[[#This Row],[customer_since]])&gt;=2023, "New",IF(YEAR(Table1[[#This Row],[customer_since]])&gt;=2021, "Medium", "Long term"))</f>
        <v>Medium</v>
      </c>
      <c r="P743">
        <v>57</v>
      </c>
      <c r="Q743" t="str">
        <f t="shared" si="46"/>
        <v>Medium</v>
      </c>
      <c r="R743">
        <v>0.34</v>
      </c>
      <c r="S743" t="str">
        <f t="shared" si="47"/>
        <v>Medium</v>
      </c>
    </row>
    <row r="744" spans="1:19" x14ac:dyDescent="0.35">
      <c r="A744" t="s">
        <v>3077</v>
      </c>
      <c r="B744">
        <v>24</v>
      </c>
      <c r="C744" t="str">
        <f t="shared" si="44"/>
        <v>18-25</v>
      </c>
      <c r="D744" t="s">
        <v>21</v>
      </c>
      <c r="E744" t="s">
        <v>15</v>
      </c>
      <c r="F744">
        <v>229.79</v>
      </c>
      <c r="G744">
        <v>11</v>
      </c>
      <c r="H744">
        <f>Table1[[#This Row],[total_orders]]*Table1[[#This Row],[avg_order_value]]</f>
        <v>2527.69</v>
      </c>
      <c r="I744">
        <v>240</v>
      </c>
      <c r="J744">
        <v>0</v>
      </c>
      <c r="K744" t="s">
        <v>40</v>
      </c>
      <c r="L744">
        <v>63.7</v>
      </c>
      <c r="M744" t="str">
        <f t="shared" si="45"/>
        <v>High</v>
      </c>
      <c r="N744" s="1">
        <v>44100</v>
      </c>
      <c r="O744" s="1" t="str">
        <f>IF(YEAR(Table1[[#This Row],[customer_since]])&gt;=2023, "New",IF(YEAR(Table1[[#This Row],[customer_since]])&gt;=2021, "Medium", "Long term"))</f>
        <v>Long term</v>
      </c>
      <c r="P744">
        <v>96</v>
      </c>
      <c r="Q744" t="str">
        <f t="shared" si="46"/>
        <v>High</v>
      </c>
      <c r="R744">
        <v>0.33</v>
      </c>
      <c r="S744" t="str">
        <f t="shared" si="47"/>
        <v>Medium</v>
      </c>
    </row>
    <row r="745" spans="1:19" x14ac:dyDescent="0.35">
      <c r="A745" t="s">
        <v>1107</v>
      </c>
      <c r="B745">
        <v>66</v>
      </c>
      <c r="C745" t="str">
        <f t="shared" si="44"/>
        <v>66-69</v>
      </c>
      <c r="D745" t="s">
        <v>14</v>
      </c>
      <c r="E745" t="s">
        <v>44</v>
      </c>
      <c r="F745">
        <v>69.95</v>
      </c>
      <c r="G745">
        <v>16</v>
      </c>
      <c r="H745">
        <f>Table1[[#This Row],[total_orders]]*Table1[[#This Row],[avg_order_value]]</f>
        <v>1119.2</v>
      </c>
      <c r="I745">
        <v>105</v>
      </c>
      <c r="J745">
        <v>0</v>
      </c>
      <c r="K745" t="s">
        <v>16</v>
      </c>
      <c r="L745">
        <v>46.1</v>
      </c>
      <c r="M745" t="str">
        <f t="shared" si="45"/>
        <v>Medium</v>
      </c>
      <c r="N745" s="1">
        <v>44341</v>
      </c>
      <c r="O745" s="1" t="str">
        <f>IF(YEAR(Table1[[#This Row],[customer_since]])&gt;=2023, "New",IF(YEAR(Table1[[#This Row],[customer_since]])&gt;=2021, "Medium", "Long term"))</f>
        <v>Medium</v>
      </c>
      <c r="P745">
        <v>68</v>
      </c>
      <c r="Q745" t="str">
        <f t="shared" si="46"/>
        <v>High</v>
      </c>
      <c r="R745">
        <v>0.23</v>
      </c>
      <c r="S745" t="str">
        <f t="shared" si="47"/>
        <v>Medium</v>
      </c>
    </row>
    <row r="746" spans="1:19" x14ac:dyDescent="0.35">
      <c r="A746" t="s">
        <v>811</v>
      </c>
      <c r="B746">
        <v>63</v>
      </c>
      <c r="C746" t="str">
        <f t="shared" si="44"/>
        <v>55-65</v>
      </c>
      <c r="D746" t="s">
        <v>14</v>
      </c>
      <c r="E746" t="s">
        <v>52</v>
      </c>
      <c r="F746">
        <v>113.72</v>
      </c>
      <c r="G746">
        <v>11</v>
      </c>
      <c r="H746">
        <f>Table1[[#This Row],[total_orders]]*Table1[[#This Row],[avg_order_value]]</f>
        <v>1250.92</v>
      </c>
      <c r="I746">
        <v>19</v>
      </c>
      <c r="J746">
        <v>0</v>
      </c>
      <c r="K746" t="s">
        <v>16</v>
      </c>
      <c r="L746">
        <v>7.1</v>
      </c>
      <c r="M746" t="str">
        <f t="shared" si="45"/>
        <v>Low</v>
      </c>
      <c r="N746" s="1">
        <v>44700</v>
      </c>
      <c r="O746" s="1" t="str">
        <f>IF(YEAR(Table1[[#This Row],[customer_since]])&gt;=2023, "New",IF(YEAR(Table1[[#This Row],[customer_since]])&gt;=2021, "Medium", "Long term"))</f>
        <v>Medium</v>
      </c>
      <c r="P746">
        <v>43</v>
      </c>
      <c r="Q746" t="str">
        <f t="shared" si="46"/>
        <v>Medium</v>
      </c>
      <c r="R746">
        <v>0.42</v>
      </c>
      <c r="S746" t="str">
        <f t="shared" si="47"/>
        <v>Medium</v>
      </c>
    </row>
    <row r="747" spans="1:19" x14ac:dyDescent="0.35">
      <c r="A747" t="s">
        <v>811</v>
      </c>
      <c r="B747">
        <v>50</v>
      </c>
      <c r="C747" t="str">
        <f t="shared" si="44"/>
        <v>46-55</v>
      </c>
      <c r="D747" t="s">
        <v>21</v>
      </c>
      <c r="E747" t="s">
        <v>26</v>
      </c>
      <c r="F747">
        <v>203.07</v>
      </c>
      <c r="G747">
        <v>15</v>
      </c>
      <c r="H747">
        <f>Table1[[#This Row],[total_orders]]*Table1[[#This Row],[avg_order_value]]</f>
        <v>3046.0499999999997</v>
      </c>
      <c r="I747">
        <v>62</v>
      </c>
      <c r="J747">
        <v>0</v>
      </c>
      <c r="K747" t="s">
        <v>29</v>
      </c>
      <c r="L747">
        <v>11.1</v>
      </c>
      <c r="M747" t="str">
        <f t="shared" si="45"/>
        <v>Low</v>
      </c>
      <c r="N747" s="1">
        <v>44107</v>
      </c>
      <c r="O747" s="1" t="str">
        <f>IF(YEAR(Table1[[#This Row],[customer_since]])&gt;=2023, "New",IF(YEAR(Table1[[#This Row],[customer_since]])&gt;=2021, "Medium", "Long term"))</f>
        <v>Long term</v>
      </c>
      <c r="P747">
        <v>72</v>
      </c>
      <c r="Q747" t="str">
        <f t="shared" si="46"/>
        <v>High</v>
      </c>
      <c r="R747">
        <v>0.04</v>
      </c>
      <c r="S747" t="str">
        <f t="shared" si="47"/>
        <v>Low</v>
      </c>
    </row>
    <row r="748" spans="1:19" x14ac:dyDescent="0.35">
      <c r="A748" t="s">
        <v>1626</v>
      </c>
      <c r="B748">
        <v>45</v>
      </c>
      <c r="C748" t="str">
        <f t="shared" si="44"/>
        <v>36-45</v>
      </c>
      <c r="D748" t="s">
        <v>14</v>
      </c>
      <c r="E748" t="s">
        <v>52</v>
      </c>
      <c r="F748">
        <v>96.4</v>
      </c>
      <c r="G748">
        <v>7</v>
      </c>
      <c r="H748">
        <f>Table1[[#This Row],[total_orders]]*Table1[[#This Row],[avg_order_value]]</f>
        <v>674.80000000000007</v>
      </c>
      <c r="I748">
        <v>12</v>
      </c>
      <c r="J748">
        <v>0</v>
      </c>
      <c r="K748" t="s">
        <v>23</v>
      </c>
      <c r="L748">
        <v>59.3</v>
      </c>
      <c r="M748" t="str">
        <f t="shared" si="45"/>
        <v>High</v>
      </c>
      <c r="N748" s="1">
        <v>44309</v>
      </c>
      <c r="O748" s="1" t="str">
        <f>IF(YEAR(Table1[[#This Row],[customer_since]])&gt;=2023, "New",IF(YEAR(Table1[[#This Row],[customer_since]])&gt;=2021, "Medium", "Long term"))</f>
        <v>Medium</v>
      </c>
      <c r="P748">
        <v>17</v>
      </c>
      <c r="Q748" t="str">
        <f t="shared" si="46"/>
        <v>Low</v>
      </c>
      <c r="R748">
        <v>0.3</v>
      </c>
      <c r="S748" t="str">
        <f t="shared" si="47"/>
        <v>Medium</v>
      </c>
    </row>
    <row r="749" spans="1:19" x14ac:dyDescent="0.35">
      <c r="A749" t="s">
        <v>2154</v>
      </c>
      <c r="B749">
        <v>56</v>
      </c>
      <c r="C749" t="str">
        <f t="shared" si="44"/>
        <v>55-65</v>
      </c>
      <c r="D749" t="s">
        <v>14</v>
      </c>
      <c r="E749" t="s">
        <v>50</v>
      </c>
      <c r="F749">
        <v>105.01</v>
      </c>
      <c r="G749">
        <v>5</v>
      </c>
      <c r="H749">
        <f>Table1[[#This Row],[total_orders]]*Table1[[#This Row],[avg_order_value]]</f>
        <v>525.05000000000007</v>
      </c>
      <c r="I749">
        <v>73</v>
      </c>
      <c r="J749">
        <v>0</v>
      </c>
      <c r="K749" t="s">
        <v>16</v>
      </c>
      <c r="L749">
        <v>89.1</v>
      </c>
      <c r="M749" t="str">
        <f t="shared" si="45"/>
        <v>High</v>
      </c>
      <c r="N749" s="1">
        <v>44595</v>
      </c>
      <c r="O749" s="1" t="str">
        <f>IF(YEAR(Table1[[#This Row],[customer_since]])&gt;=2023, "New",IF(YEAR(Table1[[#This Row],[customer_since]])&gt;=2021, "Medium", "Long term"))</f>
        <v>Medium</v>
      </c>
      <c r="P749">
        <v>74</v>
      </c>
      <c r="Q749" t="str">
        <f t="shared" si="46"/>
        <v>High</v>
      </c>
      <c r="R749">
        <v>0.23</v>
      </c>
      <c r="S749" t="str">
        <f t="shared" si="47"/>
        <v>Medium</v>
      </c>
    </row>
    <row r="750" spans="1:19" x14ac:dyDescent="0.35">
      <c r="A750" t="s">
        <v>576</v>
      </c>
      <c r="B750">
        <v>35</v>
      </c>
      <c r="C750" t="str">
        <f t="shared" si="44"/>
        <v>26-35</v>
      </c>
      <c r="D750" t="s">
        <v>21</v>
      </c>
      <c r="E750" t="s">
        <v>50</v>
      </c>
      <c r="F750">
        <v>200.67</v>
      </c>
      <c r="G750">
        <v>8</v>
      </c>
      <c r="H750">
        <f>Table1[[#This Row],[total_orders]]*Table1[[#This Row],[avg_order_value]]</f>
        <v>1605.36</v>
      </c>
      <c r="I750">
        <v>355</v>
      </c>
      <c r="J750">
        <v>0</v>
      </c>
      <c r="K750" t="s">
        <v>19</v>
      </c>
      <c r="L750">
        <v>50.8</v>
      </c>
      <c r="M750" t="str">
        <f t="shared" si="45"/>
        <v>High</v>
      </c>
      <c r="N750" s="1">
        <v>45019</v>
      </c>
      <c r="O750" s="1" t="str">
        <f>IF(YEAR(Table1[[#This Row],[customer_since]])&gt;=2023, "New",IF(YEAR(Table1[[#This Row],[customer_since]])&gt;=2021, "Medium", "Long term"))</f>
        <v>New</v>
      </c>
      <c r="P750">
        <v>26</v>
      </c>
      <c r="Q750" t="str">
        <f t="shared" si="46"/>
        <v>Low</v>
      </c>
      <c r="R750">
        <v>0.04</v>
      </c>
      <c r="S750" t="str">
        <f t="shared" si="47"/>
        <v>Low</v>
      </c>
    </row>
    <row r="751" spans="1:19" x14ac:dyDescent="0.35">
      <c r="A751" t="s">
        <v>576</v>
      </c>
      <c r="B751">
        <v>68</v>
      </c>
      <c r="C751" t="str">
        <f t="shared" si="44"/>
        <v>66-69</v>
      </c>
      <c r="D751" t="s">
        <v>21</v>
      </c>
      <c r="E751" t="s">
        <v>35</v>
      </c>
      <c r="F751">
        <v>168</v>
      </c>
      <c r="G751">
        <v>1</v>
      </c>
      <c r="H751">
        <f>Table1[[#This Row],[total_orders]]*Table1[[#This Row],[avg_order_value]]</f>
        <v>168</v>
      </c>
      <c r="I751">
        <v>10</v>
      </c>
      <c r="J751">
        <v>0</v>
      </c>
      <c r="K751" t="s">
        <v>40</v>
      </c>
      <c r="L751">
        <v>96.5</v>
      </c>
      <c r="M751" t="str">
        <f t="shared" si="45"/>
        <v>High</v>
      </c>
      <c r="N751" s="1">
        <v>44879</v>
      </c>
      <c r="O751" s="1" t="str">
        <f>IF(YEAR(Table1[[#This Row],[customer_since]])&gt;=2023, "New",IF(YEAR(Table1[[#This Row],[customer_since]])&gt;=2021, "Medium", "Long term"))</f>
        <v>Medium</v>
      </c>
      <c r="P751">
        <v>41</v>
      </c>
      <c r="Q751" t="str">
        <f t="shared" si="46"/>
        <v>Medium</v>
      </c>
      <c r="R751">
        <v>0.18</v>
      </c>
      <c r="S751" t="str">
        <f t="shared" si="47"/>
        <v>Low</v>
      </c>
    </row>
    <row r="752" spans="1:19" x14ac:dyDescent="0.35">
      <c r="A752" t="s">
        <v>2208</v>
      </c>
      <c r="B752">
        <v>45</v>
      </c>
      <c r="C752" t="str">
        <f t="shared" si="44"/>
        <v>36-45</v>
      </c>
      <c r="D752" t="s">
        <v>21</v>
      </c>
      <c r="E752" t="s">
        <v>35</v>
      </c>
      <c r="F752">
        <v>144.21</v>
      </c>
      <c r="G752">
        <v>10</v>
      </c>
      <c r="H752">
        <f>Table1[[#This Row],[total_orders]]*Table1[[#This Row],[avg_order_value]]</f>
        <v>1442.1000000000001</v>
      </c>
      <c r="I752">
        <v>192</v>
      </c>
      <c r="J752">
        <v>0</v>
      </c>
      <c r="K752" t="s">
        <v>40</v>
      </c>
      <c r="L752">
        <v>92</v>
      </c>
      <c r="M752" t="str">
        <f t="shared" si="45"/>
        <v>High</v>
      </c>
      <c r="N752" s="1">
        <v>44029</v>
      </c>
      <c r="O752" s="1" t="str">
        <f>IF(YEAR(Table1[[#This Row],[customer_since]])&gt;=2023, "New",IF(YEAR(Table1[[#This Row],[customer_since]])&gt;=2021, "Medium", "Long term"))</f>
        <v>Long term</v>
      </c>
      <c r="P752">
        <v>21</v>
      </c>
      <c r="Q752" t="str">
        <f t="shared" si="46"/>
        <v>Low</v>
      </c>
      <c r="R752">
        <v>0.27</v>
      </c>
      <c r="S752" t="str">
        <f t="shared" si="47"/>
        <v>Medium</v>
      </c>
    </row>
    <row r="753" spans="1:19" x14ac:dyDescent="0.35">
      <c r="A753" t="s">
        <v>2852</v>
      </c>
      <c r="B753">
        <v>30</v>
      </c>
      <c r="C753" t="str">
        <f t="shared" si="44"/>
        <v>26-35</v>
      </c>
      <c r="D753" t="s">
        <v>14</v>
      </c>
      <c r="E753" t="s">
        <v>50</v>
      </c>
      <c r="F753">
        <v>123.86</v>
      </c>
      <c r="G753">
        <v>6</v>
      </c>
      <c r="H753">
        <f>Table1[[#This Row],[total_orders]]*Table1[[#This Row],[avg_order_value]]</f>
        <v>743.16</v>
      </c>
      <c r="I753">
        <v>260</v>
      </c>
      <c r="J753">
        <v>0</v>
      </c>
      <c r="K753" t="s">
        <v>19</v>
      </c>
      <c r="L753">
        <v>9.8000000000000007</v>
      </c>
      <c r="M753" t="str">
        <f t="shared" si="45"/>
        <v>Low</v>
      </c>
      <c r="N753" s="1">
        <v>44297</v>
      </c>
      <c r="O753" s="1" t="str">
        <f>IF(YEAR(Table1[[#This Row],[customer_since]])&gt;=2023, "New",IF(YEAR(Table1[[#This Row],[customer_since]])&gt;=2021, "Medium", "Long term"))</f>
        <v>Medium</v>
      </c>
      <c r="P753">
        <v>20</v>
      </c>
      <c r="Q753" t="str">
        <f t="shared" si="46"/>
        <v>Low</v>
      </c>
      <c r="R753">
        <v>0.69</v>
      </c>
      <c r="S753" t="str">
        <f t="shared" si="47"/>
        <v>High</v>
      </c>
    </row>
    <row r="754" spans="1:19" x14ac:dyDescent="0.35">
      <c r="A754" t="s">
        <v>2705</v>
      </c>
      <c r="B754">
        <v>24</v>
      </c>
      <c r="C754" t="str">
        <f t="shared" si="44"/>
        <v>18-25</v>
      </c>
      <c r="D754" t="s">
        <v>21</v>
      </c>
      <c r="E754" t="s">
        <v>37</v>
      </c>
      <c r="F754">
        <v>48.37</v>
      </c>
      <c r="G754">
        <v>8</v>
      </c>
      <c r="H754">
        <f>Table1[[#This Row],[total_orders]]*Table1[[#This Row],[avg_order_value]]</f>
        <v>386.96</v>
      </c>
      <c r="I754">
        <v>11</v>
      </c>
      <c r="J754">
        <v>0</v>
      </c>
      <c r="K754" t="s">
        <v>29</v>
      </c>
      <c r="L754">
        <v>38.4</v>
      </c>
      <c r="M754" t="str">
        <f t="shared" si="45"/>
        <v>Medium</v>
      </c>
      <c r="N754" s="1">
        <v>45033</v>
      </c>
      <c r="O754" s="1" t="str">
        <f>IF(YEAR(Table1[[#This Row],[customer_since]])&gt;=2023, "New",IF(YEAR(Table1[[#This Row],[customer_since]])&gt;=2021, "Medium", "Long term"))</f>
        <v>New</v>
      </c>
      <c r="P754">
        <v>53</v>
      </c>
      <c r="Q754" t="str">
        <f t="shared" si="46"/>
        <v>Medium</v>
      </c>
      <c r="R754">
        <v>0.28000000000000003</v>
      </c>
      <c r="S754" t="str">
        <f t="shared" si="47"/>
        <v>Medium</v>
      </c>
    </row>
    <row r="755" spans="1:19" x14ac:dyDescent="0.35">
      <c r="A755" t="s">
        <v>2830</v>
      </c>
      <c r="B755">
        <v>27</v>
      </c>
      <c r="C755" t="str">
        <f t="shared" si="44"/>
        <v>26-35</v>
      </c>
      <c r="D755" t="s">
        <v>21</v>
      </c>
      <c r="E755" t="s">
        <v>50</v>
      </c>
      <c r="F755">
        <v>80.459999999999994</v>
      </c>
      <c r="G755">
        <v>8</v>
      </c>
      <c r="H755">
        <f>Table1[[#This Row],[total_orders]]*Table1[[#This Row],[avg_order_value]]</f>
        <v>643.67999999999995</v>
      </c>
      <c r="I755">
        <v>140</v>
      </c>
      <c r="J755">
        <v>0</v>
      </c>
      <c r="K755" t="s">
        <v>40</v>
      </c>
      <c r="L755">
        <v>45</v>
      </c>
      <c r="M755" t="str">
        <f t="shared" si="45"/>
        <v>Medium</v>
      </c>
      <c r="N755" s="1">
        <v>44428</v>
      </c>
      <c r="O755" s="1" t="str">
        <f>IF(YEAR(Table1[[#This Row],[customer_since]])&gt;=2023, "New",IF(YEAR(Table1[[#This Row],[customer_since]])&gt;=2021, "Medium", "Long term"))</f>
        <v>Medium</v>
      </c>
      <c r="P755">
        <v>76</v>
      </c>
      <c r="Q755" t="str">
        <f t="shared" si="46"/>
        <v>High</v>
      </c>
      <c r="R755">
        <v>0.2</v>
      </c>
      <c r="S755" t="str">
        <f t="shared" si="47"/>
        <v>Low</v>
      </c>
    </row>
    <row r="756" spans="1:19" x14ac:dyDescent="0.35">
      <c r="A756" t="s">
        <v>483</v>
      </c>
      <c r="B756">
        <v>70</v>
      </c>
      <c r="C756" t="str">
        <f t="shared" si="44"/>
        <v>66-69</v>
      </c>
      <c r="D756" t="s">
        <v>21</v>
      </c>
      <c r="E756" t="s">
        <v>35</v>
      </c>
      <c r="F756">
        <v>149.32</v>
      </c>
      <c r="G756">
        <v>12</v>
      </c>
      <c r="H756">
        <f>Table1[[#This Row],[total_orders]]*Table1[[#This Row],[avg_order_value]]</f>
        <v>1791.84</v>
      </c>
      <c r="I756">
        <v>54</v>
      </c>
      <c r="J756">
        <v>0</v>
      </c>
      <c r="K756" t="s">
        <v>16</v>
      </c>
      <c r="L756">
        <v>3.3</v>
      </c>
      <c r="M756" t="str">
        <f t="shared" si="45"/>
        <v>Low</v>
      </c>
      <c r="N756" s="1">
        <v>44818</v>
      </c>
      <c r="O756" s="1" t="str">
        <f>IF(YEAR(Table1[[#This Row],[customer_since]])&gt;=2023, "New",IF(YEAR(Table1[[#This Row],[customer_since]])&gt;=2021, "Medium", "Long term"))</f>
        <v>Medium</v>
      </c>
      <c r="P756">
        <v>9</v>
      </c>
      <c r="Q756" t="str">
        <f t="shared" si="46"/>
        <v>Low</v>
      </c>
      <c r="R756">
        <v>0.51</v>
      </c>
      <c r="S756" t="str">
        <f t="shared" si="47"/>
        <v>High</v>
      </c>
    </row>
    <row r="757" spans="1:19" x14ac:dyDescent="0.35">
      <c r="A757" t="s">
        <v>483</v>
      </c>
      <c r="B757">
        <v>23</v>
      </c>
      <c r="C757" t="str">
        <f t="shared" si="44"/>
        <v>18-25</v>
      </c>
      <c r="D757" t="s">
        <v>14</v>
      </c>
      <c r="E757" t="s">
        <v>35</v>
      </c>
      <c r="G757">
        <v>6</v>
      </c>
      <c r="H757">
        <f>Table1[[#This Row],[total_orders]]*Table1[[#This Row],[avg_order_value]]</f>
        <v>0</v>
      </c>
      <c r="I757">
        <v>209</v>
      </c>
      <c r="J757">
        <v>0</v>
      </c>
      <c r="K757" t="s">
        <v>29</v>
      </c>
      <c r="L757">
        <v>43.7</v>
      </c>
      <c r="M757" t="str">
        <f t="shared" si="45"/>
        <v>Medium</v>
      </c>
      <c r="N757" s="1">
        <v>44504</v>
      </c>
      <c r="O757" s="1" t="str">
        <f>IF(YEAR(Table1[[#This Row],[customer_since]])&gt;=2023, "New",IF(YEAR(Table1[[#This Row],[customer_since]])&gt;=2021, "Medium", "Long term"))</f>
        <v>Medium</v>
      </c>
      <c r="P757">
        <v>61</v>
      </c>
      <c r="Q757" t="str">
        <f t="shared" si="46"/>
        <v>Medium</v>
      </c>
      <c r="R757">
        <v>0.12</v>
      </c>
      <c r="S757" t="str">
        <f t="shared" si="47"/>
        <v>Low</v>
      </c>
    </row>
    <row r="758" spans="1:19" x14ac:dyDescent="0.35">
      <c r="A758" t="s">
        <v>3766</v>
      </c>
      <c r="B758">
        <v>19</v>
      </c>
      <c r="C758" t="str">
        <f t="shared" si="44"/>
        <v>18-25</v>
      </c>
      <c r="D758" t="s">
        <v>14</v>
      </c>
      <c r="E758" t="s">
        <v>35</v>
      </c>
      <c r="F758">
        <v>55.51</v>
      </c>
      <c r="G758">
        <v>6</v>
      </c>
      <c r="H758">
        <f>Table1[[#This Row],[total_orders]]*Table1[[#This Row],[avg_order_value]]</f>
        <v>333.06</v>
      </c>
      <c r="I758">
        <v>178</v>
      </c>
      <c r="J758">
        <v>0</v>
      </c>
      <c r="K758" t="s">
        <v>40</v>
      </c>
      <c r="L758">
        <v>99.6</v>
      </c>
      <c r="M758" t="str">
        <f t="shared" si="45"/>
        <v>High</v>
      </c>
      <c r="N758" s="1">
        <v>45755</v>
      </c>
      <c r="O758" s="1" t="str">
        <f>IF(YEAR(Table1[[#This Row],[customer_since]])&gt;=2023, "New",IF(YEAR(Table1[[#This Row],[customer_since]])&gt;=2021, "Medium", "Long term"))</f>
        <v>New</v>
      </c>
      <c r="P758">
        <v>29</v>
      </c>
      <c r="Q758" t="str">
        <f t="shared" si="46"/>
        <v>Low</v>
      </c>
      <c r="R758">
        <v>0.24</v>
      </c>
      <c r="S758" t="str">
        <f t="shared" si="47"/>
        <v>Medium</v>
      </c>
    </row>
    <row r="759" spans="1:19" x14ac:dyDescent="0.35">
      <c r="A759" t="s">
        <v>1543</v>
      </c>
      <c r="B759">
        <v>47</v>
      </c>
      <c r="C759" t="str">
        <f t="shared" si="44"/>
        <v>46-55</v>
      </c>
      <c r="D759" t="s">
        <v>14</v>
      </c>
      <c r="E759" t="s">
        <v>26</v>
      </c>
      <c r="F759">
        <v>93.99</v>
      </c>
      <c r="G759">
        <v>13</v>
      </c>
      <c r="H759">
        <f>Table1[[#This Row],[total_orders]]*Table1[[#This Row],[avg_order_value]]</f>
        <v>1221.8699999999999</v>
      </c>
      <c r="I759">
        <v>82</v>
      </c>
      <c r="J759">
        <v>0</v>
      </c>
      <c r="K759" t="s">
        <v>40</v>
      </c>
      <c r="L759">
        <v>0.1</v>
      </c>
      <c r="M759" t="str">
        <f t="shared" si="45"/>
        <v>Low</v>
      </c>
      <c r="N759" s="1">
        <v>44576</v>
      </c>
      <c r="O759" s="1" t="str">
        <f>IF(YEAR(Table1[[#This Row],[customer_since]])&gt;=2023, "New",IF(YEAR(Table1[[#This Row],[customer_since]])&gt;=2021, "Medium", "Long term"))</f>
        <v>Medium</v>
      </c>
      <c r="P759">
        <v>84</v>
      </c>
      <c r="Q759" t="str">
        <f t="shared" si="46"/>
        <v>High</v>
      </c>
      <c r="R759">
        <v>0.13</v>
      </c>
      <c r="S759" t="str">
        <f t="shared" si="47"/>
        <v>Low</v>
      </c>
    </row>
    <row r="760" spans="1:19" x14ac:dyDescent="0.35">
      <c r="A760" t="s">
        <v>1543</v>
      </c>
      <c r="B760">
        <v>38</v>
      </c>
      <c r="C760" t="str">
        <f t="shared" si="44"/>
        <v>36-45</v>
      </c>
      <c r="D760" t="s">
        <v>21</v>
      </c>
      <c r="E760" t="s">
        <v>15</v>
      </c>
      <c r="F760">
        <v>65.510000000000005</v>
      </c>
      <c r="G760">
        <v>10</v>
      </c>
      <c r="H760">
        <f>Table1[[#This Row],[total_orders]]*Table1[[#This Row],[avg_order_value]]</f>
        <v>655.1</v>
      </c>
      <c r="I760">
        <v>6</v>
      </c>
      <c r="J760">
        <v>0</v>
      </c>
      <c r="K760" t="s">
        <v>16</v>
      </c>
      <c r="L760">
        <v>32.700000000000003</v>
      </c>
      <c r="M760" t="str">
        <f t="shared" si="45"/>
        <v>Medium</v>
      </c>
      <c r="N760" s="1">
        <v>45780</v>
      </c>
      <c r="O760" s="1" t="str">
        <f>IF(YEAR(Table1[[#This Row],[customer_since]])&gt;=2023, "New",IF(YEAR(Table1[[#This Row],[customer_since]])&gt;=2021, "Medium", "Long term"))</f>
        <v>New</v>
      </c>
      <c r="P760">
        <v>68</v>
      </c>
      <c r="Q760" t="str">
        <f t="shared" si="46"/>
        <v>High</v>
      </c>
      <c r="R760">
        <v>0.04</v>
      </c>
      <c r="S760" t="str">
        <f t="shared" si="47"/>
        <v>Low</v>
      </c>
    </row>
    <row r="761" spans="1:19" x14ac:dyDescent="0.35">
      <c r="A761" t="s">
        <v>3494</v>
      </c>
      <c r="B761">
        <v>43</v>
      </c>
      <c r="C761" t="str">
        <f t="shared" si="44"/>
        <v>36-45</v>
      </c>
      <c r="D761" t="s">
        <v>21</v>
      </c>
      <c r="E761" t="s">
        <v>26</v>
      </c>
      <c r="F761">
        <v>65.27</v>
      </c>
      <c r="G761">
        <v>11</v>
      </c>
      <c r="H761">
        <f>Table1[[#This Row],[total_orders]]*Table1[[#This Row],[avg_order_value]]</f>
        <v>717.96999999999991</v>
      </c>
      <c r="I761">
        <v>163</v>
      </c>
      <c r="J761">
        <v>0</v>
      </c>
      <c r="K761" t="s">
        <v>16</v>
      </c>
      <c r="L761">
        <v>49.5</v>
      </c>
      <c r="M761" t="str">
        <f t="shared" si="45"/>
        <v>Medium</v>
      </c>
      <c r="N761" s="1">
        <v>45101</v>
      </c>
      <c r="O761" s="1" t="str">
        <f>IF(YEAR(Table1[[#This Row],[customer_since]])&gt;=2023, "New",IF(YEAR(Table1[[#This Row],[customer_since]])&gt;=2021, "Medium", "Long term"))</f>
        <v>New</v>
      </c>
      <c r="P761">
        <v>78</v>
      </c>
      <c r="Q761" t="str">
        <f t="shared" si="46"/>
        <v>High</v>
      </c>
      <c r="R761">
        <v>0.3</v>
      </c>
      <c r="S761" t="str">
        <f t="shared" si="47"/>
        <v>Medium</v>
      </c>
    </row>
    <row r="762" spans="1:19" x14ac:dyDescent="0.35">
      <c r="A762" t="s">
        <v>3776</v>
      </c>
      <c r="B762">
        <v>45</v>
      </c>
      <c r="C762" t="str">
        <f t="shared" si="44"/>
        <v>36-45</v>
      </c>
      <c r="D762" t="s">
        <v>14</v>
      </c>
      <c r="E762" t="s">
        <v>50</v>
      </c>
      <c r="F762">
        <v>50</v>
      </c>
      <c r="G762">
        <v>9</v>
      </c>
      <c r="H762">
        <f>Table1[[#This Row],[total_orders]]*Table1[[#This Row],[avg_order_value]]</f>
        <v>450</v>
      </c>
      <c r="I762">
        <v>138</v>
      </c>
      <c r="J762">
        <v>0</v>
      </c>
      <c r="K762" t="s">
        <v>19</v>
      </c>
      <c r="L762">
        <v>65.5</v>
      </c>
      <c r="M762" t="str">
        <f t="shared" si="45"/>
        <v>High</v>
      </c>
      <c r="N762" s="1">
        <v>45052</v>
      </c>
      <c r="O762" s="1" t="str">
        <f>IF(YEAR(Table1[[#This Row],[customer_since]])&gt;=2023, "New",IF(YEAR(Table1[[#This Row],[customer_since]])&gt;=2021, "Medium", "Long term"))</f>
        <v>New</v>
      </c>
      <c r="P762">
        <v>37</v>
      </c>
      <c r="Q762" t="str">
        <f t="shared" si="46"/>
        <v>Medium</v>
      </c>
      <c r="R762">
        <v>7.0000000000000007E-2</v>
      </c>
      <c r="S762" t="str">
        <f t="shared" si="47"/>
        <v>Low</v>
      </c>
    </row>
    <row r="763" spans="1:19" x14ac:dyDescent="0.35">
      <c r="A763" t="s">
        <v>1862</v>
      </c>
      <c r="B763">
        <v>24</v>
      </c>
      <c r="C763" t="str">
        <f t="shared" si="44"/>
        <v>18-25</v>
      </c>
      <c r="D763" t="s">
        <v>21</v>
      </c>
      <c r="E763" t="s">
        <v>18</v>
      </c>
      <c r="F763">
        <v>168.61</v>
      </c>
      <c r="G763">
        <v>17</v>
      </c>
      <c r="H763">
        <f>Table1[[#This Row],[total_orders]]*Table1[[#This Row],[avg_order_value]]</f>
        <v>2866.3700000000003</v>
      </c>
      <c r="I763">
        <v>276</v>
      </c>
      <c r="J763">
        <v>0</v>
      </c>
      <c r="K763" t="s">
        <v>19</v>
      </c>
      <c r="L763">
        <v>22.4</v>
      </c>
      <c r="M763" t="str">
        <f t="shared" si="45"/>
        <v>Medium</v>
      </c>
      <c r="N763" s="1">
        <v>44221</v>
      </c>
      <c r="O763" s="1" t="str">
        <f>IF(YEAR(Table1[[#This Row],[customer_since]])&gt;=2023, "New",IF(YEAR(Table1[[#This Row],[customer_since]])&gt;=2021, "Medium", "Long term"))</f>
        <v>Medium</v>
      </c>
      <c r="P763">
        <v>67</v>
      </c>
      <c r="Q763" t="str">
        <f t="shared" si="46"/>
        <v>High</v>
      </c>
      <c r="R763">
        <v>0.15</v>
      </c>
      <c r="S763" t="str">
        <f t="shared" si="47"/>
        <v>Low</v>
      </c>
    </row>
    <row r="764" spans="1:19" x14ac:dyDescent="0.35">
      <c r="A764" t="s">
        <v>2125</v>
      </c>
      <c r="B764">
        <v>56</v>
      </c>
      <c r="C764" t="str">
        <f t="shared" si="44"/>
        <v>55-65</v>
      </c>
      <c r="D764" t="s">
        <v>21</v>
      </c>
      <c r="E764" t="s">
        <v>15</v>
      </c>
      <c r="F764">
        <v>45.52</v>
      </c>
      <c r="G764">
        <v>12</v>
      </c>
      <c r="H764">
        <f>Table1[[#This Row],[total_orders]]*Table1[[#This Row],[avg_order_value]]</f>
        <v>546.24</v>
      </c>
      <c r="I764">
        <v>188</v>
      </c>
      <c r="J764">
        <v>0</v>
      </c>
      <c r="K764" t="s">
        <v>40</v>
      </c>
      <c r="L764">
        <v>45</v>
      </c>
      <c r="M764" t="str">
        <f t="shared" si="45"/>
        <v>Medium</v>
      </c>
      <c r="N764" s="1">
        <v>45775</v>
      </c>
      <c r="O764" s="1" t="str">
        <f>IF(YEAR(Table1[[#This Row],[customer_since]])&gt;=2023, "New",IF(YEAR(Table1[[#This Row],[customer_since]])&gt;=2021, "Medium", "Long term"))</f>
        <v>New</v>
      </c>
      <c r="P764">
        <v>52</v>
      </c>
      <c r="Q764" t="str">
        <f t="shared" si="46"/>
        <v>Medium</v>
      </c>
      <c r="R764">
        <v>0.21</v>
      </c>
      <c r="S764" t="str">
        <f t="shared" si="47"/>
        <v>Medium</v>
      </c>
    </row>
    <row r="765" spans="1:19" x14ac:dyDescent="0.35">
      <c r="A765" t="s">
        <v>2479</v>
      </c>
      <c r="B765">
        <v>38</v>
      </c>
      <c r="C765" t="str">
        <f t="shared" si="44"/>
        <v>36-45</v>
      </c>
      <c r="D765" t="s">
        <v>14</v>
      </c>
      <c r="E765" t="s">
        <v>18</v>
      </c>
      <c r="F765">
        <v>105.88</v>
      </c>
      <c r="G765">
        <v>8</v>
      </c>
      <c r="H765">
        <f>Table1[[#This Row],[total_orders]]*Table1[[#This Row],[avg_order_value]]</f>
        <v>847.04</v>
      </c>
      <c r="I765">
        <v>32</v>
      </c>
      <c r="J765">
        <v>0</v>
      </c>
      <c r="K765" t="s">
        <v>19</v>
      </c>
      <c r="L765">
        <v>0</v>
      </c>
      <c r="M765" t="str">
        <f t="shared" si="45"/>
        <v>Low</v>
      </c>
      <c r="N765" s="1">
        <v>45488</v>
      </c>
      <c r="O765" s="1" t="str">
        <f>IF(YEAR(Table1[[#This Row],[customer_since]])&gt;=2023, "New",IF(YEAR(Table1[[#This Row],[customer_since]])&gt;=2021, "Medium", "Long term"))</f>
        <v>New</v>
      </c>
      <c r="P765">
        <v>45</v>
      </c>
      <c r="Q765" t="str">
        <f t="shared" si="46"/>
        <v>Medium</v>
      </c>
      <c r="R765">
        <v>0.2</v>
      </c>
      <c r="S765" t="str">
        <f t="shared" si="47"/>
        <v>Low</v>
      </c>
    </row>
    <row r="766" spans="1:19" x14ac:dyDescent="0.35">
      <c r="A766" t="s">
        <v>2479</v>
      </c>
      <c r="B766">
        <v>69</v>
      </c>
      <c r="C766" t="str">
        <f t="shared" si="44"/>
        <v>66-69</v>
      </c>
      <c r="D766" t="s">
        <v>14</v>
      </c>
      <c r="E766" t="s">
        <v>18</v>
      </c>
      <c r="F766">
        <v>116.58</v>
      </c>
      <c r="G766">
        <v>3</v>
      </c>
      <c r="H766">
        <f>Table1[[#This Row],[total_orders]]*Table1[[#This Row],[avg_order_value]]</f>
        <v>349.74</v>
      </c>
      <c r="I766">
        <v>176</v>
      </c>
      <c r="J766">
        <v>0</v>
      </c>
      <c r="K766" t="s">
        <v>16</v>
      </c>
      <c r="L766">
        <v>0</v>
      </c>
      <c r="M766" t="str">
        <f t="shared" si="45"/>
        <v>Low</v>
      </c>
      <c r="N766" s="1">
        <v>44768</v>
      </c>
      <c r="O766" s="1" t="str">
        <f>IF(YEAR(Table1[[#This Row],[customer_since]])&gt;=2023, "New",IF(YEAR(Table1[[#This Row],[customer_since]])&gt;=2021, "Medium", "Long term"))</f>
        <v>Medium</v>
      </c>
      <c r="P766">
        <v>77</v>
      </c>
      <c r="Q766" t="str">
        <f t="shared" si="46"/>
        <v>High</v>
      </c>
      <c r="R766">
        <v>0.14000000000000001</v>
      </c>
      <c r="S766" t="str">
        <f t="shared" si="47"/>
        <v>Low</v>
      </c>
    </row>
    <row r="767" spans="1:19" x14ac:dyDescent="0.35">
      <c r="A767" t="s">
        <v>1215</v>
      </c>
      <c r="B767">
        <v>79</v>
      </c>
      <c r="C767" t="str">
        <f t="shared" si="44"/>
        <v>66-69</v>
      </c>
      <c r="D767" t="s">
        <v>25</v>
      </c>
      <c r="E767" t="s">
        <v>15</v>
      </c>
      <c r="F767">
        <v>125.27</v>
      </c>
      <c r="G767">
        <v>12</v>
      </c>
      <c r="H767">
        <f>Table1[[#This Row],[total_orders]]*Table1[[#This Row],[avg_order_value]]</f>
        <v>1503.24</v>
      </c>
      <c r="I767">
        <v>95</v>
      </c>
      <c r="J767">
        <v>0</v>
      </c>
      <c r="K767" t="s">
        <v>23</v>
      </c>
      <c r="L767">
        <v>14.7</v>
      </c>
      <c r="M767" t="str">
        <f t="shared" si="45"/>
        <v>Low</v>
      </c>
      <c r="N767" s="1">
        <v>45223</v>
      </c>
      <c r="O767" s="1" t="str">
        <f>IF(YEAR(Table1[[#This Row],[customer_since]])&gt;=2023, "New",IF(YEAR(Table1[[#This Row],[customer_since]])&gt;=2021, "Medium", "Long term"))</f>
        <v>New</v>
      </c>
      <c r="P767">
        <v>10</v>
      </c>
      <c r="Q767" t="str">
        <f t="shared" si="46"/>
        <v>Low</v>
      </c>
      <c r="R767">
        <v>0.12</v>
      </c>
      <c r="S767" t="str">
        <f t="shared" si="47"/>
        <v>Low</v>
      </c>
    </row>
    <row r="768" spans="1:19" x14ac:dyDescent="0.35">
      <c r="A768" t="s">
        <v>1215</v>
      </c>
      <c r="B768">
        <v>41</v>
      </c>
      <c r="C768" t="str">
        <f t="shared" si="44"/>
        <v>36-45</v>
      </c>
      <c r="D768" t="s">
        <v>21</v>
      </c>
      <c r="E768" t="s">
        <v>44</v>
      </c>
      <c r="F768">
        <v>83.37</v>
      </c>
      <c r="G768">
        <v>9</v>
      </c>
      <c r="H768">
        <f>Table1[[#This Row],[total_orders]]*Table1[[#This Row],[avg_order_value]]</f>
        <v>750.33</v>
      </c>
      <c r="I768">
        <v>220</v>
      </c>
      <c r="J768">
        <v>0</v>
      </c>
      <c r="K768" t="s">
        <v>19</v>
      </c>
      <c r="L768">
        <v>72.3</v>
      </c>
      <c r="M768" t="str">
        <f t="shared" si="45"/>
        <v>High</v>
      </c>
      <c r="N768" s="1">
        <v>45129</v>
      </c>
      <c r="O768" s="1" t="str">
        <f>IF(YEAR(Table1[[#This Row],[customer_since]])&gt;=2023, "New",IF(YEAR(Table1[[#This Row],[customer_since]])&gt;=2021, "Medium", "Long term"))</f>
        <v>New</v>
      </c>
      <c r="P768">
        <v>6</v>
      </c>
      <c r="Q768" t="str">
        <f t="shared" si="46"/>
        <v>Low</v>
      </c>
      <c r="R768">
        <v>0.32</v>
      </c>
      <c r="S768" t="str">
        <f t="shared" si="47"/>
        <v>Medium</v>
      </c>
    </row>
    <row r="769" spans="1:19" x14ac:dyDescent="0.35">
      <c r="A769" t="s">
        <v>2401</v>
      </c>
      <c r="B769">
        <v>71</v>
      </c>
      <c r="C769" t="str">
        <f t="shared" si="44"/>
        <v>66-69</v>
      </c>
      <c r="D769" t="s">
        <v>21</v>
      </c>
      <c r="E769" t="s">
        <v>44</v>
      </c>
      <c r="F769">
        <v>151.68</v>
      </c>
      <c r="G769">
        <v>18</v>
      </c>
      <c r="H769">
        <f>Table1[[#This Row],[total_orders]]*Table1[[#This Row],[avg_order_value]]</f>
        <v>2730.2400000000002</v>
      </c>
      <c r="I769">
        <v>22</v>
      </c>
      <c r="J769">
        <v>0</v>
      </c>
      <c r="K769" t="s">
        <v>40</v>
      </c>
      <c r="L769">
        <v>24.1</v>
      </c>
      <c r="M769" t="str">
        <f t="shared" si="45"/>
        <v>Medium</v>
      </c>
      <c r="N769" s="1">
        <v>44506</v>
      </c>
      <c r="O769" s="1" t="str">
        <f>IF(YEAR(Table1[[#This Row],[customer_since]])&gt;=2023, "New",IF(YEAR(Table1[[#This Row],[customer_since]])&gt;=2021, "Medium", "Long term"))</f>
        <v>Medium</v>
      </c>
      <c r="P769">
        <v>46</v>
      </c>
      <c r="Q769" t="str">
        <f t="shared" si="46"/>
        <v>Medium</v>
      </c>
      <c r="R769">
        <v>0.1</v>
      </c>
      <c r="S769" t="str">
        <f t="shared" si="47"/>
        <v>Low</v>
      </c>
    </row>
    <row r="770" spans="1:19" x14ac:dyDescent="0.35">
      <c r="A770" t="s">
        <v>1738</v>
      </c>
      <c r="B770">
        <v>32</v>
      </c>
      <c r="C770" t="str">
        <f t="shared" ref="C770:C833" si="48">IF(B770&lt;=25,"18-25",IF(B770&lt;=35,"26-35",IF(B770&lt;=45,"36-45",IF(B770&lt;=55,"46-55",IF(B770&lt;=65,"55-65","66-69")))))</f>
        <v>26-35</v>
      </c>
      <c r="D770" t="s">
        <v>25</v>
      </c>
      <c r="E770" t="s">
        <v>35</v>
      </c>
      <c r="F770">
        <v>65.650000000000006</v>
      </c>
      <c r="G770">
        <v>8</v>
      </c>
      <c r="H770">
        <f>Table1[[#This Row],[total_orders]]*Table1[[#This Row],[avg_order_value]]</f>
        <v>525.20000000000005</v>
      </c>
      <c r="I770">
        <v>110</v>
      </c>
      <c r="J770">
        <v>0</v>
      </c>
      <c r="K770" t="s">
        <v>19</v>
      </c>
      <c r="L770">
        <v>74.3</v>
      </c>
      <c r="M770" t="str">
        <f t="shared" ref="M770:M833" si="49">IF(L770&lt;=20,"Low",IF(L770&lt;=50,"Medium","High"))</f>
        <v>High</v>
      </c>
      <c r="N770" s="1">
        <v>44576</v>
      </c>
      <c r="O770" s="1" t="str">
        <f>IF(YEAR(Table1[[#This Row],[customer_since]])&gt;=2023, "New",IF(YEAR(Table1[[#This Row],[customer_since]])&gt;=2021, "Medium", "Long term"))</f>
        <v>Medium</v>
      </c>
      <c r="P770">
        <v>31</v>
      </c>
      <c r="Q770" t="str">
        <f t="shared" ref="Q770:Q833" si="50">IF(P770&lt;=33,"Low",IF(P770&lt;=66,"Medium","High"))</f>
        <v>Low</v>
      </c>
      <c r="R770">
        <v>0.05</v>
      </c>
      <c r="S770" t="str">
        <f t="shared" ref="S770:S833" si="51">IF(R770&lt;=0.2,"Low",IF(R770&lt;=0.5,"Medium","High"))</f>
        <v>Low</v>
      </c>
    </row>
    <row r="771" spans="1:19" x14ac:dyDescent="0.35">
      <c r="A771" t="s">
        <v>3514</v>
      </c>
      <c r="B771">
        <v>25</v>
      </c>
      <c r="C771" t="str">
        <f t="shared" si="48"/>
        <v>18-25</v>
      </c>
      <c r="D771" t="s">
        <v>14</v>
      </c>
      <c r="E771" t="s">
        <v>37</v>
      </c>
      <c r="F771">
        <v>125.4</v>
      </c>
      <c r="G771">
        <v>9</v>
      </c>
      <c r="H771">
        <f>Table1[[#This Row],[total_orders]]*Table1[[#This Row],[avg_order_value]]</f>
        <v>1128.6000000000001</v>
      </c>
      <c r="I771">
        <v>55</v>
      </c>
      <c r="J771">
        <v>0</v>
      </c>
      <c r="K771" t="s">
        <v>40</v>
      </c>
      <c r="L771">
        <v>98.8</v>
      </c>
      <c r="M771" t="str">
        <f t="shared" si="49"/>
        <v>High</v>
      </c>
      <c r="N771" s="1">
        <v>44080</v>
      </c>
      <c r="O771" s="1" t="str">
        <f>IF(YEAR(Table1[[#This Row],[customer_since]])&gt;=2023, "New",IF(YEAR(Table1[[#This Row],[customer_since]])&gt;=2021, "Medium", "Long term"))</f>
        <v>Long term</v>
      </c>
      <c r="P771">
        <v>83</v>
      </c>
      <c r="Q771" t="str">
        <f t="shared" si="50"/>
        <v>High</v>
      </c>
      <c r="R771">
        <v>0.69</v>
      </c>
      <c r="S771" t="str">
        <f t="shared" si="51"/>
        <v>High</v>
      </c>
    </row>
    <row r="772" spans="1:19" x14ac:dyDescent="0.35">
      <c r="A772" t="s">
        <v>1062</v>
      </c>
      <c r="B772">
        <v>39</v>
      </c>
      <c r="C772" t="str">
        <f t="shared" si="48"/>
        <v>36-45</v>
      </c>
      <c r="D772" t="s">
        <v>25</v>
      </c>
      <c r="E772" t="s">
        <v>35</v>
      </c>
      <c r="F772">
        <v>254.95</v>
      </c>
      <c r="G772">
        <v>10</v>
      </c>
      <c r="H772">
        <f>Table1[[#This Row],[total_orders]]*Table1[[#This Row],[avg_order_value]]</f>
        <v>2549.5</v>
      </c>
      <c r="I772">
        <v>105</v>
      </c>
      <c r="J772">
        <v>0</v>
      </c>
      <c r="K772" t="s">
        <v>29</v>
      </c>
      <c r="L772">
        <v>73.5</v>
      </c>
      <c r="M772" t="str">
        <f t="shared" si="49"/>
        <v>High</v>
      </c>
      <c r="N772" s="1">
        <v>44306</v>
      </c>
      <c r="O772" s="1" t="str">
        <f>IF(YEAR(Table1[[#This Row],[customer_since]])&gt;=2023, "New",IF(YEAR(Table1[[#This Row],[customer_since]])&gt;=2021, "Medium", "Long term"))</f>
        <v>Medium</v>
      </c>
      <c r="P772">
        <v>16</v>
      </c>
      <c r="Q772" t="str">
        <f t="shared" si="50"/>
        <v>Low</v>
      </c>
      <c r="R772">
        <v>0.14000000000000001</v>
      </c>
      <c r="S772" t="str">
        <f t="shared" si="51"/>
        <v>Low</v>
      </c>
    </row>
    <row r="773" spans="1:19" x14ac:dyDescent="0.35">
      <c r="A773" t="s">
        <v>1025</v>
      </c>
      <c r="B773">
        <v>30</v>
      </c>
      <c r="C773" t="str">
        <f t="shared" si="48"/>
        <v>26-35</v>
      </c>
      <c r="D773" t="s">
        <v>25</v>
      </c>
      <c r="E773" t="s">
        <v>18</v>
      </c>
      <c r="F773">
        <v>57.82</v>
      </c>
      <c r="G773">
        <v>13</v>
      </c>
      <c r="H773">
        <f>Table1[[#This Row],[total_orders]]*Table1[[#This Row],[avg_order_value]]</f>
        <v>751.66</v>
      </c>
      <c r="I773">
        <v>289</v>
      </c>
      <c r="J773">
        <v>0</v>
      </c>
      <c r="K773" t="s">
        <v>40</v>
      </c>
      <c r="L773">
        <v>13.8</v>
      </c>
      <c r="M773" t="str">
        <f t="shared" si="49"/>
        <v>Low</v>
      </c>
      <c r="N773" s="1">
        <v>45517</v>
      </c>
      <c r="O773" s="1" t="str">
        <f>IF(YEAR(Table1[[#This Row],[customer_since]])&gt;=2023, "New",IF(YEAR(Table1[[#This Row],[customer_since]])&gt;=2021, "Medium", "Long term"))</f>
        <v>New</v>
      </c>
      <c r="P773">
        <v>84</v>
      </c>
      <c r="Q773" t="str">
        <f t="shared" si="50"/>
        <v>High</v>
      </c>
      <c r="R773">
        <v>0.45</v>
      </c>
      <c r="S773" t="str">
        <f t="shared" si="51"/>
        <v>Medium</v>
      </c>
    </row>
    <row r="774" spans="1:19" x14ac:dyDescent="0.35">
      <c r="A774" t="s">
        <v>1541</v>
      </c>
      <c r="B774">
        <v>19</v>
      </c>
      <c r="C774" t="str">
        <f t="shared" si="48"/>
        <v>18-25</v>
      </c>
      <c r="D774" t="s">
        <v>14</v>
      </c>
      <c r="E774" t="s">
        <v>22</v>
      </c>
      <c r="F774">
        <v>47.22</v>
      </c>
      <c r="G774">
        <v>12</v>
      </c>
      <c r="H774">
        <f>Table1[[#This Row],[total_orders]]*Table1[[#This Row],[avg_order_value]]</f>
        <v>566.64</v>
      </c>
      <c r="I774">
        <v>4</v>
      </c>
      <c r="J774">
        <v>0</v>
      </c>
      <c r="K774" t="s">
        <v>40</v>
      </c>
      <c r="L774">
        <v>17.7</v>
      </c>
      <c r="M774" t="str">
        <f t="shared" si="49"/>
        <v>Low</v>
      </c>
      <c r="N774" s="1">
        <v>45298</v>
      </c>
      <c r="O774" s="1" t="str">
        <f>IF(YEAR(Table1[[#This Row],[customer_since]])&gt;=2023, "New",IF(YEAR(Table1[[#This Row],[customer_since]])&gt;=2021, "Medium", "Long term"))</f>
        <v>New</v>
      </c>
      <c r="P774">
        <v>4</v>
      </c>
      <c r="Q774" t="str">
        <f t="shared" si="50"/>
        <v>Low</v>
      </c>
      <c r="R774">
        <v>0.05</v>
      </c>
      <c r="S774" t="str">
        <f t="shared" si="51"/>
        <v>Low</v>
      </c>
    </row>
    <row r="775" spans="1:19" x14ac:dyDescent="0.35">
      <c r="A775" t="s">
        <v>1193</v>
      </c>
      <c r="B775">
        <v>59</v>
      </c>
      <c r="C775" t="str">
        <f t="shared" si="48"/>
        <v>55-65</v>
      </c>
      <c r="D775" t="s">
        <v>14</v>
      </c>
      <c r="E775" t="s">
        <v>15</v>
      </c>
      <c r="F775">
        <v>83.14</v>
      </c>
      <c r="G775">
        <v>11</v>
      </c>
      <c r="H775">
        <f>Table1[[#This Row],[total_orders]]*Table1[[#This Row],[avg_order_value]]</f>
        <v>914.54</v>
      </c>
      <c r="I775">
        <v>272</v>
      </c>
      <c r="J775">
        <v>0</v>
      </c>
      <c r="K775" t="s">
        <v>16</v>
      </c>
      <c r="L775">
        <v>69.599999999999994</v>
      </c>
      <c r="M775" t="str">
        <f t="shared" si="49"/>
        <v>High</v>
      </c>
      <c r="N775" s="1">
        <v>45155</v>
      </c>
      <c r="O775" s="1" t="str">
        <f>IF(YEAR(Table1[[#This Row],[customer_since]])&gt;=2023, "New",IF(YEAR(Table1[[#This Row],[customer_since]])&gt;=2021, "Medium", "Long term"))</f>
        <v>New</v>
      </c>
      <c r="P775">
        <v>7</v>
      </c>
      <c r="Q775" t="str">
        <f t="shared" si="50"/>
        <v>Low</v>
      </c>
      <c r="R775">
        <v>0.36</v>
      </c>
      <c r="S775" t="str">
        <f t="shared" si="51"/>
        <v>Medium</v>
      </c>
    </row>
    <row r="776" spans="1:19" x14ac:dyDescent="0.35">
      <c r="A776" t="s">
        <v>1193</v>
      </c>
      <c r="B776">
        <v>24</v>
      </c>
      <c r="C776" t="str">
        <f t="shared" si="48"/>
        <v>18-25</v>
      </c>
      <c r="D776" t="s">
        <v>14</v>
      </c>
      <c r="E776" t="s">
        <v>50</v>
      </c>
      <c r="F776">
        <v>42.66</v>
      </c>
      <c r="G776">
        <v>10</v>
      </c>
      <c r="H776">
        <f>Table1[[#This Row],[total_orders]]*Table1[[#This Row],[avg_order_value]]</f>
        <v>426.59999999999997</v>
      </c>
      <c r="I776">
        <v>294</v>
      </c>
      <c r="J776">
        <v>0</v>
      </c>
      <c r="K776" t="s">
        <v>23</v>
      </c>
      <c r="L776">
        <v>83.9</v>
      </c>
      <c r="M776" t="str">
        <f t="shared" si="49"/>
        <v>High</v>
      </c>
      <c r="N776" s="1">
        <v>45702</v>
      </c>
      <c r="O776" s="1" t="str">
        <f>IF(YEAR(Table1[[#This Row],[customer_since]])&gt;=2023, "New",IF(YEAR(Table1[[#This Row],[customer_since]])&gt;=2021, "Medium", "Long term"))</f>
        <v>New</v>
      </c>
      <c r="P776">
        <v>57</v>
      </c>
      <c r="Q776" t="str">
        <f t="shared" si="50"/>
        <v>Medium</v>
      </c>
      <c r="R776">
        <v>0.31</v>
      </c>
      <c r="S776" t="str">
        <f t="shared" si="51"/>
        <v>Medium</v>
      </c>
    </row>
    <row r="777" spans="1:19" x14ac:dyDescent="0.35">
      <c r="A777" t="s">
        <v>1481</v>
      </c>
      <c r="B777">
        <v>77</v>
      </c>
      <c r="C777" t="str">
        <f t="shared" si="48"/>
        <v>66-69</v>
      </c>
      <c r="D777" t="s">
        <v>21</v>
      </c>
      <c r="E777" t="s">
        <v>44</v>
      </c>
      <c r="F777">
        <v>77.88</v>
      </c>
      <c r="G777">
        <v>10</v>
      </c>
      <c r="H777">
        <f>Table1[[#This Row],[total_orders]]*Table1[[#This Row],[avg_order_value]]</f>
        <v>778.8</v>
      </c>
      <c r="I777">
        <v>231</v>
      </c>
      <c r="J777">
        <v>0</v>
      </c>
      <c r="K777" t="s">
        <v>19</v>
      </c>
      <c r="L777">
        <v>67.5</v>
      </c>
      <c r="M777" t="str">
        <f t="shared" si="49"/>
        <v>High</v>
      </c>
      <c r="N777" s="1">
        <v>45620</v>
      </c>
      <c r="O777" s="1" t="str">
        <f>IF(YEAR(Table1[[#This Row],[customer_since]])&gt;=2023, "New",IF(YEAR(Table1[[#This Row],[customer_since]])&gt;=2021, "Medium", "Long term"))</f>
        <v>New</v>
      </c>
      <c r="P777">
        <v>88</v>
      </c>
      <c r="Q777" t="str">
        <f t="shared" si="50"/>
        <v>High</v>
      </c>
      <c r="R777">
        <v>0.2</v>
      </c>
      <c r="S777" t="str">
        <f t="shared" si="51"/>
        <v>Low</v>
      </c>
    </row>
    <row r="778" spans="1:19" x14ac:dyDescent="0.35">
      <c r="A778" t="s">
        <v>1437</v>
      </c>
      <c r="B778">
        <v>29</v>
      </c>
      <c r="C778" t="str">
        <f t="shared" si="48"/>
        <v>26-35</v>
      </c>
      <c r="D778" t="s">
        <v>14</v>
      </c>
      <c r="E778" t="s">
        <v>44</v>
      </c>
      <c r="F778">
        <v>92.15</v>
      </c>
      <c r="G778">
        <v>15</v>
      </c>
      <c r="H778">
        <f>Table1[[#This Row],[total_orders]]*Table1[[#This Row],[avg_order_value]]</f>
        <v>1382.25</v>
      </c>
      <c r="I778">
        <v>61</v>
      </c>
      <c r="J778">
        <v>0</v>
      </c>
      <c r="K778" t="s">
        <v>40</v>
      </c>
      <c r="L778">
        <v>57.5</v>
      </c>
      <c r="M778" t="str">
        <f t="shared" si="49"/>
        <v>High</v>
      </c>
      <c r="N778" s="1">
        <v>44430</v>
      </c>
      <c r="O778" s="1" t="str">
        <f>IF(YEAR(Table1[[#This Row],[customer_since]])&gt;=2023, "New",IF(YEAR(Table1[[#This Row],[customer_since]])&gt;=2021, "Medium", "Long term"))</f>
        <v>Medium</v>
      </c>
      <c r="P778">
        <v>82</v>
      </c>
      <c r="Q778" t="str">
        <f t="shared" si="50"/>
        <v>High</v>
      </c>
      <c r="R778">
        <v>0.25</v>
      </c>
      <c r="S778" t="str">
        <f t="shared" si="51"/>
        <v>Medium</v>
      </c>
    </row>
    <row r="779" spans="1:19" x14ac:dyDescent="0.35">
      <c r="A779" t="s">
        <v>2521</v>
      </c>
      <c r="B779">
        <v>75</v>
      </c>
      <c r="C779" t="str">
        <f t="shared" si="48"/>
        <v>66-69</v>
      </c>
      <c r="D779" t="s">
        <v>21</v>
      </c>
      <c r="E779" t="s">
        <v>35</v>
      </c>
      <c r="F779">
        <v>361.97</v>
      </c>
      <c r="G779">
        <v>9</v>
      </c>
      <c r="H779">
        <f>Table1[[#This Row],[total_orders]]*Table1[[#This Row],[avg_order_value]]</f>
        <v>3257.7300000000005</v>
      </c>
      <c r="I779">
        <v>109</v>
      </c>
      <c r="J779">
        <v>0</v>
      </c>
      <c r="K779" t="s">
        <v>16</v>
      </c>
      <c r="L779">
        <v>82.9</v>
      </c>
      <c r="M779" t="str">
        <f t="shared" si="49"/>
        <v>High</v>
      </c>
      <c r="N779" s="1">
        <v>44462</v>
      </c>
      <c r="O779" s="1" t="str">
        <f>IF(YEAR(Table1[[#This Row],[customer_since]])&gt;=2023, "New",IF(YEAR(Table1[[#This Row],[customer_since]])&gt;=2021, "Medium", "Long term"))</f>
        <v>Medium</v>
      </c>
      <c r="P779">
        <v>27</v>
      </c>
      <c r="Q779" t="str">
        <f t="shared" si="50"/>
        <v>Low</v>
      </c>
      <c r="R779">
        <v>0.06</v>
      </c>
      <c r="S779" t="str">
        <f t="shared" si="51"/>
        <v>Low</v>
      </c>
    </row>
    <row r="780" spans="1:19" x14ac:dyDescent="0.35">
      <c r="A780" t="s">
        <v>1739</v>
      </c>
      <c r="B780">
        <v>49</v>
      </c>
      <c r="C780" t="str">
        <f t="shared" si="48"/>
        <v>46-55</v>
      </c>
      <c r="D780" t="s">
        <v>14</v>
      </c>
      <c r="E780" t="s">
        <v>22</v>
      </c>
      <c r="F780">
        <v>154.54</v>
      </c>
      <c r="G780">
        <v>11</v>
      </c>
      <c r="H780">
        <f>Table1[[#This Row],[total_orders]]*Table1[[#This Row],[avg_order_value]]</f>
        <v>1699.9399999999998</v>
      </c>
      <c r="I780">
        <v>259</v>
      </c>
      <c r="J780">
        <v>0</v>
      </c>
      <c r="K780" t="s">
        <v>23</v>
      </c>
      <c r="L780">
        <v>1.4</v>
      </c>
      <c r="M780" t="str">
        <f t="shared" si="49"/>
        <v>Low</v>
      </c>
      <c r="N780" s="1">
        <v>45678</v>
      </c>
      <c r="O780" s="1" t="str">
        <f>IF(YEAR(Table1[[#This Row],[customer_since]])&gt;=2023, "New",IF(YEAR(Table1[[#This Row],[customer_since]])&gt;=2021, "Medium", "Long term"))</f>
        <v>New</v>
      </c>
      <c r="P780">
        <v>38</v>
      </c>
      <c r="Q780" t="str">
        <f t="shared" si="50"/>
        <v>Medium</v>
      </c>
      <c r="R780">
        <v>0.24</v>
      </c>
      <c r="S780" t="str">
        <f t="shared" si="51"/>
        <v>Medium</v>
      </c>
    </row>
    <row r="781" spans="1:19" x14ac:dyDescent="0.35">
      <c r="A781" t="s">
        <v>3447</v>
      </c>
      <c r="B781">
        <v>27</v>
      </c>
      <c r="C781" t="str">
        <f t="shared" si="48"/>
        <v>26-35</v>
      </c>
      <c r="D781" t="s">
        <v>14</v>
      </c>
      <c r="E781" t="s">
        <v>44</v>
      </c>
      <c r="F781">
        <v>96.19</v>
      </c>
      <c r="G781">
        <v>9</v>
      </c>
      <c r="H781">
        <f>Table1[[#This Row],[total_orders]]*Table1[[#This Row],[avg_order_value]]</f>
        <v>865.71</v>
      </c>
      <c r="I781">
        <v>208</v>
      </c>
      <c r="J781">
        <v>0</v>
      </c>
      <c r="K781" t="s">
        <v>40</v>
      </c>
      <c r="L781">
        <v>26.2</v>
      </c>
      <c r="M781" t="str">
        <f t="shared" si="49"/>
        <v>Medium</v>
      </c>
      <c r="N781" s="1">
        <v>44178</v>
      </c>
      <c r="O781" s="1" t="str">
        <f>IF(YEAR(Table1[[#This Row],[customer_since]])&gt;=2023, "New",IF(YEAR(Table1[[#This Row],[customer_since]])&gt;=2021, "Medium", "Long term"))</f>
        <v>Long term</v>
      </c>
      <c r="P781">
        <v>10</v>
      </c>
      <c r="Q781" t="str">
        <f t="shared" si="50"/>
        <v>Low</v>
      </c>
      <c r="R781">
        <v>0.31</v>
      </c>
      <c r="S781" t="str">
        <f t="shared" si="51"/>
        <v>Medium</v>
      </c>
    </row>
    <row r="782" spans="1:19" x14ac:dyDescent="0.35">
      <c r="A782" t="s">
        <v>329</v>
      </c>
      <c r="B782">
        <v>51</v>
      </c>
      <c r="C782" t="str">
        <f t="shared" si="48"/>
        <v>46-55</v>
      </c>
      <c r="D782" t="s">
        <v>14</v>
      </c>
      <c r="E782" t="s">
        <v>52</v>
      </c>
      <c r="F782">
        <v>46.21</v>
      </c>
      <c r="G782">
        <v>5</v>
      </c>
      <c r="H782">
        <f>Table1[[#This Row],[total_orders]]*Table1[[#This Row],[avg_order_value]]</f>
        <v>231.05</v>
      </c>
      <c r="I782">
        <v>11</v>
      </c>
      <c r="J782">
        <v>0</v>
      </c>
      <c r="K782" t="s">
        <v>23</v>
      </c>
      <c r="L782">
        <v>32.4</v>
      </c>
      <c r="M782" t="str">
        <f t="shared" si="49"/>
        <v>Medium</v>
      </c>
      <c r="N782" s="1">
        <v>45283</v>
      </c>
      <c r="O782" s="1" t="str">
        <f>IF(YEAR(Table1[[#This Row],[customer_since]])&gt;=2023, "New",IF(YEAR(Table1[[#This Row],[customer_since]])&gt;=2021, "Medium", "Long term"))</f>
        <v>New</v>
      </c>
      <c r="P782">
        <v>78</v>
      </c>
      <c r="Q782" t="str">
        <f t="shared" si="50"/>
        <v>High</v>
      </c>
      <c r="R782">
        <v>0.24</v>
      </c>
      <c r="S782" t="str">
        <f t="shared" si="51"/>
        <v>Medium</v>
      </c>
    </row>
    <row r="783" spans="1:19" x14ac:dyDescent="0.35">
      <c r="A783" t="s">
        <v>329</v>
      </c>
      <c r="B783">
        <v>69</v>
      </c>
      <c r="C783" t="str">
        <f t="shared" si="48"/>
        <v>66-69</v>
      </c>
      <c r="D783" t="s">
        <v>21</v>
      </c>
      <c r="E783" t="s">
        <v>50</v>
      </c>
      <c r="F783">
        <v>207.63</v>
      </c>
      <c r="G783">
        <v>10</v>
      </c>
      <c r="H783">
        <f>Table1[[#This Row],[total_orders]]*Table1[[#This Row],[avg_order_value]]</f>
        <v>2076.3000000000002</v>
      </c>
      <c r="I783">
        <v>257</v>
      </c>
      <c r="J783">
        <v>0</v>
      </c>
      <c r="K783" t="s">
        <v>16</v>
      </c>
      <c r="L783">
        <v>0</v>
      </c>
      <c r="M783" t="str">
        <f t="shared" si="49"/>
        <v>Low</v>
      </c>
      <c r="N783" s="1">
        <v>44648</v>
      </c>
      <c r="O783" s="1" t="str">
        <f>IF(YEAR(Table1[[#This Row],[customer_since]])&gt;=2023, "New",IF(YEAR(Table1[[#This Row],[customer_since]])&gt;=2021, "Medium", "Long term"))</f>
        <v>Medium</v>
      </c>
      <c r="P783">
        <v>44</v>
      </c>
      <c r="Q783" t="str">
        <f t="shared" si="50"/>
        <v>Medium</v>
      </c>
      <c r="R783">
        <v>0.34</v>
      </c>
      <c r="S783" t="str">
        <f t="shared" si="51"/>
        <v>Medium</v>
      </c>
    </row>
    <row r="784" spans="1:19" x14ac:dyDescent="0.35">
      <c r="A784" t="s">
        <v>329</v>
      </c>
      <c r="B784">
        <v>31</v>
      </c>
      <c r="C784" t="str">
        <f t="shared" si="48"/>
        <v>26-35</v>
      </c>
      <c r="D784" t="s">
        <v>14</v>
      </c>
      <c r="E784" t="s">
        <v>35</v>
      </c>
      <c r="F784">
        <v>375.82</v>
      </c>
      <c r="G784">
        <v>8</v>
      </c>
      <c r="H784">
        <f>Table1[[#This Row],[total_orders]]*Table1[[#This Row],[avg_order_value]]</f>
        <v>3006.56</v>
      </c>
      <c r="I784">
        <v>355</v>
      </c>
      <c r="J784">
        <v>0</v>
      </c>
      <c r="K784" t="s">
        <v>29</v>
      </c>
      <c r="L784">
        <v>49.4</v>
      </c>
      <c r="M784" t="str">
        <f t="shared" si="49"/>
        <v>Medium</v>
      </c>
      <c r="N784" s="1">
        <v>44234</v>
      </c>
      <c r="O784" s="1" t="str">
        <f>IF(YEAR(Table1[[#This Row],[customer_since]])&gt;=2023, "New",IF(YEAR(Table1[[#This Row],[customer_since]])&gt;=2021, "Medium", "Long term"))</f>
        <v>Medium</v>
      </c>
      <c r="P784">
        <v>5</v>
      </c>
      <c r="Q784" t="str">
        <f t="shared" si="50"/>
        <v>Low</v>
      </c>
      <c r="R784">
        <v>0.32</v>
      </c>
      <c r="S784" t="str">
        <f t="shared" si="51"/>
        <v>Medium</v>
      </c>
    </row>
    <row r="785" spans="1:19" x14ac:dyDescent="0.35">
      <c r="A785" t="s">
        <v>2647</v>
      </c>
      <c r="B785">
        <v>41</v>
      </c>
      <c r="C785" t="str">
        <f t="shared" si="48"/>
        <v>36-45</v>
      </c>
      <c r="D785" t="s">
        <v>21</v>
      </c>
      <c r="E785" t="s">
        <v>18</v>
      </c>
      <c r="F785">
        <v>90.05</v>
      </c>
      <c r="G785">
        <v>12</v>
      </c>
      <c r="H785">
        <f>Table1[[#This Row],[total_orders]]*Table1[[#This Row],[avg_order_value]]</f>
        <v>1080.5999999999999</v>
      </c>
      <c r="I785">
        <v>57</v>
      </c>
      <c r="J785">
        <v>0</v>
      </c>
      <c r="K785" t="s">
        <v>23</v>
      </c>
      <c r="L785">
        <v>85.2</v>
      </c>
      <c r="M785" t="str">
        <f t="shared" si="49"/>
        <v>High</v>
      </c>
      <c r="N785" s="1">
        <v>45104</v>
      </c>
      <c r="O785" s="1" t="str">
        <f>IF(YEAR(Table1[[#This Row],[customer_since]])&gt;=2023, "New",IF(YEAR(Table1[[#This Row],[customer_since]])&gt;=2021, "Medium", "Long term"))</f>
        <v>New</v>
      </c>
      <c r="P785">
        <v>67</v>
      </c>
      <c r="Q785" t="str">
        <f t="shared" si="50"/>
        <v>High</v>
      </c>
      <c r="R785">
        <v>0.41</v>
      </c>
      <c r="S785" t="str">
        <f t="shared" si="51"/>
        <v>Medium</v>
      </c>
    </row>
    <row r="786" spans="1:19" x14ac:dyDescent="0.35">
      <c r="A786" t="s">
        <v>2760</v>
      </c>
      <c r="B786">
        <v>72</v>
      </c>
      <c r="C786" t="str">
        <f t="shared" si="48"/>
        <v>66-69</v>
      </c>
      <c r="D786" t="s">
        <v>14</v>
      </c>
      <c r="E786" t="s">
        <v>15</v>
      </c>
      <c r="F786">
        <v>97.27</v>
      </c>
      <c r="G786">
        <v>8</v>
      </c>
      <c r="H786">
        <f>Table1[[#This Row],[total_orders]]*Table1[[#This Row],[avg_order_value]]</f>
        <v>778.16</v>
      </c>
      <c r="I786">
        <v>62</v>
      </c>
      <c r="J786">
        <v>0</v>
      </c>
      <c r="K786" t="s">
        <v>19</v>
      </c>
      <c r="L786">
        <v>84.2</v>
      </c>
      <c r="M786" t="str">
        <f t="shared" si="49"/>
        <v>High</v>
      </c>
      <c r="N786" s="1">
        <v>45107</v>
      </c>
      <c r="O786" s="1" t="str">
        <f>IF(YEAR(Table1[[#This Row],[customer_since]])&gt;=2023, "New",IF(YEAR(Table1[[#This Row],[customer_since]])&gt;=2021, "Medium", "Long term"))</f>
        <v>New</v>
      </c>
      <c r="P786">
        <v>86</v>
      </c>
      <c r="Q786" t="str">
        <f t="shared" si="50"/>
        <v>High</v>
      </c>
      <c r="R786">
        <v>0.06</v>
      </c>
      <c r="S786" t="str">
        <f t="shared" si="51"/>
        <v>Low</v>
      </c>
    </row>
    <row r="787" spans="1:19" x14ac:dyDescent="0.35">
      <c r="A787" t="s">
        <v>1880</v>
      </c>
      <c r="B787">
        <v>60</v>
      </c>
      <c r="C787" t="str">
        <f t="shared" si="48"/>
        <v>55-65</v>
      </c>
      <c r="D787" t="s">
        <v>14</v>
      </c>
      <c r="E787" t="s">
        <v>44</v>
      </c>
      <c r="F787">
        <v>86.52</v>
      </c>
      <c r="G787">
        <v>5</v>
      </c>
      <c r="H787">
        <f>Table1[[#This Row],[total_orders]]*Table1[[#This Row],[avg_order_value]]</f>
        <v>432.59999999999997</v>
      </c>
      <c r="I787">
        <v>307</v>
      </c>
      <c r="J787">
        <v>0</v>
      </c>
      <c r="K787" t="s">
        <v>16</v>
      </c>
      <c r="L787">
        <v>26.2</v>
      </c>
      <c r="M787" t="str">
        <f t="shared" si="49"/>
        <v>Medium</v>
      </c>
      <c r="N787" s="1">
        <v>45488</v>
      </c>
      <c r="O787" s="1" t="str">
        <f>IF(YEAR(Table1[[#This Row],[customer_since]])&gt;=2023, "New",IF(YEAR(Table1[[#This Row],[customer_since]])&gt;=2021, "Medium", "Long term"))</f>
        <v>New</v>
      </c>
      <c r="P787">
        <v>7</v>
      </c>
      <c r="Q787" t="str">
        <f t="shared" si="50"/>
        <v>Low</v>
      </c>
      <c r="R787">
        <v>0.38</v>
      </c>
      <c r="S787" t="str">
        <f t="shared" si="51"/>
        <v>Medium</v>
      </c>
    </row>
    <row r="788" spans="1:19" x14ac:dyDescent="0.35">
      <c r="A788" t="s">
        <v>1961</v>
      </c>
      <c r="B788">
        <v>24</v>
      </c>
      <c r="C788" t="str">
        <f t="shared" si="48"/>
        <v>18-25</v>
      </c>
      <c r="D788" t="s">
        <v>25</v>
      </c>
      <c r="E788" t="s">
        <v>44</v>
      </c>
      <c r="F788">
        <v>135.22</v>
      </c>
      <c r="G788">
        <v>6</v>
      </c>
      <c r="H788">
        <f>Table1[[#This Row],[total_orders]]*Table1[[#This Row],[avg_order_value]]</f>
        <v>811.31999999999994</v>
      </c>
      <c r="I788">
        <v>91</v>
      </c>
      <c r="J788">
        <v>0</v>
      </c>
      <c r="K788" t="s">
        <v>40</v>
      </c>
      <c r="L788">
        <v>6.3</v>
      </c>
      <c r="M788" t="str">
        <f t="shared" si="49"/>
        <v>Low</v>
      </c>
      <c r="N788" s="1">
        <v>45321</v>
      </c>
      <c r="O788" s="1" t="str">
        <f>IF(YEAR(Table1[[#This Row],[customer_since]])&gt;=2023, "New",IF(YEAR(Table1[[#This Row],[customer_since]])&gt;=2021, "Medium", "Long term"))</f>
        <v>New</v>
      </c>
      <c r="P788">
        <v>15</v>
      </c>
      <c r="Q788" t="str">
        <f t="shared" si="50"/>
        <v>Low</v>
      </c>
      <c r="R788">
        <v>0.6</v>
      </c>
      <c r="S788" t="str">
        <f t="shared" si="51"/>
        <v>High</v>
      </c>
    </row>
    <row r="789" spans="1:19" x14ac:dyDescent="0.35">
      <c r="A789" t="s">
        <v>1961</v>
      </c>
      <c r="B789">
        <v>70</v>
      </c>
      <c r="C789" t="str">
        <f t="shared" si="48"/>
        <v>66-69</v>
      </c>
      <c r="D789" t="s">
        <v>14</v>
      </c>
      <c r="E789" t="s">
        <v>18</v>
      </c>
      <c r="F789">
        <v>316.85000000000002</v>
      </c>
      <c r="G789">
        <v>7</v>
      </c>
      <c r="H789">
        <f>Table1[[#This Row],[total_orders]]*Table1[[#This Row],[avg_order_value]]</f>
        <v>2217.9500000000003</v>
      </c>
      <c r="I789">
        <v>133</v>
      </c>
      <c r="J789">
        <v>0</v>
      </c>
      <c r="K789" t="s">
        <v>16</v>
      </c>
      <c r="L789">
        <v>47</v>
      </c>
      <c r="M789" t="str">
        <f t="shared" si="49"/>
        <v>Medium</v>
      </c>
      <c r="N789" s="1">
        <v>44881</v>
      </c>
      <c r="O789" s="1" t="str">
        <f>IF(YEAR(Table1[[#This Row],[customer_since]])&gt;=2023, "New",IF(YEAR(Table1[[#This Row],[customer_since]])&gt;=2021, "Medium", "Long term"))</f>
        <v>Medium</v>
      </c>
      <c r="P789">
        <v>93</v>
      </c>
      <c r="Q789" t="str">
        <f t="shared" si="50"/>
        <v>High</v>
      </c>
      <c r="R789">
        <v>0.19</v>
      </c>
      <c r="S789" t="str">
        <f t="shared" si="51"/>
        <v>Low</v>
      </c>
    </row>
    <row r="790" spans="1:19" x14ac:dyDescent="0.35">
      <c r="A790" t="s">
        <v>1269</v>
      </c>
      <c r="B790">
        <v>75</v>
      </c>
      <c r="C790" t="str">
        <f t="shared" si="48"/>
        <v>66-69</v>
      </c>
      <c r="D790" t="s">
        <v>21</v>
      </c>
      <c r="E790" t="s">
        <v>18</v>
      </c>
      <c r="F790">
        <v>103.8</v>
      </c>
      <c r="G790">
        <v>12</v>
      </c>
      <c r="H790">
        <f>Table1[[#This Row],[total_orders]]*Table1[[#This Row],[avg_order_value]]</f>
        <v>1245.5999999999999</v>
      </c>
      <c r="I790">
        <v>61</v>
      </c>
      <c r="J790">
        <v>0</v>
      </c>
      <c r="K790" t="s">
        <v>40</v>
      </c>
      <c r="L790">
        <v>80.2</v>
      </c>
      <c r="M790" t="str">
        <f t="shared" si="49"/>
        <v>High</v>
      </c>
      <c r="N790" s="1">
        <v>45672</v>
      </c>
      <c r="O790" s="1" t="str">
        <f>IF(YEAR(Table1[[#This Row],[customer_since]])&gt;=2023, "New",IF(YEAR(Table1[[#This Row],[customer_since]])&gt;=2021, "Medium", "Long term"))</f>
        <v>New</v>
      </c>
      <c r="P790">
        <v>63</v>
      </c>
      <c r="Q790" t="str">
        <f t="shared" si="50"/>
        <v>Medium</v>
      </c>
      <c r="R790">
        <v>0.16</v>
      </c>
      <c r="S790" t="str">
        <f t="shared" si="51"/>
        <v>Low</v>
      </c>
    </row>
    <row r="791" spans="1:19" x14ac:dyDescent="0.35">
      <c r="A791" t="s">
        <v>3663</v>
      </c>
      <c r="B791">
        <v>18</v>
      </c>
      <c r="C791" t="str">
        <f t="shared" si="48"/>
        <v>18-25</v>
      </c>
      <c r="D791" t="s">
        <v>21</v>
      </c>
      <c r="E791" t="s">
        <v>18</v>
      </c>
      <c r="F791">
        <v>81.180000000000007</v>
      </c>
      <c r="G791">
        <v>8</v>
      </c>
      <c r="H791">
        <f>Table1[[#This Row],[total_orders]]*Table1[[#This Row],[avg_order_value]]</f>
        <v>649.44000000000005</v>
      </c>
      <c r="I791">
        <v>24</v>
      </c>
      <c r="J791">
        <v>0</v>
      </c>
      <c r="K791" t="s">
        <v>19</v>
      </c>
      <c r="L791">
        <v>2.8</v>
      </c>
      <c r="M791" t="str">
        <f t="shared" si="49"/>
        <v>Low</v>
      </c>
      <c r="N791" s="1">
        <v>44983</v>
      </c>
      <c r="O791" s="1" t="str">
        <f>IF(YEAR(Table1[[#This Row],[customer_since]])&gt;=2023, "New",IF(YEAR(Table1[[#This Row],[customer_since]])&gt;=2021, "Medium", "Long term"))</f>
        <v>New</v>
      </c>
      <c r="P791">
        <v>79</v>
      </c>
      <c r="Q791" t="str">
        <f t="shared" si="50"/>
        <v>High</v>
      </c>
      <c r="R791">
        <v>0.27</v>
      </c>
      <c r="S791" t="str">
        <f t="shared" si="51"/>
        <v>Medium</v>
      </c>
    </row>
    <row r="792" spans="1:19" x14ac:dyDescent="0.35">
      <c r="A792" t="s">
        <v>2315</v>
      </c>
      <c r="B792">
        <v>18</v>
      </c>
      <c r="C792" t="str">
        <f t="shared" si="48"/>
        <v>18-25</v>
      </c>
      <c r="D792" t="s">
        <v>21</v>
      </c>
      <c r="E792" t="s">
        <v>15</v>
      </c>
      <c r="F792">
        <v>53.84</v>
      </c>
      <c r="G792">
        <v>11</v>
      </c>
      <c r="H792">
        <f>Table1[[#This Row],[total_orders]]*Table1[[#This Row],[avg_order_value]]</f>
        <v>592.24</v>
      </c>
      <c r="I792">
        <v>25</v>
      </c>
      <c r="J792">
        <v>0</v>
      </c>
      <c r="K792" t="s">
        <v>40</v>
      </c>
      <c r="L792">
        <v>41.4</v>
      </c>
      <c r="M792" t="str">
        <f t="shared" si="49"/>
        <v>Medium</v>
      </c>
      <c r="N792" s="1">
        <v>44378</v>
      </c>
      <c r="O792" s="1" t="str">
        <f>IF(YEAR(Table1[[#This Row],[customer_since]])&gt;=2023, "New",IF(YEAR(Table1[[#This Row],[customer_since]])&gt;=2021, "Medium", "Long term"))</f>
        <v>Medium</v>
      </c>
      <c r="P792">
        <v>95</v>
      </c>
      <c r="Q792" t="str">
        <f t="shared" si="50"/>
        <v>High</v>
      </c>
      <c r="R792">
        <v>0.12</v>
      </c>
      <c r="S792" t="str">
        <f t="shared" si="51"/>
        <v>Low</v>
      </c>
    </row>
    <row r="793" spans="1:19" x14ac:dyDescent="0.35">
      <c r="A793" t="s">
        <v>1550</v>
      </c>
      <c r="B793">
        <v>77</v>
      </c>
      <c r="C793" t="str">
        <f t="shared" si="48"/>
        <v>66-69</v>
      </c>
      <c r="D793" t="s">
        <v>21</v>
      </c>
      <c r="E793" t="s">
        <v>28</v>
      </c>
      <c r="F793">
        <v>11.48</v>
      </c>
      <c r="G793">
        <v>9</v>
      </c>
      <c r="H793">
        <f>Table1[[#This Row],[total_orders]]*Table1[[#This Row],[avg_order_value]]</f>
        <v>103.32000000000001</v>
      </c>
      <c r="I793">
        <v>245</v>
      </c>
      <c r="J793">
        <v>0</v>
      </c>
      <c r="K793" t="s">
        <v>29</v>
      </c>
      <c r="L793">
        <v>71.400000000000006</v>
      </c>
      <c r="M793" t="str">
        <f t="shared" si="49"/>
        <v>High</v>
      </c>
      <c r="N793" s="1">
        <v>44249</v>
      </c>
      <c r="O793" s="1" t="str">
        <f>IF(YEAR(Table1[[#This Row],[customer_since]])&gt;=2023, "New",IF(YEAR(Table1[[#This Row],[customer_since]])&gt;=2021, "Medium", "Long term"))</f>
        <v>Medium</v>
      </c>
      <c r="P793">
        <v>58</v>
      </c>
      <c r="Q793" t="str">
        <f t="shared" si="50"/>
        <v>Medium</v>
      </c>
      <c r="R793">
        <v>0.15</v>
      </c>
      <c r="S793" t="str">
        <f t="shared" si="51"/>
        <v>Low</v>
      </c>
    </row>
    <row r="794" spans="1:19" x14ac:dyDescent="0.35">
      <c r="A794" t="s">
        <v>1680</v>
      </c>
      <c r="B794">
        <v>19</v>
      </c>
      <c r="C794" t="str">
        <f t="shared" si="48"/>
        <v>18-25</v>
      </c>
      <c r="D794" t="s">
        <v>25</v>
      </c>
      <c r="E794" t="s">
        <v>50</v>
      </c>
      <c r="F794">
        <v>72.239999999999995</v>
      </c>
      <c r="G794">
        <v>14</v>
      </c>
      <c r="H794">
        <f>Table1[[#This Row],[total_orders]]*Table1[[#This Row],[avg_order_value]]</f>
        <v>1011.3599999999999</v>
      </c>
      <c r="I794">
        <v>327</v>
      </c>
      <c r="J794">
        <v>0</v>
      </c>
      <c r="K794" t="s">
        <v>16</v>
      </c>
      <c r="L794">
        <v>9.5</v>
      </c>
      <c r="M794" t="str">
        <f t="shared" si="49"/>
        <v>Low</v>
      </c>
      <c r="N794" s="1">
        <v>44835</v>
      </c>
      <c r="O794" s="1" t="str">
        <f>IF(YEAR(Table1[[#This Row],[customer_since]])&gt;=2023, "New",IF(YEAR(Table1[[#This Row],[customer_since]])&gt;=2021, "Medium", "Long term"))</f>
        <v>Medium</v>
      </c>
      <c r="P794">
        <v>9</v>
      </c>
      <c r="Q794" t="str">
        <f t="shared" si="50"/>
        <v>Low</v>
      </c>
      <c r="R794">
        <v>0.33</v>
      </c>
      <c r="S794" t="str">
        <f t="shared" si="51"/>
        <v>Medium</v>
      </c>
    </row>
    <row r="795" spans="1:19" x14ac:dyDescent="0.35">
      <c r="A795" t="s">
        <v>1680</v>
      </c>
      <c r="B795">
        <v>18</v>
      </c>
      <c r="C795" t="str">
        <f t="shared" si="48"/>
        <v>18-25</v>
      </c>
      <c r="D795" t="s">
        <v>14</v>
      </c>
      <c r="E795" t="s">
        <v>35</v>
      </c>
      <c r="F795">
        <v>48.15</v>
      </c>
      <c r="G795">
        <v>9</v>
      </c>
      <c r="H795">
        <f>Table1[[#This Row],[total_orders]]*Table1[[#This Row],[avg_order_value]]</f>
        <v>433.34999999999997</v>
      </c>
      <c r="I795">
        <v>242</v>
      </c>
      <c r="J795">
        <v>0</v>
      </c>
      <c r="K795" t="s">
        <v>23</v>
      </c>
      <c r="L795">
        <v>40.200000000000003</v>
      </c>
      <c r="M795" t="str">
        <f t="shared" si="49"/>
        <v>Medium</v>
      </c>
      <c r="N795" s="1">
        <v>44814</v>
      </c>
      <c r="O795" s="1" t="str">
        <f>IF(YEAR(Table1[[#This Row],[customer_since]])&gt;=2023, "New",IF(YEAR(Table1[[#This Row],[customer_since]])&gt;=2021, "Medium", "Long term"))</f>
        <v>Medium</v>
      </c>
      <c r="P795">
        <v>57</v>
      </c>
      <c r="Q795" t="str">
        <f t="shared" si="50"/>
        <v>Medium</v>
      </c>
      <c r="R795">
        <v>0.46</v>
      </c>
      <c r="S795" t="str">
        <f t="shared" si="51"/>
        <v>Medium</v>
      </c>
    </row>
    <row r="796" spans="1:19" x14ac:dyDescent="0.35">
      <c r="A796" t="s">
        <v>3196</v>
      </c>
      <c r="B796">
        <v>77</v>
      </c>
      <c r="C796" t="str">
        <f t="shared" si="48"/>
        <v>66-69</v>
      </c>
      <c r="D796" t="s">
        <v>14</v>
      </c>
      <c r="E796" t="s">
        <v>52</v>
      </c>
      <c r="F796">
        <v>170.2</v>
      </c>
      <c r="G796">
        <v>7</v>
      </c>
      <c r="H796">
        <f>Table1[[#This Row],[total_orders]]*Table1[[#This Row],[avg_order_value]]</f>
        <v>1191.3999999999999</v>
      </c>
      <c r="I796">
        <v>57</v>
      </c>
      <c r="J796">
        <v>0</v>
      </c>
      <c r="K796" t="s">
        <v>29</v>
      </c>
      <c r="L796">
        <v>58.7</v>
      </c>
      <c r="M796" t="str">
        <f t="shared" si="49"/>
        <v>High</v>
      </c>
      <c r="N796" s="1">
        <v>44108</v>
      </c>
      <c r="O796" s="1" t="str">
        <f>IF(YEAR(Table1[[#This Row],[customer_since]])&gt;=2023, "New",IF(YEAR(Table1[[#This Row],[customer_since]])&gt;=2021, "Medium", "Long term"))</f>
        <v>Long term</v>
      </c>
      <c r="P796">
        <v>9</v>
      </c>
      <c r="Q796" t="str">
        <f t="shared" si="50"/>
        <v>Low</v>
      </c>
      <c r="R796">
        <v>0.44</v>
      </c>
      <c r="S796" t="str">
        <f t="shared" si="51"/>
        <v>Medium</v>
      </c>
    </row>
    <row r="797" spans="1:19" x14ac:dyDescent="0.35">
      <c r="A797" t="s">
        <v>2162</v>
      </c>
      <c r="B797">
        <v>39</v>
      </c>
      <c r="C797" t="str">
        <f t="shared" si="48"/>
        <v>36-45</v>
      </c>
      <c r="D797" t="s">
        <v>21</v>
      </c>
      <c r="E797" t="s">
        <v>26</v>
      </c>
      <c r="F797">
        <v>44.11</v>
      </c>
      <c r="G797">
        <v>7</v>
      </c>
      <c r="H797">
        <f>Table1[[#This Row],[total_orders]]*Table1[[#This Row],[avg_order_value]]</f>
        <v>308.77</v>
      </c>
      <c r="I797">
        <v>104</v>
      </c>
      <c r="J797">
        <v>0</v>
      </c>
      <c r="K797" t="s">
        <v>19</v>
      </c>
      <c r="L797">
        <v>49.2</v>
      </c>
      <c r="M797" t="str">
        <f t="shared" si="49"/>
        <v>Medium</v>
      </c>
      <c r="N797" s="1">
        <v>45696</v>
      </c>
      <c r="O797" s="1" t="str">
        <f>IF(YEAR(Table1[[#This Row],[customer_since]])&gt;=2023, "New",IF(YEAR(Table1[[#This Row],[customer_since]])&gt;=2021, "Medium", "Long term"))</f>
        <v>New</v>
      </c>
      <c r="P797">
        <v>93</v>
      </c>
      <c r="Q797" t="str">
        <f t="shared" si="50"/>
        <v>High</v>
      </c>
      <c r="R797">
        <v>0.36</v>
      </c>
      <c r="S797" t="str">
        <f t="shared" si="51"/>
        <v>Medium</v>
      </c>
    </row>
    <row r="798" spans="1:19" x14ac:dyDescent="0.35">
      <c r="A798" t="s">
        <v>2162</v>
      </c>
      <c r="B798">
        <v>33</v>
      </c>
      <c r="C798" t="str">
        <f t="shared" si="48"/>
        <v>26-35</v>
      </c>
      <c r="D798" t="s">
        <v>21</v>
      </c>
      <c r="E798" t="s">
        <v>52</v>
      </c>
      <c r="F798">
        <v>82.01</v>
      </c>
      <c r="G798">
        <v>18</v>
      </c>
      <c r="H798">
        <f>Table1[[#This Row],[total_orders]]*Table1[[#This Row],[avg_order_value]]</f>
        <v>1476.18</v>
      </c>
      <c r="I798">
        <v>117</v>
      </c>
      <c r="J798">
        <v>0</v>
      </c>
      <c r="K798" t="s">
        <v>16</v>
      </c>
      <c r="L798">
        <v>0</v>
      </c>
      <c r="M798" t="str">
        <f t="shared" si="49"/>
        <v>Low</v>
      </c>
      <c r="N798" s="1">
        <v>45307</v>
      </c>
      <c r="O798" s="1" t="str">
        <f>IF(YEAR(Table1[[#This Row],[customer_since]])&gt;=2023, "New",IF(YEAR(Table1[[#This Row],[customer_since]])&gt;=2021, "Medium", "Long term"))</f>
        <v>New</v>
      </c>
      <c r="P798">
        <v>23</v>
      </c>
      <c r="Q798" t="str">
        <f t="shared" si="50"/>
        <v>Low</v>
      </c>
      <c r="R798">
        <v>0.41</v>
      </c>
      <c r="S798" t="str">
        <f t="shared" si="51"/>
        <v>Medium</v>
      </c>
    </row>
    <row r="799" spans="1:19" x14ac:dyDescent="0.35">
      <c r="A799" t="s">
        <v>2162</v>
      </c>
      <c r="B799">
        <v>33</v>
      </c>
      <c r="C799" t="str">
        <f t="shared" si="48"/>
        <v>26-35</v>
      </c>
      <c r="D799" t="s">
        <v>21</v>
      </c>
      <c r="E799" t="s">
        <v>35</v>
      </c>
      <c r="F799">
        <v>40.36</v>
      </c>
      <c r="G799">
        <v>6</v>
      </c>
      <c r="H799">
        <f>Table1[[#This Row],[total_orders]]*Table1[[#This Row],[avg_order_value]]</f>
        <v>242.16</v>
      </c>
      <c r="I799">
        <v>329</v>
      </c>
      <c r="J799">
        <v>0</v>
      </c>
      <c r="K799" t="s">
        <v>29</v>
      </c>
      <c r="L799">
        <v>94.9</v>
      </c>
      <c r="M799" t="str">
        <f t="shared" si="49"/>
        <v>High</v>
      </c>
      <c r="N799" s="1">
        <v>44094</v>
      </c>
      <c r="O799" s="1" t="str">
        <f>IF(YEAR(Table1[[#This Row],[customer_since]])&gt;=2023, "New",IF(YEAR(Table1[[#This Row],[customer_since]])&gt;=2021, "Medium", "Long term"))</f>
        <v>Long term</v>
      </c>
      <c r="P799">
        <v>18</v>
      </c>
      <c r="Q799" t="str">
        <f t="shared" si="50"/>
        <v>Low</v>
      </c>
      <c r="R799">
        <v>0.35</v>
      </c>
      <c r="S799" t="str">
        <f t="shared" si="51"/>
        <v>Medium</v>
      </c>
    </row>
    <row r="800" spans="1:19" x14ac:dyDescent="0.35">
      <c r="A800" t="s">
        <v>3087</v>
      </c>
      <c r="B800">
        <v>28</v>
      </c>
      <c r="C800" t="str">
        <f t="shared" si="48"/>
        <v>26-35</v>
      </c>
      <c r="D800" t="s">
        <v>14</v>
      </c>
      <c r="E800" t="s">
        <v>26</v>
      </c>
      <c r="F800">
        <v>123.38</v>
      </c>
      <c r="G800">
        <v>5</v>
      </c>
      <c r="H800">
        <f>Table1[[#This Row],[total_orders]]*Table1[[#This Row],[avg_order_value]]</f>
        <v>616.9</v>
      </c>
      <c r="I800">
        <v>281</v>
      </c>
      <c r="J800">
        <v>0</v>
      </c>
      <c r="K800" t="s">
        <v>19</v>
      </c>
      <c r="L800">
        <v>7.3</v>
      </c>
      <c r="M800" t="str">
        <f t="shared" si="49"/>
        <v>Low</v>
      </c>
      <c r="N800" s="1">
        <v>44538</v>
      </c>
      <c r="O800" s="1" t="str">
        <f>IF(YEAR(Table1[[#This Row],[customer_since]])&gt;=2023, "New",IF(YEAR(Table1[[#This Row],[customer_since]])&gt;=2021, "Medium", "Long term"))</f>
        <v>Medium</v>
      </c>
      <c r="P800">
        <v>34</v>
      </c>
      <c r="Q800" t="str">
        <f t="shared" si="50"/>
        <v>Medium</v>
      </c>
      <c r="R800">
        <v>0.14000000000000001</v>
      </c>
      <c r="S800" t="str">
        <f t="shared" si="51"/>
        <v>Low</v>
      </c>
    </row>
    <row r="801" spans="1:19" x14ac:dyDescent="0.35">
      <c r="A801" t="s">
        <v>1946</v>
      </c>
      <c r="B801">
        <v>74</v>
      </c>
      <c r="C801" t="str">
        <f t="shared" si="48"/>
        <v>66-69</v>
      </c>
      <c r="D801" t="s">
        <v>21</v>
      </c>
      <c r="E801" t="s">
        <v>50</v>
      </c>
      <c r="G801">
        <v>7</v>
      </c>
      <c r="H801">
        <f>Table1[[#This Row],[total_orders]]*Table1[[#This Row],[avg_order_value]]</f>
        <v>0</v>
      </c>
      <c r="I801">
        <v>51</v>
      </c>
      <c r="J801">
        <v>0</v>
      </c>
      <c r="K801" t="s">
        <v>16</v>
      </c>
      <c r="L801">
        <v>31.9</v>
      </c>
      <c r="M801" t="str">
        <f t="shared" si="49"/>
        <v>Medium</v>
      </c>
      <c r="N801" s="1">
        <v>44456</v>
      </c>
      <c r="O801" s="1" t="str">
        <f>IF(YEAR(Table1[[#This Row],[customer_since]])&gt;=2023, "New",IF(YEAR(Table1[[#This Row],[customer_since]])&gt;=2021, "Medium", "Long term"))</f>
        <v>Medium</v>
      </c>
      <c r="P801">
        <v>30</v>
      </c>
      <c r="Q801" t="str">
        <f t="shared" si="50"/>
        <v>Low</v>
      </c>
      <c r="R801">
        <v>0.28999999999999998</v>
      </c>
      <c r="S801" t="str">
        <f t="shared" si="51"/>
        <v>Medium</v>
      </c>
    </row>
    <row r="802" spans="1:19" x14ac:dyDescent="0.35">
      <c r="A802" t="s">
        <v>1946</v>
      </c>
      <c r="B802">
        <v>52</v>
      </c>
      <c r="C802" t="str">
        <f t="shared" si="48"/>
        <v>46-55</v>
      </c>
      <c r="D802" t="s">
        <v>21</v>
      </c>
      <c r="E802" t="s">
        <v>26</v>
      </c>
      <c r="F802">
        <v>34.76</v>
      </c>
      <c r="G802">
        <v>6</v>
      </c>
      <c r="H802">
        <f>Table1[[#This Row],[total_orders]]*Table1[[#This Row],[avg_order_value]]</f>
        <v>208.56</v>
      </c>
      <c r="I802">
        <v>146</v>
      </c>
      <c r="J802">
        <v>0</v>
      </c>
      <c r="K802" t="s">
        <v>23</v>
      </c>
      <c r="L802">
        <v>9.6999999999999993</v>
      </c>
      <c r="M802" t="str">
        <f t="shared" si="49"/>
        <v>Low</v>
      </c>
      <c r="N802" s="1">
        <v>45648</v>
      </c>
      <c r="O802" s="1" t="str">
        <f>IF(YEAR(Table1[[#This Row],[customer_since]])&gt;=2023, "New",IF(YEAR(Table1[[#This Row],[customer_since]])&gt;=2021, "Medium", "Long term"))</f>
        <v>New</v>
      </c>
      <c r="P802">
        <v>66</v>
      </c>
      <c r="Q802" t="str">
        <f t="shared" si="50"/>
        <v>Medium</v>
      </c>
      <c r="R802">
        <v>0.44</v>
      </c>
      <c r="S802" t="str">
        <f t="shared" si="51"/>
        <v>Medium</v>
      </c>
    </row>
    <row r="803" spans="1:19" x14ac:dyDescent="0.35">
      <c r="A803" t="s">
        <v>1946</v>
      </c>
      <c r="B803">
        <v>36</v>
      </c>
      <c r="C803" t="str">
        <f t="shared" si="48"/>
        <v>36-45</v>
      </c>
      <c r="D803" t="s">
        <v>21</v>
      </c>
      <c r="E803" t="s">
        <v>28</v>
      </c>
      <c r="F803">
        <v>284.45999999999998</v>
      </c>
      <c r="G803">
        <v>15</v>
      </c>
      <c r="H803">
        <f>Table1[[#This Row],[total_orders]]*Table1[[#This Row],[avg_order_value]]</f>
        <v>4266.8999999999996</v>
      </c>
      <c r="I803">
        <v>80</v>
      </c>
      <c r="J803">
        <v>0</v>
      </c>
      <c r="K803" t="s">
        <v>19</v>
      </c>
      <c r="L803">
        <v>21</v>
      </c>
      <c r="M803" t="str">
        <f t="shared" si="49"/>
        <v>Medium</v>
      </c>
      <c r="N803" s="1">
        <v>45572</v>
      </c>
      <c r="O803" s="1" t="str">
        <f>IF(YEAR(Table1[[#This Row],[customer_since]])&gt;=2023, "New",IF(YEAR(Table1[[#This Row],[customer_since]])&gt;=2021, "Medium", "Long term"))</f>
        <v>New</v>
      </c>
      <c r="P803">
        <v>91</v>
      </c>
      <c r="Q803" t="str">
        <f t="shared" si="50"/>
        <v>High</v>
      </c>
      <c r="R803">
        <v>0.31</v>
      </c>
      <c r="S803" t="str">
        <f t="shared" si="51"/>
        <v>Medium</v>
      </c>
    </row>
    <row r="804" spans="1:19" x14ac:dyDescent="0.35">
      <c r="A804" t="s">
        <v>2189</v>
      </c>
      <c r="B804">
        <v>36</v>
      </c>
      <c r="C804" t="str">
        <f t="shared" si="48"/>
        <v>36-45</v>
      </c>
      <c r="D804" t="s">
        <v>21</v>
      </c>
      <c r="E804" t="s">
        <v>37</v>
      </c>
      <c r="F804">
        <v>151.49</v>
      </c>
      <c r="G804">
        <v>10</v>
      </c>
      <c r="H804">
        <f>Table1[[#This Row],[total_orders]]*Table1[[#This Row],[avg_order_value]]</f>
        <v>1514.9</v>
      </c>
      <c r="I804">
        <v>258</v>
      </c>
      <c r="J804">
        <v>0</v>
      </c>
      <c r="K804" t="s">
        <v>16</v>
      </c>
      <c r="L804">
        <v>74</v>
      </c>
      <c r="M804" t="str">
        <f t="shared" si="49"/>
        <v>High</v>
      </c>
      <c r="N804" s="1">
        <v>44608</v>
      </c>
      <c r="O804" s="1" t="str">
        <f>IF(YEAR(Table1[[#This Row],[customer_since]])&gt;=2023, "New",IF(YEAR(Table1[[#This Row],[customer_since]])&gt;=2021, "Medium", "Long term"))</f>
        <v>Medium</v>
      </c>
      <c r="P804">
        <v>75</v>
      </c>
      <c r="Q804" t="str">
        <f t="shared" si="50"/>
        <v>High</v>
      </c>
      <c r="R804">
        <v>0.59</v>
      </c>
      <c r="S804" t="str">
        <f t="shared" si="51"/>
        <v>High</v>
      </c>
    </row>
    <row r="805" spans="1:19" x14ac:dyDescent="0.35">
      <c r="A805" t="s">
        <v>626</v>
      </c>
      <c r="B805">
        <v>27</v>
      </c>
      <c r="C805" t="str">
        <f t="shared" si="48"/>
        <v>26-35</v>
      </c>
      <c r="D805" t="s">
        <v>21</v>
      </c>
      <c r="E805" t="s">
        <v>35</v>
      </c>
      <c r="F805">
        <v>57.96</v>
      </c>
      <c r="G805">
        <v>4</v>
      </c>
      <c r="H805">
        <f>Table1[[#This Row],[total_orders]]*Table1[[#This Row],[avg_order_value]]</f>
        <v>231.84</v>
      </c>
      <c r="I805">
        <v>121</v>
      </c>
      <c r="J805">
        <v>0</v>
      </c>
      <c r="K805" t="s">
        <v>23</v>
      </c>
      <c r="L805">
        <v>0</v>
      </c>
      <c r="M805" t="str">
        <f t="shared" si="49"/>
        <v>Low</v>
      </c>
      <c r="N805" s="1">
        <v>45558</v>
      </c>
      <c r="O805" s="1" t="str">
        <f>IF(YEAR(Table1[[#This Row],[customer_since]])&gt;=2023, "New",IF(YEAR(Table1[[#This Row],[customer_since]])&gt;=2021, "Medium", "Long term"))</f>
        <v>New</v>
      </c>
      <c r="P805">
        <v>78</v>
      </c>
      <c r="Q805" t="str">
        <f t="shared" si="50"/>
        <v>High</v>
      </c>
      <c r="R805">
        <v>0.2</v>
      </c>
      <c r="S805" t="str">
        <f t="shared" si="51"/>
        <v>Low</v>
      </c>
    </row>
    <row r="806" spans="1:19" x14ac:dyDescent="0.35">
      <c r="A806" t="s">
        <v>626</v>
      </c>
      <c r="B806">
        <v>61</v>
      </c>
      <c r="C806" t="str">
        <f t="shared" si="48"/>
        <v>55-65</v>
      </c>
      <c r="D806" t="s">
        <v>21</v>
      </c>
      <c r="E806" t="s">
        <v>52</v>
      </c>
      <c r="F806">
        <v>63.83</v>
      </c>
      <c r="G806">
        <v>13</v>
      </c>
      <c r="H806">
        <f>Table1[[#This Row],[total_orders]]*Table1[[#This Row],[avg_order_value]]</f>
        <v>829.79</v>
      </c>
      <c r="I806">
        <v>34</v>
      </c>
      <c r="J806">
        <v>0</v>
      </c>
      <c r="K806" t="s">
        <v>29</v>
      </c>
      <c r="L806">
        <v>76.2</v>
      </c>
      <c r="M806" t="str">
        <f t="shared" si="49"/>
        <v>High</v>
      </c>
      <c r="N806" s="1">
        <v>45289</v>
      </c>
      <c r="O806" s="1" t="str">
        <f>IF(YEAR(Table1[[#This Row],[customer_since]])&gt;=2023, "New",IF(YEAR(Table1[[#This Row],[customer_since]])&gt;=2021, "Medium", "Long term"))</f>
        <v>New</v>
      </c>
      <c r="P806">
        <v>32</v>
      </c>
      <c r="Q806" t="str">
        <f t="shared" si="50"/>
        <v>Low</v>
      </c>
      <c r="R806">
        <v>0.22</v>
      </c>
      <c r="S806" t="str">
        <f t="shared" si="51"/>
        <v>Medium</v>
      </c>
    </row>
    <row r="807" spans="1:19" x14ac:dyDescent="0.35">
      <c r="A807" t="s">
        <v>626</v>
      </c>
      <c r="B807">
        <v>24</v>
      </c>
      <c r="C807" t="str">
        <f t="shared" si="48"/>
        <v>18-25</v>
      </c>
      <c r="D807" t="s">
        <v>21</v>
      </c>
      <c r="E807" t="s">
        <v>22</v>
      </c>
      <c r="F807">
        <v>71.69</v>
      </c>
      <c r="G807">
        <v>9</v>
      </c>
      <c r="H807">
        <f>Table1[[#This Row],[total_orders]]*Table1[[#This Row],[avg_order_value]]</f>
        <v>645.21</v>
      </c>
      <c r="I807">
        <v>335</v>
      </c>
      <c r="J807">
        <v>0</v>
      </c>
      <c r="K807" t="s">
        <v>29</v>
      </c>
      <c r="L807">
        <v>38.6</v>
      </c>
      <c r="M807" t="str">
        <f t="shared" si="49"/>
        <v>Medium</v>
      </c>
      <c r="N807" s="1">
        <v>44554</v>
      </c>
      <c r="O807" s="1" t="str">
        <f>IF(YEAR(Table1[[#This Row],[customer_since]])&gt;=2023, "New",IF(YEAR(Table1[[#This Row],[customer_since]])&gt;=2021, "Medium", "Long term"))</f>
        <v>Medium</v>
      </c>
      <c r="P807">
        <v>4</v>
      </c>
      <c r="Q807" t="str">
        <f t="shared" si="50"/>
        <v>Low</v>
      </c>
      <c r="R807">
        <v>0.13</v>
      </c>
      <c r="S807" t="str">
        <f t="shared" si="51"/>
        <v>Low</v>
      </c>
    </row>
    <row r="808" spans="1:19" x14ac:dyDescent="0.35">
      <c r="A808" t="s">
        <v>2501</v>
      </c>
      <c r="B808">
        <v>23</v>
      </c>
      <c r="C808" t="str">
        <f t="shared" si="48"/>
        <v>18-25</v>
      </c>
      <c r="D808" t="s">
        <v>14</v>
      </c>
      <c r="E808" t="s">
        <v>50</v>
      </c>
      <c r="F808">
        <v>26.72</v>
      </c>
      <c r="G808">
        <v>11</v>
      </c>
      <c r="H808">
        <f>Table1[[#This Row],[total_orders]]*Table1[[#This Row],[avg_order_value]]</f>
        <v>293.91999999999996</v>
      </c>
      <c r="I808">
        <v>194</v>
      </c>
      <c r="J808">
        <v>0</v>
      </c>
      <c r="K808" t="s">
        <v>29</v>
      </c>
      <c r="L808">
        <v>34.299999999999997</v>
      </c>
      <c r="M808" t="str">
        <f t="shared" si="49"/>
        <v>Medium</v>
      </c>
      <c r="N808" s="1">
        <v>44257</v>
      </c>
      <c r="O808" s="1" t="str">
        <f>IF(YEAR(Table1[[#This Row],[customer_since]])&gt;=2023, "New",IF(YEAR(Table1[[#This Row],[customer_since]])&gt;=2021, "Medium", "Long term"))</f>
        <v>Medium</v>
      </c>
      <c r="P808">
        <v>99</v>
      </c>
      <c r="Q808" t="str">
        <f t="shared" si="50"/>
        <v>High</v>
      </c>
      <c r="R808">
        <v>0.52</v>
      </c>
      <c r="S808" t="str">
        <f t="shared" si="51"/>
        <v>High</v>
      </c>
    </row>
    <row r="809" spans="1:19" x14ac:dyDescent="0.35">
      <c r="A809" t="s">
        <v>3813</v>
      </c>
      <c r="B809">
        <v>33</v>
      </c>
      <c r="C809" t="str">
        <f t="shared" si="48"/>
        <v>26-35</v>
      </c>
      <c r="D809" t="s">
        <v>21</v>
      </c>
      <c r="E809" t="s">
        <v>44</v>
      </c>
      <c r="F809">
        <v>124.28</v>
      </c>
      <c r="G809">
        <v>13</v>
      </c>
      <c r="H809">
        <f>Table1[[#This Row],[total_orders]]*Table1[[#This Row],[avg_order_value]]</f>
        <v>1615.64</v>
      </c>
      <c r="I809">
        <v>105</v>
      </c>
      <c r="J809">
        <v>0</v>
      </c>
      <c r="K809" t="s">
        <v>16</v>
      </c>
      <c r="L809">
        <v>23.6</v>
      </c>
      <c r="M809" t="str">
        <f t="shared" si="49"/>
        <v>Medium</v>
      </c>
      <c r="N809" s="1">
        <v>45762</v>
      </c>
      <c r="O809" s="1" t="str">
        <f>IF(YEAR(Table1[[#This Row],[customer_since]])&gt;=2023, "New",IF(YEAR(Table1[[#This Row],[customer_since]])&gt;=2021, "Medium", "Long term"))</f>
        <v>New</v>
      </c>
      <c r="P809">
        <v>55</v>
      </c>
      <c r="Q809" t="str">
        <f t="shared" si="50"/>
        <v>Medium</v>
      </c>
      <c r="R809">
        <v>0.05</v>
      </c>
      <c r="S809" t="str">
        <f t="shared" si="51"/>
        <v>Low</v>
      </c>
    </row>
    <row r="810" spans="1:19" x14ac:dyDescent="0.35">
      <c r="A810" t="s">
        <v>3646</v>
      </c>
      <c r="B810">
        <v>36</v>
      </c>
      <c r="C810" t="str">
        <f t="shared" si="48"/>
        <v>36-45</v>
      </c>
      <c r="D810" t="s">
        <v>14</v>
      </c>
      <c r="E810" t="s">
        <v>35</v>
      </c>
      <c r="F810">
        <v>42.64</v>
      </c>
      <c r="G810">
        <v>13</v>
      </c>
      <c r="H810">
        <f>Table1[[#This Row],[total_orders]]*Table1[[#This Row],[avg_order_value]]</f>
        <v>554.32000000000005</v>
      </c>
      <c r="I810">
        <v>250</v>
      </c>
      <c r="J810">
        <v>0</v>
      </c>
      <c r="K810" t="s">
        <v>23</v>
      </c>
      <c r="L810">
        <v>90.6</v>
      </c>
      <c r="M810" t="str">
        <f t="shared" si="49"/>
        <v>High</v>
      </c>
      <c r="N810" s="1">
        <v>44923</v>
      </c>
      <c r="O810" s="1" t="str">
        <f>IF(YEAR(Table1[[#This Row],[customer_since]])&gt;=2023, "New",IF(YEAR(Table1[[#This Row],[customer_since]])&gt;=2021, "Medium", "Long term"))</f>
        <v>Medium</v>
      </c>
      <c r="P810">
        <v>3</v>
      </c>
      <c r="Q810" t="str">
        <f t="shared" si="50"/>
        <v>Low</v>
      </c>
      <c r="R810">
        <v>0.24</v>
      </c>
      <c r="S810" t="str">
        <f t="shared" si="51"/>
        <v>Medium</v>
      </c>
    </row>
    <row r="811" spans="1:19" x14ac:dyDescent="0.35">
      <c r="A811" t="s">
        <v>1136</v>
      </c>
      <c r="B811">
        <v>30</v>
      </c>
      <c r="C811" t="str">
        <f t="shared" si="48"/>
        <v>26-35</v>
      </c>
      <c r="D811" t="s">
        <v>14</v>
      </c>
      <c r="E811" t="s">
        <v>44</v>
      </c>
      <c r="F811">
        <v>168.37</v>
      </c>
      <c r="G811">
        <v>11</v>
      </c>
      <c r="H811">
        <f>Table1[[#This Row],[total_orders]]*Table1[[#This Row],[avg_order_value]]</f>
        <v>1852.0700000000002</v>
      </c>
      <c r="I811">
        <v>67</v>
      </c>
      <c r="J811">
        <v>0</v>
      </c>
      <c r="K811" t="s">
        <v>29</v>
      </c>
      <c r="L811">
        <v>40.799999999999997</v>
      </c>
      <c r="M811" t="str">
        <f t="shared" si="49"/>
        <v>Medium</v>
      </c>
      <c r="N811" s="1">
        <v>45792</v>
      </c>
      <c r="O811" s="1" t="str">
        <f>IF(YEAR(Table1[[#This Row],[customer_since]])&gt;=2023, "New",IF(YEAR(Table1[[#This Row],[customer_since]])&gt;=2021, "Medium", "Long term"))</f>
        <v>New</v>
      </c>
      <c r="P811">
        <v>15</v>
      </c>
      <c r="Q811" t="str">
        <f t="shared" si="50"/>
        <v>Low</v>
      </c>
      <c r="R811">
        <v>0.1</v>
      </c>
      <c r="S811" t="str">
        <f t="shared" si="51"/>
        <v>Low</v>
      </c>
    </row>
    <row r="812" spans="1:19" x14ac:dyDescent="0.35">
      <c r="A812" t="s">
        <v>1136</v>
      </c>
      <c r="B812">
        <v>20</v>
      </c>
      <c r="C812" t="str">
        <f t="shared" si="48"/>
        <v>18-25</v>
      </c>
      <c r="D812" t="s">
        <v>25</v>
      </c>
      <c r="E812" t="s">
        <v>37</v>
      </c>
      <c r="F812">
        <v>197.88</v>
      </c>
      <c r="G812">
        <v>5</v>
      </c>
      <c r="H812">
        <f>Table1[[#This Row],[total_orders]]*Table1[[#This Row],[avg_order_value]]</f>
        <v>989.4</v>
      </c>
      <c r="I812">
        <v>127</v>
      </c>
      <c r="J812">
        <v>0</v>
      </c>
      <c r="K812" t="s">
        <v>23</v>
      </c>
      <c r="L812">
        <v>5.7</v>
      </c>
      <c r="M812" t="str">
        <f t="shared" si="49"/>
        <v>Low</v>
      </c>
      <c r="N812" s="1">
        <v>45406</v>
      </c>
      <c r="O812" s="1" t="str">
        <f>IF(YEAR(Table1[[#This Row],[customer_since]])&gt;=2023, "New",IF(YEAR(Table1[[#This Row],[customer_since]])&gt;=2021, "Medium", "Long term"))</f>
        <v>New</v>
      </c>
      <c r="P812">
        <v>60</v>
      </c>
      <c r="Q812" t="str">
        <f t="shared" si="50"/>
        <v>Medium</v>
      </c>
      <c r="R812">
        <v>0.25</v>
      </c>
      <c r="S812" t="str">
        <f t="shared" si="51"/>
        <v>Medium</v>
      </c>
    </row>
    <row r="813" spans="1:19" x14ac:dyDescent="0.35">
      <c r="A813" t="s">
        <v>3696</v>
      </c>
      <c r="B813">
        <v>55</v>
      </c>
      <c r="C813" t="str">
        <f t="shared" si="48"/>
        <v>46-55</v>
      </c>
      <c r="D813" t="s">
        <v>14</v>
      </c>
      <c r="E813" t="s">
        <v>15</v>
      </c>
      <c r="G813">
        <v>16</v>
      </c>
      <c r="H813">
        <f>Table1[[#This Row],[total_orders]]*Table1[[#This Row],[avg_order_value]]</f>
        <v>0</v>
      </c>
      <c r="I813">
        <v>164</v>
      </c>
      <c r="J813">
        <v>0</v>
      </c>
      <c r="K813" t="s">
        <v>40</v>
      </c>
      <c r="L813">
        <v>4.9000000000000004</v>
      </c>
      <c r="M813" t="str">
        <f t="shared" si="49"/>
        <v>Low</v>
      </c>
      <c r="N813" s="1">
        <v>44892</v>
      </c>
      <c r="O813" s="1" t="str">
        <f>IF(YEAR(Table1[[#This Row],[customer_since]])&gt;=2023, "New",IF(YEAR(Table1[[#This Row],[customer_since]])&gt;=2021, "Medium", "Long term"))</f>
        <v>Medium</v>
      </c>
      <c r="P813">
        <v>46</v>
      </c>
      <c r="Q813" t="str">
        <f t="shared" si="50"/>
        <v>Medium</v>
      </c>
      <c r="R813">
        <v>0.18</v>
      </c>
      <c r="S813" t="str">
        <f t="shared" si="51"/>
        <v>Low</v>
      </c>
    </row>
    <row r="814" spans="1:19" x14ac:dyDescent="0.35">
      <c r="A814" t="s">
        <v>2255</v>
      </c>
      <c r="B814">
        <v>52</v>
      </c>
      <c r="C814" t="str">
        <f t="shared" si="48"/>
        <v>46-55</v>
      </c>
      <c r="D814" t="s">
        <v>21</v>
      </c>
      <c r="E814" t="s">
        <v>35</v>
      </c>
      <c r="F814">
        <v>53.05</v>
      </c>
      <c r="G814">
        <v>7</v>
      </c>
      <c r="H814">
        <f>Table1[[#This Row],[total_orders]]*Table1[[#This Row],[avg_order_value]]</f>
        <v>371.34999999999997</v>
      </c>
      <c r="I814">
        <v>89</v>
      </c>
      <c r="J814">
        <v>0</v>
      </c>
      <c r="K814" t="s">
        <v>19</v>
      </c>
      <c r="L814">
        <v>77</v>
      </c>
      <c r="M814" t="str">
        <f t="shared" si="49"/>
        <v>High</v>
      </c>
      <c r="N814" s="1">
        <v>44526</v>
      </c>
      <c r="O814" s="1" t="str">
        <f>IF(YEAR(Table1[[#This Row],[customer_since]])&gt;=2023, "New",IF(YEAR(Table1[[#This Row],[customer_since]])&gt;=2021, "Medium", "Long term"))</f>
        <v>Medium</v>
      </c>
      <c r="P814">
        <v>6</v>
      </c>
      <c r="Q814" t="str">
        <f t="shared" si="50"/>
        <v>Low</v>
      </c>
      <c r="R814">
        <v>0.34</v>
      </c>
      <c r="S814" t="str">
        <f t="shared" si="51"/>
        <v>Medium</v>
      </c>
    </row>
    <row r="815" spans="1:19" x14ac:dyDescent="0.35">
      <c r="A815" t="s">
        <v>2255</v>
      </c>
      <c r="B815">
        <v>18</v>
      </c>
      <c r="C815" t="str">
        <f t="shared" si="48"/>
        <v>18-25</v>
      </c>
      <c r="D815" t="s">
        <v>14</v>
      </c>
      <c r="E815" t="s">
        <v>26</v>
      </c>
      <c r="F815">
        <v>110.59</v>
      </c>
      <c r="G815">
        <v>8</v>
      </c>
      <c r="H815">
        <f>Table1[[#This Row],[total_orders]]*Table1[[#This Row],[avg_order_value]]</f>
        <v>884.72</v>
      </c>
      <c r="I815">
        <v>315</v>
      </c>
      <c r="J815">
        <v>0</v>
      </c>
      <c r="K815" t="s">
        <v>40</v>
      </c>
      <c r="L815">
        <v>86</v>
      </c>
      <c r="M815" t="str">
        <f t="shared" si="49"/>
        <v>High</v>
      </c>
      <c r="N815" s="1">
        <v>44182</v>
      </c>
      <c r="O815" s="1" t="str">
        <f>IF(YEAR(Table1[[#This Row],[customer_since]])&gt;=2023, "New",IF(YEAR(Table1[[#This Row],[customer_since]])&gt;=2021, "Medium", "Long term"))</f>
        <v>Long term</v>
      </c>
      <c r="P815">
        <v>56</v>
      </c>
      <c r="Q815" t="str">
        <f t="shared" si="50"/>
        <v>Medium</v>
      </c>
      <c r="R815">
        <v>0.13</v>
      </c>
      <c r="S815" t="str">
        <f t="shared" si="51"/>
        <v>Low</v>
      </c>
    </row>
    <row r="816" spans="1:19" x14ac:dyDescent="0.35">
      <c r="A816" t="s">
        <v>2735</v>
      </c>
      <c r="B816">
        <v>65</v>
      </c>
      <c r="C816" t="str">
        <f t="shared" si="48"/>
        <v>55-65</v>
      </c>
      <c r="D816" t="s">
        <v>21</v>
      </c>
      <c r="E816" t="s">
        <v>15</v>
      </c>
      <c r="F816">
        <v>48.12</v>
      </c>
      <c r="G816">
        <v>15</v>
      </c>
      <c r="H816">
        <f>Table1[[#This Row],[total_orders]]*Table1[[#This Row],[avg_order_value]]</f>
        <v>721.8</v>
      </c>
      <c r="I816">
        <v>24</v>
      </c>
      <c r="J816">
        <v>0</v>
      </c>
      <c r="K816" t="s">
        <v>29</v>
      </c>
      <c r="L816">
        <v>80.099999999999994</v>
      </c>
      <c r="M816" t="str">
        <f t="shared" si="49"/>
        <v>High</v>
      </c>
      <c r="N816" s="1">
        <v>45497</v>
      </c>
      <c r="O816" s="1" t="str">
        <f>IF(YEAR(Table1[[#This Row],[customer_since]])&gt;=2023, "New",IF(YEAR(Table1[[#This Row],[customer_since]])&gt;=2021, "Medium", "Long term"))</f>
        <v>New</v>
      </c>
      <c r="P816">
        <v>75</v>
      </c>
      <c r="Q816" t="str">
        <f t="shared" si="50"/>
        <v>High</v>
      </c>
      <c r="R816">
        <v>0.33</v>
      </c>
      <c r="S816" t="str">
        <f t="shared" si="51"/>
        <v>Medium</v>
      </c>
    </row>
    <row r="817" spans="1:19" x14ac:dyDescent="0.35">
      <c r="A817" t="s">
        <v>2169</v>
      </c>
      <c r="B817">
        <v>25</v>
      </c>
      <c r="C817" t="str">
        <f t="shared" si="48"/>
        <v>18-25</v>
      </c>
      <c r="D817" t="s">
        <v>21</v>
      </c>
      <c r="E817" t="s">
        <v>44</v>
      </c>
      <c r="F817">
        <v>183.78</v>
      </c>
      <c r="G817">
        <v>14</v>
      </c>
      <c r="H817">
        <f>Table1[[#This Row],[total_orders]]*Table1[[#This Row],[avg_order_value]]</f>
        <v>2572.92</v>
      </c>
      <c r="I817">
        <v>213</v>
      </c>
      <c r="J817">
        <v>0</v>
      </c>
      <c r="K817" t="s">
        <v>16</v>
      </c>
      <c r="L817">
        <v>82.8</v>
      </c>
      <c r="M817" t="str">
        <f t="shared" si="49"/>
        <v>High</v>
      </c>
      <c r="N817" s="1">
        <v>44080</v>
      </c>
      <c r="O817" s="1" t="str">
        <f>IF(YEAR(Table1[[#This Row],[customer_since]])&gt;=2023, "New",IF(YEAR(Table1[[#This Row],[customer_since]])&gt;=2021, "Medium", "Long term"))</f>
        <v>Long term</v>
      </c>
      <c r="P817">
        <v>18</v>
      </c>
      <c r="Q817" t="str">
        <f t="shared" si="50"/>
        <v>Low</v>
      </c>
      <c r="R817">
        <v>0.12</v>
      </c>
      <c r="S817" t="str">
        <f t="shared" si="51"/>
        <v>Low</v>
      </c>
    </row>
    <row r="818" spans="1:19" x14ac:dyDescent="0.35">
      <c r="A818" t="s">
        <v>2169</v>
      </c>
      <c r="B818">
        <v>44</v>
      </c>
      <c r="C818" t="str">
        <f t="shared" si="48"/>
        <v>36-45</v>
      </c>
      <c r="D818" t="s">
        <v>21</v>
      </c>
      <c r="E818" t="s">
        <v>37</v>
      </c>
      <c r="F818">
        <v>123.3</v>
      </c>
      <c r="G818">
        <v>10</v>
      </c>
      <c r="H818">
        <f>Table1[[#This Row],[total_orders]]*Table1[[#This Row],[avg_order_value]]</f>
        <v>1233</v>
      </c>
      <c r="I818">
        <v>171</v>
      </c>
      <c r="J818">
        <v>0</v>
      </c>
      <c r="K818" t="s">
        <v>16</v>
      </c>
      <c r="L818">
        <v>93.8</v>
      </c>
      <c r="M818" t="str">
        <f t="shared" si="49"/>
        <v>High</v>
      </c>
      <c r="N818" s="1">
        <v>44039</v>
      </c>
      <c r="O818" s="1" t="str">
        <f>IF(YEAR(Table1[[#This Row],[customer_since]])&gt;=2023, "New",IF(YEAR(Table1[[#This Row],[customer_since]])&gt;=2021, "Medium", "Long term"))</f>
        <v>Long term</v>
      </c>
      <c r="P818">
        <v>46</v>
      </c>
      <c r="Q818" t="str">
        <f t="shared" si="50"/>
        <v>Medium</v>
      </c>
      <c r="R818">
        <v>0.76</v>
      </c>
      <c r="S818" t="str">
        <f t="shared" si="51"/>
        <v>High</v>
      </c>
    </row>
    <row r="819" spans="1:19" x14ac:dyDescent="0.35">
      <c r="A819" t="s">
        <v>980</v>
      </c>
      <c r="B819">
        <v>59</v>
      </c>
      <c r="C819" t="str">
        <f t="shared" si="48"/>
        <v>55-65</v>
      </c>
      <c r="D819" t="s">
        <v>14</v>
      </c>
      <c r="E819" t="s">
        <v>18</v>
      </c>
      <c r="F819">
        <v>81.459999999999994</v>
      </c>
      <c r="G819">
        <v>15</v>
      </c>
      <c r="H819">
        <f>Table1[[#This Row],[total_orders]]*Table1[[#This Row],[avg_order_value]]</f>
        <v>1221.8999999999999</v>
      </c>
      <c r="I819">
        <v>65</v>
      </c>
      <c r="J819">
        <v>0</v>
      </c>
      <c r="K819" t="s">
        <v>19</v>
      </c>
      <c r="L819">
        <v>82.9</v>
      </c>
      <c r="M819" t="str">
        <f t="shared" si="49"/>
        <v>High</v>
      </c>
      <c r="N819" s="1">
        <v>45811</v>
      </c>
      <c r="O819" s="1" t="str">
        <f>IF(YEAR(Table1[[#This Row],[customer_since]])&gt;=2023, "New",IF(YEAR(Table1[[#This Row],[customer_since]])&gt;=2021, "Medium", "Long term"))</f>
        <v>New</v>
      </c>
      <c r="P819">
        <v>50</v>
      </c>
      <c r="Q819" t="str">
        <f t="shared" si="50"/>
        <v>Medium</v>
      </c>
      <c r="R819">
        <v>0.25</v>
      </c>
      <c r="S819" t="str">
        <f t="shared" si="51"/>
        <v>Medium</v>
      </c>
    </row>
    <row r="820" spans="1:19" x14ac:dyDescent="0.35">
      <c r="A820" t="s">
        <v>980</v>
      </c>
      <c r="B820">
        <v>65</v>
      </c>
      <c r="C820" t="str">
        <f t="shared" si="48"/>
        <v>55-65</v>
      </c>
      <c r="D820" t="s">
        <v>21</v>
      </c>
      <c r="E820" t="s">
        <v>26</v>
      </c>
      <c r="F820">
        <v>44.29</v>
      </c>
      <c r="G820">
        <v>8</v>
      </c>
      <c r="H820">
        <f>Table1[[#This Row],[total_orders]]*Table1[[#This Row],[avg_order_value]]</f>
        <v>354.32</v>
      </c>
      <c r="I820">
        <v>210</v>
      </c>
      <c r="J820">
        <v>0</v>
      </c>
      <c r="K820" t="s">
        <v>23</v>
      </c>
      <c r="L820">
        <v>43.6</v>
      </c>
      <c r="M820" t="str">
        <f t="shared" si="49"/>
        <v>Medium</v>
      </c>
      <c r="N820" s="1">
        <v>45428</v>
      </c>
      <c r="O820" s="1" t="str">
        <f>IF(YEAR(Table1[[#This Row],[customer_since]])&gt;=2023, "New",IF(YEAR(Table1[[#This Row],[customer_since]])&gt;=2021, "Medium", "Long term"))</f>
        <v>New</v>
      </c>
      <c r="P820">
        <v>38</v>
      </c>
      <c r="Q820" t="str">
        <f t="shared" si="50"/>
        <v>Medium</v>
      </c>
      <c r="R820">
        <v>0.68</v>
      </c>
      <c r="S820" t="str">
        <f t="shared" si="51"/>
        <v>High</v>
      </c>
    </row>
    <row r="821" spans="1:19" x14ac:dyDescent="0.35">
      <c r="A821" t="s">
        <v>145</v>
      </c>
      <c r="B821">
        <v>41</v>
      </c>
      <c r="C821" t="str">
        <f t="shared" si="48"/>
        <v>36-45</v>
      </c>
      <c r="D821" t="s">
        <v>21</v>
      </c>
      <c r="E821" t="s">
        <v>52</v>
      </c>
      <c r="F821">
        <v>54.39</v>
      </c>
      <c r="G821">
        <v>10</v>
      </c>
      <c r="H821">
        <f>Table1[[#This Row],[total_orders]]*Table1[[#This Row],[avg_order_value]]</f>
        <v>543.9</v>
      </c>
      <c r="I821">
        <v>193</v>
      </c>
      <c r="J821">
        <v>0</v>
      </c>
      <c r="K821" t="s">
        <v>23</v>
      </c>
      <c r="L821">
        <v>90.5</v>
      </c>
      <c r="M821" t="str">
        <f t="shared" si="49"/>
        <v>High</v>
      </c>
      <c r="N821" s="1">
        <v>44433</v>
      </c>
      <c r="O821" s="1" t="str">
        <f>IF(YEAR(Table1[[#This Row],[customer_since]])&gt;=2023, "New",IF(YEAR(Table1[[#This Row],[customer_since]])&gt;=2021, "Medium", "Long term"))</f>
        <v>Medium</v>
      </c>
      <c r="P821">
        <v>44</v>
      </c>
      <c r="Q821" t="str">
        <f t="shared" si="50"/>
        <v>Medium</v>
      </c>
      <c r="R821">
        <v>0.14000000000000001</v>
      </c>
      <c r="S821" t="str">
        <f t="shared" si="51"/>
        <v>Low</v>
      </c>
    </row>
    <row r="822" spans="1:19" x14ac:dyDescent="0.35">
      <c r="A822" t="s">
        <v>2152</v>
      </c>
      <c r="B822">
        <v>19</v>
      </c>
      <c r="C822" t="str">
        <f t="shared" si="48"/>
        <v>18-25</v>
      </c>
      <c r="D822" t="s">
        <v>14</v>
      </c>
      <c r="E822" t="s">
        <v>52</v>
      </c>
      <c r="F822">
        <v>89.78</v>
      </c>
      <c r="G822">
        <v>15</v>
      </c>
      <c r="H822">
        <f>Table1[[#This Row],[total_orders]]*Table1[[#This Row],[avg_order_value]]</f>
        <v>1346.7</v>
      </c>
      <c r="I822">
        <v>207</v>
      </c>
      <c r="J822">
        <v>0</v>
      </c>
      <c r="K822" t="s">
        <v>16</v>
      </c>
      <c r="L822">
        <v>61.2</v>
      </c>
      <c r="M822" t="str">
        <f t="shared" si="49"/>
        <v>High</v>
      </c>
      <c r="N822" s="1">
        <v>45738</v>
      </c>
      <c r="O822" s="1" t="str">
        <f>IF(YEAR(Table1[[#This Row],[customer_since]])&gt;=2023, "New",IF(YEAR(Table1[[#This Row],[customer_since]])&gt;=2021, "Medium", "Long term"))</f>
        <v>New</v>
      </c>
      <c r="P822">
        <v>34</v>
      </c>
      <c r="Q822" t="str">
        <f t="shared" si="50"/>
        <v>Medium</v>
      </c>
      <c r="R822">
        <v>0.57999999999999996</v>
      </c>
      <c r="S822" t="str">
        <f t="shared" si="51"/>
        <v>High</v>
      </c>
    </row>
    <row r="823" spans="1:19" x14ac:dyDescent="0.35">
      <c r="A823" t="s">
        <v>182</v>
      </c>
      <c r="B823">
        <v>52</v>
      </c>
      <c r="C823" t="str">
        <f t="shared" si="48"/>
        <v>46-55</v>
      </c>
      <c r="D823" t="s">
        <v>21</v>
      </c>
      <c r="E823" t="s">
        <v>26</v>
      </c>
      <c r="F823">
        <v>156.19999999999999</v>
      </c>
      <c r="G823">
        <v>9</v>
      </c>
      <c r="H823">
        <f>Table1[[#This Row],[total_orders]]*Table1[[#This Row],[avg_order_value]]</f>
        <v>1405.8</v>
      </c>
      <c r="I823">
        <v>322</v>
      </c>
      <c r="J823">
        <v>0</v>
      </c>
      <c r="K823" t="s">
        <v>29</v>
      </c>
      <c r="L823">
        <v>93.9</v>
      </c>
      <c r="M823" t="str">
        <f t="shared" si="49"/>
        <v>High</v>
      </c>
      <c r="N823" s="1">
        <v>44894</v>
      </c>
      <c r="O823" s="1" t="str">
        <f>IF(YEAR(Table1[[#This Row],[customer_since]])&gt;=2023, "New",IF(YEAR(Table1[[#This Row],[customer_since]])&gt;=2021, "Medium", "Long term"))</f>
        <v>Medium</v>
      </c>
      <c r="P823">
        <v>37</v>
      </c>
      <c r="Q823" t="str">
        <f t="shared" si="50"/>
        <v>Medium</v>
      </c>
      <c r="R823">
        <v>0.34</v>
      </c>
      <c r="S823" t="str">
        <f t="shared" si="51"/>
        <v>Medium</v>
      </c>
    </row>
    <row r="824" spans="1:19" x14ac:dyDescent="0.35">
      <c r="A824" t="s">
        <v>2417</v>
      </c>
      <c r="B824">
        <v>41</v>
      </c>
      <c r="C824" t="str">
        <f t="shared" si="48"/>
        <v>36-45</v>
      </c>
      <c r="D824" t="s">
        <v>14</v>
      </c>
      <c r="E824" t="s">
        <v>18</v>
      </c>
      <c r="F824">
        <v>362.07</v>
      </c>
      <c r="G824">
        <v>11</v>
      </c>
      <c r="H824">
        <f>Table1[[#This Row],[total_orders]]*Table1[[#This Row],[avg_order_value]]</f>
        <v>3982.77</v>
      </c>
      <c r="I824">
        <v>337</v>
      </c>
      <c r="J824">
        <v>0</v>
      </c>
      <c r="K824" t="s">
        <v>40</v>
      </c>
      <c r="L824">
        <v>98.3</v>
      </c>
      <c r="M824" t="str">
        <f t="shared" si="49"/>
        <v>High</v>
      </c>
      <c r="N824" s="1">
        <v>44963</v>
      </c>
      <c r="O824" s="1" t="str">
        <f>IF(YEAR(Table1[[#This Row],[customer_since]])&gt;=2023, "New",IF(YEAR(Table1[[#This Row],[customer_since]])&gt;=2021, "Medium", "Long term"))</f>
        <v>New</v>
      </c>
      <c r="P824">
        <v>96</v>
      </c>
      <c r="Q824" t="str">
        <f t="shared" si="50"/>
        <v>High</v>
      </c>
      <c r="R824">
        <v>0.34</v>
      </c>
      <c r="S824" t="str">
        <f t="shared" si="51"/>
        <v>Medium</v>
      </c>
    </row>
    <row r="825" spans="1:19" x14ac:dyDescent="0.35">
      <c r="A825" t="s">
        <v>3597</v>
      </c>
      <c r="B825">
        <v>79</v>
      </c>
      <c r="C825" t="str">
        <f t="shared" si="48"/>
        <v>66-69</v>
      </c>
      <c r="D825" t="s">
        <v>21</v>
      </c>
      <c r="E825" t="s">
        <v>50</v>
      </c>
      <c r="F825">
        <v>22.39</v>
      </c>
      <c r="G825">
        <v>9</v>
      </c>
      <c r="H825">
        <f>Table1[[#This Row],[total_orders]]*Table1[[#This Row],[avg_order_value]]</f>
        <v>201.51</v>
      </c>
      <c r="I825">
        <v>328</v>
      </c>
      <c r="J825">
        <v>0</v>
      </c>
      <c r="K825" t="s">
        <v>19</v>
      </c>
      <c r="L825">
        <v>92.1</v>
      </c>
      <c r="M825" t="str">
        <f t="shared" si="49"/>
        <v>High</v>
      </c>
      <c r="N825" s="1">
        <v>44385</v>
      </c>
      <c r="O825" s="1" t="str">
        <f>IF(YEAR(Table1[[#This Row],[customer_since]])&gt;=2023, "New",IF(YEAR(Table1[[#This Row],[customer_since]])&gt;=2021, "Medium", "Long term"))</f>
        <v>Medium</v>
      </c>
      <c r="P825">
        <v>63</v>
      </c>
      <c r="Q825" t="str">
        <f t="shared" si="50"/>
        <v>Medium</v>
      </c>
      <c r="R825">
        <v>0.17</v>
      </c>
      <c r="S825" t="str">
        <f t="shared" si="51"/>
        <v>Low</v>
      </c>
    </row>
    <row r="826" spans="1:19" x14ac:dyDescent="0.35">
      <c r="A826" t="s">
        <v>1129</v>
      </c>
      <c r="B826">
        <v>45</v>
      </c>
      <c r="C826" t="str">
        <f t="shared" si="48"/>
        <v>36-45</v>
      </c>
      <c r="D826" t="s">
        <v>14</v>
      </c>
      <c r="E826" t="s">
        <v>37</v>
      </c>
      <c r="G826">
        <v>8</v>
      </c>
      <c r="H826">
        <f>Table1[[#This Row],[total_orders]]*Table1[[#This Row],[avg_order_value]]</f>
        <v>0</v>
      </c>
      <c r="I826">
        <v>332</v>
      </c>
      <c r="J826">
        <v>0</v>
      </c>
      <c r="K826" t="s">
        <v>40</v>
      </c>
      <c r="L826">
        <v>45.5</v>
      </c>
      <c r="M826" t="str">
        <f t="shared" si="49"/>
        <v>Medium</v>
      </c>
      <c r="N826" s="1">
        <v>44667</v>
      </c>
      <c r="O826" s="1" t="str">
        <f>IF(YEAR(Table1[[#This Row],[customer_since]])&gt;=2023, "New",IF(YEAR(Table1[[#This Row],[customer_since]])&gt;=2021, "Medium", "Long term"))</f>
        <v>Medium</v>
      </c>
      <c r="P826">
        <v>87</v>
      </c>
      <c r="Q826" t="str">
        <f t="shared" si="50"/>
        <v>High</v>
      </c>
      <c r="R826">
        <v>0.41</v>
      </c>
      <c r="S826" t="str">
        <f t="shared" si="51"/>
        <v>Medium</v>
      </c>
    </row>
    <row r="827" spans="1:19" x14ac:dyDescent="0.35">
      <c r="A827" t="s">
        <v>3245</v>
      </c>
      <c r="B827">
        <v>27</v>
      </c>
      <c r="C827" t="str">
        <f t="shared" si="48"/>
        <v>26-35</v>
      </c>
      <c r="D827" t="s">
        <v>14</v>
      </c>
      <c r="E827" t="s">
        <v>44</v>
      </c>
      <c r="F827">
        <v>136</v>
      </c>
      <c r="G827">
        <v>8</v>
      </c>
      <c r="H827">
        <f>Table1[[#This Row],[total_orders]]*Table1[[#This Row],[avg_order_value]]</f>
        <v>1088</v>
      </c>
      <c r="I827">
        <v>213</v>
      </c>
      <c r="J827">
        <v>0</v>
      </c>
      <c r="K827" t="s">
        <v>29</v>
      </c>
      <c r="L827">
        <v>30.1</v>
      </c>
      <c r="M827" t="str">
        <f t="shared" si="49"/>
        <v>Medium</v>
      </c>
      <c r="N827" s="1">
        <v>45486</v>
      </c>
      <c r="O827" s="1" t="str">
        <f>IF(YEAR(Table1[[#This Row],[customer_since]])&gt;=2023, "New",IF(YEAR(Table1[[#This Row],[customer_since]])&gt;=2021, "Medium", "Long term"))</f>
        <v>New</v>
      </c>
      <c r="P827">
        <v>65</v>
      </c>
      <c r="Q827" t="str">
        <f t="shared" si="50"/>
        <v>Medium</v>
      </c>
      <c r="R827">
        <v>0.18</v>
      </c>
      <c r="S827" t="str">
        <f t="shared" si="51"/>
        <v>Low</v>
      </c>
    </row>
    <row r="828" spans="1:19" x14ac:dyDescent="0.35">
      <c r="A828" t="s">
        <v>3245</v>
      </c>
      <c r="B828">
        <v>69</v>
      </c>
      <c r="C828" t="str">
        <f t="shared" si="48"/>
        <v>66-69</v>
      </c>
      <c r="D828" t="s">
        <v>25</v>
      </c>
      <c r="E828" t="s">
        <v>22</v>
      </c>
      <c r="F828">
        <v>99.41</v>
      </c>
      <c r="G828">
        <v>11</v>
      </c>
      <c r="H828">
        <f>Table1[[#This Row],[total_orders]]*Table1[[#This Row],[avg_order_value]]</f>
        <v>1093.51</v>
      </c>
      <c r="I828">
        <v>142</v>
      </c>
      <c r="J828">
        <v>0</v>
      </c>
      <c r="K828" t="s">
        <v>23</v>
      </c>
      <c r="L828">
        <v>48</v>
      </c>
      <c r="M828" t="str">
        <f t="shared" si="49"/>
        <v>Medium</v>
      </c>
      <c r="N828" s="1">
        <v>45821</v>
      </c>
      <c r="O828" s="1" t="str">
        <f>IF(YEAR(Table1[[#This Row],[customer_since]])&gt;=2023, "New",IF(YEAR(Table1[[#This Row],[customer_since]])&gt;=2021, "Medium", "Long term"))</f>
        <v>New</v>
      </c>
      <c r="P828">
        <v>76</v>
      </c>
      <c r="Q828" t="str">
        <f t="shared" si="50"/>
        <v>High</v>
      </c>
      <c r="R828">
        <v>0.25</v>
      </c>
      <c r="S828" t="str">
        <f t="shared" si="51"/>
        <v>Medium</v>
      </c>
    </row>
    <row r="829" spans="1:19" x14ac:dyDescent="0.35">
      <c r="A829" t="s">
        <v>2987</v>
      </c>
      <c r="B829">
        <v>31</v>
      </c>
      <c r="C829" t="str">
        <f t="shared" si="48"/>
        <v>26-35</v>
      </c>
      <c r="D829" t="s">
        <v>14</v>
      </c>
      <c r="E829" t="s">
        <v>18</v>
      </c>
      <c r="F829">
        <v>73.47</v>
      </c>
      <c r="G829">
        <v>11</v>
      </c>
      <c r="H829">
        <f>Table1[[#This Row],[total_orders]]*Table1[[#This Row],[avg_order_value]]</f>
        <v>808.17</v>
      </c>
      <c r="I829">
        <v>235</v>
      </c>
      <c r="J829">
        <v>0</v>
      </c>
      <c r="K829" t="s">
        <v>23</v>
      </c>
      <c r="L829">
        <v>51.7</v>
      </c>
      <c r="M829" t="str">
        <f t="shared" si="49"/>
        <v>High</v>
      </c>
      <c r="N829" s="1">
        <v>44223</v>
      </c>
      <c r="O829" s="1" t="str">
        <f>IF(YEAR(Table1[[#This Row],[customer_since]])&gt;=2023, "New",IF(YEAR(Table1[[#This Row],[customer_since]])&gt;=2021, "Medium", "Long term"))</f>
        <v>Medium</v>
      </c>
      <c r="P829">
        <v>82</v>
      </c>
      <c r="Q829" t="str">
        <f t="shared" si="50"/>
        <v>High</v>
      </c>
      <c r="R829">
        <v>0.13</v>
      </c>
      <c r="S829" t="str">
        <f t="shared" si="51"/>
        <v>Low</v>
      </c>
    </row>
    <row r="830" spans="1:19" x14ac:dyDescent="0.35">
      <c r="A830" t="s">
        <v>3820</v>
      </c>
      <c r="B830">
        <v>43</v>
      </c>
      <c r="C830" t="str">
        <f t="shared" si="48"/>
        <v>36-45</v>
      </c>
      <c r="D830" t="s">
        <v>25</v>
      </c>
      <c r="E830" t="s">
        <v>15</v>
      </c>
      <c r="F830">
        <v>138.1</v>
      </c>
      <c r="G830">
        <v>9</v>
      </c>
      <c r="H830">
        <f>Table1[[#This Row],[total_orders]]*Table1[[#This Row],[avg_order_value]]</f>
        <v>1242.8999999999999</v>
      </c>
      <c r="I830">
        <v>193</v>
      </c>
      <c r="J830">
        <v>0</v>
      </c>
      <c r="K830" t="s">
        <v>40</v>
      </c>
      <c r="L830">
        <v>91.1</v>
      </c>
      <c r="M830" t="str">
        <f t="shared" si="49"/>
        <v>High</v>
      </c>
      <c r="N830" s="1">
        <v>44043</v>
      </c>
      <c r="O830" s="1" t="str">
        <f>IF(YEAR(Table1[[#This Row],[customer_since]])&gt;=2023, "New",IF(YEAR(Table1[[#This Row],[customer_since]])&gt;=2021, "Medium", "Long term"))</f>
        <v>Long term</v>
      </c>
      <c r="P830">
        <v>94</v>
      </c>
      <c r="Q830" t="str">
        <f t="shared" si="50"/>
        <v>High</v>
      </c>
      <c r="R830">
        <v>0.33</v>
      </c>
      <c r="S830" t="str">
        <f t="shared" si="51"/>
        <v>Medium</v>
      </c>
    </row>
    <row r="831" spans="1:19" x14ac:dyDescent="0.35">
      <c r="A831" t="s">
        <v>2003</v>
      </c>
      <c r="B831">
        <v>35</v>
      </c>
      <c r="C831" t="str">
        <f t="shared" si="48"/>
        <v>26-35</v>
      </c>
      <c r="D831" t="s">
        <v>21</v>
      </c>
      <c r="E831" t="s">
        <v>28</v>
      </c>
      <c r="F831">
        <v>129.57</v>
      </c>
      <c r="G831">
        <v>9</v>
      </c>
      <c r="H831">
        <f>Table1[[#This Row],[total_orders]]*Table1[[#This Row],[avg_order_value]]</f>
        <v>1166.1299999999999</v>
      </c>
      <c r="I831">
        <v>143</v>
      </c>
      <c r="J831">
        <v>0</v>
      </c>
      <c r="K831" t="s">
        <v>23</v>
      </c>
      <c r="L831">
        <v>51.4</v>
      </c>
      <c r="M831" t="str">
        <f t="shared" si="49"/>
        <v>High</v>
      </c>
      <c r="N831" s="1">
        <v>44379</v>
      </c>
      <c r="O831" s="1" t="str">
        <f>IF(YEAR(Table1[[#This Row],[customer_since]])&gt;=2023, "New",IF(YEAR(Table1[[#This Row],[customer_since]])&gt;=2021, "Medium", "Long term"))</f>
        <v>Medium</v>
      </c>
      <c r="P831">
        <v>4</v>
      </c>
      <c r="Q831" t="str">
        <f t="shared" si="50"/>
        <v>Low</v>
      </c>
      <c r="R831">
        <v>0.2</v>
      </c>
      <c r="S831" t="str">
        <f t="shared" si="51"/>
        <v>Low</v>
      </c>
    </row>
    <row r="832" spans="1:19" x14ac:dyDescent="0.35">
      <c r="A832" t="s">
        <v>2003</v>
      </c>
      <c r="B832">
        <v>32</v>
      </c>
      <c r="C832" t="str">
        <f t="shared" si="48"/>
        <v>26-35</v>
      </c>
      <c r="D832" t="s">
        <v>21</v>
      </c>
      <c r="E832" t="s">
        <v>52</v>
      </c>
      <c r="F832">
        <v>104.75</v>
      </c>
      <c r="G832">
        <v>7</v>
      </c>
      <c r="H832">
        <f>Table1[[#This Row],[total_orders]]*Table1[[#This Row],[avg_order_value]]</f>
        <v>733.25</v>
      </c>
      <c r="I832">
        <v>48</v>
      </c>
      <c r="J832">
        <v>0</v>
      </c>
      <c r="K832" t="s">
        <v>16</v>
      </c>
      <c r="L832">
        <v>18.100000000000001</v>
      </c>
      <c r="M832" t="str">
        <f t="shared" si="49"/>
        <v>Low</v>
      </c>
      <c r="N832" s="1">
        <v>44047</v>
      </c>
      <c r="O832" s="1" t="str">
        <f>IF(YEAR(Table1[[#This Row],[customer_since]])&gt;=2023, "New",IF(YEAR(Table1[[#This Row],[customer_since]])&gt;=2021, "Medium", "Long term"))</f>
        <v>Long term</v>
      </c>
      <c r="P832">
        <v>48</v>
      </c>
      <c r="Q832" t="str">
        <f t="shared" si="50"/>
        <v>Medium</v>
      </c>
      <c r="R832">
        <v>0.49</v>
      </c>
      <c r="S832" t="str">
        <f t="shared" si="51"/>
        <v>Medium</v>
      </c>
    </row>
    <row r="833" spans="1:19" x14ac:dyDescent="0.35">
      <c r="A833" t="s">
        <v>2003</v>
      </c>
      <c r="B833">
        <v>29</v>
      </c>
      <c r="C833" t="str">
        <f t="shared" si="48"/>
        <v>26-35</v>
      </c>
      <c r="D833" t="s">
        <v>21</v>
      </c>
      <c r="E833" t="s">
        <v>35</v>
      </c>
      <c r="F833">
        <v>20.58</v>
      </c>
      <c r="G833">
        <v>9</v>
      </c>
      <c r="H833">
        <f>Table1[[#This Row],[total_orders]]*Table1[[#This Row],[avg_order_value]]</f>
        <v>185.21999999999997</v>
      </c>
      <c r="I833">
        <v>8</v>
      </c>
      <c r="J833">
        <v>0</v>
      </c>
      <c r="K833" t="s">
        <v>40</v>
      </c>
      <c r="L833">
        <v>34.4</v>
      </c>
      <c r="M833" t="str">
        <f t="shared" si="49"/>
        <v>Medium</v>
      </c>
      <c r="N833" s="1">
        <v>44842</v>
      </c>
      <c r="O833" s="1" t="str">
        <f>IF(YEAR(Table1[[#This Row],[customer_since]])&gt;=2023, "New",IF(YEAR(Table1[[#This Row],[customer_since]])&gt;=2021, "Medium", "Long term"))</f>
        <v>Medium</v>
      </c>
      <c r="P833">
        <v>15</v>
      </c>
      <c r="Q833" t="str">
        <f t="shared" si="50"/>
        <v>Low</v>
      </c>
      <c r="R833">
        <v>0.23</v>
      </c>
      <c r="S833" t="str">
        <f t="shared" si="51"/>
        <v>Medium</v>
      </c>
    </row>
    <row r="834" spans="1:19" x14ac:dyDescent="0.35">
      <c r="A834" t="s">
        <v>2797</v>
      </c>
      <c r="B834">
        <v>56</v>
      </c>
      <c r="C834" t="str">
        <f t="shared" ref="C834:C897" si="52">IF(B834&lt;=25,"18-25",IF(B834&lt;=35,"26-35",IF(B834&lt;=45,"36-45",IF(B834&lt;=55,"46-55",IF(B834&lt;=65,"55-65","66-69")))))</f>
        <v>55-65</v>
      </c>
      <c r="D834" t="s">
        <v>14</v>
      </c>
      <c r="E834" t="s">
        <v>35</v>
      </c>
      <c r="F834">
        <v>29.52</v>
      </c>
      <c r="G834">
        <v>9</v>
      </c>
      <c r="H834">
        <f>Table1[[#This Row],[total_orders]]*Table1[[#This Row],[avg_order_value]]</f>
        <v>265.68</v>
      </c>
      <c r="I834">
        <v>105</v>
      </c>
      <c r="J834">
        <v>0</v>
      </c>
      <c r="K834" t="s">
        <v>23</v>
      </c>
      <c r="L834">
        <v>22.9</v>
      </c>
      <c r="M834" t="str">
        <f t="shared" ref="M834:M897" si="53">IF(L834&lt;=20,"Low",IF(L834&lt;=50,"Medium","High"))</f>
        <v>Medium</v>
      </c>
      <c r="N834" s="1">
        <v>45426</v>
      </c>
      <c r="O834" s="1" t="str">
        <f>IF(YEAR(Table1[[#This Row],[customer_since]])&gt;=2023, "New",IF(YEAR(Table1[[#This Row],[customer_since]])&gt;=2021, "Medium", "Long term"))</f>
        <v>New</v>
      </c>
      <c r="P834">
        <v>72</v>
      </c>
      <c r="Q834" t="str">
        <f t="shared" ref="Q834:Q897" si="54">IF(P834&lt;=33,"Low",IF(P834&lt;=66,"Medium","High"))</f>
        <v>High</v>
      </c>
      <c r="R834">
        <v>0.54</v>
      </c>
      <c r="S834" t="str">
        <f t="shared" ref="S834:S897" si="55">IF(R834&lt;=0.2,"Low",IF(R834&lt;=0.5,"Medium","High"))</f>
        <v>High</v>
      </c>
    </row>
    <row r="835" spans="1:19" x14ac:dyDescent="0.35">
      <c r="A835" t="s">
        <v>2480</v>
      </c>
      <c r="B835">
        <v>44</v>
      </c>
      <c r="C835" t="str">
        <f t="shared" si="52"/>
        <v>36-45</v>
      </c>
      <c r="D835" t="s">
        <v>14</v>
      </c>
      <c r="E835" t="s">
        <v>28</v>
      </c>
      <c r="F835">
        <v>160.24</v>
      </c>
      <c r="G835">
        <v>12</v>
      </c>
      <c r="H835">
        <f>Table1[[#This Row],[total_orders]]*Table1[[#This Row],[avg_order_value]]</f>
        <v>1922.88</v>
      </c>
      <c r="I835">
        <v>225</v>
      </c>
      <c r="J835">
        <v>0</v>
      </c>
      <c r="K835" t="s">
        <v>16</v>
      </c>
      <c r="L835">
        <v>73.2</v>
      </c>
      <c r="M835" t="str">
        <f t="shared" si="53"/>
        <v>High</v>
      </c>
      <c r="N835" s="1">
        <v>45631</v>
      </c>
      <c r="O835" s="1" t="str">
        <f>IF(YEAR(Table1[[#This Row],[customer_since]])&gt;=2023, "New",IF(YEAR(Table1[[#This Row],[customer_since]])&gt;=2021, "Medium", "Long term"))</f>
        <v>New</v>
      </c>
      <c r="P835">
        <v>76</v>
      </c>
      <c r="Q835" t="str">
        <f t="shared" si="54"/>
        <v>High</v>
      </c>
      <c r="R835">
        <v>0.14000000000000001</v>
      </c>
      <c r="S835" t="str">
        <f t="shared" si="55"/>
        <v>Low</v>
      </c>
    </row>
    <row r="836" spans="1:19" x14ac:dyDescent="0.35">
      <c r="A836" t="s">
        <v>1128</v>
      </c>
      <c r="B836">
        <v>71</v>
      </c>
      <c r="C836" t="str">
        <f t="shared" si="52"/>
        <v>66-69</v>
      </c>
      <c r="D836" t="s">
        <v>14</v>
      </c>
      <c r="E836" t="s">
        <v>52</v>
      </c>
      <c r="F836">
        <v>79.790000000000006</v>
      </c>
      <c r="G836">
        <v>7</v>
      </c>
      <c r="H836">
        <f>Table1[[#This Row],[total_orders]]*Table1[[#This Row],[avg_order_value]]</f>
        <v>558.53000000000009</v>
      </c>
      <c r="I836">
        <v>47</v>
      </c>
      <c r="J836">
        <v>0</v>
      </c>
      <c r="K836" t="s">
        <v>16</v>
      </c>
      <c r="L836">
        <v>44.2</v>
      </c>
      <c r="M836" t="str">
        <f t="shared" si="53"/>
        <v>Medium</v>
      </c>
      <c r="N836" s="1">
        <v>44493</v>
      </c>
      <c r="O836" s="1" t="str">
        <f>IF(YEAR(Table1[[#This Row],[customer_since]])&gt;=2023, "New",IF(YEAR(Table1[[#This Row],[customer_since]])&gt;=2021, "Medium", "Long term"))</f>
        <v>Medium</v>
      </c>
      <c r="P836">
        <v>2</v>
      </c>
      <c r="Q836" t="str">
        <f t="shared" si="54"/>
        <v>Low</v>
      </c>
      <c r="R836">
        <v>0.14000000000000001</v>
      </c>
      <c r="S836" t="str">
        <f t="shared" si="55"/>
        <v>Low</v>
      </c>
    </row>
    <row r="837" spans="1:19" x14ac:dyDescent="0.35">
      <c r="A837" t="s">
        <v>1085</v>
      </c>
      <c r="B837">
        <v>32</v>
      </c>
      <c r="C837" t="str">
        <f t="shared" si="52"/>
        <v>26-35</v>
      </c>
      <c r="D837" t="s">
        <v>14</v>
      </c>
      <c r="E837" t="s">
        <v>26</v>
      </c>
      <c r="F837">
        <v>299.23</v>
      </c>
      <c r="G837">
        <v>10</v>
      </c>
      <c r="H837">
        <f>Table1[[#This Row],[total_orders]]*Table1[[#This Row],[avg_order_value]]</f>
        <v>2992.3</v>
      </c>
      <c r="I837">
        <v>340</v>
      </c>
      <c r="J837">
        <v>0</v>
      </c>
      <c r="K837" t="s">
        <v>19</v>
      </c>
      <c r="L837">
        <v>78.8</v>
      </c>
      <c r="M837" t="str">
        <f t="shared" si="53"/>
        <v>High</v>
      </c>
      <c r="N837" s="1">
        <v>44401</v>
      </c>
      <c r="O837" s="1" t="str">
        <f>IF(YEAR(Table1[[#This Row],[customer_since]])&gt;=2023, "New",IF(YEAR(Table1[[#This Row],[customer_since]])&gt;=2021, "Medium", "Long term"))</f>
        <v>Medium</v>
      </c>
      <c r="P837">
        <v>15</v>
      </c>
      <c r="Q837" t="str">
        <f t="shared" si="54"/>
        <v>Low</v>
      </c>
      <c r="R837">
        <v>0.06</v>
      </c>
      <c r="S837" t="str">
        <f t="shared" si="55"/>
        <v>Low</v>
      </c>
    </row>
    <row r="838" spans="1:19" x14ac:dyDescent="0.35">
      <c r="A838" t="s">
        <v>1085</v>
      </c>
      <c r="B838">
        <v>34</v>
      </c>
      <c r="C838" t="str">
        <f t="shared" si="52"/>
        <v>26-35</v>
      </c>
      <c r="D838" t="s">
        <v>14</v>
      </c>
      <c r="E838" t="s">
        <v>22</v>
      </c>
      <c r="F838">
        <v>43.95</v>
      </c>
      <c r="G838">
        <v>10</v>
      </c>
      <c r="H838">
        <f>Table1[[#This Row],[total_orders]]*Table1[[#This Row],[avg_order_value]]</f>
        <v>439.5</v>
      </c>
      <c r="I838">
        <v>9</v>
      </c>
      <c r="J838">
        <v>0</v>
      </c>
      <c r="K838" t="s">
        <v>40</v>
      </c>
      <c r="L838">
        <v>37.5</v>
      </c>
      <c r="M838" t="str">
        <f t="shared" si="53"/>
        <v>Medium</v>
      </c>
      <c r="N838" s="1">
        <v>44013</v>
      </c>
      <c r="O838" s="1" t="str">
        <f>IF(YEAR(Table1[[#This Row],[customer_since]])&gt;=2023, "New",IF(YEAR(Table1[[#This Row],[customer_since]])&gt;=2021, "Medium", "Long term"))</f>
        <v>Long term</v>
      </c>
      <c r="P838">
        <v>98</v>
      </c>
      <c r="Q838" t="str">
        <f t="shared" si="54"/>
        <v>High</v>
      </c>
      <c r="R838">
        <v>0.18</v>
      </c>
      <c r="S838" t="str">
        <f t="shared" si="55"/>
        <v>Low</v>
      </c>
    </row>
    <row r="839" spans="1:19" x14ac:dyDescent="0.35">
      <c r="A839" t="s">
        <v>1450</v>
      </c>
      <c r="B839">
        <v>29</v>
      </c>
      <c r="C839" t="str">
        <f t="shared" si="52"/>
        <v>26-35</v>
      </c>
      <c r="D839" t="s">
        <v>21</v>
      </c>
      <c r="E839" t="s">
        <v>26</v>
      </c>
      <c r="F839">
        <v>70.819999999999993</v>
      </c>
      <c r="G839">
        <v>9</v>
      </c>
      <c r="H839">
        <f>Table1[[#This Row],[total_orders]]*Table1[[#This Row],[avg_order_value]]</f>
        <v>637.37999999999988</v>
      </c>
      <c r="I839">
        <v>232</v>
      </c>
      <c r="J839">
        <v>0</v>
      </c>
      <c r="K839" t="s">
        <v>23</v>
      </c>
      <c r="L839">
        <v>2</v>
      </c>
      <c r="M839" t="str">
        <f t="shared" si="53"/>
        <v>Low</v>
      </c>
      <c r="N839" s="1">
        <v>44815</v>
      </c>
      <c r="O839" s="1" t="str">
        <f>IF(YEAR(Table1[[#This Row],[customer_since]])&gt;=2023, "New",IF(YEAR(Table1[[#This Row],[customer_since]])&gt;=2021, "Medium", "Long term"))</f>
        <v>Medium</v>
      </c>
      <c r="P839">
        <v>85</v>
      </c>
      <c r="Q839" t="str">
        <f t="shared" si="54"/>
        <v>High</v>
      </c>
      <c r="R839">
        <v>0.18</v>
      </c>
      <c r="S839" t="str">
        <f t="shared" si="55"/>
        <v>Low</v>
      </c>
    </row>
    <row r="840" spans="1:19" x14ac:dyDescent="0.35">
      <c r="A840" t="s">
        <v>2851</v>
      </c>
      <c r="B840">
        <v>52</v>
      </c>
      <c r="C840" t="str">
        <f t="shared" si="52"/>
        <v>46-55</v>
      </c>
      <c r="D840" t="s">
        <v>25</v>
      </c>
      <c r="E840" t="s">
        <v>28</v>
      </c>
      <c r="F840">
        <v>217.2</v>
      </c>
      <c r="G840">
        <v>12</v>
      </c>
      <c r="H840">
        <f>Table1[[#This Row],[total_orders]]*Table1[[#This Row],[avg_order_value]]</f>
        <v>2606.3999999999996</v>
      </c>
      <c r="I840">
        <v>215</v>
      </c>
      <c r="J840">
        <v>0</v>
      </c>
      <c r="K840" t="s">
        <v>16</v>
      </c>
      <c r="L840">
        <v>22.5</v>
      </c>
      <c r="M840" t="str">
        <f t="shared" si="53"/>
        <v>Medium</v>
      </c>
      <c r="N840" s="1">
        <v>44156</v>
      </c>
      <c r="O840" s="1" t="str">
        <f>IF(YEAR(Table1[[#This Row],[customer_since]])&gt;=2023, "New",IF(YEAR(Table1[[#This Row],[customer_since]])&gt;=2021, "Medium", "Long term"))</f>
        <v>Long term</v>
      </c>
      <c r="P840">
        <v>66</v>
      </c>
      <c r="Q840" t="str">
        <f t="shared" si="54"/>
        <v>Medium</v>
      </c>
      <c r="R840">
        <v>0.27</v>
      </c>
      <c r="S840" t="str">
        <f t="shared" si="55"/>
        <v>Medium</v>
      </c>
    </row>
    <row r="841" spans="1:19" x14ac:dyDescent="0.35">
      <c r="A841" t="s">
        <v>64</v>
      </c>
      <c r="B841">
        <v>61</v>
      </c>
      <c r="C841" t="str">
        <f t="shared" si="52"/>
        <v>55-65</v>
      </c>
      <c r="D841" t="s">
        <v>14</v>
      </c>
      <c r="E841" t="s">
        <v>35</v>
      </c>
      <c r="F841">
        <v>46.66</v>
      </c>
      <c r="G841">
        <v>7</v>
      </c>
      <c r="H841">
        <f>Table1[[#This Row],[total_orders]]*Table1[[#This Row],[avg_order_value]]</f>
        <v>326.62</v>
      </c>
      <c r="I841">
        <v>48</v>
      </c>
      <c r="J841">
        <v>0</v>
      </c>
      <c r="K841" t="s">
        <v>40</v>
      </c>
      <c r="L841">
        <v>34.6</v>
      </c>
      <c r="M841" t="str">
        <f t="shared" si="53"/>
        <v>Medium</v>
      </c>
      <c r="N841" s="1">
        <v>45282</v>
      </c>
      <c r="O841" s="1" t="str">
        <f>IF(YEAR(Table1[[#This Row],[customer_since]])&gt;=2023, "New",IF(YEAR(Table1[[#This Row],[customer_since]])&gt;=2021, "Medium", "Long term"))</f>
        <v>New</v>
      </c>
      <c r="P841">
        <v>94</v>
      </c>
      <c r="Q841" t="str">
        <f t="shared" si="54"/>
        <v>High</v>
      </c>
      <c r="R841">
        <v>0.34</v>
      </c>
      <c r="S841" t="str">
        <f t="shared" si="55"/>
        <v>Medium</v>
      </c>
    </row>
    <row r="842" spans="1:19" x14ac:dyDescent="0.35">
      <c r="A842" t="s">
        <v>2076</v>
      </c>
      <c r="B842">
        <v>67</v>
      </c>
      <c r="C842" t="str">
        <f t="shared" si="52"/>
        <v>66-69</v>
      </c>
      <c r="D842" t="s">
        <v>14</v>
      </c>
      <c r="E842" t="s">
        <v>18</v>
      </c>
      <c r="G842">
        <v>4</v>
      </c>
      <c r="H842">
        <f>Table1[[#This Row],[total_orders]]*Table1[[#This Row],[avg_order_value]]</f>
        <v>0</v>
      </c>
      <c r="I842">
        <v>356</v>
      </c>
      <c r="J842">
        <v>0</v>
      </c>
      <c r="K842" t="s">
        <v>40</v>
      </c>
      <c r="L842">
        <v>47.7</v>
      </c>
      <c r="M842" t="str">
        <f t="shared" si="53"/>
        <v>Medium</v>
      </c>
      <c r="N842" s="1">
        <v>45790</v>
      </c>
      <c r="O842" s="1" t="str">
        <f>IF(YEAR(Table1[[#This Row],[customer_since]])&gt;=2023, "New",IF(YEAR(Table1[[#This Row],[customer_since]])&gt;=2021, "Medium", "Long term"))</f>
        <v>New</v>
      </c>
      <c r="P842">
        <v>80</v>
      </c>
      <c r="Q842" t="str">
        <f t="shared" si="54"/>
        <v>High</v>
      </c>
      <c r="R842">
        <v>0.19</v>
      </c>
      <c r="S842" t="str">
        <f t="shared" si="55"/>
        <v>Low</v>
      </c>
    </row>
    <row r="843" spans="1:19" x14ac:dyDescent="0.35">
      <c r="A843" t="s">
        <v>554</v>
      </c>
      <c r="B843">
        <v>75</v>
      </c>
      <c r="C843" t="str">
        <f t="shared" si="52"/>
        <v>66-69</v>
      </c>
      <c r="D843" t="s">
        <v>21</v>
      </c>
      <c r="E843" t="s">
        <v>18</v>
      </c>
      <c r="F843">
        <v>25.69</v>
      </c>
      <c r="G843">
        <v>12</v>
      </c>
      <c r="H843">
        <f>Table1[[#This Row],[total_orders]]*Table1[[#This Row],[avg_order_value]]</f>
        <v>308.28000000000003</v>
      </c>
      <c r="I843">
        <v>347</v>
      </c>
      <c r="J843">
        <v>0</v>
      </c>
      <c r="K843" t="s">
        <v>40</v>
      </c>
      <c r="L843">
        <v>0</v>
      </c>
      <c r="M843" t="str">
        <f t="shared" si="53"/>
        <v>Low</v>
      </c>
      <c r="N843" s="1">
        <v>44050</v>
      </c>
      <c r="O843" s="1" t="str">
        <f>IF(YEAR(Table1[[#This Row],[customer_since]])&gt;=2023, "New",IF(YEAR(Table1[[#This Row],[customer_since]])&gt;=2021, "Medium", "Long term"))</f>
        <v>Long term</v>
      </c>
      <c r="P843">
        <v>58</v>
      </c>
      <c r="Q843" t="str">
        <f t="shared" si="54"/>
        <v>Medium</v>
      </c>
      <c r="R843">
        <v>0.49</v>
      </c>
      <c r="S843" t="str">
        <f t="shared" si="55"/>
        <v>Medium</v>
      </c>
    </row>
    <row r="844" spans="1:19" x14ac:dyDescent="0.35">
      <c r="A844" t="s">
        <v>554</v>
      </c>
      <c r="B844">
        <v>42</v>
      </c>
      <c r="C844" t="str">
        <f t="shared" si="52"/>
        <v>36-45</v>
      </c>
      <c r="D844" t="s">
        <v>21</v>
      </c>
      <c r="E844" t="s">
        <v>37</v>
      </c>
      <c r="F844">
        <v>170.16</v>
      </c>
      <c r="G844">
        <v>9</v>
      </c>
      <c r="H844">
        <f>Table1[[#This Row],[total_orders]]*Table1[[#This Row],[avg_order_value]]</f>
        <v>1531.44</v>
      </c>
      <c r="I844">
        <v>343</v>
      </c>
      <c r="J844">
        <v>0</v>
      </c>
      <c r="K844" t="s">
        <v>19</v>
      </c>
      <c r="L844">
        <v>2.9</v>
      </c>
      <c r="M844" t="str">
        <f t="shared" si="53"/>
        <v>Low</v>
      </c>
      <c r="N844" s="1">
        <v>44612</v>
      </c>
      <c r="O844" s="1" t="str">
        <f>IF(YEAR(Table1[[#This Row],[customer_since]])&gt;=2023, "New",IF(YEAR(Table1[[#This Row],[customer_since]])&gt;=2021, "Medium", "Long term"))</f>
        <v>Medium</v>
      </c>
      <c r="P844">
        <v>63</v>
      </c>
      <c r="Q844" t="str">
        <f t="shared" si="54"/>
        <v>Medium</v>
      </c>
      <c r="R844">
        <v>0.18</v>
      </c>
      <c r="S844" t="str">
        <f t="shared" si="55"/>
        <v>Low</v>
      </c>
    </row>
    <row r="845" spans="1:19" x14ac:dyDescent="0.35">
      <c r="A845" t="s">
        <v>554</v>
      </c>
      <c r="B845">
        <v>60</v>
      </c>
      <c r="C845" t="str">
        <f t="shared" si="52"/>
        <v>55-65</v>
      </c>
      <c r="D845" t="s">
        <v>14</v>
      </c>
      <c r="E845" t="s">
        <v>50</v>
      </c>
      <c r="F845">
        <v>50.71</v>
      </c>
      <c r="G845">
        <v>16</v>
      </c>
      <c r="H845">
        <f>Table1[[#This Row],[total_orders]]*Table1[[#This Row],[avg_order_value]]</f>
        <v>811.36</v>
      </c>
      <c r="I845">
        <v>359</v>
      </c>
      <c r="J845">
        <v>0</v>
      </c>
      <c r="K845" t="s">
        <v>19</v>
      </c>
      <c r="L845">
        <v>29</v>
      </c>
      <c r="M845" t="str">
        <f t="shared" si="53"/>
        <v>Medium</v>
      </c>
      <c r="N845" s="1">
        <v>44994</v>
      </c>
      <c r="O845" s="1" t="str">
        <f>IF(YEAR(Table1[[#This Row],[customer_since]])&gt;=2023, "New",IF(YEAR(Table1[[#This Row],[customer_since]])&gt;=2021, "Medium", "Long term"))</f>
        <v>New</v>
      </c>
      <c r="P845">
        <v>25</v>
      </c>
      <c r="Q845" t="str">
        <f t="shared" si="54"/>
        <v>Low</v>
      </c>
      <c r="R845">
        <v>0.2</v>
      </c>
      <c r="S845" t="str">
        <f t="shared" si="55"/>
        <v>Low</v>
      </c>
    </row>
    <row r="846" spans="1:19" x14ac:dyDescent="0.35">
      <c r="A846" t="s">
        <v>2005</v>
      </c>
      <c r="B846">
        <v>19</v>
      </c>
      <c r="C846" t="str">
        <f t="shared" si="52"/>
        <v>18-25</v>
      </c>
      <c r="D846" t="s">
        <v>21</v>
      </c>
      <c r="E846" t="s">
        <v>37</v>
      </c>
      <c r="F846">
        <v>74.92</v>
      </c>
      <c r="G846">
        <v>9</v>
      </c>
      <c r="H846">
        <f>Table1[[#This Row],[total_orders]]*Table1[[#This Row],[avg_order_value]]</f>
        <v>674.28</v>
      </c>
      <c r="I846">
        <v>319</v>
      </c>
      <c r="J846">
        <v>0</v>
      </c>
      <c r="K846" t="s">
        <v>19</v>
      </c>
      <c r="L846">
        <v>4.0999999999999996</v>
      </c>
      <c r="M846" t="str">
        <f t="shared" si="53"/>
        <v>Low</v>
      </c>
      <c r="N846" s="1">
        <v>45583</v>
      </c>
      <c r="O846" s="1" t="str">
        <f>IF(YEAR(Table1[[#This Row],[customer_since]])&gt;=2023, "New",IF(YEAR(Table1[[#This Row],[customer_since]])&gt;=2021, "Medium", "Long term"))</f>
        <v>New</v>
      </c>
      <c r="P846">
        <v>47</v>
      </c>
      <c r="Q846" t="str">
        <f t="shared" si="54"/>
        <v>Medium</v>
      </c>
      <c r="R846">
        <v>0.17</v>
      </c>
      <c r="S846" t="str">
        <f t="shared" si="55"/>
        <v>Low</v>
      </c>
    </row>
    <row r="847" spans="1:19" x14ac:dyDescent="0.35">
      <c r="A847" t="s">
        <v>2707</v>
      </c>
      <c r="B847">
        <v>51</v>
      </c>
      <c r="C847" t="str">
        <f t="shared" si="52"/>
        <v>46-55</v>
      </c>
      <c r="D847" t="s">
        <v>25</v>
      </c>
      <c r="E847" t="s">
        <v>28</v>
      </c>
      <c r="F847">
        <v>84.81</v>
      </c>
      <c r="G847">
        <v>11</v>
      </c>
      <c r="H847">
        <f>Table1[[#This Row],[total_orders]]*Table1[[#This Row],[avg_order_value]]</f>
        <v>932.91000000000008</v>
      </c>
      <c r="I847">
        <v>183</v>
      </c>
      <c r="J847">
        <v>0</v>
      </c>
      <c r="K847" t="s">
        <v>29</v>
      </c>
      <c r="L847">
        <v>26.4</v>
      </c>
      <c r="M847" t="str">
        <f t="shared" si="53"/>
        <v>Medium</v>
      </c>
      <c r="N847" s="1">
        <v>44645</v>
      </c>
      <c r="O847" s="1" t="str">
        <f>IF(YEAR(Table1[[#This Row],[customer_since]])&gt;=2023, "New",IF(YEAR(Table1[[#This Row],[customer_since]])&gt;=2021, "Medium", "Long term"))</f>
        <v>Medium</v>
      </c>
      <c r="P847">
        <v>68</v>
      </c>
      <c r="Q847" t="str">
        <f t="shared" si="54"/>
        <v>High</v>
      </c>
      <c r="R847">
        <v>0.21</v>
      </c>
      <c r="S847" t="str">
        <f t="shared" si="55"/>
        <v>Medium</v>
      </c>
    </row>
    <row r="848" spans="1:19" x14ac:dyDescent="0.35">
      <c r="A848" t="s">
        <v>3651</v>
      </c>
      <c r="B848">
        <v>26</v>
      </c>
      <c r="C848" t="str">
        <f t="shared" si="52"/>
        <v>26-35</v>
      </c>
      <c r="D848" t="s">
        <v>14</v>
      </c>
      <c r="E848" t="s">
        <v>15</v>
      </c>
      <c r="F848">
        <v>117.87</v>
      </c>
      <c r="G848">
        <v>9</v>
      </c>
      <c r="H848">
        <f>Table1[[#This Row],[total_orders]]*Table1[[#This Row],[avg_order_value]]</f>
        <v>1060.83</v>
      </c>
      <c r="I848">
        <v>225</v>
      </c>
      <c r="J848">
        <v>0</v>
      </c>
      <c r="K848" t="s">
        <v>29</v>
      </c>
      <c r="L848">
        <v>30.9</v>
      </c>
      <c r="M848" t="str">
        <f t="shared" si="53"/>
        <v>Medium</v>
      </c>
      <c r="N848" s="1">
        <v>44988</v>
      </c>
      <c r="O848" s="1" t="str">
        <f>IF(YEAR(Table1[[#This Row],[customer_since]])&gt;=2023, "New",IF(YEAR(Table1[[#This Row],[customer_since]])&gt;=2021, "Medium", "Long term"))</f>
        <v>New</v>
      </c>
      <c r="P848">
        <v>33</v>
      </c>
      <c r="Q848" t="str">
        <f t="shared" si="54"/>
        <v>Low</v>
      </c>
      <c r="R848">
        <v>0.03</v>
      </c>
      <c r="S848" t="str">
        <f t="shared" si="55"/>
        <v>Low</v>
      </c>
    </row>
    <row r="849" spans="1:19" x14ac:dyDescent="0.35">
      <c r="A849" t="s">
        <v>527</v>
      </c>
      <c r="B849">
        <v>64</v>
      </c>
      <c r="C849" t="str">
        <f t="shared" si="52"/>
        <v>55-65</v>
      </c>
      <c r="D849" t="s">
        <v>14</v>
      </c>
      <c r="E849" t="s">
        <v>44</v>
      </c>
      <c r="F849">
        <v>112.34</v>
      </c>
      <c r="G849">
        <v>9</v>
      </c>
      <c r="H849">
        <f>Table1[[#This Row],[total_orders]]*Table1[[#This Row],[avg_order_value]]</f>
        <v>1011.0600000000001</v>
      </c>
      <c r="I849">
        <v>319</v>
      </c>
      <c r="J849">
        <v>0</v>
      </c>
      <c r="K849" t="s">
        <v>40</v>
      </c>
      <c r="L849">
        <v>3.5</v>
      </c>
      <c r="M849" t="str">
        <f t="shared" si="53"/>
        <v>Low</v>
      </c>
      <c r="N849" s="1">
        <v>44161</v>
      </c>
      <c r="O849" s="1" t="str">
        <f>IF(YEAR(Table1[[#This Row],[customer_since]])&gt;=2023, "New",IF(YEAR(Table1[[#This Row],[customer_since]])&gt;=2021, "Medium", "Long term"))</f>
        <v>Long term</v>
      </c>
      <c r="P849">
        <v>53</v>
      </c>
      <c r="Q849" t="str">
        <f t="shared" si="54"/>
        <v>Medium</v>
      </c>
      <c r="R849">
        <v>0.12</v>
      </c>
      <c r="S849" t="str">
        <f t="shared" si="55"/>
        <v>Low</v>
      </c>
    </row>
    <row r="850" spans="1:19" x14ac:dyDescent="0.35">
      <c r="A850" t="s">
        <v>522</v>
      </c>
      <c r="B850">
        <v>39</v>
      </c>
      <c r="C850" t="str">
        <f t="shared" si="52"/>
        <v>36-45</v>
      </c>
      <c r="D850" t="s">
        <v>14</v>
      </c>
      <c r="E850" t="s">
        <v>52</v>
      </c>
      <c r="F850">
        <v>59.88</v>
      </c>
      <c r="G850">
        <v>15</v>
      </c>
      <c r="H850">
        <f>Table1[[#This Row],[total_orders]]*Table1[[#This Row],[avg_order_value]]</f>
        <v>898.2</v>
      </c>
      <c r="I850">
        <v>300</v>
      </c>
      <c r="J850">
        <v>0</v>
      </c>
      <c r="K850" t="s">
        <v>16</v>
      </c>
      <c r="L850">
        <v>87.4</v>
      </c>
      <c r="M850" t="str">
        <f t="shared" si="53"/>
        <v>High</v>
      </c>
      <c r="N850" s="1">
        <v>44155</v>
      </c>
      <c r="O850" s="1" t="str">
        <f>IF(YEAR(Table1[[#This Row],[customer_since]])&gt;=2023, "New",IF(YEAR(Table1[[#This Row],[customer_since]])&gt;=2021, "Medium", "Long term"))</f>
        <v>Long term</v>
      </c>
      <c r="P850">
        <v>49</v>
      </c>
      <c r="Q850" t="str">
        <f t="shared" si="54"/>
        <v>Medium</v>
      </c>
      <c r="R850">
        <v>0.16</v>
      </c>
      <c r="S850" t="str">
        <f t="shared" si="55"/>
        <v>Low</v>
      </c>
    </row>
    <row r="851" spans="1:19" x14ac:dyDescent="0.35">
      <c r="A851" t="s">
        <v>3136</v>
      </c>
      <c r="B851">
        <v>34</v>
      </c>
      <c r="C851" t="str">
        <f t="shared" si="52"/>
        <v>26-35</v>
      </c>
      <c r="D851" t="s">
        <v>14</v>
      </c>
      <c r="E851" t="s">
        <v>44</v>
      </c>
      <c r="F851">
        <v>73.349999999999994</v>
      </c>
      <c r="G851">
        <v>14</v>
      </c>
      <c r="H851">
        <f>Table1[[#This Row],[total_orders]]*Table1[[#This Row],[avg_order_value]]</f>
        <v>1026.8999999999999</v>
      </c>
      <c r="I851">
        <v>102</v>
      </c>
      <c r="J851">
        <v>0</v>
      </c>
      <c r="K851" t="s">
        <v>29</v>
      </c>
      <c r="L851">
        <v>1.8</v>
      </c>
      <c r="M851" t="str">
        <f t="shared" si="53"/>
        <v>Low</v>
      </c>
      <c r="N851" s="1">
        <v>44018</v>
      </c>
      <c r="O851" s="1" t="str">
        <f>IF(YEAR(Table1[[#This Row],[customer_since]])&gt;=2023, "New",IF(YEAR(Table1[[#This Row],[customer_since]])&gt;=2021, "Medium", "Long term"))</f>
        <v>Long term</v>
      </c>
      <c r="P851">
        <v>49</v>
      </c>
      <c r="Q851" t="str">
        <f t="shared" si="54"/>
        <v>Medium</v>
      </c>
      <c r="R851">
        <v>0.33</v>
      </c>
      <c r="S851" t="str">
        <f t="shared" si="55"/>
        <v>Medium</v>
      </c>
    </row>
    <row r="852" spans="1:19" x14ac:dyDescent="0.35">
      <c r="A852" t="s">
        <v>2504</v>
      </c>
      <c r="B852">
        <v>42</v>
      </c>
      <c r="C852" t="str">
        <f t="shared" si="52"/>
        <v>36-45</v>
      </c>
      <c r="D852" t="s">
        <v>21</v>
      </c>
      <c r="E852" t="s">
        <v>26</v>
      </c>
      <c r="F852">
        <v>22.57</v>
      </c>
      <c r="G852">
        <v>3</v>
      </c>
      <c r="H852">
        <f>Table1[[#This Row],[total_orders]]*Table1[[#This Row],[avg_order_value]]</f>
        <v>67.710000000000008</v>
      </c>
      <c r="I852">
        <v>146</v>
      </c>
      <c r="J852">
        <v>0</v>
      </c>
      <c r="K852" t="s">
        <v>19</v>
      </c>
      <c r="L852">
        <v>7.8</v>
      </c>
      <c r="M852" t="str">
        <f t="shared" si="53"/>
        <v>Low</v>
      </c>
      <c r="N852" s="1">
        <v>45151</v>
      </c>
      <c r="O852" s="1" t="str">
        <f>IF(YEAR(Table1[[#This Row],[customer_since]])&gt;=2023, "New",IF(YEAR(Table1[[#This Row],[customer_since]])&gt;=2021, "Medium", "Long term"))</f>
        <v>New</v>
      </c>
      <c r="P852">
        <v>69</v>
      </c>
      <c r="Q852" t="str">
        <f t="shared" si="54"/>
        <v>High</v>
      </c>
      <c r="R852">
        <v>0.18</v>
      </c>
      <c r="S852" t="str">
        <f t="shared" si="55"/>
        <v>Low</v>
      </c>
    </row>
    <row r="853" spans="1:19" x14ac:dyDescent="0.35">
      <c r="A853" t="s">
        <v>1748</v>
      </c>
      <c r="B853">
        <v>68</v>
      </c>
      <c r="C853" t="str">
        <f t="shared" si="52"/>
        <v>66-69</v>
      </c>
      <c r="D853" t="s">
        <v>14</v>
      </c>
      <c r="E853" t="s">
        <v>44</v>
      </c>
      <c r="F853">
        <v>139.44</v>
      </c>
      <c r="G853">
        <v>6</v>
      </c>
      <c r="H853">
        <f>Table1[[#This Row],[total_orders]]*Table1[[#This Row],[avg_order_value]]</f>
        <v>836.64</v>
      </c>
      <c r="I853">
        <v>105</v>
      </c>
      <c r="J853">
        <v>0</v>
      </c>
      <c r="K853" t="s">
        <v>29</v>
      </c>
      <c r="L853">
        <v>50.6</v>
      </c>
      <c r="M853" t="str">
        <f t="shared" si="53"/>
        <v>High</v>
      </c>
      <c r="N853" s="1">
        <v>44180</v>
      </c>
      <c r="O853" s="1" t="str">
        <f>IF(YEAR(Table1[[#This Row],[customer_since]])&gt;=2023, "New",IF(YEAR(Table1[[#This Row],[customer_since]])&gt;=2021, "Medium", "Long term"))</f>
        <v>Long term</v>
      </c>
      <c r="P853">
        <v>62</v>
      </c>
      <c r="Q853" t="str">
        <f t="shared" si="54"/>
        <v>Medium</v>
      </c>
      <c r="R853">
        <v>0.19</v>
      </c>
      <c r="S853" t="str">
        <f t="shared" si="55"/>
        <v>Low</v>
      </c>
    </row>
    <row r="854" spans="1:19" x14ac:dyDescent="0.35">
      <c r="A854" t="s">
        <v>2849</v>
      </c>
      <c r="B854">
        <v>29</v>
      </c>
      <c r="C854" t="str">
        <f t="shared" si="52"/>
        <v>26-35</v>
      </c>
      <c r="D854" t="s">
        <v>14</v>
      </c>
      <c r="E854" t="s">
        <v>44</v>
      </c>
      <c r="F854">
        <v>124.82</v>
      </c>
      <c r="G854">
        <v>5</v>
      </c>
      <c r="H854">
        <f>Table1[[#This Row],[total_orders]]*Table1[[#This Row],[avg_order_value]]</f>
        <v>624.09999999999991</v>
      </c>
      <c r="I854">
        <v>353</v>
      </c>
      <c r="J854">
        <v>0</v>
      </c>
      <c r="K854" t="s">
        <v>19</v>
      </c>
      <c r="L854">
        <v>22.5</v>
      </c>
      <c r="M854" t="str">
        <f t="shared" si="53"/>
        <v>Medium</v>
      </c>
      <c r="N854" s="1">
        <v>45701</v>
      </c>
      <c r="O854" s="1" t="str">
        <f>IF(YEAR(Table1[[#This Row],[customer_since]])&gt;=2023, "New",IF(YEAR(Table1[[#This Row],[customer_since]])&gt;=2021, "Medium", "Long term"))</f>
        <v>New</v>
      </c>
      <c r="P854">
        <v>85</v>
      </c>
      <c r="Q854" t="str">
        <f t="shared" si="54"/>
        <v>High</v>
      </c>
      <c r="R854">
        <v>0.3</v>
      </c>
      <c r="S854" t="str">
        <f t="shared" si="55"/>
        <v>Medium</v>
      </c>
    </row>
    <row r="855" spans="1:19" x14ac:dyDescent="0.35">
      <c r="A855" t="s">
        <v>3425</v>
      </c>
      <c r="B855">
        <v>59</v>
      </c>
      <c r="C855" t="str">
        <f t="shared" si="52"/>
        <v>55-65</v>
      </c>
      <c r="D855" t="s">
        <v>14</v>
      </c>
      <c r="E855" t="s">
        <v>28</v>
      </c>
      <c r="F855">
        <v>46.7</v>
      </c>
      <c r="G855">
        <v>9</v>
      </c>
      <c r="H855">
        <f>Table1[[#This Row],[total_orders]]*Table1[[#This Row],[avg_order_value]]</f>
        <v>420.3</v>
      </c>
      <c r="I855">
        <v>76</v>
      </c>
      <c r="J855">
        <v>0</v>
      </c>
      <c r="K855" t="s">
        <v>16</v>
      </c>
      <c r="L855">
        <v>9.6999999999999993</v>
      </c>
      <c r="M855" t="str">
        <f t="shared" si="53"/>
        <v>Low</v>
      </c>
      <c r="N855" s="1">
        <v>45130</v>
      </c>
      <c r="O855" s="1" t="str">
        <f>IF(YEAR(Table1[[#This Row],[customer_since]])&gt;=2023, "New",IF(YEAR(Table1[[#This Row],[customer_since]])&gt;=2021, "Medium", "Long term"))</f>
        <v>New</v>
      </c>
      <c r="P855">
        <v>43</v>
      </c>
      <c r="Q855" t="str">
        <f t="shared" si="54"/>
        <v>Medium</v>
      </c>
      <c r="R855">
        <v>0.12</v>
      </c>
      <c r="S855" t="str">
        <f t="shared" si="55"/>
        <v>Low</v>
      </c>
    </row>
    <row r="856" spans="1:19" x14ac:dyDescent="0.35">
      <c r="A856" t="s">
        <v>1021</v>
      </c>
      <c r="B856">
        <v>19</v>
      </c>
      <c r="C856" t="str">
        <f t="shared" si="52"/>
        <v>18-25</v>
      </c>
      <c r="D856" t="s">
        <v>14</v>
      </c>
      <c r="E856" t="s">
        <v>18</v>
      </c>
      <c r="F856">
        <v>30.59</v>
      </c>
      <c r="G856">
        <v>12</v>
      </c>
      <c r="H856">
        <f>Table1[[#This Row],[total_orders]]*Table1[[#This Row],[avg_order_value]]</f>
        <v>367.08</v>
      </c>
      <c r="I856">
        <v>214</v>
      </c>
      <c r="J856">
        <v>0</v>
      </c>
      <c r="K856" t="s">
        <v>16</v>
      </c>
      <c r="L856">
        <v>34.5</v>
      </c>
      <c r="M856" t="str">
        <f t="shared" si="53"/>
        <v>Medium</v>
      </c>
      <c r="N856" s="1">
        <v>44137</v>
      </c>
      <c r="O856" s="1" t="str">
        <f>IF(YEAR(Table1[[#This Row],[customer_since]])&gt;=2023, "New",IF(YEAR(Table1[[#This Row],[customer_since]])&gt;=2021, "Medium", "Long term"))</f>
        <v>Long term</v>
      </c>
      <c r="P856">
        <v>83</v>
      </c>
      <c r="Q856" t="str">
        <f t="shared" si="54"/>
        <v>High</v>
      </c>
      <c r="R856">
        <v>0.41</v>
      </c>
      <c r="S856" t="str">
        <f t="shared" si="55"/>
        <v>Medium</v>
      </c>
    </row>
    <row r="857" spans="1:19" x14ac:dyDescent="0.35">
      <c r="A857" t="s">
        <v>2429</v>
      </c>
      <c r="B857">
        <v>66</v>
      </c>
      <c r="C857" t="str">
        <f t="shared" si="52"/>
        <v>66-69</v>
      </c>
      <c r="D857" t="s">
        <v>14</v>
      </c>
      <c r="E857" t="s">
        <v>50</v>
      </c>
      <c r="F857">
        <v>46.84</v>
      </c>
      <c r="G857">
        <v>13</v>
      </c>
      <c r="H857">
        <f>Table1[[#This Row],[total_orders]]*Table1[[#This Row],[avg_order_value]]</f>
        <v>608.92000000000007</v>
      </c>
      <c r="I857">
        <v>268</v>
      </c>
      <c r="J857">
        <v>0</v>
      </c>
      <c r="K857" t="s">
        <v>23</v>
      </c>
      <c r="L857">
        <v>11</v>
      </c>
      <c r="M857" t="str">
        <f t="shared" si="53"/>
        <v>Low</v>
      </c>
      <c r="N857" s="1">
        <v>44048</v>
      </c>
      <c r="O857" s="1" t="str">
        <f>IF(YEAR(Table1[[#This Row],[customer_since]])&gt;=2023, "New",IF(YEAR(Table1[[#This Row],[customer_since]])&gt;=2021, "Medium", "Long term"))</f>
        <v>Long term</v>
      </c>
      <c r="P857">
        <v>56</v>
      </c>
      <c r="Q857" t="str">
        <f t="shared" si="54"/>
        <v>Medium</v>
      </c>
      <c r="R857">
        <v>0.31</v>
      </c>
      <c r="S857" t="str">
        <f t="shared" si="55"/>
        <v>Medium</v>
      </c>
    </row>
    <row r="858" spans="1:19" x14ac:dyDescent="0.35">
      <c r="A858" t="s">
        <v>1406</v>
      </c>
      <c r="B858">
        <v>36</v>
      </c>
      <c r="C858" t="str">
        <f t="shared" si="52"/>
        <v>36-45</v>
      </c>
      <c r="D858" t="s">
        <v>14</v>
      </c>
      <c r="E858" t="s">
        <v>35</v>
      </c>
      <c r="F858">
        <v>141.31</v>
      </c>
      <c r="G858">
        <v>8</v>
      </c>
      <c r="H858">
        <f>Table1[[#This Row],[total_orders]]*Table1[[#This Row],[avg_order_value]]</f>
        <v>1130.48</v>
      </c>
      <c r="I858">
        <v>268</v>
      </c>
      <c r="J858">
        <v>0</v>
      </c>
      <c r="K858" t="s">
        <v>16</v>
      </c>
      <c r="L858">
        <v>13.7</v>
      </c>
      <c r="M858" t="str">
        <f t="shared" si="53"/>
        <v>Low</v>
      </c>
      <c r="N858" s="1">
        <v>45100</v>
      </c>
      <c r="O858" s="1" t="str">
        <f>IF(YEAR(Table1[[#This Row],[customer_since]])&gt;=2023, "New",IF(YEAR(Table1[[#This Row],[customer_since]])&gt;=2021, "Medium", "Long term"))</f>
        <v>New</v>
      </c>
      <c r="P858">
        <v>88</v>
      </c>
      <c r="Q858" t="str">
        <f t="shared" si="54"/>
        <v>High</v>
      </c>
      <c r="R858">
        <v>0.48</v>
      </c>
      <c r="S858" t="str">
        <f t="shared" si="55"/>
        <v>Medium</v>
      </c>
    </row>
    <row r="859" spans="1:19" x14ac:dyDescent="0.35">
      <c r="A859" t="s">
        <v>2717</v>
      </c>
      <c r="B859">
        <v>59</v>
      </c>
      <c r="C859" t="str">
        <f t="shared" si="52"/>
        <v>55-65</v>
      </c>
      <c r="D859" t="s">
        <v>14</v>
      </c>
      <c r="E859" t="s">
        <v>26</v>
      </c>
      <c r="F859">
        <v>86.97</v>
      </c>
      <c r="G859">
        <v>7</v>
      </c>
      <c r="H859">
        <f>Table1[[#This Row],[total_orders]]*Table1[[#This Row],[avg_order_value]]</f>
        <v>608.79</v>
      </c>
      <c r="I859">
        <v>105</v>
      </c>
      <c r="J859">
        <v>0</v>
      </c>
      <c r="K859" t="s">
        <v>29</v>
      </c>
      <c r="L859">
        <v>48</v>
      </c>
      <c r="M859" t="str">
        <f t="shared" si="53"/>
        <v>Medium</v>
      </c>
      <c r="N859" s="1">
        <v>44984</v>
      </c>
      <c r="O859" s="1" t="str">
        <f>IF(YEAR(Table1[[#This Row],[customer_since]])&gt;=2023, "New",IF(YEAR(Table1[[#This Row],[customer_since]])&gt;=2021, "Medium", "Long term"))</f>
        <v>New</v>
      </c>
      <c r="P859">
        <v>55</v>
      </c>
      <c r="Q859" t="str">
        <f t="shared" si="54"/>
        <v>Medium</v>
      </c>
      <c r="R859">
        <v>0.17</v>
      </c>
      <c r="S859" t="str">
        <f t="shared" si="55"/>
        <v>Low</v>
      </c>
    </row>
    <row r="860" spans="1:19" x14ac:dyDescent="0.35">
      <c r="A860" t="s">
        <v>470</v>
      </c>
      <c r="B860">
        <v>52</v>
      </c>
      <c r="C860" t="str">
        <f t="shared" si="52"/>
        <v>46-55</v>
      </c>
      <c r="D860" t="s">
        <v>21</v>
      </c>
      <c r="E860" t="s">
        <v>26</v>
      </c>
      <c r="F860">
        <v>134.24</v>
      </c>
      <c r="G860">
        <v>14</v>
      </c>
      <c r="H860">
        <f>Table1[[#This Row],[total_orders]]*Table1[[#This Row],[avg_order_value]]</f>
        <v>1879.3600000000001</v>
      </c>
      <c r="I860">
        <v>122</v>
      </c>
      <c r="J860">
        <v>0</v>
      </c>
      <c r="K860" t="s">
        <v>16</v>
      </c>
      <c r="L860">
        <v>74.900000000000006</v>
      </c>
      <c r="M860" t="str">
        <f t="shared" si="53"/>
        <v>High</v>
      </c>
      <c r="N860" s="1">
        <v>45446</v>
      </c>
      <c r="O860" s="1" t="str">
        <f>IF(YEAR(Table1[[#This Row],[customer_since]])&gt;=2023, "New",IF(YEAR(Table1[[#This Row],[customer_since]])&gt;=2021, "Medium", "Long term"))</f>
        <v>New</v>
      </c>
      <c r="P860">
        <v>45</v>
      </c>
      <c r="Q860" t="str">
        <f t="shared" si="54"/>
        <v>Medium</v>
      </c>
      <c r="R860">
        <v>0.39</v>
      </c>
      <c r="S860" t="str">
        <f t="shared" si="55"/>
        <v>Medium</v>
      </c>
    </row>
    <row r="861" spans="1:19" x14ac:dyDescent="0.35">
      <c r="A861" t="s">
        <v>3194</v>
      </c>
      <c r="B861">
        <v>51</v>
      </c>
      <c r="C861" t="str">
        <f t="shared" si="52"/>
        <v>46-55</v>
      </c>
      <c r="D861" t="s">
        <v>21</v>
      </c>
      <c r="E861" t="s">
        <v>18</v>
      </c>
      <c r="F861">
        <v>89.66</v>
      </c>
      <c r="G861">
        <v>7</v>
      </c>
      <c r="H861">
        <f>Table1[[#This Row],[total_orders]]*Table1[[#This Row],[avg_order_value]]</f>
        <v>627.62</v>
      </c>
      <c r="I861">
        <v>213</v>
      </c>
      <c r="J861">
        <v>0</v>
      </c>
      <c r="K861" t="s">
        <v>16</v>
      </c>
      <c r="L861">
        <v>36.799999999999997</v>
      </c>
      <c r="M861" t="str">
        <f t="shared" si="53"/>
        <v>Medium</v>
      </c>
      <c r="N861" s="1">
        <v>44848</v>
      </c>
      <c r="O861" s="1" t="str">
        <f>IF(YEAR(Table1[[#This Row],[customer_since]])&gt;=2023, "New",IF(YEAR(Table1[[#This Row],[customer_since]])&gt;=2021, "Medium", "Long term"))</f>
        <v>Medium</v>
      </c>
      <c r="P861">
        <v>77</v>
      </c>
      <c r="Q861" t="str">
        <f t="shared" si="54"/>
        <v>High</v>
      </c>
      <c r="R861">
        <v>0.16</v>
      </c>
      <c r="S861" t="str">
        <f t="shared" si="55"/>
        <v>Low</v>
      </c>
    </row>
    <row r="862" spans="1:19" x14ac:dyDescent="0.35">
      <c r="A862" t="s">
        <v>2030</v>
      </c>
      <c r="B862">
        <v>75</v>
      </c>
      <c r="C862" t="str">
        <f t="shared" si="52"/>
        <v>66-69</v>
      </c>
      <c r="D862" t="s">
        <v>21</v>
      </c>
      <c r="E862" t="s">
        <v>26</v>
      </c>
      <c r="F862">
        <v>62.4</v>
      </c>
      <c r="G862">
        <v>13</v>
      </c>
      <c r="H862">
        <f>Table1[[#This Row],[total_orders]]*Table1[[#This Row],[avg_order_value]]</f>
        <v>811.19999999999993</v>
      </c>
      <c r="I862">
        <v>145</v>
      </c>
      <c r="J862">
        <v>0</v>
      </c>
      <c r="K862" t="s">
        <v>40</v>
      </c>
      <c r="L862">
        <v>61</v>
      </c>
      <c r="M862" t="str">
        <f t="shared" si="53"/>
        <v>High</v>
      </c>
      <c r="N862" s="1">
        <v>44037</v>
      </c>
      <c r="O862" s="1" t="str">
        <f>IF(YEAR(Table1[[#This Row],[customer_since]])&gt;=2023, "New",IF(YEAR(Table1[[#This Row],[customer_since]])&gt;=2021, "Medium", "Long term"))</f>
        <v>Long term</v>
      </c>
      <c r="P862">
        <v>75</v>
      </c>
      <c r="Q862" t="str">
        <f t="shared" si="54"/>
        <v>High</v>
      </c>
      <c r="R862">
        <v>0.16</v>
      </c>
      <c r="S862" t="str">
        <f t="shared" si="55"/>
        <v>Low</v>
      </c>
    </row>
    <row r="863" spans="1:19" x14ac:dyDescent="0.35">
      <c r="A863" t="s">
        <v>598</v>
      </c>
      <c r="B863">
        <v>27</v>
      </c>
      <c r="C863" t="str">
        <f t="shared" si="52"/>
        <v>26-35</v>
      </c>
      <c r="D863" t="s">
        <v>14</v>
      </c>
      <c r="E863" t="s">
        <v>50</v>
      </c>
      <c r="F863">
        <v>127.17</v>
      </c>
      <c r="G863">
        <v>16</v>
      </c>
      <c r="H863">
        <f>Table1[[#This Row],[total_orders]]*Table1[[#This Row],[avg_order_value]]</f>
        <v>2034.72</v>
      </c>
      <c r="I863">
        <v>351</v>
      </c>
      <c r="J863">
        <v>0</v>
      </c>
      <c r="K863" t="s">
        <v>40</v>
      </c>
      <c r="L863">
        <v>24.6</v>
      </c>
      <c r="M863" t="str">
        <f t="shared" si="53"/>
        <v>Medium</v>
      </c>
      <c r="N863" s="1">
        <v>44094</v>
      </c>
      <c r="O863" s="1" t="str">
        <f>IF(YEAR(Table1[[#This Row],[customer_since]])&gt;=2023, "New",IF(YEAR(Table1[[#This Row],[customer_since]])&gt;=2021, "Medium", "Long term"))</f>
        <v>Long term</v>
      </c>
      <c r="P863">
        <v>83</v>
      </c>
      <c r="Q863" t="str">
        <f t="shared" si="54"/>
        <v>High</v>
      </c>
      <c r="R863">
        <v>0.22</v>
      </c>
      <c r="S863" t="str">
        <f t="shared" si="55"/>
        <v>Medium</v>
      </c>
    </row>
    <row r="864" spans="1:19" x14ac:dyDescent="0.35">
      <c r="A864" t="s">
        <v>598</v>
      </c>
      <c r="B864">
        <v>21</v>
      </c>
      <c r="C864" t="str">
        <f t="shared" si="52"/>
        <v>18-25</v>
      </c>
      <c r="D864" t="s">
        <v>14</v>
      </c>
      <c r="E864" t="s">
        <v>18</v>
      </c>
      <c r="F864">
        <v>89.57</v>
      </c>
      <c r="G864">
        <v>9</v>
      </c>
      <c r="H864">
        <f>Table1[[#This Row],[total_orders]]*Table1[[#This Row],[avg_order_value]]</f>
        <v>806.12999999999988</v>
      </c>
      <c r="I864">
        <v>204</v>
      </c>
      <c r="J864">
        <v>0</v>
      </c>
      <c r="K864" t="s">
        <v>40</v>
      </c>
      <c r="L864">
        <v>27.6</v>
      </c>
      <c r="M864" t="str">
        <f t="shared" si="53"/>
        <v>Medium</v>
      </c>
      <c r="N864" s="1">
        <v>45586</v>
      </c>
      <c r="O864" s="1" t="str">
        <f>IF(YEAR(Table1[[#This Row],[customer_since]])&gt;=2023, "New",IF(YEAR(Table1[[#This Row],[customer_since]])&gt;=2021, "Medium", "Long term"))</f>
        <v>New</v>
      </c>
      <c r="P864">
        <v>52</v>
      </c>
      <c r="Q864" t="str">
        <f t="shared" si="54"/>
        <v>Medium</v>
      </c>
      <c r="R864">
        <v>0.23</v>
      </c>
      <c r="S864" t="str">
        <f t="shared" si="55"/>
        <v>Medium</v>
      </c>
    </row>
    <row r="865" spans="1:19" x14ac:dyDescent="0.35">
      <c r="A865" t="s">
        <v>80</v>
      </c>
      <c r="B865">
        <v>35</v>
      </c>
      <c r="C865" t="str">
        <f t="shared" si="52"/>
        <v>26-35</v>
      </c>
      <c r="D865" t="s">
        <v>25</v>
      </c>
      <c r="E865" t="s">
        <v>50</v>
      </c>
      <c r="F865">
        <v>35.200000000000003</v>
      </c>
      <c r="G865">
        <v>10</v>
      </c>
      <c r="H865">
        <f>Table1[[#This Row],[total_orders]]*Table1[[#This Row],[avg_order_value]]</f>
        <v>352</v>
      </c>
      <c r="I865">
        <v>141</v>
      </c>
      <c r="J865">
        <v>0</v>
      </c>
      <c r="K865" t="s">
        <v>40</v>
      </c>
      <c r="L865">
        <v>46.4</v>
      </c>
      <c r="M865" t="str">
        <f t="shared" si="53"/>
        <v>Medium</v>
      </c>
      <c r="N865" s="1">
        <v>45388</v>
      </c>
      <c r="O865" s="1" t="str">
        <f>IF(YEAR(Table1[[#This Row],[customer_since]])&gt;=2023, "New",IF(YEAR(Table1[[#This Row],[customer_since]])&gt;=2021, "Medium", "Long term"))</f>
        <v>New</v>
      </c>
      <c r="P865">
        <v>40</v>
      </c>
      <c r="Q865" t="str">
        <f t="shared" si="54"/>
        <v>Medium</v>
      </c>
      <c r="R865">
        <v>0.15</v>
      </c>
      <c r="S865" t="str">
        <f t="shared" si="55"/>
        <v>Low</v>
      </c>
    </row>
    <row r="866" spans="1:19" x14ac:dyDescent="0.35">
      <c r="A866" t="s">
        <v>3331</v>
      </c>
      <c r="B866">
        <v>64</v>
      </c>
      <c r="C866" t="str">
        <f t="shared" si="52"/>
        <v>55-65</v>
      </c>
      <c r="D866" t="s">
        <v>25</v>
      </c>
      <c r="E866" t="s">
        <v>22</v>
      </c>
      <c r="F866">
        <v>58.25</v>
      </c>
      <c r="G866">
        <v>11</v>
      </c>
      <c r="H866">
        <f>Table1[[#This Row],[total_orders]]*Table1[[#This Row],[avg_order_value]]</f>
        <v>640.75</v>
      </c>
      <c r="I866">
        <v>41</v>
      </c>
      <c r="J866">
        <v>0</v>
      </c>
      <c r="K866" t="s">
        <v>19</v>
      </c>
      <c r="L866">
        <v>92.9</v>
      </c>
      <c r="M866" t="str">
        <f t="shared" si="53"/>
        <v>High</v>
      </c>
      <c r="N866" s="1">
        <v>45355</v>
      </c>
      <c r="O866" s="1" t="str">
        <f>IF(YEAR(Table1[[#This Row],[customer_since]])&gt;=2023, "New",IF(YEAR(Table1[[#This Row],[customer_since]])&gt;=2021, "Medium", "Long term"))</f>
        <v>New</v>
      </c>
      <c r="P866">
        <v>33</v>
      </c>
      <c r="Q866" t="str">
        <f t="shared" si="54"/>
        <v>Low</v>
      </c>
      <c r="R866">
        <v>0.45</v>
      </c>
      <c r="S866" t="str">
        <f t="shared" si="55"/>
        <v>Medium</v>
      </c>
    </row>
    <row r="867" spans="1:19" x14ac:dyDescent="0.35">
      <c r="A867" t="s">
        <v>2425</v>
      </c>
      <c r="B867">
        <v>76</v>
      </c>
      <c r="C867" t="str">
        <f t="shared" si="52"/>
        <v>66-69</v>
      </c>
      <c r="D867" t="s">
        <v>14</v>
      </c>
      <c r="E867" t="s">
        <v>18</v>
      </c>
      <c r="F867">
        <v>229.78</v>
      </c>
      <c r="G867">
        <v>9</v>
      </c>
      <c r="H867">
        <f>Table1[[#This Row],[total_orders]]*Table1[[#This Row],[avg_order_value]]</f>
        <v>2068.02</v>
      </c>
      <c r="I867">
        <v>50</v>
      </c>
      <c r="J867">
        <v>0</v>
      </c>
      <c r="K867" t="s">
        <v>16</v>
      </c>
      <c r="L867">
        <v>16.100000000000001</v>
      </c>
      <c r="M867" t="str">
        <f t="shared" si="53"/>
        <v>Low</v>
      </c>
      <c r="N867" s="1">
        <v>45093</v>
      </c>
      <c r="O867" s="1" t="str">
        <f>IF(YEAR(Table1[[#This Row],[customer_since]])&gt;=2023, "New",IF(YEAR(Table1[[#This Row],[customer_since]])&gt;=2021, "Medium", "Long term"))</f>
        <v>New</v>
      </c>
      <c r="P867">
        <v>9</v>
      </c>
      <c r="Q867" t="str">
        <f t="shared" si="54"/>
        <v>Low</v>
      </c>
      <c r="R867">
        <v>0.27</v>
      </c>
      <c r="S867" t="str">
        <f t="shared" si="55"/>
        <v>Medium</v>
      </c>
    </row>
    <row r="868" spans="1:19" x14ac:dyDescent="0.35">
      <c r="A868" t="s">
        <v>2432</v>
      </c>
      <c r="B868">
        <v>24</v>
      </c>
      <c r="C868" t="str">
        <f t="shared" si="52"/>
        <v>18-25</v>
      </c>
      <c r="D868" t="s">
        <v>21</v>
      </c>
      <c r="E868" t="s">
        <v>28</v>
      </c>
      <c r="F868">
        <v>101.86</v>
      </c>
      <c r="G868">
        <v>9</v>
      </c>
      <c r="H868">
        <f>Table1[[#This Row],[total_orders]]*Table1[[#This Row],[avg_order_value]]</f>
        <v>916.74</v>
      </c>
      <c r="I868">
        <v>96</v>
      </c>
      <c r="J868">
        <v>0</v>
      </c>
      <c r="K868" t="s">
        <v>40</v>
      </c>
      <c r="L868">
        <v>99</v>
      </c>
      <c r="M868" t="str">
        <f t="shared" si="53"/>
        <v>High</v>
      </c>
      <c r="N868" s="1">
        <v>44521</v>
      </c>
      <c r="O868" s="1" t="str">
        <f>IF(YEAR(Table1[[#This Row],[customer_since]])&gt;=2023, "New",IF(YEAR(Table1[[#This Row],[customer_since]])&gt;=2021, "Medium", "Long term"))</f>
        <v>Medium</v>
      </c>
      <c r="P868">
        <v>33</v>
      </c>
      <c r="Q868" t="str">
        <f t="shared" si="54"/>
        <v>Low</v>
      </c>
      <c r="R868">
        <v>0.36</v>
      </c>
      <c r="S868" t="str">
        <f t="shared" si="55"/>
        <v>Medium</v>
      </c>
    </row>
    <row r="869" spans="1:19" x14ac:dyDescent="0.35">
      <c r="A869" t="s">
        <v>1236</v>
      </c>
      <c r="B869">
        <v>60</v>
      </c>
      <c r="C869" t="str">
        <f t="shared" si="52"/>
        <v>55-65</v>
      </c>
      <c r="D869" t="s">
        <v>21</v>
      </c>
      <c r="E869" t="s">
        <v>22</v>
      </c>
      <c r="G869">
        <v>13</v>
      </c>
      <c r="H869">
        <f>Table1[[#This Row],[total_orders]]*Table1[[#This Row],[avg_order_value]]</f>
        <v>0</v>
      </c>
      <c r="I869">
        <v>147</v>
      </c>
      <c r="J869">
        <v>0</v>
      </c>
      <c r="K869" t="s">
        <v>29</v>
      </c>
      <c r="L869">
        <v>55.4</v>
      </c>
      <c r="M869" t="str">
        <f t="shared" si="53"/>
        <v>High</v>
      </c>
      <c r="N869" s="1">
        <v>44288</v>
      </c>
      <c r="O869" s="1" t="str">
        <f>IF(YEAR(Table1[[#This Row],[customer_since]])&gt;=2023, "New",IF(YEAR(Table1[[#This Row],[customer_since]])&gt;=2021, "Medium", "Long term"))</f>
        <v>Medium</v>
      </c>
      <c r="P869">
        <v>79</v>
      </c>
      <c r="Q869" t="str">
        <f t="shared" si="54"/>
        <v>High</v>
      </c>
      <c r="R869">
        <v>0.15</v>
      </c>
      <c r="S869" t="str">
        <f t="shared" si="55"/>
        <v>Low</v>
      </c>
    </row>
    <row r="870" spans="1:19" x14ac:dyDescent="0.35">
      <c r="A870" t="s">
        <v>816</v>
      </c>
      <c r="B870">
        <v>29</v>
      </c>
      <c r="C870" t="str">
        <f t="shared" si="52"/>
        <v>26-35</v>
      </c>
      <c r="D870" t="s">
        <v>21</v>
      </c>
      <c r="E870" t="s">
        <v>50</v>
      </c>
      <c r="F870">
        <v>194.11</v>
      </c>
      <c r="G870">
        <v>4</v>
      </c>
      <c r="H870">
        <f>Table1[[#This Row],[total_orders]]*Table1[[#This Row],[avg_order_value]]</f>
        <v>776.44</v>
      </c>
      <c r="I870">
        <v>61</v>
      </c>
      <c r="J870">
        <v>0</v>
      </c>
      <c r="K870" t="s">
        <v>19</v>
      </c>
      <c r="L870">
        <v>22.6</v>
      </c>
      <c r="M870" t="str">
        <f t="shared" si="53"/>
        <v>Medium</v>
      </c>
      <c r="N870" s="1">
        <v>44779</v>
      </c>
      <c r="O870" s="1" t="str">
        <f>IF(YEAR(Table1[[#This Row],[customer_since]])&gt;=2023, "New",IF(YEAR(Table1[[#This Row],[customer_since]])&gt;=2021, "Medium", "Long term"))</f>
        <v>Medium</v>
      </c>
      <c r="P870">
        <v>90</v>
      </c>
      <c r="Q870" t="str">
        <f t="shared" si="54"/>
        <v>High</v>
      </c>
      <c r="R870">
        <v>0.11</v>
      </c>
      <c r="S870" t="str">
        <f t="shared" si="55"/>
        <v>Low</v>
      </c>
    </row>
    <row r="871" spans="1:19" x14ac:dyDescent="0.35">
      <c r="A871" t="s">
        <v>770</v>
      </c>
      <c r="B871">
        <v>66</v>
      </c>
      <c r="C871" t="str">
        <f t="shared" si="52"/>
        <v>66-69</v>
      </c>
      <c r="D871" t="s">
        <v>25</v>
      </c>
      <c r="E871" t="s">
        <v>28</v>
      </c>
      <c r="F871">
        <v>32.78</v>
      </c>
      <c r="G871">
        <v>4</v>
      </c>
      <c r="H871">
        <f>Table1[[#This Row],[total_orders]]*Table1[[#This Row],[avg_order_value]]</f>
        <v>131.12</v>
      </c>
      <c r="I871">
        <v>310</v>
      </c>
      <c r="J871">
        <v>0</v>
      </c>
      <c r="K871" t="s">
        <v>23</v>
      </c>
      <c r="L871">
        <v>87.3</v>
      </c>
      <c r="M871" t="str">
        <f t="shared" si="53"/>
        <v>High</v>
      </c>
      <c r="N871" s="1">
        <v>44958</v>
      </c>
      <c r="O871" s="1" t="str">
        <f>IF(YEAR(Table1[[#This Row],[customer_since]])&gt;=2023, "New",IF(YEAR(Table1[[#This Row],[customer_since]])&gt;=2021, "Medium", "Long term"))</f>
        <v>New</v>
      </c>
      <c r="P871">
        <v>40</v>
      </c>
      <c r="Q871" t="str">
        <f t="shared" si="54"/>
        <v>Medium</v>
      </c>
      <c r="R871">
        <v>0.17</v>
      </c>
      <c r="S871" t="str">
        <f t="shared" si="55"/>
        <v>Low</v>
      </c>
    </row>
    <row r="872" spans="1:19" x14ac:dyDescent="0.35">
      <c r="A872" t="s">
        <v>1323</v>
      </c>
      <c r="B872">
        <v>38</v>
      </c>
      <c r="C872" t="str">
        <f t="shared" si="52"/>
        <v>36-45</v>
      </c>
      <c r="D872" t="s">
        <v>21</v>
      </c>
      <c r="E872" t="s">
        <v>26</v>
      </c>
      <c r="F872">
        <v>119.08</v>
      </c>
      <c r="G872">
        <v>11</v>
      </c>
      <c r="H872">
        <f>Table1[[#This Row],[total_orders]]*Table1[[#This Row],[avg_order_value]]</f>
        <v>1309.8799999999999</v>
      </c>
      <c r="I872">
        <v>142</v>
      </c>
      <c r="J872">
        <v>0</v>
      </c>
      <c r="K872" t="s">
        <v>40</v>
      </c>
      <c r="L872">
        <v>60.9</v>
      </c>
      <c r="M872" t="str">
        <f t="shared" si="53"/>
        <v>High</v>
      </c>
      <c r="N872" s="1">
        <v>45383</v>
      </c>
      <c r="O872" s="1" t="str">
        <f>IF(YEAR(Table1[[#This Row],[customer_since]])&gt;=2023, "New",IF(YEAR(Table1[[#This Row],[customer_since]])&gt;=2021, "Medium", "Long term"))</f>
        <v>New</v>
      </c>
      <c r="P872">
        <v>31</v>
      </c>
      <c r="Q872" t="str">
        <f t="shared" si="54"/>
        <v>Low</v>
      </c>
      <c r="R872">
        <v>0.64</v>
      </c>
      <c r="S872" t="str">
        <f t="shared" si="55"/>
        <v>High</v>
      </c>
    </row>
    <row r="873" spans="1:19" x14ac:dyDescent="0.35">
      <c r="A873" t="s">
        <v>3415</v>
      </c>
      <c r="B873">
        <v>37</v>
      </c>
      <c r="C873" t="str">
        <f t="shared" si="52"/>
        <v>36-45</v>
      </c>
      <c r="D873" t="s">
        <v>25</v>
      </c>
      <c r="E873" t="s">
        <v>22</v>
      </c>
      <c r="F873">
        <v>45.36</v>
      </c>
      <c r="G873">
        <v>6</v>
      </c>
      <c r="H873">
        <f>Table1[[#This Row],[total_orders]]*Table1[[#This Row],[avg_order_value]]</f>
        <v>272.15999999999997</v>
      </c>
      <c r="I873">
        <v>217</v>
      </c>
      <c r="J873">
        <v>0</v>
      </c>
      <c r="K873" t="s">
        <v>40</v>
      </c>
      <c r="L873">
        <v>11.2</v>
      </c>
      <c r="M873" t="str">
        <f t="shared" si="53"/>
        <v>Low</v>
      </c>
      <c r="N873" s="1">
        <v>44228</v>
      </c>
      <c r="O873" s="1" t="str">
        <f>IF(YEAR(Table1[[#This Row],[customer_since]])&gt;=2023, "New",IF(YEAR(Table1[[#This Row],[customer_since]])&gt;=2021, "Medium", "Long term"))</f>
        <v>Medium</v>
      </c>
      <c r="P873">
        <v>36</v>
      </c>
      <c r="Q873" t="str">
        <f t="shared" si="54"/>
        <v>Medium</v>
      </c>
      <c r="R873">
        <v>0.19</v>
      </c>
      <c r="S873" t="str">
        <f t="shared" si="55"/>
        <v>Low</v>
      </c>
    </row>
    <row r="874" spans="1:19" x14ac:dyDescent="0.35">
      <c r="A874" t="s">
        <v>809</v>
      </c>
      <c r="B874">
        <v>61</v>
      </c>
      <c r="C874" t="str">
        <f t="shared" si="52"/>
        <v>55-65</v>
      </c>
      <c r="D874" t="s">
        <v>21</v>
      </c>
      <c r="E874" t="s">
        <v>52</v>
      </c>
      <c r="F874">
        <v>69.069999999999993</v>
      </c>
      <c r="G874">
        <v>11</v>
      </c>
      <c r="H874">
        <f>Table1[[#This Row],[total_orders]]*Table1[[#This Row],[avg_order_value]]</f>
        <v>759.77</v>
      </c>
      <c r="I874">
        <v>145</v>
      </c>
      <c r="J874">
        <v>0</v>
      </c>
      <c r="K874" t="s">
        <v>23</v>
      </c>
      <c r="L874">
        <v>73.599999999999994</v>
      </c>
      <c r="M874" t="str">
        <f t="shared" si="53"/>
        <v>High</v>
      </c>
      <c r="N874" s="1">
        <v>44400</v>
      </c>
      <c r="O874" s="1" t="str">
        <f>IF(YEAR(Table1[[#This Row],[customer_since]])&gt;=2023, "New",IF(YEAR(Table1[[#This Row],[customer_since]])&gt;=2021, "Medium", "Long term"))</f>
        <v>Medium</v>
      </c>
      <c r="P874">
        <v>64</v>
      </c>
      <c r="Q874" t="str">
        <f t="shared" si="54"/>
        <v>Medium</v>
      </c>
      <c r="R874">
        <v>0.38</v>
      </c>
      <c r="S874" t="str">
        <f t="shared" si="55"/>
        <v>Medium</v>
      </c>
    </row>
    <row r="875" spans="1:19" x14ac:dyDescent="0.35">
      <c r="A875" t="s">
        <v>809</v>
      </c>
      <c r="B875">
        <v>67</v>
      </c>
      <c r="C875" t="str">
        <f t="shared" si="52"/>
        <v>66-69</v>
      </c>
      <c r="D875" t="s">
        <v>14</v>
      </c>
      <c r="E875" t="s">
        <v>50</v>
      </c>
      <c r="F875">
        <v>68.11</v>
      </c>
      <c r="G875">
        <v>9</v>
      </c>
      <c r="H875">
        <f>Table1[[#This Row],[total_orders]]*Table1[[#This Row],[avg_order_value]]</f>
        <v>612.99</v>
      </c>
      <c r="I875">
        <v>304</v>
      </c>
      <c r="J875">
        <v>0</v>
      </c>
      <c r="K875" t="s">
        <v>19</v>
      </c>
      <c r="L875">
        <v>46.2</v>
      </c>
      <c r="M875" t="str">
        <f t="shared" si="53"/>
        <v>Medium</v>
      </c>
      <c r="N875" s="1">
        <v>44515</v>
      </c>
      <c r="O875" s="1" t="str">
        <f>IF(YEAR(Table1[[#This Row],[customer_since]])&gt;=2023, "New",IF(YEAR(Table1[[#This Row],[customer_since]])&gt;=2021, "Medium", "Long term"))</f>
        <v>Medium</v>
      </c>
      <c r="P875">
        <v>41</v>
      </c>
      <c r="Q875" t="str">
        <f t="shared" si="54"/>
        <v>Medium</v>
      </c>
      <c r="R875">
        <v>0.55000000000000004</v>
      </c>
      <c r="S875" t="str">
        <f t="shared" si="55"/>
        <v>High</v>
      </c>
    </row>
    <row r="876" spans="1:19" x14ac:dyDescent="0.35">
      <c r="A876" t="s">
        <v>3418</v>
      </c>
      <c r="B876">
        <v>45</v>
      </c>
      <c r="C876" t="str">
        <f t="shared" si="52"/>
        <v>36-45</v>
      </c>
      <c r="D876" t="s">
        <v>21</v>
      </c>
      <c r="E876" t="s">
        <v>26</v>
      </c>
      <c r="F876">
        <v>37.25</v>
      </c>
      <c r="G876">
        <v>11</v>
      </c>
      <c r="H876">
        <f>Table1[[#This Row],[total_orders]]*Table1[[#This Row],[avg_order_value]]</f>
        <v>409.75</v>
      </c>
      <c r="I876">
        <v>57</v>
      </c>
      <c r="J876">
        <v>0</v>
      </c>
      <c r="K876" t="s">
        <v>40</v>
      </c>
      <c r="L876">
        <v>82.8</v>
      </c>
      <c r="M876" t="str">
        <f t="shared" si="53"/>
        <v>High</v>
      </c>
      <c r="N876" s="1">
        <v>44247</v>
      </c>
      <c r="O876" s="1" t="str">
        <f>IF(YEAR(Table1[[#This Row],[customer_since]])&gt;=2023, "New",IF(YEAR(Table1[[#This Row],[customer_since]])&gt;=2021, "Medium", "Long term"))</f>
        <v>Medium</v>
      </c>
      <c r="P876">
        <v>6</v>
      </c>
      <c r="Q876" t="str">
        <f t="shared" si="54"/>
        <v>Low</v>
      </c>
      <c r="R876">
        <v>0.48</v>
      </c>
      <c r="S876" t="str">
        <f t="shared" si="55"/>
        <v>Medium</v>
      </c>
    </row>
    <row r="877" spans="1:19" x14ac:dyDescent="0.35">
      <c r="A877" t="s">
        <v>1048</v>
      </c>
      <c r="B877">
        <v>71</v>
      </c>
      <c r="C877" t="str">
        <f t="shared" si="52"/>
        <v>66-69</v>
      </c>
      <c r="D877" t="s">
        <v>21</v>
      </c>
      <c r="E877" t="s">
        <v>50</v>
      </c>
      <c r="F877">
        <v>161.47999999999999</v>
      </c>
      <c r="G877">
        <v>6</v>
      </c>
      <c r="H877">
        <f>Table1[[#This Row],[total_orders]]*Table1[[#This Row],[avg_order_value]]</f>
        <v>968.87999999999988</v>
      </c>
      <c r="I877">
        <v>164</v>
      </c>
      <c r="J877">
        <v>0</v>
      </c>
      <c r="K877" t="s">
        <v>19</v>
      </c>
      <c r="L877">
        <v>44.1</v>
      </c>
      <c r="M877" t="str">
        <f t="shared" si="53"/>
        <v>Medium</v>
      </c>
      <c r="N877" s="1">
        <v>45256</v>
      </c>
      <c r="O877" s="1" t="str">
        <f>IF(YEAR(Table1[[#This Row],[customer_since]])&gt;=2023, "New",IF(YEAR(Table1[[#This Row],[customer_since]])&gt;=2021, "Medium", "Long term"))</f>
        <v>New</v>
      </c>
      <c r="P877">
        <v>50</v>
      </c>
      <c r="Q877" t="str">
        <f t="shared" si="54"/>
        <v>Medium</v>
      </c>
      <c r="R877">
        <v>0.19</v>
      </c>
      <c r="S877" t="str">
        <f t="shared" si="55"/>
        <v>Low</v>
      </c>
    </row>
    <row r="878" spans="1:19" x14ac:dyDescent="0.35">
      <c r="A878" t="s">
        <v>932</v>
      </c>
      <c r="B878">
        <v>56</v>
      </c>
      <c r="C878" t="str">
        <f t="shared" si="52"/>
        <v>55-65</v>
      </c>
      <c r="D878" t="s">
        <v>21</v>
      </c>
      <c r="E878" t="s">
        <v>37</v>
      </c>
      <c r="F878">
        <v>156.02000000000001</v>
      </c>
      <c r="G878">
        <v>15</v>
      </c>
      <c r="H878">
        <f>Table1[[#This Row],[total_orders]]*Table1[[#This Row],[avg_order_value]]</f>
        <v>2340.3000000000002</v>
      </c>
      <c r="I878">
        <v>188</v>
      </c>
      <c r="J878">
        <v>0</v>
      </c>
      <c r="K878" t="s">
        <v>23</v>
      </c>
      <c r="L878">
        <v>74.599999999999994</v>
      </c>
      <c r="M878" t="str">
        <f t="shared" si="53"/>
        <v>High</v>
      </c>
      <c r="N878" s="1">
        <v>44676</v>
      </c>
      <c r="O878" s="1" t="str">
        <f>IF(YEAR(Table1[[#This Row],[customer_since]])&gt;=2023, "New",IF(YEAR(Table1[[#This Row],[customer_since]])&gt;=2021, "Medium", "Long term"))</f>
        <v>Medium</v>
      </c>
      <c r="P878">
        <v>86</v>
      </c>
      <c r="Q878" t="str">
        <f t="shared" si="54"/>
        <v>High</v>
      </c>
      <c r="R878">
        <v>0.56000000000000005</v>
      </c>
      <c r="S878" t="str">
        <f t="shared" si="55"/>
        <v>High</v>
      </c>
    </row>
    <row r="879" spans="1:19" x14ac:dyDescent="0.35">
      <c r="A879" t="s">
        <v>932</v>
      </c>
      <c r="B879">
        <v>58</v>
      </c>
      <c r="C879" t="str">
        <f t="shared" si="52"/>
        <v>55-65</v>
      </c>
      <c r="D879" t="s">
        <v>14</v>
      </c>
      <c r="E879" t="s">
        <v>18</v>
      </c>
      <c r="F879">
        <v>188.84</v>
      </c>
      <c r="G879">
        <v>9</v>
      </c>
      <c r="H879">
        <f>Table1[[#This Row],[total_orders]]*Table1[[#This Row],[avg_order_value]]</f>
        <v>1699.56</v>
      </c>
      <c r="I879">
        <v>41</v>
      </c>
      <c r="J879">
        <v>0</v>
      </c>
      <c r="K879" t="s">
        <v>23</v>
      </c>
      <c r="L879">
        <v>23.1</v>
      </c>
      <c r="M879" t="str">
        <f t="shared" si="53"/>
        <v>Medium</v>
      </c>
      <c r="N879" s="1">
        <v>45330</v>
      </c>
      <c r="O879" s="1" t="str">
        <f>IF(YEAR(Table1[[#This Row],[customer_since]])&gt;=2023, "New",IF(YEAR(Table1[[#This Row],[customer_since]])&gt;=2021, "Medium", "Long term"))</f>
        <v>New</v>
      </c>
      <c r="P879">
        <v>97</v>
      </c>
      <c r="Q879" t="str">
        <f t="shared" si="54"/>
        <v>High</v>
      </c>
      <c r="R879">
        <v>0.49</v>
      </c>
      <c r="S879" t="str">
        <f t="shared" si="55"/>
        <v>Medium</v>
      </c>
    </row>
    <row r="880" spans="1:19" x14ac:dyDescent="0.35">
      <c r="A880" t="s">
        <v>2321</v>
      </c>
      <c r="B880">
        <v>74</v>
      </c>
      <c r="C880" t="str">
        <f t="shared" si="52"/>
        <v>66-69</v>
      </c>
      <c r="D880" t="s">
        <v>14</v>
      </c>
      <c r="E880" t="s">
        <v>52</v>
      </c>
      <c r="F880">
        <v>100.07</v>
      </c>
      <c r="G880">
        <v>13</v>
      </c>
      <c r="H880">
        <f>Table1[[#This Row],[total_orders]]*Table1[[#This Row],[avg_order_value]]</f>
        <v>1300.9099999999999</v>
      </c>
      <c r="I880">
        <v>311</v>
      </c>
      <c r="J880">
        <v>0</v>
      </c>
      <c r="K880" t="s">
        <v>16</v>
      </c>
      <c r="L880">
        <v>97.1</v>
      </c>
      <c r="M880" t="str">
        <f t="shared" si="53"/>
        <v>High</v>
      </c>
      <c r="N880" s="1">
        <v>45300</v>
      </c>
      <c r="O880" s="1" t="str">
        <f>IF(YEAR(Table1[[#This Row],[customer_since]])&gt;=2023, "New",IF(YEAR(Table1[[#This Row],[customer_since]])&gt;=2021, "Medium", "Long term"))</f>
        <v>New</v>
      </c>
      <c r="P880">
        <v>68</v>
      </c>
      <c r="Q880" t="str">
        <f t="shared" si="54"/>
        <v>High</v>
      </c>
      <c r="R880">
        <v>0.65</v>
      </c>
      <c r="S880" t="str">
        <f t="shared" si="55"/>
        <v>High</v>
      </c>
    </row>
    <row r="881" spans="1:19" x14ac:dyDescent="0.35">
      <c r="A881" t="s">
        <v>2321</v>
      </c>
      <c r="B881">
        <v>58</v>
      </c>
      <c r="C881" t="str">
        <f t="shared" si="52"/>
        <v>55-65</v>
      </c>
      <c r="D881" t="s">
        <v>21</v>
      </c>
      <c r="E881" t="s">
        <v>37</v>
      </c>
      <c r="F881">
        <v>59.63</v>
      </c>
      <c r="G881">
        <v>12</v>
      </c>
      <c r="H881">
        <f>Table1[[#This Row],[total_orders]]*Table1[[#This Row],[avg_order_value]]</f>
        <v>715.56000000000006</v>
      </c>
      <c r="I881">
        <v>325</v>
      </c>
      <c r="J881">
        <v>0</v>
      </c>
      <c r="K881" t="s">
        <v>23</v>
      </c>
      <c r="L881">
        <v>31.6</v>
      </c>
      <c r="M881" t="str">
        <f t="shared" si="53"/>
        <v>Medium</v>
      </c>
      <c r="N881" s="1">
        <v>45761</v>
      </c>
      <c r="O881" s="1" t="str">
        <f>IF(YEAR(Table1[[#This Row],[customer_since]])&gt;=2023, "New",IF(YEAR(Table1[[#This Row],[customer_since]])&gt;=2021, "Medium", "Long term"))</f>
        <v>New</v>
      </c>
      <c r="P881">
        <v>15</v>
      </c>
      <c r="Q881" t="str">
        <f t="shared" si="54"/>
        <v>Low</v>
      </c>
      <c r="R881">
        <v>0.26</v>
      </c>
      <c r="S881" t="str">
        <f t="shared" si="55"/>
        <v>Medium</v>
      </c>
    </row>
    <row r="882" spans="1:19" x14ac:dyDescent="0.35">
      <c r="A882" t="s">
        <v>2237</v>
      </c>
      <c r="B882">
        <v>56</v>
      </c>
      <c r="C882" t="str">
        <f t="shared" si="52"/>
        <v>55-65</v>
      </c>
      <c r="D882" t="s">
        <v>14</v>
      </c>
      <c r="E882" t="s">
        <v>52</v>
      </c>
      <c r="F882">
        <v>51.92</v>
      </c>
      <c r="G882">
        <v>14</v>
      </c>
      <c r="H882">
        <f>Table1[[#This Row],[total_orders]]*Table1[[#This Row],[avg_order_value]]</f>
        <v>726.88</v>
      </c>
      <c r="I882">
        <v>16</v>
      </c>
      <c r="J882">
        <v>0</v>
      </c>
      <c r="K882" t="s">
        <v>40</v>
      </c>
      <c r="L882">
        <v>72.3</v>
      </c>
      <c r="M882" t="str">
        <f t="shared" si="53"/>
        <v>High</v>
      </c>
      <c r="N882" s="1">
        <v>44488</v>
      </c>
      <c r="O882" s="1" t="str">
        <f>IF(YEAR(Table1[[#This Row],[customer_since]])&gt;=2023, "New",IF(YEAR(Table1[[#This Row],[customer_since]])&gt;=2021, "Medium", "Long term"))</f>
        <v>Medium</v>
      </c>
      <c r="P882">
        <v>41</v>
      </c>
      <c r="Q882" t="str">
        <f t="shared" si="54"/>
        <v>Medium</v>
      </c>
      <c r="R882">
        <v>0.45</v>
      </c>
      <c r="S882" t="str">
        <f t="shared" si="55"/>
        <v>Medium</v>
      </c>
    </row>
    <row r="883" spans="1:19" x14ac:dyDescent="0.35">
      <c r="A883" t="s">
        <v>2850</v>
      </c>
      <c r="B883">
        <v>73</v>
      </c>
      <c r="C883" t="str">
        <f t="shared" si="52"/>
        <v>66-69</v>
      </c>
      <c r="D883" t="s">
        <v>21</v>
      </c>
      <c r="E883" t="s">
        <v>44</v>
      </c>
      <c r="F883">
        <v>19.03</v>
      </c>
      <c r="G883">
        <v>8</v>
      </c>
      <c r="H883">
        <f>Table1[[#This Row],[total_orders]]*Table1[[#This Row],[avg_order_value]]</f>
        <v>152.24</v>
      </c>
      <c r="I883">
        <v>8</v>
      </c>
      <c r="J883">
        <v>0</v>
      </c>
      <c r="K883" t="s">
        <v>23</v>
      </c>
      <c r="L883">
        <v>94.4</v>
      </c>
      <c r="M883" t="str">
        <f t="shared" si="53"/>
        <v>High</v>
      </c>
      <c r="N883" s="1">
        <v>45115</v>
      </c>
      <c r="O883" s="1" t="str">
        <f>IF(YEAR(Table1[[#This Row],[customer_since]])&gt;=2023, "New",IF(YEAR(Table1[[#This Row],[customer_since]])&gt;=2021, "Medium", "Long term"))</f>
        <v>New</v>
      </c>
      <c r="P883">
        <v>73</v>
      </c>
      <c r="Q883" t="str">
        <f t="shared" si="54"/>
        <v>High</v>
      </c>
      <c r="R883">
        <v>0.09</v>
      </c>
      <c r="S883" t="str">
        <f t="shared" si="55"/>
        <v>Low</v>
      </c>
    </row>
    <row r="884" spans="1:19" x14ac:dyDescent="0.35">
      <c r="A884" t="s">
        <v>2850</v>
      </c>
      <c r="B884">
        <v>27</v>
      </c>
      <c r="C884" t="str">
        <f t="shared" si="52"/>
        <v>26-35</v>
      </c>
      <c r="D884" t="s">
        <v>21</v>
      </c>
      <c r="E884" t="s">
        <v>28</v>
      </c>
      <c r="F884">
        <v>40.03</v>
      </c>
      <c r="G884">
        <v>6</v>
      </c>
      <c r="H884">
        <f>Table1[[#This Row],[total_orders]]*Table1[[#This Row],[avg_order_value]]</f>
        <v>240.18</v>
      </c>
      <c r="I884">
        <v>320</v>
      </c>
      <c r="J884">
        <v>0</v>
      </c>
      <c r="K884" t="s">
        <v>40</v>
      </c>
      <c r="L884">
        <v>72.099999999999994</v>
      </c>
      <c r="M884" t="str">
        <f t="shared" si="53"/>
        <v>High</v>
      </c>
      <c r="N884" s="1">
        <v>44178</v>
      </c>
      <c r="O884" s="1" t="str">
        <f>IF(YEAR(Table1[[#This Row],[customer_since]])&gt;=2023, "New",IF(YEAR(Table1[[#This Row],[customer_since]])&gt;=2021, "Medium", "Long term"))</f>
        <v>Long term</v>
      </c>
      <c r="P884">
        <v>88</v>
      </c>
      <c r="Q884" t="str">
        <f t="shared" si="54"/>
        <v>High</v>
      </c>
      <c r="R884">
        <v>0.12</v>
      </c>
      <c r="S884" t="str">
        <f t="shared" si="55"/>
        <v>Low</v>
      </c>
    </row>
    <row r="885" spans="1:19" x14ac:dyDescent="0.35">
      <c r="A885" t="s">
        <v>3192</v>
      </c>
      <c r="B885">
        <v>28</v>
      </c>
      <c r="C885" t="str">
        <f t="shared" si="52"/>
        <v>26-35</v>
      </c>
      <c r="D885" t="s">
        <v>14</v>
      </c>
      <c r="E885" t="s">
        <v>15</v>
      </c>
      <c r="F885">
        <v>50.46</v>
      </c>
      <c r="G885">
        <v>13</v>
      </c>
      <c r="H885">
        <f>Table1[[#This Row],[total_orders]]*Table1[[#This Row],[avg_order_value]]</f>
        <v>655.98</v>
      </c>
      <c r="I885">
        <v>227</v>
      </c>
      <c r="J885">
        <v>0</v>
      </c>
      <c r="K885" t="s">
        <v>40</v>
      </c>
      <c r="L885">
        <v>34.4</v>
      </c>
      <c r="M885" t="str">
        <f t="shared" si="53"/>
        <v>Medium</v>
      </c>
      <c r="N885" s="1">
        <v>45816</v>
      </c>
      <c r="O885" s="1" t="str">
        <f>IF(YEAR(Table1[[#This Row],[customer_since]])&gt;=2023, "New",IF(YEAR(Table1[[#This Row],[customer_since]])&gt;=2021, "Medium", "Long term"))</f>
        <v>New</v>
      </c>
      <c r="P885">
        <v>84</v>
      </c>
      <c r="Q885" t="str">
        <f t="shared" si="54"/>
        <v>High</v>
      </c>
      <c r="R885">
        <v>0.36</v>
      </c>
      <c r="S885" t="str">
        <f t="shared" si="55"/>
        <v>Medium</v>
      </c>
    </row>
    <row r="886" spans="1:19" x14ac:dyDescent="0.35">
      <c r="A886" t="s">
        <v>620</v>
      </c>
      <c r="B886">
        <v>32</v>
      </c>
      <c r="C886" t="str">
        <f t="shared" si="52"/>
        <v>26-35</v>
      </c>
      <c r="D886" t="s">
        <v>21</v>
      </c>
      <c r="E886" t="s">
        <v>35</v>
      </c>
      <c r="F886">
        <v>80.33</v>
      </c>
      <c r="G886">
        <v>13</v>
      </c>
      <c r="H886">
        <f>Table1[[#This Row],[total_orders]]*Table1[[#This Row],[avg_order_value]]</f>
        <v>1044.29</v>
      </c>
      <c r="I886">
        <v>234</v>
      </c>
      <c r="J886">
        <v>0</v>
      </c>
      <c r="K886" t="s">
        <v>40</v>
      </c>
      <c r="L886">
        <v>6.3</v>
      </c>
      <c r="M886" t="str">
        <f t="shared" si="53"/>
        <v>Low</v>
      </c>
      <c r="N886" s="1">
        <v>44409</v>
      </c>
      <c r="O886" s="1" t="str">
        <f>IF(YEAR(Table1[[#This Row],[customer_since]])&gt;=2023, "New",IF(YEAR(Table1[[#This Row],[customer_since]])&gt;=2021, "Medium", "Long term"))</f>
        <v>Medium</v>
      </c>
      <c r="P886">
        <v>59</v>
      </c>
      <c r="Q886" t="str">
        <f t="shared" si="54"/>
        <v>Medium</v>
      </c>
      <c r="R886">
        <v>0.32</v>
      </c>
      <c r="S886" t="str">
        <f t="shared" si="55"/>
        <v>Medium</v>
      </c>
    </row>
    <row r="887" spans="1:19" x14ac:dyDescent="0.35">
      <c r="A887" t="s">
        <v>620</v>
      </c>
      <c r="B887">
        <v>58</v>
      </c>
      <c r="C887" t="str">
        <f t="shared" si="52"/>
        <v>55-65</v>
      </c>
      <c r="D887" t="s">
        <v>14</v>
      </c>
      <c r="E887" t="s">
        <v>37</v>
      </c>
      <c r="F887">
        <v>207.71</v>
      </c>
      <c r="G887">
        <v>8</v>
      </c>
      <c r="H887">
        <f>Table1[[#This Row],[total_orders]]*Table1[[#This Row],[avg_order_value]]</f>
        <v>1661.68</v>
      </c>
      <c r="I887">
        <v>208</v>
      </c>
      <c r="J887">
        <v>0</v>
      </c>
      <c r="K887" t="s">
        <v>40</v>
      </c>
      <c r="L887">
        <v>79.400000000000006</v>
      </c>
      <c r="M887" t="str">
        <f t="shared" si="53"/>
        <v>High</v>
      </c>
      <c r="N887" s="1">
        <v>44495</v>
      </c>
      <c r="O887" s="1" t="str">
        <f>IF(YEAR(Table1[[#This Row],[customer_since]])&gt;=2023, "New",IF(YEAR(Table1[[#This Row],[customer_since]])&gt;=2021, "Medium", "Long term"))</f>
        <v>Medium</v>
      </c>
      <c r="P887">
        <v>54</v>
      </c>
      <c r="Q887" t="str">
        <f t="shared" si="54"/>
        <v>Medium</v>
      </c>
      <c r="R887">
        <v>0.49</v>
      </c>
      <c r="S887" t="str">
        <f t="shared" si="55"/>
        <v>Medium</v>
      </c>
    </row>
    <row r="888" spans="1:19" x14ac:dyDescent="0.35">
      <c r="A888" t="s">
        <v>2264</v>
      </c>
      <c r="B888">
        <v>66</v>
      </c>
      <c r="C888" t="str">
        <f t="shared" si="52"/>
        <v>66-69</v>
      </c>
      <c r="D888" t="s">
        <v>14</v>
      </c>
      <c r="E888" t="s">
        <v>18</v>
      </c>
      <c r="F888">
        <v>159.11000000000001</v>
      </c>
      <c r="G888">
        <v>8</v>
      </c>
      <c r="H888">
        <f>Table1[[#This Row],[total_orders]]*Table1[[#This Row],[avg_order_value]]</f>
        <v>1272.8800000000001</v>
      </c>
      <c r="I888">
        <v>331</v>
      </c>
      <c r="J888">
        <v>0</v>
      </c>
      <c r="K888" t="s">
        <v>16</v>
      </c>
      <c r="L888">
        <v>11</v>
      </c>
      <c r="M888" t="str">
        <f t="shared" si="53"/>
        <v>Low</v>
      </c>
      <c r="N888" s="1">
        <v>45471</v>
      </c>
      <c r="O888" s="1" t="str">
        <f>IF(YEAR(Table1[[#This Row],[customer_since]])&gt;=2023, "New",IF(YEAR(Table1[[#This Row],[customer_since]])&gt;=2021, "Medium", "Long term"))</f>
        <v>New</v>
      </c>
      <c r="P888">
        <v>10</v>
      </c>
      <c r="Q888" t="str">
        <f t="shared" si="54"/>
        <v>Low</v>
      </c>
      <c r="R888">
        <v>0.37</v>
      </c>
      <c r="S888" t="str">
        <f t="shared" si="55"/>
        <v>Medium</v>
      </c>
    </row>
    <row r="889" spans="1:19" x14ac:dyDescent="0.35">
      <c r="A889" t="s">
        <v>2264</v>
      </c>
      <c r="B889">
        <v>18</v>
      </c>
      <c r="C889" t="str">
        <f t="shared" si="52"/>
        <v>18-25</v>
      </c>
      <c r="D889" t="s">
        <v>21</v>
      </c>
      <c r="E889" t="s">
        <v>18</v>
      </c>
      <c r="G889">
        <v>10</v>
      </c>
      <c r="H889">
        <f>Table1[[#This Row],[total_orders]]*Table1[[#This Row],[avg_order_value]]</f>
        <v>0</v>
      </c>
      <c r="I889">
        <v>66</v>
      </c>
      <c r="J889">
        <v>0</v>
      </c>
      <c r="K889" t="s">
        <v>16</v>
      </c>
      <c r="L889">
        <v>70.2</v>
      </c>
      <c r="M889" t="str">
        <f t="shared" si="53"/>
        <v>High</v>
      </c>
      <c r="N889" s="1">
        <v>44333</v>
      </c>
      <c r="O889" s="1" t="str">
        <f>IF(YEAR(Table1[[#This Row],[customer_since]])&gt;=2023, "New",IF(YEAR(Table1[[#This Row],[customer_since]])&gt;=2021, "Medium", "Long term"))</f>
        <v>Medium</v>
      </c>
      <c r="P889">
        <v>1</v>
      </c>
      <c r="Q889" t="str">
        <f t="shared" si="54"/>
        <v>Low</v>
      </c>
      <c r="R889">
        <v>0.12</v>
      </c>
      <c r="S889" t="str">
        <f t="shared" si="55"/>
        <v>Low</v>
      </c>
    </row>
    <row r="890" spans="1:19" x14ac:dyDescent="0.35">
      <c r="A890" t="s">
        <v>192</v>
      </c>
      <c r="B890">
        <v>33</v>
      </c>
      <c r="C890" t="str">
        <f t="shared" si="52"/>
        <v>26-35</v>
      </c>
      <c r="D890" t="s">
        <v>25</v>
      </c>
      <c r="E890" t="s">
        <v>37</v>
      </c>
      <c r="G890">
        <v>8</v>
      </c>
      <c r="H890">
        <f>Table1[[#This Row],[total_orders]]*Table1[[#This Row],[avg_order_value]]</f>
        <v>0</v>
      </c>
      <c r="I890">
        <v>198</v>
      </c>
      <c r="J890">
        <v>0</v>
      </c>
      <c r="K890" t="s">
        <v>16</v>
      </c>
      <c r="L890">
        <v>98.1</v>
      </c>
      <c r="M890" t="str">
        <f t="shared" si="53"/>
        <v>High</v>
      </c>
      <c r="N890" s="1">
        <v>45578</v>
      </c>
      <c r="O890" s="1" t="str">
        <f>IF(YEAR(Table1[[#This Row],[customer_since]])&gt;=2023, "New",IF(YEAR(Table1[[#This Row],[customer_since]])&gt;=2021, "Medium", "Long term"))</f>
        <v>New</v>
      </c>
      <c r="P890">
        <v>22</v>
      </c>
      <c r="Q890" t="str">
        <f t="shared" si="54"/>
        <v>Low</v>
      </c>
      <c r="R890">
        <v>0.13</v>
      </c>
      <c r="S890" t="str">
        <f t="shared" si="55"/>
        <v>Low</v>
      </c>
    </row>
    <row r="891" spans="1:19" x14ac:dyDescent="0.35">
      <c r="A891" t="s">
        <v>192</v>
      </c>
      <c r="B891">
        <v>21</v>
      </c>
      <c r="C891" t="str">
        <f t="shared" si="52"/>
        <v>18-25</v>
      </c>
      <c r="D891" t="s">
        <v>14</v>
      </c>
      <c r="E891" t="s">
        <v>22</v>
      </c>
      <c r="F891">
        <v>114.57</v>
      </c>
      <c r="G891">
        <v>9</v>
      </c>
      <c r="H891">
        <f>Table1[[#This Row],[total_orders]]*Table1[[#This Row],[avg_order_value]]</f>
        <v>1031.1299999999999</v>
      </c>
      <c r="I891">
        <v>141</v>
      </c>
      <c r="J891">
        <v>0</v>
      </c>
      <c r="K891" t="s">
        <v>23</v>
      </c>
      <c r="L891">
        <v>32.6</v>
      </c>
      <c r="M891" t="str">
        <f t="shared" si="53"/>
        <v>Medium</v>
      </c>
      <c r="N891" s="1">
        <v>45637</v>
      </c>
      <c r="O891" s="1" t="str">
        <f>IF(YEAR(Table1[[#This Row],[customer_since]])&gt;=2023, "New",IF(YEAR(Table1[[#This Row],[customer_since]])&gt;=2021, "Medium", "Long term"))</f>
        <v>New</v>
      </c>
      <c r="P891">
        <v>69</v>
      </c>
      <c r="Q891" t="str">
        <f t="shared" si="54"/>
        <v>High</v>
      </c>
      <c r="R891">
        <v>0.01</v>
      </c>
      <c r="S891" t="str">
        <f t="shared" si="55"/>
        <v>Low</v>
      </c>
    </row>
    <row r="892" spans="1:19" x14ac:dyDescent="0.35">
      <c r="A892" t="s">
        <v>2888</v>
      </c>
      <c r="B892">
        <v>77</v>
      </c>
      <c r="C892" t="str">
        <f t="shared" si="52"/>
        <v>66-69</v>
      </c>
      <c r="D892" t="s">
        <v>14</v>
      </c>
      <c r="E892" t="s">
        <v>15</v>
      </c>
      <c r="G892">
        <v>4</v>
      </c>
      <c r="H892">
        <f>Table1[[#This Row],[total_orders]]*Table1[[#This Row],[avg_order_value]]</f>
        <v>0</v>
      </c>
      <c r="I892">
        <v>97</v>
      </c>
      <c r="J892">
        <v>0</v>
      </c>
      <c r="K892" t="s">
        <v>23</v>
      </c>
      <c r="L892">
        <v>65.8</v>
      </c>
      <c r="M892" t="str">
        <f t="shared" si="53"/>
        <v>High</v>
      </c>
      <c r="N892" s="1">
        <v>44769</v>
      </c>
      <c r="O892" s="1" t="str">
        <f>IF(YEAR(Table1[[#This Row],[customer_since]])&gt;=2023, "New",IF(YEAR(Table1[[#This Row],[customer_since]])&gt;=2021, "Medium", "Long term"))</f>
        <v>Medium</v>
      </c>
      <c r="P892">
        <v>93</v>
      </c>
      <c r="Q892" t="str">
        <f t="shared" si="54"/>
        <v>High</v>
      </c>
      <c r="R892">
        <v>0.28999999999999998</v>
      </c>
      <c r="S892" t="str">
        <f t="shared" si="55"/>
        <v>Medium</v>
      </c>
    </row>
    <row r="893" spans="1:19" x14ac:dyDescent="0.35">
      <c r="A893" t="s">
        <v>1735</v>
      </c>
      <c r="B893">
        <v>45</v>
      </c>
      <c r="C893" t="str">
        <f t="shared" si="52"/>
        <v>36-45</v>
      </c>
      <c r="D893" t="s">
        <v>21</v>
      </c>
      <c r="E893" t="s">
        <v>26</v>
      </c>
      <c r="F893">
        <v>161.66999999999999</v>
      </c>
      <c r="G893">
        <v>8</v>
      </c>
      <c r="H893">
        <f>Table1[[#This Row],[total_orders]]*Table1[[#This Row],[avg_order_value]]</f>
        <v>1293.3599999999999</v>
      </c>
      <c r="I893">
        <v>77</v>
      </c>
      <c r="J893">
        <v>0</v>
      </c>
      <c r="K893" t="s">
        <v>29</v>
      </c>
      <c r="L893">
        <v>35.799999999999997</v>
      </c>
      <c r="M893" t="str">
        <f t="shared" si="53"/>
        <v>Medium</v>
      </c>
      <c r="N893" s="1">
        <v>44822</v>
      </c>
      <c r="O893" s="1" t="str">
        <f>IF(YEAR(Table1[[#This Row],[customer_since]])&gt;=2023, "New",IF(YEAR(Table1[[#This Row],[customer_since]])&gt;=2021, "Medium", "Long term"))</f>
        <v>Medium</v>
      </c>
      <c r="P893">
        <v>92</v>
      </c>
      <c r="Q893" t="str">
        <f t="shared" si="54"/>
        <v>High</v>
      </c>
      <c r="R893">
        <v>0.41</v>
      </c>
      <c r="S893" t="str">
        <f t="shared" si="55"/>
        <v>Medium</v>
      </c>
    </row>
    <row r="894" spans="1:19" x14ac:dyDescent="0.35">
      <c r="A894" t="s">
        <v>1092</v>
      </c>
      <c r="B894">
        <v>52</v>
      </c>
      <c r="C894" t="str">
        <f t="shared" si="52"/>
        <v>46-55</v>
      </c>
      <c r="D894" t="s">
        <v>21</v>
      </c>
      <c r="E894" t="s">
        <v>18</v>
      </c>
      <c r="F894">
        <v>119.97</v>
      </c>
      <c r="G894">
        <v>8</v>
      </c>
      <c r="H894">
        <f>Table1[[#This Row],[total_orders]]*Table1[[#This Row],[avg_order_value]]</f>
        <v>959.76</v>
      </c>
      <c r="I894">
        <v>103</v>
      </c>
      <c r="J894">
        <v>0</v>
      </c>
      <c r="K894" t="s">
        <v>29</v>
      </c>
      <c r="L894">
        <v>78</v>
      </c>
      <c r="M894" t="str">
        <f t="shared" si="53"/>
        <v>High</v>
      </c>
      <c r="N894" s="1">
        <v>45640</v>
      </c>
      <c r="O894" s="1" t="str">
        <f>IF(YEAR(Table1[[#This Row],[customer_since]])&gt;=2023, "New",IF(YEAR(Table1[[#This Row],[customer_since]])&gt;=2021, "Medium", "Long term"))</f>
        <v>New</v>
      </c>
      <c r="P894">
        <v>97</v>
      </c>
      <c r="Q894" t="str">
        <f t="shared" si="54"/>
        <v>High</v>
      </c>
      <c r="R894">
        <v>0.24</v>
      </c>
      <c r="S894" t="str">
        <f t="shared" si="55"/>
        <v>Medium</v>
      </c>
    </row>
    <row r="895" spans="1:19" x14ac:dyDescent="0.35">
      <c r="A895" t="s">
        <v>1217</v>
      </c>
      <c r="B895">
        <v>40</v>
      </c>
      <c r="C895" t="str">
        <f t="shared" si="52"/>
        <v>36-45</v>
      </c>
      <c r="D895" t="s">
        <v>21</v>
      </c>
      <c r="E895" t="s">
        <v>44</v>
      </c>
      <c r="F895">
        <v>67.09</v>
      </c>
      <c r="G895">
        <v>11</v>
      </c>
      <c r="H895">
        <f>Table1[[#This Row],[total_orders]]*Table1[[#This Row],[avg_order_value]]</f>
        <v>737.99</v>
      </c>
      <c r="I895">
        <v>211</v>
      </c>
      <c r="J895">
        <v>0</v>
      </c>
      <c r="K895" t="s">
        <v>29</v>
      </c>
      <c r="L895">
        <v>32.200000000000003</v>
      </c>
      <c r="M895" t="str">
        <f t="shared" si="53"/>
        <v>Medium</v>
      </c>
      <c r="N895" s="1">
        <v>45742</v>
      </c>
      <c r="O895" s="1" t="str">
        <f>IF(YEAR(Table1[[#This Row],[customer_since]])&gt;=2023, "New",IF(YEAR(Table1[[#This Row],[customer_since]])&gt;=2021, "Medium", "Long term"))</f>
        <v>New</v>
      </c>
      <c r="P895">
        <v>43</v>
      </c>
      <c r="Q895" t="str">
        <f t="shared" si="54"/>
        <v>Medium</v>
      </c>
      <c r="R895">
        <v>0.15</v>
      </c>
      <c r="S895" t="str">
        <f t="shared" si="55"/>
        <v>Low</v>
      </c>
    </row>
    <row r="896" spans="1:19" x14ac:dyDescent="0.35">
      <c r="A896" t="s">
        <v>3589</v>
      </c>
      <c r="B896">
        <v>75</v>
      </c>
      <c r="C896" t="str">
        <f t="shared" si="52"/>
        <v>66-69</v>
      </c>
      <c r="D896" t="s">
        <v>14</v>
      </c>
      <c r="E896" t="s">
        <v>28</v>
      </c>
      <c r="F896">
        <v>133.65</v>
      </c>
      <c r="G896">
        <v>11</v>
      </c>
      <c r="H896">
        <f>Table1[[#This Row],[total_orders]]*Table1[[#This Row],[avg_order_value]]</f>
        <v>1470.15</v>
      </c>
      <c r="I896">
        <v>61</v>
      </c>
      <c r="J896">
        <v>0</v>
      </c>
      <c r="K896" t="s">
        <v>19</v>
      </c>
      <c r="L896">
        <v>79.7</v>
      </c>
      <c r="M896" t="str">
        <f t="shared" si="53"/>
        <v>High</v>
      </c>
      <c r="N896" s="1">
        <v>44858</v>
      </c>
      <c r="O896" s="1" t="str">
        <f>IF(YEAR(Table1[[#This Row],[customer_since]])&gt;=2023, "New",IF(YEAR(Table1[[#This Row],[customer_since]])&gt;=2021, "Medium", "Long term"))</f>
        <v>Medium</v>
      </c>
      <c r="P896">
        <v>9</v>
      </c>
      <c r="Q896" t="str">
        <f t="shared" si="54"/>
        <v>Low</v>
      </c>
      <c r="R896">
        <v>0.21</v>
      </c>
      <c r="S896" t="str">
        <f t="shared" si="55"/>
        <v>Medium</v>
      </c>
    </row>
    <row r="897" spans="1:19" x14ac:dyDescent="0.35">
      <c r="A897" t="s">
        <v>915</v>
      </c>
      <c r="B897">
        <v>37</v>
      </c>
      <c r="C897" t="str">
        <f t="shared" si="52"/>
        <v>36-45</v>
      </c>
      <c r="D897" t="s">
        <v>21</v>
      </c>
      <c r="E897" t="s">
        <v>18</v>
      </c>
      <c r="F897">
        <v>61.25</v>
      </c>
      <c r="G897">
        <v>4</v>
      </c>
      <c r="H897">
        <f>Table1[[#This Row],[total_orders]]*Table1[[#This Row],[avg_order_value]]</f>
        <v>245</v>
      </c>
      <c r="I897">
        <v>312</v>
      </c>
      <c r="J897">
        <v>0</v>
      </c>
      <c r="K897" t="s">
        <v>16</v>
      </c>
      <c r="L897">
        <v>51.5</v>
      </c>
      <c r="M897" t="str">
        <f t="shared" si="53"/>
        <v>High</v>
      </c>
      <c r="N897" s="1">
        <v>44684</v>
      </c>
      <c r="O897" s="1" t="str">
        <f>IF(YEAR(Table1[[#This Row],[customer_since]])&gt;=2023, "New",IF(YEAR(Table1[[#This Row],[customer_since]])&gt;=2021, "Medium", "Long term"))</f>
        <v>Medium</v>
      </c>
      <c r="P897">
        <v>42</v>
      </c>
      <c r="Q897" t="str">
        <f t="shared" si="54"/>
        <v>Medium</v>
      </c>
      <c r="R897">
        <v>0.28999999999999998</v>
      </c>
      <c r="S897" t="str">
        <f t="shared" si="55"/>
        <v>Medium</v>
      </c>
    </row>
    <row r="898" spans="1:19" x14ac:dyDescent="0.35">
      <c r="A898" t="s">
        <v>735</v>
      </c>
      <c r="B898">
        <v>78</v>
      </c>
      <c r="C898" t="str">
        <f t="shared" ref="C898:C961" si="56">IF(B898&lt;=25,"18-25",IF(B898&lt;=35,"26-35",IF(B898&lt;=45,"36-45",IF(B898&lt;=55,"46-55",IF(B898&lt;=65,"55-65","66-69")))))</f>
        <v>66-69</v>
      </c>
      <c r="D898" t="s">
        <v>14</v>
      </c>
      <c r="E898" t="s">
        <v>35</v>
      </c>
      <c r="F898">
        <v>226.05</v>
      </c>
      <c r="G898">
        <v>6</v>
      </c>
      <c r="H898">
        <f>Table1[[#This Row],[total_orders]]*Table1[[#This Row],[avg_order_value]]</f>
        <v>1356.3000000000002</v>
      </c>
      <c r="I898">
        <v>285</v>
      </c>
      <c r="J898">
        <v>0</v>
      </c>
      <c r="K898" t="s">
        <v>16</v>
      </c>
      <c r="L898">
        <v>14.1</v>
      </c>
      <c r="M898" t="str">
        <f t="shared" ref="M898:M961" si="57">IF(L898&lt;=20,"Low",IF(L898&lt;=50,"Medium","High"))</f>
        <v>Low</v>
      </c>
      <c r="N898" s="1">
        <v>44241</v>
      </c>
      <c r="O898" s="1" t="str">
        <f>IF(YEAR(Table1[[#This Row],[customer_since]])&gt;=2023, "New",IF(YEAR(Table1[[#This Row],[customer_since]])&gt;=2021, "Medium", "Long term"))</f>
        <v>Medium</v>
      </c>
      <c r="P898">
        <v>83</v>
      </c>
      <c r="Q898" t="str">
        <f t="shared" ref="Q898:Q961" si="58">IF(P898&lt;=33,"Low",IF(P898&lt;=66,"Medium","High"))</f>
        <v>High</v>
      </c>
      <c r="R898">
        <v>0.32</v>
      </c>
      <c r="S898" t="str">
        <f t="shared" ref="S898:S961" si="59">IF(R898&lt;=0.2,"Low",IF(R898&lt;=0.5,"Medium","High"))</f>
        <v>Medium</v>
      </c>
    </row>
    <row r="899" spans="1:19" x14ac:dyDescent="0.35">
      <c r="A899" t="s">
        <v>735</v>
      </c>
      <c r="B899">
        <v>35</v>
      </c>
      <c r="C899" t="str">
        <f t="shared" si="56"/>
        <v>26-35</v>
      </c>
      <c r="D899" t="s">
        <v>21</v>
      </c>
      <c r="E899" t="s">
        <v>28</v>
      </c>
      <c r="F899">
        <v>154.57</v>
      </c>
      <c r="G899">
        <v>13</v>
      </c>
      <c r="H899">
        <f>Table1[[#This Row],[total_orders]]*Table1[[#This Row],[avg_order_value]]</f>
        <v>2009.4099999999999</v>
      </c>
      <c r="I899">
        <v>98</v>
      </c>
      <c r="J899">
        <v>0</v>
      </c>
      <c r="K899" t="s">
        <v>23</v>
      </c>
      <c r="L899">
        <v>42</v>
      </c>
      <c r="M899" t="str">
        <f t="shared" si="57"/>
        <v>Medium</v>
      </c>
      <c r="N899" s="1">
        <v>44174</v>
      </c>
      <c r="O899" s="1" t="str">
        <f>IF(YEAR(Table1[[#This Row],[customer_since]])&gt;=2023, "New",IF(YEAR(Table1[[#This Row],[customer_since]])&gt;=2021, "Medium", "Long term"))</f>
        <v>Long term</v>
      </c>
      <c r="P899">
        <v>43</v>
      </c>
      <c r="Q899" t="str">
        <f t="shared" si="58"/>
        <v>Medium</v>
      </c>
      <c r="R899">
        <v>0.2</v>
      </c>
      <c r="S899" t="str">
        <f t="shared" si="59"/>
        <v>Low</v>
      </c>
    </row>
    <row r="900" spans="1:19" x14ac:dyDescent="0.35">
      <c r="A900" t="s">
        <v>2920</v>
      </c>
      <c r="B900">
        <v>49</v>
      </c>
      <c r="C900" t="str">
        <f t="shared" si="56"/>
        <v>46-55</v>
      </c>
      <c r="D900" t="s">
        <v>21</v>
      </c>
      <c r="E900" t="s">
        <v>35</v>
      </c>
      <c r="F900">
        <v>128.63</v>
      </c>
      <c r="G900">
        <v>19</v>
      </c>
      <c r="H900">
        <f>Table1[[#This Row],[total_orders]]*Table1[[#This Row],[avg_order_value]]</f>
        <v>2443.9699999999998</v>
      </c>
      <c r="I900">
        <v>129</v>
      </c>
      <c r="J900">
        <v>0</v>
      </c>
      <c r="K900" t="s">
        <v>19</v>
      </c>
      <c r="L900">
        <v>90.7</v>
      </c>
      <c r="M900" t="str">
        <f t="shared" si="57"/>
        <v>High</v>
      </c>
      <c r="N900" s="1">
        <v>45229</v>
      </c>
      <c r="O900" s="1" t="str">
        <f>IF(YEAR(Table1[[#This Row],[customer_since]])&gt;=2023, "New",IF(YEAR(Table1[[#This Row],[customer_since]])&gt;=2021, "Medium", "Long term"))</f>
        <v>New</v>
      </c>
      <c r="P900">
        <v>93</v>
      </c>
      <c r="Q900" t="str">
        <f t="shared" si="58"/>
        <v>High</v>
      </c>
      <c r="R900">
        <v>0.13</v>
      </c>
      <c r="S900" t="str">
        <f t="shared" si="59"/>
        <v>Low</v>
      </c>
    </row>
    <row r="901" spans="1:19" x14ac:dyDescent="0.35">
      <c r="A901" t="s">
        <v>2920</v>
      </c>
      <c r="B901">
        <v>58</v>
      </c>
      <c r="C901" t="str">
        <f t="shared" si="56"/>
        <v>55-65</v>
      </c>
      <c r="D901" t="s">
        <v>14</v>
      </c>
      <c r="E901" t="s">
        <v>50</v>
      </c>
      <c r="F901">
        <v>37.74</v>
      </c>
      <c r="G901">
        <v>6</v>
      </c>
      <c r="H901">
        <f>Table1[[#This Row],[total_orders]]*Table1[[#This Row],[avg_order_value]]</f>
        <v>226.44</v>
      </c>
      <c r="I901">
        <v>199</v>
      </c>
      <c r="J901">
        <v>0</v>
      </c>
      <c r="K901" t="s">
        <v>40</v>
      </c>
      <c r="L901">
        <v>82.2</v>
      </c>
      <c r="M901" t="str">
        <f t="shared" si="57"/>
        <v>High</v>
      </c>
      <c r="N901" s="1">
        <v>44957</v>
      </c>
      <c r="O901" s="1" t="str">
        <f>IF(YEAR(Table1[[#This Row],[customer_since]])&gt;=2023, "New",IF(YEAR(Table1[[#This Row],[customer_since]])&gt;=2021, "Medium", "Long term"))</f>
        <v>New</v>
      </c>
      <c r="P901">
        <v>49</v>
      </c>
      <c r="Q901" t="str">
        <f t="shared" si="58"/>
        <v>Medium</v>
      </c>
      <c r="R901">
        <v>0.28000000000000003</v>
      </c>
      <c r="S901" t="str">
        <f t="shared" si="59"/>
        <v>Medium</v>
      </c>
    </row>
    <row r="902" spans="1:19" x14ac:dyDescent="0.35">
      <c r="A902" t="s">
        <v>258</v>
      </c>
      <c r="B902">
        <v>30</v>
      </c>
      <c r="C902" t="str">
        <f t="shared" si="56"/>
        <v>26-35</v>
      </c>
      <c r="D902" t="s">
        <v>14</v>
      </c>
      <c r="E902" t="s">
        <v>35</v>
      </c>
      <c r="F902">
        <v>45.46</v>
      </c>
      <c r="G902">
        <v>8</v>
      </c>
      <c r="H902">
        <f>Table1[[#This Row],[total_orders]]*Table1[[#This Row],[avg_order_value]]</f>
        <v>363.68</v>
      </c>
      <c r="I902">
        <v>263</v>
      </c>
      <c r="J902">
        <v>0</v>
      </c>
      <c r="K902" t="s">
        <v>19</v>
      </c>
      <c r="L902">
        <v>98.6</v>
      </c>
      <c r="M902" t="str">
        <f t="shared" si="57"/>
        <v>High</v>
      </c>
      <c r="N902" s="1">
        <v>44404</v>
      </c>
      <c r="O902" s="1" t="str">
        <f>IF(YEAR(Table1[[#This Row],[customer_since]])&gt;=2023, "New",IF(YEAR(Table1[[#This Row],[customer_since]])&gt;=2021, "Medium", "Long term"))</f>
        <v>Medium</v>
      </c>
      <c r="P902">
        <v>61</v>
      </c>
      <c r="Q902" t="str">
        <f t="shared" si="58"/>
        <v>Medium</v>
      </c>
      <c r="R902">
        <v>0.08</v>
      </c>
      <c r="S902" t="str">
        <f t="shared" si="59"/>
        <v>Low</v>
      </c>
    </row>
    <row r="903" spans="1:19" x14ac:dyDescent="0.35">
      <c r="A903" t="s">
        <v>1926</v>
      </c>
      <c r="B903">
        <v>20</v>
      </c>
      <c r="C903" t="str">
        <f t="shared" si="56"/>
        <v>18-25</v>
      </c>
      <c r="D903" t="s">
        <v>14</v>
      </c>
      <c r="E903" t="s">
        <v>52</v>
      </c>
      <c r="F903">
        <v>140.19999999999999</v>
      </c>
      <c r="G903">
        <v>4</v>
      </c>
      <c r="H903">
        <f>Table1[[#This Row],[total_orders]]*Table1[[#This Row],[avg_order_value]]</f>
        <v>560.79999999999995</v>
      </c>
      <c r="I903">
        <v>312</v>
      </c>
      <c r="J903">
        <v>0</v>
      </c>
      <c r="K903" t="s">
        <v>16</v>
      </c>
      <c r="L903">
        <v>11</v>
      </c>
      <c r="M903" t="str">
        <f t="shared" si="57"/>
        <v>Low</v>
      </c>
      <c r="N903" s="1">
        <v>44726</v>
      </c>
      <c r="O903" s="1" t="str">
        <f>IF(YEAR(Table1[[#This Row],[customer_since]])&gt;=2023, "New",IF(YEAR(Table1[[#This Row],[customer_since]])&gt;=2021, "Medium", "Long term"))</f>
        <v>Medium</v>
      </c>
      <c r="P903">
        <v>76</v>
      </c>
      <c r="Q903" t="str">
        <f t="shared" si="58"/>
        <v>High</v>
      </c>
      <c r="R903">
        <v>0.19</v>
      </c>
      <c r="S903" t="str">
        <f t="shared" si="59"/>
        <v>Low</v>
      </c>
    </row>
    <row r="904" spans="1:19" x14ac:dyDescent="0.35">
      <c r="A904" t="s">
        <v>3620</v>
      </c>
      <c r="B904">
        <v>79</v>
      </c>
      <c r="C904" t="str">
        <f t="shared" si="56"/>
        <v>66-69</v>
      </c>
      <c r="D904" t="s">
        <v>14</v>
      </c>
      <c r="E904" t="s">
        <v>26</v>
      </c>
      <c r="F904">
        <v>137.63999999999999</v>
      </c>
      <c r="G904">
        <v>7</v>
      </c>
      <c r="H904">
        <f>Table1[[#This Row],[total_orders]]*Table1[[#This Row],[avg_order_value]]</f>
        <v>963.4799999999999</v>
      </c>
      <c r="I904">
        <v>319</v>
      </c>
      <c r="J904">
        <v>0</v>
      </c>
      <c r="K904" t="s">
        <v>40</v>
      </c>
      <c r="L904">
        <v>56.8</v>
      </c>
      <c r="M904" t="str">
        <f t="shared" si="57"/>
        <v>High</v>
      </c>
      <c r="N904" s="1">
        <v>45079</v>
      </c>
      <c r="O904" s="1" t="str">
        <f>IF(YEAR(Table1[[#This Row],[customer_since]])&gt;=2023, "New",IF(YEAR(Table1[[#This Row],[customer_since]])&gt;=2021, "Medium", "Long term"))</f>
        <v>New</v>
      </c>
      <c r="P904">
        <v>38</v>
      </c>
      <c r="Q904" t="str">
        <f t="shared" si="58"/>
        <v>Medium</v>
      </c>
      <c r="R904">
        <v>0.31</v>
      </c>
      <c r="S904" t="str">
        <f t="shared" si="59"/>
        <v>Medium</v>
      </c>
    </row>
    <row r="905" spans="1:19" x14ac:dyDescent="0.35">
      <c r="A905" t="s">
        <v>1865</v>
      </c>
      <c r="B905">
        <v>57</v>
      </c>
      <c r="C905" t="str">
        <f t="shared" si="56"/>
        <v>55-65</v>
      </c>
      <c r="D905" t="s">
        <v>25</v>
      </c>
      <c r="E905" t="s">
        <v>26</v>
      </c>
      <c r="F905">
        <v>160.84</v>
      </c>
      <c r="G905">
        <v>15</v>
      </c>
      <c r="H905">
        <f>Table1[[#This Row],[total_orders]]*Table1[[#This Row],[avg_order_value]]</f>
        <v>2412.6</v>
      </c>
      <c r="I905">
        <v>261</v>
      </c>
      <c r="J905">
        <v>0</v>
      </c>
      <c r="K905" t="s">
        <v>23</v>
      </c>
      <c r="L905">
        <v>97.3</v>
      </c>
      <c r="M905" t="str">
        <f t="shared" si="57"/>
        <v>High</v>
      </c>
      <c r="N905" s="1">
        <v>44436</v>
      </c>
      <c r="O905" s="1" t="str">
        <f>IF(YEAR(Table1[[#This Row],[customer_since]])&gt;=2023, "New",IF(YEAR(Table1[[#This Row],[customer_since]])&gt;=2021, "Medium", "Long term"))</f>
        <v>Medium</v>
      </c>
      <c r="P905">
        <v>50</v>
      </c>
      <c r="Q905" t="str">
        <f t="shared" si="58"/>
        <v>Medium</v>
      </c>
      <c r="R905">
        <v>0.26</v>
      </c>
      <c r="S905" t="str">
        <f t="shared" si="59"/>
        <v>Medium</v>
      </c>
    </row>
    <row r="906" spans="1:19" x14ac:dyDescent="0.35">
      <c r="A906" t="s">
        <v>3387</v>
      </c>
      <c r="B906">
        <v>32</v>
      </c>
      <c r="C906" t="str">
        <f t="shared" si="56"/>
        <v>26-35</v>
      </c>
      <c r="D906" t="s">
        <v>21</v>
      </c>
      <c r="E906" t="s">
        <v>22</v>
      </c>
      <c r="G906">
        <v>10</v>
      </c>
      <c r="H906">
        <f>Table1[[#This Row],[total_orders]]*Table1[[#This Row],[avg_order_value]]</f>
        <v>0</v>
      </c>
      <c r="I906">
        <v>254</v>
      </c>
      <c r="J906">
        <v>0</v>
      </c>
      <c r="K906" t="s">
        <v>29</v>
      </c>
      <c r="L906">
        <v>74</v>
      </c>
      <c r="M906" t="str">
        <f t="shared" si="57"/>
        <v>High</v>
      </c>
      <c r="N906" s="1">
        <v>44661</v>
      </c>
      <c r="O906" s="1" t="str">
        <f>IF(YEAR(Table1[[#This Row],[customer_since]])&gt;=2023, "New",IF(YEAR(Table1[[#This Row],[customer_since]])&gt;=2021, "Medium", "Long term"))</f>
        <v>Medium</v>
      </c>
      <c r="P906">
        <v>43</v>
      </c>
      <c r="Q906" t="str">
        <f t="shared" si="58"/>
        <v>Medium</v>
      </c>
      <c r="R906">
        <v>0.41</v>
      </c>
      <c r="S906" t="str">
        <f t="shared" si="59"/>
        <v>Medium</v>
      </c>
    </row>
    <row r="907" spans="1:19" x14ac:dyDescent="0.35">
      <c r="A907" t="s">
        <v>2700</v>
      </c>
      <c r="B907">
        <v>77</v>
      </c>
      <c r="C907" t="str">
        <f t="shared" si="56"/>
        <v>66-69</v>
      </c>
      <c r="D907" t="s">
        <v>14</v>
      </c>
      <c r="E907" t="s">
        <v>28</v>
      </c>
      <c r="F907">
        <v>126.79</v>
      </c>
      <c r="G907">
        <v>16</v>
      </c>
      <c r="H907">
        <f>Table1[[#This Row],[total_orders]]*Table1[[#This Row],[avg_order_value]]</f>
        <v>2028.64</v>
      </c>
      <c r="I907">
        <v>321</v>
      </c>
      <c r="J907">
        <v>0</v>
      </c>
      <c r="K907" t="s">
        <v>16</v>
      </c>
      <c r="L907">
        <v>35</v>
      </c>
      <c r="M907" t="str">
        <f t="shared" si="57"/>
        <v>Medium</v>
      </c>
      <c r="N907" s="1">
        <v>44826</v>
      </c>
      <c r="O907" s="1" t="str">
        <f>IF(YEAR(Table1[[#This Row],[customer_since]])&gt;=2023, "New",IF(YEAR(Table1[[#This Row],[customer_since]])&gt;=2021, "Medium", "Long term"))</f>
        <v>Medium</v>
      </c>
      <c r="P907">
        <v>63</v>
      </c>
      <c r="Q907" t="str">
        <f t="shared" si="58"/>
        <v>Medium</v>
      </c>
      <c r="R907">
        <v>0.15</v>
      </c>
      <c r="S907" t="str">
        <f t="shared" si="59"/>
        <v>Low</v>
      </c>
    </row>
    <row r="908" spans="1:19" x14ac:dyDescent="0.35">
      <c r="A908" t="s">
        <v>167</v>
      </c>
      <c r="B908">
        <v>68</v>
      </c>
      <c r="C908" t="str">
        <f t="shared" si="56"/>
        <v>66-69</v>
      </c>
      <c r="D908" t="s">
        <v>14</v>
      </c>
      <c r="E908" t="s">
        <v>22</v>
      </c>
      <c r="G908">
        <v>11</v>
      </c>
      <c r="H908">
        <f>Table1[[#This Row],[total_orders]]*Table1[[#This Row],[avg_order_value]]</f>
        <v>0</v>
      </c>
      <c r="I908">
        <v>254</v>
      </c>
      <c r="J908">
        <v>0</v>
      </c>
      <c r="K908" t="s">
        <v>40</v>
      </c>
      <c r="L908">
        <v>61</v>
      </c>
      <c r="M908" t="str">
        <f t="shared" si="57"/>
        <v>High</v>
      </c>
      <c r="N908" s="1">
        <v>45317</v>
      </c>
      <c r="O908" s="1" t="str">
        <f>IF(YEAR(Table1[[#This Row],[customer_since]])&gt;=2023, "New",IF(YEAR(Table1[[#This Row],[customer_since]])&gt;=2021, "Medium", "Long term"))</f>
        <v>New</v>
      </c>
      <c r="P908">
        <v>56</v>
      </c>
      <c r="Q908" t="str">
        <f t="shared" si="58"/>
        <v>Medium</v>
      </c>
      <c r="R908">
        <v>0.17</v>
      </c>
      <c r="S908" t="str">
        <f t="shared" si="59"/>
        <v>Low</v>
      </c>
    </row>
    <row r="909" spans="1:19" x14ac:dyDescent="0.35">
      <c r="A909" t="s">
        <v>391</v>
      </c>
      <c r="B909">
        <v>59</v>
      </c>
      <c r="C909" t="str">
        <f t="shared" si="56"/>
        <v>55-65</v>
      </c>
      <c r="D909" t="s">
        <v>14</v>
      </c>
      <c r="E909" t="s">
        <v>28</v>
      </c>
      <c r="F909">
        <v>122.89</v>
      </c>
      <c r="G909">
        <v>15</v>
      </c>
      <c r="H909">
        <f>Table1[[#This Row],[total_orders]]*Table1[[#This Row],[avg_order_value]]</f>
        <v>1843.35</v>
      </c>
      <c r="I909">
        <v>228</v>
      </c>
      <c r="J909">
        <v>0</v>
      </c>
      <c r="K909" t="s">
        <v>40</v>
      </c>
      <c r="L909">
        <v>20.6</v>
      </c>
      <c r="M909" t="str">
        <f t="shared" si="57"/>
        <v>Medium</v>
      </c>
      <c r="N909" s="1">
        <v>44039</v>
      </c>
      <c r="O909" s="1" t="str">
        <f>IF(YEAR(Table1[[#This Row],[customer_since]])&gt;=2023, "New",IF(YEAR(Table1[[#This Row],[customer_since]])&gt;=2021, "Medium", "Long term"))</f>
        <v>Long term</v>
      </c>
      <c r="P909">
        <v>90</v>
      </c>
      <c r="Q909" t="str">
        <f t="shared" si="58"/>
        <v>High</v>
      </c>
      <c r="R909">
        <v>0.36</v>
      </c>
      <c r="S909" t="str">
        <f t="shared" si="59"/>
        <v>Medium</v>
      </c>
    </row>
    <row r="910" spans="1:19" x14ac:dyDescent="0.35">
      <c r="A910" t="s">
        <v>3201</v>
      </c>
      <c r="B910">
        <v>72</v>
      </c>
      <c r="C910" t="str">
        <f t="shared" si="56"/>
        <v>66-69</v>
      </c>
      <c r="D910" t="s">
        <v>14</v>
      </c>
      <c r="E910" t="s">
        <v>35</v>
      </c>
      <c r="F910">
        <v>15.44</v>
      </c>
      <c r="G910">
        <v>13</v>
      </c>
      <c r="H910">
        <f>Table1[[#This Row],[total_orders]]*Table1[[#This Row],[avg_order_value]]</f>
        <v>200.72</v>
      </c>
      <c r="I910">
        <v>293</v>
      </c>
      <c r="J910">
        <v>0</v>
      </c>
      <c r="K910" t="s">
        <v>40</v>
      </c>
      <c r="L910">
        <v>6.9</v>
      </c>
      <c r="M910" t="str">
        <f t="shared" si="57"/>
        <v>Low</v>
      </c>
      <c r="N910" s="1">
        <v>44214</v>
      </c>
      <c r="O910" s="1" t="str">
        <f>IF(YEAR(Table1[[#This Row],[customer_since]])&gt;=2023, "New",IF(YEAR(Table1[[#This Row],[customer_since]])&gt;=2021, "Medium", "Long term"))</f>
        <v>Medium</v>
      </c>
      <c r="P910">
        <v>17</v>
      </c>
      <c r="Q910" t="str">
        <f t="shared" si="58"/>
        <v>Low</v>
      </c>
      <c r="R910">
        <v>0.28999999999999998</v>
      </c>
      <c r="S910" t="str">
        <f t="shared" si="59"/>
        <v>Medium</v>
      </c>
    </row>
    <row r="911" spans="1:19" x14ac:dyDescent="0.35">
      <c r="A911" t="s">
        <v>1536</v>
      </c>
      <c r="B911">
        <v>55</v>
      </c>
      <c r="C911" t="str">
        <f t="shared" si="56"/>
        <v>46-55</v>
      </c>
      <c r="D911" t="s">
        <v>14</v>
      </c>
      <c r="E911" t="s">
        <v>37</v>
      </c>
      <c r="F911">
        <v>85.43</v>
      </c>
      <c r="G911">
        <v>9</v>
      </c>
      <c r="H911">
        <f>Table1[[#This Row],[total_orders]]*Table1[[#This Row],[avg_order_value]]</f>
        <v>768.87000000000012</v>
      </c>
      <c r="I911">
        <v>82</v>
      </c>
      <c r="J911">
        <v>0</v>
      </c>
      <c r="K911" t="s">
        <v>29</v>
      </c>
      <c r="L911">
        <v>84.7</v>
      </c>
      <c r="M911" t="str">
        <f t="shared" si="57"/>
        <v>High</v>
      </c>
      <c r="N911" s="1">
        <v>44918</v>
      </c>
      <c r="O911" s="1" t="str">
        <f>IF(YEAR(Table1[[#This Row],[customer_since]])&gt;=2023, "New",IF(YEAR(Table1[[#This Row],[customer_since]])&gt;=2021, "Medium", "Long term"))</f>
        <v>Medium</v>
      </c>
      <c r="P911">
        <v>68</v>
      </c>
      <c r="Q911" t="str">
        <f t="shared" si="58"/>
        <v>High</v>
      </c>
      <c r="R911">
        <v>0.42</v>
      </c>
      <c r="S911" t="str">
        <f t="shared" si="59"/>
        <v>Medium</v>
      </c>
    </row>
    <row r="912" spans="1:19" x14ac:dyDescent="0.35">
      <c r="A912" t="s">
        <v>1805</v>
      </c>
      <c r="B912">
        <v>43</v>
      </c>
      <c r="C912" t="str">
        <f t="shared" si="56"/>
        <v>36-45</v>
      </c>
      <c r="D912" t="s">
        <v>14</v>
      </c>
      <c r="E912" t="s">
        <v>35</v>
      </c>
      <c r="F912">
        <v>95.05</v>
      </c>
      <c r="G912">
        <v>13</v>
      </c>
      <c r="H912">
        <f>Table1[[#This Row],[total_orders]]*Table1[[#This Row],[avg_order_value]]</f>
        <v>1235.6499999999999</v>
      </c>
      <c r="I912">
        <v>261</v>
      </c>
      <c r="J912">
        <v>0</v>
      </c>
      <c r="K912" t="s">
        <v>23</v>
      </c>
      <c r="L912">
        <v>49.6</v>
      </c>
      <c r="M912" t="str">
        <f t="shared" si="57"/>
        <v>Medium</v>
      </c>
      <c r="N912" s="1">
        <v>44819</v>
      </c>
      <c r="O912" s="1" t="str">
        <f>IF(YEAR(Table1[[#This Row],[customer_since]])&gt;=2023, "New",IF(YEAR(Table1[[#This Row],[customer_since]])&gt;=2021, "Medium", "Long term"))</f>
        <v>Medium</v>
      </c>
      <c r="P912">
        <v>62</v>
      </c>
      <c r="Q912" t="str">
        <f t="shared" si="58"/>
        <v>Medium</v>
      </c>
      <c r="R912">
        <v>0.26</v>
      </c>
      <c r="S912" t="str">
        <f t="shared" si="59"/>
        <v>Medium</v>
      </c>
    </row>
    <row r="913" spans="1:19" x14ac:dyDescent="0.35">
      <c r="A913" t="s">
        <v>2506</v>
      </c>
      <c r="B913">
        <v>45</v>
      </c>
      <c r="C913" t="str">
        <f t="shared" si="56"/>
        <v>36-45</v>
      </c>
      <c r="D913" t="s">
        <v>21</v>
      </c>
      <c r="E913" t="s">
        <v>37</v>
      </c>
      <c r="F913">
        <v>62.54</v>
      </c>
      <c r="G913">
        <v>10</v>
      </c>
      <c r="H913">
        <f>Table1[[#This Row],[total_orders]]*Table1[[#This Row],[avg_order_value]]</f>
        <v>625.4</v>
      </c>
      <c r="I913">
        <v>187</v>
      </c>
      <c r="J913">
        <v>0</v>
      </c>
      <c r="K913" t="s">
        <v>29</v>
      </c>
      <c r="L913">
        <v>47.1</v>
      </c>
      <c r="M913" t="str">
        <f t="shared" si="57"/>
        <v>Medium</v>
      </c>
      <c r="N913" s="1">
        <v>44590</v>
      </c>
      <c r="O913" s="1" t="str">
        <f>IF(YEAR(Table1[[#This Row],[customer_since]])&gt;=2023, "New",IF(YEAR(Table1[[#This Row],[customer_since]])&gt;=2021, "Medium", "Long term"))</f>
        <v>Medium</v>
      </c>
      <c r="P913">
        <v>97</v>
      </c>
      <c r="Q913" t="str">
        <f t="shared" si="58"/>
        <v>High</v>
      </c>
      <c r="R913">
        <v>0.34</v>
      </c>
      <c r="S913" t="str">
        <f t="shared" si="59"/>
        <v>Medium</v>
      </c>
    </row>
    <row r="914" spans="1:19" x14ac:dyDescent="0.35">
      <c r="A914" t="s">
        <v>2506</v>
      </c>
      <c r="B914">
        <v>59</v>
      </c>
      <c r="C914" t="str">
        <f t="shared" si="56"/>
        <v>55-65</v>
      </c>
      <c r="D914" t="s">
        <v>14</v>
      </c>
      <c r="E914" t="s">
        <v>44</v>
      </c>
      <c r="F914">
        <v>26.48</v>
      </c>
      <c r="G914">
        <v>3</v>
      </c>
      <c r="H914">
        <f>Table1[[#This Row],[total_orders]]*Table1[[#This Row],[avg_order_value]]</f>
        <v>79.44</v>
      </c>
      <c r="I914">
        <v>30</v>
      </c>
      <c r="J914">
        <v>0</v>
      </c>
      <c r="K914" t="s">
        <v>19</v>
      </c>
      <c r="L914">
        <v>61.2</v>
      </c>
      <c r="M914" t="str">
        <f t="shared" si="57"/>
        <v>High</v>
      </c>
      <c r="N914" s="1">
        <v>44362</v>
      </c>
      <c r="O914" s="1" t="str">
        <f>IF(YEAR(Table1[[#This Row],[customer_since]])&gt;=2023, "New",IF(YEAR(Table1[[#This Row],[customer_since]])&gt;=2021, "Medium", "Long term"))</f>
        <v>Medium</v>
      </c>
      <c r="P914">
        <v>42</v>
      </c>
      <c r="Q914" t="str">
        <f t="shared" si="58"/>
        <v>Medium</v>
      </c>
      <c r="R914">
        <v>0.27</v>
      </c>
      <c r="S914" t="str">
        <f t="shared" si="59"/>
        <v>Medium</v>
      </c>
    </row>
    <row r="915" spans="1:19" x14ac:dyDescent="0.35">
      <c r="A915" t="s">
        <v>2095</v>
      </c>
      <c r="B915">
        <v>69</v>
      </c>
      <c r="C915" t="str">
        <f t="shared" si="56"/>
        <v>66-69</v>
      </c>
      <c r="D915" t="s">
        <v>21</v>
      </c>
      <c r="E915" t="s">
        <v>18</v>
      </c>
      <c r="F915">
        <v>162.26</v>
      </c>
      <c r="G915">
        <v>9</v>
      </c>
      <c r="H915">
        <f>Table1[[#This Row],[total_orders]]*Table1[[#This Row],[avg_order_value]]</f>
        <v>1460.34</v>
      </c>
      <c r="I915">
        <v>62</v>
      </c>
      <c r="J915">
        <v>0</v>
      </c>
      <c r="K915" t="s">
        <v>29</v>
      </c>
      <c r="L915">
        <v>0</v>
      </c>
      <c r="M915" t="str">
        <f t="shared" si="57"/>
        <v>Low</v>
      </c>
      <c r="N915" s="1">
        <v>45349</v>
      </c>
      <c r="O915" s="1" t="str">
        <f>IF(YEAR(Table1[[#This Row],[customer_since]])&gt;=2023, "New",IF(YEAR(Table1[[#This Row],[customer_since]])&gt;=2021, "Medium", "Long term"))</f>
        <v>New</v>
      </c>
      <c r="P915">
        <v>67</v>
      </c>
      <c r="Q915" t="str">
        <f t="shared" si="58"/>
        <v>High</v>
      </c>
      <c r="R915">
        <v>0.51</v>
      </c>
      <c r="S915" t="str">
        <f t="shared" si="59"/>
        <v>High</v>
      </c>
    </row>
    <row r="916" spans="1:19" x14ac:dyDescent="0.35">
      <c r="A916" t="s">
        <v>2615</v>
      </c>
      <c r="B916">
        <v>68</v>
      </c>
      <c r="C916" t="str">
        <f t="shared" si="56"/>
        <v>66-69</v>
      </c>
      <c r="D916" t="s">
        <v>14</v>
      </c>
      <c r="E916" t="s">
        <v>37</v>
      </c>
      <c r="F916">
        <v>181.38</v>
      </c>
      <c r="G916">
        <v>10</v>
      </c>
      <c r="H916">
        <f>Table1[[#This Row],[total_orders]]*Table1[[#This Row],[avg_order_value]]</f>
        <v>1813.8</v>
      </c>
      <c r="I916">
        <v>132</v>
      </c>
      <c r="J916">
        <v>0</v>
      </c>
      <c r="K916" t="s">
        <v>19</v>
      </c>
      <c r="L916">
        <v>51</v>
      </c>
      <c r="M916" t="str">
        <f t="shared" si="57"/>
        <v>High</v>
      </c>
      <c r="N916" s="1">
        <v>44766</v>
      </c>
      <c r="O916" s="1" t="str">
        <f>IF(YEAR(Table1[[#This Row],[customer_since]])&gt;=2023, "New",IF(YEAR(Table1[[#This Row],[customer_since]])&gt;=2021, "Medium", "Long term"))</f>
        <v>Medium</v>
      </c>
      <c r="P916">
        <v>4</v>
      </c>
      <c r="Q916" t="str">
        <f t="shared" si="58"/>
        <v>Low</v>
      </c>
      <c r="R916">
        <v>0.18</v>
      </c>
      <c r="S916" t="str">
        <f t="shared" si="59"/>
        <v>Low</v>
      </c>
    </row>
    <row r="917" spans="1:19" x14ac:dyDescent="0.35">
      <c r="A917" t="s">
        <v>3799</v>
      </c>
      <c r="B917">
        <v>67</v>
      </c>
      <c r="C917" t="str">
        <f t="shared" si="56"/>
        <v>66-69</v>
      </c>
      <c r="D917" t="s">
        <v>14</v>
      </c>
      <c r="E917" t="s">
        <v>35</v>
      </c>
      <c r="F917">
        <v>50.76</v>
      </c>
      <c r="G917">
        <v>7</v>
      </c>
      <c r="H917">
        <f>Table1[[#This Row],[total_orders]]*Table1[[#This Row],[avg_order_value]]</f>
        <v>355.32</v>
      </c>
      <c r="I917">
        <v>24</v>
      </c>
      <c r="J917">
        <v>0</v>
      </c>
      <c r="K917" t="s">
        <v>29</v>
      </c>
      <c r="L917">
        <v>89.4</v>
      </c>
      <c r="M917" t="str">
        <f t="shared" si="57"/>
        <v>High</v>
      </c>
      <c r="N917" s="1">
        <v>45131</v>
      </c>
      <c r="O917" s="1" t="str">
        <f>IF(YEAR(Table1[[#This Row],[customer_since]])&gt;=2023, "New",IF(YEAR(Table1[[#This Row],[customer_since]])&gt;=2021, "Medium", "Long term"))</f>
        <v>New</v>
      </c>
      <c r="P917">
        <v>98</v>
      </c>
      <c r="Q917" t="str">
        <f t="shared" si="58"/>
        <v>High</v>
      </c>
      <c r="R917">
        <v>0.43</v>
      </c>
      <c r="S917" t="str">
        <f t="shared" si="59"/>
        <v>Medium</v>
      </c>
    </row>
    <row r="918" spans="1:19" x14ac:dyDescent="0.35">
      <c r="A918" t="s">
        <v>157</v>
      </c>
      <c r="B918">
        <v>68</v>
      </c>
      <c r="C918" t="str">
        <f t="shared" si="56"/>
        <v>66-69</v>
      </c>
      <c r="D918" t="s">
        <v>14</v>
      </c>
      <c r="E918" t="s">
        <v>52</v>
      </c>
      <c r="F918">
        <v>35.44</v>
      </c>
      <c r="G918">
        <v>11</v>
      </c>
      <c r="H918">
        <f>Table1[[#This Row],[total_orders]]*Table1[[#This Row],[avg_order_value]]</f>
        <v>389.84</v>
      </c>
      <c r="I918">
        <v>182</v>
      </c>
      <c r="J918">
        <v>0</v>
      </c>
      <c r="K918" t="s">
        <v>16</v>
      </c>
      <c r="L918">
        <v>13.2</v>
      </c>
      <c r="M918" t="str">
        <f t="shared" si="57"/>
        <v>Low</v>
      </c>
      <c r="N918" s="1">
        <v>44496</v>
      </c>
      <c r="O918" s="1" t="str">
        <f>IF(YEAR(Table1[[#This Row],[customer_since]])&gt;=2023, "New",IF(YEAR(Table1[[#This Row],[customer_since]])&gt;=2021, "Medium", "Long term"))</f>
        <v>Medium</v>
      </c>
      <c r="P918">
        <v>47</v>
      </c>
      <c r="Q918" t="str">
        <f t="shared" si="58"/>
        <v>Medium</v>
      </c>
      <c r="R918">
        <v>0.09</v>
      </c>
      <c r="S918" t="str">
        <f t="shared" si="59"/>
        <v>Low</v>
      </c>
    </row>
    <row r="919" spans="1:19" x14ac:dyDescent="0.35">
      <c r="A919" t="s">
        <v>157</v>
      </c>
      <c r="B919">
        <v>34</v>
      </c>
      <c r="C919" t="str">
        <f t="shared" si="56"/>
        <v>26-35</v>
      </c>
      <c r="D919" t="s">
        <v>21</v>
      </c>
      <c r="E919" t="s">
        <v>52</v>
      </c>
      <c r="F919">
        <v>108.73</v>
      </c>
      <c r="G919">
        <v>10</v>
      </c>
      <c r="H919">
        <f>Table1[[#This Row],[total_orders]]*Table1[[#This Row],[avg_order_value]]</f>
        <v>1087.3</v>
      </c>
      <c r="I919">
        <v>80</v>
      </c>
      <c r="J919">
        <v>0</v>
      </c>
      <c r="K919" t="s">
        <v>29</v>
      </c>
      <c r="L919">
        <v>88.1</v>
      </c>
      <c r="M919" t="str">
        <f t="shared" si="57"/>
        <v>High</v>
      </c>
      <c r="N919" s="1">
        <v>44901</v>
      </c>
      <c r="O919" s="1" t="str">
        <f>IF(YEAR(Table1[[#This Row],[customer_since]])&gt;=2023, "New",IF(YEAR(Table1[[#This Row],[customer_since]])&gt;=2021, "Medium", "Long term"))</f>
        <v>Medium</v>
      </c>
      <c r="P919">
        <v>68</v>
      </c>
      <c r="Q919" t="str">
        <f t="shared" si="58"/>
        <v>High</v>
      </c>
      <c r="R919">
        <v>0.25</v>
      </c>
      <c r="S919" t="str">
        <f t="shared" si="59"/>
        <v>Medium</v>
      </c>
    </row>
    <row r="920" spans="1:19" x14ac:dyDescent="0.35">
      <c r="A920" t="s">
        <v>406</v>
      </c>
      <c r="B920">
        <v>43</v>
      </c>
      <c r="C920" t="str">
        <f t="shared" si="56"/>
        <v>36-45</v>
      </c>
      <c r="D920" t="s">
        <v>14</v>
      </c>
      <c r="E920" t="s">
        <v>15</v>
      </c>
      <c r="F920">
        <v>121.16</v>
      </c>
      <c r="G920">
        <v>9</v>
      </c>
      <c r="H920">
        <f>Table1[[#This Row],[total_orders]]*Table1[[#This Row],[avg_order_value]]</f>
        <v>1090.44</v>
      </c>
      <c r="I920">
        <v>20</v>
      </c>
      <c r="J920">
        <v>0</v>
      </c>
      <c r="K920" t="s">
        <v>16</v>
      </c>
      <c r="L920">
        <v>37.4</v>
      </c>
      <c r="M920" t="str">
        <f t="shared" si="57"/>
        <v>Medium</v>
      </c>
      <c r="N920" s="1">
        <v>44370</v>
      </c>
      <c r="O920" s="1" t="str">
        <f>IF(YEAR(Table1[[#This Row],[customer_since]])&gt;=2023, "New",IF(YEAR(Table1[[#This Row],[customer_since]])&gt;=2021, "Medium", "Long term"))</f>
        <v>Medium</v>
      </c>
      <c r="P920">
        <v>65</v>
      </c>
      <c r="Q920" t="str">
        <f t="shared" si="58"/>
        <v>Medium</v>
      </c>
      <c r="R920">
        <v>0.09</v>
      </c>
      <c r="S920" t="str">
        <f t="shared" si="59"/>
        <v>Low</v>
      </c>
    </row>
    <row r="921" spans="1:19" x14ac:dyDescent="0.35">
      <c r="A921" t="s">
        <v>406</v>
      </c>
      <c r="B921">
        <v>69</v>
      </c>
      <c r="C921" t="str">
        <f t="shared" si="56"/>
        <v>66-69</v>
      </c>
      <c r="D921" t="s">
        <v>21</v>
      </c>
      <c r="E921" t="s">
        <v>44</v>
      </c>
      <c r="F921">
        <v>114.01</v>
      </c>
      <c r="G921">
        <v>10</v>
      </c>
      <c r="H921">
        <f>Table1[[#This Row],[total_orders]]*Table1[[#This Row],[avg_order_value]]</f>
        <v>1140.1000000000001</v>
      </c>
      <c r="I921">
        <v>243</v>
      </c>
      <c r="J921">
        <v>0</v>
      </c>
      <c r="K921" t="s">
        <v>40</v>
      </c>
      <c r="L921">
        <v>67</v>
      </c>
      <c r="M921" t="str">
        <f t="shared" si="57"/>
        <v>High</v>
      </c>
      <c r="N921" s="1">
        <v>44136</v>
      </c>
      <c r="O921" s="1" t="str">
        <f>IF(YEAR(Table1[[#This Row],[customer_since]])&gt;=2023, "New",IF(YEAR(Table1[[#This Row],[customer_since]])&gt;=2021, "Medium", "Long term"))</f>
        <v>Long term</v>
      </c>
      <c r="P921">
        <v>53</v>
      </c>
      <c r="Q921" t="str">
        <f t="shared" si="58"/>
        <v>Medium</v>
      </c>
      <c r="R921">
        <v>0.28999999999999998</v>
      </c>
      <c r="S921" t="str">
        <f t="shared" si="59"/>
        <v>Medium</v>
      </c>
    </row>
    <row r="922" spans="1:19" x14ac:dyDescent="0.35">
      <c r="A922" t="s">
        <v>1312</v>
      </c>
      <c r="B922">
        <v>27</v>
      </c>
      <c r="C922" t="str">
        <f t="shared" si="56"/>
        <v>26-35</v>
      </c>
      <c r="D922" t="s">
        <v>21</v>
      </c>
      <c r="E922" t="s">
        <v>37</v>
      </c>
      <c r="F922">
        <v>56.45</v>
      </c>
      <c r="G922">
        <v>15</v>
      </c>
      <c r="H922">
        <f>Table1[[#This Row],[total_orders]]*Table1[[#This Row],[avg_order_value]]</f>
        <v>846.75</v>
      </c>
      <c r="I922">
        <v>173</v>
      </c>
      <c r="J922">
        <v>0</v>
      </c>
      <c r="K922" t="s">
        <v>40</v>
      </c>
      <c r="L922">
        <v>1.4</v>
      </c>
      <c r="M922" t="str">
        <f t="shared" si="57"/>
        <v>Low</v>
      </c>
      <c r="N922" s="1">
        <v>44050</v>
      </c>
      <c r="O922" s="1" t="str">
        <f>IF(YEAR(Table1[[#This Row],[customer_since]])&gt;=2023, "New",IF(YEAR(Table1[[#This Row],[customer_since]])&gt;=2021, "Medium", "Long term"))</f>
        <v>Long term</v>
      </c>
      <c r="P922">
        <v>93</v>
      </c>
      <c r="Q922" t="str">
        <f t="shared" si="58"/>
        <v>High</v>
      </c>
      <c r="R922">
        <v>0.06</v>
      </c>
      <c r="S922" t="str">
        <f t="shared" si="59"/>
        <v>Low</v>
      </c>
    </row>
    <row r="923" spans="1:19" x14ac:dyDescent="0.35">
      <c r="A923" t="s">
        <v>36</v>
      </c>
      <c r="B923">
        <v>69</v>
      </c>
      <c r="C923" t="str">
        <f t="shared" si="56"/>
        <v>66-69</v>
      </c>
      <c r="D923" t="s">
        <v>14</v>
      </c>
      <c r="E923" t="s">
        <v>37</v>
      </c>
      <c r="F923">
        <v>128.78</v>
      </c>
      <c r="G923">
        <v>7</v>
      </c>
      <c r="H923">
        <f>Table1[[#This Row],[total_orders]]*Table1[[#This Row],[avg_order_value]]</f>
        <v>901.46</v>
      </c>
      <c r="I923">
        <v>119</v>
      </c>
      <c r="J923">
        <v>0</v>
      </c>
      <c r="K923" t="s">
        <v>29</v>
      </c>
      <c r="L923">
        <v>48.6</v>
      </c>
      <c r="M923" t="str">
        <f t="shared" si="57"/>
        <v>Medium</v>
      </c>
      <c r="N923" s="1">
        <v>45571</v>
      </c>
      <c r="O923" s="1" t="str">
        <f>IF(YEAR(Table1[[#This Row],[customer_since]])&gt;=2023, "New",IF(YEAR(Table1[[#This Row],[customer_since]])&gt;=2021, "Medium", "Long term"))</f>
        <v>New</v>
      </c>
      <c r="P923">
        <v>76</v>
      </c>
      <c r="Q923" t="str">
        <f t="shared" si="58"/>
        <v>High</v>
      </c>
      <c r="R923">
        <v>0.11</v>
      </c>
      <c r="S923" t="str">
        <f t="shared" si="59"/>
        <v>Low</v>
      </c>
    </row>
    <row r="924" spans="1:19" x14ac:dyDescent="0.35">
      <c r="A924" t="s">
        <v>325</v>
      </c>
      <c r="B924">
        <v>53</v>
      </c>
      <c r="C924" t="str">
        <f t="shared" si="56"/>
        <v>46-55</v>
      </c>
      <c r="D924" t="s">
        <v>14</v>
      </c>
      <c r="E924" t="s">
        <v>52</v>
      </c>
      <c r="F924">
        <v>46.78</v>
      </c>
      <c r="G924">
        <v>11</v>
      </c>
      <c r="H924">
        <f>Table1[[#This Row],[total_orders]]*Table1[[#This Row],[avg_order_value]]</f>
        <v>514.58000000000004</v>
      </c>
      <c r="I924">
        <v>2</v>
      </c>
      <c r="J924">
        <v>0</v>
      </c>
      <c r="K924" t="s">
        <v>29</v>
      </c>
      <c r="L924">
        <v>67</v>
      </c>
      <c r="M924" t="str">
        <f t="shared" si="57"/>
        <v>High</v>
      </c>
      <c r="N924" s="1">
        <v>45463</v>
      </c>
      <c r="O924" s="1" t="str">
        <f>IF(YEAR(Table1[[#This Row],[customer_since]])&gt;=2023, "New",IF(YEAR(Table1[[#This Row],[customer_since]])&gt;=2021, "Medium", "Long term"))</f>
        <v>New</v>
      </c>
      <c r="P924">
        <v>21</v>
      </c>
      <c r="Q924" t="str">
        <f t="shared" si="58"/>
        <v>Low</v>
      </c>
      <c r="R924">
        <v>0.15</v>
      </c>
      <c r="S924" t="str">
        <f t="shared" si="59"/>
        <v>Low</v>
      </c>
    </row>
    <row r="925" spans="1:19" x14ac:dyDescent="0.35">
      <c r="A925" t="s">
        <v>429</v>
      </c>
      <c r="B925">
        <v>36</v>
      </c>
      <c r="C925" t="str">
        <f t="shared" si="56"/>
        <v>36-45</v>
      </c>
      <c r="D925" t="s">
        <v>21</v>
      </c>
      <c r="E925" t="s">
        <v>37</v>
      </c>
      <c r="F925">
        <v>114.79</v>
      </c>
      <c r="G925">
        <v>12</v>
      </c>
      <c r="H925">
        <f>Table1[[#This Row],[total_orders]]*Table1[[#This Row],[avg_order_value]]</f>
        <v>1377.48</v>
      </c>
      <c r="I925">
        <v>253</v>
      </c>
      <c r="J925">
        <v>0</v>
      </c>
      <c r="K925" t="s">
        <v>16</v>
      </c>
      <c r="L925">
        <v>90.2</v>
      </c>
      <c r="M925" t="str">
        <f t="shared" si="57"/>
        <v>High</v>
      </c>
      <c r="N925" s="1">
        <v>44850</v>
      </c>
      <c r="O925" s="1" t="str">
        <f>IF(YEAR(Table1[[#This Row],[customer_since]])&gt;=2023, "New",IF(YEAR(Table1[[#This Row],[customer_since]])&gt;=2021, "Medium", "Long term"))</f>
        <v>Medium</v>
      </c>
      <c r="P925">
        <v>59</v>
      </c>
      <c r="Q925" t="str">
        <f t="shared" si="58"/>
        <v>Medium</v>
      </c>
      <c r="R925">
        <v>0.22</v>
      </c>
      <c r="S925" t="str">
        <f t="shared" si="59"/>
        <v>Medium</v>
      </c>
    </row>
    <row r="926" spans="1:19" x14ac:dyDescent="0.35">
      <c r="A926" t="s">
        <v>1677</v>
      </c>
      <c r="B926">
        <v>44</v>
      </c>
      <c r="C926" t="str">
        <f t="shared" si="56"/>
        <v>36-45</v>
      </c>
      <c r="D926" t="s">
        <v>14</v>
      </c>
      <c r="E926" t="s">
        <v>35</v>
      </c>
      <c r="G926">
        <v>10</v>
      </c>
      <c r="H926">
        <f>Table1[[#This Row],[total_orders]]*Table1[[#This Row],[avg_order_value]]</f>
        <v>0</v>
      </c>
      <c r="I926">
        <v>44</v>
      </c>
      <c r="J926">
        <v>0</v>
      </c>
      <c r="K926" t="s">
        <v>16</v>
      </c>
      <c r="L926">
        <v>8.8000000000000007</v>
      </c>
      <c r="M926" t="str">
        <f t="shared" si="57"/>
        <v>Low</v>
      </c>
      <c r="N926" s="1">
        <v>45703</v>
      </c>
      <c r="O926" s="1" t="str">
        <f>IF(YEAR(Table1[[#This Row],[customer_since]])&gt;=2023, "New",IF(YEAR(Table1[[#This Row],[customer_since]])&gt;=2021, "Medium", "Long term"))</f>
        <v>New</v>
      </c>
      <c r="P926">
        <v>63</v>
      </c>
      <c r="Q926" t="str">
        <f t="shared" si="58"/>
        <v>Medium</v>
      </c>
      <c r="R926">
        <v>0.13</v>
      </c>
      <c r="S926" t="str">
        <f t="shared" si="59"/>
        <v>Low</v>
      </c>
    </row>
    <row r="927" spans="1:19" x14ac:dyDescent="0.35">
      <c r="A927" t="s">
        <v>1677</v>
      </c>
      <c r="B927">
        <v>58</v>
      </c>
      <c r="C927" t="str">
        <f t="shared" si="56"/>
        <v>55-65</v>
      </c>
      <c r="D927" t="s">
        <v>21</v>
      </c>
      <c r="E927" t="s">
        <v>37</v>
      </c>
      <c r="F927">
        <v>59.67</v>
      </c>
      <c r="G927">
        <v>8</v>
      </c>
      <c r="H927">
        <f>Table1[[#This Row],[total_orders]]*Table1[[#This Row],[avg_order_value]]</f>
        <v>477.36</v>
      </c>
      <c r="I927">
        <v>180</v>
      </c>
      <c r="J927">
        <v>0</v>
      </c>
      <c r="K927" t="s">
        <v>16</v>
      </c>
      <c r="L927">
        <v>50.5</v>
      </c>
      <c r="M927" t="str">
        <f t="shared" si="57"/>
        <v>High</v>
      </c>
      <c r="N927" s="1">
        <v>45172</v>
      </c>
      <c r="O927" s="1" t="str">
        <f>IF(YEAR(Table1[[#This Row],[customer_since]])&gt;=2023, "New",IF(YEAR(Table1[[#This Row],[customer_since]])&gt;=2021, "Medium", "Long term"))</f>
        <v>New</v>
      </c>
      <c r="P927">
        <v>35</v>
      </c>
      <c r="Q927" t="str">
        <f t="shared" si="58"/>
        <v>Medium</v>
      </c>
      <c r="R927">
        <v>0.09</v>
      </c>
      <c r="S927" t="str">
        <f t="shared" si="59"/>
        <v>Low</v>
      </c>
    </row>
    <row r="928" spans="1:19" x14ac:dyDescent="0.35">
      <c r="A928" t="s">
        <v>3248</v>
      </c>
      <c r="B928">
        <v>67</v>
      </c>
      <c r="C928" t="str">
        <f t="shared" si="56"/>
        <v>66-69</v>
      </c>
      <c r="D928" t="s">
        <v>14</v>
      </c>
      <c r="E928" t="s">
        <v>28</v>
      </c>
      <c r="F928">
        <v>24.04</v>
      </c>
      <c r="G928">
        <v>10</v>
      </c>
      <c r="H928">
        <f>Table1[[#This Row],[total_orders]]*Table1[[#This Row],[avg_order_value]]</f>
        <v>240.39999999999998</v>
      </c>
      <c r="I928">
        <v>246</v>
      </c>
      <c r="J928">
        <v>0</v>
      </c>
      <c r="K928" t="s">
        <v>16</v>
      </c>
      <c r="L928">
        <v>58.2</v>
      </c>
      <c r="M928" t="str">
        <f t="shared" si="57"/>
        <v>High</v>
      </c>
      <c r="N928" s="1">
        <v>45508</v>
      </c>
      <c r="O928" s="1" t="str">
        <f>IF(YEAR(Table1[[#This Row],[customer_since]])&gt;=2023, "New",IF(YEAR(Table1[[#This Row],[customer_since]])&gt;=2021, "Medium", "Long term"))</f>
        <v>New</v>
      </c>
      <c r="P928">
        <v>24</v>
      </c>
      <c r="Q928" t="str">
        <f t="shared" si="58"/>
        <v>Low</v>
      </c>
      <c r="R928">
        <v>0.36</v>
      </c>
      <c r="S928" t="str">
        <f t="shared" si="59"/>
        <v>Medium</v>
      </c>
    </row>
    <row r="929" spans="1:19" x14ac:dyDescent="0.35">
      <c r="A929" t="s">
        <v>284</v>
      </c>
      <c r="B929">
        <v>73</v>
      </c>
      <c r="C929" t="str">
        <f t="shared" si="56"/>
        <v>66-69</v>
      </c>
      <c r="D929" t="s">
        <v>14</v>
      </c>
      <c r="E929" t="s">
        <v>22</v>
      </c>
      <c r="F929">
        <v>71.28</v>
      </c>
      <c r="G929">
        <v>10</v>
      </c>
      <c r="H929">
        <f>Table1[[#This Row],[total_orders]]*Table1[[#This Row],[avg_order_value]]</f>
        <v>712.8</v>
      </c>
      <c r="I929">
        <v>226</v>
      </c>
      <c r="J929">
        <v>0</v>
      </c>
      <c r="K929" t="s">
        <v>29</v>
      </c>
      <c r="L929">
        <v>62</v>
      </c>
      <c r="M929" t="str">
        <f t="shared" si="57"/>
        <v>High</v>
      </c>
      <c r="N929" s="1">
        <v>44877</v>
      </c>
      <c r="O929" s="1" t="str">
        <f>IF(YEAR(Table1[[#This Row],[customer_since]])&gt;=2023, "New",IF(YEAR(Table1[[#This Row],[customer_since]])&gt;=2021, "Medium", "Long term"))</f>
        <v>Medium</v>
      </c>
      <c r="P929">
        <v>55</v>
      </c>
      <c r="Q929" t="str">
        <f t="shared" si="58"/>
        <v>Medium</v>
      </c>
      <c r="R929">
        <v>0.46</v>
      </c>
      <c r="S929" t="str">
        <f t="shared" si="59"/>
        <v>Medium</v>
      </c>
    </row>
    <row r="930" spans="1:19" x14ac:dyDescent="0.35">
      <c r="A930" t="s">
        <v>284</v>
      </c>
      <c r="B930">
        <v>40</v>
      </c>
      <c r="C930" t="str">
        <f t="shared" si="56"/>
        <v>36-45</v>
      </c>
      <c r="D930" t="s">
        <v>21</v>
      </c>
      <c r="E930" t="s">
        <v>18</v>
      </c>
      <c r="F930">
        <v>119.79</v>
      </c>
      <c r="G930">
        <v>15</v>
      </c>
      <c r="H930">
        <f>Table1[[#This Row],[total_orders]]*Table1[[#This Row],[avg_order_value]]</f>
        <v>1796.8500000000001</v>
      </c>
      <c r="I930">
        <v>38</v>
      </c>
      <c r="J930">
        <v>0</v>
      </c>
      <c r="K930" t="s">
        <v>19</v>
      </c>
      <c r="L930">
        <v>74</v>
      </c>
      <c r="M930" t="str">
        <f t="shared" si="57"/>
        <v>High</v>
      </c>
      <c r="N930" s="1">
        <v>44079</v>
      </c>
      <c r="O930" s="1" t="str">
        <f>IF(YEAR(Table1[[#This Row],[customer_since]])&gt;=2023, "New",IF(YEAR(Table1[[#This Row],[customer_since]])&gt;=2021, "Medium", "Long term"))</f>
        <v>Long term</v>
      </c>
      <c r="P930">
        <v>36</v>
      </c>
      <c r="Q930" t="str">
        <f t="shared" si="58"/>
        <v>Medium</v>
      </c>
      <c r="R930">
        <v>0.2</v>
      </c>
      <c r="S930" t="str">
        <f t="shared" si="59"/>
        <v>Low</v>
      </c>
    </row>
    <row r="931" spans="1:19" x14ac:dyDescent="0.35">
      <c r="A931" t="s">
        <v>3195</v>
      </c>
      <c r="B931">
        <v>27</v>
      </c>
      <c r="C931" t="str">
        <f t="shared" si="56"/>
        <v>26-35</v>
      </c>
      <c r="D931" t="s">
        <v>21</v>
      </c>
      <c r="E931" t="s">
        <v>50</v>
      </c>
      <c r="F931">
        <v>55.81</v>
      </c>
      <c r="G931">
        <v>14</v>
      </c>
      <c r="H931">
        <f>Table1[[#This Row],[total_orders]]*Table1[[#This Row],[avg_order_value]]</f>
        <v>781.34</v>
      </c>
      <c r="I931">
        <v>138</v>
      </c>
      <c r="J931">
        <v>0</v>
      </c>
      <c r="K931" t="s">
        <v>16</v>
      </c>
      <c r="L931">
        <v>79.2</v>
      </c>
      <c r="M931" t="str">
        <f t="shared" si="57"/>
        <v>High</v>
      </c>
      <c r="N931" s="1">
        <v>45679</v>
      </c>
      <c r="O931" s="1" t="str">
        <f>IF(YEAR(Table1[[#This Row],[customer_since]])&gt;=2023, "New",IF(YEAR(Table1[[#This Row],[customer_since]])&gt;=2021, "Medium", "Long term"))</f>
        <v>New</v>
      </c>
      <c r="P931">
        <v>60</v>
      </c>
      <c r="Q931" t="str">
        <f t="shared" si="58"/>
        <v>Medium</v>
      </c>
      <c r="R931">
        <v>0.46</v>
      </c>
      <c r="S931" t="str">
        <f t="shared" si="59"/>
        <v>Medium</v>
      </c>
    </row>
    <row r="932" spans="1:19" x14ac:dyDescent="0.35">
      <c r="A932" t="s">
        <v>2571</v>
      </c>
      <c r="B932">
        <v>67</v>
      </c>
      <c r="C932" t="str">
        <f t="shared" si="56"/>
        <v>66-69</v>
      </c>
      <c r="D932" t="s">
        <v>21</v>
      </c>
      <c r="E932" t="s">
        <v>37</v>
      </c>
      <c r="F932">
        <v>36.020000000000003</v>
      </c>
      <c r="G932">
        <v>18</v>
      </c>
      <c r="H932">
        <f>Table1[[#This Row],[total_orders]]*Table1[[#This Row],[avg_order_value]]</f>
        <v>648.36</v>
      </c>
      <c r="I932">
        <v>68</v>
      </c>
      <c r="J932">
        <v>0</v>
      </c>
      <c r="K932" t="s">
        <v>23</v>
      </c>
      <c r="L932">
        <v>86.9</v>
      </c>
      <c r="M932" t="str">
        <f t="shared" si="57"/>
        <v>High</v>
      </c>
      <c r="N932" s="1">
        <v>45487</v>
      </c>
      <c r="O932" s="1" t="str">
        <f>IF(YEAR(Table1[[#This Row],[customer_since]])&gt;=2023, "New",IF(YEAR(Table1[[#This Row],[customer_since]])&gt;=2021, "Medium", "Long term"))</f>
        <v>New</v>
      </c>
      <c r="P932">
        <v>69</v>
      </c>
      <c r="Q932" t="str">
        <f t="shared" si="58"/>
        <v>High</v>
      </c>
      <c r="R932">
        <v>0.38</v>
      </c>
      <c r="S932" t="str">
        <f t="shared" si="59"/>
        <v>Medium</v>
      </c>
    </row>
    <row r="933" spans="1:19" x14ac:dyDescent="0.35">
      <c r="A933" t="s">
        <v>2917</v>
      </c>
      <c r="B933">
        <v>56</v>
      </c>
      <c r="C933" t="str">
        <f t="shared" si="56"/>
        <v>55-65</v>
      </c>
      <c r="D933" t="s">
        <v>21</v>
      </c>
      <c r="E933" t="s">
        <v>22</v>
      </c>
      <c r="F933">
        <v>123.41</v>
      </c>
      <c r="G933">
        <v>10</v>
      </c>
      <c r="H933">
        <f>Table1[[#This Row],[total_orders]]*Table1[[#This Row],[avg_order_value]]</f>
        <v>1234.0999999999999</v>
      </c>
      <c r="I933">
        <v>205</v>
      </c>
      <c r="J933">
        <v>0</v>
      </c>
      <c r="K933" t="s">
        <v>19</v>
      </c>
      <c r="L933">
        <v>16.3</v>
      </c>
      <c r="M933" t="str">
        <f t="shared" si="57"/>
        <v>Low</v>
      </c>
      <c r="N933" s="1">
        <v>44417</v>
      </c>
      <c r="O933" s="1" t="str">
        <f>IF(YEAR(Table1[[#This Row],[customer_since]])&gt;=2023, "New",IF(YEAR(Table1[[#This Row],[customer_since]])&gt;=2021, "Medium", "Long term"))</f>
        <v>Medium</v>
      </c>
      <c r="P933">
        <v>17</v>
      </c>
      <c r="Q933" t="str">
        <f t="shared" si="58"/>
        <v>Low</v>
      </c>
      <c r="R933">
        <v>0.13</v>
      </c>
      <c r="S933" t="str">
        <f t="shared" si="59"/>
        <v>Low</v>
      </c>
    </row>
    <row r="934" spans="1:19" x14ac:dyDescent="0.35">
      <c r="A934" t="s">
        <v>1245</v>
      </c>
      <c r="B934">
        <v>64</v>
      </c>
      <c r="C934" t="str">
        <f t="shared" si="56"/>
        <v>55-65</v>
      </c>
      <c r="D934" t="s">
        <v>25</v>
      </c>
      <c r="E934" t="s">
        <v>15</v>
      </c>
      <c r="F934">
        <v>71.69</v>
      </c>
      <c r="G934">
        <v>12</v>
      </c>
      <c r="H934">
        <f>Table1[[#This Row],[total_orders]]*Table1[[#This Row],[avg_order_value]]</f>
        <v>860.28</v>
      </c>
      <c r="I934">
        <v>247</v>
      </c>
      <c r="J934">
        <v>0</v>
      </c>
      <c r="K934" t="s">
        <v>19</v>
      </c>
      <c r="L934">
        <v>71.3</v>
      </c>
      <c r="M934" t="str">
        <f t="shared" si="57"/>
        <v>High</v>
      </c>
      <c r="N934" s="1">
        <v>45436</v>
      </c>
      <c r="O934" s="1" t="str">
        <f>IF(YEAR(Table1[[#This Row],[customer_since]])&gt;=2023, "New",IF(YEAR(Table1[[#This Row],[customer_since]])&gt;=2021, "Medium", "Long term"))</f>
        <v>New</v>
      </c>
      <c r="P934">
        <v>81</v>
      </c>
      <c r="Q934" t="str">
        <f t="shared" si="58"/>
        <v>High</v>
      </c>
      <c r="R934">
        <v>0.13</v>
      </c>
      <c r="S934" t="str">
        <f t="shared" si="59"/>
        <v>Low</v>
      </c>
    </row>
    <row r="935" spans="1:19" x14ac:dyDescent="0.35">
      <c r="A935" t="s">
        <v>202</v>
      </c>
      <c r="B935">
        <v>67</v>
      </c>
      <c r="C935" t="str">
        <f t="shared" si="56"/>
        <v>66-69</v>
      </c>
      <c r="D935" t="s">
        <v>14</v>
      </c>
      <c r="E935" t="s">
        <v>22</v>
      </c>
      <c r="F935">
        <v>102.28</v>
      </c>
      <c r="G935">
        <v>15</v>
      </c>
      <c r="H935">
        <f>Table1[[#This Row],[total_orders]]*Table1[[#This Row],[avg_order_value]]</f>
        <v>1534.2</v>
      </c>
      <c r="I935">
        <v>268</v>
      </c>
      <c r="J935">
        <v>0</v>
      </c>
      <c r="K935" t="s">
        <v>19</v>
      </c>
      <c r="L935">
        <v>32.799999999999997</v>
      </c>
      <c r="M935" t="str">
        <f t="shared" si="57"/>
        <v>Medium</v>
      </c>
      <c r="N935" s="1">
        <v>45520</v>
      </c>
      <c r="O935" s="1" t="str">
        <f>IF(YEAR(Table1[[#This Row],[customer_since]])&gt;=2023, "New",IF(YEAR(Table1[[#This Row],[customer_since]])&gt;=2021, "Medium", "Long term"))</f>
        <v>New</v>
      </c>
      <c r="P935">
        <v>69</v>
      </c>
      <c r="Q935" t="str">
        <f t="shared" si="58"/>
        <v>High</v>
      </c>
      <c r="R935">
        <v>0.33</v>
      </c>
      <c r="S935" t="str">
        <f t="shared" si="59"/>
        <v>Medium</v>
      </c>
    </row>
    <row r="936" spans="1:19" x14ac:dyDescent="0.35">
      <c r="A936" t="s">
        <v>2336</v>
      </c>
      <c r="B936">
        <v>29</v>
      </c>
      <c r="C936" t="str">
        <f t="shared" si="56"/>
        <v>26-35</v>
      </c>
      <c r="D936" t="s">
        <v>14</v>
      </c>
      <c r="E936" t="s">
        <v>50</v>
      </c>
      <c r="F936">
        <v>211.97</v>
      </c>
      <c r="G936">
        <v>5</v>
      </c>
      <c r="H936">
        <f>Table1[[#This Row],[total_orders]]*Table1[[#This Row],[avg_order_value]]</f>
        <v>1059.8499999999999</v>
      </c>
      <c r="I936">
        <v>308</v>
      </c>
      <c r="J936">
        <v>0</v>
      </c>
      <c r="K936" t="s">
        <v>19</v>
      </c>
      <c r="L936">
        <v>71</v>
      </c>
      <c r="M936" t="str">
        <f t="shared" si="57"/>
        <v>High</v>
      </c>
      <c r="N936" s="1">
        <v>44534</v>
      </c>
      <c r="O936" s="1" t="str">
        <f>IF(YEAR(Table1[[#This Row],[customer_since]])&gt;=2023, "New",IF(YEAR(Table1[[#This Row],[customer_since]])&gt;=2021, "Medium", "Long term"))</f>
        <v>Medium</v>
      </c>
      <c r="P936">
        <v>31</v>
      </c>
      <c r="Q936" t="str">
        <f t="shared" si="58"/>
        <v>Low</v>
      </c>
      <c r="R936">
        <v>0.23</v>
      </c>
      <c r="S936" t="str">
        <f t="shared" si="59"/>
        <v>Medium</v>
      </c>
    </row>
    <row r="937" spans="1:19" x14ac:dyDescent="0.35">
      <c r="A937" t="s">
        <v>1376</v>
      </c>
      <c r="B937">
        <v>59</v>
      </c>
      <c r="C937" t="str">
        <f t="shared" si="56"/>
        <v>55-65</v>
      </c>
      <c r="D937" t="s">
        <v>25</v>
      </c>
      <c r="E937" t="s">
        <v>28</v>
      </c>
      <c r="F937">
        <v>72.400000000000006</v>
      </c>
      <c r="G937">
        <v>11</v>
      </c>
      <c r="H937">
        <f>Table1[[#This Row],[total_orders]]*Table1[[#This Row],[avg_order_value]]</f>
        <v>796.40000000000009</v>
      </c>
      <c r="I937">
        <v>105</v>
      </c>
      <c r="J937">
        <v>0</v>
      </c>
      <c r="K937" t="s">
        <v>19</v>
      </c>
      <c r="L937">
        <v>92.4</v>
      </c>
      <c r="M937" t="str">
        <f t="shared" si="57"/>
        <v>High</v>
      </c>
      <c r="N937" s="1">
        <v>44178</v>
      </c>
      <c r="O937" s="1" t="str">
        <f>IF(YEAR(Table1[[#This Row],[customer_since]])&gt;=2023, "New",IF(YEAR(Table1[[#This Row],[customer_since]])&gt;=2021, "Medium", "Long term"))</f>
        <v>Long term</v>
      </c>
      <c r="P937">
        <v>54</v>
      </c>
      <c r="Q937" t="str">
        <f t="shared" si="58"/>
        <v>Medium</v>
      </c>
      <c r="R937">
        <v>0.45</v>
      </c>
      <c r="S937" t="str">
        <f t="shared" si="59"/>
        <v>Medium</v>
      </c>
    </row>
    <row r="938" spans="1:19" x14ac:dyDescent="0.35">
      <c r="A938" t="s">
        <v>1433</v>
      </c>
      <c r="B938">
        <v>55</v>
      </c>
      <c r="C938" t="str">
        <f t="shared" si="56"/>
        <v>46-55</v>
      </c>
      <c r="D938" t="s">
        <v>21</v>
      </c>
      <c r="E938" t="s">
        <v>22</v>
      </c>
      <c r="F938">
        <v>83.67</v>
      </c>
      <c r="G938">
        <v>13</v>
      </c>
      <c r="H938">
        <f>Table1[[#This Row],[total_orders]]*Table1[[#This Row],[avg_order_value]]</f>
        <v>1087.71</v>
      </c>
      <c r="I938">
        <v>309</v>
      </c>
      <c r="J938">
        <v>0</v>
      </c>
      <c r="K938" t="s">
        <v>23</v>
      </c>
      <c r="L938">
        <v>5.9</v>
      </c>
      <c r="M938" t="str">
        <f t="shared" si="57"/>
        <v>Low</v>
      </c>
      <c r="N938" s="1">
        <v>44164</v>
      </c>
      <c r="O938" s="1" t="str">
        <f>IF(YEAR(Table1[[#This Row],[customer_since]])&gt;=2023, "New",IF(YEAR(Table1[[#This Row],[customer_since]])&gt;=2021, "Medium", "Long term"))</f>
        <v>Long term</v>
      </c>
      <c r="P938">
        <v>23</v>
      </c>
      <c r="Q938" t="str">
        <f t="shared" si="58"/>
        <v>Low</v>
      </c>
      <c r="R938">
        <v>0.2</v>
      </c>
      <c r="S938" t="str">
        <f t="shared" si="59"/>
        <v>Low</v>
      </c>
    </row>
    <row r="939" spans="1:19" x14ac:dyDescent="0.35">
      <c r="A939" t="s">
        <v>2089</v>
      </c>
      <c r="B939">
        <v>42</v>
      </c>
      <c r="C939" t="str">
        <f t="shared" si="56"/>
        <v>36-45</v>
      </c>
      <c r="D939" t="s">
        <v>14</v>
      </c>
      <c r="E939" t="s">
        <v>18</v>
      </c>
      <c r="F939">
        <v>103.04</v>
      </c>
      <c r="G939">
        <v>10</v>
      </c>
      <c r="H939">
        <f>Table1[[#This Row],[total_orders]]*Table1[[#This Row],[avg_order_value]]</f>
        <v>1030.4000000000001</v>
      </c>
      <c r="I939">
        <v>88</v>
      </c>
      <c r="J939">
        <v>0</v>
      </c>
      <c r="K939" t="s">
        <v>40</v>
      </c>
      <c r="L939">
        <v>4.4000000000000004</v>
      </c>
      <c r="M939" t="str">
        <f t="shared" si="57"/>
        <v>Low</v>
      </c>
      <c r="N939" s="1">
        <v>44434</v>
      </c>
      <c r="O939" s="1" t="str">
        <f>IF(YEAR(Table1[[#This Row],[customer_since]])&gt;=2023, "New",IF(YEAR(Table1[[#This Row],[customer_since]])&gt;=2021, "Medium", "Long term"))</f>
        <v>Medium</v>
      </c>
      <c r="P939">
        <v>23</v>
      </c>
      <c r="Q939" t="str">
        <f t="shared" si="58"/>
        <v>Low</v>
      </c>
      <c r="R939">
        <v>0.26</v>
      </c>
      <c r="S939" t="str">
        <f t="shared" si="59"/>
        <v>Medium</v>
      </c>
    </row>
    <row r="940" spans="1:19" x14ac:dyDescent="0.35">
      <c r="A940" t="s">
        <v>3315</v>
      </c>
      <c r="B940">
        <v>51</v>
      </c>
      <c r="C940" t="str">
        <f t="shared" si="56"/>
        <v>46-55</v>
      </c>
      <c r="D940" t="s">
        <v>21</v>
      </c>
      <c r="E940" t="s">
        <v>52</v>
      </c>
      <c r="F940">
        <v>50.01</v>
      </c>
      <c r="G940">
        <v>6</v>
      </c>
      <c r="H940">
        <f>Table1[[#This Row],[total_orders]]*Table1[[#This Row],[avg_order_value]]</f>
        <v>300.06</v>
      </c>
      <c r="I940">
        <v>260</v>
      </c>
      <c r="J940">
        <v>0</v>
      </c>
      <c r="K940" t="s">
        <v>19</v>
      </c>
      <c r="L940">
        <v>0</v>
      </c>
      <c r="M940" t="str">
        <f t="shared" si="57"/>
        <v>Low</v>
      </c>
      <c r="N940" s="1">
        <v>45552</v>
      </c>
      <c r="O940" s="1" t="str">
        <f>IF(YEAR(Table1[[#This Row],[customer_since]])&gt;=2023, "New",IF(YEAR(Table1[[#This Row],[customer_since]])&gt;=2021, "Medium", "Long term"))</f>
        <v>New</v>
      </c>
      <c r="P940">
        <v>23</v>
      </c>
      <c r="Q940" t="str">
        <f t="shared" si="58"/>
        <v>Low</v>
      </c>
      <c r="R940">
        <v>0.21</v>
      </c>
      <c r="S940" t="str">
        <f t="shared" si="59"/>
        <v>Medium</v>
      </c>
    </row>
    <row r="941" spans="1:19" x14ac:dyDescent="0.35">
      <c r="A941" t="s">
        <v>3241</v>
      </c>
      <c r="B941">
        <v>73</v>
      </c>
      <c r="C941" t="str">
        <f t="shared" si="56"/>
        <v>66-69</v>
      </c>
      <c r="D941" t="s">
        <v>21</v>
      </c>
      <c r="E941" t="s">
        <v>50</v>
      </c>
      <c r="F941">
        <v>68.59</v>
      </c>
      <c r="G941">
        <v>11</v>
      </c>
      <c r="H941">
        <f>Table1[[#This Row],[total_orders]]*Table1[[#This Row],[avg_order_value]]</f>
        <v>754.49</v>
      </c>
      <c r="I941">
        <v>4</v>
      </c>
      <c r="J941">
        <v>0</v>
      </c>
      <c r="K941" t="s">
        <v>40</v>
      </c>
      <c r="L941">
        <v>35</v>
      </c>
      <c r="M941" t="str">
        <f t="shared" si="57"/>
        <v>Medium</v>
      </c>
      <c r="N941" s="1">
        <v>45774</v>
      </c>
      <c r="O941" s="1" t="str">
        <f>IF(YEAR(Table1[[#This Row],[customer_since]])&gt;=2023, "New",IF(YEAR(Table1[[#This Row],[customer_since]])&gt;=2021, "Medium", "Long term"))</f>
        <v>New</v>
      </c>
      <c r="P941">
        <v>41</v>
      </c>
      <c r="Q941" t="str">
        <f t="shared" si="58"/>
        <v>Medium</v>
      </c>
      <c r="R941">
        <v>0.39</v>
      </c>
      <c r="S941" t="str">
        <f t="shared" si="59"/>
        <v>Medium</v>
      </c>
    </row>
    <row r="942" spans="1:19" x14ac:dyDescent="0.35">
      <c r="A942" t="s">
        <v>3329</v>
      </c>
      <c r="B942">
        <v>65</v>
      </c>
      <c r="C942" t="str">
        <f t="shared" si="56"/>
        <v>55-65</v>
      </c>
      <c r="D942" t="s">
        <v>14</v>
      </c>
      <c r="E942" t="s">
        <v>22</v>
      </c>
      <c r="F942">
        <v>260.3</v>
      </c>
      <c r="G942">
        <v>12</v>
      </c>
      <c r="H942">
        <f>Table1[[#This Row],[total_orders]]*Table1[[#This Row],[avg_order_value]]</f>
        <v>3123.6000000000004</v>
      </c>
      <c r="I942">
        <v>293</v>
      </c>
      <c r="J942">
        <v>0</v>
      </c>
      <c r="K942" t="s">
        <v>29</v>
      </c>
      <c r="L942">
        <v>93.4</v>
      </c>
      <c r="M942" t="str">
        <f t="shared" si="57"/>
        <v>High</v>
      </c>
      <c r="N942" s="1">
        <v>44037</v>
      </c>
      <c r="O942" s="1" t="str">
        <f>IF(YEAR(Table1[[#This Row],[customer_since]])&gt;=2023, "New",IF(YEAR(Table1[[#This Row],[customer_since]])&gt;=2021, "Medium", "Long term"))</f>
        <v>Long term</v>
      </c>
      <c r="P942">
        <v>35</v>
      </c>
      <c r="Q942" t="str">
        <f t="shared" si="58"/>
        <v>Medium</v>
      </c>
      <c r="R942">
        <v>0.39</v>
      </c>
      <c r="S942" t="str">
        <f t="shared" si="59"/>
        <v>Medium</v>
      </c>
    </row>
    <row r="943" spans="1:19" x14ac:dyDescent="0.35">
      <c r="A943" t="s">
        <v>1861</v>
      </c>
      <c r="B943">
        <v>39</v>
      </c>
      <c r="C943" t="str">
        <f t="shared" si="56"/>
        <v>36-45</v>
      </c>
      <c r="D943" t="s">
        <v>21</v>
      </c>
      <c r="E943" t="s">
        <v>18</v>
      </c>
      <c r="F943">
        <v>56.59</v>
      </c>
      <c r="G943">
        <v>8</v>
      </c>
      <c r="H943">
        <f>Table1[[#This Row],[total_orders]]*Table1[[#This Row],[avg_order_value]]</f>
        <v>452.72</v>
      </c>
      <c r="I943">
        <v>0</v>
      </c>
      <c r="J943">
        <v>0</v>
      </c>
      <c r="K943" t="s">
        <v>23</v>
      </c>
      <c r="L943">
        <v>0.8</v>
      </c>
      <c r="M943" t="str">
        <f t="shared" si="57"/>
        <v>Low</v>
      </c>
      <c r="N943" s="1">
        <v>44858</v>
      </c>
      <c r="O943" s="1" t="str">
        <f>IF(YEAR(Table1[[#This Row],[customer_since]])&gt;=2023, "New",IF(YEAR(Table1[[#This Row],[customer_since]])&gt;=2021, "Medium", "Long term"))</f>
        <v>Medium</v>
      </c>
      <c r="P943">
        <v>59</v>
      </c>
      <c r="Q943" t="str">
        <f t="shared" si="58"/>
        <v>Medium</v>
      </c>
      <c r="R943">
        <v>0.21</v>
      </c>
      <c r="S943" t="str">
        <f t="shared" si="59"/>
        <v>Medium</v>
      </c>
    </row>
    <row r="944" spans="1:19" x14ac:dyDescent="0.35">
      <c r="A944" t="s">
        <v>1861</v>
      </c>
      <c r="B944">
        <v>78</v>
      </c>
      <c r="C944" t="str">
        <f t="shared" si="56"/>
        <v>66-69</v>
      </c>
      <c r="D944" t="s">
        <v>14</v>
      </c>
      <c r="E944" t="s">
        <v>37</v>
      </c>
      <c r="F944">
        <v>83.39</v>
      </c>
      <c r="G944">
        <v>14</v>
      </c>
      <c r="H944">
        <f>Table1[[#This Row],[total_orders]]*Table1[[#This Row],[avg_order_value]]</f>
        <v>1167.46</v>
      </c>
      <c r="I944">
        <v>342</v>
      </c>
      <c r="J944">
        <v>0</v>
      </c>
      <c r="K944" t="s">
        <v>40</v>
      </c>
      <c r="L944">
        <v>91.6</v>
      </c>
      <c r="M944" t="str">
        <f t="shared" si="57"/>
        <v>High</v>
      </c>
      <c r="N944" s="1">
        <v>45362</v>
      </c>
      <c r="O944" s="1" t="str">
        <f>IF(YEAR(Table1[[#This Row],[customer_since]])&gt;=2023, "New",IF(YEAR(Table1[[#This Row],[customer_since]])&gt;=2021, "Medium", "Long term"))</f>
        <v>New</v>
      </c>
      <c r="P944">
        <v>10</v>
      </c>
      <c r="Q944" t="str">
        <f t="shared" si="58"/>
        <v>Low</v>
      </c>
      <c r="R944">
        <v>0.11</v>
      </c>
      <c r="S944" t="str">
        <f t="shared" si="59"/>
        <v>Low</v>
      </c>
    </row>
    <row r="945" spans="1:19" x14ac:dyDescent="0.35">
      <c r="A945" t="s">
        <v>1861</v>
      </c>
      <c r="B945">
        <v>48</v>
      </c>
      <c r="C945" t="str">
        <f t="shared" si="56"/>
        <v>46-55</v>
      </c>
      <c r="D945" t="s">
        <v>14</v>
      </c>
      <c r="E945" t="s">
        <v>35</v>
      </c>
      <c r="F945">
        <v>51.1</v>
      </c>
      <c r="G945">
        <v>9</v>
      </c>
      <c r="H945">
        <f>Table1[[#This Row],[total_orders]]*Table1[[#This Row],[avg_order_value]]</f>
        <v>459.90000000000003</v>
      </c>
      <c r="I945">
        <v>21</v>
      </c>
      <c r="J945">
        <v>0</v>
      </c>
      <c r="K945" t="s">
        <v>19</v>
      </c>
      <c r="L945">
        <v>52</v>
      </c>
      <c r="M945" t="str">
        <f t="shared" si="57"/>
        <v>High</v>
      </c>
      <c r="N945" s="1">
        <v>44844</v>
      </c>
      <c r="O945" s="1" t="str">
        <f>IF(YEAR(Table1[[#This Row],[customer_since]])&gt;=2023, "New",IF(YEAR(Table1[[#This Row],[customer_since]])&gt;=2021, "Medium", "Long term"))</f>
        <v>Medium</v>
      </c>
      <c r="P945">
        <v>78</v>
      </c>
      <c r="Q945" t="str">
        <f t="shared" si="58"/>
        <v>High</v>
      </c>
      <c r="R945">
        <v>0.2</v>
      </c>
      <c r="S945" t="str">
        <f t="shared" si="59"/>
        <v>Low</v>
      </c>
    </row>
    <row r="946" spans="1:19" x14ac:dyDescent="0.35">
      <c r="A946" t="s">
        <v>3688</v>
      </c>
      <c r="B946">
        <v>19</v>
      </c>
      <c r="C946" t="str">
        <f t="shared" si="56"/>
        <v>18-25</v>
      </c>
      <c r="D946" t="s">
        <v>21</v>
      </c>
      <c r="E946" t="s">
        <v>50</v>
      </c>
      <c r="F946">
        <v>40.85</v>
      </c>
      <c r="G946">
        <v>5</v>
      </c>
      <c r="H946">
        <f>Table1[[#This Row],[total_orders]]*Table1[[#This Row],[avg_order_value]]</f>
        <v>204.25</v>
      </c>
      <c r="I946">
        <v>35</v>
      </c>
      <c r="J946">
        <v>0</v>
      </c>
      <c r="K946" t="s">
        <v>29</v>
      </c>
      <c r="L946">
        <v>61</v>
      </c>
      <c r="M946" t="str">
        <f t="shared" si="57"/>
        <v>High</v>
      </c>
      <c r="N946" s="1">
        <v>44965</v>
      </c>
      <c r="O946" s="1" t="str">
        <f>IF(YEAR(Table1[[#This Row],[customer_since]])&gt;=2023, "New",IF(YEAR(Table1[[#This Row],[customer_since]])&gt;=2021, "Medium", "Long term"))</f>
        <v>New</v>
      </c>
      <c r="P946">
        <v>75</v>
      </c>
      <c r="Q946" t="str">
        <f t="shared" si="58"/>
        <v>High</v>
      </c>
      <c r="R946">
        <v>0.19</v>
      </c>
      <c r="S946" t="str">
        <f t="shared" si="59"/>
        <v>Low</v>
      </c>
    </row>
    <row r="947" spans="1:19" x14ac:dyDescent="0.35">
      <c r="A947" t="s">
        <v>2016</v>
      </c>
      <c r="B947">
        <v>34</v>
      </c>
      <c r="C947" t="str">
        <f t="shared" si="56"/>
        <v>26-35</v>
      </c>
      <c r="D947" t="s">
        <v>14</v>
      </c>
      <c r="E947" t="s">
        <v>26</v>
      </c>
      <c r="F947">
        <v>55.38</v>
      </c>
      <c r="G947">
        <v>12</v>
      </c>
      <c r="H947">
        <f>Table1[[#This Row],[total_orders]]*Table1[[#This Row],[avg_order_value]]</f>
        <v>664.56000000000006</v>
      </c>
      <c r="I947">
        <v>237</v>
      </c>
      <c r="J947">
        <v>0</v>
      </c>
      <c r="K947" t="s">
        <v>16</v>
      </c>
      <c r="L947">
        <v>10.6</v>
      </c>
      <c r="M947" t="str">
        <f t="shared" si="57"/>
        <v>Low</v>
      </c>
      <c r="N947" s="1">
        <v>45708</v>
      </c>
      <c r="O947" s="1" t="str">
        <f>IF(YEAR(Table1[[#This Row],[customer_since]])&gt;=2023, "New",IF(YEAR(Table1[[#This Row],[customer_since]])&gt;=2021, "Medium", "Long term"))</f>
        <v>New</v>
      </c>
      <c r="P947">
        <v>59</v>
      </c>
      <c r="Q947" t="str">
        <f t="shared" si="58"/>
        <v>Medium</v>
      </c>
      <c r="R947">
        <v>0.22</v>
      </c>
      <c r="S947" t="str">
        <f t="shared" si="59"/>
        <v>Medium</v>
      </c>
    </row>
    <row r="948" spans="1:19" x14ac:dyDescent="0.35">
      <c r="A948" t="s">
        <v>769</v>
      </c>
      <c r="B948">
        <v>47</v>
      </c>
      <c r="C948" t="str">
        <f t="shared" si="56"/>
        <v>46-55</v>
      </c>
      <c r="D948" t="s">
        <v>21</v>
      </c>
      <c r="E948" t="s">
        <v>50</v>
      </c>
      <c r="F948">
        <v>128</v>
      </c>
      <c r="G948">
        <v>15</v>
      </c>
      <c r="H948">
        <f>Table1[[#This Row],[total_orders]]*Table1[[#This Row],[avg_order_value]]</f>
        <v>1920</v>
      </c>
      <c r="I948">
        <v>29</v>
      </c>
      <c r="J948">
        <v>0</v>
      </c>
      <c r="K948" t="s">
        <v>19</v>
      </c>
      <c r="L948">
        <v>28.4</v>
      </c>
      <c r="M948" t="str">
        <f t="shared" si="57"/>
        <v>Medium</v>
      </c>
      <c r="N948" s="1">
        <v>45818</v>
      </c>
      <c r="O948" s="1" t="str">
        <f>IF(YEAR(Table1[[#This Row],[customer_since]])&gt;=2023, "New",IF(YEAR(Table1[[#This Row],[customer_since]])&gt;=2021, "Medium", "Long term"))</f>
        <v>New</v>
      </c>
      <c r="P948">
        <v>80</v>
      </c>
      <c r="Q948" t="str">
        <f t="shared" si="58"/>
        <v>High</v>
      </c>
      <c r="R948">
        <v>0.3</v>
      </c>
      <c r="S948" t="str">
        <f t="shared" si="59"/>
        <v>Medium</v>
      </c>
    </row>
    <row r="949" spans="1:19" x14ac:dyDescent="0.35">
      <c r="A949" t="s">
        <v>769</v>
      </c>
      <c r="B949">
        <v>18</v>
      </c>
      <c r="C949" t="str">
        <f t="shared" si="56"/>
        <v>18-25</v>
      </c>
      <c r="D949" t="s">
        <v>14</v>
      </c>
      <c r="E949" t="s">
        <v>22</v>
      </c>
      <c r="F949">
        <v>53.37</v>
      </c>
      <c r="G949">
        <v>11</v>
      </c>
      <c r="H949">
        <f>Table1[[#This Row],[total_orders]]*Table1[[#This Row],[avg_order_value]]</f>
        <v>587.06999999999994</v>
      </c>
      <c r="I949">
        <v>162</v>
      </c>
      <c r="J949">
        <v>0</v>
      </c>
      <c r="K949" t="s">
        <v>23</v>
      </c>
      <c r="L949">
        <v>39</v>
      </c>
      <c r="M949" t="str">
        <f t="shared" si="57"/>
        <v>Medium</v>
      </c>
      <c r="N949" s="1">
        <v>45561</v>
      </c>
      <c r="O949" s="1" t="str">
        <f>IF(YEAR(Table1[[#This Row],[customer_since]])&gt;=2023, "New",IF(YEAR(Table1[[#This Row],[customer_since]])&gt;=2021, "Medium", "Long term"))</f>
        <v>New</v>
      </c>
      <c r="P949">
        <v>32</v>
      </c>
      <c r="Q949" t="str">
        <f t="shared" si="58"/>
        <v>Low</v>
      </c>
      <c r="R949">
        <v>0.19</v>
      </c>
      <c r="S949" t="str">
        <f t="shared" si="59"/>
        <v>Low</v>
      </c>
    </row>
    <row r="950" spans="1:19" x14ac:dyDescent="0.35">
      <c r="A950" t="s">
        <v>229</v>
      </c>
      <c r="B950">
        <v>40</v>
      </c>
      <c r="C950" t="str">
        <f t="shared" si="56"/>
        <v>36-45</v>
      </c>
      <c r="D950" t="s">
        <v>14</v>
      </c>
      <c r="E950" t="s">
        <v>22</v>
      </c>
      <c r="F950">
        <v>19.14</v>
      </c>
      <c r="G950">
        <v>18</v>
      </c>
      <c r="H950">
        <f>Table1[[#This Row],[total_orders]]*Table1[[#This Row],[avg_order_value]]</f>
        <v>344.52</v>
      </c>
      <c r="I950">
        <v>75</v>
      </c>
      <c r="J950">
        <v>0</v>
      </c>
      <c r="K950" t="s">
        <v>16</v>
      </c>
      <c r="L950">
        <v>20.399999999999999</v>
      </c>
      <c r="M950" t="str">
        <f t="shared" si="57"/>
        <v>Medium</v>
      </c>
      <c r="N950" s="1">
        <v>45293</v>
      </c>
      <c r="O950" s="1" t="str">
        <f>IF(YEAR(Table1[[#This Row],[customer_since]])&gt;=2023, "New",IF(YEAR(Table1[[#This Row],[customer_since]])&gt;=2021, "Medium", "Long term"))</f>
        <v>New</v>
      </c>
      <c r="P950">
        <v>20</v>
      </c>
      <c r="Q950" t="str">
        <f t="shared" si="58"/>
        <v>Low</v>
      </c>
      <c r="R950">
        <v>0.21</v>
      </c>
      <c r="S950" t="str">
        <f t="shared" si="59"/>
        <v>Medium</v>
      </c>
    </row>
    <row r="951" spans="1:19" x14ac:dyDescent="0.35">
      <c r="A951" t="s">
        <v>1645</v>
      </c>
      <c r="B951">
        <v>30</v>
      </c>
      <c r="C951" t="str">
        <f t="shared" si="56"/>
        <v>26-35</v>
      </c>
      <c r="D951" t="s">
        <v>14</v>
      </c>
      <c r="E951" t="s">
        <v>18</v>
      </c>
      <c r="F951">
        <v>100.09</v>
      </c>
      <c r="G951">
        <v>6</v>
      </c>
      <c r="H951">
        <f>Table1[[#This Row],[total_orders]]*Table1[[#This Row],[avg_order_value]]</f>
        <v>600.54</v>
      </c>
      <c r="I951">
        <v>51</v>
      </c>
      <c r="J951">
        <v>0</v>
      </c>
      <c r="K951" t="s">
        <v>16</v>
      </c>
      <c r="L951">
        <v>0</v>
      </c>
      <c r="M951" t="str">
        <f t="shared" si="57"/>
        <v>Low</v>
      </c>
      <c r="N951" s="1">
        <v>44411</v>
      </c>
      <c r="O951" s="1" t="str">
        <f>IF(YEAR(Table1[[#This Row],[customer_since]])&gt;=2023, "New",IF(YEAR(Table1[[#This Row],[customer_since]])&gt;=2021, "Medium", "Long term"))</f>
        <v>Medium</v>
      </c>
      <c r="P951">
        <v>31</v>
      </c>
      <c r="Q951" t="str">
        <f t="shared" si="58"/>
        <v>Low</v>
      </c>
      <c r="R951">
        <v>0.35</v>
      </c>
      <c r="S951" t="str">
        <f t="shared" si="59"/>
        <v>Medium</v>
      </c>
    </row>
    <row r="952" spans="1:19" x14ac:dyDescent="0.35">
      <c r="A952" t="s">
        <v>1482</v>
      </c>
      <c r="B952">
        <v>39</v>
      </c>
      <c r="C952" t="str">
        <f t="shared" si="56"/>
        <v>36-45</v>
      </c>
      <c r="D952" t="s">
        <v>14</v>
      </c>
      <c r="E952" t="s">
        <v>26</v>
      </c>
      <c r="F952">
        <v>63.72</v>
      </c>
      <c r="G952">
        <v>11</v>
      </c>
      <c r="H952">
        <f>Table1[[#This Row],[total_orders]]*Table1[[#This Row],[avg_order_value]]</f>
        <v>700.92</v>
      </c>
      <c r="I952">
        <v>153</v>
      </c>
      <c r="J952">
        <v>0</v>
      </c>
      <c r="K952" t="s">
        <v>40</v>
      </c>
      <c r="L952">
        <v>26.7</v>
      </c>
      <c r="M952" t="str">
        <f t="shared" si="57"/>
        <v>Medium</v>
      </c>
      <c r="N952" s="1">
        <v>44111</v>
      </c>
      <c r="O952" s="1" t="str">
        <f>IF(YEAR(Table1[[#This Row],[customer_since]])&gt;=2023, "New",IF(YEAR(Table1[[#This Row],[customer_since]])&gt;=2021, "Medium", "Long term"))</f>
        <v>Long term</v>
      </c>
      <c r="P952">
        <v>58</v>
      </c>
      <c r="Q952" t="str">
        <f t="shared" si="58"/>
        <v>Medium</v>
      </c>
      <c r="R952">
        <v>0.3</v>
      </c>
      <c r="S952" t="str">
        <f t="shared" si="59"/>
        <v>Medium</v>
      </c>
    </row>
    <row r="953" spans="1:19" x14ac:dyDescent="0.35">
      <c r="A953" t="s">
        <v>1482</v>
      </c>
      <c r="B953">
        <v>25</v>
      </c>
      <c r="C953" t="str">
        <f t="shared" si="56"/>
        <v>18-25</v>
      </c>
      <c r="D953" t="s">
        <v>21</v>
      </c>
      <c r="E953" t="s">
        <v>26</v>
      </c>
      <c r="F953">
        <v>51.24</v>
      </c>
      <c r="G953">
        <v>12</v>
      </c>
      <c r="H953">
        <f>Table1[[#This Row],[total_orders]]*Table1[[#This Row],[avg_order_value]]</f>
        <v>614.88</v>
      </c>
      <c r="I953">
        <v>1</v>
      </c>
      <c r="J953">
        <v>0</v>
      </c>
      <c r="K953" t="s">
        <v>16</v>
      </c>
      <c r="L953">
        <v>31.4</v>
      </c>
      <c r="M953" t="str">
        <f t="shared" si="57"/>
        <v>Medium</v>
      </c>
      <c r="N953" s="1">
        <v>45746</v>
      </c>
      <c r="O953" s="1" t="str">
        <f>IF(YEAR(Table1[[#This Row],[customer_since]])&gt;=2023, "New",IF(YEAR(Table1[[#This Row],[customer_since]])&gt;=2021, "Medium", "Long term"))</f>
        <v>New</v>
      </c>
      <c r="P953">
        <v>40</v>
      </c>
      <c r="Q953" t="str">
        <f t="shared" si="58"/>
        <v>Medium</v>
      </c>
      <c r="R953">
        <v>0.27</v>
      </c>
      <c r="S953" t="str">
        <f t="shared" si="59"/>
        <v>Medium</v>
      </c>
    </row>
    <row r="954" spans="1:19" x14ac:dyDescent="0.35">
      <c r="A954" t="s">
        <v>2021</v>
      </c>
      <c r="B954">
        <v>48</v>
      </c>
      <c r="C954" t="str">
        <f t="shared" si="56"/>
        <v>46-55</v>
      </c>
      <c r="D954" t="s">
        <v>14</v>
      </c>
      <c r="E954" t="s">
        <v>28</v>
      </c>
      <c r="F954">
        <v>38.28</v>
      </c>
      <c r="G954">
        <v>6</v>
      </c>
      <c r="H954">
        <f>Table1[[#This Row],[total_orders]]*Table1[[#This Row],[avg_order_value]]</f>
        <v>229.68</v>
      </c>
      <c r="I954">
        <v>266</v>
      </c>
      <c r="J954">
        <v>0</v>
      </c>
      <c r="K954" t="s">
        <v>16</v>
      </c>
      <c r="L954">
        <v>8.3000000000000007</v>
      </c>
      <c r="M954" t="str">
        <f t="shared" si="57"/>
        <v>Low</v>
      </c>
      <c r="N954" s="1">
        <v>44240</v>
      </c>
      <c r="O954" s="1" t="str">
        <f>IF(YEAR(Table1[[#This Row],[customer_since]])&gt;=2023, "New",IF(YEAR(Table1[[#This Row],[customer_since]])&gt;=2021, "Medium", "Long term"))</f>
        <v>Medium</v>
      </c>
      <c r="P954">
        <v>19</v>
      </c>
      <c r="Q954" t="str">
        <f t="shared" si="58"/>
        <v>Low</v>
      </c>
      <c r="R954">
        <v>0.4</v>
      </c>
      <c r="S954" t="str">
        <f t="shared" si="59"/>
        <v>Medium</v>
      </c>
    </row>
    <row r="955" spans="1:19" x14ac:dyDescent="0.35">
      <c r="A955" t="s">
        <v>1110</v>
      </c>
      <c r="B955">
        <v>40</v>
      </c>
      <c r="C955" t="str">
        <f t="shared" si="56"/>
        <v>36-45</v>
      </c>
      <c r="D955" t="s">
        <v>21</v>
      </c>
      <c r="E955" t="s">
        <v>44</v>
      </c>
      <c r="F955">
        <v>127.65</v>
      </c>
      <c r="G955">
        <v>9</v>
      </c>
      <c r="H955">
        <f>Table1[[#This Row],[total_orders]]*Table1[[#This Row],[avg_order_value]]</f>
        <v>1148.8500000000001</v>
      </c>
      <c r="I955">
        <v>288</v>
      </c>
      <c r="J955">
        <v>0</v>
      </c>
      <c r="K955" t="s">
        <v>19</v>
      </c>
      <c r="L955">
        <v>62.6</v>
      </c>
      <c r="M955" t="str">
        <f t="shared" si="57"/>
        <v>High</v>
      </c>
      <c r="N955" s="1">
        <v>45681</v>
      </c>
      <c r="O955" s="1" t="str">
        <f>IF(YEAR(Table1[[#This Row],[customer_since]])&gt;=2023, "New",IF(YEAR(Table1[[#This Row],[customer_since]])&gt;=2021, "Medium", "Long term"))</f>
        <v>New</v>
      </c>
      <c r="P955">
        <v>67</v>
      </c>
      <c r="Q955" t="str">
        <f t="shared" si="58"/>
        <v>High</v>
      </c>
      <c r="R955">
        <v>0.1</v>
      </c>
      <c r="S955" t="str">
        <f t="shared" si="59"/>
        <v>Low</v>
      </c>
    </row>
    <row r="956" spans="1:19" x14ac:dyDescent="0.35">
      <c r="A956" t="s">
        <v>1110</v>
      </c>
      <c r="B956">
        <v>19</v>
      </c>
      <c r="C956" t="str">
        <f t="shared" si="56"/>
        <v>18-25</v>
      </c>
      <c r="D956" t="s">
        <v>21</v>
      </c>
      <c r="E956" t="s">
        <v>26</v>
      </c>
      <c r="F956">
        <v>75.63</v>
      </c>
      <c r="G956">
        <v>8</v>
      </c>
      <c r="H956">
        <f>Table1[[#This Row],[total_orders]]*Table1[[#This Row],[avg_order_value]]</f>
        <v>605.04</v>
      </c>
      <c r="I956">
        <v>99</v>
      </c>
      <c r="J956">
        <v>0</v>
      </c>
      <c r="K956" t="s">
        <v>40</v>
      </c>
      <c r="L956">
        <v>63.3</v>
      </c>
      <c r="M956" t="str">
        <f t="shared" si="57"/>
        <v>High</v>
      </c>
      <c r="N956" s="1">
        <v>45724</v>
      </c>
      <c r="O956" s="1" t="str">
        <f>IF(YEAR(Table1[[#This Row],[customer_since]])&gt;=2023, "New",IF(YEAR(Table1[[#This Row],[customer_since]])&gt;=2021, "Medium", "Long term"))</f>
        <v>New</v>
      </c>
      <c r="P956">
        <v>93</v>
      </c>
      <c r="Q956" t="str">
        <f t="shared" si="58"/>
        <v>High</v>
      </c>
      <c r="R956">
        <v>0.28000000000000003</v>
      </c>
      <c r="S956" t="str">
        <f t="shared" si="59"/>
        <v>Medium</v>
      </c>
    </row>
    <row r="957" spans="1:19" x14ac:dyDescent="0.35">
      <c r="A957" t="s">
        <v>2497</v>
      </c>
      <c r="B957">
        <v>67</v>
      </c>
      <c r="C957" t="str">
        <f t="shared" si="56"/>
        <v>66-69</v>
      </c>
      <c r="D957" t="s">
        <v>21</v>
      </c>
      <c r="E957" t="s">
        <v>35</v>
      </c>
      <c r="F957">
        <v>68.98</v>
      </c>
      <c r="G957">
        <v>10</v>
      </c>
      <c r="H957">
        <f>Table1[[#This Row],[total_orders]]*Table1[[#This Row],[avg_order_value]]</f>
        <v>689.80000000000007</v>
      </c>
      <c r="I957">
        <v>308</v>
      </c>
      <c r="J957">
        <v>0</v>
      </c>
      <c r="K957" t="s">
        <v>23</v>
      </c>
      <c r="L957">
        <v>94.5</v>
      </c>
      <c r="M957" t="str">
        <f t="shared" si="57"/>
        <v>High</v>
      </c>
      <c r="N957" s="1">
        <v>45081</v>
      </c>
      <c r="O957" s="1" t="str">
        <f>IF(YEAR(Table1[[#This Row],[customer_since]])&gt;=2023, "New",IF(YEAR(Table1[[#This Row],[customer_since]])&gt;=2021, "Medium", "Long term"))</f>
        <v>New</v>
      </c>
      <c r="P957">
        <v>7</v>
      </c>
      <c r="Q957" t="str">
        <f t="shared" si="58"/>
        <v>Low</v>
      </c>
      <c r="R957">
        <v>0.3</v>
      </c>
      <c r="S957" t="str">
        <f t="shared" si="59"/>
        <v>Medium</v>
      </c>
    </row>
    <row r="958" spans="1:19" x14ac:dyDescent="0.35">
      <c r="A958" t="s">
        <v>1985</v>
      </c>
      <c r="B958">
        <v>75</v>
      </c>
      <c r="C958" t="str">
        <f t="shared" si="56"/>
        <v>66-69</v>
      </c>
      <c r="D958" t="s">
        <v>21</v>
      </c>
      <c r="E958" t="s">
        <v>26</v>
      </c>
      <c r="F958">
        <v>114.37</v>
      </c>
      <c r="G958">
        <v>12</v>
      </c>
      <c r="H958">
        <f>Table1[[#This Row],[total_orders]]*Table1[[#This Row],[avg_order_value]]</f>
        <v>1372.44</v>
      </c>
      <c r="I958">
        <v>244</v>
      </c>
      <c r="J958">
        <v>0</v>
      </c>
      <c r="K958" t="s">
        <v>40</v>
      </c>
      <c r="L958">
        <v>88.9</v>
      </c>
      <c r="M958" t="str">
        <f t="shared" si="57"/>
        <v>High</v>
      </c>
      <c r="N958" s="1">
        <v>44765</v>
      </c>
      <c r="O958" s="1" t="str">
        <f>IF(YEAR(Table1[[#This Row],[customer_since]])&gt;=2023, "New",IF(YEAR(Table1[[#This Row],[customer_since]])&gt;=2021, "Medium", "Long term"))</f>
        <v>Medium</v>
      </c>
      <c r="P958">
        <v>13</v>
      </c>
      <c r="Q958" t="str">
        <f t="shared" si="58"/>
        <v>Low</v>
      </c>
      <c r="R958">
        <v>0.39</v>
      </c>
      <c r="S958" t="str">
        <f t="shared" si="59"/>
        <v>Medium</v>
      </c>
    </row>
    <row r="959" spans="1:19" x14ac:dyDescent="0.35">
      <c r="A959" t="s">
        <v>3232</v>
      </c>
      <c r="B959">
        <v>48</v>
      </c>
      <c r="C959" t="str">
        <f t="shared" si="56"/>
        <v>46-55</v>
      </c>
      <c r="D959" t="s">
        <v>21</v>
      </c>
      <c r="E959" t="s">
        <v>22</v>
      </c>
      <c r="F959">
        <v>49.91</v>
      </c>
      <c r="G959">
        <v>7</v>
      </c>
      <c r="H959">
        <f>Table1[[#This Row],[total_orders]]*Table1[[#This Row],[avg_order_value]]</f>
        <v>349.37</v>
      </c>
      <c r="I959">
        <v>193</v>
      </c>
      <c r="J959">
        <v>0</v>
      </c>
      <c r="K959" t="s">
        <v>29</v>
      </c>
      <c r="L959">
        <v>36</v>
      </c>
      <c r="M959" t="str">
        <f t="shared" si="57"/>
        <v>Medium</v>
      </c>
      <c r="N959" s="1">
        <v>45757</v>
      </c>
      <c r="O959" s="1" t="str">
        <f>IF(YEAR(Table1[[#This Row],[customer_since]])&gt;=2023, "New",IF(YEAR(Table1[[#This Row],[customer_since]])&gt;=2021, "Medium", "Long term"))</f>
        <v>New</v>
      </c>
      <c r="P959">
        <v>34</v>
      </c>
      <c r="Q959" t="str">
        <f t="shared" si="58"/>
        <v>Medium</v>
      </c>
      <c r="R959">
        <v>0.51</v>
      </c>
      <c r="S959" t="str">
        <f t="shared" si="59"/>
        <v>High</v>
      </c>
    </row>
    <row r="960" spans="1:19" x14ac:dyDescent="0.35">
      <c r="A960" t="s">
        <v>153</v>
      </c>
      <c r="B960">
        <v>28</v>
      </c>
      <c r="C960" t="str">
        <f t="shared" si="56"/>
        <v>26-35</v>
      </c>
      <c r="D960" t="s">
        <v>25</v>
      </c>
      <c r="E960" t="s">
        <v>22</v>
      </c>
      <c r="F960">
        <v>28.98</v>
      </c>
      <c r="G960">
        <v>8</v>
      </c>
      <c r="H960">
        <f>Table1[[#This Row],[total_orders]]*Table1[[#This Row],[avg_order_value]]</f>
        <v>231.84</v>
      </c>
      <c r="I960">
        <v>34</v>
      </c>
      <c r="J960">
        <v>0</v>
      </c>
      <c r="K960" t="s">
        <v>16</v>
      </c>
      <c r="L960">
        <v>14.4</v>
      </c>
      <c r="M960" t="str">
        <f t="shared" si="57"/>
        <v>Low</v>
      </c>
      <c r="N960" s="1">
        <v>45667</v>
      </c>
      <c r="O960" s="1" t="str">
        <f>IF(YEAR(Table1[[#This Row],[customer_since]])&gt;=2023, "New",IF(YEAR(Table1[[#This Row],[customer_since]])&gt;=2021, "Medium", "Long term"))</f>
        <v>New</v>
      </c>
      <c r="P960">
        <v>34</v>
      </c>
      <c r="Q960" t="str">
        <f t="shared" si="58"/>
        <v>Medium</v>
      </c>
      <c r="R960">
        <v>0.56000000000000005</v>
      </c>
      <c r="S960" t="str">
        <f t="shared" si="59"/>
        <v>High</v>
      </c>
    </row>
    <row r="961" spans="1:19" x14ac:dyDescent="0.35">
      <c r="A961" t="s">
        <v>153</v>
      </c>
      <c r="B961">
        <v>25</v>
      </c>
      <c r="C961" t="str">
        <f t="shared" si="56"/>
        <v>18-25</v>
      </c>
      <c r="D961" t="s">
        <v>21</v>
      </c>
      <c r="E961" t="s">
        <v>35</v>
      </c>
      <c r="F961">
        <v>79.400000000000006</v>
      </c>
      <c r="G961">
        <v>10</v>
      </c>
      <c r="H961">
        <f>Table1[[#This Row],[total_orders]]*Table1[[#This Row],[avg_order_value]]</f>
        <v>794</v>
      </c>
      <c r="I961">
        <v>203</v>
      </c>
      <c r="J961">
        <v>0</v>
      </c>
      <c r="K961" t="s">
        <v>40</v>
      </c>
      <c r="L961">
        <v>61.3</v>
      </c>
      <c r="M961" t="str">
        <f t="shared" si="57"/>
        <v>High</v>
      </c>
      <c r="N961" s="1">
        <v>44881</v>
      </c>
      <c r="O961" s="1" t="str">
        <f>IF(YEAR(Table1[[#This Row],[customer_since]])&gt;=2023, "New",IF(YEAR(Table1[[#This Row],[customer_since]])&gt;=2021, "Medium", "Long term"))</f>
        <v>Medium</v>
      </c>
      <c r="P961">
        <v>43</v>
      </c>
      <c r="Q961" t="str">
        <f t="shared" si="58"/>
        <v>Medium</v>
      </c>
      <c r="R961">
        <v>0.11</v>
      </c>
      <c r="S961" t="str">
        <f t="shared" si="59"/>
        <v>Low</v>
      </c>
    </row>
    <row r="962" spans="1:19" x14ac:dyDescent="0.35">
      <c r="A962" t="s">
        <v>959</v>
      </c>
      <c r="B962">
        <v>73</v>
      </c>
      <c r="C962" t="str">
        <f t="shared" ref="C962:C1025" si="60">IF(B962&lt;=25,"18-25",IF(B962&lt;=35,"26-35",IF(B962&lt;=45,"36-45",IF(B962&lt;=55,"46-55",IF(B962&lt;=65,"55-65","66-69")))))</f>
        <v>66-69</v>
      </c>
      <c r="D962" t="s">
        <v>14</v>
      </c>
      <c r="E962" t="s">
        <v>15</v>
      </c>
      <c r="F962">
        <v>57.62</v>
      </c>
      <c r="G962">
        <v>12</v>
      </c>
      <c r="H962">
        <f>Table1[[#This Row],[total_orders]]*Table1[[#This Row],[avg_order_value]]</f>
        <v>691.43999999999994</v>
      </c>
      <c r="I962">
        <v>87</v>
      </c>
      <c r="J962">
        <v>0</v>
      </c>
      <c r="K962" t="s">
        <v>16</v>
      </c>
      <c r="L962">
        <v>30.4</v>
      </c>
      <c r="M962" t="str">
        <f t="shared" ref="M962:M1025" si="61">IF(L962&lt;=20,"Low",IF(L962&lt;=50,"Medium","High"))</f>
        <v>Medium</v>
      </c>
      <c r="N962" s="1">
        <v>45569</v>
      </c>
      <c r="O962" s="1" t="str">
        <f>IF(YEAR(Table1[[#This Row],[customer_since]])&gt;=2023, "New",IF(YEAR(Table1[[#This Row],[customer_since]])&gt;=2021, "Medium", "Long term"))</f>
        <v>New</v>
      </c>
      <c r="P962">
        <v>69</v>
      </c>
      <c r="Q962" t="str">
        <f t="shared" ref="Q962:Q1025" si="62">IF(P962&lt;=33,"Low",IF(P962&lt;=66,"Medium","High"))</f>
        <v>High</v>
      </c>
      <c r="R962">
        <v>0.33</v>
      </c>
      <c r="S962" t="str">
        <f t="shared" ref="S962:S1025" si="63">IF(R962&lt;=0.2,"Low",IF(R962&lt;=0.5,"Medium","High"))</f>
        <v>Medium</v>
      </c>
    </row>
    <row r="963" spans="1:19" x14ac:dyDescent="0.35">
      <c r="A963" t="s">
        <v>767</v>
      </c>
      <c r="B963">
        <v>28</v>
      </c>
      <c r="C963" t="str">
        <f t="shared" si="60"/>
        <v>26-35</v>
      </c>
      <c r="D963" t="s">
        <v>21</v>
      </c>
      <c r="E963" t="s">
        <v>18</v>
      </c>
      <c r="F963">
        <v>57.05</v>
      </c>
      <c r="G963">
        <v>6</v>
      </c>
      <c r="H963">
        <f>Table1[[#This Row],[total_orders]]*Table1[[#This Row],[avg_order_value]]</f>
        <v>342.29999999999995</v>
      </c>
      <c r="I963">
        <v>196</v>
      </c>
      <c r="J963">
        <v>0</v>
      </c>
      <c r="K963" t="s">
        <v>40</v>
      </c>
      <c r="L963">
        <v>73.5</v>
      </c>
      <c r="M963" t="str">
        <f t="shared" si="61"/>
        <v>High</v>
      </c>
      <c r="N963" s="1">
        <v>44049</v>
      </c>
      <c r="O963" s="1" t="str">
        <f>IF(YEAR(Table1[[#This Row],[customer_since]])&gt;=2023, "New",IF(YEAR(Table1[[#This Row],[customer_since]])&gt;=2021, "Medium", "Long term"))</f>
        <v>Long term</v>
      </c>
      <c r="P963">
        <v>85</v>
      </c>
      <c r="Q963" t="str">
        <f t="shared" si="62"/>
        <v>High</v>
      </c>
      <c r="R963">
        <v>0.19</v>
      </c>
      <c r="S963" t="str">
        <f t="shared" si="63"/>
        <v>Low</v>
      </c>
    </row>
    <row r="964" spans="1:19" x14ac:dyDescent="0.35">
      <c r="A964" t="s">
        <v>1078</v>
      </c>
      <c r="B964">
        <v>27</v>
      </c>
      <c r="C964" t="str">
        <f t="shared" si="60"/>
        <v>26-35</v>
      </c>
      <c r="D964" t="s">
        <v>14</v>
      </c>
      <c r="E964" t="s">
        <v>37</v>
      </c>
      <c r="F964">
        <v>321.93</v>
      </c>
      <c r="G964">
        <v>13</v>
      </c>
      <c r="H964">
        <f>Table1[[#This Row],[total_orders]]*Table1[[#This Row],[avg_order_value]]</f>
        <v>4185.09</v>
      </c>
      <c r="I964">
        <v>309</v>
      </c>
      <c r="J964">
        <v>0</v>
      </c>
      <c r="K964" t="s">
        <v>29</v>
      </c>
      <c r="L964">
        <v>25.7</v>
      </c>
      <c r="M964" t="str">
        <f t="shared" si="61"/>
        <v>Medium</v>
      </c>
      <c r="N964" s="1">
        <v>45204</v>
      </c>
      <c r="O964" s="1" t="str">
        <f>IF(YEAR(Table1[[#This Row],[customer_since]])&gt;=2023, "New",IF(YEAR(Table1[[#This Row],[customer_since]])&gt;=2021, "Medium", "Long term"))</f>
        <v>New</v>
      </c>
      <c r="P964">
        <v>19</v>
      </c>
      <c r="Q964" t="str">
        <f t="shared" si="62"/>
        <v>Low</v>
      </c>
      <c r="R964">
        <v>0.11</v>
      </c>
      <c r="S964" t="str">
        <f t="shared" si="63"/>
        <v>Low</v>
      </c>
    </row>
    <row r="965" spans="1:19" x14ac:dyDescent="0.35">
      <c r="A965" t="s">
        <v>1078</v>
      </c>
      <c r="B965">
        <v>30</v>
      </c>
      <c r="C965" t="str">
        <f t="shared" si="60"/>
        <v>26-35</v>
      </c>
      <c r="D965" t="s">
        <v>21</v>
      </c>
      <c r="E965" t="s">
        <v>15</v>
      </c>
      <c r="F965">
        <v>74.13</v>
      </c>
      <c r="G965">
        <v>5</v>
      </c>
      <c r="H965">
        <f>Table1[[#This Row],[total_orders]]*Table1[[#This Row],[avg_order_value]]</f>
        <v>370.65</v>
      </c>
      <c r="I965">
        <v>246</v>
      </c>
      <c r="J965">
        <v>0</v>
      </c>
      <c r="K965" t="s">
        <v>29</v>
      </c>
      <c r="L965">
        <v>16.2</v>
      </c>
      <c r="M965" t="str">
        <f t="shared" si="61"/>
        <v>Low</v>
      </c>
      <c r="N965" s="1">
        <v>45305</v>
      </c>
      <c r="O965" s="1" t="str">
        <f>IF(YEAR(Table1[[#This Row],[customer_since]])&gt;=2023, "New",IF(YEAR(Table1[[#This Row],[customer_since]])&gt;=2021, "Medium", "Long term"))</f>
        <v>New</v>
      </c>
      <c r="P965">
        <v>54</v>
      </c>
      <c r="Q965" t="str">
        <f t="shared" si="62"/>
        <v>Medium</v>
      </c>
      <c r="R965">
        <v>0.1</v>
      </c>
      <c r="S965" t="str">
        <f t="shared" si="63"/>
        <v>Low</v>
      </c>
    </row>
    <row r="966" spans="1:19" x14ac:dyDescent="0.35">
      <c r="A966" t="s">
        <v>1344</v>
      </c>
      <c r="B966">
        <v>73</v>
      </c>
      <c r="C966" t="str">
        <f t="shared" si="60"/>
        <v>66-69</v>
      </c>
      <c r="D966" t="s">
        <v>21</v>
      </c>
      <c r="E966" t="s">
        <v>22</v>
      </c>
      <c r="F966">
        <v>134.66999999999999</v>
      </c>
      <c r="G966">
        <v>12</v>
      </c>
      <c r="H966">
        <f>Table1[[#This Row],[total_orders]]*Table1[[#This Row],[avg_order_value]]</f>
        <v>1616.04</v>
      </c>
      <c r="I966">
        <v>29</v>
      </c>
      <c r="J966">
        <v>0</v>
      </c>
      <c r="K966" t="s">
        <v>23</v>
      </c>
      <c r="L966">
        <v>21.9</v>
      </c>
      <c r="M966" t="str">
        <f t="shared" si="61"/>
        <v>Medium</v>
      </c>
      <c r="N966" s="1">
        <v>45550</v>
      </c>
      <c r="O966" s="1" t="str">
        <f>IF(YEAR(Table1[[#This Row],[customer_since]])&gt;=2023, "New",IF(YEAR(Table1[[#This Row],[customer_since]])&gt;=2021, "Medium", "Long term"))</f>
        <v>New</v>
      </c>
      <c r="P966">
        <v>70</v>
      </c>
      <c r="Q966" t="str">
        <f t="shared" si="62"/>
        <v>High</v>
      </c>
      <c r="R966">
        <v>0.14000000000000001</v>
      </c>
      <c r="S966" t="str">
        <f t="shared" si="63"/>
        <v>Low</v>
      </c>
    </row>
    <row r="967" spans="1:19" x14ac:dyDescent="0.35">
      <c r="A967" t="s">
        <v>3394</v>
      </c>
      <c r="B967">
        <v>68</v>
      </c>
      <c r="C967" t="str">
        <f t="shared" si="60"/>
        <v>66-69</v>
      </c>
      <c r="D967" t="s">
        <v>21</v>
      </c>
      <c r="E967" t="s">
        <v>44</v>
      </c>
      <c r="F967">
        <v>80.12</v>
      </c>
      <c r="G967">
        <v>10</v>
      </c>
      <c r="H967">
        <f>Table1[[#This Row],[total_orders]]*Table1[[#This Row],[avg_order_value]]</f>
        <v>801.2</v>
      </c>
      <c r="I967">
        <v>287</v>
      </c>
      <c r="J967">
        <v>0</v>
      </c>
      <c r="K967" t="s">
        <v>19</v>
      </c>
      <c r="L967">
        <v>27.9</v>
      </c>
      <c r="M967" t="str">
        <f t="shared" si="61"/>
        <v>Medium</v>
      </c>
      <c r="N967" s="1">
        <v>45294</v>
      </c>
      <c r="O967" s="1" t="str">
        <f>IF(YEAR(Table1[[#This Row],[customer_since]])&gt;=2023, "New",IF(YEAR(Table1[[#This Row],[customer_since]])&gt;=2021, "Medium", "Long term"))</f>
        <v>New</v>
      </c>
      <c r="P967">
        <v>46</v>
      </c>
      <c r="Q967" t="str">
        <f t="shared" si="62"/>
        <v>Medium</v>
      </c>
      <c r="R967">
        <v>0.44</v>
      </c>
      <c r="S967" t="str">
        <f t="shared" si="63"/>
        <v>Medium</v>
      </c>
    </row>
    <row r="968" spans="1:19" x14ac:dyDescent="0.35">
      <c r="A968" t="s">
        <v>1163</v>
      </c>
      <c r="B968">
        <v>29</v>
      </c>
      <c r="C968" t="str">
        <f t="shared" si="60"/>
        <v>26-35</v>
      </c>
      <c r="D968" t="s">
        <v>21</v>
      </c>
      <c r="E968" t="s">
        <v>18</v>
      </c>
      <c r="F968">
        <v>182.62</v>
      </c>
      <c r="G968">
        <v>17</v>
      </c>
      <c r="H968">
        <f>Table1[[#This Row],[total_orders]]*Table1[[#This Row],[avg_order_value]]</f>
        <v>3104.54</v>
      </c>
      <c r="I968">
        <v>238</v>
      </c>
      <c r="J968">
        <v>0</v>
      </c>
      <c r="K968" t="s">
        <v>29</v>
      </c>
      <c r="L968">
        <v>13.2</v>
      </c>
      <c r="M968" t="str">
        <f t="shared" si="61"/>
        <v>Low</v>
      </c>
      <c r="N968" s="1">
        <v>44620</v>
      </c>
      <c r="O968" s="1" t="str">
        <f>IF(YEAR(Table1[[#This Row],[customer_since]])&gt;=2023, "New",IF(YEAR(Table1[[#This Row],[customer_since]])&gt;=2021, "Medium", "Long term"))</f>
        <v>Medium</v>
      </c>
      <c r="P968">
        <v>20</v>
      </c>
      <c r="Q968" t="str">
        <f t="shared" si="62"/>
        <v>Low</v>
      </c>
      <c r="R968">
        <v>0.2</v>
      </c>
      <c r="S968" t="str">
        <f t="shared" si="63"/>
        <v>Low</v>
      </c>
    </row>
    <row r="969" spans="1:19" x14ac:dyDescent="0.35">
      <c r="A969" t="s">
        <v>2494</v>
      </c>
      <c r="B969">
        <v>52</v>
      </c>
      <c r="C969" t="str">
        <f t="shared" si="60"/>
        <v>46-55</v>
      </c>
      <c r="D969" t="s">
        <v>21</v>
      </c>
      <c r="E969" t="s">
        <v>28</v>
      </c>
      <c r="F969">
        <v>141.66999999999999</v>
      </c>
      <c r="G969">
        <v>11</v>
      </c>
      <c r="H969">
        <f>Table1[[#This Row],[total_orders]]*Table1[[#This Row],[avg_order_value]]</f>
        <v>1558.37</v>
      </c>
      <c r="I969">
        <v>255</v>
      </c>
      <c r="J969">
        <v>0</v>
      </c>
      <c r="K969" t="s">
        <v>40</v>
      </c>
      <c r="L969">
        <v>0.4</v>
      </c>
      <c r="M969" t="str">
        <f t="shared" si="61"/>
        <v>Low</v>
      </c>
      <c r="N969" s="1">
        <v>45425</v>
      </c>
      <c r="O969" s="1" t="str">
        <f>IF(YEAR(Table1[[#This Row],[customer_since]])&gt;=2023, "New",IF(YEAR(Table1[[#This Row],[customer_since]])&gt;=2021, "Medium", "Long term"))</f>
        <v>New</v>
      </c>
      <c r="P969">
        <v>26</v>
      </c>
      <c r="Q969" t="str">
        <f t="shared" si="62"/>
        <v>Low</v>
      </c>
      <c r="R969">
        <v>0.21</v>
      </c>
      <c r="S969" t="str">
        <f t="shared" si="63"/>
        <v>Medium</v>
      </c>
    </row>
    <row r="970" spans="1:19" x14ac:dyDescent="0.35">
      <c r="A970" t="s">
        <v>2494</v>
      </c>
      <c r="B970">
        <v>44</v>
      </c>
      <c r="C970" t="str">
        <f t="shared" si="60"/>
        <v>36-45</v>
      </c>
      <c r="D970" t="s">
        <v>21</v>
      </c>
      <c r="E970" t="s">
        <v>26</v>
      </c>
      <c r="F970">
        <v>131.88</v>
      </c>
      <c r="G970">
        <v>11</v>
      </c>
      <c r="H970">
        <f>Table1[[#This Row],[total_orders]]*Table1[[#This Row],[avg_order_value]]</f>
        <v>1450.6799999999998</v>
      </c>
      <c r="I970">
        <v>291</v>
      </c>
      <c r="J970">
        <v>0</v>
      </c>
      <c r="K970" t="s">
        <v>16</v>
      </c>
      <c r="L970">
        <v>96.6</v>
      </c>
      <c r="M970" t="str">
        <f t="shared" si="61"/>
        <v>High</v>
      </c>
      <c r="N970" s="1">
        <v>45248</v>
      </c>
      <c r="O970" s="1" t="str">
        <f>IF(YEAR(Table1[[#This Row],[customer_since]])&gt;=2023, "New",IF(YEAR(Table1[[#This Row],[customer_since]])&gt;=2021, "Medium", "Long term"))</f>
        <v>New</v>
      </c>
      <c r="P970">
        <v>69</v>
      </c>
      <c r="Q970" t="str">
        <f t="shared" si="62"/>
        <v>High</v>
      </c>
      <c r="R970">
        <v>0.05</v>
      </c>
      <c r="S970" t="str">
        <f t="shared" si="63"/>
        <v>Low</v>
      </c>
    </row>
    <row r="971" spans="1:19" x14ac:dyDescent="0.35">
      <c r="A971" t="s">
        <v>3639</v>
      </c>
      <c r="B971">
        <v>73</v>
      </c>
      <c r="C971" t="str">
        <f t="shared" si="60"/>
        <v>66-69</v>
      </c>
      <c r="D971" t="s">
        <v>25</v>
      </c>
      <c r="E971" t="s">
        <v>37</v>
      </c>
      <c r="F971">
        <v>137.24</v>
      </c>
      <c r="G971">
        <v>8</v>
      </c>
      <c r="H971">
        <f>Table1[[#This Row],[total_orders]]*Table1[[#This Row],[avg_order_value]]</f>
        <v>1097.92</v>
      </c>
      <c r="I971">
        <v>15</v>
      </c>
      <c r="J971">
        <v>0</v>
      </c>
      <c r="K971" t="s">
        <v>19</v>
      </c>
      <c r="L971">
        <v>21.5</v>
      </c>
      <c r="M971" t="str">
        <f t="shared" si="61"/>
        <v>Medium</v>
      </c>
      <c r="N971" s="1">
        <v>44758</v>
      </c>
      <c r="O971" s="1" t="str">
        <f>IF(YEAR(Table1[[#This Row],[customer_since]])&gt;=2023, "New",IF(YEAR(Table1[[#This Row],[customer_since]])&gt;=2021, "Medium", "Long term"))</f>
        <v>Medium</v>
      </c>
      <c r="P971">
        <v>87</v>
      </c>
      <c r="Q971" t="str">
        <f t="shared" si="62"/>
        <v>High</v>
      </c>
      <c r="R971">
        <v>0.28999999999999998</v>
      </c>
      <c r="S971" t="str">
        <f t="shared" si="63"/>
        <v>Medium</v>
      </c>
    </row>
    <row r="972" spans="1:19" x14ac:dyDescent="0.35">
      <c r="A972" t="s">
        <v>2224</v>
      </c>
      <c r="B972">
        <v>41</v>
      </c>
      <c r="C972" t="str">
        <f t="shared" si="60"/>
        <v>36-45</v>
      </c>
      <c r="D972" t="s">
        <v>21</v>
      </c>
      <c r="E972" t="s">
        <v>15</v>
      </c>
      <c r="G972">
        <v>13</v>
      </c>
      <c r="H972">
        <f>Table1[[#This Row],[total_orders]]*Table1[[#This Row],[avg_order_value]]</f>
        <v>0</v>
      </c>
      <c r="I972">
        <v>266</v>
      </c>
      <c r="J972">
        <v>0</v>
      </c>
      <c r="K972" t="s">
        <v>16</v>
      </c>
      <c r="L972">
        <v>49.6</v>
      </c>
      <c r="M972" t="str">
        <f t="shared" si="61"/>
        <v>Medium</v>
      </c>
      <c r="N972" s="1">
        <v>44330</v>
      </c>
      <c r="O972" s="1" t="str">
        <f>IF(YEAR(Table1[[#This Row],[customer_since]])&gt;=2023, "New",IF(YEAR(Table1[[#This Row],[customer_since]])&gt;=2021, "Medium", "Long term"))</f>
        <v>Medium</v>
      </c>
      <c r="P972">
        <v>70</v>
      </c>
      <c r="Q972" t="str">
        <f t="shared" si="62"/>
        <v>High</v>
      </c>
      <c r="R972">
        <v>0.12</v>
      </c>
      <c r="S972" t="str">
        <f t="shared" si="63"/>
        <v>Low</v>
      </c>
    </row>
    <row r="973" spans="1:19" x14ac:dyDescent="0.35">
      <c r="A973" t="s">
        <v>2950</v>
      </c>
      <c r="B973">
        <v>32</v>
      </c>
      <c r="C973" t="str">
        <f t="shared" si="60"/>
        <v>26-35</v>
      </c>
      <c r="D973" t="s">
        <v>14</v>
      </c>
      <c r="E973" t="s">
        <v>35</v>
      </c>
      <c r="F973">
        <v>41.73</v>
      </c>
      <c r="G973">
        <v>13</v>
      </c>
      <c r="H973">
        <f>Table1[[#This Row],[total_orders]]*Table1[[#This Row],[avg_order_value]]</f>
        <v>542.49</v>
      </c>
      <c r="I973">
        <v>149</v>
      </c>
      <c r="J973">
        <v>0</v>
      </c>
      <c r="K973" t="s">
        <v>23</v>
      </c>
      <c r="L973">
        <v>5.5</v>
      </c>
      <c r="M973" t="str">
        <f t="shared" si="61"/>
        <v>Low</v>
      </c>
      <c r="N973" s="1">
        <v>45293</v>
      </c>
      <c r="O973" s="1" t="str">
        <f>IF(YEAR(Table1[[#This Row],[customer_since]])&gt;=2023, "New",IF(YEAR(Table1[[#This Row],[customer_since]])&gt;=2021, "Medium", "Long term"))</f>
        <v>New</v>
      </c>
      <c r="P973">
        <v>79</v>
      </c>
      <c r="Q973" t="str">
        <f t="shared" si="62"/>
        <v>High</v>
      </c>
      <c r="R973">
        <v>0.38</v>
      </c>
      <c r="S973" t="str">
        <f t="shared" si="63"/>
        <v>Medium</v>
      </c>
    </row>
    <row r="974" spans="1:19" x14ac:dyDescent="0.35">
      <c r="A974" t="s">
        <v>1894</v>
      </c>
      <c r="B974">
        <v>42</v>
      </c>
      <c r="C974" t="str">
        <f t="shared" si="60"/>
        <v>36-45</v>
      </c>
      <c r="D974" t="s">
        <v>14</v>
      </c>
      <c r="E974" t="s">
        <v>35</v>
      </c>
      <c r="F974">
        <v>127.18</v>
      </c>
      <c r="G974">
        <v>11</v>
      </c>
      <c r="H974">
        <f>Table1[[#This Row],[total_orders]]*Table1[[#This Row],[avg_order_value]]</f>
        <v>1398.98</v>
      </c>
      <c r="I974">
        <v>53</v>
      </c>
      <c r="J974">
        <v>0</v>
      </c>
      <c r="K974" t="s">
        <v>23</v>
      </c>
      <c r="L974">
        <v>99</v>
      </c>
      <c r="M974" t="str">
        <f t="shared" si="61"/>
        <v>High</v>
      </c>
      <c r="N974" s="1">
        <v>44875</v>
      </c>
      <c r="O974" s="1" t="str">
        <f>IF(YEAR(Table1[[#This Row],[customer_since]])&gt;=2023, "New",IF(YEAR(Table1[[#This Row],[customer_since]])&gt;=2021, "Medium", "Long term"))</f>
        <v>Medium</v>
      </c>
      <c r="P974">
        <v>38</v>
      </c>
      <c r="Q974" t="str">
        <f t="shared" si="62"/>
        <v>Medium</v>
      </c>
      <c r="R974">
        <v>0.28000000000000003</v>
      </c>
      <c r="S974" t="str">
        <f t="shared" si="63"/>
        <v>Medium</v>
      </c>
    </row>
    <row r="975" spans="1:19" x14ac:dyDescent="0.35">
      <c r="A975" t="s">
        <v>2829</v>
      </c>
      <c r="B975">
        <v>63</v>
      </c>
      <c r="C975" t="str">
        <f t="shared" si="60"/>
        <v>55-65</v>
      </c>
      <c r="D975" t="s">
        <v>21</v>
      </c>
      <c r="E975" t="s">
        <v>44</v>
      </c>
      <c r="F975">
        <v>142.66999999999999</v>
      </c>
      <c r="G975">
        <v>8</v>
      </c>
      <c r="H975">
        <f>Table1[[#This Row],[total_orders]]*Table1[[#This Row],[avg_order_value]]</f>
        <v>1141.3599999999999</v>
      </c>
      <c r="I975">
        <v>343</v>
      </c>
      <c r="J975">
        <v>0</v>
      </c>
      <c r="K975" t="s">
        <v>23</v>
      </c>
      <c r="L975">
        <v>99.2</v>
      </c>
      <c r="M975" t="str">
        <f t="shared" si="61"/>
        <v>High</v>
      </c>
      <c r="N975" s="1">
        <v>44138</v>
      </c>
      <c r="O975" s="1" t="str">
        <f>IF(YEAR(Table1[[#This Row],[customer_since]])&gt;=2023, "New",IF(YEAR(Table1[[#This Row],[customer_since]])&gt;=2021, "Medium", "Long term"))</f>
        <v>Long term</v>
      </c>
      <c r="P975">
        <v>30</v>
      </c>
      <c r="Q975" t="str">
        <f t="shared" si="62"/>
        <v>Low</v>
      </c>
      <c r="R975">
        <v>0.43</v>
      </c>
      <c r="S975" t="str">
        <f t="shared" si="63"/>
        <v>Medium</v>
      </c>
    </row>
    <row r="976" spans="1:19" x14ac:dyDescent="0.35">
      <c r="A976" t="s">
        <v>3751</v>
      </c>
      <c r="B976">
        <v>44</v>
      </c>
      <c r="C976" t="str">
        <f t="shared" si="60"/>
        <v>36-45</v>
      </c>
      <c r="D976" t="s">
        <v>21</v>
      </c>
      <c r="E976" t="s">
        <v>50</v>
      </c>
      <c r="G976">
        <v>13</v>
      </c>
      <c r="H976">
        <f>Table1[[#This Row],[total_orders]]*Table1[[#This Row],[avg_order_value]]</f>
        <v>0</v>
      </c>
      <c r="I976">
        <v>241</v>
      </c>
      <c r="J976">
        <v>0</v>
      </c>
      <c r="K976" t="s">
        <v>29</v>
      </c>
      <c r="L976">
        <v>50.4</v>
      </c>
      <c r="M976" t="str">
        <f t="shared" si="61"/>
        <v>High</v>
      </c>
      <c r="N976" s="1">
        <v>45339</v>
      </c>
      <c r="O976" s="1" t="str">
        <f>IF(YEAR(Table1[[#This Row],[customer_since]])&gt;=2023, "New",IF(YEAR(Table1[[#This Row],[customer_since]])&gt;=2021, "Medium", "Long term"))</f>
        <v>New</v>
      </c>
      <c r="P976">
        <v>6</v>
      </c>
      <c r="Q976" t="str">
        <f t="shared" si="62"/>
        <v>Low</v>
      </c>
      <c r="R976">
        <v>0.17</v>
      </c>
      <c r="S976" t="str">
        <f t="shared" si="63"/>
        <v>Low</v>
      </c>
    </row>
    <row r="977" spans="1:19" x14ac:dyDescent="0.35">
      <c r="A977" t="s">
        <v>2119</v>
      </c>
      <c r="B977">
        <v>19</v>
      </c>
      <c r="C977" t="str">
        <f t="shared" si="60"/>
        <v>18-25</v>
      </c>
      <c r="D977" t="s">
        <v>14</v>
      </c>
      <c r="E977" t="s">
        <v>15</v>
      </c>
      <c r="F977">
        <v>193.7</v>
      </c>
      <c r="G977">
        <v>16</v>
      </c>
      <c r="H977">
        <f>Table1[[#This Row],[total_orders]]*Table1[[#This Row],[avg_order_value]]</f>
        <v>3099.2</v>
      </c>
      <c r="I977">
        <v>135</v>
      </c>
      <c r="J977">
        <v>0</v>
      </c>
      <c r="K977" t="s">
        <v>29</v>
      </c>
      <c r="L977">
        <v>15.3</v>
      </c>
      <c r="M977" t="str">
        <f t="shared" si="61"/>
        <v>Low</v>
      </c>
      <c r="N977" s="1">
        <v>44359</v>
      </c>
      <c r="O977" s="1" t="str">
        <f>IF(YEAR(Table1[[#This Row],[customer_since]])&gt;=2023, "New",IF(YEAR(Table1[[#This Row],[customer_since]])&gt;=2021, "Medium", "Long term"))</f>
        <v>Medium</v>
      </c>
      <c r="P977">
        <v>81</v>
      </c>
      <c r="Q977" t="str">
        <f t="shared" si="62"/>
        <v>High</v>
      </c>
      <c r="R977">
        <v>0.03</v>
      </c>
      <c r="S977" t="str">
        <f t="shared" si="63"/>
        <v>Low</v>
      </c>
    </row>
    <row r="978" spans="1:19" x14ac:dyDescent="0.35">
      <c r="A978" t="s">
        <v>2953</v>
      </c>
      <c r="B978">
        <v>65</v>
      </c>
      <c r="C978" t="str">
        <f t="shared" si="60"/>
        <v>55-65</v>
      </c>
      <c r="D978" t="s">
        <v>21</v>
      </c>
      <c r="E978" t="s">
        <v>18</v>
      </c>
      <c r="G978">
        <v>9</v>
      </c>
      <c r="H978">
        <f>Table1[[#This Row],[total_orders]]*Table1[[#This Row],[avg_order_value]]</f>
        <v>0</v>
      </c>
      <c r="I978">
        <v>217</v>
      </c>
      <c r="J978">
        <v>0</v>
      </c>
      <c r="K978" t="s">
        <v>29</v>
      </c>
      <c r="L978">
        <v>15.4</v>
      </c>
      <c r="M978" t="str">
        <f t="shared" si="61"/>
        <v>Low</v>
      </c>
      <c r="N978" s="1">
        <v>45228</v>
      </c>
      <c r="O978" s="1" t="str">
        <f>IF(YEAR(Table1[[#This Row],[customer_since]])&gt;=2023, "New",IF(YEAR(Table1[[#This Row],[customer_since]])&gt;=2021, "Medium", "Long term"))</f>
        <v>New</v>
      </c>
      <c r="P978">
        <v>16</v>
      </c>
      <c r="Q978" t="str">
        <f t="shared" si="62"/>
        <v>Low</v>
      </c>
      <c r="R978">
        <v>0.27</v>
      </c>
      <c r="S978" t="str">
        <f t="shared" si="63"/>
        <v>Medium</v>
      </c>
    </row>
    <row r="979" spans="1:19" x14ac:dyDescent="0.35">
      <c r="A979" t="s">
        <v>3439</v>
      </c>
      <c r="B979">
        <v>65</v>
      </c>
      <c r="C979" t="str">
        <f t="shared" si="60"/>
        <v>55-65</v>
      </c>
      <c r="D979" t="s">
        <v>14</v>
      </c>
      <c r="E979" t="s">
        <v>28</v>
      </c>
      <c r="F979">
        <v>97.42</v>
      </c>
      <c r="G979">
        <v>7</v>
      </c>
      <c r="H979">
        <f>Table1[[#This Row],[total_orders]]*Table1[[#This Row],[avg_order_value]]</f>
        <v>681.94</v>
      </c>
      <c r="I979">
        <v>339</v>
      </c>
      <c r="J979">
        <v>0</v>
      </c>
      <c r="K979" t="s">
        <v>29</v>
      </c>
      <c r="L979">
        <v>12.7</v>
      </c>
      <c r="M979" t="str">
        <f t="shared" si="61"/>
        <v>Low</v>
      </c>
      <c r="N979" s="1">
        <v>45407</v>
      </c>
      <c r="O979" s="1" t="str">
        <f>IF(YEAR(Table1[[#This Row],[customer_since]])&gt;=2023, "New",IF(YEAR(Table1[[#This Row],[customer_since]])&gt;=2021, "Medium", "Long term"))</f>
        <v>New</v>
      </c>
      <c r="P979">
        <v>93</v>
      </c>
      <c r="Q979" t="str">
        <f t="shared" si="62"/>
        <v>High</v>
      </c>
      <c r="R979">
        <v>0.1</v>
      </c>
      <c r="S979" t="str">
        <f t="shared" si="63"/>
        <v>Low</v>
      </c>
    </row>
    <row r="980" spans="1:19" x14ac:dyDescent="0.35">
      <c r="A980" t="s">
        <v>912</v>
      </c>
      <c r="B980">
        <v>70</v>
      </c>
      <c r="C980" t="str">
        <f t="shared" si="60"/>
        <v>66-69</v>
      </c>
      <c r="D980" t="s">
        <v>14</v>
      </c>
      <c r="E980" t="s">
        <v>28</v>
      </c>
      <c r="G980">
        <v>5</v>
      </c>
      <c r="H980">
        <f>Table1[[#This Row],[total_orders]]*Table1[[#This Row],[avg_order_value]]</f>
        <v>0</v>
      </c>
      <c r="I980">
        <v>80</v>
      </c>
      <c r="J980">
        <v>0</v>
      </c>
      <c r="K980" t="s">
        <v>29</v>
      </c>
      <c r="L980">
        <v>37.4</v>
      </c>
      <c r="M980" t="str">
        <f t="shared" si="61"/>
        <v>Medium</v>
      </c>
      <c r="N980" s="1">
        <v>44969</v>
      </c>
      <c r="O980" s="1" t="str">
        <f>IF(YEAR(Table1[[#This Row],[customer_since]])&gt;=2023, "New",IF(YEAR(Table1[[#This Row],[customer_since]])&gt;=2021, "Medium", "Long term"))</f>
        <v>New</v>
      </c>
      <c r="P980">
        <v>7</v>
      </c>
      <c r="Q980" t="str">
        <f t="shared" si="62"/>
        <v>Low</v>
      </c>
      <c r="R980">
        <v>0.57999999999999996</v>
      </c>
      <c r="S980" t="str">
        <f t="shared" si="63"/>
        <v>High</v>
      </c>
    </row>
    <row r="981" spans="1:19" x14ac:dyDescent="0.35">
      <c r="A981" t="s">
        <v>1200</v>
      </c>
      <c r="B981">
        <v>18</v>
      </c>
      <c r="C981" t="str">
        <f t="shared" si="60"/>
        <v>18-25</v>
      </c>
      <c r="D981" t="s">
        <v>25</v>
      </c>
      <c r="E981" t="s">
        <v>18</v>
      </c>
      <c r="F981">
        <v>82.14</v>
      </c>
      <c r="G981">
        <v>9</v>
      </c>
      <c r="H981">
        <f>Table1[[#This Row],[total_orders]]*Table1[[#This Row],[avg_order_value]]</f>
        <v>739.26</v>
      </c>
      <c r="I981">
        <v>302</v>
      </c>
      <c r="J981">
        <v>0</v>
      </c>
      <c r="K981" t="s">
        <v>23</v>
      </c>
      <c r="L981">
        <v>22.9</v>
      </c>
      <c r="M981" t="str">
        <f t="shared" si="61"/>
        <v>Medium</v>
      </c>
      <c r="N981" s="1">
        <v>45735</v>
      </c>
      <c r="O981" s="1" t="str">
        <f>IF(YEAR(Table1[[#This Row],[customer_since]])&gt;=2023, "New",IF(YEAR(Table1[[#This Row],[customer_since]])&gt;=2021, "Medium", "Long term"))</f>
        <v>New</v>
      </c>
      <c r="P981">
        <v>24</v>
      </c>
      <c r="Q981" t="str">
        <f t="shared" si="62"/>
        <v>Low</v>
      </c>
      <c r="R981">
        <v>0.09</v>
      </c>
      <c r="S981" t="str">
        <f t="shared" si="63"/>
        <v>Low</v>
      </c>
    </row>
    <row r="982" spans="1:19" x14ac:dyDescent="0.35">
      <c r="A982" t="s">
        <v>1591</v>
      </c>
      <c r="B982">
        <v>30</v>
      </c>
      <c r="C982" t="str">
        <f t="shared" si="60"/>
        <v>26-35</v>
      </c>
      <c r="D982" t="s">
        <v>14</v>
      </c>
      <c r="E982" t="s">
        <v>37</v>
      </c>
      <c r="F982">
        <v>105.37</v>
      </c>
      <c r="G982">
        <v>10</v>
      </c>
      <c r="H982">
        <f>Table1[[#This Row],[total_orders]]*Table1[[#This Row],[avg_order_value]]</f>
        <v>1053.7</v>
      </c>
      <c r="I982">
        <v>180</v>
      </c>
      <c r="J982">
        <v>0</v>
      </c>
      <c r="K982" t="s">
        <v>19</v>
      </c>
      <c r="L982">
        <v>82.4</v>
      </c>
      <c r="M982" t="str">
        <f t="shared" si="61"/>
        <v>High</v>
      </c>
      <c r="N982" s="1">
        <v>45054</v>
      </c>
      <c r="O982" s="1" t="str">
        <f>IF(YEAR(Table1[[#This Row],[customer_since]])&gt;=2023, "New",IF(YEAR(Table1[[#This Row],[customer_since]])&gt;=2021, "Medium", "Long term"))</f>
        <v>New</v>
      </c>
      <c r="P982">
        <v>71</v>
      </c>
      <c r="Q982" t="str">
        <f t="shared" si="62"/>
        <v>High</v>
      </c>
      <c r="R982">
        <v>0.13</v>
      </c>
      <c r="S982" t="str">
        <f t="shared" si="63"/>
        <v>Low</v>
      </c>
    </row>
    <row r="983" spans="1:19" x14ac:dyDescent="0.35">
      <c r="A983" t="s">
        <v>2200</v>
      </c>
      <c r="B983">
        <v>29</v>
      </c>
      <c r="C983" t="str">
        <f t="shared" si="60"/>
        <v>26-35</v>
      </c>
      <c r="D983" t="s">
        <v>14</v>
      </c>
      <c r="E983" t="s">
        <v>44</v>
      </c>
      <c r="F983">
        <v>63.77</v>
      </c>
      <c r="G983">
        <v>10</v>
      </c>
      <c r="H983">
        <f>Table1[[#This Row],[total_orders]]*Table1[[#This Row],[avg_order_value]]</f>
        <v>637.70000000000005</v>
      </c>
      <c r="I983">
        <v>61</v>
      </c>
      <c r="J983">
        <v>0</v>
      </c>
      <c r="K983" t="s">
        <v>40</v>
      </c>
      <c r="L983">
        <v>33.9</v>
      </c>
      <c r="M983" t="str">
        <f t="shared" si="61"/>
        <v>Medium</v>
      </c>
      <c r="N983" s="1">
        <v>44185</v>
      </c>
      <c r="O983" s="1" t="str">
        <f>IF(YEAR(Table1[[#This Row],[customer_since]])&gt;=2023, "New",IF(YEAR(Table1[[#This Row],[customer_since]])&gt;=2021, "Medium", "Long term"))</f>
        <v>Long term</v>
      </c>
      <c r="P983">
        <v>68</v>
      </c>
      <c r="Q983" t="str">
        <f t="shared" si="62"/>
        <v>High</v>
      </c>
      <c r="R983">
        <v>0.14000000000000001</v>
      </c>
      <c r="S983" t="str">
        <f t="shared" si="63"/>
        <v>Low</v>
      </c>
    </row>
    <row r="984" spans="1:19" x14ac:dyDescent="0.35">
      <c r="A984" t="s">
        <v>238</v>
      </c>
      <c r="B984">
        <v>44</v>
      </c>
      <c r="C984" t="str">
        <f t="shared" si="60"/>
        <v>36-45</v>
      </c>
      <c r="D984" t="s">
        <v>25</v>
      </c>
      <c r="E984" t="s">
        <v>15</v>
      </c>
      <c r="F984">
        <v>52.83</v>
      </c>
      <c r="G984">
        <v>14</v>
      </c>
      <c r="H984">
        <f>Table1[[#This Row],[total_orders]]*Table1[[#This Row],[avg_order_value]]</f>
        <v>739.62</v>
      </c>
      <c r="I984">
        <v>97</v>
      </c>
      <c r="J984">
        <v>0</v>
      </c>
      <c r="K984" t="s">
        <v>16</v>
      </c>
      <c r="L984">
        <v>19.100000000000001</v>
      </c>
      <c r="M984" t="str">
        <f t="shared" si="61"/>
        <v>Low</v>
      </c>
      <c r="N984" s="1">
        <v>44788</v>
      </c>
      <c r="O984" s="1" t="str">
        <f>IF(YEAR(Table1[[#This Row],[customer_since]])&gt;=2023, "New",IF(YEAR(Table1[[#This Row],[customer_since]])&gt;=2021, "Medium", "Long term"))</f>
        <v>Medium</v>
      </c>
      <c r="P984">
        <v>80</v>
      </c>
      <c r="Q984" t="str">
        <f t="shared" si="62"/>
        <v>High</v>
      </c>
      <c r="R984">
        <v>0.14000000000000001</v>
      </c>
      <c r="S984" t="str">
        <f t="shared" si="63"/>
        <v>Low</v>
      </c>
    </row>
    <row r="985" spans="1:19" x14ac:dyDescent="0.35">
      <c r="A985" t="s">
        <v>238</v>
      </c>
      <c r="B985">
        <v>76</v>
      </c>
      <c r="C985" t="str">
        <f t="shared" si="60"/>
        <v>66-69</v>
      </c>
      <c r="D985" t="s">
        <v>21</v>
      </c>
      <c r="E985" t="s">
        <v>52</v>
      </c>
      <c r="F985">
        <v>81.89</v>
      </c>
      <c r="G985">
        <v>11</v>
      </c>
      <c r="H985">
        <f>Table1[[#This Row],[total_orders]]*Table1[[#This Row],[avg_order_value]]</f>
        <v>900.79</v>
      </c>
      <c r="I985">
        <v>185</v>
      </c>
      <c r="J985">
        <v>0</v>
      </c>
      <c r="K985" t="s">
        <v>23</v>
      </c>
      <c r="L985">
        <v>89.7</v>
      </c>
      <c r="M985" t="str">
        <f t="shared" si="61"/>
        <v>High</v>
      </c>
      <c r="N985" s="1">
        <v>44142</v>
      </c>
      <c r="O985" s="1" t="str">
        <f>IF(YEAR(Table1[[#This Row],[customer_since]])&gt;=2023, "New",IF(YEAR(Table1[[#This Row],[customer_since]])&gt;=2021, "Medium", "Long term"))</f>
        <v>Long term</v>
      </c>
      <c r="P985">
        <v>2</v>
      </c>
      <c r="Q985" t="str">
        <f t="shared" si="62"/>
        <v>Low</v>
      </c>
      <c r="R985">
        <v>0.33</v>
      </c>
      <c r="S985" t="str">
        <f t="shared" si="63"/>
        <v>Medium</v>
      </c>
    </row>
    <row r="986" spans="1:19" x14ac:dyDescent="0.35">
      <c r="A986" t="s">
        <v>1640</v>
      </c>
      <c r="B986">
        <v>56</v>
      </c>
      <c r="C986" t="str">
        <f t="shared" si="60"/>
        <v>55-65</v>
      </c>
      <c r="D986" t="s">
        <v>14</v>
      </c>
      <c r="E986" t="s">
        <v>37</v>
      </c>
      <c r="G986">
        <v>14</v>
      </c>
      <c r="H986">
        <f>Table1[[#This Row],[total_orders]]*Table1[[#This Row],[avg_order_value]]</f>
        <v>0</v>
      </c>
      <c r="I986">
        <v>363</v>
      </c>
      <c r="J986">
        <v>0</v>
      </c>
      <c r="K986" t="s">
        <v>29</v>
      </c>
      <c r="L986">
        <v>32.299999999999997</v>
      </c>
      <c r="M986" t="str">
        <f t="shared" si="61"/>
        <v>Medium</v>
      </c>
      <c r="N986" s="1">
        <v>44391</v>
      </c>
      <c r="O986" s="1" t="str">
        <f>IF(YEAR(Table1[[#This Row],[customer_since]])&gt;=2023, "New",IF(YEAR(Table1[[#This Row],[customer_since]])&gt;=2021, "Medium", "Long term"))</f>
        <v>Medium</v>
      </c>
      <c r="P986">
        <v>71</v>
      </c>
      <c r="Q986" t="str">
        <f t="shared" si="62"/>
        <v>High</v>
      </c>
      <c r="R986">
        <v>0.54</v>
      </c>
      <c r="S986" t="str">
        <f t="shared" si="63"/>
        <v>High</v>
      </c>
    </row>
    <row r="987" spans="1:19" x14ac:dyDescent="0.35">
      <c r="A987" t="s">
        <v>3244</v>
      </c>
      <c r="B987">
        <v>45</v>
      </c>
      <c r="C987" t="str">
        <f t="shared" si="60"/>
        <v>36-45</v>
      </c>
      <c r="D987" t="s">
        <v>25</v>
      </c>
      <c r="E987" t="s">
        <v>15</v>
      </c>
      <c r="F987">
        <v>150.11000000000001</v>
      </c>
      <c r="G987">
        <v>8</v>
      </c>
      <c r="H987">
        <f>Table1[[#This Row],[total_orders]]*Table1[[#This Row],[avg_order_value]]</f>
        <v>1200.8800000000001</v>
      </c>
      <c r="I987">
        <v>338</v>
      </c>
      <c r="J987">
        <v>0</v>
      </c>
      <c r="K987" t="s">
        <v>29</v>
      </c>
      <c r="L987">
        <v>29.2</v>
      </c>
      <c r="M987" t="str">
        <f t="shared" si="61"/>
        <v>Medium</v>
      </c>
      <c r="N987" s="1">
        <v>44607</v>
      </c>
      <c r="O987" s="1" t="str">
        <f>IF(YEAR(Table1[[#This Row],[customer_since]])&gt;=2023, "New",IF(YEAR(Table1[[#This Row],[customer_since]])&gt;=2021, "Medium", "Long term"))</f>
        <v>Medium</v>
      </c>
      <c r="P987">
        <v>39</v>
      </c>
      <c r="Q987" t="str">
        <f t="shared" si="62"/>
        <v>Medium</v>
      </c>
      <c r="R987">
        <v>0.13</v>
      </c>
      <c r="S987" t="str">
        <f t="shared" si="63"/>
        <v>Low</v>
      </c>
    </row>
    <row r="988" spans="1:19" x14ac:dyDescent="0.35">
      <c r="A988" t="s">
        <v>2447</v>
      </c>
      <c r="B988">
        <v>40</v>
      </c>
      <c r="C988" t="str">
        <f t="shared" si="60"/>
        <v>36-45</v>
      </c>
      <c r="D988" t="s">
        <v>14</v>
      </c>
      <c r="E988" t="s">
        <v>44</v>
      </c>
      <c r="F988">
        <v>21.25</v>
      </c>
      <c r="G988">
        <v>9</v>
      </c>
      <c r="H988">
        <f>Table1[[#This Row],[total_orders]]*Table1[[#This Row],[avg_order_value]]</f>
        <v>191.25</v>
      </c>
      <c r="I988">
        <v>221</v>
      </c>
      <c r="J988">
        <v>0</v>
      </c>
      <c r="K988" t="s">
        <v>40</v>
      </c>
      <c r="L988">
        <v>96.7</v>
      </c>
      <c r="M988" t="str">
        <f t="shared" si="61"/>
        <v>High</v>
      </c>
      <c r="N988" s="1">
        <v>45446</v>
      </c>
      <c r="O988" s="1" t="str">
        <f>IF(YEAR(Table1[[#This Row],[customer_since]])&gt;=2023, "New",IF(YEAR(Table1[[#This Row],[customer_since]])&gt;=2021, "Medium", "Long term"))</f>
        <v>New</v>
      </c>
      <c r="P988">
        <v>54</v>
      </c>
      <c r="Q988" t="str">
        <f t="shared" si="62"/>
        <v>Medium</v>
      </c>
      <c r="R988">
        <v>0.3</v>
      </c>
      <c r="S988" t="str">
        <f t="shared" si="63"/>
        <v>Medium</v>
      </c>
    </row>
    <row r="989" spans="1:19" x14ac:dyDescent="0.35">
      <c r="A989" t="s">
        <v>538</v>
      </c>
      <c r="B989">
        <v>30</v>
      </c>
      <c r="C989" t="str">
        <f t="shared" si="60"/>
        <v>26-35</v>
      </c>
      <c r="D989" t="s">
        <v>14</v>
      </c>
      <c r="E989" t="s">
        <v>44</v>
      </c>
      <c r="F989">
        <v>35.93</v>
      </c>
      <c r="G989">
        <v>8</v>
      </c>
      <c r="H989">
        <f>Table1[[#This Row],[total_orders]]*Table1[[#This Row],[avg_order_value]]</f>
        <v>287.44</v>
      </c>
      <c r="I989">
        <v>133</v>
      </c>
      <c r="J989">
        <v>0</v>
      </c>
      <c r="K989" t="s">
        <v>40</v>
      </c>
      <c r="L989">
        <v>30.5</v>
      </c>
      <c r="M989" t="str">
        <f t="shared" si="61"/>
        <v>Medium</v>
      </c>
      <c r="N989" s="1">
        <v>44897</v>
      </c>
      <c r="O989" s="1" t="str">
        <f>IF(YEAR(Table1[[#This Row],[customer_since]])&gt;=2023, "New",IF(YEAR(Table1[[#This Row],[customer_since]])&gt;=2021, "Medium", "Long term"))</f>
        <v>Medium</v>
      </c>
      <c r="P989">
        <v>55</v>
      </c>
      <c r="Q989" t="str">
        <f t="shared" si="62"/>
        <v>Medium</v>
      </c>
      <c r="R989">
        <v>0.03</v>
      </c>
      <c r="S989" t="str">
        <f t="shared" si="63"/>
        <v>Low</v>
      </c>
    </row>
    <row r="990" spans="1:19" x14ac:dyDescent="0.35">
      <c r="A990" t="s">
        <v>538</v>
      </c>
      <c r="B990">
        <v>25</v>
      </c>
      <c r="C990" t="str">
        <f t="shared" si="60"/>
        <v>18-25</v>
      </c>
      <c r="D990" t="s">
        <v>14</v>
      </c>
      <c r="E990" t="s">
        <v>15</v>
      </c>
      <c r="F990">
        <v>120.03</v>
      </c>
      <c r="G990">
        <v>10</v>
      </c>
      <c r="H990">
        <f>Table1[[#This Row],[total_orders]]*Table1[[#This Row],[avg_order_value]]</f>
        <v>1200.3</v>
      </c>
      <c r="I990">
        <v>66</v>
      </c>
      <c r="J990">
        <v>0</v>
      </c>
      <c r="K990" t="s">
        <v>16</v>
      </c>
      <c r="L990">
        <v>80.8</v>
      </c>
      <c r="M990" t="str">
        <f t="shared" si="61"/>
        <v>High</v>
      </c>
      <c r="N990" s="1">
        <v>44179</v>
      </c>
      <c r="O990" s="1" t="str">
        <f>IF(YEAR(Table1[[#This Row],[customer_since]])&gt;=2023, "New",IF(YEAR(Table1[[#This Row],[customer_since]])&gt;=2021, "Medium", "Long term"))</f>
        <v>Long term</v>
      </c>
      <c r="P990">
        <v>4</v>
      </c>
      <c r="Q990" t="str">
        <f t="shared" si="62"/>
        <v>Low</v>
      </c>
      <c r="R990">
        <v>0.18</v>
      </c>
      <c r="S990" t="str">
        <f t="shared" si="63"/>
        <v>Low</v>
      </c>
    </row>
    <row r="991" spans="1:19" x14ac:dyDescent="0.35">
      <c r="A991" t="s">
        <v>3003</v>
      </c>
      <c r="B991">
        <v>73</v>
      </c>
      <c r="C991" t="str">
        <f t="shared" si="60"/>
        <v>66-69</v>
      </c>
      <c r="D991" t="s">
        <v>21</v>
      </c>
      <c r="E991" t="s">
        <v>50</v>
      </c>
      <c r="F991">
        <v>36.409999999999997</v>
      </c>
      <c r="G991">
        <v>10</v>
      </c>
      <c r="H991">
        <f>Table1[[#This Row],[total_orders]]*Table1[[#This Row],[avg_order_value]]</f>
        <v>364.09999999999997</v>
      </c>
      <c r="I991">
        <v>50</v>
      </c>
      <c r="J991">
        <v>0</v>
      </c>
      <c r="K991" t="s">
        <v>19</v>
      </c>
      <c r="L991">
        <v>97.7</v>
      </c>
      <c r="M991" t="str">
        <f t="shared" si="61"/>
        <v>High</v>
      </c>
      <c r="N991" s="1">
        <v>44678</v>
      </c>
      <c r="O991" s="1" t="str">
        <f>IF(YEAR(Table1[[#This Row],[customer_since]])&gt;=2023, "New",IF(YEAR(Table1[[#This Row],[customer_since]])&gt;=2021, "Medium", "Long term"))</f>
        <v>Medium</v>
      </c>
      <c r="P991">
        <v>66</v>
      </c>
      <c r="Q991" t="str">
        <f t="shared" si="62"/>
        <v>Medium</v>
      </c>
      <c r="R991">
        <v>0.5</v>
      </c>
      <c r="S991" t="str">
        <f t="shared" si="63"/>
        <v>Medium</v>
      </c>
    </row>
    <row r="992" spans="1:19" x14ac:dyDescent="0.35">
      <c r="A992" t="s">
        <v>2810</v>
      </c>
      <c r="B992">
        <v>71</v>
      </c>
      <c r="C992" t="str">
        <f t="shared" si="60"/>
        <v>66-69</v>
      </c>
      <c r="D992" t="s">
        <v>14</v>
      </c>
      <c r="E992" t="s">
        <v>18</v>
      </c>
      <c r="F992">
        <v>162.44</v>
      </c>
      <c r="G992">
        <v>7</v>
      </c>
      <c r="H992">
        <f>Table1[[#This Row],[total_orders]]*Table1[[#This Row],[avg_order_value]]</f>
        <v>1137.08</v>
      </c>
      <c r="I992">
        <v>206</v>
      </c>
      <c r="J992">
        <v>0</v>
      </c>
      <c r="K992" t="s">
        <v>16</v>
      </c>
      <c r="L992">
        <v>47.8</v>
      </c>
      <c r="M992" t="str">
        <f t="shared" si="61"/>
        <v>Medium</v>
      </c>
      <c r="N992" s="1">
        <v>44132</v>
      </c>
      <c r="O992" s="1" t="str">
        <f>IF(YEAR(Table1[[#This Row],[customer_since]])&gt;=2023, "New",IF(YEAR(Table1[[#This Row],[customer_since]])&gt;=2021, "Medium", "Long term"))</f>
        <v>Long term</v>
      </c>
      <c r="P992">
        <v>36</v>
      </c>
      <c r="Q992" t="str">
        <f t="shared" si="62"/>
        <v>Medium</v>
      </c>
      <c r="R992">
        <v>0.61</v>
      </c>
      <c r="S992" t="str">
        <f t="shared" si="63"/>
        <v>High</v>
      </c>
    </row>
    <row r="993" spans="1:19" x14ac:dyDescent="0.35">
      <c r="A993" t="s">
        <v>2810</v>
      </c>
      <c r="B993">
        <v>66</v>
      </c>
      <c r="C993" t="str">
        <f t="shared" si="60"/>
        <v>66-69</v>
      </c>
      <c r="D993" t="s">
        <v>14</v>
      </c>
      <c r="E993" t="s">
        <v>37</v>
      </c>
      <c r="F993">
        <v>82.27</v>
      </c>
      <c r="G993">
        <v>8</v>
      </c>
      <c r="H993">
        <f>Table1[[#This Row],[total_orders]]*Table1[[#This Row],[avg_order_value]]</f>
        <v>658.16</v>
      </c>
      <c r="I993">
        <v>91</v>
      </c>
      <c r="J993">
        <v>0</v>
      </c>
      <c r="K993" t="s">
        <v>23</v>
      </c>
      <c r="L993">
        <v>55.4</v>
      </c>
      <c r="M993" t="str">
        <f t="shared" si="61"/>
        <v>High</v>
      </c>
      <c r="N993" s="1">
        <v>45443</v>
      </c>
      <c r="O993" s="1" t="str">
        <f>IF(YEAR(Table1[[#This Row],[customer_since]])&gt;=2023, "New",IF(YEAR(Table1[[#This Row],[customer_since]])&gt;=2021, "Medium", "Long term"))</f>
        <v>New</v>
      </c>
      <c r="P993">
        <v>78</v>
      </c>
      <c r="Q993" t="str">
        <f t="shared" si="62"/>
        <v>High</v>
      </c>
      <c r="R993">
        <v>0.22</v>
      </c>
      <c r="S993" t="str">
        <f t="shared" si="63"/>
        <v>Medium</v>
      </c>
    </row>
    <row r="994" spans="1:19" x14ac:dyDescent="0.35">
      <c r="A994" t="s">
        <v>3407</v>
      </c>
      <c r="B994">
        <v>51</v>
      </c>
      <c r="C994" t="str">
        <f t="shared" si="60"/>
        <v>46-55</v>
      </c>
      <c r="D994" t="s">
        <v>21</v>
      </c>
      <c r="E994" t="s">
        <v>28</v>
      </c>
      <c r="G994">
        <v>11</v>
      </c>
      <c r="H994">
        <f>Table1[[#This Row],[total_orders]]*Table1[[#This Row],[avg_order_value]]</f>
        <v>0</v>
      </c>
      <c r="I994">
        <v>112</v>
      </c>
      <c r="J994">
        <v>0</v>
      </c>
      <c r="K994" t="s">
        <v>16</v>
      </c>
      <c r="L994">
        <v>85.7</v>
      </c>
      <c r="M994" t="str">
        <f t="shared" si="61"/>
        <v>High</v>
      </c>
      <c r="N994" s="1">
        <v>44821</v>
      </c>
      <c r="O994" s="1" t="str">
        <f>IF(YEAR(Table1[[#This Row],[customer_since]])&gt;=2023, "New",IF(YEAR(Table1[[#This Row],[customer_since]])&gt;=2021, "Medium", "Long term"))</f>
        <v>Medium</v>
      </c>
      <c r="P994">
        <v>76</v>
      </c>
      <c r="Q994" t="str">
        <f t="shared" si="62"/>
        <v>High</v>
      </c>
      <c r="R994">
        <v>0.49</v>
      </c>
      <c r="S994" t="str">
        <f t="shared" si="63"/>
        <v>Medium</v>
      </c>
    </row>
    <row r="995" spans="1:19" x14ac:dyDescent="0.35">
      <c r="A995" t="s">
        <v>2509</v>
      </c>
      <c r="B995">
        <v>23</v>
      </c>
      <c r="C995" t="str">
        <f t="shared" si="60"/>
        <v>18-25</v>
      </c>
      <c r="D995" t="s">
        <v>14</v>
      </c>
      <c r="E995" t="s">
        <v>35</v>
      </c>
      <c r="F995">
        <v>214.94</v>
      </c>
      <c r="G995">
        <v>11</v>
      </c>
      <c r="H995">
        <f>Table1[[#This Row],[total_orders]]*Table1[[#This Row],[avg_order_value]]</f>
        <v>2364.34</v>
      </c>
      <c r="I995">
        <v>312</v>
      </c>
      <c r="J995">
        <v>1</v>
      </c>
      <c r="K995" t="s">
        <v>23</v>
      </c>
      <c r="L995">
        <v>2.6</v>
      </c>
      <c r="M995" t="str">
        <f t="shared" si="61"/>
        <v>Low</v>
      </c>
      <c r="N995" s="1">
        <v>45681</v>
      </c>
      <c r="O995" s="1" t="str">
        <f>IF(YEAR(Table1[[#This Row],[customer_since]])&gt;=2023, "New",IF(YEAR(Table1[[#This Row],[customer_since]])&gt;=2021, "Medium", "Long term"))</f>
        <v>New</v>
      </c>
      <c r="P995">
        <v>98</v>
      </c>
      <c r="Q995" t="str">
        <f t="shared" si="62"/>
        <v>High</v>
      </c>
      <c r="R995">
        <v>0.42</v>
      </c>
      <c r="S995" t="str">
        <f t="shared" si="63"/>
        <v>Medium</v>
      </c>
    </row>
    <row r="996" spans="1:19" x14ac:dyDescent="0.35">
      <c r="A996" t="s">
        <v>315</v>
      </c>
      <c r="B996">
        <v>58</v>
      </c>
      <c r="C996" t="str">
        <f t="shared" si="60"/>
        <v>55-65</v>
      </c>
      <c r="D996" t="s">
        <v>14</v>
      </c>
      <c r="E996" t="s">
        <v>37</v>
      </c>
      <c r="F996">
        <v>111.55</v>
      </c>
      <c r="G996">
        <v>13</v>
      </c>
      <c r="H996">
        <f>Table1[[#This Row],[total_orders]]*Table1[[#This Row],[avg_order_value]]</f>
        <v>1450.1499999999999</v>
      </c>
      <c r="I996">
        <v>279</v>
      </c>
      <c r="J996">
        <v>0</v>
      </c>
      <c r="K996" t="s">
        <v>16</v>
      </c>
      <c r="L996">
        <v>89.5</v>
      </c>
      <c r="M996" t="str">
        <f t="shared" si="61"/>
        <v>High</v>
      </c>
      <c r="N996" s="1">
        <v>45356</v>
      </c>
      <c r="O996" s="1" t="str">
        <f>IF(YEAR(Table1[[#This Row],[customer_since]])&gt;=2023, "New",IF(YEAR(Table1[[#This Row],[customer_since]])&gt;=2021, "Medium", "Long term"))</f>
        <v>New</v>
      </c>
      <c r="P996">
        <v>96</v>
      </c>
      <c r="Q996" t="str">
        <f t="shared" si="62"/>
        <v>High</v>
      </c>
      <c r="R996">
        <v>0.16</v>
      </c>
      <c r="S996" t="str">
        <f t="shared" si="63"/>
        <v>Low</v>
      </c>
    </row>
    <row r="997" spans="1:19" x14ac:dyDescent="0.35">
      <c r="A997" t="s">
        <v>2827</v>
      </c>
      <c r="B997">
        <v>37</v>
      </c>
      <c r="C997" t="str">
        <f t="shared" si="60"/>
        <v>36-45</v>
      </c>
      <c r="D997" t="s">
        <v>21</v>
      </c>
      <c r="E997" t="s">
        <v>22</v>
      </c>
      <c r="F997">
        <v>82.65</v>
      </c>
      <c r="G997">
        <v>12</v>
      </c>
      <c r="H997">
        <f>Table1[[#This Row],[total_orders]]*Table1[[#This Row],[avg_order_value]]</f>
        <v>991.80000000000007</v>
      </c>
      <c r="I997">
        <v>272</v>
      </c>
      <c r="J997">
        <v>0</v>
      </c>
      <c r="K997" t="s">
        <v>19</v>
      </c>
      <c r="L997">
        <v>80.099999999999994</v>
      </c>
      <c r="M997" t="str">
        <f t="shared" si="61"/>
        <v>High</v>
      </c>
      <c r="N997" s="1">
        <v>44075</v>
      </c>
      <c r="O997" s="1" t="str">
        <f>IF(YEAR(Table1[[#This Row],[customer_since]])&gt;=2023, "New",IF(YEAR(Table1[[#This Row],[customer_since]])&gt;=2021, "Medium", "Long term"))</f>
        <v>Long term</v>
      </c>
      <c r="P997">
        <v>23</v>
      </c>
      <c r="Q997" t="str">
        <f t="shared" si="62"/>
        <v>Low</v>
      </c>
      <c r="R997">
        <v>0.54</v>
      </c>
      <c r="S997" t="str">
        <f t="shared" si="63"/>
        <v>High</v>
      </c>
    </row>
    <row r="998" spans="1:19" x14ac:dyDescent="0.35">
      <c r="A998" t="s">
        <v>2248</v>
      </c>
      <c r="B998">
        <v>26</v>
      </c>
      <c r="C998" t="str">
        <f t="shared" si="60"/>
        <v>26-35</v>
      </c>
      <c r="D998" t="s">
        <v>14</v>
      </c>
      <c r="E998" t="s">
        <v>15</v>
      </c>
      <c r="F998">
        <v>61.5</v>
      </c>
      <c r="G998">
        <v>11</v>
      </c>
      <c r="H998">
        <f>Table1[[#This Row],[total_orders]]*Table1[[#This Row],[avg_order_value]]</f>
        <v>676.5</v>
      </c>
      <c r="I998">
        <v>30</v>
      </c>
      <c r="J998">
        <v>0</v>
      </c>
      <c r="K998" t="s">
        <v>19</v>
      </c>
      <c r="L998">
        <v>0</v>
      </c>
      <c r="M998" t="str">
        <f t="shared" si="61"/>
        <v>Low</v>
      </c>
      <c r="N998" s="1">
        <v>44392</v>
      </c>
      <c r="O998" s="1" t="str">
        <f>IF(YEAR(Table1[[#This Row],[customer_since]])&gt;=2023, "New",IF(YEAR(Table1[[#This Row],[customer_since]])&gt;=2021, "Medium", "Long term"))</f>
        <v>Medium</v>
      </c>
      <c r="P998">
        <v>11</v>
      </c>
      <c r="Q998" t="str">
        <f t="shared" si="62"/>
        <v>Low</v>
      </c>
      <c r="R998">
        <v>0.13</v>
      </c>
      <c r="S998" t="str">
        <f t="shared" si="63"/>
        <v>Low</v>
      </c>
    </row>
    <row r="999" spans="1:19" x14ac:dyDescent="0.35">
      <c r="A999" t="s">
        <v>2248</v>
      </c>
      <c r="B999">
        <v>33</v>
      </c>
      <c r="C999" t="str">
        <f t="shared" si="60"/>
        <v>26-35</v>
      </c>
      <c r="D999" t="s">
        <v>21</v>
      </c>
      <c r="E999" t="s">
        <v>15</v>
      </c>
      <c r="F999">
        <v>88.5</v>
      </c>
      <c r="G999">
        <v>16</v>
      </c>
      <c r="H999">
        <f>Table1[[#This Row],[total_orders]]*Table1[[#This Row],[avg_order_value]]</f>
        <v>1416</v>
      </c>
      <c r="I999">
        <v>113</v>
      </c>
      <c r="J999">
        <v>0</v>
      </c>
      <c r="K999" t="s">
        <v>16</v>
      </c>
      <c r="L999">
        <v>49.2</v>
      </c>
      <c r="M999" t="str">
        <f t="shared" si="61"/>
        <v>Medium</v>
      </c>
      <c r="N999" s="1">
        <v>45094</v>
      </c>
      <c r="O999" s="1" t="str">
        <f>IF(YEAR(Table1[[#This Row],[customer_since]])&gt;=2023, "New",IF(YEAR(Table1[[#This Row],[customer_since]])&gt;=2021, "Medium", "Long term"))</f>
        <v>New</v>
      </c>
      <c r="P999">
        <v>59</v>
      </c>
      <c r="Q999" t="str">
        <f t="shared" si="62"/>
        <v>Medium</v>
      </c>
      <c r="R999">
        <v>0.39</v>
      </c>
      <c r="S999" t="str">
        <f t="shared" si="63"/>
        <v>Medium</v>
      </c>
    </row>
    <row r="1000" spans="1:19" x14ac:dyDescent="0.35">
      <c r="A1000" t="s">
        <v>1302</v>
      </c>
      <c r="B1000">
        <v>22</v>
      </c>
      <c r="C1000" t="str">
        <f t="shared" si="60"/>
        <v>18-25</v>
      </c>
      <c r="D1000" t="s">
        <v>21</v>
      </c>
      <c r="E1000" t="s">
        <v>37</v>
      </c>
      <c r="F1000">
        <v>184.5</v>
      </c>
      <c r="G1000">
        <v>9</v>
      </c>
      <c r="H1000">
        <f>Table1[[#This Row],[total_orders]]*Table1[[#This Row],[avg_order_value]]</f>
        <v>1660.5</v>
      </c>
      <c r="I1000">
        <v>178</v>
      </c>
      <c r="J1000">
        <v>0</v>
      </c>
      <c r="K1000" t="s">
        <v>23</v>
      </c>
      <c r="L1000">
        <v>75.900000000000006</v>
      </c>
      <c r="M1000" t="str">
        <f t="shared" si="61"/>
        <v>High</v>
      </c>
      <c r="N1000" s="1">
        <v>44844</v>
      </c>
      <c r="O1000" s="1" t="str">
        <f>IF(YEAR(Table1[[#This Row],[customer_since]])&gt;=2023, "New",IF(YEAR(Table1[[#This Row],[customer_since]])&gt;=2021, "Medium", "Long term"))</f>
        <v>Medium</v>
      </c>
      <c r="P1000">
        <v>45</v>
      </c>
      <c r="Q1000" t="str">
        <f t="shared" si="62"/>
        <v>Medium</v>
      </c>
      <c r="R1000">
        <v>0.28999999999999998</v>
      </c>
      <c r="S1000" t="str">
        <f t="shared" si="63"/>
        <v>Medium</v>
      </c>
    </row>
    <row r="1001" spans="1:19" x14ac:dyDescent="0.35">
      <c r="A1001" t="s">
        <v>1302</v>
      </c>
      <c r="B1001">
        <v>51</v>
      </c>
      <c r="C1001" t="str">
        <f t="shared" si="60"/>
        <v>46-55</v>
      </c>
      <c r="D1001" t="s">
        <v>21</v>
      </c>
      <c r="E1001" t="s">
        <v>15</v>
      </c>
      <c r="F1001">
        <v>76.02</v>
      </c>
      <c r="G1001">
        <v>18</v>
      </c>
      <c r="H1001">
        <f>Table1[[#This Row],[total_orders]]*Table1[[#This Row],[avg_order_value]]</f>
        <v>1368.36</v>
      </c>
      <c r="I1001">
        <v>329</v>
      </c>
      <c r="J1001">
        <v>0</v>
      </c>
      <c r="K1001" t="s">
        <v>23</v>
      </c>
      <c r="L1001">
        <v>26.9</v>
      </c>
      <c r="M1001" t="str">
        <f t="shared" si="61"/>
        <v>Medium</v>
      </c>
      <c r="N1001" s="1">
        <v>45572</v>
      </c>
      <c r="O1001" s="1" t="str">
        <f>IF(YEAR(Table1[[#This Row],[customer_since]])&gt;=2023, "New",IF(YEAR(Table1[[#This Row],[customer_since]])&gt;=2021, "Medium", "Long term"))</f>
        <v>New</v>
      </c>
      <c r="P1001">
        <v>95</v>
      </c>
      <c r="Q1001" t="str">
        <f t="shared" si="62"/>
        <v>High</v>
      </c>
      <c r="R1001">
        <v>0.27</v>
      </c>
      <c r="S1001" t="str">
        <f t="shared" si="63"/>
        <v>Medium</v>
      </c>
    </row>
    <row r="1002" spans="1:19" x14ac:dyDescent="0.35">
      <c r="A1002" t="s">
        <v>1688</v>
      </c>
      <c r="B1002">
        <v>54</v>
      </c>
      <c r="C1002" t="str">
        <f t="shared" si="60"/>
        <v>46-55</v>
      </c>
      <c r="D1002" t="s">
        <v>21</v>
      </c>
      <c r="E1002" t="s">
        <v>44</v>
      </c>
      <c r="F1002">
        <v>12.5</v>
      </c>
      <c r="G1002">
        <v>10</v>
      </c>
      <c r="H1002">
        <f>Table1[[#This Row],[total_orders]]*Table1[[#This Row],[avg_order_value]]</f>
        <v>125</v>
      </c>
      <c r="I1002">
        <v>182</v>
      </c>
      <c r="J1002">
        <v>0</v>
      </c>
      <c r="K1002" t="s">
        <v>16</v>
      </c>
      <c r="L1002">
        <v>98.5</v>
      </c>
      <c r="M1002" t="str">
        <f t="shared" si="61"/>
        <v>High</v>
      </c>
      <c r="N1002" s="1">
        <v>44143</v>
      </c>
      <c r="O1002" s="1" t="str">
        <f>IF(YEAR(Table1[[#This Row],[customer_since]])&gt;=2023, "New",IF(YEAR(Table1[[#This Row],[customer_since]])&gt;=2021, "Medium", "Long term"))</f>
        <v>Long term</v>
      </c>
      <c r="P1002">
        <v>24</v>
      </c>
      <c r="Q1002" t="str">
        <f t="shared" si="62"/>
        <v>Low</v>
      </c>
      <c r="R1002">
        <v>0.31</v>
      </c>
      <c r="S1002" t="str">
        <f t="shared" si="63"/>
        <v>Medium</v>
      </c>
    </row>
    <row r="1003" spans="1:19" x14ac:dyDescent="0.35">
      <c r="A1003" t="s">
        <v>1819</v>
      </c>
      <c r="B1003">
        <v>73</v>
      </c>
      <c r="C1003" t="str">
        <f t="shared" si="60"/>
        <v>66-69</v>
      </c>
      <c r="D1003" t="s">
        <v>14</v>
      </c>
      <c r="E1003" t="s">
        <v>22</v>
      </c>
      <c r="F1003">
        <v>88.61</v>
      </c>
      <c r="G1003">
        <v>7</v>
      </c>
      <c r="H1003">
        <f>Table1[[#This Row],[total_orders]]*Table1[[#This Row],[avg_order_value]]</f>
        <v>620.27</v>
      </c>
      <c r="I1003">
        <v>355</v>
      </c>
      <c r="J1003">
        <v>0</v>
      </c>
      <c r="K1003" t="s">
        <v>19</v>
      </c>
      <c r="L1003">
        <v>48.6</v>
      </c>
      <c r="M1003" t="str">
        <f t="shared" si="61"/>
        <v>Medium</v>
      </c>
      <c r="N1003" s="1">
        <v>44606</v>
      </c>
      <c r="O1003" s="1" t="str">
        <f>IF(YEAR(Table1[[#This Row],[customer_since]])&gt;=2023, "New",IF(YEAR(Table1[[#This Row],[customer_since]])&gt;=2021, "Medium", "Long term"))</f>
        <v>Medium</v>
      </c>
      <c r="P1003">
        <v>63</v>
      </c>
      <c r="Q1003" t="str">
        <f t="shared" si="62"/>
        <v>Medium</v>
      </c>
      <c r="R1003">
        <v>0.23</v>
      </c>
      <c r="S1003" t="str">
        <f t="shared" si="63"/>
        <v>Medium</v>
      </c>
    </row>
    <row r="1004" spans="1:19" x14ac:dyDescent="0.35">
      <c r="A1004" t="s">
        <v>1819</v>
      </c>
      <c r="B1004">
        <v>18</v>
      </c>
      <c r="C1004" t="str">
        <f t="shared" si="60"/>
        <v>18-25</v>
      </c>
      <c r="D1004" t="s">
        <v>14</v>
      </c>
      <c r="E1004" t="s">
        <v>35</v>
      </c>
      <c r="F1004">
        <v>98.55</v>
      </c>
      <c r="G1004">
        <v>11</v>
      </c>
      <c r="H1004">
        <f>Table1[[#This Row],[total_orders]]*Table1[[#This Row],[avg_order_value]]</f>
        <v>1084.05</v>
      </c>
      <c r="I1004">
        <v>293</v>
      </c>
      <c r="J1004">
        <v>0</v>
      </c>
      <c r="K1004" t="s">
        <v>40</v>
      </c>
      <c r="L1004">
        <v>19.600000000000001</v>
      </c>
      <c r="M1004" t="str">
        <f t="shared" si="61"/>
        <v>Low</v>
      </c>
      <c r="N1004" s="1">
        <v>44141</v>
      </c>
      <c r="O1004" s="1" t="str">
        <f>IF(YEAR(Table1[[#This Row],[customer_since]])&gt;=2023, "New",IF(YEAR(Table1[[#This Row],[customer_since]])&gt;=2021, "Medium", "Long term"))</f>
        <v>Long term</v>
      </c>
      <c r="P1004">
        <v>18</v>
      </c>
      <c r="Q1004" t="str">
        <f t="shared" si="62"/>
        <v>Low</v>
      </c>
      <c r="R1004">
        <v>0.28999999999999998</v>
      </c>
      <c r="S1004" t="str">
        <f t="shared" si="63"/>
        <v>Medium</v>
      </c>
    </row>
    <row r="1005" spans="1:19" x14ac:dyDescent="0.35">
      <c r="A1005" t="s">
        <v>798</v>
      </c>
      <c r="B1005">
        <v>37</v>
      </c>
      <c r="C1005" t="str">
        <f t="shared" si="60"/>
        <v>36-45</v>
      </c>
      <c r="D1005" t="s">
        <v>14</v>
      </c>
      <c r="E1005" t="s">
        <v>15</v>
      </c>
      <c r="F1005">
        <v>155.68</v>
      </c>
      <c r="G1005">
        <v>10</v>
      </c>
      <c r="H1005">
        <f>Table1[[#This Row],[total_orders]]*Table1[[#This Row],[avg_order_value]]</f>
        <v>1556.8000000000002</v>
      </c>
      <c r="I1005">
        <v>216</v>
      </c>
      <c r="J1005">
        <v>0</v>
      </c>
      <c r="K1005" t="s">
        <v>29</v>
      </c>
      <c r="L1005">
        <v>26.6</v>
      </c>
      <c r="M1005" t="str">
        <f t="shared" si="61"/>
        <v>Medium</v>
      </c>
      <c r="N1005" s="1">
        <v>44956</v>
      </c>
      <c r="O1005" s="1" t="str">
        <f>IF(YEAR(Table1[[#This Row],[customer_since]])&gt;=2023, "New",IF(YEAR(Table1[[#This Row],[customer_since]])&gt;=2021, "Medium", "Long term"))</f>
        <v>New</v>
      </c>
      <c r="P1005">
        <v>97</v>
      </c>
      <c r="Q1005" t="str">
        <f t="shared" si="62"/>
        <v>High</v>
      </c>
      <c r="R1005">
        <v>0.36</v>
      </c>
      <c r="S1005" t="str">
        <f t="shared" si="63"/>
        <v>Medium</v>
      </c>
    </row>
    <row r="1006" spans="1:19" x14ac:dyDescent="0.35">
      <c r="A1006" t="s">
        <v>798</v>
      </c>
      <c r="B1006">
        <v>72</v>
      </c>
      <c r="C1006" t="str">
        <f t="shared" si="60"/>
        <v>66-69</v>
      </c>
      <c r="D1006" t="s">
        <v>14</v>
      </c>
      <c r="E1006" t="s">
        <v>37</v>
      </c>
      <c r="G1006">
        <v>11</v>
      </c>
      <c r="H1006">
        <f>Table1[[#This Row],[total_orders]]*Table1[[#This Row],[avg_order_value]]</f>
        <v>0</v>
      </c>
      <c r="I1006">
        <v>30</v>
      </c>
      <c r="J1006">
        <v>0</v>
      </c>
      <c r="K1006" t="s">
        <v>29</v>
      </c>
      <c r="L1006">
        <v>64.599999999999994</v>
      </c>
      <c r="M1006" t="str">
        <f t="shared" si="61"/>
        <v>High</v>
      </c>
      <c r="N1006" s="1">
        <v>44894</v>
      </c>
      <c r="O1006" s="1" t="str">
        <f>IF(YEAR(Table1[[#This Row],[customer_since]])&gt;=2023, "New",IF(YEAR(Table1[[#This Row],[customer_since]])&gt;=2021, "Medium", "Long term"))</f>
        <v>Medium</v>
      </c>
      <c r="P1006">
        <v>44</v>
      </c>
      <c r="Q1006" t="str">
        <f t="shared" si="62"/>
        <v>Medium</v>
      </c>
      <c r="R1006">
        <v>0.22</v>
      </c>
      <c r="S1006" t="str">
        <f t="shared" si="63"/>
        <v>Medium</v>
      </c>
    </row>
    <row r="1007" spans="1:19" x14ac:dyDescent="0.35">
      <c r="A1007" t="s">
        <v>798</v>
      </c>
      <c r="B1007">
        <v>23</v>
      </c>
      <c r="C1007" t="str">
        <f t="shared" si="60"/>
        <v>18-25</v>
      </c>
      <c r="D1007" t="s">
        <v>21</v>
      </c>
      <c r="E1007" t="s">
        <v>18</v>
      </c>
      <c r="F1007">
        <v>58.03</v>
      </c>
      <c r="G1007">
        <v>7</v>
      </c>
      <c r="H1007">
        <f>Table1[[#This Row],[total_orders]]*Table1[[#This Row],[avg_order_value]]</f>
        <v>406.21000000000004</v>
      </c>
      <c r="I1007">
        <v>50</v>
      </c>
      <c r="J1007">
        <v>0</v>
      </c>
      <c r="K1007" t="s">
        <v>19</v>
      </c>
      <c r="L1007">
        <v>28.3</v>
      </c>
      <c r="M1007" t="str">
        <f t="shared" si="61"/>
        <v>Medium</v>
      </c>
      <c r="N1007" s="1">
        <v>44342</v>
      </c>
      <c r="O1007" s="1" t="str">
        <f>IF(YEAR(Table1[[#This Row],[customer_since]])&gt;=2023, "New",IF(YEAR(Table1[[#This Row],[customer_since]])&gt;=2021, "Medium", "Long term"))</f>
        <v>Medium</v>
      </c>
      <c r="P1007">
        <v>78</v>
      </c>
      <c r="Q1007" t="str">
        <f t="shared" si="62"/>
        <v>High</v>
      </c>
      <c r="R1007">
        <v>0.28999999999999998</v>
      </c>
      <c r="S1007" t="str">
        <f t="shared" si="63"/>
        <v>Medium</v>
      </c>
    </row>
    <row r="1008" spans="1:19" x14ac:dyDescent="0.35">
      <c r="A1008" t="s">
        <v>2275</v>
      </c>
      <c r="B1008">
        <v>45</v>
      </c>
      <c r="C1008" t="str">
        <f t="shared" si="60"/>
        <v>36-45</v>
      </c>
      <c r="D1008" t="s">
        <v>21</v>
      </c>
      <c r="E1008" t="s">
        <v>37</v>
      </c>
      <c r="F1008">
        <v>79.010000000000005</v>
      </c>
      <c r="G1008">
        <v>11</v>
      </c>
      <c r="H1008">
        <f>Table1[[#This Row],[total_orders]]*Table1[[#This Row],[avg_order_value]]</f>
        <v>869.11</v>
      </c>
      <c r="I1008">
        <v>238</v>
      </c>
      <c r="J1008">
        <v>0</v>
      </c>
      <c r="K1008" t="s">
        <v>23</v>
      </c>
      <c r="L1008">
        <v>40.6</v>
      </c>
      <c r="M1008" t="str">
        <f t="shared" si="61"/>
        <v>Medium</v>
      </c>
      <c r="N1008" s="1">
        <v>44888</v>
      </c>
      <c r="O1008" s="1" t="str">
        <f>IF(YEAR(Table1[[#This Row],[customer_since]])&gt;=2023, "New",IF(YEAR(Table1[[#This Row],[customer_since]])&gt;=2021, "Medium", "Long term"))</f>
        <v>Medium</v>
      </c>
      <c r="P1008">
        <v>29</v>
      </c>
      <c r="Q1008" t="str">
        <f t="shared" si="62"/>
        <v>Low</v>
      </c>
      <c r="R1008">
        <v>0.2</v>
      </c>
      <c r="S1008" t="str">
        <f t="shared" si="63"/>
        <v>Low</v>
      </c>
    </row>
    <row r="1009" spans="1:19" x14ac:dyDescent="0.35">
      <c r="A1009" t="s">
        <v>3043</v>
      </c>
      <c r="B1009">
        <v>33</v>
      </c>
      <c r="C1009" t="str">
        <f t="shared" si="60"/>
        <v>26-35</v>
      </c>
      <c r="D1009" t="s">
        <v>21</v>
      </c>
      <c r="E1009" t="s">
        <v>28</v>
      </c>
      <c r="F1009">
        <v>297.56</v>
      </c>
      <c r="G1009">
        <v>7</v>
      </c>
      <c r="H1009">
        <f>Table1[[#This Row],[total_orders]]*Table1[[#This Row],[avg_order_value]]</f>
        <v>2082.92</v>
      </c>
      <c r="I1009">
        <v>136</v>
      </c>
      <c r="J1009">
        <v>0</v>
      </c>
      <c r="K1009" t="s">
        <v>23</v>
      </c>
      <c r="L1009">
        <v>65.2</v>
      </c>
      <c r="M1009" t="str">
        <f t="shared" si="61"/>
        <v>High</v>
      </c>
      <c r="N1009" s="1">
        <v>45548</v>
      </c>
      <c r="O1009" s="1" t="str">
        <f>IF(YEAR(Table1[[#This Row],[customer_since]])&gt;=2023, "New",IF(YEAR(Table1[[#This Row],[customer_since]])&gt;=2021, "Medium", "Long term"))</f>
        <v>New</v>
      </c>
      <c r="P1009">
        <v>76</v>
      </c>
      <c r="Q1009" t="str">
        <f t="shared" si="62"/>
        <v>High</v>
      </c>
      <c r="R1009">
        <v>0.2</v>
      </c>
      <c r="S1009" t="str">
        <f t="shared" si="63"/>
        <v>Low</v>
      </c>
    </row>
    <row r="1010" spans="1:19" x14ac:dyDescent="0.35">
      <c r="A1010" t="s">
        <v>605</v>
      </c>
      <c r="B1010">
        <v>33</v>
      </c>
      <c r="C1010" t="str">
        <f t="shared" si="60"/>
        <v>26-35</v>
      </c>
      <c r="D1010" t="s">
        <v>14</v>
      </c>
      <c r="E1010" t="s">
        <v>50</v>
      </c>
      <c r="F1010">
        <v>17.86</v>
      </c>
      <c r="G1010">
        <v>9</v>
      </c>
      <c r="H1010">
        <f>Table1[[#This Row],[total_orders]]*Table1[[#This Row],[avg_order_value]]</f>
        <v>160.74</v>
      </c>
      <c r="I1010">
        <v>267</v>
      </c>
      <c r="J1010">
        <v>0</v>
      </c>
      <c r="K1010" t="s">
        <v>40</v>
      </c>
      <c r="L1010">
        <v>54.8</v>
      </c>
      <c r="M1010" t="str">
        <f t="shared" si="61"/>
        <v>High</v>
      </c>
      <c r="N1010" s="1">
        <v>44514</v>
      </c>
      <c r="O1010" s="1" t="str">
        <f>IF(YEAR(Table1[[#This Row],[customer_since]])&gt;=2023, "New",IF(YEAR(Table1[[#This Row],[customer_since]])&gt;=2021, "Medium", "Long term"))</f>
        <v>Medium</v>
      </c>
      <c r="P1010">
        <v>4</v>
      </c>
      <c r="Q1010" t="str">
        <f t="shared" si="62"/>
        <v>Low</v>
      </c>
      <c r="R1010">
        <v>0.24</v>
      </c>
      <c r="S1010" t="str">
        <f t="shared" si="63"/>
        <v>Medium</v>
      </c>
    </row>
    <row r="1011" spans="1:19" x14ac:dyDescent="0.35">
      <c r="A1011" t="s">
        <v>340</v>
      </c>
      <c r="B1011">
        <v>18</v>
      </c>
      <c r="C1011" t="str">
        <f t="shared" si="60"/>
        <v>18-25</v>
      </c>
      <c r="D1011" t="s">
        <v>21</v>
      </c>
      <c r="E1011" t="s">
        <v>22</v>
      </c>
      <c r="F1011">
        <v>203.85</v>
      </c>
      <c r="G1011">
        <v>8</v>
      </c>
      <c r="H1011">
        <f>Table1[[#This Row],[total_orders]]*Table1[[#This Row],[avg_order_value]]</f>
        <v>1630.8</v>
      </c>
      <c r="I1011">
        <v>197</v>
      </c>
      <c r="J1011">
        <v>0</v>
      </c>
      <c r="K1011" t="s">
        <v>29</v>
      </c>
      <c r="L1011">
        <v>81.900000000000006</v>
      </c>
      <c r="M1011" t="str">
        <f t="shared" si="61"/>
        <v>High</v>
      </c>
      <c r="N1011" s="1">
        <v>44012</v>
      </c>
      <c r="O1011" s="1" t="str">
        <f>IF(YEAR(Table1[[#This Row],[customer_since]])&gt;=2023, "New",IF(YEAR(Table1[[#This Row],[customer_since]])&gt;=2021, "Medium", "Long term"))</f>
        <v>Long term</v>
      </c>
      <c r="P1011">
        <v>15</v>
      </c>
      <c r="Q1011" t="str">
        <f t="shared" si="62"/>
        <v>Low</v>
      </c>
      <c r="R1011">
        <v>0.23</v>
      </c>
      <c r="S1011" t="str">
        <f t="shared" si="63"/>
        <v>Medium</v>
      </c>
    </row>
    <row r="1012" spans="1:19" x14ac:dyDescent="0.35">
      <c r="A1012" t="s">
        <v>2235</v>
      </c>
      <c r="B1012">
        <v>23</v>
      </c>
      <c r="C1012" t="str">
        <f t="shared" si="60"/>
        <v>18-25</v>
      </c>
      <c r="D1012" t="s">
        <v>14</v>
      </c>
      <c r="E1012" t="s">
        <v>22</v>
      </c>
      <c r="F1012">
        <v>93.34</v>
      </c>
      <c r="G1012">
        <v>14</v>
      </c>
      <c r="H1012">
        <f>Table1[[#This Row],[total_orders]]*Table1[[#This Row],[avg_order_value]]</f>
        <v>1306.76</v>
      </c>
      <c r="I1012">
        <v>312</v>
      </c>
      <c r="J1012">
        <v>0</v>
      </c>
      <c r="K1012" t="s">
        <v>40</v>
      </c>
      <c r="L1012">
        <v>23.2</v>
      </c>
      <c r="M1012" t="str">
        <f t="shared" si="61"/>
        <v>Medium</v>
      </c>
      <c r="N1012" s="1">
        <v>44524</v>
      </c>
      <c r="O1012" s="1" t="str">
        <f>IF(YEAR(Table1[[#This Row],[customer_since]])&gt;=2023, "New",IF(YEAR(Table1[[#This Row],[customer_since]])&gt;=2021, "Medium", "Long term"))</f>
        <v>Medium</v>
      </c>
      <c r="P1012">
        <v>53</v>
      </c>
      <c r="Q1012" t="str">
        <f t="shared" si="62"/>
        <v>Medium</v>
      </c>
      <c r="R1012">
        <v>0.28000000000000003</v>
      </c>
      <c r="S1012" t="str">
        <f t="shared" si="63"/>
        <v>Medium</v>
      </c>
    </row>
    <row r="1013" spans="1:19" x14ac:dyDescent="0.35">
      <c r="A1013" t="s">
        <v>230</v>
      </c>
      <c r="B1013">
        <v>35</v>
      </c>
      <c r="C1013" t="str">
        <f t="shared" si="60"/>
        <v>26-35</v>
      </c>
      <c r="D1013" t="s">
        <v>25</v>
      </c>
      <c r="E1013" t="s">
        <v>44</v>
      </c>
      <c r="F1013">
        <v>131.69999999999999</v>
      </c>
      <c r="G1013">
        <v>14</v>
      </c>
      <c r="H1013">
        <f>Table1[[#This Row],[total_orders]]*Table1[[#This Row],[avg_order_value]]</f>
        <v>1843.7999999999997</v>
      </c>
      <c r="I1013">
        <v>6</v>
      </c>
      <c r="J1013">
        <v>0</v>
      </c>
      <c r="K1013" t="s">
        <v>19</v>
      </c>
      <c r="L1013">
        <v>67.3</v>
      </c>
      <c r="M1013" t="str">
        <f t="shared" si="61"/>
        <v>High</v>
      </c>
      <c r="N1013" s="1">
        <v>44654</v>
      </c>
      <c r="O1013" s="1" t="str">
        <f>IF(YEAR(Table1[[#This Row],[customer_since]])&gt;=2023, "New",IF(YEAR(Table1[[#This Row],[customer_since]])&gt;=2021, "Medium", "Long term"))</f>
        <v>Medium</v>
      </c>
      <c r="P1013">
        <v>90</v>
      </c>
      <c r="Q1013" t="str">
        <f t="shared" si="62"/>
        <v>High</v>
      </c>
      <c r="R1013">
        <v>0.38</v>
      </c>
      <c r="S1013" t="str">
        <f t="shared" si="63"/>
        <v>Medium</v>
      </c>
    </row>
    <row r="1014" spans="1:19" x14ac:dyDescent="0.35">
      <c r="A1014" t="s">
        <v>2168</v>
      </c>
      <c r="B1014">
        <v>47</v>
      </c>
      <c r="C1014" t="str">
        <f t="shared" si="60"/>
        <v>46-55</v>
      </c>
      <c r="D1014" t="s">
        <v>14</v>
      </c>
      <c r="E1014" t="s">
        <v>15</v>
      </c>
      <c r="F1014">
        <v>64.33</v>
      </c>
      <c r="G1014">
        <v>12</v>
      </c>
      <c r="H1014">
        <f>Table1[[#This Row],[total_orders]]*Table1[[#This Row],[avg_order_value]]</f>
        <v>771.96</v>
      </c>
      <c r="I1014">
        <v>204</v>
      </c>
      <c r="J1014">
        <v>0</v>
      </c>
      <c r="K1014" t="s">
        <v>19</v>
      </c>
      <c r="L1014">
        <v>30.3</v>
      </c>
      <c r="M1014" t="str">
        <f t="shared" si="61"/>
        <v>Medium</v>
      </c>
      <c r="N1014" s="1">
        <v>45401</v>
      </c>
      <c r="O1014" s="1" t="str">
        <f>IF(YEAR(Table1[[#This Row],[customer_since]])&gt;=2023, "New",IF(YEAR(Table1[[#This Row],[customer_since]])&gt;=2021, "Medium", "Long term"))</f>
        <v>New</v>
      </c>
      <c r="P1014">
        <v>10</v>
      </c>
      <c r="Q1014" t="str">
        <f t="shared" si="62"/>
        <v>Low</v>
      </c>
      <c r="R1014">
        <v>0.54</v>
      </c>
      <c r="S1014" t="str">
        <f t="shared" si="63"/>
        <v>High</v>
      </c>
    </row>
    <row r="1015" spans="1:19" x14ac:dyDescent="0.35">
      <c r="A1015" t="s">
        <v>3239</v>
      </c>
      <c r="B1015">
        <v>23</v>
      </c>
      <c r="C1015" t="str">
        <f t="shared" si="60"/>
        <v>18-25</v>
      </c>
      <c r="D1015" t="s">
        <v>21</v>
      </c>
      <c r="E1015" t="s">
        <v>44</v>
      </c>
      <c r="G1015">
        <v>12</v>
      </c>
      <c r="H1015">
        <f>Table1[[#This Row],[total_orders]]*Table1[[#This Row],[avg_order_value]]</f>
        <v>0</v>
      </c>
      <c r="I1015">
        <v>151</v>
      </c>
      <c r="J1015">
        <v>0</v>
      </c>
      <c r="K1015" t="s">
        <v>29</v>
      </c>
      <c r="L1015">
        <v>86.4</v>
      </c>
      <c r="M1015" t="str">
        <f t="shared" si="61"/>
        <v>High</v>
      </c>
      <c r="N1015" s="1">
        <v>44878</v>
      </c>
      <c r="O1015" s="1" t="str">
        <f>IF(YEAR(Table1[[#This Row],[customer_since]])&gt;=2023, "New",IF(YEAR(Table1[[#This Row],[customer_since]])&gt;=2021, "Medium", "Long term"))</f>
        <v>Medium</v>
      </c>
      <c r="P1015">
        <v>82</v>
      </c>
      <c r="Q1015" t="str">
        <f t="shared" si="62"/>
        <v>High</v>
      </c>
      <c r="R1015">
        <v>0.43</v>
      </c>
      <c r="S1015" t="str">
        <f t="shared" si="63"/>
        <v>Medium</v>
      </c>
    </row>
    <row r="1016" spans="1:19" x14ac:dyDescent="0.35">
      <c r="A1016" t="s">
        <v>2673</v>
      </c>
      <c r="B1016">
        <v>51</v>
      </c>
      <c r="C1016" t="str">
        <f t="shared" si="60"/>
        <v>46-55</v>
      </c>
      <c r="D1016" t="s">
        <v>21</v>
      </c>
      <c r="E1016" t="s">
        <v>28</v>
      </c>
      <c r="F1016">
        <v>209.81</v>
      </c>
      <c r="G1016">
        <v>8</v>
      </c>
      <c r="H1016">
        <f>Table1[[#This Row],[total_orders]]*Table1[[#This Row],[avg_order_value]]</f>
        <v>1678.48</v>
      </c>
      <c r="I1016">
        <v>129</v>
      </c>
      <c r="J1016">
        <v>0</v>
      </c>
      <c r="K1016" t="s">
        <v>16</v>
      </c>
      <c r="L1016">
        <v>13.3</v>
      </c>
      <c r="M1016" t="str">
        <f t="shared" si="61"/>
        <v>Low</v>
      </c>
      <c r="N1016" s="1">
        <v>44570</v>
      </c>
      <c r="O1016" s="1" t="str">
        <f>IF(YEAR(Table1[[#This Row],[customer_since]])&gt;=2023, "New",IF(YEAR(Table1[[#This Row],[customer_since]])&gt;=2021, "Medium", "Long term"))</f>
        <v>Medium</v>
      </c>
      <c r="P1016">
        <v>82</v>
      </c>
      <c r="Q1016" t="str">
        <f t="shared" si="62"/>
        <v>High</v>
      </c>
      <c r="R1016">
        <v>0.23</v>
      </c>
      <c r="S1016" t="str">
        <f t="shared" si="63"/>
        <v>Medium</v>
      </c>
    </row>
    <row r="1017" spans="1:19" x14ac:dyDescent="0.35">
      <c r="A1017" t="s">
        <v>562</v>
      </c>
      <c r="B1017">
        <v>43</v>
      </c>
      <c r="C1017" t="str">
        <f t="shared" si="60"/>
        <v>36-45</v>
      </c>
      <c r="D1017" t="s">
        <v>14</v>
      </c>
      <c r="E1017" t="s">
        <v>50</v>
      </c>
      <c r="F1017">
        <v>101.52</v>
      </c>
      <c r="G1017">
        <v>13</v>
      </c>
      <c r="H1017">
        <f>Table1[[#This Row],[total_orders]]*Table1[[#This Row],[avg_order_value]]</f>
        <v>1319.76</v>
      </c>
      <c r="I1017">
        <v>154</v>
      </c>
      <c r="J1017">
        <v>0</v>
      </c>
      <c r="K1017" t="s">
        <v>19</v>
      </c>
      <c r="L1017">
        <v>52.8</v>
      </c>
      <c r="M1017" t="str">
        <f t="shared" si="61"/>
        <v>High</v>
      </c>
      <c r="N1017" s="1">
        <v>45037</v>
      </c>
      <c r="O1017" s="1" t="str">
        <f>IF(YEAR(Table1[[#This Row],[customer_since]])&gt;=2023, "New",IF(YEAR(Table1[[#This Row],[customer_since]])&gt;=2021, "Medium", "Long term"))</f>
        <v>New</v>
      </c>
      <c r="P1017">
        <v>29</v>
      </c>
      <c r="Q1017" t="str">
        <f t="shared" si="62"/>
        <v>Low</v>
      </c>
      <c r="R1017">
        <v>0.36</v>
      </c>
      <c r="S1017" t="str">
        <f t="shared" si="63"/>
        <v>Medium</v>
      </c>
    </row>
    <row r="1018" spans="1:19" x14ac:dyDescent="0.35">
      <c r="A1018" t="s">
        <v>186</v>
      </c>
      <c r="B1018">
        <v>62</v>
      </c>
      <c r="C1018" t="str">
        <f t="shared" si="60"/>
        <v>55-65</v>
      </c>
      <c r="D1018" t="s">
        <v>21</v>
      </c>
      <c r="E1018" t="s">
        <v>52</v>
      </c>
      <c r="G1018">
        <v>7</v>
      </c>
      <c r="H1018">
        <f>Table1[[#This Row],[total_orders]]*Table1[[#This Row],[avg_order_value]]</f>
        <v>0</v>
      </c>
      <c r="I1018">
        <v>300</v>
      </c>
      <c r="J1018">
        <v>0</v>
      </c>
      <c r="K1018" t="s">
        <v>16</v>
      </c>
      <c r="L1018">
        <v>31.8</v>
      </c>
      <c r="M1018" t="str">
        <f t="shared" si="61"/>
        <v>Medium</v>
      </c>
      <c r="N1018" s="1">
        <v>44440</v>
      </c>
      <c r="O1018" s="1" t="str">
        <f>IF(YEAR(Table1[[#This Row],[customer_since]])&gt;=2023, "New",IF(YEAR(Table1[[#This Row],[customer_since]])&gt;=2021, "Medium", "Long term"))</f>
        <v>Medium</v>
      </c>
      <c r="P1018">
        <v>59</v>
      </c>
      <c r="Q1018" t="str">
        <f t="shared" si="62"/>
        <v>Medium</v>
      </c>
      <c r="R1018">
        <v>0.13</v>
      </c>
      <c r="S1018" t="str">
        <f t="shared" si="63"/>
        <v>Low</v>
      </c>
    </row>
    <row r="1019" spans="1:19" x14ac:dyDescent="0.35">
      <c r="A1019" t="s">
        <v>918</v>
      </c>
      <c r="B1019">
        <v>46</v>
      </c>
      <c r="C1019" t="str">
        <f t="shared" si="60"/>
        <v>46-55</v>
      </c>
      <c r="D1019" t="s">
        <v>14</v>
      </c>
      <c r="E1019" t="s">
        <v>52</v>
      </c>
      <c r="F1019">
        <v>69.8</v>
      </c>
      <c r="G1019">
        <v>9</v>
      </c>
      <c r="H1019">
        <f>Table1[[#This Row],[total_orders]]*Table1[[#This Row],[avg_order_value]]</f>
        <v>628.19999999999993</v>
      </c>
      <c r="I1019">
        <v>252</v>
      </c>
      <c r="J1019">
        <v>0</v>
      </c>
      <c r="K1019" t="s">
        <v>16</v>
      </c>
      <c r="L1019">
        <v>20.6</v>
      </c>
      <c r="M1019" t="str">
        <f t="shared" si="61"/>
        <v>Medium</v>
      </c>
      <c r="N1019" s="1">
        <v>44294</v>
      </c>
      <c r="O1019" s="1" t="str">
        <f>IF(YEAR(Table1[[#This Row],[customer_since]])&gt;=2023, "New",IF(YEAR(Table1[[#This Row],[customer_since]])&gt;=2021, "Medium", "Long term"))</f>
        <v>Medium</v>
      </c>
      <c r="P1019">
        <v>67</v>
      </c>
      <c r="Q1019" t="str">
        <f t="shared" si="62"/>
        <v>High</v>
      </c>
      <c r="R1019">
        <v>0.17</v>
      </c>
      <c r="S1019" t="str">
        <f t="shared" si="63"/>
        <v>Low</v>
      </c>
    </row>
    <row r="1020" spans="1:19" x14ac:dyDescent="0.35">
      <c r="A1020" t="s">
        <v>918</v>
      </c>
      <c r="B1020">
        <v>33</v>
      </c>
      <c r="C1020" t="str">
        <f t="shared" si="60"/>
        <v>26-35</v>
      </c>
      <c r="D1020" t="s">
        <v>21</v>
      </c>
      <c r="E1020" t="s">
        <v>35</v>
      </c>
      <c r="F1020">
        <v>142.12</v>
      </c>
      <c r="G1020">
        <v>8</v>
      </c>
      <c r="H1020">
        <f>Table1[[#This Row],[total_orders]]*Table1[[#This Row],[avg_order_value]]</f>
        <v>1136.96</v>
      </c>
      <c r="I1020">
        <v>96</v>
      </c>
      <c r="J1020">
        <v>0</v>
      </c>
      <c r="K1020" t="s">
        <v>16</v>
      </c>
      <c r="L1020">
        <v>82.8</v>
      </c>
      <c r="M1020" t="str">
        <f t="shared" si="61"/>
        <v>High</v>
      </c>
      <c r="N1020" s="1">
        <v>44989</v>
      </c>
      <c r="O1020" s="1" t="str">
        <f>IF(YEAR(Table1[[#This Row],[customer_since]])&gt;=2023, "New",IF(YEAR(Table1[[#This Row],[customer_since]])&gt;=2021, "Medium", "Long term"))</f>
        <v>New</v>
      </c>
      <c r="P1020">
        <v>63</v>
      </c>
      <c r="Q1020" t="str">
        <f t="shared" si="62"/>
        <v>Medium</v>
      </c>
      <c r="R1020">
        <v>0.12</v>
      </c>
      <c r="S1020" t="str">
        <f t="shared" si="63"/>
        <v>Low</v>
      </c>
    </row>
    <row r="1021" spans="1:19" x14ac:dyDescent="0.35">
      <c r="A1021" t="s">
        <v>2739</v>
      </c>
      <c r="B1021">
        <v>39</v>
      </c>
      <c r="C1021" t="str">
        <f t="shared" si="60"/>
        <v>36-45</v>
      </c>
      <c r="D1021" t="s">
        <v>14</v>
      </c>
      <c r="E1021" t="s">
        <v>50</v>
      </c>
      <c r="F1021">
        <v>121.71</v>
      </c>
      <c r="G1021">
        <v>12</v>
      </c>
      <c r="H1021">
        <f>Table1[[#This Row],[total_orders]]*Table1[[#This Row],[avg_order_value]]</f>
        <v>1460.52</v>
      </c>
      <c r="I1021">
        <v>255</v>
      </c>
      <c r="J1021">
        <v>0</v>
      </c>
      <c r="K1021" t="s">
        <v>16</v>
      </c>
      <c r="L1021">
        <v>42.1</v>
      </c>
      <c r="M1021" t="str">
        <f t="shared" si="61"/>
        <v>Medium</v>
      </c>
      <c r="N1021" s="1">
        <v>44021</v>
      </c>
      <c r="O1021" s="1" t="str">
        <f>IF(YEAR(Table1[[#This Row],[customer_since]])&gt;=2023, "New",IF(YEAR(Table1[[#This Row],[customer_since]])&gt;=2021, "Medium", "Long term"))</f>
        <v>Long term</v>
      </c>
      <c r="P1021">
        <v>88</v>
      </c>
      <c r="Q1021" t="str">
        <f t="shared" si="62"/>
        <v>High</v>
      </c>
      <c r="R1021">
        <v>0.31</v>
      </c>
      <c r="S1021" t="str">
        <f t="shared" si="63"/>
        <v>Medium</v>
      </c>
    </row>
    <row r="1022" spans="1:19" x14ac:dyDescent="0.35">
      <c r="A1022" t="s">
        <v>2242</v>
      </c>
      <c r="B1022">
        <v>24</v>
      </c>
      <c r="C1022" t="str">
        <f t="shared" si="60"/>
        <v>18-25</v>
      </c>
      <c r="D1022" t="s">
        <v>14</v>
      </c>
      <c r="E1022" t="s">
        <v>18</v>
      </c>
      <c r="G1022">
        <v>6</v>
      </c>
      <c r="H1022">
        <f>Table1[[#This Row],[total_orders]]*Table1[[#This Row],[avg_order_value]]</f>
        <v>0</v>
      </c>
      <c r="I1022">
        <v>168</v>
      </c>
      <c r="J1022">
        <v>0</v>
      </c>
      <c r="K1022" t="s">
        <v>23</v>
      </c>
      <c r="L1022">
        <v>85.4</v>
      </c>
      <c r="M1022" t="str">
        <f t="shared" si="61"/>
        <v>High</v>
      </c>
      <c r="N1022" s="1">
        <v>45550</v>
      </c>
      <c r="O1022" s="1" t="str">
        <f>IF(YEAR(Table1[[#This Row],[customer_since]])&gt;=2023, "New",IF(YEAR(Table1[[#This Row],[customer_since]])&gt;=2021, "Medium", "Long term"))</f>
        <v>New</v>
      </c>
      <c r="P1022">
        <v>71</v>
      </c>
      <c r="Q1022" t="str">
        <f t="shared" si="62"/>
        <v>High</v>
      </c>
      <c r="R1022">
        <v>0.19</v>
      </c>
      <c r="S1022" t="str">
        <f t="shared" si="63"/>
        <v>Low</v>
      </c>
    </row>
    <row r="1023" spans="1:19" x14ac:dyDescent="0.35">
      <c r="A1023" t="s">
        <v>3108</v>
      </c>
      <c r="B1023">
        <v>60</v>
      </c>
      <c r="C1023" t="str">
        <f t="shared" si="60"/>
        <v>55-65</v>
      </c>
      <c r="D1023" t="s">
        <v>14</v>
      </c>
      <c r="E1023" t="s">
        <v>35</v>
      </c>
      <c r="F1023">
        <v>57.8</v>
      </c>
      <c r="G1023">
        <v>10</v>
      </c>
      <c r="H1023">
        <f>Table1[[#This Row],[total_orders]]*Table1[[#This Row],[avg_order_value]]</f>
        <v>578</v>
      </c>
      <c r="I1023">
        <v>114</v>
      </c>
      <c r="J1023">
        <v>0</v>
      </c>
      <c r="K1023" t="s">
        <v>19</v>
      </c>
      <c r="L1023">
        <v>18.8</v>
      </c>
      <c r="M1023" t="str">
        <f t="shared" si="61"/>
        <v>Low</v>
      </c>
      <c r="N1023" s="1">
        <v>45234</v>
      </c>
      <c r="O1023" s="1" t="str">
        <f>IF(YEAR(Table1[[#This Row],[customer_since]])&gt;=2023, "New",IF(YEAR(Table1[[#This Row],[customer_since]])&gt;=2021, "Medium", "Long term"))</f>
        <v>New</v>
      </c>
      <c r="P1023">
        <v>33</v>
      </c>
      <c r="Q1023" t="str">
        <f t="shared" si="62"/>
        <v>Low</v>
      </c>
      <c r="R1023">
        <v>0.18</v>
      </c>
      <c r="S1023" t="str">
        <f t="shared" si="63"/>
        <v>Low</v>
      </c>
    </row>
    <row r="1024" spans="1:19" x14ac:dyDescent="0.35">
      <c r="A1024" t="s">
        <v>3474</v>
      </c>
      <c r="B1024">
        <v>51</v>
      </c>
      <c r="C1024" t="str">
        <f t="shared" si="60"/>
        <v>46-55</v>
      </c>
      <c r="D1024" t="s">
        <v>14</v>
      </c>
      <c r="E1024" t="s">
        <v>18</v>
      </c>
      <c r="F1024">
        <v>41.18</v>
      </c>
      <c r="G1024">
        <v>15</v>
      </c>
      <c r="H1024">
        <f>Table1[[#This Row],[total_orders]]*Table1[[#This Row],[avg_order_value]]</f>
        <v>617.70000000000005</v>
      </c>
      <c r="I1024">
        <v>155</v>
      </c>
      <c r="J1024">
        <v>0</v>
      </c>
      <c r="K1024" t="s">
        <v>29</v>
      </c>
      <c r="L1024">
        <v>19.3</v>
      </c>
      <c r="M1024" t="str">
        <f t="shared" si="61"/>
        <v>Low</v>
      </c>
      <c r="N1024" s="1">
        <v>44080</v>
      </c>
      <c r="O1024" s="1" t="str">
        <f>IF(YEAR(Table1[[#This Row],[customer_since]])&gt;=2023, "New",IF(YEAR(Table1[[#This Row],[customer_since]])&gt;=2021, "Medium", "Long term"))</f>
        <v>Long term</v>
      </c>
      <c r="P1024">
        <v>52</v>
      </c>
      <c r="Q1024" t="str">
        <f t="shared" si="62"/>
        <v>Medium</v>
      </c>
      <c r="R1024">
        <v>0.31</v>
      </c>
      <c r="S1024" t="str">
        <f t="shared" si="63"/>
        <v>Medium</v>
      </c>
    </row>
    <row r="1025" spans="1:19" x14ac:dyDescent="0.35">
      <c r="A1025" t="s">
        <v>2360</v>
      </c>
      <c r="B1025">
        <v>19</v>
      </c>
      <c r="C1025" t="str">
        <f t="shared" si="60"/>
        <v>18-25</v>
      </c>
      <c r="D1025" t="s">
        <v>21</v>
      </c>
      <c r="E1025" t="s">
        <v>26</v>
      </c>
      <c r="F1025">
        <v>91.59</v>
      </c>
      <c r="G1025">
        <v>8</v>
      </c>
      <c r="H1025">
        <f>Table1[[#This Row],[total_orders]]*Table1[[#This Row],[avg_order_value]]</f>
        <v>732.72</v>
      </c>
      <c r="I1025">
        <v>346</v>
      </c>
      <c r="J1025">
        <v>0</v>
      </c>
      <c r="K1025" t="s">
        <v>40</v>
      </c>
      <c r="L1025">
        <v>84.9</v>
      </c>
      <c r="M1025" t="str">
        <f t="shared" si="61"/>
        <v>High</v>
      </c>
      <c r="N1025" s="1">
        <v>45468</v>
      </c>
      <c r="O1025" s="1" t="str">
        <f>IF(YEAR(Table1[[#This Row],[customer_since]])&gt;=2023, "New",IF(YEAR(Table1[[#This Row],[customer_since]])&gt;=2021, "Medium", "Long term"))</f>
        <v>New</v>
      </c>
      <c r="P1025">
        <v>28</v>
      </c>
      <c r="Q1025" t="str">
        <f t="shared" si="62"/>
        <v>Low</v>
      </c>
      <c r="R1025">
        <v>0.25</v>
      </c>
      <c r="S1025" t="str">
        <f t="shared" si="63"/>
        <v>Medium</v>
      </c>
    </row>
    <row r="1026" spans="1:19" x14ac:dyDescent="0.35">
      <c r="A1026" t="s">
        <v>875</v>
      </c>
      <c r="B1026">
        <v>27</v>
      </c>
      <c r="C1026" t="str">
        <f t="shared" ref="C1026:C1089" si="64">IF(B1026&lt;=25,"18-25",IF(B1026&lt;=35,"26-35",IF(B1026&lt;=45,"36-45",IF(B1026&lt;=55,"46-55",IF(B1026&lt;=65,"55-65","66-69")))))</f>
        <v>26-35</v>
      </c>
      <c r="D1026" t="s">
        <v>21</v>
      </c>
      <c r="E1026" t="s">
        <v>15</v>
      </c>
      <c r="F1026">
        <v>114.56</v>
      </c>
      <c r="G1026">
        <v>10</v>
      </c>
      <c r="H1026">
        <f>Table1[[#This Row],[total_orders]]*Table1[[#This Row],[avg_order_value]]</f>
        <v>1145.5999999999999</v>
      </c>
      <c r="I1026">
        <v>221</v>
      </c>
      <c r="J1026">
        <v>0</v>
      </c>
      <c r="K1026" t="s">
        <v>19</v>
      </c>
      <c r="L1026">
        <v>1.4</v>
      </c>
      <c r="M1026" t="str">
        <f t="shared" ref="M1026:M1089" si="65">IF(L1026&lt;=20,"Low",IF(L1026&lt;=50,"Medium","High"))</f>
        <v>Low</v>
      </c>
      <c r="N1026" s="1">
        <v>45385</v>
      </c>
      <c r="O1026" s="1" t="str">
        <f>IF(YEAR(Table1[[#This Row],[customer_since]])&gt;=2023, "New",IF(YEAR(Table1[[#This Row],[customer_since]])&gt;=2021, "Medium", "Long term"))</f>
        <v>New</v>
      </c>
      <c r="P1026">
        <v>78</v>
      </c>
      <c r="Q1026" t="str">
        <f t="shared" ref="Q1026:Q1089" si="66">IF(P1026&lt;=33,"Low",IF(P1026&lt;=66,"Medium","High"))</f>
        <v>High</v>
      </c>
      <c r="R1026">
        <v>0.15</v>
      </c>
      <c r="S1026" t="str">
        <f t="shared" ref="S1026:S1089" si="67">IF(R1026&lt;=0.2,"Low",IF(R1026&lt;=0.5,"Medium","High"))</f>
        <v>Low</v>
      </c>
    </row>
    <row r="1027" spans="1:19" x14ac:dyDescent="0.35">
      <c r="A1027" t="s">
        <v>1187</v>
      </c>
      <c r="B1027">
        <v>46</v>
      </c>
      <c r="C1027" t="str">
        <f t="shared" si="64"/>
        <v>46-55</v>
      </c>
      <c r="D1027" t="s">
        <v>14</v>
      </c>
      <c r="E1027" t="s">
        <v>44</v>
      </c>
      <c r="F1027">
        <v>107.61</v>
      </c>
      <c r="G1027">
        <v>8</v>
      </c>
      <c r="H1027">
        <f>Table1[[#This Row],[total_orders]]*Table1[[#This Row],[avg_order_value]]</f>
        <v>860.88</v>
      </c>
      <c r="I1027">
        <v>297</v>
      </c>
      <c r="J1027">
        <v>0</v>
      </c>
      <c r="K1027" t="s">
        <v>23</v>
      </c>
      <c r="L1027">
        <v>61.4</v>
      </c>
      <c r="M1027" t="str">
        <f t="shared" si="65"/>
        <v>High</v>
      </c>
      <c r="N1027" s="1">
        <v>44621</v>
      </c>
      <c r="O1027" s="1" t="str">
        <f>IF(YEAR(Table1[[#This Row],[customer_since]])&gt;=2023, "New",IF(YEAR(Table1[[#This Row],[customer_since]])&gt;=2021, "Medium", "Long term"))</f>
        <v>Medium</v>
      </c>
      <c r="P1027">
        <v>1</v>
      </c>
      <c r="Q1027" t="str">
        <f t="shared" si="66"/>
        <v>Low</v>
      </c>
      <c r="R1027">
        <v>0.49</v>
      </c>
      <c r="S1027" t="str">
        <f t="shared" si="67"/>
        <v>Medium</v>
      </c>
    </row>
    <row r="1028" spans="1:19" x14ac:dyDescent="0.35">
      <c r="A1028" t="s">
        <v>3811</v>
      </c>
      <c r="B1028">
        <v>47</v>
      </c>
      <c r="C1028" t="str">
        <f t="shared" si="64"/>
        <v>46-55</v>
      </c>
      <c r="D1028" t="s">
        <v>25</v>
      </c>
      <c r="E1028" t="s">
        <v>35</v>
      </c>
      <c r="F1028">
        <v>49.67</v>
      </c>
      <c r="G1028">
        <v>9</v>
      </c>
      <c r="H1028">
        <f>Table1[[#This Row],[total_orders]]*Table1[[#This Row],[avg_order_value]]</f>
        <v>447.03000000000003</v>
      </c>
      <c r="I1028">
        <v>178</v>
      </c>
      <c r="J1028">
        <v>0</v>
      </c>
      <c r="K1028" t="s">
        <v>23</v>
      </c>
      <c r="L1028">
        <v>62.7</v>
      </c>
      <c r="M1028" t="str">
        <f t="shared" si="65"/>
        <v>High</v>
      </c>
      <c r="N1028" s="1">
        <v>44268</v>
      </c>
      <c r="O1028" s="1" t="str">
        <f>IF(YEAR(Table1[[#This Row],[customer_since]])&gt;=2023, "New",IF(YEAR(Table1[[#This Row],[customer_since]])&gt;=2021, "Medium", "Long term"))</f>
        <v>Medium</v>
      </c>
      <c r="P1028">
        <v>7</v>
      </c>
      <c r="Q1028" t="str">
        <f t="shared" si="66"/>
        <v>Low</v>
      </c>
      <c r="R1028">
        <v>0.5</v>
      </c>
      <c r="S1028" t="str">
        <f t="shared" si="67"/>
        <v>Medium</v>
      </c>
    </row>
    <row r="1029" spans="1:19" x14ac:dyDescent="0.35">
      <c r="A1029" t="s">
        <v>2870</v>
      </c>
      <c r="B1029">
        <v>24</v>
      </c>
      <c r="C1029" t="str">
        <f t="shared" si="64"/>
        <v>18-25</v>
      </c>
      <c r="D1029" t="s">
        <v>14</v>
      </c>
      <c r="E1029" t="s">
        <v>15</v>
      </c>
      <c r="G1029">
        <v>8</v>
      </c>
      <c r="H1029">
        <f>Table1[[#This Row],[total_orders]]*Table1[[#This Row],[avg_order_value]]</f>
        <v>0</v>
      </c>
      <c r="I1029">
        <v>261</v>
      </c>
      <c r="J1029">
        <v>0</v>
      </c>
      <c r="K1029" t="s">
        <v>23</v>
      </c>
      <c r="L1029">
        <v>74.599999999999994</v>
      </c>
      <c r="M1029" t="str">
        <f t="shared" si="65"/>
        <v>High</v>
      </c>
      <c r="N1029" s="1">
        <v>45335</v>
      </c>
      <c r="O1029" s="1" t="str">
        <f>IF(YEAR(Table1[[#This Row],[customer_since]])&gt;=2023, "New",IF(YEAR(Table1[[#This Row],[customer_since]])&gt;=2021, "Medium", "Long term"))</f>
        <v>New</v>
      </c>
      <c r="P1029">
        <v>43</v>
      </c>
      <c r="Q1029" t="str">
        <f t="shared" si="66"/>
        <v>Medium</v>
      </c>
      <c r="R1029">
        <v>0.06</v>
      </c>
      <c r="S1029" t="str">
        <f t="shared" si="67"/>
        <v>Low</v>
      </c>
    </row>
    <row r="1030" spans="1:19" x14ac:dyDescent="0.35">
      <c r="A1030" t="s">
        <v>2870</v>
      </c>
      <c r="B1030">
        <v>35</v>
      </c>
      <c r="C1030" t="str">
        <f t="shared" si="64"/>
        <v>26-35</v>
      </c>
      <c r="D1030" t="s">
        <v>14</v>
      </c>
      <c r="E1030" t="s">
        <v>50</v>
      </c>
      <c r="F1030">
        <v>89.35</v>
      </c>
      <c r="G1030">
        <v>10</v>
      </c>
      <c r="H1030">
        <f>Table1[[#This Row],[total_orders]]*Table1[[#This Row],[avg_order_value]]</f>
        <v>893.5</v>
      </c>
      <c r="I1030">
        <v>11</v>
      </c>
      <c r="J1030">
        <v>0</v>
      </c>
      <c r="K1030" t="s">
        <v>23</v>
      </c>
      <c r="L1030">
        <v>29</v>
      </c>
      <c r="M1030" t="str">
        <f t="shared" si="65"/>
        <v>Medium</v>
      </c>
      <c r="N1030" s="1">
        <v>44241</v>
      </c>
      <c r="O1030" s="1" t="str">
        <f>IF(YEAR(Table1[[#This Row],[customer_since]])&gt;=2023, "New",IF(YEAR(Table1[[#This Row],[customer_since]])&gt;=2021, "Medium", "Long term"))</f>
        <v>Medium</v>
      </c>
      <c r="P1030">
        <v>88</v>
      </c>
      <c r="Q1030" t="str">
        <f t="shared" si="66"/>
        <v>High</v>
      </c>
      <c r="R1030">
        <v>0.24</v>
      </c>
      <c r="S1030" t="str">
        <f t="shared" si="67"/>
        <v>Medium</v>
      </c>
    </row>
    <row r="1031" spans="1:19" x14ac:dyDescent="0.35">
      <c r="A1031" t="s">
        <v>3258</v>
      </c>
      <c r="B1031">
        <v>28</v>
      </c>
      <c r="C1031" t="str">
        <f t="shared" si="64"/>
        <v>26-35</v>
      </c>
      <c r="D1031" t="s">
        <v>25</v>
      </c>
      <c r="E1031" t="s">
        <v>37</v>
      </c>
      <c r="F1031">
        <v>168.01</v>
      </c>
      <c r="G1031">
        <v>6</v>
      </c>
      <c r="H1031">
        <f>Table1[[#This Row],[total_orders]]*Table1[[#This Row],[avg_order_value]]</f>
        <v>1008.06</v>
      </c>
      <c r="I1031">
        <v>97</v>
      </c>
      <c r="J1031">
        <v>0</v>
      </c>
      <c r="K1031" t="s">
        <v>16</v>
      </c>
      <c r="L1031">
        <v>89.2</v>
      </c>
      <c r="M1031" t="str">
        <f t="shared" si="65"/>
        <v>High</v>
      </c>
      <c r="N1031" s="1">
        <v>45775</v>
      </c>
      <c r="O1031" s="1" t="str">
        <f>IF(YEAR(Table1[[#This Row],[customer_since]])&gt;=2023, "New",IF(YEAR(Table1[[#This Row],[customer_since]])&gt;=2021, "Medium", "Long term"))</f>
        <v>New</v>
      </c>
      <c r="P1031">
        <v>15</v>
      </c>
      <c r="Q1031" t="str">
        <f t="shared" si="66"/>
        <v>Low</v>
      </c>
      <c r="R1031">
        <v>0.09</v>
      </c>
      <c r="S1031" t="str">
        <f t="shared" si="67"/>
        <v>Low</v>
      </c>
    </row>
    <row r="1032" spans="1:19" x14ac:dyDescent="0.35">
      <c r="A1032" t="s">
        <v>1343</v>
      </c>
      <c r="B1032">
        <v>31</v>
      </c>
      <c r="C1032" t="str">
        <f t="shared" si="64"/>
        <v>26-35</v>
      </c>
      <c r="D1032" t="s">
        <v>21</v>
      </c>
      <c r="E1032" t="s">
        <v>50</v>
      </c>
      <c r="F1032">
        <v>113.36</v>
      </c>
      <c r="G1032">
        <v>13</v>
      </c>
      <c r="H1032">
        <f>Table1[[#This Row],[total_orders]]*Table1[[#This Row],[avg_order_value]]</f>
        <v>1473.68</v>
      </c>
      <c r="I1032">
        <v>19</v>
      </c>
      <c r="J1032">
        <v>0</v>
      </c>
      <c r="K1032" t="s">
        <v>29</v>
      </c>
      <c r="L1032">
        <v>32.4</v>
      </c>
      <c r="M1032" t="str">
        <f t="shared" si="65"/>
        <v>Medium</v>
      </c>
      <c r="N1032" s="1">
        <v>44409</v>
      </c>
      <c r="O1032" s="1" t="str">
        <f>IF(YEAR(Table1[[#This Row],[customer_since]])&gt;=2023, "New",IF(YEAR(Table1[[#This Row],[customer_since]])&gt;=2021, "Medium", "Long term"))</f>
        <v>Medium</v>
      </c>
      <c r="P1032">
        <v>20</v>
      </c>
      <c r="Q1032" t="str">
        <f t="shared" si="66"/>
        <v>Low</v>
      </c>
      <c r="R1032">
        <v>0.18</v>
      </c>
      <c r="S1032" t="str">
        <f t="shared" si="67"/>
        <v>Low</v>
      </c>
    </row>
    <row r="1033" spans="1:19" x14ac:dyDescent="0.35">
      <c r="A1033" t="s">
        <v>1343</v>
      </c>
      <c r="B1033">
        <v>55</v>
      </c>
      <c r="C1033" t="str">
        <f t="shared" si="64"/>
        <v>46-55</v>
      </c>
      <c r="D1033" t="s">
        <v>14</v>
      </c>
      <c r="E1033" t="s">
        <v>44</v>
      </c>
      <c r="F1033">
        <v>218.71</v>
      </c>
      <c r="G1033">
        <v>9</v>
      </c>
      <c r="H1033">
        <f>Table1[[#This Row],[total_orders]]*Table1[[#This Row],[avg_order_value]]</f>
        <v>1968.39</v>
      </c>
      <c r="I1033">
        <v>222</v>
      </c>
      <c r="J1033">
        <v>0</v>
      </c>
      <c r="K1033" t="s">
        <v>29</v>
      </c>
      <c r="L1033">
        <v>9.4</v>
      </c>
      <c r="M1033" t="str">
        <f t="shared" si="65"/>
        <v>Low</v>
      </c>
      <c r="N1033" s="1">
        <v>44872</v>
      </c>
      <c r="O1033" s="1" t="str">
        <f>IF(YEAR(Table1[[#This Row],[customer_since]])&gt;=2023, "New",IF(YEAR(Table1[[#This Row],[customer_since]])&gt;=2021, "Medium", "Long term"))</f>
        <v>Medium</v>
      </c>
      <c r="P1033">
        <v>84</v>
      </c>
      <c r="Q1033" t="str">
        <f t="shared" si="66"/>
        <v>High</v>
      </c>
      <c r="R1033">
        <v>0.08</v>
      </c>
      <c r="S1033" t="str">
        <f t="shared" si="67"/>
        <v>Low</v>
      </c>
    </row>
    <row r="1034" spans="1:19" x14ac:dyDescent="0.35">
      <c r="A1034" t="s">
        <v>3159</v>
      </c>
      <c r="B1034">
        <v>31</v>
      </c>
      <c r="C1034" t="str">
        <f t="shared" si="64"/>
        <v>26-35</v>
      </c>
      <c r="D1034" t="s">
        <v>21</v>
      </c>
      <c r="E1034" t="s">
        <v>28</v>
      </c>
      <c r="F1034">
        <v>50.88</v>
      </c>
      <c r="G1034">
        <v>9</v>
      </c>
      <c r="H1034">
        <f>Table1[[#This Row],[total_orders]]*Table1[[#This Row],[avg_order_value]]</f>
        <v>457.92</v>
      </c>
      <c r="I1034">
        <v>193</v>
      </c>
      <c r="J1034">
        <v>0</v>
      </c>
      <c r="K1034" t="s">
        <v>40</v>
      </c>
      <c r="L1034">
        <v>93.6</v>
      </c>
      <c r="M1034" t="str">
        <f t="shared" si="65"/>
        <v>High</v>
      </c>
      <c r="N1034" s="1">
        <v>45731</v>
      </c>
      <c r="O1034" s="1" t="str">
        <f>IF(YEAR(Table1[[#This Row],[customer_since]])&gt;=2023, "New",IF(YEAR(Table1[[#This Row],[customer_since]])&gt;=2021, "Medium", "Long term"))</f>
        <v>New</v>
      </c>
      <c r="P1034">
        <v>30</v>
      </c>
      <c r="Q1034" t="str">
        <f t="shared" si="66"/>
        <v>Low</v>
      </c>
      <c r="R1034">
        <v>0.38</v>
      </c>
      <c r="S1034" t="str">
        <f t="shared" si="67"/>
        <v>Medium</v>
      </c>
    </row>
    <row r="1035" spans="1:19" x14ac:dyDescent="0.35">
      <c r="A1035" t="s">
        <v>3191</v>
      </c>
      <c r="B1035">
        <v>40</v>
      </c>
      <c r="C1035" t="str">
        <f t="shared" si="64"/>
        <v>36-45</v>
      </c>
      <c r="D1035" t="s">
        <v>14</v>
      </c>
      <c r="E1035" t="s">
        <v>18</v>
      </c>
      <c r="F1035">
        <v>96.33</v>
      </c>
      <c r="G1035">
        <v>7</v>
      </c>
      <c r="H1035">
        <f>Table1[[#This Row],[total_orders]]*Table1[[#This Row],[avg_order_value]]</f>
        <v>674.31</v>
      </c>
      <c r="I1035">
        <v>210</v>
      </c>
      <c r="J1035">
        <v>0</v>
      </c>
      <c r="K1035" t="s">
        <v>40</v>
      </c>
      <c r="L1035">
        <v>61.1</v>
      </c>
      <c r="M1035" t="str">
        <f t="shared" si="65"/>
        <v>High</v>
      </c>
      <c r="N1035" s="1">
        <v>45551</v>
      </c>
      <c r="O1035" s="1" t="str">
        <f>IF(YEAR(Table1[[#This Row],[customer_since]])&gt;=2023, "New",IF(YEAR(Table1[[#This Row],[customer_since]])&gt;=2021, "Medium", "Long term"))</f>
        <v>New</v>
      </c>
      <c r="P1035">
        <v>2</v>
      </c>
      <c r="Q1035" t="str">
        <f t="shared" si="66"/>
        <v>Low</v>
      </c>
      <c r="R1035">
        <v>0.39</v>
      </c>
      <c r="S1035" t="str">
        <f t="shared" si="67"/>
        <v>Medium</v>
      </c>
    </row>
    <row r="1036" spans="1:19" x14ac:dyDescent="0.35">
      <c r="A1036" t="s">
        <v>3191</v>
      </c>
      <c r="B1036">
        <v>78</v>
      </c>
      <c r="C1036" t="str">
        <f t="shared" si="64"/>
        <v>66-69</v>
      </c>
      <c r="D1036" t="s">
        <v>14</v>
      </c>
      <c r="E1036" t="s">
        <v>35</v>
      </c>
      <c r="G1036">
        <v>15</v>
      </c>
      <c r="H1036">
        <f>Table1[[#This Row],[total_orders]]*Table1[[#This Row],[avg_order_value]]</f>
        <v>0</v>
      </c>
      <c r="I1036">
        <v>328</v>
      </c>
      <c r="J1036">
        <v>0</v>
      </c>
      <c r="K1036" t="s">
        <v>29</v>
      </c>
      <c r="L1036">
        <v>77.8</v>
      </c>
      <c r="M1036" t="str">
        <f t="shared" si="65"/>
        <v>High</v>
      </c>
      <c r="N1036" s="1">
        <v>45403</v>
      </c>
      <c r="O1036" s="1" t="str">
        <f>IF(YEAR(Table1[[#This Row],[customer_since]])&gt;=2023, "New",IF(YEAR(Table1[[#This Row],[customer_since]])&gt;=2021, "Medium", "Long term"))</f>
        <v>New</v>
      </c>
      <c r="P1036">
        <v>9</v>
      </c>
      <c r="Q1036" t="str">
        <f t="shared" si="66"/>
        <v>Low</v>
      </c>
      <c r="R1036">
        <v>0.23</v>
      </c>
      <c r="S1036" t="str">
        <f t="shared" si="67"/>
        <v>Medium</v>
      </c>
    </row>
    <row r="1037" spans="1:19" x14ac:dyDescent="0.35">
      <c r="A1037" t="s">
        <v>3191</v>
      </c>
      <c r="B1037">
        <v>27</v>
      </c>
      <c r="C1037" t="str">
        <f t="shared" si="64"/>
        <v>26-35</v>
      </c>
      <c r="D1037" t="s">
        <v>21</v>
      </c>
      <c r="E1037" t="s">
        <v>18</v>
      </c>
      <c r="F1037">
        <v>67.599999999999994</v>
      </c>
      <c r="G1037">
        <v>14</v>
      </c>
      <c r="H1037">
        <f>Table1[[#This Row],[total_orders]]*Table1[[#This Row],[avg_order_value]]</f>
        <v>946.39999999999986</v>
      </c>
      <c r="I1037">
        <v>183</v>
      </c>
      <c r="J1037">
        <v>0</v>
      </c>
      <c r="K1037" t="s">
        <v>23</v>
      </c>
      <c r="L1037">
        <v>69.900000000000006</v>
      </c>
      <c r="M1037" t="str">
        <f t="shared" si="65"/>
        <v>High</v>
      </c>
      <c r="N1037" s="1">
        <v>45581</v>
      </c>
      <c r="O1037" s="1" t="str">
        <f>IF(YEAR(Table1[[#This Row],[customer_since]])&gt;=2023, "New",IF(YEAR(Table1[[#This Row],[customer_since]])&gt;=2021, "Medium", "Long term"))</f>
        <v>New</v>
      </c>
      <c r="P1037">
        <v>67</v>
      </c>
      <c r="Q1037" t="str">
        <f t="shared" si="66"/>
        <v>High</v>
      </c>
      <c r="R1037">
        <v>0.37</v>
      </c>
      <c r="S1037" t="str">
        <f t="shared" si="67"/>
        <v>Medium</v>
      </c>
    </row>
    <row r="1038" spans="1:19" x14ac:dyDescent="0.35">
      <c r="A1038" t="s">
        <v>3785</v>
      </c>
      <c r="B1038">
        <v>64</v>
      </c>
      <c r="C1038" t="str">
        <f t="shared" si="64"/>
        <v>55-65</v>
      </c>
      <c r="D1038" t="s">
        <v>14</v>
      </c>
      <c r="E1038" t="s">
        <v>52</v>
      </c>
      <c r="F1038">
        <v>108.05</v>
      </c>
      <c r="G1038">
        <v>17</v>
      </c>
      <c r="H1038">
        <f>Table1[[#This Row],[total_orders]]*Table1[[#This Row],[avg_order_value]]</f>
        <v>1836.85</v>
      </c>
      <c r="I1038">
        <v>312</v>
      </c>
      <c r="J1038">
        <v>0</v>
      </c>
      <c r="K1038" t="s">
        <v>29</v>
      </c>
      <c r="L1038">
        <v>95.7</v>
      </c>
      <c r="M1038" t="str">
        <f t="shared" si="65"/>
        <v>High</v>
      </c>
      <c r="N1038" s="1">
        <v>44282</v>
      </c>
      <c r="O1038" s="1" t="str">
        <f>IF(YEAR(Table1[[#This Row],[customer_since]])&gt;=2023, "New",IF(YEAR(Table1[[#This Row],[customer_since]])&gt;=2021, "Medium", "Long term"))</f>
        <v>Medium</v>
      </c>
      <c r="P1038">
        <v>60</v>
      </c>
      <c r="Q1038" t="str">
        <f t="shared" si="66"/>
        <v>Medium</v>
      </c>
      <c r="R1038">
        <v>0.37</v>
      </c>
      <c r="S1038" t="str">
        <f t="shared" si="67"/>
        <v>Medium</v>
      </c>
    </row>
    <row r="1039" spans="1:19" x14ac:dyDescent="0.35">
      <c r="A1039" t="s">
        <v>1720</v>
      </c>
      <c r="B1039">
        <v>70</v>
      </c>
      <c r="C1039" t="str">
        <f t="shared" si="64"/>
        <v>66-69</v>
      </c>
      <c r="D1039" t="s">
        <v>14</v>
      </c>
      <c r="E1039" t="s">
        <v>22</v>
      </c>
      <c r="F1039">
        <v>17.12</v>
      </c>
      <c r="G1039">
        <v>15</v>
      </c>
      <c r="H1039">
        <f>Table1[[#This Row],[total_orders]]*Table1[[#This Row],[avg_order_value]]</f>
        <v>256.8</v>
      </c>
      <c r="I1039">
        <v>320</v>
      </c>
      <c r="J1039">
        <v>0</v>
      </c>
      <c r="K1039" t="s">
        <v>23</v>
      </c>
      <c r="L1039">
        <v>91.9</v>
      </c>
      <c r="M1039" t="str">
        <f t="shared" si="65"/>
        <v>High</v>
      </c>
      <c r="N1039" s="1">
        <v>44889</v>
      </c>
      <c r="O1039" s="1" t="str">
        <f>IF(YEAR(Table1[[#This Row],[customer_since]])&gt;=2023, "New",IF(YEAR(Table1[[#This Row],[customer_since]])&gt;=2021, "Medium", "Long term"))</f>
        <v>Medium</v>
      </c>
      <c r="P1039">
        <v>29</v>
      </c>
      <c r="Q1039" t="str">
        <f t="shared" si="66"/>
        <v>Low</v>
      </c>
      <c r="R1039">
        <v>0.15</v>
      </c>
      <c r="S1039" t="str">
        <f t="shared" si="67"/>
        <v>Low</v>
      </c>
    </row>
    <row r="1040" spans="1:19" x14ac:dyDescent="0.35">
      <c r="A1040" t="s">
        <v>1720</v>
      </c>
      <c r="B1040">
        <v>34</v>
      </c>
      <c r="C1040" t="str">
        <f t="shared" si="64"/>
        <v>26-35</v>
      </c>
      <c r="D1040" t="s">
        <v>21</v>
      </c>
      <c r="E1040" t="s">
        <v>35</v>
      </c>
      <c r="F1040">
        <v>171.29</v>
      </c>
      <c r="G1040">
        <v>11</v>
      </c>
      <c r="H1040">
        <f>Table1[[#This Row],[total_orders]]*Table1[[#This Row],[avg_order_value]]</f>
        <v>1884.1899999999998</v>
      </c>
      <c r="I1040">
        <v>45</v>
      </c>
      <c r="J1040">
        <v>0</v>
      </c>
      <c r="K1040" t="s">
        <v>16</v>
      </c>
      <c r="L1040">
        <v>73</v>
      </c>
      <c r="M1040" t="str">
        <f t="shared" si="65"/>
        <v>High</v>
      </c>
      <c r="N1040" s="1">
        <v>45747</v>
      </c>
      <c r="O1040" s="1" t="str">
        <f>IF(YEAR(Table1[[#This Row],[customer_since]])&gt;=2023, "New",IF(YEAR(Table1[[#This Row],[customer_since]])&gt;=2021, "Medium", "Long term"))</f>
        <v>New</v>
      </c>
      <c r="P1040">
        <v>76</v>
      </c>
      <c r="Q1040" t="str">
        <f t="shared" si="66"/>
        <v>High</v>
      </c>
      <c r="R1040">
        <v>0.37</v>
      </c>
      <c r="S1040" t="str">
        <f t="shared" si="67"/>
        <v>Medium</v>
      </c>
    </row>
    <row r="1041" spans="1:19" x14ac:dyDescent="0.35">
      <c r="A1041" t="s">
        <v>698</v>
      </c>
      <c r="B1041">
        <v>43</v>
      </c>
      <c r="C1041" t="str">
        <f t="shared" si="64"/>
        <v>36-45</v>
      </c>
      <c r="D1041" t="s">
        <v>21</v>
      </c>
      <c r="E1041" t="s">
        <v>15</v>
      </c>
      <c r="F1041">
        <v>123.98</v>
      </c>
      <c r="G1041">
        <v>14</v>
      </c>
      <c r="H1041">
        <f>Table1[[#This Row],[total_orders]]*Table1[[#This Row],[avg_order_value]]</f>
        <v>1735.72</v>
      </c>
      <c r="I1041">
        <v>359</v>
      </c>
      <c r="J1041">
        <v>1</v>
      </c>
      <c r="K1041" t="s">
        <v>40</v>
      </c>
      <c r="L1041">
        <v>21</v>
      </c>
      <c r="M1041" t="str">
        <f t="shared" si="65"/>
        <v>Medium</v>
      </c>
      <c r="N1041" s="1">
        <v>45189</v>
      </c>
      <c r="O1041" s="1" t="str">
        <f>IF(YEAR(Table1[[#This Row],[customer_since]])&gt;=2023, "New",IF(YEAR(Table1[[#This Row],[customer_since]])&gt;=2021, "Medium", "Long term"))</f>
        <v>New</v>
      </c>
      <c r="P1041">
        <v>83</v>
      </c>
      <c r="Q1041" t="str">
        <f t="shared" si="66"/>
        <v>High</v>
      </c>
      <c r="R1041">
        <v>0.44</v>
      </c>
      <c r="S1041" t="str">
        <f t="shared" si="67"/>
        <v>Medium</v>
      </c>
    </row>
    <row r="1042" spans="1:19" x14ac:dyDescent="0.35">
      <c r="A1042" t="s">
        <v>698</v>
      </c>
      <c r="B1042">
        <v>40</v>
      </c>
      <c r="C1042" t="str">
        <f t="shared" si="64"/>
        <v>36-45</v>
      </c>
      <c r="D1042" t="s">
        <v>21</v>
      </c>
      <c r="E1042" t="s">
        <v>15</v>
      </c>
      <c r="F1042">
        <v>73.58</v>
      </c>
      <c r="G1042">
        <v>11</v>
      </c>
      <c r="H1042">
        <f>Table1[[#This Row],[total_orders]]*Table1[[#This Row],[avg_order_value]]</f>
        <v>809.38</v>
      </c>
      <c r="I1042">
        <v>271</v>
      </c>
      <c r="J1042">
        <v>0</v>
      </c>
      <c r="K1042" t="s">
        <v>19</v>
      </c>
      <c r="L1042">
        <v>93.3</v>
      </c>
      <c r="M1042" t="str">
        <f t="shared" si="65"/>
        <v>High</v>
      </c>
      <c r="N1042" s="1">
        <v>44567</v>
      </c>
      <c r="O1042" s="1" t="str">
        <f>IF(YEAR(Table1[[#This Row],[customer_since]])&gt;=2023, "New",IF(YEAR(Table1[[#This Row],[customer_since]])&gt;=2021, "Medium", "Long term"))</f>
        <v>Medium</v>
      </c>
      <c r="P1042">
        <v>53</v>
      </c>
      <c r="Q1042" t="str">
        <f t="shared" si="66"/>
        <v>Medium</v>
      </c>
      <c r="R1042">
        <v>0.78</v>
      </c>
      <c r="S1042" t="str">
        <f t="shared" si="67"/>
        <v>High</v>
      </c>
    </row>
    <row r="1043" spans="1:19" x14ac:dyDescent="0.35">
      <c r="A1043" t="s">
        <v>2991</v>
      </c>
      <c r="B1043">
        <v>71</v>
      </c>
      <c r="C1043" t="str">
        <f t="shared" si="64"/>
        <v>66-69</v>
      </c>
      <c r="D1043" t="s">
        <v>21</v>
      </c>
      <c r="E1043" t="s">
        <v>52</v>
      </c>
      <c r="G1043">
        <v>4</v>
      </c>
      <c r="H1043">
        <f>Table1[[#This Row],[total_orders]]*Table1[[#This Row],[avg_order_value]]</f>
        <v>0</v>
      </c>
      <c r="I1043">
        <v>36</v>
      </c>
      <c r="J1043">
        <v>0</v>
      </c>
      <c r="K1043" t="s">
        <v>40</v>
      </c>
      <c r="L1043">
        <v>37.9</v>
      </c>
      <c r="M1043" t="str">
        <f t="shared" si="65"/>
        <v>Medium</v>
      </c>
      <c r="N1043" s="1">
        <v>44654</v>
      </c>
      <c r="O1043" s="1" t="str">
        <f>IF(YEAR(Table1[[#This Row],[customer_since]])&gt;=2023, "New",IF(YEAR(Table1[[#This Row],[customer_since]])&gt;=2021, "Medium", "Long term"))</f>
        <v>Medium</v>
      </c>
      <c r="P1043">
        <v>24</v>
      </c>
      <c r="Q1043" t="str">
        <f t="shared" si="66"/>
        <v>Low</v>
      </c>
      <c r="R1043">
        <v>0.19</v>
      </c>
      <c r="S1043" t="str">
        <f t="shared" si="67"/>
        <v>Low</v>
      </c>
    </row>
    <row r="1044" spans="1:19" x14ac:dyDescent="0.35">
      <c r="A1044" t="s">
        <v>3618</v>
      </c>
      <c r="B1044">
        <v>70</v>
      </c>
      <c r="C1044" t="str">
        <f t="shared" si="64"/>
        <v>66-69</v>
      </c>
      <c r="D1044" t="s">
        <v>14</v>
      </c>
      <c r="E1044" t="s">
        <v>22</v>
      </c>
      <c r="F1044">
        <v>128.54</v>
      </c>
      <c r="G1044">
        <v>11</v>
      </c>
      <c r="H1044">
        <f>Table1[[#This Row],[total_orders]]*Table1[[#This Row],[avg_order_value]]</f>
        <v>1413.9399999999998</v>
      </c>
      <c r="I1044">
        <v>209</v>
      </c>
      <c r="J1044">
        <v>0</v>
      </c>
      <c r="K1044" t="s">
        <v>23</v>
      </c>
      <c r="L1044">
        <v>13.4</v>
      </c>
      <c r="M1044" t="str">
        <f t="shared" si="65"/>
        <v>Low</v>
      </c>
      <c r="N1044" s="1">
        <v>44546</v>
      </c>
      <c r="O1044" s="1" t="str">
        <f>IF(YEAR(Table1[[#This Row],[customer_since]])&gt;=2023, "New",IF(YEAR(Table1[[#This Row],[customer_since]])&gt;=2021, "Medium", "Long term"))</f>
        <v>Medium</v>
      </c>
      <c r="P1044">
        <v>38</v>
      </c>
      <c r="Q1044" t="str">
        <f t="shared" si="66"/>
        <v>Medium</v>
      </c>
      <c r="R1044">
        <v>0.53</v>
      </c>
      <c r="S1044" t="str">
        <f t="shared" si="67"/>
        <v>High</v>
      </c>
    </row>
    <row r="1045" spans="1:19" x14ac:dyDescent="0.35">
      <c r="A1045" t="s">
        <v>320</v>
      </c>
      <c r="B1045">
        <v>59</v>
      </c>
      <c r="C1045" t="str">
        <f t="shared" si="64"/>
        <v>55-65</v>
      </c>
      <c r="D1045" t="s">
        <v>14</v>
      </c>
      <c r="E1045" t="s">
        <v>22</v>
      </c>
      <c r="F1045">
        <v>19.72</v>
      </c>
      <c r="G1045">
        <v>12</v>
      </c>
      <c r="H1045">
        <f>Table1[[#This Row],[total_orders]]*Table1[[#This Row],[avg_order_value]]</f>
        <v>236.64</v>
      </c>
      <c r="I1045">
        <v>328</v>
      </c>
      <c r="J1045">
        <v>0</v>
      </c>
      <c r="K1045" t="s">
        <v>29</v>
      </c>
      <c r="L1045">
        <v>48.3</v>
      </c>
      <c r="M1045" t="str">
        <f t="shared" si="65"/>
        <v>Medium</v>
      </c>
      <c r="N1045" s="1">
        <v>44092</v>
      </c>
      <c r="O1045" s="1" t="str">
        <f>IF(YEAR(Table1[[#This Row],[customer_since]])&gt;=2023, "New",IF(YEAR(Table1[[#This Row],[customer_since]])&gt;=2021, "Medium", "Long term"))</f>
        <v>Long term</v>
      </c>
      <c r="P1045">
        <v>14</v>
      </c>
      <c r="Q1045" t="str">
        <f t="shared" si="66"/>
        <v>Low</v>
      </c>
      <c r="R1045">
        <v>0.21</v>
      </c>
      <c r="S1045" t="str">
        <f t="shared" si="67"/>
        <v>Medium</v>
      </c>
    </row>
    <row r="1046" spans="1:19" x14ac:dyDescent="0.35">
      <c r="A1046" t="s">
        <v>320</v>
      </c>
      <c r="B1046">
        <v>57</v>
      </c>
      <c r="C1046" t="str">
        <f t="shared" si="64"/>
        <v>55-65</v>
      </c>
      <c r="D1046" t="s">
        <v>25</v>
      </c>
      <c r="E1046" t="s">
        <v>26</v>
      </c>
      <c r="F1046">
        <v>365.38</v>
      </c>
      <c r="G1046">
        <v>10</v>
      </c>
      <c r="H1046">
        <f>Table1[[#This Row],[total_orders]]*Table1[[#This Row],[avg_order_value]]</f>
        <v>3653.8</v>
      </c>
      <c r="I1046">
        <v>43</v>
      </c>
      <c r="J1046">
        <v>0</v>
      </c>
      <c r="K1046" t="s">
        <v>19</v>
      </c>
      <c r="L1046">
        <v>20.5</v>
      </c>
      <c r="M1046" t="str">
        <f t="shared" si="65"/>
        <v>Medium</v>
      </c>
      <c r="N1046" s="1">
        <v>45732</v>
      </c>
      <c r="O1046" s="1" t="str">
        <f>IF(YEAR(Table1[[#This Row],[customer_since]])&gt;=2023, "New",IF(YEAR(Table1[[#This Row],[customer_since]])&gt;=2021, "Medium", "Long term"))</f>
        <v>New</v>
      </c>
      <c r="P1046">
        <v>69</v>
      </c>
      <c r="Q1046" t="str">
        <f t="shared" si="66"/>
        <v>High</v>
      </c>
      <c r="R1046">
        <v>0.25</v>
      </c>
      <c r="S1046" t="str">
        <f t="shared" si="67"/>
        <v>Medium</v>
      </c>
    </row>
    <row r="1047" spans="1:19" x14ac:dyDescent="0.35">
      <c r="A1047" t="s">
        <v>320</v>
      </c>
      <c r="B1047">
        <v>26</v>
      </c>
      <c r="C1047" t="str">
        <f t="shared" si="64"/>
        <v>26-35</v>
      </c>
      <c r="D1047" t="s">
        <v>21</v>
      </c>
      <c r="E1047" t="s">
        <v>18</v>
      </c>
      <c r="F1047">
        <v>157.52000000000001</v>
      </c>
      <c r="G1047">
        <v>12</v>
      </c>
      <c r="H1047">
        <f>Table1[[#This Row],[total_orders]]*Table1[[#This Row],[avg_order_value]]</f>
        <v>1890.2400000000002</v>
      </c>
      <c r="I1047">
        <v>193</v>
      </c>
      <c r="J1047">
        <v>0</v>
      </c>
      <c r="K1047" t="s">
        <v>19</v>
      </c>
      <c r="L1047">
        <v>18.8</v>
      </c>
      <c r="M1047" t="str">
        <f t="shared" si="65"/>
        <v>Low</v>
      </c>
      <c r="N1047" s="1">
        <v>44187</v>
      </c>
      <c r="O1047" s="1" t="str">
        <f>IF(YEAR(Table1[[#This Row],[customer_since]])&gt;=2023, "New",IF(YEAR(Table1[[#This Row],[customer_since]])&gt;=2021, "Medium", "Long term"))</f>
        <v>Long term</v>
      </c>
      <c r="P1047">
        <v>82</v>
      </c>
      <c r="Q1047" t="str">
        <f t="shared" si="66"/>
        <v>High</v>
      </c>
      <c r="R1047">
        <v>0.7</v>
      </c>
      <c r="S1047" t="str">
        <f t="shared" si="67"/>
        <v>High</v>
      </c>
    </row>
    <row r="1048" spans="1:19" x14ac:dyDescent="0.35">
      <c r="A1048" t="s">
        <v>2054</v>
      </c>
      <c r="B1048">
        <v>22</v>
      </c>
      <c r="C1048" t="str">
        <f t="shared" si="64"/>
        <v>18-25</v>
      </c>
      <c r="D1048" t="s">
        <v>14</v>
      </c>
      <c r="E1048" t="s">
        <v>50</v>
      </c>
      <c r="F1048">
        <v>117.39</v>
      </c>
      <c r="G1048">
        <v>9</v>
      </c>
      <c r="H1048">
        <f>Table1[[#This Row],[total_orders]]*Table1[[#This Row],[avg_order_value]]</f>
        <v>1056.51</v>
      </c>
      <c r="I1048">
        <v>241</v>
      </c>
      <c r="J1048">
        <v>0</v>
      </c>
      <c r="K1048" t="s">
        <v>16</v>
      </c>
      <c r="L1048">
        <v>89</v>
      </c>
      <c r="M1048" t="str">
        <f t="shared" si="65"/>
        <v>High</v>
      </c>
      <c r="N1048" s="1">
        <v>44805</v>
      </c>
      <c r="O1048" s="1" t="str">
        <f>IF(YEAR(Table1[[#This Row],[customer_since]])&gt;=2023, "New",IF(YEAR(Table1[[#This Row],[customer_since]])&gt;=2021, "Medium", "Long term"))</f>
        <v>Medium</v>
      </c>
      <c r="P1048">
        <v>79</v>
      </c>
      <c r="Q1048" t="str">
        <f t="shared" si="66"/>
        <v>High</v>
      </c>
      <c r="R1048">
        <v>0.48</v>
      </c>
      <c r="S1048" t="str">
        <f t="shared" si="67"/>
        <v>Medium</v>
      </c>
    </row>
    <row r="1049" spans="1:19" x14ac:dyDescent="0.35">
      <c r="A1049" t="s">
        <v>61</v>
      </c>
      <c r="B1049">
        <v>48</v>
      </c>
      <c r="C1049" t="str">
        <f t="shared" si="64"/>
        <v>46-55</v>
      </c>
      <c r="D1049" t="s">
        <v>14</v>
      </c>
      <c r="E1049" t="s">
        <v>28</v>
      </c>
      <c r="G1049">
        <v>8</v>
      </c>
      <c r="H1049">
        <f>Table1[[#This Row],[total_orders]]*Table1[[#This Row],[avg_order_value]]</f>
        <v>0</v>
      </c>
      <c r="I1049">
        <v>200</v>
      </c>
      <c r="J1049">
        <v>0</v>
      </c>
      <c r="K1049" t="s">
        <v>40</v>
      </c>
      <c r="L1049">
        <v>43.3</v>
      </c>
      <c r="M1049" t="str">
        <f t="shared" si="65"/>
        <v>Medium</v>
      </c>
      <c r="N1049" s="1">
        <v>44924</v>
      </c>
      <c r="O1049" s="1" t="str">
        <f>IF(YEAR(Table1[[#This Row],[customer_since]])&gt;=2023, "New",IF(YEAR(Table1[[#This Row],[customer_since]])&gt;=2021, "Medium", "Long term"))</f>
        <v>Medium</v>
      </c>
      <c r="P1049">
        <v>3</v>
      </c>
      <c r="Q1049" t="str">
        <f t="shared" si="66"/>
        <v>Low</v>
      </c>
      <c r="R1049">
        <v>0.27</v>
      </c>
      <c r="S1049" t="str">
        <f t="shared" si="67"/>
        <v>Medium</v>
      </c>
    </row>
    <row r="1050" spans="1:19" x14ac:dyDescent="0.35">
      <c r="A1050" t="s">
        <v>1943</v>
      </c>
      <c r="B1050">
        <v>32</v>
      </c>
      <c r="C1050" t="str">
        <f t="shared" si="64"/>
        <v>26-35</v>
      </c>
      <c r="D1050" t="s">
        <v>14</v>
      </c>
      <c r="E1050" t="s">
        <v>44</v>
      </c>
      <c r="F1050">
        <v>60.87</v>
      </c>
      <c r="G1050">
        <v>23</v>
      </c>
      <c r="H1050">
        <f>Table1[[#This Row],[total_orders]]*Table1[[#This Row],[avg_order_value]]</f>
        <v>1400.01</v>
      </c>
      <c r="I1050">
        <v>167</v>
      </c>
      <c r="J1050">
        <v>0</v>
      </c>
      <c r="K1050" t="s">
        <v>40</v>
      </c>
      <c r="L1050">
        <v>33.299999999999997</v>
      </c>
      <c r="M1050" t="str">
        <f t="shared" si="65"/>
        <v>Medium</v>
      </c>
      <c r="N1050" s="1">
        <v>44214</v>
      </c>
      <c r="O1050" s="1" t="str">
        <f>IF(YEAR(Table1[[#This Row],[customer_since]])&gt;=2023, "New",IF(YEAR(Table1[[#This Row],[customer_since]])&gt;=2021, "Medium", "Long term"))</f>
        <v>Medium</v>
      </c>
      <c r="P1050">
        <v>33</v>
      </c>
      <c r="Q1050" t="str">
        <f t="shared" si="66"/>
        <v>Low</v>
      </c>
      <c r="R1050">
        <v>0.1</v>
      </c>
      <c r="S1050" t="str">
        <f t="shared" si="67"/>
        <v>Low</v>
      </c>
    </row>
    <row r="1051" spans="1:19" x14ac:dyDescent="0.35">
      <c r="A1051" t="s">
        <v>1943</v>
      </c>
      <c r="B1051">
        <v>54</v>
      </c>
      <c r="C1051" t="str">
        <f t="shared" si="64"/>
        <v>46-55</v>
      </c>
      <c r="D1051" t="s">
        <v>14</v>
      </c>
      <c r="E1051" t="s">
        <v>22</v>
      </c>
      <c r="F1051">
        <v>174.97</v>
      </c>
      <c r="G1051">
        <v>9</v>
      </c>
      <c r="H1051">
        <f>Table1[[#This Row],[total_orders]]*Table1[[#This Row],[avg_order_value]]</f>
        <v>1574.73</v>
      </c>
      <c r="I1051">
        <v>324</v>
      </c>
      <c r="J1051">
        <v>0</v>
      </c>
      <c r="K1051" t="s">
        <v>16</v>
      </c>
      <c r="L1051">
        <v>14.4</v>
      </c>
      <c r="M1051" t="str">
        <f t="shared" si="65"/>
        <v>Low</v>
      </c>
      <c r="N1051" s="1">
        <v>45464</v>
      </c>
      <c r="O1051" s="1" t="str">
        <f>IF(YEAR(Table1[[#This Row],[customer_since]])&gt;=2023, "New",IF(YEAR(Table1[[#This Row],[customer_since]])&gt;=2021, "Medium", "Long term"))</f>
        <v>New</v>
      </c>
      <c r="P1051">
        <v>8</v>
      </c>
      <c r="Q1051" t="str">
        <f t="shared" si="66"/>
        <v>Low</v>
      </c>
      <c r="R1051">
        <v>0.27</v>
      </c>
      <c r="S1051" t="str">
        <f t="shared" si="67"/>
        <v>Medium</v>
      </c>
    </row>
    <row r="1052" spans="1:19" x14ac:dyDescent="0.35">
      <c r="A1052" t="s">
        <v>3436</v>
      </c>
      <c r="B1052">
        <v>47</v>
      </c>
      <c r="C1052" t="str">
        <f t="shared" si="64"/>
        <v>46-55</v>
      </c>
      <c r="D1052" t="s">
        <v>21</v>
      </c>
      <c r="E1052" t="s">
        <v>22</v>
      </c>
      <c r="F1052">
        <v>58.1</v>
      </c>
      <c r="G1052">
        <v>8</v>
      </c>
      <c r="H1052">
        <f>Table1[[#This Row],[total_orders]]*Table1[[#This Row],[avg_order_value]]</f>
        <v>464.8</v>
      </c>
      <c r="I1052">
        <v>187</v>
      </c>
      <c r="J1052">
        <v>0</v>
      </c>
      <c r="K1052" t="s">
        <v>19</v>
      </c>
      <c r="L1052">
        <v>47.2</v>
      </c>
      <c r="M1052" t="str">
        <f t="shared" si="65"/>
        <v>Medium</v>
      </c>
      <c r="N1052" s="1">
        <v>44490</v>
      </c>
      <c r="O1052" s="1" t="str">
        <f>IF(YEAR(Table1[[#This Row],[customer_since]])&gt;=2023, "New",IF(YEAR(Table1[[#This Row],[customer_since]])&gt;=2021, "Medium", "Long term"))</f>
        <v>Medium</v>
      </c>
      <c r="P1052">
        <v>12</v>
      </c>
      <c r="Q1052" t="str">
        <f t="shared" si="66"/>
        <v>Low</v>
      </c>
      <c r="R1052">
        <v>0.85</v>
      </c>
      <c r="S1052" t="str">
        <f t="shared" si="67"/>
        <v>High</v>
      </c>
    </row>
    <row r="1053" spans="1:19" x14ac:dyDescent="0.35">
      <c r="A1053" t="s">
        <v>2710</v>
      </c>
      <c r="B1053">
        <v>26</v>
      </c>
      <c r="C1053" t="str">
        <f t="shared" si="64"/>
        <v>26-35</v>
      </c>
      <c r="D1053" t="s">
        <v>14</v>
      </c>
      <c r="E1053" t="s">
        <v>28</v>
      </c>
      <c r="F1053">
        <v>105.87</v>
      </c>
      <c r="G1053">
        <v>15</v>
      </c>
      <c r="H1053">
        <f>Table1[[#This Row],[total_orders]]*Table1[[#This Row],[avg_order_value]]</f>
        <v>1588.0500000000002</v>
      </c>
      <c r="I1053">
        <v>224</v>
      </c>
      <c r="J1053">
        <v>0</v>
      </c>
      <c r="K1053" t="s">
        <v>16</v>
      </c>
      <c r="L1053">
        <v>53.6</v>
      </c>
      <c r="M1053" t="str">
        <f t="shared" si="65"/>
        <v>High</v>
      </c>
      <c r="N1053" s="1">
        <v>44944</v>
      </c>
      <c r="O1053" s="1" t="str">
        <f>IF(YEAR(Table1[[#This Row],[customer_since]])&gt;=2023, "New",IF(YEAR(Table1[[#This Row],[customer_since]])&gt;=2021, "Medium", "Long term"))</f>
        <v>New</v>
      </c>
      <c r="P1053">
        <v>25</v>
      </c>
      <c r="Q1053" t="str">
        <f t="shared" si="66"/>
        <v>Low</v>
      </c>
      <c r="R1053">
        <v>0.53</v>
      </c>
      <c r="S1053" t="str">
        <f t="shared" si="67"/>
        <v>High</v>
      </c>
    </row>
    <row r="1054" spans="1:19" x14ac:dyDescent="0.35">
      <c r="A1054" t="s">
        <v>688</v>
      </c>
      <c r="B1054">
        <v>61</v>
      </c>
      <c r="C1054" t="str">
        <f t="shared" si="64"/>
        <v>55-65</v>
      </c>
      <c r="D1054" t="s">
        <v>21</v>
      </c>
      <c r="E1054" t="s">
        <v>22</v>
      </c>
      <c r="F1054">
        <v>55.52</v>
      </c>
      <c r="G1054">
        <v>10</v>
      </c>
      <c r="H1054">
        <f>Table1[[#This Row],[total_orders]]*Table1[[#This Row],[avg_order_value]]</f>
        <v>555.20000000000005</v>
      </c>
      <c r="I1054">
        <v>208</v>
      </c>
      <c r="J1054">
        <v>0</v>
      </c>
      <c r="K1054" t="s">
        <v>23</v>
      </c>
      <c r="L1054">
        <v>28.1</v>
      </c>
      <c r="M1054" t="str">
        <f t="shared" si="65"/>
        <v>Medium</v>
      </c>
      <c r="N1054" s="1">
        <v>45697</v>
      </c>
      <c r="O1054" s="1" t="str">
        <f>IF(YEAR(Table1[[#This Row],[customer_since]])&gt;=2023, "New",IF(YEAR(Table1[[#This Row],[customer_since]])&gt;=2021, "Medium", "Long term"))</f>
        <v>New</v>
      </c>
      <c r="P1054">
        <v>17</v>
      </c>
      <c r="Q1054" t="str">
        <f t="shared" si="66"/>
        <v>Low</v>
      </c>
      <c r="R1054">
        <v>0.14000000000000001</v>
      </c>
      <c r="S1054" t="str">
        <f t="shared" si="67"/>
        <v>Low</v>
      </c>
    </row>
    <row r="1055" spans="1:19" x14ac:dyDescent="0.35">
      <c r="A1055" t="s">
        <v>688</v>
      </c>
      <c r="B1055">
        <v>25</v>
      </c>
      <c r="C1055" t="str">
        <f t="shared" si="64"/>
        <v>18-25</v>
      </c>
      <c r="D1055" t="s">
        <v>21</v>
      </c>
      <c r="E1055" t="s">
        <v>50</v>
      </c>
      <c r="F1055">
        <v>149.72</v>
      </c>
      <c r="G1055">
        <v>8</v>
      </c>
      <c r="H1055">
        <f>Table1[[#This Row],[total_orders]]*Table1[[#This Row],[avg_order_value]]</f>
        <v>1197.76</v>
      </c>
      <c r="I1055">
        <v>239</v>
      </c>
      <c r="J1055">
        <v>0</v>
      </c>
      <c r="K1055" t="s">
        <v>40</v>
      </c>
      <c r="L1055">
        <v>1.6</v>
      </c>
      <c r="M1055" t="str">
        <f t="shared" si="65"/>
        <v>Low</v>
      </c>
      <c r="N1055" s="1">
        <v>44812</v>
      </c>
      <c r="O1055" s="1" t="str">
        <f>IF(YEAR(Table1[[#This Row],[customer_since]])&gt;=2023, "New",IF(YEAR(Table1[[#This Row],[customer_since]])&gt;=2021, "Medium", "Long term"))</f>
        <v>Medium</v>
      </c>
      <c r="P1055">
        <v>54</v>
      </c>
      <c r="Q1055" t="str">
        <f t="shared" si="66"/>
        <v>Medium</v>
      </c>
      <c r="R1055">
        <v>0.4</v>
      </c>
      <c r="S1055" t="str">
        <f t="shared" si="67"/>
        <v>Medium</v>
      </c>
    </row>
    <row r="1056" spans="1:19" x14ac:dyDescent="0.35">
      <c r="A1056" t="s">
        <v>2722</v>
      </c>
      <c r="B1056">
        <v>56</v>
      </c>
      <c r="C1056" t="str">
        <f t="shared" si="64"/>
        <v>55-65</v>
      </c>
      <c r="D1056" t="s">
        <v>21</v>
      </c>
      <c r="E1056" t="s">
        <v>50</v>
      </c>
      <c r="F1056">
        <v>19.45</v>
      </c>
      <c r="G1056">
        <v>8</v>
      </c>
      <c r="H1056">
        <f>Table1[[#This Row],[total_orders]]*Table1[[#This Row],[avg_order_value]]</f>
        <v>155.6</v>
      </c>
      <c r="I1056">
        <v>42</v>
      </c>
      <c r="J1056">
        <v>0</v>
      </c>
      <c r="K1056" t="s">
        <v>23</v>
      </c>
      <c r="L1056">
        <v>50.3</v>
      </c>
      <c r="M1056" t="str">
        <f t="shared" si="65"/>
        <v>High</v>
      </c>
      <c r="N1056" s="1">
        <v>45304</v>
      </c>
      <c r="O1056" s="1" t="str">
        <f>IF(YEAR(Table1[[#This Row],[customer_since]])&gt;=2023, "New",IF(YEAR(Table1[[#This Row],[customer_since]])&gt;=2021, "Medium", "Long term"))</f>
        <v>New</v>
      </c>
      <c r="P1056">
        <v>83</v>
      </c>
      <c r="Q1056" t="str">
        <f t="shared" si="66"/>
        <v>High</v>
      </c>
      <c r="R1056">
        <v>0.28999999999999998</v>
      </c>
      <c r="S1056" t="str">
        <f t="shared" si="67"/>
        <v>Medium</v>
      </c>
    </row>
    <row r="1057" spans="1:19" x14ac:dyDescent="0.35">
      <c r="A1057" t="s">
        <v>2722</v>
      </c>
      <c r="B1057">
        <v>23</v>
      </c>
      <c r="C1057" t="str">
        <f t="shared" si="64"/>
        <v>18-25</v>
      </c>
      <c r="D1057" t="s">
        <v>21</v>
      </c>
      <c r="E1057" t="s">
        <v>18</v>
      </c>
      <c r="F1057">
        <v>29.7</v>
      </c>
      <c r="G1057">
        <v>9</v>
      </c>
      <c r="H1057">
        <f>Table1[[#This Row],[total_orders]]*Table1[[#This Row],[avg_order_value]]</f>
        <v>267.3</v>
      </c>
      <c r="I1057">
        <v>298</v>
      </c>
      <c r="J1057">
        <v>0</v>
      </c>
      <c r="K1057" t="s">
        <v>19</v>
      </c>
      <c r="L1057">
        <v>41.7</v>
      </c>
      <c r="M1057" t="str">
        <f t="shared" si="65"/>
        <v>Medium</v>
      </c>
      <c r="N1057" s="1">
        <v>44536</v>
      </c>
      <c r="O1057" s="1" t="str">
        <f>IF(YEAR(Table1[[#This Row],[customer_since]])&gt;=2023, "New",IF(YEAR(Table1[[#This Row],[customer_since]])&gt;=2021, "Medium", "Long term"))</f>
        <v>Medium</v>
      </c>
      <c r="P1057">
        <v>47</v>
      </c>
      <c r="Q1057" t="str">
        <f t="shared" si="66"/>
        <v>Medium</v>
      </c>
      <c r="R1057">
        <v>0.06</v>
      </c>
      <c r="S1057" t="str">
        <f t="shared" si="67"/>
        <v>Low</v>
      </c>
    </row>
    <row r="1058" spans="1:19" x14ac:dyDescent="0.35">
      <c r="A1058" t="s">
        <v>2722</v>
      </c>
      <c r="B1058">
        <v>34</v>
      </c>
      <c r="C1058" t="str">
        <f t="shared" si="64"/>
        <v>26-35</v>
      </c>
      <c r="D1058" t="s">
        <v>21</v>
      </c>
      <c r="E1058" t="s">
        <v>15</v>
      </c>
      <c r="F1058">
        <v>97.49</v>
      </c>
      <c r="G1058">
        <v>4</v>
      </c>
      <c r="H1058">
        <f>Table1[[#This Row],[total_orders]]*Table1[[#This Row],[avg_order_value]]</f>
        <v>389.96</v>
      </c>
      <c r="I1058">
        <v>72</v>
      </c>
      <c r="J1058">
        <v>0</v>
      </c>
      <c r="K1058" t="s">
        <v>29</v>
      </c>
      <c r="L1058">
        <v>88.6</v>
      </c>
      <c r="M1058" t="str">
        <f t="shared" si="65"/>
        <v>High</v>
      </c>
      <c r="N1058" s="1">
        <v>44170</v>
      </c>
      <c r="O1058" s="1" t="str">
        <f>IF(YEAR(Table1[[#This Row],[customer_since]])&gt;=2023, "New",IF(YEAR(Table1[[#This Row],[customer_since]])&gt;=2021, "Medium", "Long term"))</f>
        <v>Long term</v>
      </c>
      <c r="P1058">
        <v>49</v>
      </c>
      <c r="Q1058" t="str">
        <f t="shared" si="66"/>
        <v>Medium</v>
      </c>
      <c r="R1058">
        <v>0.47</v>
      </c>
      <c r="S1058" t="str">
        <f t="shared" si="67"/>
        <v>Medium</v>
      </c>
    </row>
    <row r="1059" spans="1:19" x14ac:dyDescent="0.35">
      <c r="A1059" t="s">
        <v>818</v>
      </c>
      <c r="B1059">
        <v>76</v>
      </c>
      <c r="C1059" t="str">
        <f t="shared" si="64"/>
        <v>66-69</v>
      </c>
      <c r="D1059" t="s">
        <v>14</v>
      </c>
      <c r="E1059" t="s">
        <v>37</v>
      </c>
      <c r="F1059">
        <v>55.24</v>
      </c>
      <c r="G1059">
        <v>11</v>
      </c>
      <c r="H1059">
        <f>Table1[[#This Row],[total_orders]]*Table1[[#This Row],[avg_order_value]]</f>
        <v>607.64</v>
      </c>
      <c r="I1059">
        <v>92</v>
      </c>
      <c r="J1059">
        <v>0</v>
      </c>
      <c r="K1059" t="s">
        <v>23</v>
      </c>
      <c r="L1059">
        <v>76</v>
      </c>
      <c r="M1059" t="str">
        <f t="shared" si="65"/>
        <v>High</v>
      </c>
      <c r="N1059" s="1">
        <v>45085</v>
      </c>
      <c r="O1059" s="1" t="str">
        <f>IF(YEAR(Table1[[#This Row],[customer_since]])&gt;=2023, "New",IF(YEAR(Table1[[#This Row],[customer_since]])&gt;=2021, "Medium", "Long term"))</f>
        <v>New</v>
      </c>
      <c r="P1059">
        <v>65</v>
      </c>
      <c r="Q1059" t="str">
        <f t="shared" si="66"/>
        <v>Medium</v>
      </c>
      <c r="R1059">
        <v>0.08</v>
      </c>
      <c r="S1059" t="str">
        <f t="shared" si="67"/>
        <v>Low</v>
      </c>
    </row>
    <row r="1060" spans="1:19" x14ac:dyDescent="0.35">
      <c r="A1060" t="s">
        <v>3462</v>
      </c>
      <c r="B1060">
        <v>63</v>
      </c>
      <c r="C1060" t="str">
        <f t="shared" si="64"/>
        <v>55-65</v>
      </c>
      <c r="D1060" t="s">
        <v>14</v>
      </c>
      <c r="E1060" t="s">
        <v>44</v>
      </c>
      <c r="F1060">
        <v>36.64</v>
      </c>
      <c r="G1060">
        <v>14</v>
      </c>
      <c r="H1060">
        <f>Table1[[#This Row],[total_orders]]*Table1[[#This Row],[avg_order_value]]</f>
        <v>512.96</v>
      </c>
      <c r="I1060">
        <v>266</v>
      </c>
      <c r="J1060">
        <v>1</v>
      </c>
      <c r="K1060" t="s">
        <v>40</v>
      </c>
      <c r="L1060">
        <v>88.7</v>
      </c>
      <c r="M1060" t="str">
        <f t="shared" si="65"/>
        <v>High</v>
      </c>
      <c r="N1060" s="1">
        <v>45121</v>
      </c>
      <c r="O1060" s="1" t="str">
        <f>IF(YEAR(Table1[[#This Row],[customer_since]])&gt;=2023, "New",IF(YEAR(Table1[[#This Row],[customer_since]])&gt;=2021, "Medium", "Long term"))</f>
        <v>New</v>
      </c>
      <c r="P1060">
        <v>2</v>
      </c>
      <c r="Q1060" t="str">
        <f t="shared" si="66"/>
        <v>Low</v>
      </c>
      <c r="R1060">
        <v>0.28000000000000003</v>
      </c>
      <c r="S1060" t="str">
        <f t="shared" si="67"/>
        <v>Medium</v>
      </c>
    </row>
    <row r="1061" spans="1:19" x14ac:dyDescent="0.35">
      <c r="A1061" t="s">
        <v>3624</v>
      </c>
      <c r="B1061">
        <v>50</v>
      </c>
      <c r="C1061" t="str">
        <f t="shared" si="64"/>
        <v>46-55</v>
      </c>
      <c r="D1061" t="s">
        <v>14</v>
      </c>
      <c r="E1061" t="s">
        <v>44</v>
      </c>
      <c r="F1061">
        <v>191.14</v>
      </c>
      <c r="G1061">
        <v>12</v>
      </c>
      <c r="H1061">
        <f>Table1[[#This Row],[total_orders]]*Table1[[#This Row],[avg_order_value]]</f>
        <v>2293.6799999999998</v>
      </c>
      <c r="I1061">
        <v>321</v>
      </c>
      <c r="J1061">
        <v>0</v>
      </c>
      <c r="K1061" t="s">
        <v>19</v>
      </c>
      <c r="L1061">
        <v>0</v>
      </c>
      <c r="M1061" t="str">
        <f t="shared" si="65"/>
        <v>Low</v>
      </c>
      <c r="N1061" s="1">
        <v>44934</v>
      </c>
      <c r="O1061" s="1" t="str">
        <f>IF(YEAR(Table1[[#This Row],[customer_since]])&gt;=2023, "New",IF(YEAR(Table1[[#This Row],[customer_since]])&gt;=2021, "Medium", "Long term"))</f>
        <v>New</v>
      </c>
      <c r="P1061">
        <v>4</v>
      </c>
      <c r="Q1061" t="str">
        <f t="shared" si="66"/>
        <v>Low</v>
      </c>
      <c r="R1061">
        <v>0.19</v>
      </c>
      <c r="S1061" t="str">
        <f t="shared" si="67"/>
        <v>Low</v>
      </c>
    </row>
    <row r="1062" spans="1:19" x14ac:dyDescent="0.35">
      <c r="A1062" t="s">
        <v>1205</v>
      </c>
      <c r="B1062">
        <v>65</v>
      </c>
      <c r="C1062" t="str">
        <f t="shared" si="64"/>
        <v>55-65</v>
      </c>
      <c r="D1062" t="s">
        <v>14</v>
      </c>
      <c r="E1062" t="s">
        <v>44</v>
      </c>
      <c r="F1062">
        <v>169.99</v>
      </c>
      <c r="G1062">
        <v>8</v>
      </c>
      <c r="H1062">
        <f>Table1[[#This Row],[total_orders]]*Table1[[#This Row],[avg_order_value]]</f>
        <v>1359.92</v>
      </c>
      <c r="I1062">
        <v>201</v>
      </c>
      <c r="J1062">
        <v>0</v>
      </c>
      <c r="K1062" t="s">
        <v>16</v>
      </c>
      <c r="L1062">
        <v>71.599999999999994</v>
      </c>
      <c r="M1062" t="str">
        <f t="shared" si="65"/>
        <v>High</v>
      </c>
      <c r="N1062" s="1">
        <v>45430</v>
      </c>
      <c r="O1062" s="1" t="str">
        <f>IF(YEAR(Table1[[#This Row],[customer_since]])&gt;=2023, "New",IF(YEAR(Table1[[#This Row],[customer_since]])&gt;=2021, "Medium", "Long term"))</f>
        <v>New</v>
      </c>
      <c r="P1062">
        <v>84</v>
      </c>
      <c r="Q1062" t="str">
        <f t="shared" si="66"/>
        <v>High</v>
      </c>
      <c r="R1062">
        <v>0.17</v>
      </c>
      <c r="S1062" t="str">
        <f t="shared" si="67"/>
        <v>Low</v>
      </c>
    </row>
    <row r="1063" spans="1:19" x14ac:dyDescent="0.35">
      <c r="A1063" t="s">
        <v>1205</v>
      </c>
      <c r="B1063">
        <v>41</v>
      </c>
      <c r="C1063" t="str">
        <f t="shared" si="64"/>
        <v>36-45</v>
      </c>
      <c r="D1063" t="s">
        <v>25</v>
      </c>
      <c r="E1063" t="s">
        <v>15</v>
      </c>
      <c r="F1063">
        <v>481.9</v>
      </c>
      <c r="G1063">
        <v>13</v>
      </c>
      <c r="H1063">
        <f>Table1[[#This Row],[total_orders]]*Table1[[#This Row],[avg_order_value]]</f>
        <v>6264.7</v>
      </c>
      <c r="I1063">
        <v>246</v>
      </c>
      <c r="J1063">
        <v>0</v>
      </c>
      <c r="K1063" t="s">
        <v>23</v>
      </c>
      <c r="L1063">
        <v>98</v>
      </c>
      <c r="M1063" t="str">
        <f t="shared" si="65"/>
        <v>High</v>
      </c>
      <c r="N1063" s="1">
        <v>44347</v>
      </c>
      <c r="O1063" s="1" t="str">
        <f>IF(YEAR(Table1[[#This Row],[customer_since]])&gt;=2023, "New",IF(YEAR(Table1[[#This Row],[customer_since]])&gt;=2021, "Medium", "Long term"))</f>
        <v>Medium</v>
      </c>
      <c r="P1063">
        <v>93</v>
      </c>
      <c r="Q1063" t="str">
        <f t="shared" si="66"/>
        <v>High</v>
      </c>
      <c r="R1063">
        <v>0.17</v>
      </c>
      <c r="S1063" t="str">
        <f t="shared" si="67"/>
        <v>Low</v>
      </c>
    </row>
    <row r="1064" spans="1:19" x14ac:dyDescent="0.35">
      <c r="A1064" t="s">
        <v>2696</v>
      </c>
      <c r="B1064">
        <v>64</v>
      </c>
      <c r="C1064" t="str">
        <f t="shared" si="64"/>
        <v>55-65</v>
      </c>
      <c r="D1064" t="s">
        <v>25</v>
      </c>
      <c r="E1064" t="s">
        <v>35</v>
      </c>
      <c r="F1064">
        <v>61.12</v>
      </c>
      <c r="G1064">
        <v>3</v>
      </c>
      <c r="H1064">
        <f>Table1[[#This Row],[total_orders]]*Table1[[#This Row],[avg_order_value]]</f>
        <v>183.35999999999999</v>
      </c>
      <c r="I1064">
        <v>91</v>
      </c>
      <c r="J1064">
        <v>0</v>
      </c>
      <c r="K1064" t="s">
        <v>23</v>
      </c>
      <c r="L1064">
        <v>76.599999999999994</v>
      </c>
      <c r="M1064" t="str">
        <f t="shared" si="65"/>
        <v>High</v>
      </c>
      <c r="N1064" s="1">
        <v>44728</v>
      </c>
      <c r="O1064" s="1" t="str">
        <f>IF(YEAR(Table1[[#This Row],[customer_since]])&gt;=2023, "New",IF(YEAR(Table1[[#This Row],[customer_since]])&gt;=2021, "Medium", "Long term"))</f>
        <v>Medium</v>
      </c>
      <c r="P1064">
        <v>85</v>
      </c>
      <c r="Q1064" t="str">
        <f t="shared" si="66"/>
        <v>High</v>
      </c>
      <c r="R1064">
        <v>0.51</v>
      </c>
      <c r="S1064" t="str">
        <f t="shared" si="67"/>
        <v>High</v>
      </c>
    </row>
    <row r="1065" spans="1:19" x14ac:dyDescent="0.35">
      <c r="A1065" t="s">
        <v>799</v>
      </c>
      <c r="B1065">
        <v>76</v>
      </c>
      <c r="C1065" t="str">
        <f t="shared" si="64"/>
        <v>66-69</v>
      </c>
      <c r="D1065" t="s">
        <v>14</v>
      </c>
      <c r="E1065" t="s">
        <v>37</v>
      </c>
      <c r="F1065">
        <v>42.68</v>
      </c>
      <c r="G1065">
        <v>6</v>
      </c>
      <c r="H1065">
        <f>Table1[[#This Row],[total_orders]]*Table1[[#This Row],[avg_order_value]]</f>
        <v>256.08</v>
      </c>
      <c r="I1065">
        <v>78</v>
      </c>
      <c r="J1065">
        <v>0</v>
      </c>
      <c r="K1065" t="s">
        <v>40</v>
      </c>
      <c r="L1065">
        <v>76.099999999999994</v>
      </c>
      <c r="M1065" t="str">
        <f t="shared" si="65"/>
        <v>High</v>
      </c>
      <c r="N1065" s="1">
        <v>45428</v>
      </c>
      <c r="O1065" s="1" t="str">
        <f>IF(YEAR(Table1[[#This Row],[customer_since]])&gt;=2023, "New",IF(YEAR(Table1[[#This Row],[customer_since]])&gt;=2021, "Medium", "Long term"))</f>
        <v>New</v>
      </c>
      <c r="P1065">
        <v>44</v>
      </c>
      <c r="Q1065" t="str">
        <f t="shared" si="66"/>
        <v>Medium</v>
      </c>
      <c r="R1065">
        <v>0.51</v>
      </c>
      <c r="S1065" t="str">
        <f t="shared" si="67"/>
        <v>High</v>
      </c>
    </row>
    <row r="1066" spans="1:19" x14ac:dyDescent="0.35">
      <c r="A1066" t="s">
        <v>2819</v>
      </c>
      <c r="B1066">
        <v>38</v>
      </c>
      <c r="C1066" t="str">
        <f t="shared" si="64"/>
        <v>36-45</v>
      </c>
      <c r="D1066" t="s">
        <v>21</v>
      </c>
      <c r="E1066" t="s">
        <v>50</v>
      </c>
      <c r="F1066">
        <v>68.290000000000006</v>
      </c>
      <c r="G1066">
        <v>17</v>
      </c>
      <c r="H1066">
        <f>Table1[[#This Row],[total_orders]]*Table1[[#This Row],[avg_order_value]]</f>
        <v>1160.93</v>
      </c>
      <c r="I1066">
        <v>224</v>
      </c>
      <c r="J1066">
        <v>0</v>
      </c>
      <c r="K1066" t="s">
        <v>16</v>
      </c>
      <c r="L1066">
        <v>76</v>
      </c>
      <c r="M1066" t="str">
        <f t="shared" si="65"/>
        <v>High</v>
      </c>
      <c r="N1066" s="1">
        <v>44955</v>
      </c>
      <c r="O1066" s="1" t="str">
        <f>IF(YEAR(Table1[[#This Row],[customer_since]])&gt;=2023, "New",IF(YEAR(Table1[[#This Row],[customer_since]])&gt;=2021, "Medium", "Long term"))</f>
        <v>New</v>
      </c>
      <c r="P1066">
        <v>77</v>
      </c>
      <c r="Q1066" t="str">
        <f t="shared" si="66"/>
        <v>High</v>
      </c>
      <c r="R1066">
        <v>0.26</v>
      </c>
      <c r="S1066" t="str">
        <f t="shared" si="67"/>
        <v>Medium</v>
      </c>
    </row>
    <row r="1067" spans="1:19" x14ac:dyDescent="0.35">
      <c r="A1067" t="s">
        <v>2819</v>
      </c>
      <c r="B1067">
        <v>25</v>
      </c>
      <c r="C1067" t="str">
        <f t="shared" si="64"/>
        <v>18-25</v>
      </c>
      <c r="D1067" t="s">
        <v>14</v>
      </c>
      <c r="E1067" t="s">
        <v>15</v>
      </c>
      <c r="F1067">
        <v>101.99</v>
      </c>
      <c r="G1067">
        <v>4</v>
      </c>
      <c r="H1067">
        <f>Table1[[#This Row],[total_orders]]*Table1[[#This Row],[avg_order_value]]</f>
        <v>407.96</v>
      </c>
      <c r="I1067">
        <v>45</v>
      </c>
      <c r="J1067">
        <v>0</v>
      </c>
      <c r="K1067" t="s">
        <v>16</v>
      </c>
      <c r="L1067">
        <v>74.099999999999994</v>
      </c>
      <c r="M1067" t="str">
        <f t="shared" si="65"/>
        <v>High</v>
      </c>
      <c r="N1067" s="1">
        <v>45724</v>
      </c>
      <c r="O1067" s="1" t="str">
        <f>IF(YEAR(Table1[[#This Row],[customer_since]])&gt;=2023, "New",IF(YEAR(Table1[[#This Row],[customer_since]])&gt;=2021, "Medium", "Long term"))</f>
        <v>New</v>
      </c>
      <c r="P1067">
        <v>95</v>
      </c>
      <c r="Q1067" t="str">
        <f t="shared" si="66"/>
        <v>High</v>
      </c>
      <c r="R1067">
        <v>0.2</v>
      </c>
      <c r="S1067" t="str">
        <f t="shared" si="67"/>
        <v>Low</v>
      </c>
    </row>
    <row r="1068" spans="1:19" x14ac:dyDescent="0.35">
      <c r="A1068" t="s">
        <v>1383</v>
      </c>
      <c r="B1068">
        <v>62</v>
      </c>
      <c r="C1068" t="str">
        <f t="shared" si="64"/>
        <v>55-65</v>
      </c>
      <c r="D1068" t="s">
        <v>21</v>
      </c>
      <c r="E1068" t="s">
        <v>15</v>
      </c>
      <c r="F1068">
        <v>219.73</v>
      </c>
      <c r="G1068">
        <v>17</v>
      </c>
      <c r="H1068">
        <f>Table1[[#This Row],[total_orders]]*Table1[[#This Row],[avg_order_value]]</f>
        <v>3735.41</v>
      </c>
      <c r="I1068">
        <v>260</v>
      </c>
      <c r="J1068">
        <v>0</v>
      </c>
      <c r="K1068" t="s">
        <v>16</v>
      </c>
      <c r="L1068">
        <v>25.7</v>
      </c>
      <c r="M1068" t="str">
        <f t="shared" si="65"/>
        <v>Medium</v>
      </c>
      <c r="N1068" s="1">
        <v>44126</v>
      </c>
      <c r="O1068" s="1" t="str">
        <f>IF(YEAR(Table1[[#This Row],[customer_since]])&gt;=2023, "New",IF(YEAR(Table1[[#This Row],[customer_since]])&gt;=2021, "Medium", "Long term"))</f>
        <v>Long term</v>
      </c>
      <c r="P1068">
        <v>16</v>
      </c>
      <c r="Q1068" t="str">
        <f t="shared" si="66"/>
        <v>Low</v>
      </c>
      <c r="R1068">
        <v>0.19</v>
      </c>
      <c r="S1068" t="str">
        <f t="shared" si="67"/>
        <v>Low</v>
      </c>
    </row>
    <row r="1069" spans="1:19" x14ac:dyDescent="0.35">
      <c r="A1069" t="s">
        <v>1383</v>
      </c>
      <c r="B1069">
        <v>35</v>
      </c>
      <c r="C1069" t="str">
        <f t="shared" si="64"/>
        <v>26-35</v>
      </c>
      <c r="D1069" t="s">
        <v>21</v>
      </c>
      <c r="E1069" t="s">
        <v>37</v>
      </c>
      <c r="F1069">
        <v>57.2</v>
      </c>
      <c r="G1069">
        <v>9</v>
      </c>
      <c r="H1069">
        <f>Table1[[#This Row],[total_orders]]*Table1[[#This Row],[avg_order_value]]</f>
        <v>514.80000000000007</v>
      </c>
      <c r="I1069">
        <v>63</v>
      </c>
      <c r="J1069">
        <v>0</v>
      </c>
      <c r="K1069" t="s">
        <v>29</v>
      </c>
      <c r="L1069">
        <v>75.7</v>
      </c>
      <c r="M1069" t="str">
        <f t="shared" si="65"/>
        <v>High</v>
      </c>
      <c r="N1069" s="1">
        <v>44422</v>
      </c>
      <c r="O1069" s="1" t="str">
        <f>IF(YEAR(Table1[[#This Row],[customer_since]])&gt;=2023, "New",IF(YEAR(Table1[[#This Row],[customer_since]])&gt;=2021, "Medium", "Long term"))</f>
        <v>Medium</v>
      </c>
      <c r="P1069">
        <v>92</v>
      </c>
      <c r="Q1069" t="str">
        <f t="shared" si="66"/>
        <v>High</v>
      </c>
      <c r="R1069">
        <v>0.08</v>
      </c>
      <c r="S1069" t="str">
        <f t="shared" si="67"/>
        <v>Low</v>
      </c>
    </row>
    <row r="1070" spans="1:19" x14ac:dyDescent="0.35">
      <c r="A1070" t="s">
        <v>1383</v>
      </c>
      <c r="B1070">
        <v>79</v>
      </c>
      <c r="C1070" t="str">
        <f t="shared" si="64"/>
        <v>66-69</v>
      </c>
      <c r="D1070" t="s">
        <v>21</v>
      </c>
      <c r="E1070" t="s">
        <v>44</v>
      </c>
      <c r="F1070">
        <v>54.87</v>
      </c>
      <c r="G1070">
        <v>20</v>
      </c>
      <c r="H1070">
        <f>Table1[[#This Row],[total_orders]]*Table1[[#This Row],[avg_order_value]]</f>
        <v>1097.3999999999999</v>
      </c>
      <c r="I1070">
        <v>243</v>
      </c>
      <c r="J1070">
        <v>0</v>
      </c>
      <c r="K1070" t="s">
        <v>19</v>
      </c>
      <c r="L1070">
        <v>18.3</v>
      </c>
      <c r="M1070" t="str">
        <f t="shared" si="65"/>
        <v>Low</v>
      </c>
      <c r="N1070" s="1">
        <v>44519</v>
      </c>
      <c r="O1070" s="1" t="str">
        <f>IF(YEAR(Table1[[#This Row],[customer_since]])&gt;=2023, "New",IF(YEAR(Table1[[#This Row],[customer_since]])&gt;=2021, "Medium", "Long term"))</f>
        <v>Medium</v>
      </c>
      <c r="P1070">
        <v>38</v>
      </c>
      <c r="Q1070" t="str">
        <f t="shared" si="66"/>
        <v>Medium</v>
      </c>
      <c r="R1070">
        <v>0.27</v>
      </c>
      <c r="S1070" t="str">
        <f t="shared" si="67"/>
        <v>Medium</v>
      </c>
    </row>
    <row r="1071" spans="1:19" x14ac:dyDescent="0.35">
      <c r="A1071" t="s">
        <v>1411</v>
      </c>
      <c r="B1071">
        <v>76</v>
      </c>
      <c r="C1071" t="str">
        <f t="shared" si="64"/>
        <v>66-69</v>
      </c>
      <c r="D1071" t="s">
        <v>21</v>
      </c>
      <c r="E1071" t="s">
        <v>50</v>
      </c>
      <c r="F1071">
        <v>82.44</v>
      </c>
      <c r="G1071">
        <v>6</v>
      </c>
      <c r="H1071">
        <f>Table1[[#This Row],[total_orders]]*Table1[[#This Row],[avg_order_value]]</f>
        <v>494.64</v>
      </c>
      <c r="I1071">
        <v>318</v>
      </c>
      <c r="J1071">
        <v>0</v>
      </c>
      <c r="K1071" t="s">
        <v>23</v>
      </c>
      <c r="L1071">
        <v>64.599999999999994</v>
      </c>
      <c r="M1071" t="str">
        <f t="shared" si="65"/>
        <v>High</v>
      </c>
      <c r="N1071" s="1">
        <v>44958</v>
      </c>
      <c r="O1071" s="1" t="str">
        <f>IF(YEAR(Table1[[#This Row],[customer_since]])&gt;=2023, "New",IF(YEAR(Table1[[#This Row],[customer_since]])&gt;=2021, "Medium", "Long term"))</f>
        <v>New</v>
      </c>
      <c r="P1071">
        <v>30</v>
      </c>
      <c r="Q1071" t="str">
        <f t="shared" si="66"/>
        <v>Low</v>
      </c>
      <c r="R1071">
        <v>0.41</v>
      </c>
      <c r="S1071" t="str">
        <f t="shared" si="67"/>
        <v>Medium</v>
      </c>
    </row>
    <row r="1072" spans="1:19" x14ac:dyDescent="0.35">
      <c r="A1072" t="s">
        <v>1902</v>
      </c>
      <c r="B1072">
        <v>42</v>
      </c>
      <c r="C1072" t="str">
        <f t="shared" si="64"/>
        <v>36-45</v>
      </c>
      <c r="D1072" t="s">
        <v>14</v>
      </c>
      <c r="E1072" t="s">
        <v>18</v>
      </c>
      <c r="F1072">
        <v>224.21</v>
      </c>
      <c r="G1072">
        <v>7</v>
      </c>
      <c r="H1072">
        <f>Table1[[#This Row],[total_orders]]*Table1[[#This Row],[avg_order_value]]</f>
        <v>1569.47</v>
      </c>
      <c r="I1072">
        <v>300</v>
      </c>
      <c r="J1072">
        <v>0</v>
      </c>
      <c r="K1072" t="s">
        <v>40</v>
      </c>
      <c r="L1072">
        <v>67.900000000000006</v>
      </c>
      <c r="M1072" t="str">
        <f t="shared" si="65"/>
        <v>High</v>
      </c>
      <c r="N1072" s="1">
        <v>44220</v>
      </c>
      <c r="O1072" s="1" t="str">
        <f>IF(YEAR(Table1[[#This Row],[customer_since]])&gt;=2023, "New",IF(YEAR(Table1[[#This Row],[customer_since]])&gt;=2021, "Medium", "Long term"))</f>
        <v>Medium</v>
      </c>
      <c r="P1072">
        <v>41</v>
      </c>
      <c r="Q1072" t="str">
        <f t="shared" si="66"/>
        <v>Medium</v>
      </c>
      <c r="R1072">
        <v>0.26</v>
      </c>
      <c r="S1072" t="str">
        <f t="shared" si="67"/>
        <v>Medium</v>
      </c>
    </row>
    <row r="1073" spans="1:19" x14ac:dyDescent="0.35">
      <c r="A1073" t="s">
        <v>217</v>
      </c>
      <c r="B1073">
        <v>52</v>
      </c>
      <c r="C1073" t="str">
        <f t="shared" si="64"/>
        <v>46-55</v>
      </c>
      <c r="D1073" t="s">
        <v>21</v>
      </c>
      <c r="E1073" t="s">
        <v>44</v>
      </c>
      <c r="F1073">
        <v>27.6</v>
      </c>
      <c r="G1073">
        <v>10</v>
      </c>
      <c r="H1073">
        <f>Table1[[#This Row],[total_orders]]*Table1[[#This Row],[avg_order_value]]</f>
        <v>276</v>
      </c>
      <c r="I1073">
        <v>271</v>
      </c>
      <c r="J1073">
        <v>0</v>
      </c>
      <c r="K1073" t="s">
        <v>16</v>
      </c>
      <c r="L1073">
        <v>84.3</v>
      </c>
      <c r="M1073" t="str">
        <f t="shared" si="65"/>
        <v>High</v>
      </c>
      <c r="N1073" s="1">
        <v>44920</v>
      </c>
      <c r="O1073" s="1" t="str">
        <f>IF(YEAR(Table1[[#This Row],[customer_since]])&gt;=2023, "New",IF(YEAR(Table1[[#This Row],[customer_since]])&gt;=2021, "Medium", "Long term"))</f>
        <v>Medium</v>
      </c>
      <c r="P1073">
        <v>20</v>
      </c>
      <c r="Q1073" t="str">
        <f t="shared" si="66"/>
        <v>Low</v>
      </c>
      <c r="R1073">
        <v>0.17</v>
      </c>
      <c r="S1073" t="str">
        <f t="shared" si="67"/>
        <v>Low</v>
      </c>
    </row>
    <row r="1074" spans="1:19" x14ac:dyDescent="0.35">
      <c r="A1074" t="s">
        <v>390</v>
      </c>
      <c r="B1074">
        <v>35</v>
      </c>
      <c r="C1074" t="str">
        <f t="shared" si="64"/>
        <v>26-35</v>
      </c>
      <c r="D1074" t="s">
        <v>21</v>
      </c>
      <c r="E1074" t="s">
        <v>18</v>
      </c>
      <c r="F1074">
        <v>112.98</v>
      </c>
      <c r="G1074">
        <v>9</v>
      </c>
      <c r="H1074">
        <f>Table1[[#This Row],[total_orders]]*Table1[[#This Row],[avg_order_value]]</f>
        <v>1016.82</v>
      </c>
      <c r="I1074">
        <v>51</v>
      </c>
      <c r="J1074">
        <v>1</v>
      </c>
      <c r="K1074" t="s">
        <v>19</v>
      </c>
      <c r="L1074">
        <v>91.3</v>
      </c>
      <c r="M1074" t="str">
        <f t="shared" si="65"/>
        <v>High</v>
      </c>
      <c r="N1074" s="1">
        <v>44928</v>
      </c>
      <c r="O1074" s="1" t="str">
        <f>IF(YEAR(Table1[[#This Row],[customer_since]])&gt;=2023, "New",IF(YEAR(Table1[[#This Row],[customer_since]])&gt;=2021, "Medium", "Long term"))</f>
        <v>New</v>
      </c>
      <c r="P1074">
        <v>1</v>
      </c>
      <c r="Q1074" t="str">
        <f t="shared" si="66"/>
        <v>Low</v>
      </c>
      <c r="R1074">
        <v>0.14000000000000001</v>
      </c>
      <c r="S1074" t="str">
        <f t="shared" si="67"/>
        <v>Low</v>
      </c>
    </row>
    <row r="1075" spans="1:19" x14ac:dyDescent="0.35">
      <c r="A1075" t="s">
        <v>2310</v>
      </c>
      <c r="B1075">
        <v>20</v>
      </c>
      <c r="C1075" t="str">
        <f t="shared" si="64"/>
        <v>18-25</v>
      </c>
      <c r="D1075" t="s">
        <v>14</v>
      </c>
      <c r="E1075" t="s">
        <v>28</v>
      </c>
      <c r="F1075">
        <v>161.63999999999999</v>
      </c>
      <c r="G1075">
        <v>5</v>
      </c>
      <c r="H1075">
        <f>Table1[[#This Row],[total_orders]]*Table1[[#This Row],[avg_order_value]]</f>
        <v>808.19999999999993</v>
      </c>
      <c r="I1075">
        <v>266</v>
      </c>
      <c r="J1075">
        <v>0</v>
      </c>
      <c r="K1075" t="s">
        <v>23</v>
      </c>
      <c r="L1075">
        <v>61.8</v>
      </c>
      <c r="M1075" t="str">
        <f t="shared" si="65"/>
        <v>High</v>
      </c>
      <c r="N1075" s="1">
        <v>45769</v>
      </c>
      <c r="O1075" s="1" t="str">
        <f>IF(YEAR(Table1[[#This Row],[customer_since]])&gt;=2023, "New",IF(YEAR(Table1[[#This Row],[customer_since]])&gt;=2021, "Medium", "Long term"))</f>
        <v>New</v>
      </c>
      <c r="P1075">
        <v>51</v>
      </c>
      <c r="Q1075" t="str">
        <f t="shared" si="66"/>
        <v>Medium</v>
      </c>
      <c r="R1075">
        <v>0.14000000000000001</v>
      </c>
      <c r="S1075" t="str">
        <f t="shared" si="67"/>
        <v>Low</v>
      </c>
    </row>
    <row r="1076" spans="1:19" x14ac:dyDescent="0.35">
      <c r="A1076" t="s">
        <v>2310</v>
      </c>
      <c r="B1076">
        <v>76</v>
      </c>
      <c r="C1076" t="str">
        <f t="shared" si="64"/>
        <v>66-69</v>
      </c>
      <c r="D1076" t="s">
        <v>14</v>
      </c>
      <c r="E1076" t="s">
        <v>44</v>
      </c>
      <c r="F1076">
        <v>262.47000000000003</v>
      </c>
      <c r="G1076">
        <v>11</v>
      </c>
      <c r="H1076">
        <f>Table1[[#This Row],[total_orders]]*Table1[[#This Row],[avg_order_value]]</f>
        <v>2887.17</v>
      </c>
      <c r="I1076">
        <v>33</v>
      </c>
      <c r="J1076">
        <v>0</v>
      </c>
      <c r="K1076" t="s">
        <v>23</v>
      </c>
      <c r="L1076">
        <v>64.900000000000006</v>
      </c>
      <c r="M1076" t="str">
        <f t="shared" si="65"/>
        <v>High</v>
      </c>
      <c r="N1076" s="1">
        <v>45267</v>
      </c>
      <c r="O1076" s="1" t="str">
        <f>IF(YEAR(Table1[[#This Row],[customer_since]])&gt;=2023, "New",IF(YEAR(Table1[[#This Row],[customer_since]])&gt;=2021, "Medium", "Long term"))</f>
        <v>New</v>
      </c>
      <c r="P1076">
        <v>66</v>
      </c>
      <c r="Q1076" t="str">
        <f t="shared" si="66"/>
        <v>Medium</v>
      </c>
      <c r="R1076">
        <v>0.31</v>
      </c>
      <c r="S1076" t="str">
        <f t="shared" si="67"/>
        <v>Medium</v>
      </c>
    </row>
    <row r="1077" spans="1:19" x14ac:dyDescent="0.35">
      <c r="A1077" t="s">
        <v>2310</v>
      </c>
      <c r="B1077">
        <v>34</v>
      </c>
      <c r="C1077" t="str">
        <f t="shared" si="64"/>
        <v>26-35</v>
      </c>
      <c r="D1077" t="s">
        <v>21</v>
      </c>
      <c r="E1077" t="s">
        <v>26</v>
      </c>
      <c r="F1077">
        <v>211.27</v>
      </c>
      <c r="G1077">
        <v>9</v>
      </c>
      <c r="H1077">
        <f>Table1[[#This Row],[total_orders]]*Table1[[#This Row],[avg_order_value]]</f>
        <v>1901.43</v>
      </c>
      <c r="I1077">
        <v>142</v>
      </c>
      <c r="J1077">
        <v>0</v>
      </c>
      <c r="K1077" t="s">
        <v>29</v>
      </c>
      <c r="L1077">
        <v>21.6</v>
      </c>
      <c r="M1077" t="str">
        <f t="shared" si="65"/>
        <v>Medium</v>
      </c>
      <c r="N1077" s="1">
        <v>44856</v>
      </c>
      <c r="O1077" s="1" t="str">
        <f>IF(YEAR(Table1[[#This Row],[customer_since]])&gt;=2023, "New",IF(YEAR(Table1[[#This Row],[customer_since]])&gt;=2021, "Medium", "Long term"))</f>
        <v>Medium</v>
      </c>
      <c r="P1077">
        <v>36</v>
      </c>
      <c r="Q1077" t="str">
        <f t="shared" si="66"/>
        <v>Medium</v>
      </c>
      <c r="R1077">
        <v>0.41</v>
      </c>
      <c r="S1077" t="str">
        <f t="shared" si="67"/>
        <v>Medium</v>
      </c>
    </row>
    <row r="1078" spans="1:19" x14ac:dyDescent="0.35">
      <c r="A1078" t="s">
        <v>1214</v>
      </c>
      <c r="B1078">
        <v>66</v>
      </c>
      <c r="C1078" t="str">
        <f t="shared" si="64"/>
        <v>66-69</v>
      </c>
      <c r="D1078" t="s">
        <v>21</v>
      </c>
      <c r="E1078" t="s">
        <v>44</v>
      </c>
      <c r="F1078">
        <v>37.24</v>
      </c>
      <c r="G1078">
        <v>11</v>
      </c>
      <c r="H1078">
        <f>Table1[[#This Row],[total_orders]]*Table1[[#This Row],[avg_order_value]]</f>
        <v>409.64000000000004</v>
      </c>
      <c r="I1078">
        <v>321</v>
      </c>
      <c r="J1078">
        <v>0</v>
      </c>
      <c r="K1078" t="s">
        <v>23</v>
      </c>
      <c r="L1078">
        <v>96.5</v>
      </c>
      <c r="M1078" t="str">
        <f t="shared" si="65"/>
        <v>High</v>
      </c>
      <c r="N1078" s="1">
        <v>44222</v>
      </c>
      <c r="O1078" s="1" t="str">
        <f>IF(YEAR(Table1[[#This Row],[customer_since]])&gt;=2023, "New",IF(YEAR(Table1[[#This Row],[customer_since]])&gt;=2021, "Medium", "Long term"))</f>
        <v>Medium</v>
      </c>
      <c r="P1078">
        <v>17</v>
      </c>
      <c r="Q1078" t="str">
        <f t="shared" si="66"/>
        <v>Low</v>
      </c>
      <c r="R1078">
        <v>0.2</v>
      </c>
      <c r="S1078" t="str">
        <f t="shared" si="67"/>
        <v>Low</v>
      </c>
    </row>
    <row r="1079" spans="1:19" x14ac:dyDescent="0.35">
      <c r="A1079" t="s">
        <v>2306</v>
      </c>
      <c r="B1079">
        <v>48</v>
      </c>
      <c r="C1079" t="str">
        <f t="shared" si="64"/>
        <v>46-55</v>
      </c>
      <c r="D1079" t="s">
        <v>14</v>
      </c>
      <c r="E1079" t="s">
        <v>44</v>
      </c>
      <c r="F1079">
        <v>164.43</v>
      </c>
      <c r="G1079">
        <v>11</v>
      </c>
      <c r="H1079">
        <f>Table1[[#This Row],[total_orders]]*Table1[[#This Row],[avg_order_value]]</f>
        <v>1808.73</v>
      </c>
      <c r="I1079">
        <v>236</v>
      </c>
      <c r="J1079">
        <v>0</v>
      </c>
      <c r="K1079" t="s">
        <v>16</v>
      </c>
      <c r="L1079">
        <v>79</v>
      </c>
      <c r="M1079" t="str">
        <f t="shared" si="65"/>
        <v>High</v>
      </c>
      <c r="N1079" s="1">
        <v>45151</v>
      </c>
      <c r="O1079" s="1" t="str">
        <f>IF(YEAR(Table1[[#This Row],[customer_since]])&gt;=2023, "New",IF(YEAR(Table1[[#This Row],[customer_since]])&gt;=2021, "Medium", "Long term"))</f>
        <v>New</v>
      </c>
      <c r="P1079">
        <v>6</v>
      </c>
      <c r="Q1079" t="str">
        <f t="shared" si="66"/>
        <v>Low</v>
      </c>
      <c r="R1079">
        <v>0.71</v>
      </c>
      <c r="S1079" t="str">
        <f t="shared" si="67"/>
        <v>High</v>
      </c>
    </row>
    <row r="1080" spans="1:19" x14ac:dyDescent="0.35">
      <c r="A1080" t="s">
        <v>1987</v>
      </c>
      <c r="B1080">
        <v>18</v>
      </c>
      <c r="C1080" t="str">
        <f t="shared" si="64"/>
        <v>18-25</v>
      </c>
      <c r="D1080" t="s">
        <v>21</v>
      </c>
      <c r="E1080" t="s">
        <v>44</v>
      </c>
      <c r="F1080">
        <v>107.73</v>
      </c>
      <c r="G1080">
        <v>10</v>
      </c>
      <c r="H1080">
        <f>Table1[[#This Row],[total_orders]]*Table1[[#This Row],[avg_order_value]]</f>
        <v>1077.3</v>
      </c>
      <c r="I1080">
        <v>294</v>
      </c>
      <c r="J1080">
        <v>0</v>
      </c>
      <c r="K1080" t="s">
        <v>23</v>
      </c>
      <c r="L1080">
        <v>41.5</v>
      </c>
      <c r="M1080" t="str">
        <f t="shared" si="65"/>
        <v>Medium</v>
      </c>
      <c r="N1080" s="1">
        <v>44354</v>
      </c>
      <c r="O1080" s="1" t="str">
        <f>IF(YEAR(Table1[[#This Row],[customer_since]])&gt;=2023, "New",IF(YEAR(Table1[[#This Row],[customer_since]])&gt;=2021, "Medium", "Long term"))</f>
        <v>Medium</v>
      </c>
      <c r="P1080">
        <v>29</v>
      </c>
      <c r="Q1080" t="str">
        <f t="shared" si="66"/>
        <v>Low</v>
      </c>
      <c r="R1080">
        <v>0.27</v>
      </c>
      <c r="S1080" t="str">
        <f t="shared" si="67"/>
        <v>Medium</v>
      </c>
    </row>
    <row r="1081" spans="1:19" x14ac:dyDescent="0.35">
      <c r="A1081" t="s">
        <v>1485</v>
      </c>
      <c r="B1081">
        <v>44</v>
      </c>
      <c r="C1081" t="str">
        <f t="shared" si="64"/>
        <v>36-45</v>
      </c>
      <c r="D1081" t="s">
        <v>21</v>
      </c>
      <c r="E1081" t="s">
        <v>15</v>
      </c>
      <c r="F1081">
        <v>24.74</v>
      </c>
      <c r="G1081">
        <v>13</v>
      </c>
      <c r="H1081">
        <f>Table1[[#This Row],[total_orders]]*Table1[[#This Row],[avg_order_value]]</f>
        <v>321.62</v>
      </c>
      <c r="I1081">
        <v>310</v>
      </c>
      <c r="J1081">
        <v>0</v>
      </c>
      <c r="K1081" t="s">
        <v>40</v>
      </c>
      <c r="L1081">
        <v>60.8</v>
      </c>
      <c r="M1081" t="str">
        <f t="shared" si="65"/>
        <v>High</v>
      </c>
      <c r="N1081" s="1">
        <v>44761</v>
      </c>
      <c r="O1081" s="1" t="str">
        <f>IF(YEAR(Table1[[#This Row],[customer_since]])&gt;=2023, "New",IF(YEAR(Table1[[#This Row],[customer_since]])&gt;=2021, "Medium", "Long term"))</f>
        <v>Medium</v>
      </c>
      <c r="P1081">
        <v>74</v>
      </c>
      <c r="Q1081" t="str">
        <f t="shared" si="66"/>
        <v>High</v>
      </c>
      <c r="R1081">
        <v>0.14000000000000001</v>
      </c>
      <c r="S1081" t="str">
        <f t="shared" si="67"/>
        <v>Low</v>
      </c>
    </row>
    <row r="1082" spans="1:19" x14ac:dyDescent="0.35">
      <c r="A1082" t="s">
        <v>1485</v>
      </c>
      <c r="B1082">
        <v>27</v>
      </c>
      <c r="C1082" t="str">
        <f t="shared" si="64"/>
        <v>26-35</v>
      </c>
      <c r="D1082" t="s">
        <v>25</v>
      </c>
      <c r="E1082" t="s">
        <v>44</v>
      </c>
      <c r="F1082">
        <v>76.45</v>
      </c>
      <c r="G1082">
        <v>12</v>
      </c>
      <c r="H1082">
        <f>Table1[[#This Row],[total_orders]]*Table1[[#This Row],[avg_order_value]]</f>
        <v>917.40000000000009</v>
      </c>
      <c r="I1082">
        <v>244</v>
      </c>
      <c r="J1082">
        <v>0</v>
      </c>
      <c r="K1082" t="s">
        <v>19</v>
      </c>
      <c r="L1082">
        <v>4.7</v>
      </c>
      <c r="M1082" t="str">
        <f t="shared" si="65"/>
        <v>Low</v>
      </c>
      <c r="N1082" s="1">
        <v>45483</v>
      </c>
      <c r="O1082" s="1" t="str">
        <f>IF(YEAR(Table1[[#This Row],[customer_since]])&gt;=2023, "New",IF(YEAR(Table1[[#This Row],[customer_since]])&gt;=2021, "Medium", "Long term"))</f>
        <v>New</v>
      </c>
      <c r="P1082">
        <v>4</v>
      </c>
      <c r="Q1082" t="str">
        <f t="shared" si="66"/>
        <v>Low</v>
      </c>
      <c r="R1082">
        <v>0.35</v>
      </c>
      <c r="S1082" t="str">
        <f t="shared" si="67"/>
        <v>Medium</v>
      </c>
    </row>
    <row r="1083" spans="1:19" x14ac:dyDescent="0.35">
      <c r="A1083" t="s">
        <v>3784</v>
      </c>
      <c r="B1083">
        <v>46</v>
      </c>
      <c r="C1083" t="str">
        <f t="shared" si="64"/>
        <v>46-55</v>
      </c>
      <c r="D1083" t="s">
        <v>21</v>
      </c>
      <c r="E1083" t="s">
        <v>18</v>
      </c>
      <c r="F1083">
        <v>174.3</v>
      </c>
      <c r="G1083">
        <v>7</v>
      </c>
      <c r="H1083">
        <f>Table1[[#This Row],[total_orders]]*Table1[[#This Row],[avg_order_value]]</f>
        <v>1220.1000000000001</v>
      </c>
      <c r="I1083">
        <v>262</v>
      </c>
      <c r="J1083">
        <v>0</v>
      </c>
      <c r="K1083" t="s">
        <v>16</v>
      </c>
      <c r="L1083">
        <v>14</v>
      </c>
      <c r="M1083" t="str">
        <f t="shared" si="65"/>
        <v>Low</v>
      </c>
      <c r="N1083" s="1">
        <v>44870</v>
      </c>
      <c r="O1083" s="1" t="str">
        <f>IF(YEAR(Table1[[#This Row],[customer_since]])&gt;=2023, "New",IF(YEAR(Table1[[#This Row],[customer_since]])&gt;=2021, "Medium", "Long term"))</f>
        <v>Medium</v>
      </c>
      <c r="P1083">
        <v>73</v>
      </c>
      <c r="Q1083" t="str">
        <f t="shared" si="66"/>
        <v>High</v>
      </c>
      <c r="R1083">
        <v>0.3</v>
      </c>
      <c r="S1083" t="str">
        <f t="shared" si="67"/>
        <v>Medium</v>
      </c>
    </row>
    <row r="1084" spans="1:19" x14ac:dyDescent="0.35">
      <c r="A1084" t="s">
        <v>3146</v>
      </c>
      <c r="B1084">
        <v>22</v>
      </c>
      <c r="C1084" t="str">
        <f t="shared" si="64"/>
        <v>18-25</v>
      </c>
      <c r="D1084" t="s">
        <v>25</v>
      </c>
      <c r="E1084" t="s">
        <v>52</v>
      </c>
      <c r="F1084">
        <v>34.369999999999997</v>
      </c>
      <c r="G1084">
        <v>10</v>
      </c>
      <c r="H1084">
        <f>Table1[[#This Row],[total_orders]]*Table1[[#This Row],[avg_order_value]]</f>
        <v>343.7</v>
      </c>
      <c r="I1084">
        <v>113</v>
      </c>
      <c r="J1084">
        <v>0</v>
      </c>
      <c r="K1084" t="s">
        <v>23</v>
      </c>
      <c r="L1084">
        <v>2.7</v>
      </c>
      <c r="M1084" t="str">
        <f t="shared" si="65"/>
        <v>Low</v>
      </c>
      <c r="N1084" s="1">
        <v>44876</v>
      </c>
      <c r="O1084" s="1" t="str">
        <f>IF(YEAR(Table1[[#This Row],[customer_since]])&gt;=2023, "New",IF(YEAR(Table1[[#This Row],[customer_since]])&gt;=2021, "Medium", "Long term"))</f>
        <v>Medium</v>
      </c>
      <c r="P1084">
        <v>56</v>
      </c>
      <c r="Q1084" t="str">
        <f t="shared" si="66"/>
        <v>Medium</v>
      </c>
      <c r="R1084">
        <v>0.28000000000000003</v>
      </c>
      <c r="S1084" t="str">
        <f t="shared" si="67"/>
        <v>Medium</v>
      </c>
    </row>
    <row r="1085" spans="1:19" x14ac:dyDescent="0.35">
      <c r="A1085" t="s">
        <v>2350</v>
      </c>
      <c r="B1085">
        <v>47</v>
      </c>
      <c r="C1085" t="str">
        <f t="shared" si="64"/>
        <v>46-55</v>
      </c>
      <c r="D1085" t="s">
        <v>21</v>
      </c>
      <c r="E1085" t="s">
        <v>18</v>
      </c>
      <c r="F1085">
        <v>135.47</v>
      </c>
      <c r="G1085">
        <v>10</v>
      </c>
      <c r="H1085">
        <f>Table1[[#This Row],[total_orders]]*Table1[[#This Row],[avg_order_value]]</f>
        <v>1354.7</v>
      </c>
      <c r="I1085">
        <v>86</v>
      </c>
      <c r="J1085">
        <v>0</v>
      </c>
      <c r="K1085" t="s">
        <v>23</v>
      </c>
      <c r="L1085">
        <v>44.7</v>
      </c>
      <c r="M1085" t="str">
        <f t="shared" si="65"/>
        <v>Medium</v>
      </c>
      <c r="N1085" s="1">
        <v>44410</v>
      </c>
      <c r="O1085" s="1" t="str">
        <f>IF(YEAR(Table1[[#This Row],[customer_since]])&gt;=2023, "New",IF(YEAR(Table1[[#This Row],[customer_since]])&gt;=2021, "Medium", "Long term"))</f>
        <v>Medium</v>
      </c>
      <c r="P1085">
        <v>43</v>
      </c>
      <c r="Q1085" t="str">
        <f t="shared" si="66"/>
        <v>Medium</v>
      </c>
      <c r="R1085">
        <v>0.2</v>
      </c>
      <c r="S1085" t="str">
        <f t="shared" si="67"/>
        <v>Low</v>
      </c>
    </row>
    <row r="1086" spans="1:19" x14ac:dyDescent="0.35">
      <c r="A1086" t="s">
        <v>2350</v>
      </c>
      <c r="B1086">
        <v>55</v>
      </c>
      <c r="C1086" t="str">
        <f t="shared" si="64"/>
        <v>46-55</v>
      </c>
      <c r="D1086" t="s">
        <v>14</v>
      </c>
      <c r="E1086" t="s">
        <v>15</v>
      </c>
      <c r="F1086">
        <v>137.24</v>
      </c>
      <c r="G1086">
        <v>10</v>
      </c>
      <c r="H1086">
        <f>Table1[[#This Row],[total_orders]]*Table1[[#This Row],[avg_order_value]]</f>
        <v>1372.4</v>
      </c>
      <c r="I1086">
        <v>233</v>
      </c>
      <c r="J1086">
        <v>0</v>
      </c>
      <c r="K1086" t="s">
        <v>40</v>
      </c>
      <c r="L1086">
        <v>46.9</v>
      </c>
      <c r="M1086" t="str">
        <f t="shared" si="65"/>
        <v>Medium</v>
      </c>
      <c r="N1086" s="1">
        <v>44684</v>
      </c>
      <c r="O1086" s="1" t="str">
        <f>IF(YEAR(Table1[[#This Row],[customer_since]])&gt;=2023, "New",IF(YEAR(Table1[[#This Row],[customer_since]])&gt;=2021, "Medium", "Long term"))</f>
        <v>Medium</v>
      </c>
      <c r="P1086">
        <v>61</v>
      </c>
      <c r="Q1086" t="str">
        <f t="shared" si="66"/>
        <v>Medium</v>
      </c>
      <c r="R1086">
        <v>0.55000000000000004</v>
      </c>
      <c r="S1086" t="str">
        <f t="shared" si="67"/>
        <v>High</v>
      </c>
    </row>
    <row r="1087" spans="1:19" x14ac:dyDescent="0.35">
      <c r="A1087" t="s">
        <v>2463</v>
      </c>
      <c r="B1087">
        <v>26</v>
      </c>
      <c r="C1087" t="str">
        <f t="shared" si="64"/>
        <v>26-35</v>
      </c>
      <c r="D1087" t="s">
        <v>14</v>
      </c>
      <c r="E1087" t="s">
        <v>37</v>
      </c>
      <c r="F1087">
        <v>24.87</v>
      </c>
      <c r="G1087">
        <v>8</v>
      </c>
      <c r="H1087">
        <f>Table1[[#This Row],[total_orders]]*Table1[[#This Row],[avg_order_value]]</f>
        <v>198.96</v>
      </c>
      <c r="I1087">
        <v>10</v>
      </c>
      <c r="J1087">
        <v>0</v>
      </c>
      <c r="K1087" t="s">
        <v>23</v>
      </c>
      <c r="L1087">
        <v>77.7</v>
      </c>
      <c r="M1087" t="str">
        <f t="shared" si="65"/>
        <v>High</v>
      </c>
      <c r="N1087" s="1">
        <v>45530</v>
      </c>
      <c r="O1087" s="1" t="str">
        <f>IF(YEAR(Table1[[#This Row],[customer_since]])&gt;=2023, "New",IF(YEAR(Table1[[#This Row],[customer_since]])&gt;=2021, "Medium", "Long term"))</f>
        <v>New</v>
      </c>
      <c r="P1087">
        <v>13</v>
      </c>
      <c r="Q1087" t="str">
        <f t="shared" si="66"/>
        <v>Low</v>
      </c>
      <c r="R1087">
        <v>0.48</v>
      </c>
      <c r="S1087" t="str">
        <f t="shared" si="67"/>
        <v>Medium</v>
      </c>
    </row>
    <row r="1088" spans="1:19" x14ac:dyDescent="0.35">
      <c r="A1088" t="s">
        <v>2463</v>
      </c>
      <c r="B1088">
        <v>33</v>
      </c>
      <c r="C1088" t="str">
        <f t="shared" si="64"/>
        <v>26-35</v>
      </c>
      <c r="D1088" t="s">
        <v>14</v>
      </c>
      <c r="E1088" t="s">
        <v>18</v>
      </c>
      <c r="F1088">
        <v>120.76</v>
      </c>
      <c r="G1088">
        <v>9</v>
      </c>
      <c r="H1088">
        <f>Table1[[#This Row],[total_orders]]*Table1[[#This Row],[avg_order_value]]</f>
        <v>1086.8400000000001</v>
      </c>
      <c r="I1088">
        <v>219</v>
      </c>
      <c r="J1088">
        <v>0</v>
      </c>
      <c r="K1088" t="s">
        <v>16</v>
      </c>
      <c r="L1088">
        <v>62.4</v>
      </c>
      <c r="M1088" t="str">
        <f t="shared" si="65"/>
        <v>High</v>
      </c>
      <c r="N1088" s="1">
        <v>45694</v>
      </c>
      <c r="O1088" s="1" t="str">
        <f>IF(YEAR(Table1[[#This Row],[customer_since]])&gt;=2023, "New",IF(YEAR(Table1[[#This Row],[customer_since]])&gt;=2021, "Medium", "Long term"))</f>
        <v>New</v>
      </c>
      <c r="P1088">
        <v>27</v>
      </c>
      <c r="Q1088" t="str">
        <f t="shared" si="66"/>
        <v>Low</v>
      </c>
      <c r="R1088">
        <v>0.24</v>
      </c>
      <c r="S1088" t="str">
        <f t="shared" si="67"/>
        <v>Medium</v>
      </c>
    </row>
    <row r="1089" spans="1:19" x14ac:dyDescent="0.35">
      <c r="A1089" t="s">
        <v>1369</v>
      </c>
      <c r="B1089">
        <v>74</v>
      </c>
      <c r="C1089" t="str">
        <f t="shared" si="64"/>
        <v>66-69</v>
      </c>
      <c r="D1089" t="s">
        <v>21</v>
      </c>
      <c r="E1089" t="s">
        <v>50</v>
      </c>
      <c r="F1089">
        <v>99.98</v>
      </c>
      <c r="G1089">
        <v>9</v>
      </c>
      <c r="H1089">
        <f>Table1[[#This Row],[total_orders]]*Table1[[#This Row],[avg_order_value]]</f>
        <v>899.82</v>
      </c>
      <c r="I1089">
        <v>336</v>
      </c>
      <c r="J1089">
        <v>0</v>
      </c>
      <c r="K1089" t="s">
        <v>23</v>
      </c>
      <c r="L1089">
        <v>60.6</v>
      </c>
      <c r="M1089" t="str">
        <f t="shared" si="65"/>
        <v>High</v>
      </c>
      <c r="N1089" s="1">
        <v>45441</v>
      </c>
      <c r="O1089" s="1" t="str">
        <f>IF(YEAR(Table1[[#This Row],[customer_since]])&gt;=2023, "New",IF(YEAR(Table1[[#This Row],[customer_since]])&gt;=2021, "Medium", "Long term"))</f>
        <v>New</v>
      </c>
      <c r="P1089">
        <v>95</v>
      </c>
      <c r="Q1089" t="str">
        <f t="shared" si="66"/>
        <v>High</v>
      </c>
      <c r="R1089">
        <v>0.35</v>
      </c>
      <c r="S1089" t="str">
        <f t="shared" si="67"/>
        <v>Medium</v>
      </c>
    </row>
    <row r="1090" spans="1:19" x14ac:dyDescent="0.35">
      <c r="A1090" t="s">
        <v>3360</v>
      </c>
      <c r="B1090">
        <v>58</v>
      </c>
      <c r="C1090" t="str">
        <f t="shared" ref="C1090:C1153" si="68">IF(B1090&lt;=25,"18-25",IF(B1090&lt;=35,"26-35",IF(B1090&lt;=45,"36-45",IF(B1090&lt;=55,"46-55",IF(B1090&lt;=65,"55-65","66-69")))))</f>
        <v>55-65</v>
      </c>
      <c r="D1090" t="s">
        <v>21</v>
      </c>
      <c r="E1090" t="s">
        <v>28</v>
      </c>
      <c r="F1090">
        <v>35.99</v>
      </c>
      <c r="G1090">
        <v>10</v>
      </c>
      <c r="H1090">
        <f>Table1[[#This Row],[total_orders]]*Table1[[#This Row],[avg_order_value]]</f>
        <v>359.90000000000003</v>
      </c>
      <c r="I1090">
        <v>77</v>
      </c>
      <c r="J1090">
        <v>0</v>
      </c>
      <c r="K1090" t="s">
        <v>23</v>
      </c>
      <c r="L1090">
        <v>30.9</v>
      </c>
      <c r="M1090" t="str">
        <f t="shared" ref="M1090:M1153" si="69">IF(L1090&lt;=20,"Low",IF(L1090&lt;=50,"Medium","High"))</f>
        <v>Medium</v>
      </c>
      <c r="N1090" s="1">
        <v>45394</v>
      </c>
      <c r="O1090" s="1" t="str">
        <f>IF(YEAR(Table1[[#This Row],[customer_since]])&gt;=2023, "New",IF(YEAR(Table1[[#This Row],[customer_since]])&gt;=2021, "Medium", "Long term"))</f>
        <v>New</v>
      </c>
      <c r="P1090">
        <v>79</v>
      </c>
      <c r="Q1090" t="str">
        <f t="shared" ref="Q1090:Q1153" si="70">IF(P1090&lt;=33,"Low",IF(P1090&lt;=66,"Medium","High"))</f>
        <v>High</v>
      </c>
      <c r="R1090">
        <v>0.23</v>
      </c>
      <c r="S1090" t="str">
        <f t="shared" ref="S1090:S1153" si="71">IF(R1090&lt;=0.2,"Low",IF(R1090&lt;=0.5,"Medium","High"))</f>
        <v>Medium</v>
      </c>
    </row>
    <row r="1091" spans="1:19" x14ac:dyDescent="0.35">
      <c r="A1091" t="s">
        <v>2101</v>
      </c>
      <c r="B1091">
        <v>71</v>
      </c>
      <c r="C1091" t="str">
        <f t="shared" si="68"/>
        <v>66-69</v>
      </c>
      <c r="D1091" t="s">
        <v>21</v>
      </c>
      <c r="E1091" t="s">
        <v>18</v>
      </c>
      <c r="F1091">
        <v>19.420000000000002</v>
      </c>
      <c r="G1091">
        <v>8</v>
      </c>
      <c r="H1091">
        <f>Table1[[#This Row],[total_orders]]*Table1[[#This Row],[avg_order_value]]</f>
        <v>155.36000000000001</v>
      </c>
      <c r="I1091">
        <v>7</v>
      </c>
      <c r="J1091">
        <v>0</v>
      </c>
      <c r="K1091" t="s">
        <v>23</v>
      </c>
      <c r="L1091">
        <v>10.9</v>
      </c>
      <c r="M1091" t="str">
        <f t="shared" si="69"/>
        <v>Low</v>
      </c>
      <c r="N1091" s="1">
        <v>45313</v>
      </c>
      <c r="O1091" s="1" t="str">
        <f>IF(YEAR(Table1[[#This Row],[customer_since]])&gt;=2023, "New",IF(YEAR(Table1[[#This Row],[customer_since]])&gt;=2021, "Medium", "Long term"))</f>
        <v>New</v>
      </c>
      <c r="P1091">
        <v>48</v>
      </c>
      <c r="Q1091" t="str">
        <f t="shared" si="70"/>
        <v>Medium</v>
      </c>
      <c r="R1091">
        <v>0.21</v>
      </c>
      <c r="S1091" t="str">
        <f t="shared" si="71"/>
        <v>Medium</v>
      </c>
    </row>
    <row r="1092" spans="1:19" x14ac:dyDescent="0.35">
      <c r="A1092" t="s">
        <v>233</v>
      </c>
      <c r="B1092">
        <v>31</v>
      </c>
      <c r="C1092" t="str">
        <f t="shared" si="68"/>
        <v>26-35</v>
      </c>
      <c r="D1092" t="s">
        <v>14</v>
      </c>
      <c r="E1092" t="s">
        <v>50</v>
      </c>
      <c r="F1092">
        <v>96.67</v>
      </c>
      <c r="G1092">
        <v>15</v>
      </c>
      <c r="H1092">
        <f>Table1[[#This Row],[total_orders]]*Table1[[#This Row],[avg_order_value]]</f>
        <v>1450.05</v>
      </c>
      <c r="I1092">
        <v>78</v>
      </c>
      <c r="J1092">
        <v>0</v>
      </c>
      <c r="K1092" t="s">
        <v>40</v>
      </c>
      <c r="L1092">
        <v>98.3</v>
      </c>
      <c r="M1092" t="str">
        <f t="shared" si="69"/>
        <v>High</v>
      </c>
      <c r="N1092" s="1">
        <v>45198</v>
      </c>
      <c r="O1092" s="1" t="str">
        <f>IF(YEAR(Table1[[#This Row],[customer_since]])&gt;=2023, "New",IF(YEAR(Table1[[#This Row],[customer_since]])&gt;=2021, "Medium", "Long term"))</f>
        <v>New</v>
      </c>
      <c r="P1092">
        <v>78</v>
      </c>
      <c r="Q1092" t="str">
        <f t="shared" si="70"/>
        <v>High</v>
      </c>
      <c r="R1092">
        <v>0.06</v>
      </c>
      <c r="S1092" t="str">
        <f t="shared" si="71"/>
        <v>Low</v>
      </c>
    </row>
    <row r="1093" spans="1:19" x14ac:dyDescent="0.35">
      <c r="A1093" t="s">
        <v>1705</v>
      </c>
      <c r="B1093">
        <v>61</v>
      </c>
      <c r="C1093" t="str">
        <f t="shared" si="68"/>
        <v>55-65</v>
      </c>
      <c r="D1093" t="s">
        <v>21</v>
      </c>
      <c r="E1093" t="s">
        <v>22</v>
      </c>
      <c r="F1093">
        <v>166.36</v>
      </c>
      <c r="G1093">
        <v>10</v>
      </c>
      <c r="H1093">
        <f>Table1[[#This Row],[total_orders]]*Table1[[#This Row],[avg_order_value]]</f>
        <v>1663.6000000000001</v>
      </c>
      <c r="I1093">
        <v>300</v>
      </c>
      <c r="J1093">
        <v>0</v>
      </c>
      <c r="K1093" t="s">
        <v>16</v>
      </c>
      <c r="L1093">
        <v>91</v>
      </c>
      <c r="M1093" t="str">
        <f t="shared" si="69"/>
        <v>High</v>
      </c>
      <c r="N1093" s="1">
        <v>44732</v>
      </c>
      <c r="O1093" s="1" t="str">
        <f>IF(YEAR(Table1[[#This Row],[customer_since]])&gt;=2023, "New",IF(YEAR(Table1[[#This Row],[customer_since]])&gt;=2021, "Medium", "Long term"))</f>
        <v>Medium</v>
      </c>
      <c r="P1093">
        <v>8</v>
      </c>
      <c r="Q1093" t="str">
        <f t="shared" si="70"/>
        <v>Low</v>
      </c>
      <c r="R1093">
        <v>0.52</v>
      </c>
      <c r="S1093" t="str">
        <f t="shared" si="71"/>
        <v>High</v>
      </c>
    </row>
    <row r="1094" spans="1:19" x14ac:dyDescent="0.35">
      <c r="A1094" t="s">
        <v>1705</v>
      </c>
      <c r="B1094">
        <v>22</v>
      </c>
      <c r="C1094" t="str">
        <f t="shared" si="68"/>
        <v>18-25</v>
      </c>
      <c r="D1094" t="s">
        <v>21</v>
      </c>
      <c r="E1094" t="s">
        <v>44</v>
      </c>
      <c r="G1094">
        <v>14</v>
      </c>
      <c r="H1094">
        <f>Table1[[#This Row],[total_orders]]*Table1[[#This Row],[avg_order_value]]</f>
        <v>0</v>
      </c>
      <c r="I1094">
        <v>85</v>
      </c>
      <c r="J1094">
        <v>0</v>
      </c>
      <c r="K1094" t="s">
        <v>29</v>
      </c>
      <c r="L1094">
        <v>5.6</v>
      </c>
      <c r="M1094" t="str">
        <f t="shared" si="69"/>
        <v>Low</v>
      </c>
      <c r="N1094" s="1">
        <v>44726</v>
      </c>
      <c r="O1094" s="1" t="str">
        <f>IF(YEAR(Table1[[#This Row],[customer_since]])&gt;=2023, "New",IF(YEAR(Table1[[#This Row],[customer_since]])&gt;=2021, "Medium", "Long term"))</f>
        <v>Medium</v>
      </c>
      <c r="P1094">
        <v>91</v>
      </c>
      <c r="Q1094" t="str">
        <f t="shared" si="70"/>
        <v>High</v>
      </c>
      <c r="R1094">
        <v>0.41</v>
      </c>
      <c r="S1094" t="str">
        <f t="shared" si="71"/>
        <v>Medium</v>
      </c>
    </row>
    <row r="1095" spans="1:19" x14ac:dyDescent="0.35">
      <c r="A1095" t="s">
        <v>3272</v>
      </c>
      <c r="B1095">
        <v>50</v>
      </c>
      <c r="C1095" t="str">
        <f t="shared" si="68"/>
        <v>46-55</v>
      </c>
      <c r="D1095" t="s">
        <v>21</v>
      </c>
      <c r="E1095" t="s">
        <v>26</v>
      </c>
      <c r="F1095">
        <v>217.51</v>
      </c>
      <c r="G1095">
        <v>7</v>
      </c>
      <c r="H1095">
        <f>Table1[[#This Row],[total_orders]]*Table1[[#This Row],[avg_order_value]]</f>
        <v>1522.57</v>
      </c>
      <c r="I1095">
        <v>155</v>
      </c>
      <c r="J1095">
        <v>0</v>
      </c>
      <c r="K1095" t="s">
        <v>23</v>
      </c>
      <c r="L1095">
        <v>28.8</v>
      </c>
      <c r="M1095" t="str">
        <f t="shared" si="69"/>
        <v>Medium</v>
      </c>
      <c r="N1095" s="1">
        <v>44420</v>
      </c>
      <c r="O1095" s="1" t="str">
        <f>IF(YEAR(Table1[[#This Row],[customer_since]])&gt;=2023, "New",IF(YEAR(Table1[[#This Row],[customer_since]])&gt;=2021, "Medium", "Long term"))</f>
        <v>Medium</v>
      </c>
      <c r="P1095">
        <v>54</v>
      </c>
      <c r="Q1095" t="str">
        <f t="shared" si="70"/>
        <v>Medium</v>
      </c>
      <c r="R1095">
        <v>0.62</v>
      </c>
      <c r="S1095" t="str">
        <f t="shared" si="71"/>
        <v>High</v>
      </c>
    </row>
    <row r="1096" spans="1:19" x14ac:dyDescent="0.35">
      <c r="A1096" t="s">
        <v>3614</v>
      </c>
      <c r="B1096">
        <v>29</v>
      </c>
      <c r="C1096" t="str">
        <f t="shared" si="68"/>
        <v>26-35</v>
      </c>
      <c r="D1096" t="s">
        <v>21</v>
      </c>
      <c r="E1096" t="s">
        <v>15</v>
      </c>
      <c r="F1096">
        <v>94.14</v>
      </c>
      <c r="G1096">
        <v>8</v>
      </c>
      <c r="H1096">
        <f>Table1[[#This Row],[total_orders]]*Table1[[#This Row],[avg_order_value]]</f>
        <v>753.12</v>
      </c>
      <c r="I1096">
        <v>300</v>
      </c>
      <c r="J1096">
        <v>0</v>
      </c>
      <c r="K1096" t="s">
        <v>19</v>
      </c>
      <c r="L1096">
        <v>8.9</v>
      </c>
      <c r="M1096" t="str">
        <f t="shared" si="69"/>
        <v>Low</v>
      </c>
      <c r="N1096" s="1">
        <v>45259</v>
      </c>
      <c r="O1096" s="1" t="str">
        <f>IF(YEAR(Table1[[#This Row],[customer_since]])&gt;=2023, "New",IF(YEAR(Table1[[#This Row],[customer_since]])&gt;=2021, "Medium", "Long term"))</f>
        <v>New</v>
      </c>
      <c r="P1096">
        <v>42</v>
      </c>
      <c r="Q1096" t="str">
        <f t="shared" si="70"/>
        <v>Medium</v>
      </c>
      <c r="R1096">
        <v>0.21</v>
      </c>
      <c r="S1096" t="str">
        <f t="shared" si="71"/>
        <v>Medium</v>
      </c>
    </row>
    <row r="1097" spans="1:19" x14ac:dyDescent="0.35">
      <c r="A1097" t="s">
        <v>2135</v>
      </c>
      <c r="B1097">
        <v>35</v>
      </c>
      <c r="C1097" t="str">
        <f t="shared" si="68"/>
        <v>26-35</v>
      </c>
      <c r="D1097" t="s">
        <v>21</v>
      </c>
      <c r="E1097" t="s">
        <v>26</v>
      </c>
      <c r="F1097">
        <v>155.88</v>
      </c>
      <c r="G1097">
        <v>17</v>
      </c>
      <c r="H1097">
        <f>Table1[[#This Row],[total_orders]]*Table1[[#This Row],[avg_order_value]]</f>
        <v>2649.96</v>
      </c>
      <c r="I1097">
        <v>110</v>
      </c>
      <c r="J1097">
        <v>0</v>
      </c>
      <c r="K1097" t="s">
        <v>19</v>
      </c>
      <c r="L1097">
        <v>22.3</v>
      </c>
      <c r="M1097" t="str">
        <f t="shared" si="69"/>
        <v>Medium</v>
      </c>
      <c r="N1097" s="1">
        <v>44929</v>
      </c>
      <c r="O1097" s="1" t="str">
        <f>IF(YEAR(Table1[[#This Row],[customer_since]])&gt;=2023, "New",IF(YEAR(Table1[[#This Row],[customer_since]])&gt;=2021, "Medium", "Long term"))</f>
        <v>New</v>
      </c>
      <c r="P1097">
        <v>20</v>
      </c>
      <c r="Q1097" t="str">
        <f t="shared" si="70"/>
        <v>Low</v>
      </c>
      <c r="R1097">
        <v>0.3</v>
      </c>
      <c r="S1097" t="str">
        <f t="shared" si="71"/>
        <v>Medium</v>
      </c>
    </row>
    <row r="1098" spans="1:19" x14ac:dyDescent="0.35">
      <c r="A1098" t="s">
        <v>2198</v>
      </c>
      <c r="B1098">
        <v>40</v>
      </c>
      <c r="C1098" t="str">
        <f t="shared" si="68"/>
        <v>36-45</v>
      </c>
      <c r="D1098" t="s">
        <v>21</v>
      </c>
      <c r="E1098" t="s">
        <v>35</v>
      </c>
      <c r="F1098">
        <v>74.91</v>
      </c>
      <c r="G1098">
        <v>12</v>
      </c>
      <c r="H1098">
        <f>Table1[[#This Row],[total_orders]]*Table1[[#This Row],[avg_order_value]]</f>
        <v>898.92</v>
      </c>
      <c r="I1098">
        <v>330</v>
      </c>
      <c r="J1098">
        <v>0</v>
      </c>
      <c r="K1098" t="s">
        <v>19</v>
      </c>
      <c r="L1098">
        <v>17.899999999999999</v>
      </c>
      <c r="M1098" t="str">
        <f t="shared" si="69"/>
        <v>Low</v>
      </c>
      <c r="N1098" s="1">
        <v>45809</v>
      </c>
      <c r="O1098" s="1" t="str">
        <f>IF(YEAR(Table1[[#This Row],[customer_since]])&gt;=2023, "New",IF(YEAR(Table1[[#This Row],[customer_since]])&gt;=2021, "Medium", "Long term"))</f>
        <v>New</v>
      </c>
      <c r="P1098">
        <v>59</v>
      </c>
      <c r="Q1098" t="str">
        <f t="shared" si="70"/>
        <v>Medium</v>
      </c>
      <c r="R1098">
        <v>0.4</v>
      </c>
      <c r="S1098" t="str">
        <f t="shared" si="71"/>
        <v>Medium</v>
      </c>
    </row>
    <row r="1099" spans="1:19" x14ac:dyDescent="0.35">
      <c r="A1099" t="s">
        <v>1509</v>
      </c>
      <c r="B1099">
        <v>35</v>
      </c>
      <c r="C1099" t="str">
        <f t="shared" si="68"/>
        <v>26-35</v>
      </c>
      <c r="D1099" t="s">
        <v>14</v>
      </c>
      <c r="E1099" t="s">
        <v>18</v>
      </c>
      <c r="F1099">
        <v>213.76</v>
      </c>
      <c r="G1099">
        <v>6</v>
      </c>
      <c r="H1099">
        <f>Table1[[#This Row],[total_orders]]*Table1[[#This Row],[avg_order_value]]</f>
        <v>1282.56</v>
      </c>
      <c r="I1099">
        <v>114</v>
      </c>
      <c r="J1099">
        <v>0</v>
      </c>
      <c r="K1099" t="s">
        <v>29</v>
      </c>
      <c r="L1099">
        <v>63.6</v>
      </c>
      <c r="M1099" t="str">
        <f t="shared" si="69"/>
        <v>High</v>
      </c>
      <c r="N1099" s="1">
        <v>44798</v>
      </c>
      <c r="O1099" s="1" t="str">
        <f>IF(YEAR(Table1[[#This Row],[customer_since]])&gt;=2023, "New",IF(YEAR(Table1[[#This Row],[customer_since]])&gt;=2021, "Medium", "Long term"))</f>
        <v>Medium</v>
      </c>
      <c r="P1099">
        <v>37</v>
      </c>
      <c r="Q1099" t="str">
        <f t="shared" si="70"/>
        <v>Medium</v>
      </c>
      <c r="R1099">
        <v>0.16</v>
      </c>
      <c r="S1099" t="str">
        <f t="shared" si="71"/>
        <v>Low</v>
      </c>
    </row>
    <row r="1100" spans="1:19" x14ac:dyDescent="0.35">
      <c r="A1100" t="s">
        <v>854</v>
      </c>
      <c r="B1100">
        <v>38</v>
      </c>
      <c r="C1100" t="str">
        <f t="shared" si="68"/>
        <v>36-45</v>
      </c>
      <c r="D1100" t="s">
        <v>14</v>
      </c>
      <c r="E1100" t="s">
        <v>52</v>
      </c>
      <c r="F1100">
        <v>61.94</v>
      </c>
      <c r="G1100">
        <v>7</v>
      </c>
      <c r="H1100">
        <f>Table1[[#This Row],[total_orders]]*Table1[[#This Row],[avg_order_value]]</f>
        <v>433.58</v>
      </c>
      <c r="I1100">
        <v>219</v>
      </c>
      <c r="J1100">
        <v>0</v>
      </c>
      <c r="K1100" t="s">
        <v>16</v>
      </c>
      <c r="L1100">
        <v>36.700000000000003</v>
      </c>
      <c r="M1100" t="str">
        <f t="shared" si="69"/>
        <v>Medium</v>
      </c>
      <c r="N1100" s="1">
        <v>44713</v>
      </c>
      <c r="O1100" s="1" t="str">
        <f>IF(YEAR(Table1[[#This Row],[customer_since]])&gt;=2023, "New",IF(YEAR(Table1[[#This Row],[customer_since]])&gt;=2021, "Medium", "Long term"))</f>
        <v>Medium</v>
      </c>
      <c r="P1100">
        <v>82</v>
      </c>
      <c r="Q1100" t="str">
        <f t="shared" si="70"/>
        <v>High</v>
      </c>
      <c r="R1100">
        <v>0.4</v>
      </c>
      <c r="S1100" t="str">
        <f t="shared" si="71"/>
        <v>Medium</v>
      </c>
    </row>
    <row r="1101" spans="1:19" x14ac:dyDescent="0.35">
      <c r="A1101" t="s">
        <v>854</v>
      </c>
      <c r="B1101">
        <v>40</v>
      </c>
      <c r="C1101" t="str">
        <f t="shared" si="68"/>
        <v>36-45</v>
      </c>
      <c r="D1101" t="s">
        <v>21</v>
      </c>
      <c r="E1101" t="s">
        <v>50</v>
      </c>
      <c r="F1101">
        <v>153.01</v>
      </c>
      <c r="G1101">
        <v>13</v>
      </c>
      <c r="H1101">
        <f>Table1[[#This Row],[total_orders]]*Table1[[#This Row],[avg_order_value]]</f>
        <v>1989.1299999999999</v>
      </c>
      <c r="I1101">
        <v>97</v>
      </c>
      <c r="J1101">
        <v>0</v>
      </c>
      <c r="K1101" t="s">
        <v>23</v>
      </c>
      <c r="L1101">
        <v>0.4</v>
      </c>
      <c r="M1101" t="str">
        <f t="shared" si="69"/>
        <v>Low</v>
      </c>
      <c r="N1101" s="1">
        <v>45614</v>
      </c>
      <c r="O1101" s="1" t="str">
        <f>IF(YEAR(Table1[[#This Row],[customer_since]])&gt;=2023, "New",IF(YEAR(Table1[[#This Row],[customer_since]])&gt;=2021, "Medium", "Long term"))</f>
        <v>New</v>
      </c>
      <c r="P1101">
        <v>56</v>
      </c>
      <c r="Q1101" t="str">
        <f t="shared" si="70"/>
        <v>Medium</v>
      </c>
      <c r="R1101">
        <v>0.32</v>
      </c>
      <c r="S1101" t="str">
        <f t="shared" si="71"/>
        <v>Medium</v>
      </c>
    </row>
    <row r="1102" spans="1:19" x14ac:dyDescent="0.35">
      <c r="A1102" t="s">
        <v>1965</v>
      </c>
      <c r="B1102">
        <v>29</v>
      </c>
      <c r="C1102" t="str">
        <f t="shared" si="68"/>
        <v>26-35</v>
      </c>
      <c r="D1102" t="s">
        <v>14</v>
      </c>
      <c r="E1102" t="s">
        <v>26</v>
      </c>
      <c r="F1102">
        <v>208.08</v>
      </c>
      <c r="G1102">
        <v>10</v>
      </c>
      <c r="H1102">
        <f>Table1[[#This Row],[total_orders]]*Table1[[#This Row],[avg_order_value]]</f>
        <v>2080.8000000000002</v>
      </c>
      <c r="I1102">
        <v>167</v>
      </c>
      <c r="J1102">
        <v>0</v>
      </c>
      <c r="K1102" t="s">
        <v>29</v>
      </c>
      <c r="L1102">
        <v>72</v>
      </c>
      <c r="M1102" t="str">
        <f t="shared" si="69"/>
        <v>High</v>
      </c>
      <c r="N1102" s="1">
        <v>45751</v>
      </c>
      <c r="O1102" s="1" t="str">
        <f>IF(YEAR(Table1[[#This Row],[customer_since]])&gt;=2023, "New",IF(YEAR(Table1[[#This Row],[customer_since]])&gt;=2021, "Medium", "Long term"))</f>
        <v>New</v>
      </c>
      <c r="P1102">
        <v>7</v>
      </c>
      <c r="Q1102" t="str">
        <f t="shared" si="70"/>
        <v>Low</v>
      </c>
      <c r="R1102">
        <v>0.21</v>
      </c>
      <c r="S1102" t="str">
        <f t="shared" si="71"/>
        <v>Medium</v>
      </c>
    </row>
    <row r="1103" spans="1:19" x14ac:dyDescent="0.35">
      <c r="A1103" t="s">
        <v>747</v>
      </c>
      <c r="B1103">
        <v>37</v>
      </c>
      <c r="C1103" t="str">
        <f t="shared" si="68"/>
        <v>36-45</v>
      </c>
      <c r="D1103" t="s">
        <v>14</v>
      </c>
      <c r="E1103" t="s">
        <v>37</v>
      </c>
      <c r="F1103">
        <v>33.130000000000003</v>
      </c>
      <c r="G1103">
        <v>16</v>
      </c>
      <c r="H1103">
        <f>Table1[[#This Row],[total_orders]]*Table1[[#This Row],[avg_order_value]]</f>
        <v>530.08000000000004</v>
      </c>
      <c r="I1103">
        <v>19</v>
      </c>
      <c r="J1103">
        <v>0</v>
      </c>
      <c r="K1103" t="s">
        <v>29</v>
      </c>
      <c r="L1103">
        <v>44.7</v>
      </c>
      <c r="M1103" t="str">
        <f t="shared" si="69"/>
        <v>Medium</v>
      </c>
      <c r="N1103" s="1">
        <v>45165</v>
      </c>
      <c r="O1103" s="1" t="str">
        <f>IF(YEAR(Table1[[#This Row],[customer_since]])&gt;=2023, "New",IF(YEAR(Table1[[#This Row],[customer_since]])&gt;=2021, "Medium", "Long term"))</f>
        <v>New</v>
      </c>
      <c r="P1103">
        <v>96</v>
      </c>
      <c r="Q1103" t="str">
        <f t="shared" si="70"/>
        <v>High</v>
      </c>
      <c r="R1103">
        <v>0.11</v>
      </c>
      <c r="S1103" t="str">
        <f t="shared" si="71"/>
        <v>Low</v>
      </c>
    </row>
    <row r="1104" spans="1:19" x14ac:dyDescent="0.35">
      <c r="A1104" t="s">
        <v>1317</v>
      </c>
      <c r="B1104">
        <v>68</v>
      </c>
      <c r="C1104" t="str">
        <f t="shared" si="68"/>
        <v>66-69</v>
      </c>
      <c r="D1104" t="s">
        <v>14</v>
      </c>
      <c r="E1104" t="s">
        <v>52</v>
      </c>
      <c r="F1104">
        <v>31.24</v>
      </c>
      <c r="G1104">
        <v>10</v>
      </c>
      <c r="H1104">
        <f>Table1[[#This Row],[total_orders]]*Table1[[#This Row],[avg_order_value]]</f>
        <v>312.39999999999998</v>
      </c>
      <c r="I1104">
        <v>117</v>
      </c>
      <c r="J1104">
        <v>0</v>
      </c>
      <c r="K1104" t="s">
        <v>19</v>
      </c>
      <c r="L1104">
        <v>22.4</v>
      </c>
      <c r="M1104" t="str">
        <f t="shared" si="69"/>
        <v>Medium</v>
      </c>
      <c r="N1104" s="1">
        <v>44720</v>
      </c>
      <c r="O1104" s="1" t="str">
        <f>IF(YEAR(Table1[[#This Row],[customer_since]])&gt;=2023, "New",IF(YEAR(Table1[[#This Row],[customer_since]])&gt;=2021, "Medium", "Long term"))</f>
        <v>Medium</v>
      </c>
      <c r="P1104">
        <v>91</v>
      </c>
      <c r="Q1104" t="str">
        <f t="shared" si="70"/>
        <v>High</v>
      </c>
      <c r="R1104">
        <v>0.25</v>
      </c>
      <c r="S1104" t="str">
        <f t="shared" si="71"/>
        <v>Medium</v>
      </c>
    </row>
    <row r="1105" spans="1:19" x14ac:dyDescent="0.35">
      <c r="A1105" t="s">
        <v>3573</v>
      </c>
      <c r="B1105">
        <v>55</v>
      </c>
      <c r="C1105" t="str">
        <f t="shared" si="68"/>
        <v>46-55</v>
      </c>
      <c r="D1105" t="s">
        <v>25</v>
      </c>
      <c r="E1105" t="s">
        <v>52</v>
      </c>
      <c r="F1105">
        <v>46.33</v>
      </c>
      <c r="G1105">
        <v>13</v>
      </c>
      <c r="H1105">
        <f>Table1[[#This Row],[total_orders]]*Table1[[#This Row],[avg_order_value]]</f>
        <v>602.29</v>
      </c>
      <c r="I1105">
        <v>317</v>
      </c>
      <c r="J1105">
        <v>0</v>
      </c>
      <c r="K1105" t="s">
        <v>40</v>
      </c>
      <c r="L1105">
        <v>9.8000000000000007</v>
      </c>
      <c r="M1105" t="str">
        <f t="shared" si="69"/>
        <v>Low</v>
      </c>
      <c r="N1105" s="1">
        <v>44894</v>
      </c>
      <c r="O1105" s="1" t="str">
        <f>IF(YEAR(Table1[[#This Row],[customer_since]])&gt;=2023, "New",IF(YEAR(Table1[[#This Row],[customer_since]])&gt;=2021, "Medium", "Long term"))</f>
        <v>Medium</v>
      </c>
      <c r="P1105">
        <v>23</v>
      </c>
      <c r="Q1105" t="str">
        <f t="shared" si="70"/>
        <v>Low</v>
      </c>
      <c r="R1105">
        <v>0.68</v>
      </c>
      <c r="S1105" t="str">
        <f t="shared" si="71"/>
        <v>High</v>
      </c>
    </row>
    <row r="1106" spans="1:19" x14ac:dyDescent="0.35">
      <c r="A1106" t="s">
        <v>3573</v>
      </c>
      <c r="B1106">
        <v>65</v>
      </c>
      <c r="C1106" t="str">
        <f t="shared" si="68"/>
        <v>55-65</v>
      </c>
      <c r="D1106" t="s">
        <v>21</v>
      </c>
      <c r="E1106" t="s">
        <v>35</v>
      </c>
      <c r="F1106">
        <v>96.25</v>
      </c>
      <c r="G1106">
        <v>9</v>
      </c>
      <c r="H1106">
        <f>Table1[[#This Row],[total_orders]]*Table1[[#This Row],[avg_order_value]]</f>
        <v>866.25</v>
      </c>
      <c r="I1106">
        <v>166</v>
      </c>
      <c r="J1106">
        <v>0</v>
      </c>
      <c r="K1106" t="s">
        <v>40</v>
      </c>
      <c r="L1106">
        <v>0</v>
      </c>
      <c r="M1106" t="str">
        <f t="shared" si="69"/>
        <v>Low</v>
      </c>
      <c r="N1106" s="1">
        <v>44979</v>
      </c>
      <c r="O1106" s="1" t="str">
        <f>IF(YEAR(Table1[[#This Row],[customer_since]])&gt;=2023, "New",IF(YEAR(Table1[[#This Row],[customer_since]])&gt;=2021, "Medium", "Long term"))</f>
        <v>New</v>
      </c>
      <c r="P1106">
        <v>45</v>
      </c>
      <c r="Q1106" t="str">
        <f t="shared" si="70"/>
        <v>Medium</v>
      </c>
      <c r="R1106">
        <v>0.18</v>
      </c>
      <c r="S1106" t="str">
        <f t="shared" si="71"/>
        <v>Low</v>
      </c>
    </row>
    <row r="1107" spans="1:19" x14ac:dyDescent="0.35">
      <c r="A1107" t="s">
        <v>226</v>
      </c>
      <c r="B1107">
        <v>77</v>
      </c>
      <c r="C1107" t="str">
        <f t="shared" si="68"/>
        <v>66-69</v>
      </c>
      <c r="D1107" t="s">
        <v>21</v>
      </c>
      <c r="E1107" t="s">
        <v>44</v>
      </c>
      <c r="F1107">
        <v>126.31</v>
      </c>
      <c r="G1107">
        <v>15</v>
      </c>
      <c r="H1107">
        <f>Table1[[#This Row],[total_orders]]*Table1[[#This Row],[avg_order_value]]</f>
        <v>1894.65</v>
      </c>
      <c r="I1107">
        <v>108</v>
      </c>
      <c r="J1107">
        <v>0</v>
      </c>
      <c r="K1107" t="s">
        <v>40</v>
      </c>
      <c r="L1107">
        <v>96.2</v>
      </c>
      <c r="M1107" t="str">
        <f t="shared" si="69"/>
        <v>High</v>
      </c>
      <c r="N1107" s="1">
        <v>44246</v>
      </c>
      <c r="O1107" s="1" t="str">
        <f>IF(YEAR(Table1[[#This Row],[customer_since]])&gt;=2023, "New",IF(YEAR(Table1[[#This Row],[customer_since]])&gt;=2021, "Medium", "Long term"))</f>
        <v>Medium</v>
      </c>
      <c r="P1107">
        <v>85</v>
      </c>
      <c r="Q1107" t="str">
        <f t="shared" si="70"/>
        <v>High</v>
      </c>
      <c r="R1107">
        <v>0.08</v>
      </c>
      <c r="S1107" t="str">
        <f t="shared" si="71"/>
        <v>Low</v>
      </c>
    </row>
    <row r="1108" spans="1:19" x14ac:dyDescent="0.35">
      <c r="A1108" t="s">
        <v>226</v>
      </c>
      <c r="B1108">
        <v>28</v>
      </c>
      <c r="C1108" t="str">
        <f t="shared" si="68"/>
        <v>26-35</v>
      </c>
      <c r="D1108" t="s">
        <v>21</v>
      </c>
      <c r="E1108" t="s">
        <v>35</v>
      </c>
      <c r="F1108">
        <v>120.2</v>
      </c>
      <c r="G1108">
        <v>11</v>
      </c>
      <c r="H1108">
        <f>Table1[[#This Row],[total_orders]]*Table1[[#This Row],[avg_order_value]]</f>
        <v>1322.2</v>
      </c>
      <c r="I1108">
        <v>183</v>
      </c>
      <c r="J1108">
        <v>0</v>
      </c>
      <c r="K1108" t="s">
        <v>40</v>
      </c>
      <c r="L1108">
        <v>18.399999999999999</v>
      </c>
      <c r="M1108" t="str">
        <f t="shared" si="69"/>
        <v>Low</v>
      </c>
      <c r="N1108" s="1">
        <v>45143</v>
      </c>
      <c r="O1108" s="1" t="str">
        <f>IF(YEAR(Table1[[#This Row],[customer_since]])&gt;=2023, "New",IF(YEAR(Table1[[#This Row],[customer_since]])&gt;=2021, "Medium", "Long term"))</f>
        <v>New</v>
      </c>
      <c r="P1108">
        <v>73</v>
      </c>
      <c r="Q1108" t="str">
        <f t="shared" si="70"/>
        <v>High</v>
      </c>
      <c r="R1108">
        <v>0.09</v>
      </c>
      <c r="S1108" t="str">
        <f t="shared" si="71"/>
        <v>Low</v>
      </c>
    </row>
    <row r="1109" spans="1:19" x14ac:dyDescent="0.35">
      <c r="A1109" t="s">
        <v>3302</v>
      </c>
      <c r="B1109">
        <v>43</v>
      </c>
      <c r="C1109" t="str">
        <f t="shared" si="68"/>
        <v>36-45</v>
      </c>
      <c r="D1109" t="s">
        <v>21</v>
      </c>
      <c r="E1109" t="s">
        <v>52</v>
      </c>
      <c r="F1109">
        <v>83</v>
      </c>
      <c r="G1109">
        <v>10</v>
      </c>
      <c r="H1109">
        <f>Table1[[#This Row],[total_orders]]*Table1[[#This Row],[avg_order_value]]</f>
        <v>830</v>
      </c>
      <c r="I1109">
        <v>163</v>
      </c>
      <c r="J1109">
        <v>0</v>
      </c>
      <c r="K1109" t="s">
        <v>40</v>
      </c>
      <c r="L1109">
        <v>55.4</v>
      </c>
      <c r="M1109" t="str">
        <f t="shared" si="69"/>
        <v>High</v>
      </c>
      <c r="N1109" s="1">
        <v>44812</v>
      </c>
      <c r="O1109" s="1" t="str">
        <f>IF(YEAR(Table1[[#This Row],[customer_since]])&gt;=2023, "New",IF(YEAR(Table1[[#This Row],[customer_since]])&gt;=2021, "Medium", "Long term"))</f>
        <v>Medium</v>
      </c>
      <c r="P1109">
        <v>37</v>
      </c>
      <c r="Q1109" t="str">
        <f t="shared" si="70"/>
        <v>Medium</v>
      </c>
      <c r="R1109">
        <v>0.09</v>
      </c>
      <c r="S1109" t="str">
        <f t="shared" si="71"/>
        <v>Low</v>
      </c>
    </row>
    <row r="1110" spans="1:19" x14ac:dyDescent="0.35">
      <c r="A1110" t="s">
        <v>2791</v>
      </c>
      <c r="B1110">
        <v>77</v>
      </c>
      <c r="C1110" t="str">
        <f t="shared" si="68"/>
        <v>66-69</v>
      </c>
      <c r="D1110" t="s">
        <v>21</v>
      </c>
      <c r="E1110" t="s">
        <v>26</v>
      </c>
      <c r="F1110">
        <v>72.959999999999994</v>
      </c>
      <c r="G1110">
        <v>8</v>
      </c>
      <c r="H1110">
        <f>Table1[[#This Row],[total_orders]]*Table1[[#This Row],[avg_order_value]]</f>
        <v>583.67999999999995</v>
      </c>
      <c r="I1110">
        <v>9</v>
      </c>
      <c r="J1110">
        <v>0</v>
      </c>
      <c r="K1110" t="s">
        <v>40</v>
      </c>
      <c r="L1110">
        <v>91.4</v>
      </c>
      <c r="M1110" t="str">
        <f t="shared" si="69"/>
        <v>High</v>
      </c>
      <c r="N1110" s="1">
        <v>45702</v>
      </c>
      <c r="O1110" s="1" t="str">
        <f>IF(YEAR(Table1[[#This Row],[customer_since]])&gt;=2023, "New",IF(YEAR(Table1[[#This Row],[customer_since]])&gt;=2021, "Medium", "Long term"))</f>
        <v>New</v>
      </c>
      <c r="P1110">
        <v>10</v>
      </c>
      <c r="Q1110" t="str">
        <f t="shared" si="70"/>
        <v>Low</v>
      </c>
      <c r="R1110">
        <v>0.16</v>
      </c>
      <c r="S1110" t="str">
        <f t="shared" si="71"/>
        <v>Low</v>
      </c>
    </row>
    <row r="1111" spans="1:19" x14ac:dyDescent="0.35">
      <c r="A1111" t="s">
        <v>942</v>
      </c>
      <c r="B1111">
        <v>78</v>
      </c>
      <c r="C1111" t="str">
        <f t="shared" si="68"/>
        <v>66-69</v>
      </c>
      <c r="D1111" t="s">
        <v>14</v>
      </c>
      <c r="E1111" t="s">
        <v>37</v>
      </c>
      <c r="F1111">
        <v>156.63999999999999</v>
      </c>
      <c r="G1111">
        <v>8</v>
      </c>
      <c r="H1111">
        <f>Table1[[#This Row],[total_orders]]*Table1[[#This Row],[avg_order_value]]</f>
        <v>1253.1199999999999</v>
      </c>
      <c r="I1111">
        <v>104</v>
      </c>
      <c r="J1111">
        <v>0</v>
      </c>
      <c r="K1111" t="s">
        <v>40</v>
      </c>
      <c r="L1111">
        <v>97.2</v>
      </c>
      <c r="M1111" t="str">
        <f t="shared" si="69"/>
        <v>High</v>
      </c>
      <c r="N1111" s="1">
        <v>44944</v>
      </c>
      <c r="O1111" s="1" t="str">
        <f>IF(YEAR(Table1[[#This Row],[customer_since]])&gt;=2023, "New",IF(YEAR(Table1[[#This Row],[customer_since]])&gt;=2021, "Medium", "Long term"))</f>
        <v>New</v>
      </c>
      <c r="P1111">
        <v>68</v>
      </c>
      <c r="Q1111" t="str">
        <f t="shared" si="70"/>
        <v>High</v>
      </c>
      <c r="R1111">
        <v>0.16</v>
      </c>
      <c r="S1111" t="str">
        <f t="shared" si="71"/>
        <v>Low</v>
      </c>
    </row>
    <row r="1112" spans="1:19" x14ac:dyDescent="0.35">
      <c r="A1112" t="s">
        <v>2684</v>
      </c>
      <c r="B1112">
        <v>79</v>
      </c>
      <c r="C1112" t="str">
        <f t="shared" si="68"/>
        <v>66-69</v>
      </c>
      <c r="D1112" t="s">
        <v>14</v>
      </c>
      <c r="E1112" t="s">
        <v>26</v>
      </c>
      <c r="F1112">
        <v>176.45</v>
      </c>
      <c r="G1112">
        <v>5</v>
      </c>
      <c r="H1112">
        <f>Table1[[#This Row],[total_orders]]*Table1[[#This Row],[avg_order_value]]</f>
        <v>882.25</v>
      </c>
      <c r="I1112">
        <v>120</v>
      </c>
      <c r="J1112">
        <v>0</v>
      </c>
      <c r="K1112" t="s">
        <v>19</v>
      </c>
      <c r="L1112">
        <v>75.2</v>
      </c>
      <c r="M1112" t="str">
        <f t="shared" si="69"/>
        <v>High</v>
      </c>
      <c r="N1112" s="1">
        <v>44206</v>
      </c>
      <c r="O1112" s="1" t="str">
        <f>IF(YEAR(Table1[[#This Row],[customer_since]])&gt;=2023, "New",IF(YEAR(Table1[[#This Row],[customer_since]])&gt;=2021, "Medium", "Long term"))</f>
        <v>Medium</v>
      </c>
      <c r="P1112">
        <v>63</v>
      </c>
      <c r="Q1112" t="str">
        <f t="shared" si="70"/>
        <v>Medium</v>
      </c>
      <c r="R1112">
        <v>0.13</v>
      </c>
      <c r="S1112" t="str">
        <f t="shared" si="71"/>
        <v>Low</v>
      </c>
    </row>
    <row r="1113" spans="1:19" x14ac:dyDescent="0.35">
      <c r="A1113" t="s">
        <v>2856</v>
      </c>
      <c r="B1113">
        <v>60</v>
      </c>
      <c r="C1113" t="str">
        <f t="shared" si="68"/>
        <v>55-65</v>
      </c>
      <c r="D1113" t="s">
        <v>21</v>
      </c>
      <c r="E1113" t="s">
        <v>18</v>
      </c>
      <c r="F1113">
        <v>58.85</v>
      </c>
      <c r="G1113">
        <v>11</v>
      </c>
      <c r="H1113">
        <f>Table1[[#This Row],[total_orders]]*Table1[[#This Row],[avg_order_value]]</f>
        <v>647.35</v>
      </c>
      <c r="I1113">
        <v>46</v>
      </c>
      <c r="J1113">
        <v>0</v>
      </c>
      <c r="K1113" t="s">
        <v>23</v>
      </c>
      <c r="L1113">
        <v>89.4</v>
      </c>
      <c r="M1113" t="str">
        <f t="shared" si="69"/>
        <v>High</v>
      </c>
      <c r="N1113" s="1">
        <v>44589</v>
      </c>
      <c r="O1113" s="1" t="str">
        <f>IF(YEAR(Table1[[#This Row],[customer_since]])&gt;=2023, "New",IF(YEAR(Table1[[#This Row],[customer_since]])&gt;=2021, "Medium", "Long term"))</f>
        <v>Medium</v>
      </c>
      <c r="P1113">
        <v>29</v>
      </c>
      <c r="Q1113" t="str">
        <f t="shared" si="70"/>
        <v>Low</v>
      </c>
      <c r="R1113">
        <v>0.48</v>
      </c>
      <c r="S1113" t="str">
        <f t="shared" si="71"/>
        <v>Medium</v>
      </c>
    </row>
    <row r="1114" spans="1:19" x14ac:dyDescent="0.35">
      <c r="A1114" t="s">
        <v>813</v>
      </c>
      <c r="B1114">
        <v>53</v>
      </c>
      <c r="C1114" t="str">
        <f t="shared" si="68"/>
        <v>46-55</v>
      </c>
      <c r="D1114" t="s">
        <v>21</v>
      </c>
      <c r="E1114" t="s">
        <v>18</v>
      </c>
      <c r="F1114">
        <v>200.66</v>
      </c>
      <c r="G1114">
        <v>7</v>
      </c>
      <c r="H1114">
        <f>Table1[[#This Row],[total_orders]]*Table1[[#This Row],[avg_order_value]]</f>
        <v>1404.62</v>
      </c>
      <c r="I1114">
        <v>65</v>
      </c>
      <c r="J1114">
        <v>0</v>
      </c>
      <c r="K1114" t="s">
        <v>40</v>
      </c>
      <c r="L1114">
        <v>68.3</v>
      </c>
      <c r="M1114" t="str">
        <f t="shared" si="69"/>
        <v>High</v>
      </c>
      <c r="N1114" s="1">
        <v>44532</v>
      </c>
      <c r="O1114" s="1" t="str">
        <f>IF(YEAR(Table1[[#This Row],[customer_since]])&gt;=2023, "New",IF(YEAR(Table1[[#This Row],[customer_since]])&gt;=2021, "Medium", "Long term"))</f>
        <v>Medium</v>
      </c>
      <c r="P1114">
        <v>58</v>
      </c>
      <c r="Q1114" t="str">
        <f t="shared" si="70"/>
        <v>Medium</v>
      </c>
      <c r="R1114">
        <v>0.26</v>
      </c>
      <c r="S1114" t="str">
        <f t="shared" si="71"/>
        <v>Medium</v>
      </c>
    </row>
    <row r="1115" spans="1:19" x14ac:dyDescent="0.35">
      <c r="A1115" t="s">
        <v>813</v>
      </c>
      <c r="B1115">
        <v>54</v>
      </c>
      <c r="C1115" t="str">
        <f t="shared" si="68"/>
        <v>46-55</v>
      </c>
      <c r="D1115" t="s">
        <v>14</v>
      </c>
      <c r="E1115" t="s">
        <v>37</v>
      </c>
      <c r="F1115">
        <v>190.92</v>
      </c>
      <c r="G1115">
        <v>17</v>
      </c>
      <c r="H1115">
        <f>Table1[[#This Row],[total_orders]]*Table1[[#This Row],[avg_order_value]]</f>
        <v>3245.64</v>
      </c>
      <c r="I1115">
        <v>161</v>
      </c>
      <c r="J1115">
        <v>0</v>
      </c>
      <c r="K1115" t="s">
        <v>40</v>
      </c>
      <c r="L1115">
        <v>24.5</v>
      </c>
      <c r="M1115" t="str">
        <f t="shared" si="69"/>
        <v>Medium</v>
      </c>
      <c r="N1115" s="1">
        <v>45611</v>
      </c>
      <c r="O1115" s="1" t="str">
        <f>IF(YEAR(Table1[[#This Row],[customer_since]])&gt;=2023, "New",IF(YEAR(Table1[[#This Row],[customer_since]])&gt;=2021, "Medium", "Long term"))</f>
        <v>New</v>
      </c>
      <c r="P1115">
        <v>29</v>
      </c>
      <c r="Q1115" t="str">
        <f t="shared" si="70"/>
        <v>Low</v>
      </c>
      <c r="R1115">
        <v>0.37</v>
      </c>
      <c r="S1115" t="str">
        <f t="shared" si="71"/>
        <v>Medium</v>
      </c>
    </row>
    <row r="1116" spans="1:19" x14ac:dyDescent="0.35">
      <c r="A1116" t="s">
        <v>3216</v>
      </c>
      <c r="B1116">
        <v>63</v>
      </c>
      <c r="C1116" t="str">
        <f t="shared" si="68"/>
        <v>55-65</v>
      </c>
      <c r="D1116" t="s">
        <v>21</v>
      </c>
      <c r="E1116" t="s">
        <v>37</v>
      </c>
      <c r="F1116">
        <v>71.459999999999994</v>
      </c>
      <c r="G1116">
        <v>11</v>
      </c>
      <c r="H1116">
        <f>Table1[[#This Row],[total_orders]]*Table1[[#This Row],[avg_order_value]]</f>
        <v>786.06</v>
      </c>
      <c r="I1116">
        <v>231</v>
      </c>
      <c r="J1116">
        <v>0</v>
      </c>
      <c r="K1116" t="s">
        <v>16</v>
      </c>
      <c r="L1116">
        <v>25.6</v>
      </c>
      <c r="M1116" t="str">
        <f t="shared" si="69"/>
        <v>Medium</v>
      </c>
      <c r="N1116" s="1">
        <v>45057</v>
      </c>
      <c r="O1116" s="1" t="str">
        <f>IF(YEAR(Table1[[#This Row],[customer_since]])&gt;=2023, "New",IF(YEAR(Table1[[#This Row],[customer_since]])&gt;=2021, "Medium", "Long term"))</f>
        <v>New</v>
      </c>
      <c r="P1116">
        <v>35</v>
      </c>
      <c r="Q1116" t="str">
        <f t="shared" si="70"/>
        <v>Medium</v>
      </c>
      <c r="R1116">
        <v>0.05</v>
      </c>
      <c r="S1116" t="str">
        <f t="shared" si="71"/>
        <v>Low</v>
      </c>
    </row>
    <row r="1117" spans="1:19" x14ac:dyDescent="0.35">
      <c r="A1117" t="s">
        <v>851</v>
      </c>
      <c r="B1117">
        <v>43</v>
      </c>
      <c r="C1117" t="str">
        <f t="shared" si="68"/>
        <v>36-45</v>
      </c>
      <c r="D1117" t="s">
        <v>21</v>
      </c>
      <c r="E1117" t="s">
        <v>18</v>
      </c>
      <c r="F1117">
        <v>26.13</v>
      </c>
      <c r="G1117">
        <v>9</v>
      </c>
      <c r="H1117">
        <f>Table1[[#This Row],[total_orders]]*Table1[[#This Row],[avg_order_value]]</f>
        <v>235.17</v>
      </c>
      <c r="I1117">
        <v>264</v>
      </c>
      <c r="J1117">
        <v>0</v>
      </c>
      <c r="K1117" t="s">
        <v>19</v>
      </c>
      <c r="L1117">
        <v>67.5</v>
      </c>
      <c r="M1117" t="str">
        <f t="shared" si="69"/>
        <v>High</v>
      </c>
      <c r="N1117" s="1">
        <v>44146</v>
      </c>
      <c r="O1117" s="1" t="str">
        <f>IF(YEAR(Table1[[#This Row],[customer_since]])&gt;=2023, "New",IF(YEAR(Table1[[#This Row],[customer_since]])&gt;=2021, "Medium", "Long term"))</f>
        <v>Long term</v>
      </c>
      <c r="P1117">
        <v>27</v>
      </c>
      <c r="Q1117" t="str">
        <f t="shared" si="70"/>
        <v>Low</v>
      </c>
      <c r="R1117">
        <v>0.24</v>
      </c>
      <c r="S1117" t="str">
        <f t="shared" si="71"/>
        <v>Medium</v>
      </c>
    </row>
    <row r="1118" spans="1:19" x14ac:dyDescent="0.35">
      <c r="A1118" t="s">
        <v>180</v>
      </c>
      <c r="B1118">
        <v>71</v>
      </c>
      <c r="C1118" t="str">
        <f t="shared" si="68"/>
        <v>66-69</v>
      </c>
      <c r="D1118" t="s">
        <v>21</v>
      </c>
      <c r="E1118" t="s">
        <v>35</v>
      </c>
      <c r="F1118">
        <v>42.79</v>
      </c>
      <c r="G1118">
        <v>12</v>
      </c>
      <c r="H1118">
        <f>Table1[[#This Row],[total_orders]]*Table1[[#This Row],[avg_order_value]]</f>
        <v>513.48</v>
      </c>
      <c r="I1118">
        <v>16</v>
      </c>
      <c r="J1118">
        <v>0</v>
      </c>
      <c r="K1118" t="s">
        <v>23</v>
      </c>
      <c r="L1118">
        <v>92.2</v>
      </c>
      <c r="M1118" t="str">
        <f t="shared" si="69"/>
        <v>High</v>
      </c>
      <c r="N1118" s="1">
        <v>44394</v>
      </c>
      <c r="O1118" s="1" t="str">
        <f>IF(YEAR(Table1[[#This Row],[customer_since]])&gt;=2023, "New",IF(YEAR(Table1[[#This Row],[customer_since]])&gt;=2021, "Medium", "Long term"))</f>
        <v>Medium</v>
      </c>
      <c r="P1118">
        <v>84</v>
      </c>
      <c r="Q1118" t="str">
        <f t="shared" si="70"/>
        <v>High</v>
      </c>
      <c r="R1118">
        <v>0.39</v>
      </c>
      <c r="S1118" t="str">
        <f t="shared" si="71"/>
        <v>Medium</v>
      </c>
    </row>
    <row r="1119" spans="1:19" x14ac:dyDescent="0.35">
      <c r="A1119" t="s">
        <v>180</v>
      </c>
      <c r="B1119">
        <v>67</v>
      </c>
      <c r="C1119" t="str">
        <f t="shared" si="68"/>
        <v>66-69</v>
      </c>
      <c r="D1119" t="s">
        <v>14</v>
      </c>
      <c r="E1119" t="s">
        <v>44</v>
      </c>
      <c r="F1119">
        <v>145.18</v>
      </c>
      <c r="G1119">
        <v>3</v>
      </c>
      <c r="H1119">
        <f>Table1[[#This Row],[total_orders]]*Table1[[#This Row],[avg_order_value]]</f>
        <v>435.54</v>
      </c>
      <c r="I1119">
        <v>274</v>
      </c>
      <c r="J1119">
        <v>0</v>
      </c>
      <c r="K1119" t="s">
        <v>29</v>
      </c>
      <c r="L1119">
        <v>68.7</v>
      </c>
      <c r="M1119" t="str">
        <f t="shared" si="69"/>
        <v>High</v>
      </c>
      <c r="N1119" s="1">
        <v>45742</v>
      </c>
      <c r="O1119" s="1" t="str">
        <f>IF(YEAR(Table1[[#This Row],[customer_since]])&gt;=2023, "New",IF(YEAR(Table1[[#This Row],[customer_since]])&gt;=2021, "Medium", "Long term"))</f>
        <v>New</v>
      </c>
      <c r="P1119">
        <v>41</v>
      </c>
      <c r="Q1119" t="str">
        <f t="shared" si="70"/>
        <v>Medium</v>
      </c>
      <c r="R1119">
        <v>0.21</v>
      </c>
      <c r="S1119" t="str">
        <f t="shared" si="71"/>
        <v>Medium</v>
      </c>
    </row>
    <row r="1120" spans="1:19" x14ac:dyDescent="0.35">
      <c r="A1120" t="s">
        <v>2380</v>
      </c>
      <c r="B1120">
        <v>50</v>
      </c>
      <c r="C1120" t="str">
        <f t="shared" si="68"/>
        <v>46-55</v>
      </c>
      <c r="D1120" t="s">
        <v>21</v>
      </c>
      <c r="E1120" t="s">
        <v>44</v>
      </c>
      <c r="F1120">
        <v>30.06</v>
      </c>
      <c r="G1120">
        <v>10</v>
      </c>
      <c r="H1120">
        <f>Table1[[#This Row],[total_orders]]*Table1[[#This Row],[avg_order_value]]</f>
        <v>300.59999999999997</v>
      </c>
      <c r="I1120">
        <v>296</v>
      </c>
      <c r="J1120">
        <v>0</v>
      </c>
      <c r="K1120" t="s">
        <v>16</v>
      </c>
      <c r="L1120">
        <v>13.6</v>
      </c>
      <c r="M1120" t="str">
        <f t="shared" si="69"/>
        <v>Low</v>
      </c>
      <c r="N1120" s="1">
        <v>45351</v>
      </c>
      <c r="O1120" s="1" t="str">
        <f>IF(YEAR(Table1[[#This Row],[customer_since]])&gt;=2023, "New",IF(YEAR(Table1[[#This Row],[customer_since]])&gt;=2021, "Medium", "Long term"))</f>
        <v>New</v>
      </c>
      <c r="P1120">
        <v>30</v>
      </c>
      <c r="Q1120" t="str">
        <f t="shared" si="70"/>
        <v>Low</v>
      </c>
      <c r="R1120">
        <v>0.25</v>
      </c>
      <c r="S1120" t="str">
        <f t="shared" si="71"/>
        <v>Medium</v>
      </c>
    </row>
    <row r="1121" spans="1:19" x14ac:dyDescent="0.35">
      <c r="A1121" t="s">
        <v>624</v>
      </c>
      <c r="B1121">
        <v>50</v>
      </c>
      <c r="C1121" t="str">
        <f t="shared" si="68"/>
        <v>46-55</v>
      </c>
      <c r="D1121" t="s">
        <v>14</v>
      </c>
      <c r="E1121" t="s">
        <v>52</v>
      </c>
      <c r="F1121">
        <v>228.16</v>
      </c>
      <c r="G1121">
        <v>11</v>
      </c>
      <c r="H1121">
        <f>Table1[[#This Row],[total_orders]]*Table1[[#This Row],[avg_order_value]]</f>
        <v>2509.7599999999998</v>
      </c>
      <c r="I1121">
        <v>222</v>
      </c>
      <c r="J1121">
        <v>0</v>
      </c>
      <c r="K1121" t="s">
        <v>23</v>
      </c>
      <c r="L1121">
        <v>92.1</v>
      </c>
      <c r="M1121" t="str">
        <f t="shared" si="69"/>
        <v>High</v>
      </c>
      <c r="N1121" s="1">
        <v>45713</v>
      </c>
      <c r="O1121" s="1" t="str">
        <f>IF(YEAR(Table1[[#This Row],[customer_since]])&gt;=2023, "New",IF(YEAR(Table1[[#This Row],[customer_since]])&gt;=2021, "Medium", "Long term"))</f>
        <v>New</v>
      </c>
      <c r="P1121">
        <v>85</v>
      </c>
      <c r="Q1121" t="str">
        <f t="shared" si="70"/>
        <v>High</v>
      </c>
      <c r="R1121">
        <v>0.22</v>
      </c>
      <c r="S1121" t="str">
        <f t="shared" si="71"/>
        <v>Medium</v>
      </c>
    </row>
    <row r="1122" spans="1:19" x14ac:dyDescent="0.35">
      <c r="A1122" t="s">
        <v>2492</v>
      </c>
      <c r="B1122">
        <v>79</v>
      </c>
      <c r="C1122" t="str">
        <f t="shared" si="68"/>
        <v>66-69</v>
      </c>
      <c r="D1122" t="s">
        <v>14</v>
      </c>
      <c r="E1122" t="s">
        <v>26</v>
      </c>
      <c r="F1122">
        <v>63.97</v>
      </c>
      <c r="G1122">
        <v>7</v>
      </c>
      <c r="H1122">
        <f>Table1[[#This Row],[total_orders]]*Table1[[#This Row],[avg_order_value]]</f>
        <v>447.78999999999996</v>
      </c>
      <c r="I1122">
        <v>340</v>
      </c>
      <c r="J1122">
        <v>0</v>
      </c>
      <c r="K1122" t="s">
        <v>29</v>
      </c>
      <c r="L1122">
        <v>66.3</v>
      </c>
      <c r="M1122" t="str">
        <f t="shared" si="69"/>
        <v>High</v>
      </c>
      <c r="N1122" s="1">
        <v>45249</v>
      </c>
      <c r="O1122" s="1" t="str">
        <f>IF(YEAR(Table1[[#This Row],[customer_since]])&gt;=2023, "New",IF(YEAR(Table1[[#This Row],[customer_since]])&gt;=2021, "Medium", "Long term"))</f>
        <v>New</v>
      </c>
      <c r="P1122">
        <v>49</v>
      </c>
      <c r="Q1122" t="str">
        <f t="shared" si="70"/>
        <v>Medium</v>
      </c>
      <c r="R1122">
        <v>0.15</v>
      </c>
      <c r="S1122" t="str">
        <f t="shared" si="71"/>
        <v>Low</v>
      </c>
    </row>
    <row r="1123" spans="1:19" x14ac:dyDescent="0.35">
      <c r="A1123" t="s">
        <v>2174</v>
      </c>
      <c r="B1123">
        <v>68</v>
      </c>
      <c r="C1123" t="str">
        <f t="shared" si="68"/>
        <v>66-69</v>
      </c>
      <c r="D1123" t="s">
        <v>14</v>
      </c>
      <c r="E1123" t="s">
        <v>26</v>
      </c>
      <c r="F1123">
        <v>195.23</v>
      </c>
      <c r="G1123">
        <v>5</v>
      </c>
      <c r="H1123">
        <f>Table1[[#This Row],[total_orders]]*Table1[[#This Row],[avg_order_value]]</f>
        <v>976.15</v>
      </c>
      <c r="I1123">
        <v>87</v>
      </c>
      <c r="J1123">
        <v>0</v>
      </c>
      <c r="K1123" t="s">
        <v>29</v>
      </c>
      <c r="L1123">
        <v>98.4</v>
      </c>
      <c r="M1123" t="str">
        <f t="shared" si="69"/>
        <v>High</v>
      </c>
      <c r="N1123" s="1">
        <v>45103</v>
      </c>
      <c r="O1123" s="1" t="str">
        <f>IF(YEAR(Table1[[#This Row],[customer_since]])&gt;=2023, "New",IF(YEAR(Table1[[#This Row],[customer_since]])&gt;=2021, "Medium", "Long term"))</f>
        <v>New</v>
      </c>
      <c r="P1123">
        <v>67</v>
      </c>
      <c r="Q1123" t="str">
        <f t="shared" si="70"/>
        <v>High</v>
      </c>
      <c r="R1123">
        <v>0.35</v>
      </c>
      <c r="S1123" t="str">
        <f t="shared" si="71"/>
        <v>Medium</v>
      </c>
    </row>
    <row r="1124" spans="1:19" x14ac:dyDescent="0.35">
      <c r="A1124" t="s">
        <v>1931</v>
      </c>
      <c r="B1124">
        <v>43</v>
      </c>
      <c r="C1124" t="str">
        <f t="shared" si="68"/>
        <v>36-45</v>
      </c>
      <c r="D1124" t="s">
        <v>21</v>
      </c>
      <c r="E1124" t="s">
        <v>22</v>
      </c>
      <c r="F1124">
        <v>122.77</v>
      </c>
      <c r="G1124">
        <v>8</v>
      </c>
      <c r="H1124">
        <f>Table1[[#This Row],[total_orders]]*Table1[[#This Row],[avg_order_value]]</f>
        <v>982.16</v>
      </c>
      <c r="I1124">
        <v>294</v>
      </c>
      <c r="J1124">
        <v>0</v>
      </c>
      <c r="K1124" t="s">
        <v>29</v>
      </c>
      <c r="L1124">
        <v>4.4000000000000004</v>
      </c>
      <c r="M1124" t="str">
        <f t="shared" si="69"/>
        <v>Low</v>
      </c>
      <c r="N1124" s="1">
        <v>44680</v>
      </c>
      <c r="O1124" s="1" t="str">
        <f>IF(YEAR(Table1[[#This Row],[customer_since]])&gt;=2023, "New",IF(YEAR(Table1[[#This Row],[customer_since]])&gt;=2021, "Medium", "Long term"))</f>
        <v>Medium</v>
      </c>
      <c r="P1124">
        <v>80</v>
      </c>
      <c r="Q1124" t="str">
        <f t="shared" si="70"/>
        <v>High</v>
      </c>
      <c r="R1124">
        <v>0.1</v>
      </c>
      <c r="S1124" t="str">
        <f t="shared" si="71"/>
        <v>Low</v>
      </c>
    </row>
    <row r="1125" spans="1:19" x14ac:dyDescent="0.35">
      <c r="A1125" t="s">
        <v>2274</v>
      </c>
      <c r="B1125">
        <v>22</v>
      </c>
      <c r="C1125" t="str">
        <f t="shared" si="68"/>
        <v>18-25</v>
      </c>
      <c r="D1125" t="s">
        <v>21</v>
      </c>
      <c r="E1125" t="s">
        <v>26</v>
      </c>
      <c r="F1125">
        <v>72.2</v>
      </c>
      <c r="G1125">
        <v>7</v>
      </c>
      <c r="H1125">
        <f>Table1[[#This Row],[total_orders]]*Table1[[#This Row],[avg_order_value]]</f>
        <v>505.40000000000003</v>
      </c>
      <c r="I1125">
        <v>200</v>
      </c>
      <c r="J1125">
        <v>0</v>
      </c>
      <c r="K1125" t="s">
        <v>23</v>
      </c>
      <c r="L1125">
        <v>89</v>
      </c>
      <c r="M1125" t="str">
        <f t="shared" si="69"/>
        <v>High</v>
      </c>
      <c r="N1125" s="1">
        <v>45180</v>
      </c>
      <c r="O1125" s="1" t="str">
        <f>IF(YEAR(Table1[[#This Row],[customer_since]])&gt;=2023, "New",IF(YEAR(Table1[[#This Row],[customer_since]])&gt;=2021, "Medium", "Long term"))</f>
        <v>New</v>
      </c>
      <c r="P1125">
        <v>5</v>
      </c>
      <c r="Q1125" t="str">
        <f t="shared" si="70"/>
        <v>Low</v>
      </c>
      <c r="R1125">
        <v>0.23</v>
      </c>
      <c r="S1125" t="str">
        <f t="shared" si="71"/>
        <v>Medium</v>
      </c>
    </row>
    <row r="1126" spans="1:19" x14ac:dyDescent="0.35">
      <c r="A1126" t="s">
        <v>2274</v>
      </c>
      <c r="B1126">
        <v>53</v>
      </c>
      <c r="C1126" t="str">
        <f t="shared" si="68"/>
        <v>46-55</v>
      </c>
      <c r="D1126" t="s">
        <v>14</v>
      </c>
      <c r="E1126" t="s">
        <v>52</v>
      </c>
      <c r="F1126">
        <v>99.23</v>
      </c>
      <c r="G1126">
        <v>6</v>
      </c>
      <c r="H1126">
        <f>Table1[[#This Row],[total_orders]]*Table1[[#This Row],[avg_order_value]]</f>
        <v>595.38</v>
      </c>
      <c r="I1126">
        <v>299</v>
      </c>
      <c r="J1126">
        <v>0</v>
      </c>
      <c r="K1126" t="s">
        <v>40</v>
      </c>
      <c r="L1126">
        <v>88.8</v>
      </c>
      <c r="M1126" t="str">
        <f t="shared" si="69"/>
        <v>High</v>
      </c>
      <c r="N1126" s="1">
        <v>45022</v>
      </c>
      <c r="O1126" s="1" t="str">
        <f>IF(YEAR(Table1[[#This Row],[customer_since]])&gt;=2023, "New",IF(YEAR(Table1[[#This Row],[customer_since]])&gt;=2021, "Medium", "Long term"))</f>
        <v>New</v>
      </c>
      <c r="P1126">
        <v>59</v>
      </c>
      <c r="Q1126" t="str">
        <f t="shared" si="70"/>
        <v>Medium</v>
      </c>
      <c r="R1126">
        <v>0.05</v>
      </c>
      <c r="S1126" t="str">
        <f t="shared" si="71"/>
        <v>Low</v>
      </c>
    </row>
    <row r="1127" spans="1:19" x14ac:dyDescent="0.35">
      <c r="A1127" t="s">
        <v>2274</v>
      </c>
      <c r="B1127">
        <v>57</v>
      </c>
      <c r="C1127" t="str">
        <f t="shared" si="68"/>
        <v>55-65</v>
      </c>
      <c r="D1127" t="s">
        <v>14</v>
      </c>
      <c r="E1127" t="s">
        <v>22</v>
      </c>
      <c r="F1127">
        <v>191.65</v>
      </c>
      <c r="G1127">
        <v>15</v>
      </c>
      <c r="H1127">
        <f>Table1[[#This Row],[total_orders]]*Table1[[#This Row],[avg_order_value]]</f>
        <v>2874.75</v>
      </c>
      <c r="I1127">
        <v>25</v>
      </c>
      <c r="J1127">
        <v>0</v>
      </c>
      <c r="K1127" t="s">
        <v>29</v>
      </c>
      <c r="L1127">
        <v>95.2</v>
      </c>
      <c r="M1127" t="str">
        <f t="shared" si="69"/>
        <v>High</v>
      </c>
      <c r="N1127" s="1">
        <v>45544</v>
      </c>
      <c r="O1127" s="1" t="str">
        <f>IF(YEAR(Table1[[#This Row],[customer_since]])&gt;=2023, "New",IF(YEAR(Table1[[#This Row],[customer_since]])&gt;=2021, "Medium", "Long term"))</f>
        <v>New</v>
      </c>
      <c r="P1127">
        <v>81</v>
      </c>
      <c r="Q1127" t="str">
        <f t="shared" si="70"/>
        <v>High</v>
      </c>
      <c r="R1127">
        <v>0.25</v>
      </c>
      <c r="S1127" t="str">
        <f t="shared" si="71"/>
        <v>Medium</v>
      </c>
    </row>
    <row r="1128" spans="1:19" x14ac:dyDescent="0.35">
      <c r="A1128" t="s">
        <v>1969</v>
      </c>
      <c r="B1128">
        <v>54</v>
      </c>
      <c r="C1128" t="str">
        <f t="shared" si="68"/>
        <v>46-55</v>
      </c>
      <c r="D1128" t="s">
        <v>21</v>
      </c>
      <c r="E1128" t="s">
        <v>37</v>
      </c>
      <c r="F1128">
        <v>81.81</v>
      </c>
      <c r="G1128">
        <v>6</v>
      </c>
      <c r="H1128">
        <f>Table1[[#This Row],[total_orders]]*Table1[[#This Row],[avg_order_value]]</f>
        <v>490.86</v>
      </c>
      <c r="I1128">
        <v>120</v>
      </c>
      <c r="J1128">
        <v>0</v>
      </c>
      <c r="K1128" t="s">
        <v>19</v>
      </c>
      <c r="L1128">
        <v>82.3</v>
      </c>
      <c r="M1128" t="str">
        <f t="shared" si="69"/>
        <v>High</v>
      </c>
      <c r="N1128" s="1">
        <v>45685</v>
      </c>
      <c r="O1128" s="1" t="str">
        <f>IF(YEAR(Table1[[#This Row],[customer_since]])&gt;=2023, "New",IF(YEAR(Table1[[#This Row],[customer_since]])&gt;=2021, "Medium", "Long term"))</f>
        <v>New</v>
      </c>
      <c r="P1128">
        <v>66</v>
      </c>
      <c r="Q1128" t="str">
        <f t="shared" si="70"/>
        <v>Medium</v>
      </c>
      <c r="R1128">
        <v>0.14000000000000001</v>
      </c>
      <c r="S1128" t="str">
        <f t="shared" si="71"/>
        <v>Low</v>
      </c>
    </row>
    <row r="1129" spans="1:19" x14ac:dyDescent="0.35">
      <c r="A1129" t="s">
        <v>1969</v>
      </c>
      <c r="B1129">
        <v>57</v>
      </c>
      <c r="C1129" t="str">
        <f t="shared" si="68"/>
        <v>55-65</v>
      </c>
      <c r="D1129" t="s">
        <v>14</v>
      </c>
      <c r="E1129" t="s">
        <v>52</v>
      </c>
      <c r="F1129">
        <v>52.23</v>
      </c>
      <c r="G1129">
        <v>11</v>
      </c>
      <c r="H1129">
        <f>Table1[[#This Row],[total_orders]]*Table1[[#This Row],[avg_order_value]]</f>
        <v>574.53</v>
      </c>
      <c r="I1129">
        <v>285</v>
      </c>
      <c r="J1129">
        <v>0</v>
      </c>
      <c r="K1129" t="s">
        <v>19</v>
      </c>
      <c r="L1129">
        <v>82</v>
      </c>
      <c r="M1129" t="str">
        <f t="shared" si="69"/>
        <v>High</v>
      </c>
      <c r="N1129" s="1">
        <v>45247</v>
      </c>
      <c r="O1129" s="1" t="str">
        <f>IF(YEAR(Table1[[#This Row],[customer_since]])&gt;=2023, "New",IF(YEAR(Table1[[#This Row],[customer_since]])&gt;=2021, "Medium", "Long term"))</f>
        <v>New</v>
      </c>
      <c r="P1129">
        <v>31</v>
      </c>
      <c r="Q1129" t="str">
        <f t="shared" si="70"/>
        <v>Low</v>
      </c>
      <c r="R1129">
        <v>0.19</v>
      </c>
      <c r="S1129" t="str">
        <f t="shared" si="71"/>
        <v>Low</v>
      </c>
    </row>
    <row r="1130" spans="1:19" x14ac:dyDescent="0.35">
      <c r="A1130" t="s">
        <v>1969</v>
      </c>
      <c r="B1130">
        <v>78</v>
      </c>
      <c r="C1130" t="str">
        <f t="shared" si="68"/>
        <v>66-69</v>
      </c>
      <c r="D1130" t="s">
        <v>21</v>
      </c>
      <c r="E1130" t="s">
        <v>44</v>
      </c>
      <c r="F1130">
        <v>248.77</v>
      </c>
      <c r="G1130">
        <v>11</v>
      </c>
      <c r="H1130">
        <f>Table1[[#This Row],[total_orders]]*Table1[[#This Row],[avg_order_value]]</f>
        <v>2736.4700000000003</v>
      </c>
      <c r="I1130">
        <v>90</v>
      </c>
      <c r="J1130">
        <v>0</v>
      </c>
      <c r="K1130" t="s">
        <v>29</v>
      </c>
      <c r="L1130">
        <v>77.3</v>
      </c>
      <c r="M1130" t="str">
        <f t="shared" si="69"/>
        <v>High</v>
      </c>
      <c r="N1130" s="1">
        <v>45100</v>
      </c>
      <c r="O1130" s="1" t="str">
        <f>IF(YEAR(Table1[[#This Row],[customer_since]])&gt;=2023, "New",IF(YEAR(Table1[[#This Row],[customer_since]])&gt;=2021, "Medium", "Long term"))</f>
        <v>New</v>
      </c>
      <c r="P1130">
        <v>18</v>
      </c>
      <c r="Q1130" t="str">
        <f t="shared" si="70"/>
        <v>Low</v>
      </c>
      <c r="R1130">
        <v>0.11</v>
      </c>
      <c r="S1130" t="str">
        <f t="shared" si="71"/>
        <v>Low</v>
      </c>
    </row>
    <row r="1131" spans="1:19" x14ac:dyDescent="0.35">
      <c r="A1131" t="s">
        <v>2493</v>
      </c>
      <c r="B1131">
        <v>29</v>
      </c>
      <c r="C1131" t="str">
        <f t="shared" si="68"/>
        <v>26-35</v>
      </c>
      <c r="D1131" t="s">
        <v>14</v>
      </c>
      <c r="E1131" t="s">
        <v>26</v>
      </c>
      <c r="F1131">
        <v>104.26</v>
      </c>
      <c r="G1131">
        <v>5</v>
      </c>
      <c r="H1131">
        <f>Table1[[#This Row],[total_orders]]*Table1[[#This Row],[avg_order_value]]</f>
        <v>521.30000000000007</v>
      </c>
      <c r="I1131">
        <v>157</v>
      </c>
      <c r="J1131">
        <v>0</v>
      </c>
      <c r="K1131" t="s">
        <v>23</v>
      </c>
      <c r="L1131">
        <v>43.9</v>
      </c>
      <c r="M1131" t="str">
        <f t="shared" si="69"/>
        <v>Medium</v>
      </c>
      <c r="N1131" s="1">
        <v>44803</v>
      </c>
      <c r="O1131" s="1" t="str">
        <f>IF(YEAR(Table1[[#This Row],[customer_since]])&gt;=2023, "New",IF(YEAR(Table1[[#This Row],[customer_since]])&gt;=2021, "Medium", "Long term"))</f>
        <v>Medium</v>
      </c>
      <c r="P1131">
        <v>34</v>
      </c>
      <c r="Q1131" t="str">
        <f t="shared" si="70"/>
        <v>Medium</v>
      </c>
      <c r="R1131">
        <v>0.49</v>
      </c>
      <c r="S1131" t="str">
        <f t="shared" si="71"/>
        <v>Medium</v>
      </c>
    </row>
    <row r="1132" spans="1:19" x14ac:dyDescent="0.35">
      <c r="A1132" t="s">
        <v>3412</v>
      </c>
      <c r="B1132">
        <v>56</v>
      </c>
      <c r="C1132" t="str">
        <f t="shared" si="68"/>
        <v>55-65</v>
      </c>
      <c r="D1132" t="s">
        <v>25</v>
      </c>
      <c r="E1132" t="s">
        <v>50</v>
      </c>
      <c r="F1132">
        <v>69.459999999999994</v>
      </c>
      <c r="G1132">
        <v>7</v>
      </c>
      <c r="H1132">
        <f>Table1[[#This Row],[total_orders]]*Table1[[#This Row],[avg_order_value]]</f>
        <v>486.21999999999997</v>
      </c>
      <c r="I1132">
        <v>68</v>
      </c>
      <c r="J1132">
        <v>0</v>
      </c>
      <c r="K1132" t="s">
        <v>29</v>
      </c>
      <c r="L1132">
        <v>21.5</v>
      </c>
      <c r="M1132" t="str">
        <f t="shared" si="69"/>
        <v>Medium</v>
      </c>
      <c r="N1132" s="1">
        <v>45237</v>
      </c>
      <c r="O1132" s="1" t="str">
        <f>IF(YEAR(Table1[[#This Row],[customer_since]])&gt;=2023, "New",IF(YEAR(Table1[[#This Row],[customer_since]])&gt;=2021, "Medium", "Long term"))</f>
        <v>New</v>
      </c>
      <c r="P1132">
        <v>42</v>
      </c>
      <c r="Q1132" t="str">
        <f t="shared" si="70"/>
        <v>Medium</v>
      </c>
      <c r="R1132">
        <v>0.2</v>
      </c>
      <c r="S1132" t="str">
        <f t="shared" si="71"/>
        <v>Low</v>
      </c>
    </row>
    <row r="1133" spans="1:19" x14ac:dyDescent="0.35">
      <c r="A1133" t="s">
        <v>1907</v>
      </c>
      <c r="B1133">
        <v>23</v>
      </c>
      <c r="C1133" t="str">
        <f t="shared" si="68"/>
        <v>18-25</v>
      </c>
      <c r="D1133" t="s">
        <v>21</v>
      </c>
      <c r="E1133" t="s">
        <v>28</v>
      </c>
      <c r="F1133">
        <v>159.87</v>
      </c>
      <c r="G1133">
        <v>11</v>
      </c>
      <c r="H1133">
        <f>Table1[[#This Row],[total_orders]]*Table1[[#This Row],[avg_order_value]]</f>
        <v>1758.5700000000002</v>
      </c>
      <c r="I1133">
        <v>328</v>
      </c>
      <c r="J1133">
        <v>0</v>
      </c>
      <c r="K1133" t="s">
        <v>16</v>
      </c>
      <c r="L1133">
        <v>82.1</v>
      </c>
      <c r="M1133" t="str">
        <f t="shared" si="69"/>
        <v>High</v>
      </c>
      <c r="N1133" s="1">
        <v>45304</v>
      </c>
      <c r="O1133" s="1" t="str">
        <f>IF(YEAR(Table1[[#This Row],[customer_since]])&gt;=2023, "New",IF(YEAR(Table1[[#This Row],[customer_since]])&gt;=2021, "Medium", "Long term"))</f>
        <v>New</v>
      </c>
      <c r="P1133">
        <v>84</v>
      </c>
      <c r="Q1133" t="str">
        <f t="shared" si="70"/>
        <v>High</v>
      </c>
      <c r="R1133">
        <v>0.16</v>
      </c>
      <c r="S1133" t="str">
        <f t="shared" si="71"/>
        <v>Low</v>
      </c>
    </row>
    <row r="1134" spans="1:19" x14ac:dyDescent="0.35">
      <c r="A1134" t="s">
        <v>802</v>
      </c>
      <c r="B1134">
        <v>72</v>
      </c>
      <c r="C1134" t="str">
        <f t="shared" si="68"/>
        <v>66-69</v>
      </c>
      <c r="D1134" t="s">
        <v>21</v>
      </c>
      <c r="E1134" t="s">
        <v>44</v>
      </c>
      <c r="F1134">
        <v>170.4</v>
      </c>
      <c r="G1134">
        <v>9</v>
      </c>
      <c r="H1134">
        <f>Table1[[#This Row],[total_orders]]*Table1[[#This Row],[avg_order_value]]</f>
        <v>1533.6000000000001</v>
      </c>
      <c r="I1134">
        <v>233</v>
      </c>
      <c r="J1134">
        <v>0</v>
      </c>
      <c r="K1134" t="s">
        <v>19</v>
      </c>
      <c r="L1134">
        <v>0</v>
      </c>
      <c r="M1134" t="str">
        <f t="shared" si="69"/>
        <v>Low</v>
      </c>
      <c r="N1134" s="1">
        <v>44430</v>
      </c>
      <c r="O1134" s="1" t="str">
        <f>IF(YEAR(Table1[[#This Row],[customer_since]])&gt;=2023, "New",IF(YEAR(Table1[[#This Row],[customer_since]])&gt;=2021, "Medium", "Long term"))</f>
        <v>Medium</v>
      </c>
      <c r="P1134">
        <v>38</v>
      </c>
      <c r="Q1134" t="str">
        <f t="shared" si="70"/>
        <v>Medium</v>
      </c>
      <c r="R1134">
        <v>0.23</v>
      </c>
      <c r="S1134" t="str">
        <f t="shared" si="71"/>
        <v>Medium</v>
      </c>
    </row>
    <row r="1135" spans="1:19" x14ac:dyDescent="0.35">
      <c r="A1135" t="s">
        <v>113</v>
      </c>
      <c r="B1135">
        <v>33</v>
      </c>
      <c r="C1135" t="str">
        <f t="shared" si="68"/>
        <v>26-35</v>
      </c>
      <c r="D1135" t="s">
        <v>21</v>
      </c>
      <c r="E1135" t="s">
        <v>50</v>
      </c>
      <c r="F1135">
        <v>156.41999999999999</v>
      </c>
      <c r="G1135">
        <v>9</v>
      </c>
      <c r="H1135">
        <f>Table1[[#This Row],[total_orders]]*Table1[[#This Row],[avg_order_value]]</f>
        <v>1407.78</v>
      </c>
      <c r="I1135">
        <v>174</v>
      </c>
      <c r="J1135">
        <v>0</v>
      </c>
      <c r="K1135" t="s">
        <v>19</v>
      </c>
      <c r="L1135">
        <v>50.3</v>
      </c>
      <c r="M1135" t="str">
        <f t="shared" si="69"/>
        <v>High</v>
      </c>
      <c r="N1135" s="1">
        <v>44435</v>
      </c>
      <c r="O1135" s="1" t="str">
        <f>IF(YEAR(Table1[[#This Row],[customer_since]])&gt;=2023, "New",IF(YEAR(Table1[[#This Row],[customer_since]])&gt;=2021, "Medium", "Long term"))</f>
        <v>Medium</v>
      </c>
      <c r="P1135">
        <v>26</v>
      </c>
      <c r="Q1135" t="str">
        <f t="shared" si="70"/>
        <v>Low</v>
      </c>
      <c r="R1135">
        <v>0.36</v>
      </c>
      <c r="S1135" t="str">
        <f t="shared" si="71"/>
        <v>Medium</v>
      </c>
    </row>
    <row r="1136" spans="1:19" x14ac:dyDescent="0.35">
      <c r="A1136" t="s">
        <v>3338</v>
      </c>
      <c r="B1136">
        <v>43</v>
      </c>
      <c r="C1136" t="str">
        <f t="shared" si="68"/>
        <v>36-45</v>
      </c>
      <c r="D1136" t="s">
        <v>14</v>
      </c>
      <c r="E1136" t="s">
        <v>44</v>
      </c>
      <c r="F1136">
        <v>62.81</v>
      </c>
      <c r="G1136">
        <v>8</v>
      </c>
      <c r="H1136">
        <f>Table1[[#This Row],[total_orders]]*Table1[[#This Row],[avg_order_value]]</f>
        <v>502.48</v>
      </c>
      <c r="I1136">
        <v>237</v>
      </c>
      <c r="J1136">
        <v>0</v>
      </c>
      <c r="K1136" t="s">
        <v>29</v>
      </c>
      <c r="L1136">
        <v>73.3</v>
      </c>
      <c r="M1136" t="str">
        <f t="shared" si="69"/>
        <v>High</v>
      </c>
      <c r="N1136" s="1">
        <v>45823</v>
      </c>
      <c r="O1136" s="1" t="str">
        <f>IF(YEAR(Table1[[#This Row],[customer_since]])&gt;=2023, "New",IF(YEAR(Table1[[#This Row],[customer_since]])&gt;=2021, "Medium", "Long term"))</f>
        <v>New</v>
      </c>
      <c r="P1136">
        <v>48</v>
      </c>
      <c r="Q1136" t="str">
        <f t="shared" si="70"/>
        <v>Medium</v>
      </c>
      <c r="R1136">
        <v>0.14000000000000001</v>
      </c>
      <c r="S1136" t="str">
        <f t="shared" si="71"/>
        <v>Low</v>
      </c>
    </row>
    <row r="1137" spans="1:19" x14ac:dyDescent="0.35">
      <c r="A1137" t="s">
        <v>3742</v>
      </c>
      <c r="B1137">
        <v>32</v>
      </c>
      <c r="C1137" t="str">
        <f t="shared" si="68"/>
        <v>26-35</v>
      </c>
      <c r="D1137" t="s">
        <v>21</v>
      </c>
      <c r="E1137" t="s">
        <v>28</v>
      </c>
      <c r="F1137">
        <v>152.38</v>
      </c>
      <c r="G1137">
        <v>11</v>
      </c>
      <c r="H1137">
        <f>Table1[[#This Row],[total_orders]]*Table1[[#This Row],[avg_order_value]]</f>
        <v>1676.1799999999998</v>
      </c>
      <c r="I1137">
        <v>167</v>
      </c>
      <c r="J1137">
        <v>0</v>
      </c>
      <c r="K1137" t="s">
        <v>40</v>
      </c>
      <c r="L1137">
        <v>83</v>
      </c>
      <c r="M1137" t="str">
        <f t="shared" si="69"/>
        <v>High</v>
      </c>
      <c r="N1137" s="1">
        <v>45199</v>
      </c>
      <c r="O1137" s="1" t="str">
        <f>IF(YEAR(Table1[[#This Row],[customer_since]])&gt;=2023, "New",IF(YEAR(Table1[[#This Row],[customer_since]])&gt;=2021, "Medium", "Long term"))</f>
        <v>New</v>
      </c>
      <c r="P1137">
        <v>25</v>
      </c>
      <c r="Q1137" t="str">
        <f t="shared" si="70"/>
        <v>Low</v>
      </c>
      <c r="R1137">
        <v>0.42</v>
      </c>
      <c r="S1137" t="str">
        <f t="shared" si="71"/>
        <v>Medium</v>
      </c>
    </row>
    <row r="1138" spans="1:19" x14ac:dyDescent="0.35">
      <c r="A1138" t="s">
        <v>1159</v>
      </c>
      <c r="B1138">
        <v>36</v>
      </c>
      <c r="C1138" t="str">
        <f t="shared" si="68"/>
        <v>36-45</v>
      </c>
      <c r="D1138" t="s">
        <v>21</v>
      </c>
      <c r="E1138" t="s">
        <v>50</v>
      </c>
      <c r="F1138">
        <v>34.590000000000003</v>
      </c>
      <c r="G1138">
        <v>10</v>
      </c>
      <c r="H1138">
        <f>Table1[[#This Row],[total_orders]]*Table1[[#This Row],[avg_order_value]]</f>
        <v>345.90000000000003</v>
      </c>
      <c r="I1138">
        <v>4</v>
      </c>
      <c r="J1138">
        <v>1</v>
      </c>
      <c r="K1138" t="s">
        <v>16</v>
      </c>
      <c r="L1138">
        <v>39.9</v>
      </c>
      <c r="M1138" t="str">
        <f t="shared" si="69"/>
        <v>Medium</v>
      </c>
      <c r="N1138" s="1">
        <v>45620</v>
      </c>
      <c r="O1138" s="1" t="str">
        <f>IF(YEAR(Table1[[#This Row],[customer_since]])&gt;=2023, "New",IF(YEAR(Table1[[#This Row],[customer_since]])&gt;=2021, "Medium", "Long term"))</f>
        <v>New</v>
      </c>
      <c r="P1138">
        <v>79</v>
      </c>
      <c r="Q1138" t="str">
        <f t="shared" si="70"/>
        <v>High</v>
      </c>
      <c r="R1138">
        <v>0.37</v>
      </c>
      <c r="S1138" t="str">
        <f t="shared" si="71"/>
        <v>Medium</v>
      </c>
    </row>
    <row r="1139" spans="1:19" x14ac:dyDescent="0.35">
      <c r="A1139" t="s">
        <v>1159</v>
      </c>
      <c r="B1139">
        <v>48</v>
      </c>
      <c r="C1139" t="str">
        <f t="shared" si="68"/>
        <v>46-55</v>
      </c>
      <c r="D1139" t="s">
        <v>21</v>
      </c>
      <c r="E1139" t="s">
        <v>37</v>
      </c>
      <c r="F1139">
        <v>65.819999999999993</v>
      </c>
      <c r="G1139">
        <v>6</v>
      </c>
      <c r="H1139">
        <f>Table1[[#This Row],[total_orders]]*Table1[[#This Row],[avg_order_value]]</f>
        <v>394.91999999999996</v>
      </c>
      <c r="I1139">
        <v>167</v>
      </c>
      <c r="J1139">
        <v>0</v>
      </c>
      <c r="K1139" t="s">
        <v>16</v>
      </c>
      <c r="L1139">
        <v>51.3</v>
      </c>
      <c r="M1139" t="str">
        <f t="shared" si="69"/>
        <v>High</v>
      </c>
      <c r="N1139" s="1">
        <v>44187</v>
      </c>
      <c r="O1139" s="1" t="str">
        <f>IF(YEAR(Table1[[#This Row],[customer_since]])&gt;=2023, "New",IF(YEAR(Table1[[#This Row],[customer_since]])&gt;=2021, "Medium", "Long term"))</f>
        <v>Long term</v>
      </c>
      <c r="P1139">
        <v>13</v>
      </c>
      <c r="Q1139" t="str">
        <f t="shared" si="70"/>
        <v>Low</v>
      </c>
      <c r="R1139">
        <v>0.4</v>
      </c>
      <c r="S1139" t="str">
        <f t="shared" si="71"/>
        <v>Medium</v>
      </c>
    </row>
    <row r="1140" spans="1:19" x14ac:dyDescent="0.35">
      <c r="A1140" t="s">
        <v>1159</v>
      </c>
      <c r="B1140">
        <v>57</v>
      </c>
      <c r="C1140" t="str">
        <f t="shared" si="68"/>
        <v>55-65</v>
      </c>
      <c r="D1140" t="s">
        <v>14</v>
      </c>
      <c r="E1140" t="s">
        <v>28</v>
      </c>
      <c r="F1140">
        <v>82.67</v>
      </c>
      <c r="G1140">
        <v>10</v>
      </c>
      <c r="H1140">
        <f>Table1[[#This Row],[total_orders]]*Table1[[#This Row],[avg_order_value]]</f>
        <v>826.7</v>
      </c>
      <c r="I1140">
        <v>107</v>
      </c>
      <c r="J1140">
        <v>0</v>
      </c>
      <c r="K1140" t="s">
        <v>40</v>
      </c>
      <c r="L1140">
        <v>14.2</v>
      </c>
      <c r="M1140" t="str">
        <f t="shared" si="69"/>
        <v>Low</v>
      </c>
      <c r="N1140" s="1">
        <v>45086</v>
      </c>
      <c r="O1140" s="1" t="str">
        <f>IF(YEAR(Table1[[#This Row],[customer_since]])&gt;=2023, "New",IF(YEAR(Table1[[#This Row],[customer_since]])&gt;=2021, "Medium", "Long term"))</f>
        <v>New</v>
      </c>
      <c r="P1140">
        <v>15</v>
      </c>
      <c r="Q1140" t="str">
        <f t="shared" si="70"/>
        <v>Low</v>
      </c>
      <c r="R1140">
        <v>0.27</v>
      </c>
      <c r="S1140" t="str">
        <f t="shared" si="71"/>
        <v>Medium</v>
      </c>
    </row>
    <row r="1141" spans="1:19" x14ac:dyDescent="0.35">
      <c r="A1141" t="s">
        <v>1172</v>
      </c>
      <c r="B1141">
        <v>51</v>
      </c>
      <c r="C1141" t="str">
        <f t="shared" si="68"/>
        <v>46-55</v>
      </c>
      <c r="D1141" t="s">
        <v>21</v>
      </c>
      <c r="E1141" t="s">
        <v>28</v>
      </c>
      <c r="F1141">
        <v>233.86</v>
      </c>
      <c r="G1141">
        <v>14</v>
      </c>
      <c r="H1141">
        <f>Table1[[#This Row],[total_orders]]*Table1[[#This Row],[avg_order_value]]</f>
        <v>3274.04</v>
      </c>
      <c r="I1141">
        <v>192</v>
      </c>
      <c r="J1141">
        <v>0</v>
      </c>
      <c r="K1141" t="s">
        <v>29</v>
      </c>
      <c r="L1141">
        <v>39.299999999999997</v>
      </c>
      <c r="M1141" t="str">
        <f t="shared" si="69"/>
        <v>Medium</v>
      </c>
      <c r="N1141" s="1">
        <v>45334</v>
      </c>
      <c r="O1141" s="1" t="str">
        <f>IF(YEAR(Table1[[#This Row],[customer_since]])&gt;=2023, "New",IF(YEAR(Table1[[#This Row],[customer_since]])&gt;=2021, "Medium", "Long term"))</f>
        <v>New</v>
      </c>
      <c r="P1141">
        <v>97</v>
      </c>
      <c r="Q1141" t="str">
        <f t="shared" si="70"/>
        <v>High</v>
      </c>
      <c r="R1141">
        <v>0.14000000000000001</v>
      </c>
      <c r="S1141" t="str">
        <f t="shared" si="71"/>
        <v>Low</v>
      </c>
    </row>
    <row r="1142" spans="1:19" x14ac:dyDescent="0.35">
      <c r="A1142" t="s">
        <v>3599</v>
      </c>
      <c r="B1142">
        <v>26</v>
      </c>
      <c r="C1142" t="str">
        <f t="shared" si="68"/>
        <v>26-35</v>
      </c>
      <c r="D1142" t="s">
        <v>21</v>
      </c>
      <c r="E1142" t="s">
        <v>18</v>
      </c>
      <c r="F1142">
        <v>140.91999999999999</v>
      </c>
      <c r="G1142">
        <v>13</v>
      </c>
      <c r="H1142">
        <f>Table1[[#This Row],[total_orders]]*Table1[[#This Row],[avg_order_value]]</f>
        <v>1831.9599999999998</v>
      </c>
      <c r="I1142">
        <v>156</v>
      </c>
      <c r="J1142">
        <v>0</v>
      </c>
      <c r="K1142" t="s">
        <v>19</v>
      </c>
      <c r="L1142">
        <v>64</v>
      </c>
      <c r="M1142" t="str">
        <f t="shared" si="69"/>
        <v>High</v>
      </c>
      <c r="N1142" s="1">
        <v>45089</v>
      </c>
      <c r="O1142" s="1" t="str">
        <f>IF(YEAR(Table1[[#This Row],[customer_since]])&gt;=2023, "New",IF(YEAR(Table1[[#This Row],[customer_since]])&gt;=2021, "Medium", "Long term"))</f>
        <v>New</v>
      </c>
      <c r="P1142">
        <v>1</v>
      </c>
      <c r="Q1142" t="str">
        <f t="shared" si="70"/>
        <v>Low</v>
      </c>
      <c r="R1142">
        <v>0.14000000000000001</v>
      </c>
      <c r="S1142" t="str">
        <f t="shared" si="71"/>
        <v>Low</v>
      </c>
    </row>
    <row r="1143" spans="1:19" x14ac:dyDescent="0.35">
      <c r="A1143" t="s">
        <v>3748</v>
      </c>
      <c r="B1143">
        <v>32</v>
      </c>
      <c r="C1143" t="str">
        <f t="shared" si="68"/>
        <v>26-35</v>
      </c>
      <c r="D1143" t="s">
        <v>21</v>
      </c>
      <c r="E1143" t="s">
        <v>26</v>
      </c>
      <c r="F1143">
        <v>50.82</v>
      </c>
      <c r="G1143">
        <v>9</v>
      </c>
      <c r="H1143">
        <f>Table1[[#This Row],[total_orders]]*Table1[[#This Row],[avg_order_value]]</f>
        <v>457.38</v>
      </c>
      <c r="I1143">
        <v>81</v>
      </c>
      <c r="J1143">
        <v>0</v>
      </c>
      <c r="K1143" t="s">
        <v>16</v>
      </c>
      <c r="L1143">
        <v>94</v>
      </c>
      <c r="M1143" t="str">
        <f t="shared" si="69"/>
        <v>High</v>
      </c>
      <c r="N1143" s="1">
        <v>44856</v>
      </c>
      <c r="O1143" s="1" t="str">
        <f>IF(YEAR(Table1[[#This Row],[customer_since]])&gt;=2023, "New",IF(YEAR(Table1[[#This Row],[customer_since]])&gt;=2021, "Medium", "Long term"))</f>
        <v>Medium</v>
      </c>
      <c r="P1143">
        <v>43</v>
      </c>
      <c r="Q1143" t="str">
        <f t="shared" si="70"/>
        <v>Medium</v>
      </c>
      <c r="R1143">
        <v>0.5</v>
      </c>
      <c r="S1143" t="str">
        <f t="shared" si="71"/>
        <v>Medium</v>
      </c>
    </row>
    <row r="1144" spans="1:19" x14ac:dyDescent="0.35">
      <c r="A1144" t="s">
        <v>2875</v>
      </c>
      <c r="B1144">
        <v>57</v>
      </c>
      <c r="C1144" t="str">
        <f t="shared" si="68"/>
        <v>55-65</v>
      </c>
      <c r="D1144" t="s">
        <v>14</v>
      </c>
      <c r="E1144" t="s">
        <v>28</v>
      </c>
      <c r="F1144">
        <v>163.58000000000001</v>
      </c>
      <c r="G1144">
        <v>18</v>
      </c>
      <c r="H1144">
        <f>Table1[[#This Row],[total_orders]]*Table1[[#This Row],[avg_order_value]]</f>
        <v>2944.44</v>
      </c>
      <c r="I1144">
        <v>169</v>
      </c>
      <c r="J1144">
        <v>0</v>
      </c>
      <c r="K1144" t="s">
        <v>16</v>
      </c>
      <c r="L1144">
        <v>21.6</v>
      </c>
      <c r="M1144" t="str">
        <f t="shared" si="69"/>
        <v>Medium</v>
      </c>
      <c r="N1144" s="1">
        <v>45317</v>
      </c>
      <c r="O1144" s="1" t="str">
        <f>IF(YEAR(Table1[[#This Row],[customer_since]])&gt;=2023, "New",IF(YEAR(Table1[[#This Row],[customer_since]])&gt;=2021, "Medium", "Long term"))</f>
        <v>New</v>
      </c>
      <c r="P1144">
        <v>16</v>
      </c>
      <c r="Q1144" t="str">
        <f t="shared" si="70"/>
        <v>Low</v>
      </c>
      <c r="R1144">
        <v>0.18</v>
      </c>
      <c r="S1144" t="str">
        <f t="shared" si="71"/>
        <v>Low</v>
      </c>
    </row>
    <row r="1145" spans="1:19" x14ac:dyDescent="0.35">
      <c r="A1145" t="s">
        <v>1357</v>
      </c>
      <c r="B1145">
        <v>33</v>
      </c>
      <c r="C1145" t="str">
        <f t="shared" si="68"/>
        <v>26-35</v>
      </c>
      <c r="D1145" t="s">
        <v>14</v>
      </c>
      <c r="E1145" t="s">
        <v>15</v>
      </c>
      <c r="F1145">
        <v>56.89</v>
      </c>
      <c r="G1145">
        <v>9</v>
      </c>
      <c r="H1145">
        <f>Table1[[#This Row],[total_orders]]*Table1[[#This Row],[avg_order_value]]</f>
        <v>512.01</v>
      </c>
      <c r="I1145">
        <v>88</v>
      </c>
      <c r="J1145">
        <v>0</v>
      </c>
      <c r="K1145" t="s">
        <v>23</v>
      </c>
      <c r="L1145">
        <v>13.2</v>
      </c>
      <c r="M1145" t="str">
        <f t="shared" si="69"/>
        <v>Low</v>
      </c>
      <c r="N1145" s="1">
        <v>44195</v>
      </c>
      <c r="O1145" s="1" t="str">
        <f>IF(YEAR(Table1[[#This Row],[customer_since]])&gt;=2023, "New",IF(YEAR(Table1[[#This Row],[customer_since]])&gt;=2021, "Medium", "Long term"))</f>
        <v>Long term</v>
      </c>
      <c r="P1145">
        <v>50</v>
      </c>
      <c r="Q1145" t="str">
        <f t="shared" si="70"/>
        <v>Medium</v>
      </c>
      <c r="R1145">
        <v>0.52</v>
      </c>
      <c r="S1145" t="str">
        <f t="shared" si="71"/>
        <v>High</v>
      </c>
    </row>
    <row r="1146" spans="1:19" x14ac:dyDescent="0.35">
      <c r="A1146" t="s">
        <v>1747</v>
      </c>
      <c r="B1146">
        <v>75</v>
      </c>
      <c r="C1146" t="str">
        <f t="shared" si="68"/>
        <v>66-69</v>
      </c>
      <c r="D1146" t="s">
        <v>14</v>
      </c>
      <c r="E1146" t="s">
        <v>44</v>
      </c>
      <c r="F1146">
        <v>114.17</v>
      </c>
      <c r="G1146">
        <v>8</v>
      </c>
      <c r="H1146">
        <f>Table1[[#This Row],[total_orders]]*Table1[[#This Row],[avg_order_value]]</f>
        <v>913.36</v>
      </c>
      <c r="I1146">
        <v>187</v>
      </c>
      <c r="J1146">
        <v>0</v>
      </c>
      <c r="K1146" t="s">
        <v>16</v>
      </c>
      <c r="L1146">
        <v>0</v>
      </c>
      <c r="M1146" t="str">
        <f t="shared" si="69"/>
        <v>Low</v>
      </c>
      <c r="N1146" s="1">
        <v>44262</v>
      </c>
      <c r="O1146" s="1" t="str">
        <f>IF(YEAR(Table1[[#This Row],[customer_since]])&gt;=2023, "New",IF(YEAR(Table1[[#This Row],[customer_since]])&gt;=2021, "Medium", "Long term"))</f>
        <v>Medium</v>
      </c>
      <c r="P1146">
        <v>73</v>
      </c>
      <c r="Q1146" t="str">
        <f t="shared" si="70"/>
        <v>High</v>
      </c>
      <c r="R1146">
        <v>0.28000000000000003</v>
      </c>
      <c r="S1146" t="str">
        <f t="shared" si="71"/>
        <v>Medium</v>
      </c>
    </row>
    <row r="1147" spans="1:19" x14ac:dyDescent="0.35">
      <c r="A1147" t="s">
        <v>1747</v>
      </c>
      <c r="B1147">
        <v>35</v>
      </c>
      <c r="C1147" t="str">
        <f t="shared" si="68"/>
        <v>26-35</v>
      </c>
      <c r="D1147" t="s">
        <v>25</v>
      </c>
      <c r="E1147" t="s">
        <v>28</v>
      </c>
      <c r="F1147">
        <v>202.88</v>
      </c>
      <c r="G1147">
        <v>13</v>
      </c>
      <c r="H1147">
        <f>Table1[[#This Row],[total_orders]]*Table1[[#This Row],[avg_order_value]]</f>
        <v>2637.44</v>
      </c>
      <c r="I1147">
        <v>107</v>
      </c>
      <c r="J1147">
        <v>0</v>
      </c>
      <c r="K1147" t="s">
        <v>29</v>
      </c>
      <c r="L1147">
        <v>9.8000000000000007</v>
      </c>
      <c r="M1147" t="str">
        <f t="shared" si="69"/>
        <v>Low</v>
      </c>
      <c r="N1147" s="1">
        <v>44332</v>
      </c>
      <c r="O1147" s="1" t="str">
        <f>IF(YEAR(Table1[[#This Row],[customer_since]])&gt;=2023, "New",IF(YEAR(Table1[[#This Row],[customer_since]])&gt;=2021, "Medium", "Long term"))</f>
        <v>Medium</v>
      </c>
      <c r="P1147">
        <v>14</v>
      </c>
      <c r="Q1147" t="str">
        <f t="shared" si="70"/>
        <v>Low</v>
      </c>
      <c r="R1147">
        <v>0.36</v>
      </c>
      <c r="S1147" t="str">
        <f t="shared" si="71"/>
        <v>Medium</v>
      </c>
    </row>
    <row r="1148" spans="1:19" x14ac:dyDescent="0.35">
      <c r="A1148" t="s">
        <v>1747</v>
      </c>
      <c r="B1148">
        <v>69</v>
      </c>
      <c r="C1148" t="str">
        <f t="shared" si="68"/>
        <v>66-69</v>
      </c>
      <c r="D1148" t="s">
        <v>14</v>
      </c>
      <c r="E1148" t="s">
        <v>35</v>
      </c>
      <c r="F1148">
        <v>175.23</v>
      </c>
      <c r="G1148">
        <v>7</v>
      </c>
      <c r="H1148">
        <f>Table1[[#This Row],[total_orders]]*Table1[[#This Row],[avg_order_value]]</f>
        <v>1226.6099999999999</v>
      </c>
      <c r="I1148">
        <v>11</v>
      </c>
      <c r="J1148">
        <v>0</v>
      </c>
      <c r="K1148" t="s">
        <v>23</v>
      </c>
      <c r="L1148">
        <v>31.2</v>
      </c>
      <c r="M1148" t="str">
        <f t="shared" si="69"/>
        <v>Medium</v>
      </c>
      <c r="N1148" s="1">
        <v>44621</v>
      </c>
      <c r="O1148" s="1" t="str">
        <f>IF(YEAR(Table1[[#This Row],[customer_since]])&gt;=2023, "New",IF(YEAR(Table1[[#This Row],[customer_since]])&gt;=2021, "Medium", "Long term"))</f>
        <v>Medium</v>
      </c>
      <c r="P1148">
        <v>24</v>
      </c>
      <c r="Q1148" t="str">
        <f t="shared" si="70"/>
        <v>Low</v>
      </c>
      <c r="R1148">
        <v>0.49</v>
      </c>
      <c r="S1148" t="str">
        <f t="shared" si="71"/>
        <v>Medium</v>
      </c>
    </row>
    <row r="1149" spans="1:19" x14ac:dyDescent="0.35">
      <c r="A1149" t="s">
        <v>55</v>
      </c>
      <c r="B1149">
        <v>43</v>
      </c>
      <c r="C1149" t="str">
        <f t="shared" si="68"/>
        <v>36-45</v>
      </c>
      <c r="D1149" t="s">
        <v>14</v>
      </c>
      <c r="E1149" t="s">
        <v>52</v>
      </c>
      <c r="F1149">
        <v>105.48</v>
      </c>
      <c r="G1149">
        <v>15</v>
      </c>
      <c r="H1149">
        <f>Table1[[#This Row],[total_orders]]*Table1[[#This Row],[avg_order_value]]</f>
        <v>1582.2</v>
      </c>
      <c r="I1149">
        <v>243</v>
      </c>
      <c r="J1149">
        <v>0</v>
      </c>
      <c r="K1149" t="s">
        <v>19</v>
      </c>
      <c r="L1149">
        <v>15.9</v>
      </c>
      <c r="M1149" t="str">
        <f t="shared" si="69"/>
        <v>Low</v>
      </c>
      <c r="N1149" s="1">
        <v>44053</v>
      </c>
      <c r="O1149" s="1" t="str">
        <f>IF(YEAR(Table1[[#This Row],[customer_since]])&gt;=2023, "New",IF(YEAR(Table1[[#This Row],[customer_since]])&gt;=2021, "Medium", "Long term"))</f>
        <v>Long term</v>
      </c>
      <c r="P1149">
        <v>50</v>
      </c>
      <c r="Q1149" t="str">
        <f t="shared" si="70"/>
        <v>Medium</v>
      </c>
      <c r="R1149">
        <v>0.38</v>
      </c>
      <c r="S1149" t="str">
        <f t="shared" si="71"/>
        <v>Medium</v>
      </c>
    </row>
    <row r="1150" spans="1:19" x14ac:dyDescent="0.35">
      <c r="A1150" t="s">
        <v>634</v>
      </c>
      <c r="B1150">
        <v>41</v>
      </c>
      <c r="C1150" t="str">
        <f t="shared" si="68"/>
        <v>36-45</v>
      </c>
      <c r="D1150" t="s">
        <v>21</v>
      </c>
      <c r="E1150" t="s">
        <v>44</v>
      </c>
      <c r="F1150">
        <v>66.88</v>
      </c>
      <c r="G1150">
        <v>14</v>
      </c>
      <c r="H1150">
        <f>Table1[[#This Row],[total_orders]]*Table1[[#This Row],[avg_order_value]]</f>
        <v>936.31999999999994</v>
      </c>
      <c r="I1150">
        <v>73</v>
      </c>
      <c r="J1150">
        <v>0</v>
      </c>
      <c r="K1150" t="s">
        <v>29</v>
      </c>
      <c r="L1150">
        <v>38.799999999999997</v>
      </c>
      <c r="M1150" t="str">
        <f t="shared" si="69"/>
        <v>Medium</v>
      </c>
      <c r="N1150" s="1">
        <v>45527</v>
      </c>
      <c r="O1150" s="1" t="str">
        <f>IF(YEAR(Table1[[#This Row],[customer_since]])&gt;=2023, "New",IF(YEAR(Table1[[#This Row],[customer_since]])&gt;=2021, "Medium", "Long term"))</f>
        <v>New</v>
      </c>
      <c r="P1150">
        <v>32</v>
      </c>
      <c r="Q1150" t="str">
        <f t="shared" si="70"/>
        <v>Low</v>
      </c>
      <c r="R1150">
        <v>0.16</v>
      </c>
      <c r="S1150" t="str">
        <f t="shared" si="71"/>
        <v>Low</v>
      </c>
    </row>
    <row r="1151" spans="1:19" x14ac:dyDescent="0.35">
      <c r="A1151" t="s">
        <v>634</v>
      </c>
      <c r="B1151">
        <v>19</v>
      </c>
      <c r="C1151" t="str">
        <f t="shared" si="68"/>
        <v>18-25</v>
      </c>
      <c r="D1151" t="s">
        <v>14</v>
      </c>
      <c r="E1151" t="s">
        <v>15</v>
      </c>
      <c r="F1151">
        <v>34.54</v>
      </c>
      <c r="G1151">
        <v>17</v>
      </c>
      <c r="H1151">
        <f>Table1[[#This Row],[total_orders]]*Table1[[#This Row],[avg_order_value]]</f>
        <v>587.17999999999995</v>
      </c>
      <c r="I1151">
        <v>326</v>
      </c>
      <c r="J1151">
        <v>0</v>
      </c>
      <c r="K1151" t="s">
        <v>40</v>
      </c>
      <c r="L1151">
        <v>0</v>
      </c>
      <c r="M1151" t="str">
        <f t="shared" si="69"/>
        <v>Low</v>
      </c>
      <c r="N1151" s="1">
        <v>44973</v>
      </c>
      <c r="O1151" s="1" t="str">
        <f>IF(YEAR(Table1[[#This Row],[customer_since]])&gt;=2023, "New",IF(YEAR(Table1[[#This Row],[customer_since]])&gt;=2021, "Medium", "Long term"))</f>
        <v>New</v>
      </c>
      <c r="P1151">
        <v>43</v>
      </c>
      <c r="Q1151" t="str">
        <f t="shared" si="70"/>
        <v>Medium</v>
      </c>
      <c r="R1151">
        <v>0.17</v>
      </c>
      <c r="S1151" t="str">
        <f t="shared" si="71"/>
        <v>Low</v>
      </c>
    </row>
    <row r="1152" spans="1:19" x14ac:dyDescent="0.35">
      <c r="A1152" t="s">
        <v>634</v>
      </c>
      <c r="B1152">
        <v>56</v>
      </c>
      <c r="C1152" t="str">
        <f t="shared" si="68"/>
        <v>55-65</v>
      </c>
      <c r="D1152" t="s">
        <v>14</v>
      </c>
      <c r="E1152" t="s">
        <v>35</v>
      </c>
      <c r="F1152">
        <v>32.72</v>
      </c>
      <c r="G1152">
        <v>16</v>
      </c>
      <c r="H1152">
        <f>Table1[[#This Row],[total_orders]]*Table1[[#This Row],[avg_order_value]]</f>
        <v>523.52</v>
      </c>
      <c r="I1152">
        <v>256</v>
      </c>
      <c r="J1152">
        <v>0</v>
      </c>
      <c r="K1152" t="s">
        <v>16</v>
      </c>
      <c r="L1152">
        <v>72.7</v>
      </c>
      <c r="M1152" t="str">
        <f t="shared" si="69"/>
        <v>High</v>
      </c>
      <c r="N1152" s="1">
        <v>45608</v>
      </c>
      <c r="O1152" s="1" t="str">
        <f>IF(YEAR(Table1[[#This Row],[customer_since]])&gt;=2023, "New",IF(YEAR(Table1[[#This Row],[customer_since]])&gt;=2021, "Medium", "Long term"))</f>
        <v>New</v>
      </c>
      <c r="P1152">
        <v>2</v>
      </c>
      <c r="Q1152" t="str">
        <f t="shared" si="70"/>
        <v>Low</v>
      </c>
      <c r="R1152">
        <v>0.09</v>
      </c>
      <c r="S1152" t="str">
        <f t="shared" si="71"/>
        <v>Low</v>
      </c>
    </row>
    <row r="1153" spans="1:19" x14ac:dyDescent="0.35">
      <c r="A1153" t="s">
        <v>246</v>
      </c>
      <c r="B1153">
        <v>64</v>
      </c>
      <c r="C1153" t="str">
        <f t="shared" si="68"/>
        <v>55-65</v>
      </c>
      <c r="D1153" t="s">
        <v>14</v>
      </c>
      <c r="E1153" t="s">
        <v>15</v>
      </c>
      <c r="G1153">
        <v>5</v>
      </c>
      <c r="H1153">
        <f>Table1[[#This Row],[total_orders]]*Table1[[#This Row],[avg_order_value]]</f>
        <v>0</v>
      </c>
      <c r="I1153">
        <v>205</v>
      </c>
      <c r="J1153">
        <v>0</v>
      </c>
      <c r="K1153" t="s">
        <v>23</v>
      </c>
      <c r="L1153">
        <v>21.8</v>
      </c>
      <c r="M1153" t="str">
        <f t="shared" si="69"/>
        <v>Medium</v>
      </c>
      <c r="N1153" s="1">
        <v>44486</v>
      </c>
      <c r="O1153" s="1" t="str">
        <f>IF(YEAR(Table1[[#This Row],[customer_since]])&gt;=2023, "New",IF(YEAR(Table1[[#This Row],[customer_since]])&gt;=2021, "Medium", "Long term"))</f>
        <v>Medium</v>
      </c>
      <c r="P1153">
        <v>64</v>
      </c>
      <c r="Q1153" t="str">
        <f t="shared" si="70"/>
        <v>Medium</v>
      </c>
      <c r="R1153">
        <v>0.27</v>
      </c>
      <c r="S1153" t="str">
        <f t="shared" si="71"/>
        <v>Medium</v>
      </c>
    </row>
    <row r="1154" spans="1:19" x14ac:dyDescent="0.35">
      <c r="A1154" t="s">
        <v>1170</v>
      </c>
      <c r="B1154">
        <v>42</v>
      </c>
      <c r="C1154" t="str">
        <f t="shared" ref="C1154:C1217" si="72">IF(B1154&lt;=25,"18-25",IF(B1154&lt;=35,"26-35",IF(B1154&lt;=45,"36-45",IF(B1154&lt;=55,"46-55",IF(B1154&lt;=65,"55-65","66-69")))))</f>
        <v>36-45</v>
      </c>
      <c r="D1154" t="s">
        <v>14</v>
      </c>
      <c r="E1154" t="s">
        <v>52</v>
      </c>
      <c r="F1154">
        <v>122.13</v>
      </c>
      <c r="G1154">
        <v>13</v>
      </c>
      <c r="H1154">
        <f>Table1[[#This Row],[total_orders]]*Table1[[#This Row],[avg_order_value]]</f>
        <v>1587.69</v>
      </c>
      <c r="I1154">
        <v>344</v>
      </c>
      <c r="J1154">
        <v>0</v>
      </c>
      <c r="K1154" t="s">
        <v>40</v>
      </c>
      <c r="L1154">
        <v>38.9</v>
      </c>
      <c r="M1154" t="str">
        <f t="shared" ref="M1154:M1217" si="73">IF(L1154&lt;=20,"Low",IF(L1154&lt;=50,"Medium","High"))</f>
        <v>Medium</v>
      </c>
      <c r="N1154" s="1">
        <v>44367</v>
      </c>
      <c r="O1154" s="1" t="str">
        <f>IF(YEAR(Table1[[#This Row],[customer_since]])&gt;=2023, "New",IF(YEAR(Table1[[#This Row],[customer_since]])&gt;=2021, "Medium", "Long term"))</f>
        <v>Medium</v>
      </c>
      <c r="P1154">
        <v>79</v>
      </c>
      <c r="Q1154" t="str">
        <f t="shared" ref="Q1154:Q1217" si="74">IF(P1154&lt;=33,"Low",IF(P1154&lt;=66,"Medium","High"))</f>
        <v>High</v>
      </c>
      <c r="R1154">
        <v>0.4</v>
      </c>
      <c r="S1154" t="str">
        <f t="shared" ref="S1154:S1217" si="75">IF(R1154&lt;=0.2,"Low",IF(R1154&lt;=0.5,"Medium","High"))</f>
        <v>Medium</v>
      </c>
    </row>
    <row r="1155" spans="1:19" x14ac:dyDescent="0.35">
      <c r="A1155" t="s">
        <v>1040</v>
      </c>
      <c r="B1155">
        <v>41</v>
      </c>
      <c r="C1155" t="str">
        <f t="shared" si="72"/>
        <v>36-45</v>
      </c>
      <c r="D1155" t="s">
        <v>14</v>
      </c>
      <c r="E1155" t="s">
        <v>35</v>
      </c>
      <c r="F1155">
        <v>144.66999999999999</v>
      </c>
      <c r="G1155">
        <v>9</v>
      </c>
      <c r="H1155">
        <f>Table1[[#This Row],[total_orders]]*Table1[[#This Row],[avg_order_value]]</f>
        <v>1302.03</v>
      </c>
      <c r="I1155">
        <v>0</v>
      </c>
      <c r="J1155">
        <v>0</v>
      </c>
      <c r="K1155" t="s">
        <v>40</v>
      </c>
      <c r="L1155">
        <v>56.9</v>
      </c>
      <c r="M1155" t="str">
        <f t="shared" si="73"/>
        <v>High</v>
      </c>
      <c r="N1155" s="1">
        <v>44825</v>
      </c>
      <c r="O1155" s="1" t="str">
        <f>IF(YEAR(Table1[[#This Row],[customer_since]])&gt;=2023, "New",IF(YEAR(Table1[[#This Row],[customer_since]])&gt;=2021, "Medium", "Long term"))</f>
        <v>Medium</v>
      </c>
      <c r="P1155">
        <v>52</v>
      </c>
      <c r="Q1155" t="str">
        <f t="shared" si="74"/>
        <v>Medium</v>
      </c>
      <c r="R1155">
        <v>0.51</v>
      </c>
      <c r="S1155" t="str">
        <f t="shared" si="75"/>
        <v>High</v>
      </c>
    </row>
    <row r="1156" spans="1:19" x14ac:dyDescent="0.35">
      <c r="A1156" t="s">
        <v>3313</v>
      </c>
      <c r="B1156">
        <v>26</v>
      </c>
      <c r="C1156" t="str">
        <f t="shared" si="72"/>
        <v>26-35</v>
      </c>
      <c r="D1156" t="s">
        <v>25</v>
      </c>
      <c r="E1156" t="s">
        <v>52</v>
      </c>
      <c r="G1156">
        <v>13</v>
      </c>
      <c r="H1156">
        <f>Table1[[#This Row],[total_orders]]*Table1[[#This Row],[avg_order_value]]</f>
        <v>0</v>
      </c>
      <c r="I1156">
        <v>309</v>
      </c>
      <c r="J1156">
        <v>0</v>
      </c>
      <c r="K1156" t="s">
        <v>40</v>
      </c>
      <c r="L1156">
        <v>70.5</v>
      </c>
      <c r="M1156" t="str">
        <f t="shared" si="73"/>
        <v>High</v>
      </c>
      <c r="N1156" s="1">
        <v>45733</v>
      </c>
      <c r="O1156" s="1" t="str">
        <f>IF(YEAR(Table1[[#This Row],[customer_since]])&gt;=2023, "New",IF(YEAR(Table1[[#This Row],[customer_since]])&gt;=2021, "Medium", "Long term"))</f>
        <v>New</v>
      </c>
      <c r="P1156">
        <v>1</v>
      </c>
      <c r="Q1156" t="str">
        <f t="shared" si="74"/>
        <v>Low</v>
      </c>
      <c r="R1156">
        <v>0.38</v>
      </c>
      <c r="S1156" t="str">
        <f t="shared" si="75"/>
        <v>Medium</v>
      </c>
    </row>
    <row r="1157" spans="1:19" x14ac:dyDescent="0.35">
      <c r="A1157" t="s">
        <v>3389</v>
      </c>
      <c r="B1157">
        <v>38</v>
      </c>
      <c r="C1157" t="str">
        <f t="shared" si="72"/>
        <v>36-45</v>
      </c>
      <c r="D1157" t="s">
        <v>21</v>
      </c>
      <c r="E1157" t="s">
        <v>28</v>
      </c>
      <c r="F1157">
        <v>82.81</v>
      </c>
      <c r="G1157">
        <v>10</v>
      </c>
      <c r="H1157">
        <f>Table1[[#This Row],[total_orders]]*Table1[[#This Row],[avg_order_value]]</f>
        <v>828.1</v>
      </c>
      <c r="I1157">
        <v>328</v>
      </c>
      <c r="J1157">
        <v>0</v>
      </c>
      <c r="K1157" t="s">
        <v>19</v>
      </c>
      <c r="L1157">
        <v>88.5</v>
      </c>
      <c r="M1157" t="str">
        <f t="shared" si="73"/>
        <v>High</v>
      </c>
      <c r="N1157" s="1">
        <v>44215</v>
      </c>
      <c r="O1157" s="1" t="str">
        <f>IF(YEAR(Table1[[#This Row],[customer_since]])&gt;=2023, "New",IF(YEAR(Table1[[#This Row],[customer_since]])&gt;=2021, "Medium", "Long term"))</f>
        <v>Medium</v>
      </c>
      <c r="P1157">
        <v>36</v>
      </c>
      <c r="Q1157" t="str">
        <f t="shared" si="74"/>
        <v>Medium</v>
      </c>
      <c r="R1157">
        <v>0.09</v>
      </c>
      <c r="S1157" t="str">
        <f t="shared" si="75"/>
        <v>Low</v>
      </c>
    </row>
    <row r="1158" spans="1:19" x14ac:dyDescent="0.35">
      <c r="A1158" t="s">
        <v>1384</v>
      </c>
      <c r="B1158">
        <v>72</v>
      </c>
      <c r="C1158" t="str">
        <f t="shared" si="72"/>
        <v>66-69</v>
      </c>
      <c r="D1158" t="s">
        <v>14</v>
      </c>
      <c r="E1158" t="s">
        <v>15</v>
      </c>
      <c r="F1158">
        <v>107.18</v>
      </c>
      <c r="G1158">
        <v>11</v>
      </c>
      <c r="H1158">
        <f>Table1[[#This Row],[total_orders]]*Table1[[#This Row],[avg_order_value]]</f>
        <v>1178.98</v>
      </c>
      <c r="I1158">
        <v>132</v>
      </c>
      <c r="J1158">
        <v>0</v>
      </c>
      <c r="K1158" t="s">
        <v>40</v>
      </c>
      <c r="L1158">
        <v>94.4</v>
      </c>
      <c r="M1158" t="str">
        <f t="shared" si="73"/>
        <v>High</v>
      </c>
      <c r="N1158" s="1">
        <v>45559</v>
      </c>
      <c r="O1158" s="1" t="str">
        <f>IF(YEAR(Table1[[#This Row],[customer_since]])&gt;=2023, "New",IF(YEAR(Table1[[#This Row],[customer_since]])&gt;=2021, "Medium", "Long term"))</f>
        <v>New</v>
      </c>
      <c r="P1158">
        <v>6</v>
      </c>
      <c r="Q1158" t="str">
        <f t="shared" si="74"/>
        <v>Low</v>
      </c>
      <c r="R1158">
        <v>0.45</v>
      </c>
      <c r="S1158" t="str">
        <f t="shared" si="75"/>
        <v>Medium</v>
      </c>
    </row>
    <row r="1159" spans="1:19" x14ac:dyDescent="0.35">
      <c r="A1159" t="s">
        <v>3438</v>
      </c>
      <c r="B1159">
        <v>28</v>
      </c>
      <c r="C1159" t="str">
        <f t="shared" si="72"/>
        <v>26-35</v>
      </c>
      <c r="D1159" t="s">
        <v>25</v>
      </c>
      <c r="E1159" t="s">
        <v>37</v>
      </c>
      <c r="F1159">
        <v>154.58000000000001</v>
      </c>
      <c r="G1159">
        <v>8</v>
      </c>
      <c r="H1159">
        <f>Table1[[#This Row],[total_orders]]*Table1[[#This Row],[avg_order_value]]</f>
        <v>1236.6400000000001</v>
      </c>
      <c r="I1159">
        <v>16</v>
      </c>
      <c r="J1159">
        <v>0</v>
      </c>
      <c r="K1159" t="s">
        <v>19</v>
      </c>
      <c r="L1159">
        <v>85.6</v>
      </c>
      <c r="M1159" t="str">
        <f t="shared" si="73"/>
        <v>High</v>
      </c>
      <c r="N1159" s="1">
        <v>44576</v>
      </c>
      <c r="O1159" s="1" t="str">
        <f>IF(YEAR(Table1[[#This Row],[customer_since]])&gt;=2023, "New",IF(YEAR(Table1[[#This Row],[customer_since]])&gt;=2021, "Medium", "Long term"))</f>
        <v>Medium</v>
      </c>
      <c r="P1159">
        <v>35</v>
      </c>
      <c r="Q1159" t="str">
        <f t="shared" si="74"/>
        <v>Medium</v>
      </c>
      <c r="R1159">
        <v>0.37</v>
      </c>
      <c r="S1159" t="str">
        <f t="shared" si="75"/>
        <v>Medium</v>
      </c>
    </row>
    <row r="1160" spans="1:19" x14ac:dyDescent="0.35">
      <c r="A1160" t="s">
        <v>807</v>
      </c>
      <c r="B1160">
        <v>36</v>
      </c>
      <c r="C1160" t="str">
        <f t="shared" si="72"/>
        <v>36-45</v>
      </c>
      <c r="D1160" t="s">
        <v>21</v>
      </c>
      <c r="E1160" t="s">
        <v>15</v>
      </c>
      <c r="G1160">
        <v>10</v>
      </c>
      <c r="H1160">
        <f>Table1[[#This Row],[total_orders]]*Table1[[#This Row],[avg_order_value]]</f>
        <v>0</v>
      </c>
      <c r="I1160">
        <v>178</v>
      </c>
      <c r="J1160">
        <v>0</v>
      </c>
      <c r="K1160" t="s">
        <v>23</v>
      </c>
      <c r="L1160">
        <v>85.2</v>
      </c>
      <c r="M1160" t="str">
        <f t="shared" si="73"/>
        <v>High</v>
      </c>
      <c r="N1160" s="1">
        <v>44544</v>
      </c>
      <c r="O1160" s="1" t="str">
        <f>IF(YEAR(Table1[[#This Row],[customer_since]])&gt;=2023, "New",IF(YEAR(Table1[[#This Row],[customer_since]])&gt;=2021, "Medium", "Long term"))</f>
        <v>Medium</v>
      </c>
      <c r="P1160">
        <v>93</v>
      </c>
      <c r="Q1160" t="str">
        <f t="shared" si="74"/>
        <v>High</v>
      </c>
      <c r="R1160">
        <v>0.64</v>
      </c>
      <c r="S1160" t="str">
        <f t="shared" si="75"/>
        <v>High</v>
      </c>
    </row>
    <row r="1161" spans="1:19" x14ac:dyDescent="0.35">
      <c r="A1161" t="s">
        <v>108</v>
      </c>
      <c r="B1161">
        <v>24</v>
      </c>
      <c r="C1161" t="str">
        <f t="shared" si="72"/>
        <v>18-25</v>
      </c>
      <c r="D1161" t="s">
        <v>14</v>
      </c>
      <c r="E1161" t="s">
        <v>18</v>
      </c>
      <c r="F1161">
        <v>131.13</v>
      </c>
      <c r="G1161">
        <v>13</v>
      </c>
      <c r="H1161">
        <f>Table1[[#This Row],[total_orders]]*Table1[[#This Row],[avg_order_value]]</f>
        <v>1704.69</v>
      </c>
      <c r="I1161">
        <v>60</v>
      </c>
      <c r="J1161">
        <v>0</v>
      </c>
      <c r="K1161" t="s">
        <v>29</v>
      </c>
      <c r="L1161">
        <v>94.9</v>
      </c>
      <c r="M1161" t="str">
        <f t="shared" si="73"/>
        <v>High</v>
      </c>
      <c r="N1161" s="1">
        <v>44690</v>
      </c>
      <c r="O1161" s="1" t="str">
        <f>IF(YEAR(Table1[[#This Row],[customer_since]])&gt;=2023, "New",IF(YEAR(Table1[[#This Row],[customer_since]])&gt;=2021, "Medium", "Long term"))</f>
        <v>Medium</v>
      </c>
      <c r="P1161">
        <v>84</v>
      </c>
      <c r="Q1161" t="str">
        <f t="shared" si="74"/>
        <v>High</v>
      </c>
      <c r="R1161">
        <v>0.12</v>
      </c>
      <c r="S1161" t="str">
        <f t="shared" si="75"/>
        <v>Low</v>
      </c>
    </row>
    <row r="1162" spans="1:19" x14ac:dyDescent="0.35">
      <c r="A1162" t="s">
        <v>108</v>
      </c>
      <c r="B1162">
        <v>52</v>
      </c>
      <c r="C1162" t="str">
        <f t="shared" si="72"/>
        <v>46-55</v>
      </c>
      <c r="D1162" t="s">
        <v>25</v>
      </c>
      <c r="E1162" t="s">
        <v>37</v>
      </c>
      <c r="F1162">
        <v>15.09</v>
      </c>
      <c r="G1162">
        <v>15</v>
      </c>
      <c r="H1162">
        <f>Table1[[#This Row],[total_orders]]*Table1[[#This Row],[avg_order_value]]</f>
        <v>226.35</v>
      </c>
      <c r="I1162">
        <v>297</v>
      </c>
      <c r="J1162">
        <v>0</v>
      </c>
      <c r="K1162" t="s">
        <v>19</v>
      </c>
      <c r="L1162">
        <v>90.2</v>
      </c>
      <c r="M1162" t="str">
        <f t="shared" si="73"/>
        <v>High</v>
      </c>
      <c r="N1162" s="1">
        <v>45127</v>
      </c>
      <c r="O1162" s="1" t="str">
        <f>IF(YEAR(Table1[[#This Row],[customer_since]])&gt;=2023, "New",IF(YEAR(Table1[[#This Row],[customer_since]])&gt;=2021, "Medium", "Long term"))</f>
        <v>New</v>
      </c>
      <c r="P1162">
        <v>60</v>
      </c>
      <c r="Q1162" t="str">
        <f t="shared" si="74"/>
        <v>Medium</v>
      </c>
      <c r="R1162">
        <v>0.42</v>
      </c>
      <c r="S1162" t="str">
        <f t="shared" si="75"/>
        <v>Medium</v>
      </c>
    </row>
    <row r="1163" spans="1:19" x14ac:dyDescent="0.35">
      <c r="A1163" t="s">
        <v>1264</v>
      </c>
      <c r="B1163">
        <v>38</v>
      </c>
      <c r="C1163" t="str">
        <f t="shared" si="72"/>
        <v>36-45</v>
      </c>
      <c r="D1163" t="s">
        <v>25</v>
      </c>
      <c r="E1163" t="s">
        <v>26</v>
      </c>
      <c r="F1163">
        <v>238.56</v>
      </c>
      <c r="G1163">
        <v>9</v>
      </c>
      <c r="H1163">
        <f>Table1[[#This Row],[total_orders]]*Table1[[#This Row],[avg_order_value]]</f>
        <v>2147.04</v>
      </c>
      <c r="I1163">
        <v>222</v>
      </c>
      <c r="J1163">
        <v>0</v>
      </c>
      <c r="K1163" t="s">
        <v>19</v>
      </c>
      <c r="L1163">
        <v>82.8</v>
      </c>
      <c r="M1163" t="str">
        <f t="shared" si="73"/>
        <v>High</v>
      </c>
      <c r="N1163" s="1">
        <v>44416</v>
      </c>
      <c r="O1163" s="1" t="str">
        <f>IF(YEAR(Table1[[#This Row],[customer_since]])&gt;=2023, "New",IF(YEAR(Table1[[#This Row],[customer_since]])&gt;=2021, "Medium", "Long term"))</f>
        <v>Medium</v>
      </c>
      <c r="P1163">
        <v>43</v>
      </c>
      <c r="Q1163" t="str">
        <f t="shared" si="74"/>
        <v>Medium</v>
      </c>
      <c r="R1163">
        <v>0.35</v>
      </c>
      <c r="S1163" t="str">
        <f t="shared" si="75"/>
        <v>Medium</v>
      </c>
    </row>
    <row r="1164" spans="1:19" x14ac:dyDescent="0.35">
      <c r="A1164" t="s">
        <v>1264</v>
      </c>
      <c r="B1164">
        <v>32</v>
      </c>
      <c r="C1164" t="str">
        <f t="shared" si="72"/>
        <v>26-35</v>
      </c>
      <c r="D1164" t="s">
        <v>21</v>
      </c>
      <c r="E1164" t="s">
        <v>37</v>
      </c>
      <c r="F1164">
        <v>137.29</v>
      </c>
      <c r="G1164">
        <v>10</v>
      </c>
      <c r="H1164">
        <f>Table1[[#This Row],[total_orders]]*Table1[[#This Row],[avg_order_value]]</f>
        <v>1372.8999999999999</v>
      </c>
      <c r="I1164">
        <v>284</v>
      </c>
      <c r="J1164">
        <v>0</v>
      </c>
      <c r="K1164" t="s">
        <v>19</v>
      </c>
      <c r="L1164">
        <v>32.299999999999997</v>
      </c>
      <c r="M1164" t="str">
        <f t="shared" si="73"/>
        <v>Medium</v>
      </c>
      <c r="N1164" s="1">
        <v>44768</v>
      </c>
      <c r="O1164" s="1" t="str">
        <f>IF(YEAR(Table1[[#This Row],[customer_since]])&gt;=2023, "New",IF(YEAR(Table1[[#This Row],[customer_since]])&gt;=2021, "Medium", "Long term"))</f>
        <v>Medium</v>
      </c>
      <c r="P1164">
        <v>42</v>
      </c>
      <c r="Q1164" t="str">
        <f t="shared" si="74"/>
        <v>Medium</v>
      </c>
      <c r="R1164">
        <v>0.33</v>
      </c>
      <c r="S1164" t="str">
        <f t="shared" si="75"/>
        <v>Medium</v>
      </c>
    </row>
    <row r="1165" spans="1:19" x14ac:dyDescent="0.35">
      <c r="A1165" t="s">
        <v>969</v>
      </c>
      <c r="B1165">
        <v>45</v>
      </c>
      <c r="C1165" t="str">
        <f t="shared" si="72"/>
        <v>36-45</v>
      </c>
      <c r="D1165" t="s">
        <v>21</v>
      </c>
      <c r="E1165" t="s">
        <v>15</v>
      </c>
      <c r="F1165">
        <v>58.3</v>
      </c>
      <c r="G1165">
        <v>11</v>
      </c>
      <c r="H1165">
        <f>Table1[[#This Row],[total_orders]]*Table1[[#This Row],[avg_order_value]]</f>
        <v>641.29999999999995</v>
      </c>
      <c r="I1165">
        <v>12</v>
      </c>
      <c r="J1165">
        <v>0</v>
      </c>
      <c r="K1165" t="s">
        <v>19</v>
      </c>
      <c r="L1165">
        <v>83.1</v>
      </c>
      <c r="M1165" t="str">
        <f t="shared" si="73"/>
        <v>High</v>
      </c>
      <c r="N1165" s="1">
        <v>44241</v>
      </c>
      <c r="O1165" s="1" t="str">
        <f>IF(YEAR(Table1[[#This Row],[customer_since]])&gt;=2023, "New",IF(YEAR(Table1[[#This Row],[customer_since]])&gt;=2021, "Medium", "Long term"))</f>
        <v>Medium</v>
      </c>
      <c r="P1165">
        <v>62</v>
      </c>
      <c r="Q1165" t="str">
        <f t="shared" si="74"/>
        <v>Medium</v>
      </c>
      <c r="R1165">
        <v>0.1</v>
      </c>
      <c r="S1165" t="str">
        <f t="shared" si="75"/>
        <v>Low</v>
      </c>
    </row>
    <row r="1166" spans="1:19" x14ac:dyDescent="0.35">
      <c r="A1166" t="s">
        <v>1866</v>
      </c>
      <c r="B1166">
        <v>46</v>
      </c>
      <c r="C1166" t="str">
        <f t="shared" si="72"/>
        <v>46-55</v>
      </c>
      <c r="D1166" t="s">
        <v>14</v>
      </c>
      <c r="E1166" t="s">
        <v>18</v>
      </c>
      <c r="G1166">
        <v>12</v>
      </c>
      <c r="H1166">
        <f>Table1[[#This Row],[total_orders]]*Table1[[#This Row],[avg_order_value]]</f>
        <v>0</v>
      </c>
      <c r="I1166">
        <v>141</v>
      </c>
      <c r="J1166">
        <v>0</v>
      </c>
      <c r="K1166" t="s">
        <v>16</v>
      </c>
      <c r="L1166">
        <v>64.7</v>
      </c>
      <c r="M1166" t="str">
        <f t="shared" si="73"/>
        <v>High</v>
      </c>
      <c r="N1166" s="1">
        <v>44114</v>
      </c>
      <c r="O1166" s="1" t="str">
        <f>IF(YEAR(Table1[[#This Row],[customer_since]])&gt;=2023, "New",IF(YEAR(Table1[[#This Row],[customer_since]])&gt;=2021, "Medium", "Long term"))</f>
        <v>Long term</v>
      </c>
      <c r="P1166">
        <v>23</v>
      </c>
      <c r="Q1166" t="str">
        <f t="shared" si="74"/>
        <v>Low</v>
      </c>
      <c r="R1166">
        <v>0.14000000000000001</v>
      </c>
      <c r="S1166" t="str">
        <f t="shared" si="75"/>
        <v>Low</v>
      </c>
    </row>
    <row r="1167" spans="1:19" x14ac:dyDescent="0.35">
      <c r="A1167" t="s">
        <v>2891</v>
      </c>
      <c r="B1167">
        <v>32</v>
      </c>
      <c r="C1167" t="str">
        <f t="shared" si="72"/>
        <v>26-35</v>
      </c>
      <c r="D1167" t="s">
        <v>21</v>
      </c>
      <c r="E1167" t="s">
        <v>50</v>
      </c>
      <c r="F1167">
        <v>112.66</v>
      </c>
      <c r="G1167">
        <v>10</v>
      </c>
      <c r="H1167">
        <f>Table1[[#This Row],[total_orders]]*Table1[[#This Row],[avg_order_value]]</f>
        <v>1126.5999999999999</v>
      </c>
      <c r="I1167">
        <v>319</v>
      </c>
      <c r="J1167">
        <v>0</v>
      </c>
      <c r="K1167" t="s">
        <v>29</v>
      </c>
      <c r="L1167">
        <v>7.5</v>
      </c>
      <c r="M1167" t="str">
        <f t="shared" si="73"/>
        <v>Low</v>
      </c>
      <c r="N1167" s="1">
        <v>45673</v>
      </c>
      <c r="O1167" s="1" t="str">
        <f>IF(YEAR(Table1[[#This Row],[customer_since]])&gt;=2023, "New",IF(YEAR(Table1[[#This Row],[customer_since]])&gt;=2021, "Medium", "Long term"))</f>
        <v>New</v>
      </c>
      <c r="P1167">
        <v>15</v>
      </c>
      <c r="Q1167" t="str">
        <f t="shared" si="74"/>
        <v>Low</v>
      </c>
      <c r="R1167">
        <v>0.26</v>
      </c>
      <c r="S1167" t="str">
        <f t="shared" si="75"/>
        <v>Medium</v>
      </c>
    </row>
    <row r="1168" spans="1:19" x14ac:dyDescent="0.35">
      <c r="A1168" t="s">
        <v>2891</v>
      </c>
      <c r="B1168">
        <v>67</v>
      </c>
      <c r="C1168" t="str">
        <f t="shared" si="72"/>
        <v>66-69</v>
      </c>
      <c r="D1168" t="s">
        <v>21</v>
      </c>
      <c r="E1168" t="s">
        <v>18</v>
      </c>
      <c r="F1168">
        <v>103.63</v>
      </c>
      <c r="G1168">
        <v>8</v>
      </c>
      <c r="H1168">
        <f>Table1[[#This Row],[total_orders]]*Table1[[#This Row],[avg_order_value]]</f>
        <v>829.04</v>
      </c>
      <c r="I1168">
        <v>272</v>
      </c>
      <c r="J1168">
        <v>0</v>
      </c>
      <c r="K1168" t="s">
        <v>16</v>
      </c>
      <c r="L1168">
        <v>93.6</v>
      </c>
      <c r="M1168" t="str">
        <f t="shared" si="73"/>
        <v>High</v>
      </c>
      <c r="N1168" s="1">
        <v>44632</v>
      </c>
      <c r="O1168" s="1" t="str">
        <f>IF(YEAR(Table1[[#This Row],[customer_since]])&gt;=2023, "New",IF(YEAR(Table1[[#This Row],[customer_since]])&gt;=2021, "Medium", "Long term"))</f>
        <v>Medium</v>
      </c>
      <c r="P1168">
        <v>20</v>
      </c>
      <c r="Q1168" t="str">
        <f t="shared" si="74"/>
        <v>Low</v>
      </c>
      <c r="R1168">
        <v>0.13</v>
      </c>
      <c r="S1168" t="str">
        <f t="shared" si="75"/>
        <v>Low</v>
      </c>
    </row>
    <row r="1169" spans="1:19" x14ac:dyDescent="0.35">
      <c r="A1169" t="s">
        <v>2261</v>
      </c>
      <c r="B1169">
        <v>23</v>
      </c>
      <c r="C1169" t="str">
        <f t="shared" si="72"/>
        <v>18-25</v>
      </c>
      <c r="D1169" t="s">
        <v>21</v>
      </c>
      <c r="E1169" t="s">
        <v>35</v>
      </c>
      <c r="F1169">
        <v>119.62</v>
      </c>
      <c r="G1169">
        <v>7</v>
      </c>
      <c r="H1169">
        <f>Table1[[#This Row],[total_orders]]*Table1[[#This Row],[avg_order_value]]</f>
        <v>837.34</v>
      </c>
      <c r="I1169">
        <v>31</v>
      </c>
      <c r="J1169">
        <v>0</v>
      </c>
      <c r="K1169" t="s">
        <v>29</v>
      </c>
      <c r="L1169">
        <v>77</v>
      </c>
      <c r="M1169" t="str">
        <f t="shared" si="73"/>
        <v>High</v>
      </c>
      <c r="N1169" s="1">
        <v>44315</v>
      </c>
      <c r="O1169" s="1" t="str">
        <f>IF(YEAR(Table1[[#This Row],[customer_since]])&gt;=2023, "New",IF(YEAR(Table1[[#This Row],[customer_since]])&gt;=2021, "Medium", "Long term"))</f>
        <v>Medium</v>
      </c>
      <c r="P1169">
        <v>18</v>
      </c>
      <c r="Q1169" t="str">
        <f t="shared" si="74"/>
        <v>Low</v>
      </c>
      <c r="R1169">
        <v>0.34</v>
      </c>
      <c r="S1169" t="str">
        <f t="shared" si="75"/>
        <v>Medium</v>
      </c>
    </row>
    <row r="1170" spans="1:19" x14ac:dyDescent="0.35">
      <c r="A1170" t="s">
        <v>1428</v>
      </c>
      <c r="B1170">
        <v>34</v>
      </c>
      <c r="C1170" t="str">
        <f t="shared" si="72"/>
        <v>26-35</v>
      </c>
      <c r="D1170" t="s">
        <v>21</v>
      </c>
      <c r="E1170" t="s">
        <v>44</v>
      </c>
      <c r="F1170">
        <v>44.92</v>
      </c>
      <c r="G1170">
        <v>14</v>
      </c>
      <c r="H1170">
        <f>Table1[[#This Row],[total_orders]]*Table1[[#This Row],[avg_order_value]]</f>
        <v>628.88</v>
      </c>
      <c r="I1170">
        <v>253</v>
      </c>
      <c r="J1170">
        <v>0</v>
      </c>
      <c r="K1170" t="s">
        <v>40</v>
      </c>
      <c r="L1170">
        <v>23.1</v>
      </c>
      <c r="M1170" t="str">
        <f t="shared" si="73"/>
        <v>Medium</v>
      </c>
      <c r="N1170" s="1">
        <v>45324</v>
      </c>
      <c r="O1170" s="1" t="str">
        <f>IF(YEAR(Table1[[#This Row],[customer_since]])&gt;=2023, "New",IF(YEAR(Table1[[#This Row],[customer_since]])&gt;=2021, "Medium", "Long term"))</f>
        <v>New</v>
      </c>
      <c r="P1170">
        <v>13</v>
      </c>
      <c r="Q1170" t="str">
        <f t="shared" si="74"/>
        <v>Low</v>
      </c>
      <c r="R1170">
        <v>0.31</v>
      </c>
      <c r="S1170" t="str">
        <f t="shared" si="75"/>
        <v>Medium</v>
      </c>
    </row>
    <row r="1171" spans="1:19" x14ac:dyDescent="0.35">
      <c r="A1171" t="s">
        <v>1051</v>
      </c>
      <c r="B1171">
        <v>46</v>
      </c>
      <c r="C1171" t="str">
        <f t="shared" si="72"/>
        <v>46-55</v>
      </c>
      <c r="D1171" t="s">
        <v>14</v>
      </c>
      <c r="E1171" t="s">
        <v>52</v>
      </c>
      <c r="F1171">
        <v>95.91</v>
      </c>
      <c r="G1171">
        <v>8</v>
      </c>
      <c r="H1171">
        <f>Table1[[#This Row],[total_orders]]*Table1[[#This Row],[avg_order_value]]</f>
        <v>767.28</v>
      </c>
      <c r="I1171">
        <v>304</v>
      </c>
      <c r="J1171">
        <v>0</v>
      </c>
      <c r="K1171" t="s">
        <v>40</v>
      </c>
      <c r="L1171">
        <v>52.1</v>
      </c>
      <c r="M1171" t="str">
        <f t="shared" si="73"/>
        <v>High</v>
      </c>
      <c r="N1171" s="1">
        <v>44213</v>
      </c>
      <c r="O1171" s="1" t="str">
        <f>IF(YEAR(Table1[[#This Row],[customer_since]])&gt;=2023, "New",IF(YEAR(Table1[[#This Row],[customer_since]])&gt;=2021, "Medium", "Long term"))</f>
        <v>Medium</v>
      </c>
      <c r="P1171">
        <v>70</v>
      </c>
      <c r="Q1171" t="str">
        <f t="shared" si="74"/>
        <v>High</v>
      </c>
      <c r="R1171">
        <v>0.28000000000000003</v>
      </c>
      <c r="S1171" t="str">
        <f t="shared" si="75"/>
        <v>Medium</v>
      </c>
    </row>
    <row r="1172" spans="1:19" x14ac:dyDescent="0.35">
      <c r="A1172" t="s">
        <v>3585</v>
      </c>
      <c r="B1172">
        <v>65</v>
      </c>
      <c r="C1172" t="str">
        <f t="shared" si="72"/>
        <v>55-65</v>
      </c>
      <c r="D1172" t="s">
        <v>21</v>
      </c>
      <c r="E1172" t="s">
        <v>15</v>
      </c>
      <c r="F1172">
        <v>159.07</v>
      </c>
      <c r="G1172">
        <v>10</v>
      </c>
      <c r="H1172">
        <f>Table1[[#This Row],[total_orders]]*Table1[[#This Row],[avg_order_value]]</f>
        <v>1590.6999999999998</v>
      </c>
      <c r="I1172">
        <v>117</v>
      </c>
      <c r="J1172">
        <v>0</v>
      </c>
      <c r="K1172" t="s">
        <v>40</v>
      </c>
      <c r="L1172">
        <v>20.9</v>
      </c>
      <c r="M1172" t="str">
        <f t="shared" si="73"/>
        <v>Medium</v>
      </c>
      <c r="N1172" s="1">
        <v>45547</v>
      </c>
      <c r="O1172" s="1" t="str">
        <f>IF(YEAR(Table1[[#This Row],[customer_since]])&gt;=2023, "New",IF(YEAR(Table1[[#This Row],[customer_since]])&gt;=2021, "Medium", "Long term"))</f>
        <v>New</v>
      </c>
      <c r="P1172">
        <v>54</v>
      </c>
      <c r="Q1172" t="str">
        <f t="shared" si="74"/>
        <v>Medium</v>
      </c>
      <c r="R1172">
        <v>0.65</v>
      </c>
      <c r="S1172" t="str">
        <f t="shared" si="75"/>
        <v>High</v>
      </c>
    </row>
    <row r="1173" spans="1:19" x14ac:dyDescent="0.35">
      <c r="A1173" t="s">
        <v>3510</v>
      </c>
      <c r="B1173">
        <v>52</v>
      </c>
      <c r="C1173" t="str">
        <f t="shared" si="72"/>
        <v>46-55</v>
      </c>
      <c r="D1173" t="s">
        <v>21</v>
      </c>
      <c r="E1173" t="s">
        <v>35</v>
      </c>
      <c r="F1173">
        <v>96.76</v>
      </c>
      <c r="G1173">
        <v>9</v>
      </c>
      <c r="H1173">
        <f>Table1[[#This Row],[total_orders]]*Table1[[#This Row],[avg_order_value]]</f>
        <v>870.84</v>
      </c>
      <c r="I1173">
        <v>289</v>
      </c>
      <c r="J1173">
        <v>0</v>
      </c>
      <c r="K1173" t="s">
        <v>23</v>
      </c>
      <c r="L1173">
        <v>78.900000000000006</v>
      </c>
      <c r="M1173" t="str">
        <f t="shared" si="73"/>
        <v>High</v>
      </c>
      <c r="N1173" s="1">
        <v>44271</v>
      </c>
      <c r="O1173" s="1" t="str">
        <f>IF(YEAR(Table1[[#This Row],[customer_since]])&gt;=2023, "New",IF(YEAR(Table1[[#This Row],[customer_since]])&gt;=2021, "Medium", "Long term"))</f>
        <v>Medium</v>
      </c>
      <c r="P1173">
        <v>92</v>
      </c>
      <c r="Q1173" t="str">
        <f t="shared" si="74"/>
        <v>High</v>
      </c>
      <c r="R1173">
        <v>0.18</v>
      </c>
      <c r="S1173" t="str">
        <f t="shared" si="75"/>
        <v>Low</v>
      </c>
    </row>
    <row r="1174" spans="1:19" x14ac:dyDescent="0.35">
      <c r="A1174" t="s">
        <v>964</v>
      </c>
      <c r="B1174">
        <v>56</v>
      </c>
      <c r="C1174" t="str">
        <f t="shared" si="72"/>
        <v>55-65</v>
      </c>
      <c r="D1174" t="s">
        <v>21</v>
      </c>
      <c r="E1174" t="s">
        <v>44</v>
      </c>
      <c r="F1174">
        <v>17.84</v>
      </c>
      <c r="G1174">
        <v>11</v>
      </c>
      <c r="H1174">
        <f>Table1[[#This Row],[total_orders]]*Table1[[#This Row],[avg_order_value]]</f>
        <v>196.24</v>
      </c>
      <c r="I1174">
        <v>131</v>
      </c>
      <c r="J1174">
        <v>0</v>
      </c>
      <c r="K1174" t="s">
        <v>40</v>
      </c>
      <c r="L1174">
        <v>15.9</v>
      </c>
      <c r="M1174" t="str">
        <f t="shared" si="73"/>
        <v>Low</v>
      </c>
      <c r="N1174" s="1">
        <v>44060</v>
      </c>
      <c r="O1174" s="1" t="str">
        <f>IF(YEAR(Table1[[#This Row],[customer_since]])&gt;=2023, "New",IF(YEAR(Table1[[#This Row],[customer_since]])&gt;=2021, "Medium", "Long term"))</f>
        <v>Long term</v>
      </c>
      <c r="P1174">
        <v>82</v>
      </c>
      <c r="Q1174" t="str">
        <f t="shared" si="74"/>
        <v>High</v>
      </c>
      <c r="R1174">
        <v>7.0000000000000007E-2</v>
      </c>
      <c r="S1174" t="str">
        <f t="shared" si="75"/>
        <v>Low</v>
      </c>
    </row>
    <row r="1175" spans="1:19" x14ac:dyDescent="0.35">
      <c r="A1175" t="s">
        <v>3681</v>
      </c>
      <c r="B1175">
        <v>54</v>
      </c>
      <c r="C1175" t="str">
        <f t="shared" si="72"/>
        <v>46-55</v>
      </c>
      <c r="D1175" t="s">
        <v>14</v>
      </c>
      <c r="E1175" t="s">
        <v>28</v>
      </c>
      <c r="F1175">
        <v>107.4</v>
      </c>
      <c r="G1175">
        <v>16</v>
      </c>
      <c r="H1175">
        <f>Table1[[#This Row],[total_orders]]*Table1[[#This Row],[avg_order_value]]</f>
        <v>1718.4</v>
      </c>
      <c r="I1175">
        <v>288</v>
      </c>
      <c r="J1175">
        <v>0</v>
      </c>
      <c r="K1175" t="s">
        <v>23</v>
      </c>
      <c r="L1175">
        <v>49.6</v>
      </c>
      <c r="M1175" t="str">
        <f t="shared" si="73"/>
        <v>Medium</v>
      </c>
      <c r="N1175" s="1">
        <v>44939</v>
      </c>
      <c r="O1175" s="1" t="str">
        <f>IF(YEAR(Table1[[#This Row],[customer_since]])&gt;=2023, "New",IF(YEAR(Table1[[#This Row],[customer_since]])&gt;=2021, "Medium", "Long term"))</f>
        <v>New</v>
      </c>
      <c r="P1175">
        <v>88</v>
      </c>
      <c r="Q1175" t="str">
        <f t="shared" si="74"/>
        <v>High</v>
      </c>
      <c r="R1175">
        <v>0.51</v>
      </c>
      <c r="S1175" t="str">
        <f t="shared" si="75"/>
        <v>High</v>
      </c>
    </row>
    <row r="1176" spans="1:19" x14ac:dyDescent="0.35">
      <c r="A1176" t="s">
        <v>447</v>
      </c>
      <c r="B1176">
        <v>18</v>
      </c>
      <c r="C1176" t="str">
        <f t="shared" si="72"/>
        <v>18-25</v>
      </c>
      <c r="D1176" t="s">
        <v>21</v>
      </c>
      <c r="E1176" t="s">
        <v>37</v>
      </c>
      <c r="F1176">
        <v>267.61</v>
      </c>
      <c r="G1176">
        <v>17</v>
      </c>
      <c r="H1176">
        <f>Table1[[#This Row],[total_orders]]*Table1[[#This Row],[avg_order_value]]</f>
        <v>4549.37</v>
      </c>
      <c r="I1176">
        <v>362</v>
      </c>
      <c r="J1176">
        <v>0</v>
      </c>
      <c r="K1176" t="s">
        <v>23</v>
      </c>
      <c r="L1176">
        <v>94.2</v>
      </c>
      <c r="M1176" t="str">
        <f t="shared" si="73"/>
        <v>High</v>
      </c>
      <c r="N1176" s="1">
        <v>44351</v>
      </c>
      <c r="O1176" s="1" t="str">
        <f>IF(YEAR(Table1[[#This Row],[customer_since]])&gt;=2023, "New",IF(YEAR(Table1[[#This Row],[customer_since]])&gt;=2021, "Medium", "Long term"))</f>
        <v>Medium</v>
      </c>
      <c r="P1176">
        <v>35</v>
      </c>
      <c r="Q1176" t="str">
        <f t="shared" si="74"/>
        <v>Medium</v>
      </c>
      <c r="R1176">
        <v>0.38</v>
      </c>
      <c r="S1176" t="str">
        <f t="shared" si="75"/>
        <v>Medium</v>
      </c>
    </row>
    <row r="1177" spans="1:19" x14ac:dyDescent="0.35">
      <c r="A1177" t="s">
        <v>2000</v>
      </c>
      <c r="B1177">
        <v>35</v>
      </c>
      <c r="C1177" t="str">
        <f t="shared" si="72"/>
        <v>26-35</v>
      </c>
      <c r="D1177" t="s">
        <v>21</v>
      </c>
      <c r="E1177" t="s">
        <v>37</v>
      </c>
      <c r="F1177">
        <v>55.77</v>
      </c>
      <c r="G1177">
        <v>6</v>
      </c>
      <c r="H1177">
        <f>Table1[[#This Row],[total_orders]]*Table1[[#This Row],[avg_order_value]]</f>
        <v>334.62</v>
      </c>
      <c r="I1177">
        <v>53</v>
      </c>
      <c r="J1177">
        <v>0</v>
      </c>
      <c r="K1177" t="s">
        <v>16</v>
      </c>
      <c r="L1177">
        <v>57</v>
      </c>
      <c r="M1177" t="str">
        <f t="shared" si="73"/>
        <v>High</v>
      </c>
      <c r="N1177" s="1">
        <v>45481</v>
      </c>
      <c r="O1177" s="1" t="str">
        <f>IF(YEAR(Table1[[#This Row],[customer_since]])&gt;=2023, "New",IF(YEAR(Table1[[#This Row],[customer_since]])&gt;=2021, "Medium", "Long term"))</f>
        <v>New</v>
      </c>
      <c r="P1177">
        <v>6</v>
      </c>
      <c r="Q1177" t="str">
        <f t="shared" si="74"/>
        <v>Low</v>
      </c>
      <c r="R1177">
        <v>0.47</v>
      </c>
      <c r="S1177" t="str">
        <f t="shared" si="75"/>
        <v>Medium</v>
      </c>
    </row>
    <row r="1178" spans="1:19" x14ac:dyDescent="0.35">
      <c r="A1178" t="s">
        <v>2407</v>
      </c>
      <c r="B1178">
        <v>33</v>
      </c>
      <c r="C1178" t="str">
        <f t="shared" si="72"/>
        <v>26-35</v>
      </c>
      <c r="D1178" t="s">
        <v>14</v>
      </c>
      <c r="E1178" t="s">
        <v>26</v>
      </c>
      <c r="F1178">
        <v>110.35</v>
      </c>
      <c r="G1178">
        <v>8</v>
      </c>
      <c r="H1178">
        <f>Table1[[#This Row],[total_orders]]*Table1[[#This Row],[avg_order_value]]</f>
        <v>882.8</v>
      </c>
      <c r="I1178">
        <v>150</v>
      </c>
      <c r="J1178">
        <v>0</v>
      </c>
      <c r="K1178" t="s">
        <v>29</v>
      </c>
      <c r="L1178">
        <v>26.6</v>
      </c>
      <c r="M1178" t="str">
        <f t="shared" si="73"/>
        <v>Medium</v>
      </c>
      <c r="N1178" s="1">
        <v>45627</v>
      </c>
      <c r="O1178" s="1" t="str">
        <f>IF(YEAR(Table1[[#This Row],[customer_since]])&gt;=2023, "New",IF(YEAR(Table1[[#This Row],[customer_since]])&gt;=2021, "Medium", "Long term"))</f>
        <v>New</v>
      </c>
      <c r="P1178">
        <v>20</v>
      </c>
      <c r="Q1178" t="str">
        <f t="shared" si="74"/>
        <v>Low</v>
      </c>
      <c r="R1178">
        <v>0.16</v>
      </c>
      <c r="S1178" t="str">
        <f t="shared" si="75"/>
        <v>Low</v>
      </c>
    </row>
    <row r="1179" spans="1:19" x14ac:dyDescent="0.35">
      <c r="A1179" t="s">
        <v>2821</v>
      </c>
      <c r="B1179">
        <v>27</v>
      </c>
      <c r="C1179" t="str">
        <f t="shared" si="72"/>
        <v>26-35</v>
      </c>
      <c r="D1179" t="s">
        <v>14</v>
      </c>
      <c r="E1179" t="s">
        <v>26</v>
      </c>
      <c r="F1179">
        <v>93.67</v>
      </c>
      <c r="G1179">
        <v>6</v>
      </c>
      <c r="H1179">
        <f>Table1[[#This Row],[total_orders]]*Table1[[#This Row],[avg_order_value]]</f>
        <v>562.02</v>
      </c>
      <c r="I1179">
        <v>98</v>
      </c>
      <c r="J1179">
        <v>0</v>
      </c>
      <c r="K1179" t="s">
        <v>19</v>
      </c>
      <c r="L1179">
        <v>55.6</v>
      </c>
      <c r="M1179" t="str">
        <f t="shared" si="73"/>
        <v>High</v>
      </c>
      <c r="N1179" s="1">
        <v>44809</v>
      </c>
      <c r="O1179" s="1" t="str">
        <f>IF(YEAR(Table1[[#This Row],[customer_since]])&gt;=2023, "New",IF(YEAR(Table1[[#This Row],[customer_since]])&gt;=2021, "Medium", "Long term"))</f>
        <v>Medium</v>
      </c>
      <c r="P1179">
        <v>27</v>
      </c>
      <c r="Q1179" t="str">
        <f t="shared" si="74"/>
        <v>Low</v>
      </c>
      <c r="R1179">
        <v>0.24</v>
      </c>
      <c r="S1179" t="str">
        <f t="shared" si="75"/>
        <v>Medium</v>
      </c>
    </row>
    <row r="1180" spans="1:19" x14ac:dyDescent="0.35">
      <c r="A1180" t="s">
        <v>1950</v>
      </c>
      <c r="B1180">
        <v>43</v>
      </c>
      <c r="C1180" t="str">
        <f t="shared" si="72"/>
        <v>36-45</v>
      </c>
      <c r="D1180" t="s">
        <v>14</v>
      </c>
      <c r="E1180" t="s">
        <v>26</v>
      </c>
      <c r="F1180">
        <v>142.54</v>
      </c>
      <c r="G1180">
        <v>7</v>
      </c>
      <c r="H1180">
        <f>Table1[[#This Row],[total_orders]]*Table1[[#This Row],[avg_order_value]]</f>
        <v>997.78</v>
      </c>
      <c r="I1180">
        <v>12</v>
      </c>
      <c r="J1180">
        <v>0</v>
      </c>
      <c r="K1180" t="s">
        <v>19</v>
      </c>
      <c r="L1180">
        <v>84.5</v>
      </c>
      <c r="M1180" t="str">
        <f t="shared" si="73"/>
        <v>High</v>
      </c>
      <c r="N1180" s="1">
        <v>45552</v>
      </c>
      <c r="O1180" s="1" t="str">
        <f>IF(YEAR(Table1[[#This Row],[customer_since]])&gt;=2023, "New",IF(YEAR(Table1[[#This Row],[customer_since]])&gt;=2021, "Medium", "Long term"))</f>
        <v>New</v>
      </c>
      <c r="P1180">
        <v>62</v>
      </c>
      <c r="Q1180" t="str">
        <f t="shared" si="74"/>
        <v>Medium</v>
      </c>
      <c r="R1180">
        <v>0.55000000000000004</v>
      </c>
      <c r="S1180" t="str">
        <f t="shared" si="75"/>
        <v>High</v>
      </c>
    </row>
    <row r="1181" spans="1:19" x14ac:dyDescent="0.35">
      <c r="A1181" t="s">
        <v>1938</v>
      </c>
      <c r="B1181">
        <v>57</v>
      </c>
      <c r="C1181" t="str">
        <f t="shared" si="72"/>
        <v>55-65</v>
      </c>
      <c r="D1181" t="s">
        <v>21</v>
      </c>
      <c r="E1181" t="s">
        <v>18</v>
      </c>
      <c r="F1181">
        <v>29.8</v>
      </c>
      <c r="G1181">
        <v>4</v>
      </c>
      <c r="H1181">
        <f>Table1[[#This Row],[total_orders]]*Table1[[#This Row],[avg_order_value]]</f>
        <v>119.2</v>
      </c>
      <c r="I1181">
        <v>221</v>
      </c>
      <c r="J1181">
        <v>0</v>
      </c>
      <c r="K1181" t="s">
        <v>19</v>
      </c>
      <c r="L1181">
        <v>67.5</v>
      </c>
      <c r="M1181" t="str">
        <f t="shared" si="73"/>
        <v>High</v>
      </c>
      <c r="N1181" s="1">
        <v>44816</v>
      </c>
      <c r="O1181" s="1" t="str">
        <f>IF(YEAR(Table1[[#This Row],[customer_since]])&gt;=2023, "New",IF(YEAR(Table1[[#This Row],[customer_since]])&gt;=2021, "Medium", "Long term"))</f>
        <v>Medium</v>
      </c>
      <c r="P1181">
        <v>74</v>
      </c>
      <c r="Q1181" t="str">
        <f t="shared" si="74"/>
        <v>High</v>
      </c>
      <c r="R1181">
        <v>0.32</v>
      </c>
      <c r="S1181" t="str">
        <f t="shared" si="75"/>
        <v>Medium</v>
      </c>
    </row>
    <row r="1182" spans="1:19" x14ac:dyDescent="0.35">
      <c r="A1182" t="s">
        <v>2508</v>
      </c>
      <c r="B1182">
        <v>55</v>
      </c>
      <c r="C1182" t="str">
        <f t="shared" si="72"/>
        <v>46-55</v>
      </c>
      <c r="D1182" t="s">
        <v>14</v>
      </c>
      <c r="E1182" t="s">
        <v>28</v>
      </c>
      <c r="F1182">
        <v>52.39</v>
      </c>
      <c r="G1182">
        <v>10</v>
      </c>
      <c r="H1182">
        <f>Table1[[#This Row],[total_orders]]*Table1[[#This Row],[avg_order_value]]</f>
        <v>523.9</v>
      </c>
      <c r="I1182">
        <v>239</v>
      </c>
      <c r="J1182">
        <v>0</v>
      </c>
      <c r="K1182" t="s">
        <v>23</v>
      </c>
      <c r="L1182">
        <v>75.900000000000006</v>
      </c>
      <c r="M1182" t="str">
        <f t="shared" si="73"/>
        <v>High</v>
      </c>
      <c r="N1182" s="1">
        <v>45088</v>
      </c>
      <c r="O1182" s="1" t="str">
        <f>IF(YEAR(Table1[[#This Row],[customer_since]])&gt;=2023, "New",IF(YEAR(Table1[[#This Row],[customer_since]])&gt;=2021, "Medium", "Long term"))</f>
        <v>New</v>
      </c>
      <c r="P1182">
        <v>5</v>
      </c>
      <c r="Q1182" t="str">
        <f t="shared" si="74"/>
        <v>Low</v>
      </c>
      <c r="R1182">
        <v>0.62</v>
      </c>
      <c r="S1182" t="str">
        <f t="shared" si="75"/>
        <v>High</v>
      </c>
    </row>
    <row r="1183" spans="1:19" x14ac:dyDescent="0.35">
      <c r="A1183" t="s">
        <v>2828</v>
      </c>
      <c r="B1183">
        <v>74</v>
      </c>
      <c r="C1183" t="str">
        <f t="shared" si="72"/>
        <v>66-69</v>
      </c>
      <c r="D1183" t="s">
        <v>25</v>
      </c>
      <c r="E1183" t="s">
        <v>15</v>
      </c>
      <c r="F1183">
        <v>59.07</v>
      </c>
      <c r="G1183">
        <v>12</v>
      </c>
      <c r="H1183">
        <f>Table1[[#This Row],[total_orders]]*Table1[[#This Row],[avg_order_value]]</f>
        <v>708.84</v>
      </c>
      <c r="I1183">
        <v>298</v>
      </c>
      <c r="J1183">
        <v>0</v>
      </c>
      <c r="K1183" t="s">
        <v>40</v>
      </c>
      <c r="L1183">
        <v>2.6</v>
      </c>
      <c r="M1183" t="str">
        <f t="shared" si="73"/>
        <v>Low</v>
      </c>
      <c r="N1183" s="1">
        <v>45149</v>
      </c>
      <c r="O1183" s="1" t="str">
        <f>IF(YEAR(Table1[[#This Row],[customer_since]])&gt;=2023, "New",IF(YEAR(Table1[[#This Row],[customer_since]])&gt;=2021, "Medium", "Long term"))</f>
        <v>New</v>
      </c>
      <c r="P1183">
        <v>38</v>
      </c>
      <c r="Q1183" t="str">
        <f t="shared" si="74"/>
        <v>Medium</v>
      </c>
      <c r="R1183">
        <v>0.09</v>
      </c>
      <c r="S1183" t="str">
        <f t="shared" si="75"/>
        <v>Low</v>
      </c>
    </row>
    <row r="1184" spans="1:19" x14ac:dyDescent="0.35">
      <c r="A1184" t="s">
        <v>3045</v>
      </c>
      <c r="B1184">
        <v>35</v>
      </c>
      <c r="C1184" t="str">
        <f t="shared" si="72"/>
        <v>26-35</v>
      </c>
      <c r="D1184" t="s">
        <v>21</v>
      </c>
      <c r="E1184" t="s">
        <v>37</v>
      </c>
      <c r="F1184">
        <v>72.099999999999994</v>
      </c>
      <c r="G1184">
        <v>3</v>
      </c>
      <c r="H1184">
        <f>Table1[[#This Row],[total_orders]]*Table1[[#This Row],[avg_order_value]]</f>
        <v>216.29999999999998</v>
      </c>
      <c r="I1184">
        <v>65</v>
      </c>
      <c r="J1184">
        <v>0</v>
      </c>
      <c r="K1184" t="s">
        <v>29</v>
      </c>
      <c r="L1184">
        <v>22.6</v>
      </c>
      <c r="M1184" t="str">
        <f t="shared" si="73"/>
        <v>Medium</v>
      </c>
      <c r="N1184" s="1">
        <v>45167</v>
      </c>
      <c r="O1184" s="1" t="str">
        <f>IF(YEAR(Table1[[#This Row],[customer_since]])&gt;=2023, "New",IF(YEAR(Table1[[#This Row],[customer_since]])&gt;=2021, "Medium", "Long term"))</f>
        <v>New</v>
      </c>
      <c r="P1184">
        <v>78</v>
      </c>
      <c r="Q1184" t="str">
        <f t="shared" si="74"/>
        <v>High</v>
      </c>
      <c r="R1184">
        <v>0.19</v>
      </c>
      <c r="S1184" t="str">
        <f t="shared" si="75"/>
        <v>Low</v>
      </c>
    </row>
    <row r="1185" spans="1:19" x14ac:dyDescent="0.35">
      <c r="A1185" t="s">
        <v>2964</v>
      </c>
      <c r="B1185">
        <v>22</v>
      </c>
      <c r="C1185" t="str">
        <f t="shared" si="72"/>
        <v>18-25</v>
      </c>
      <c r="D1185" t="s">
        <v>14</v>
      </c>
      <c r="E1185" t="s">
        <v>15</v>
      </c>
      <c r="F1185">
        <v>139.65</v>
      </c>
      <c r="G1185">
        <v>10</v>
      </c>
      <c r="H1185">
        <f>Table1[[#This Row],[total_orders]]*Table1[[#This Row],[avg_order_value]]</f>
        <v>1396.5</v>
      </c>
      <c r="I1185">
        <v>138</v>
      </c>
      <c r="J1185">
        <v>0</v>
      </c>
      <c r="K1185" t="s">
        <v>29</v>
      </c>
      <c r="L1185">
        <v>26.3</v>
      </c>
      <c r="M1185" t="str">
        <f t="shared" si="73"/>
        <v>Medium</v>
      </c>
      <c r="N1185" s="1">
        <v>44638</v>
      </c>
      <c r="O1185" s="1" t="str">
        <f>IF(YEAR(Table1[[#This Row],[customer_since]])&gt;=2023, "New",IF(YEAR(Table1[[#This Row],[customer_since]])&gt;=2021, "Medium", "Long term"))</f>
        <v>Medium</v>
      </c>
      <c r="P1185">
        <v>78</v>
      </c>
      <c r="Q1185" t="str">
        <f t="shared" si="74"/>
        <v>High</v>
      </c>
      <c r="R1185">
        <v>0.37</v>
      </c>
      <c r="S1185" t="str">
        <f t="shared" si="75"/>
        <v>Medium</v>
      </c>
    </row>
    <row r="1186" spans="1:19" x14ac:dyDescent="0.35">
      <c r="A1186" t="s">
        <v>560</v>
      </c>
      <c r="B1186">
        <v>33</v>
      </c>
      <c r="C1186" t="str">
        <f t="shared" si="72"/>
        <v>26-35</v>
      </c>
      <c r="D1186" t="s">
        <v>25</v>
      </c>
      <c r="E1186" t="s">
        <v>50</v>
      </c>
      <c r="F1186">
        <v>56.81</v>
      </c>
      <c r="G1186">
        <v>5</v>
      </c>
      <c r="H1186">
        <f>Table1[[#This Row],[total_orders]]*Table1[[#This Row],[avg_order_value]]</f>
        <v>284.05</v>
      </c>
      <c r="I1186">
        <v>332</v>
      </c>
      <c r="J1186">
        <v>0</v>
      </c>
      <c r="K1186" t="s">
        <v>40</v>
      </c>
      <c r="L1186">
        <v>17.600000000000001</v>
      </c>
      <c r="M1186" t="str">
        <f t="shared" si="73"/>
        <v>Low</v>
      </c>
      <c r="N1186" s="1">
        <v>44662</v>
      </c>
      <c r="O1186" s="1" t="str">
        <f>IF(YEAR(Table1[[#This Row],[customer_since]])&gt;=2023, "New",IF(YEAR(Table1[[#This Row],[customer_since]])&gt;=2021, "Medium", "Long term"))</f>
        <v>Medium</v>
      </c>
      <c r="P1186">
        <v>50</v>
      </c>
      <c r="Q1186" t="str">
        <f t="shared" si="74"/>
        <v>Medium</v>
      </c>
      <c r="R1186">
        <v>0.08</v>
      </c>
      <c r="S1186" t="str">
        <f t="shared" si="75"/>
        <v>Low</v>
      </c>
    </row>
    <row r="1187" spans="1:19" x14ac:dyDescent="0.35">
      <c r="A1187" t="s">
        <v>560</v>
      </c>
      <c r="B1187">
        <v>19</v>
      </c>
      <c r="C1187" t="str">
        <f t="shared" si="72"/>
        <v>18-25</v>
      </c>
      <c r="D1187" t="s">
        <v>21</v>
      </c>
      <c r="E1187" t="s">
        <v>44</v>
      </c>
      <c r="F1187">
        <v>43.28</v>
      </c>
      <c r="G1187">
        <v>7</v>
      </c>
      <c r="H1187">
        <f>Table1[[#This Row],[total_orders]]*Table1[[#This Row],[avg_order_value]]</f>
        <v>302.96000000000004</v>
      </c>
      <c r="I1187">
        <v>237</v>
      </c>
      <c r="J1187">
        <v>0</v>
      </c>
      <c r="K1187" t="s">
        <v>29</v>
      </c>
      <c r="L1187">
        <v>88.8</v>
      </c>
      <c r="M1187" t="str">
        <f t="shared" si="73"/>
        <v>High</v>
      </c>
      <c r="N1187" s="1">
        <v>45495</v>
      </c>
      <c r="O1187" s="1" t="str">
        <f>IF(YEAR(Table1[[#This Row],[customer_since]])&gt;=2023, "New",IF(YEAR(Table1[[#This Row],[customer_since]])&gt;=2021, "Medium", "Long term"))</f>
        <v>New</v>
      </c>
      <c r="P1187">
        <v>90</v>
      </c>
      <c r="Q1187" t="str">
        <f t="shared" si="74"/>
        <v>High</v>
      </c>
      <c r="R1187">
        <v>0.2</v>
      </c>
      <c r="S1187" t="str">
        <f t="shared" si="75"/>
        <v>Low</v>
      </c>
    </row>
    <row r="1188" spans="1:19" x14ac:dyDescent="0.35">
      <c r="A1188" t="s">
        <v>560</v>
      </c>
      <c r="B1188">
        <v>38</v>
      </c>
      <c r="C1188" t="str">
        <f t="shared" si="72"/>
        <v>36-45</v>
      </c>
      <c r="D1188" t="s">
        <v>14</v>
      </c>
      <c r="E1188" t="s">
        <v>26</v>
      </c>
      <c r="F1188">
        <v>54.42</v>
      </c>
      <c r="G1188">
        <v>9</v>
      </c>
      <c r="H1188">
        <f>Table1[[#This Row],[total_orders]]*Table1[[#This Row],[avg_order_value]]</f>
        <v>489.78000000000003</v>
      </c>
      <c r="I1188">
        <v>257</v>
      </c>
      <c r="J1188">
        <v>0</v>
      </c>
      <c r="K1188" t="s">
        <v>16</v>
      </c>
      <c r="L1188">
        <v>85.9</v>
      </c>
      <c r="M1188" t="str">
        <f t="shared" si="73"/>
        <v>High</v>
      </c>
      <c r="N1188" s="1">
        <v>44083</v>
      </c>
      <c r="O1188" s="1" t="str">
        <f>IF(YEAR(Table1[[#This Row],[customer_since]])&gt;=2023, "New",IF(YEAR(Table1[[#This Row],[customer_since]])&gt;=2021, "Medium", "Long term"))</f>
        <v>Long term</v>
      </c>
      <c r="P1188">
        <v>20</v>
      </c>
      <c r="Q1188" t="str">
        <f t="shared" si="74"/>
        <v>Low</v>
      </c>
      <c r="R1188">
        <v>0.12</v>
      </c>
      <c r="S1188" t="str">
        <f t="shared" si="75"/>
        <v>Low</v>
      </c>
    </row>
    <row r="1189" spans="1:19" x14ac:dyDescent="0.35">
      <c r="A1189" t="s">
        <v>1027</v>
      </c>
      <c r="B1189">
        <v>42</v>
      </c>
      <c r="C1189" t="str">
        <f t="shared" si="72"/>
        <v>36-45</v>
      </c>
      <c r="D1189" t="s">
        <v>14</v>
      </c>
      <c r="E1189" t="s">
        <v>35</v>
      </c>
      <c r="F1189">
        <v>43.76</v>
      </c>
      <c r="G1189">
        <v>5</v>
      </c>
      <c r="H1189">
        <f>Table1[[#This Row],[total_orders]]*Table1[[#This Row],[avg_order_value]]</f>
        <v>218.79999999999998</v>
      </c>
      <c r="I1189">
        <v>208</v>
      </c>
      <c r="J1189">
        <v>0</v>
      </c>
      <c r="K1189" t="s">
        <v>23</v>
      </c>
      <c r="L1189">
        <v>80.8</v>
      </c>
      <c r="M1189" t="str">
        <f t="shared" si="73"/>
        <v>High</v>
      </c>
      <c r="N1189" s="1">
        <v>45328</v>
      </c>
      <c r="O1189" s="1" t="str">
        <f>IF(YEAR(Table1[[#This Row],[customer_since]])&gt;=2023, "New",IF(YEAR(Table1[[#This Row],[customer_since]])&gt;=2021, "Medium", "Long term"))</f>
        <v>New</v>
      </c>
      <c r="P1189">
        <v>55</v>
      </c>
      <c r="Q1189" t="str">
        <f t="shared" si="74"/>
        <v>Medium</v>
      </c>
      <c r="R1189">
        <v>0.26</v>
      </c>
      <c r="S1189" t="str">
        <f t="shared" si="75"/>
        <v>Medium</v>
      </c>
    </row>
    <row r="1190" spans="1:19" x14ac:dyDescent="0.35">
      <c r="A1190" t="s">
        <v>1458</v>
      </c>
      <c r="B1190">
        <v>32</v>
      </c>
      <c r="C1190" t="str">
        <f t="shared" si="72"/>
        <v>26-35</v>
      </c>
      <c r="D1190" t="s">
        <v>21</v>
      </c>
      <c r="E1190" t="s">
        <v>52</v>
      </c>
      <c r="F1190">
        <v>67.569999999999993</v>
      </c>
      <c r="G1190">
        <v>14</v>
      </c>
      <c r="H1190">
        <f>Table1[[#This Row],[total_orders]]*Table1[[#This Row],[avg_order_value]]</f>
        <v>945.9799999999999</v>
      </c>
      <c r="I1190">
        <v>122</v>
      </c>
      <c r="J1190">
        <v>0</v>
      </c>
      <c r="K1190" t="s">
        <v>29</v>
      </c>
      <c r="L1190">
        <v>34.299999999999997</v>
      </c>
      <c r="M1190" t="str">
        <f t="shared" si="73"/>
        <v>Medium</v>
      </c>
      <c r="N1190" s="1">
        <v>44901</v>
      </c>
      <c r="O1190" s="1" t="str">
        <f>IF(YEAR(Table1[[#This Row],[customer_since]])&gt;=2023, "New",IF(YEAR(Table1[[#This Row],[customer_since]])&gt;=2021, "Medium", "Long term"))</f>
        <v>Medium</v>
      </c>
      <c r="P1190">
        <v>5</v>
      </c>
      <c r="Q1190" t="str">
        <f t="shared" si="74"/>
        <v>Low</v>
      </c>
      <c r="R1190">
        <v>0.43</v>
      </c>
      <c r="S1190" t="str">
        <f t="shared" si="75"/>
        <v>Medium</v>
      </c>
    </row>
    <row r="1191" spans="1:19" x14ac:dyDescent="0.35">
      <c r="A1191" t="s">
        <v>1458</v>
      </c>
      <c r="B1191">
        <v>31</v>
      </c>
      <c r="C1191" t="str">
        <f t="shared" si="72"/>
        <v>26-35</v>
      </c>
      <c r="D1191" t="s">
        <v>14</v>
      </c>
      <c r="E1191" t="s">
        <v>44</v>
      </c>
      <c r="F1191">
        <v>172.81</v>
      </c>
      <c r="G1191">
        <v>12</v>
      </c>
      <c r="H1191">
        <f>Table1[[#This Row],[total_orders]]*Table1[[#This Row],[avg_order_value]]</f>
        <v>2073.7200000000003</v>
      </c>
      <c r="I1191">
        <v>319</v>
      </c>
      <c r="J1191">
        <v>0</v>
      </c>
      <c r="K1191" t="s">
        <v>23</v>
      </c>
      <c r="L1191">
        <v>61.4</v>
      </c>
      <c r="M1191" t="str">
        <f t="shared" si="73"/>
        <v>High</v>
      </c>
      <c r="N1191" s="1">
        <v>45645</v>
      </c>
      <c r="O1191" s="1" t="str">
        <f>IF(YEAR(Table1[[#This Row],[customer_since]])&gt;=2023, "New",IF(YEAR(Table1[[#This Row],[customer_since]])&gt;=2021, "Medium", "Long term"))</f>
        <v>New</v>
      </c>
      <c r="P1191">
        <v>65</v>
      </c>
      <c r="Q1191" t="str">
        <f t="shared" si="74"/>
        <v>Medium</v>
      </c>
      <c r="R1191">
        <v>0.36</v>
      </c>
      <c r="S1191" t="str">
        <f t="shared" si="75"/>
        <v>Medium</v>
      </c>
    </row>
    <row r="1192" spans="1:19" x14ac:dyDescent="0.35">
      <c r="A1192" t="s">
        <v>889</v>
      </c>
      <c r="B1192">
        <v>38</v>
      </c>
      <c r="C1192" t="str">
        <f t="shared" si="72"/>
        <v>36-45</v>
      </c>
      <c r="D1192" t="s">
        <v>21</v>
      </c>
      <c r="E1192" t="s">
        <v>28</v>
      </c>
      <c r="F1192">
        <v>52.8</v>
      </c>
      <c r="G1192">
        <v>12</v>
      </c>
      <c r="H1192">
        <f>Table1[[#This Row],[total_orders]]*Table1[[#This Row],[avg_order_value]]</f>
        <v>633.59999999999991</v>
      </c>
      <c r="I1192">
        <v>124</v>
      </c>
      <c r="J1192">
        <v>0</v>
      </c>
      <c r="K1192" t="s">
        <v>16</v>
      </c>
      <c r="L1192">
        <v>12.4</v>
      </c>
      <c r="M1192" t="str">
        <f t="shared" si="73"/>
        <v>Low</v>
      </c>
      <c r="N1192" s="1">
        <v>45570</v>
      </c>
      <c r="O1192" s="1" t="str">
        <f>IF(YEAR(Table1[[#This Row],[customer_since]])&gt;=2023, "New",IF(YEAR(Table1[[#This Row],[customer_since]])&gt;=2021, "Medium", "Long term"))</f>
        <v>New</v>
      </c>
      <c r="P1192">
        <v>59</v>
      </c>
      <c r="Q1192" t="str">
        <f t="shared" si="74"/>
        <v>Medium</v>
      </c>
      <c r="R1192">
        <v>0.4</v>
      </c>
      <c r="S1192" t="str">
        <f t="shared" si="75"/>
        <v>Medium</v>
      </c>
    </row>
    <row r="1193" spans="1:19" x14ac:dyDescent="0.35">
      <c r="A1193" t="s">
        <v>1086</v>
      </c>
      <c r="B1193">
        <v>59</v>
      </c>
      <c r="C1193" t="str">
        <f t="shared" si="72"/>
        <v>55-65</v>
      </c>
      <c r="D1193" t="s">
        <v>21</v>
      </c>
      <c r="E1193" t="s">
        <v>18</v>
      </c>
      <c r="F1193">
        <v>40.69</v>
      </c>
      <c r="G1193">
        <v>3</v>
      </c>
      <c r="H1193">
        <f>Table1[[#This Row],[total_orders]]*Table1[[#This Row],[avg_order_value]]</f>
        <v>122.07</v>
      </c>
      <c r="I1193">
        <v>89</v>
      </c>
      <c r="J1193">
        <v>0</v>
      </c>
      <c r="K1193" t="s">
        <v>29</v>
      </c>
      <c r="L1193">
        <v>61.1</v>
      </c>
      <c r="M1193" t="str">
        <f t="shared" si="73"/>
        <v>High</v>
      </c>
      <c r="N1193" s="1">
        <v>44809</v>
      </c>
      <c r="O1193" s="1" t="str">
        <f>IF(YEAR(Table1[[#This Row],[customer_since]])&gt;=2023, "New",IF(YEAR(Table1[[#This Row],[customer_since]])&gt;=2021, "Medium", "Long term"))</f>
        <v>Medium</v>
      </c>
      <c r="P1193">
        <v>70</v>
      </c>
      <c r="Q1193" t="str">
        <f t="shared" si="74"/>
        <v>High</v>
      </c>
      <c r="R1193">
        <v>0.28999999999999998</v>
      </c>
      <c r="S1193" t="str">
        <f t="shared" si="75"/>
        <v>Medium</v>
      </c>
    </row>
    <row r="1194" spans="1:19" x14ac:dyDescent="0.35">
      <c r="A1194" t="s">
        <v>1086</v>
      </c>
      <c r="B1194">
        <v>51</v>
      </c>
      <c r="C1194" t="str">
        <f t="shared" si="72"/>
        <v>46-55</v>
      </c>
      <c r="D1194" t="s">
        <v>21</v>
      </c>
      <c r="E1194" t="s">
        <v>35</v>
      </c>
      <c r="F1194">
        <v>109.06</v>
      </c>
      <c r="G1194">
        <v>10</v>
      </c>
      <c r="H1194">
        <f>Table1[[#This Row],[total_orders]]*Table1[[#This Row],[avg_order_value]]</f>
        <v>1090.5999999999999</v>
      </c>
      <c r="I1194">
        <v>19</v>
      </c>
      <c r="J1194">
        <v>0</v>
      </c>
      <c r="K1194" t="s">
        <v>16</v>
      </c>
      <c r="L1194">
        <v>16.3</v>
      </c>
      <c r="M1194" t="str">
        <f t="shared" si="73"/>
        <v>Low</v>
      </c>
      <c r="N1194" s="1">
        <v>44792</v>
      </c>
      <c r="O1194" s="1" t="str">
        <f>IF(YEAR(Table1[[#This Row],[customer_since]])&gt;=2023, "New",IF(YEAR(Table1[[#This Row],[customer_since]])&gt;=2021, "Medium", "Long term"))</f>
        <v>Medium</v>
      </c>
      <c r="P1194">
        <v>7</v>
      </c>
      <c r="Q1194" t="str">
        <f t="shared" si="74"/>
        <v>Low</v>
      </c>
      <c r="R1194">
        <v>0.33</v>
      </c>
      <c r="S1194" t="str">
        <f t="shared" si="75"/>
        <v>Medium</v>
      </c>
    </row>
    <row r="1195" spans="1:19" x14ac:dyDescent="0.35">
      <c r="A1195" t="s">
        <v>1086</v>
      </c>
      <c r="B1195">
        <v>24</v>
      </c>
      <c r="C1195" t="str">
        <f t="shared" si="72"/>
        <v>18-25</v>
      </c>
      <c r="D1195" t="s">
        <v>21</v>
      </c>
      <c r="E1195" t="s">
        <v>37</v>
      </c>
      <c r="F1195">
        <v>73.72</v>
      </c>
      <c r="G1195">
        <v>8</v>
      </c>
      <c r="H1195">
        <f>Table1[[#This Row],[total_orders]]*Table1[[#This Row],[avg_order_value]]</f>
        <v>589.76</v>
      </c>
      <c r="I1195">
        <v>352</v>
      </c>
      <c r="J1195">
        <v>0</v>
      </c>
      <c r="K1195" t="s">
        <v>29</v>
      </c>
      <c r="L1195">
        <v>97.2</v>
      </c>
      <c r="M1195" t="str">
        <f t="shared" si="73"/>
        <v>High</v>
      </c>
      <c r="N1195" s="1">
        <v>44869</v>
      </c>
      <c r="O1195" s="1" t="str">
        <f>IF(YEAR(Table1[[#This Row],[customer_since]])&gt;=2023, "New",IF(YEAR(Table1[[#This Row],[customer_since]])&gt;=2021, "Medium", "Long term"))</f>
        <v>Medium</v>
      </c>
      <c r="P1195">
        <v>20</v>
      </c>
      <c r="Q1195" t="str">
        <f t="shared" si="74"/>
        <v>Low</v>
      </c>
      <c r="R1195">
        <v>0.24</v>
      </c>
      <c r="S1195" t="str">
        <f t="shared" si="75"/>
        <v>Medium</v>
      </c>
    </row>
    <row r="1196" spans="1:19" x14ac:dyDescent="0.35">
      <c r="A1196" t="s">
        <v>3405</v>
      </c>
      <c r="B1196">
        <v>27</v>
      </c>
      <c r="C1196" t="str">
        <f t="shared" si="72"/>
        <v>26-35</v>
      </c>
      <c r="D1196" t="s">
        <v>14</v>
      </c>
      <c r="E1196" t="s">
        <v>52</v>
      </c>
      <c r="F1196">
        <v>141.72999999999999</v>
      </c>
      <c r="G1196">
        <v>6</v>
      </c>
      <c r="H1196">
        <f>Table1[[#This Row],[total_orders]]*Table1[[#This Row],[avg_order_value]]</f>
        <v>850.37999999999988</v>
      </c>
      <c r="I1196">
        <v>37</v>
      </c>
      <c r="J1196">
        <v>0</v>
      </c>
      <c r="K1196" t="s">
        <v>19</v>
      </c>
      <c r="L1196">
        <v>61.6</v>
      </c>
      <c r="M1196" t="str">
        <f t="shared" si="73"/>
        <v>High</v>
      </c>
      <c r="N1196" s="1">
        <v>44926</v>
      </c>
      <c r="O1196" s="1" t="str">
        <f>IF(YEAR(Table1[[#This Row],[customer_since]])&gt;=2023, "New",IF(YEAR(Table1[[#This Row],[customer_since]])&gt;=2021, "Medium", "Long term"))</f>
        <v>Medium</v>
      </c>
      <c r="P1196">
        <v>90</v>
      </c>
      <c r="Q1196" t="str">
        <f t="shared" si="74"/>
        <v>High</v>
      </c>
      <c r="R1196">
        <v>0.22</v>
      </c>
      <c r="S1196" t="str">
        <f t="shared" si="75"/>
        <v>Medium</v>
      </c>
    </row>
    <row r="1197" spans="1:19" x14ac:dyDescent="0.35">
      <c r="A1197" t="s">
        <v>729</v>
      </c>
      <c r="B1197">
        <v>24</v>
      </c>
      <c r="C1197" t="str">
        <f t="shared" si="72"/>
        <v>18-25</v>
      </c>
      <c r="D1197" t="s">
        <v>14</v>
      </c>
      <c r="E1197" t="s">
        <v>44</v>
      </c>
      <c r="F1197">
        <v>69.55</v>
      </c>
      <c r="G1197">
        <v>10</v>
      </c>
      <c r="H1197">
        <f>Table1[[#This Row],[total_orders]]*Table1[[#This Row],[avg_order_value]]</f>
        <v>695.5</v>
      </c>
      <c r="I1197">
        <v>124</v>
      </c>
      <c r="J1197">
        <v>0</v>
      </c>
      <c r="K1197" t="s">
        <v>40</v>
      </c>
      <c r="L1197">
        <v>28.6</v>
      </c>
      <c r="M1197" t="str">
        <f t="shared" si="73"/>
        <v>Medium</v>
      </c>
      <c r="N1197" s="1">
        <v>45566</v>
      </c>
      <c r="O1197" s="1" t="str">
        <f>IF(YEAR(Table1[[#This Row],[customer_since]])&gt;=2023, "New",IF(YEAR(Table1[[#This Row],[customer_since]])&gt;=2021, "Medium", "Long term"))</f>
        <v>New</v>
      </c>
      <c r="P1197">
        <v>23</v>
      </c>
      <c r="Q1197" t="str">
        <f t="shared" si="74"/>
        <v>Low</v>
      </c>
      <c r="R1197">
        <v>0.3</v>
      </c>
      <c r="S1197" t="str">
        <f t="shared" si="75"/>
        <v>Medium</v>
      </c>
    </row>
    <row r="1198" spans="1:19" x14ac:dyDescent="0.35">
      <c r="A1198" t="s">
        <v>729</v>
      </c>
      <c r="B1198">
        <v>41</v>
      </c>
      <c r="C1198" t="str">
        <f t="shared" si="72"/>
        <v>36-45</v>
      </c>
      <c r="D1198" t="s">
        <v>21</v>
      </c>
      <c r="E1198" t="s">
        <v>28</v>
      </c>
      <c r="G1198">
        <v>12</v>
      </c>
      <c r="H1198">
        <f>Table1[[#This Row],[total_orders]]*Table1[[#This Row],[avg_order_value]]</f>
        <v>0</v>
      </c>
      <c r="I1198">
        <v>126</v>
      </c>
      <c r="J1198">
        <v>0</v>
      </c>
      <c r="K1198" t="s">
        <v>40</v>
      </c>
      <c r="L1198">
        <v>11</v>
      </c>
      <c r="M1198" t="str">
        <f t="shared" si="73"/>
        <v>Low</v>
      </c>
      <c r="N1198" s="1">
        <v>44434</v>
      </c>
      <c r="O1198" s="1" t="str">
        <f>IF(YEAR(Table1[[#This Row],[customer_since]])&gt;=2023, "New",IF(YEAR(Table1[[#This Row],[customer_since]])&gt;=2021, "Medium", "Long term"))</f>
        <v>Medium</v>
      </c>
      <c r="P1198">
        <v>6</v>
      </c>
      <c r="Q1198" t="str">
        <f t="shared" si="74"/>
        <v>Low</v>
      </c>
      <c r="R1198">
        <v>0.44</v>
      </c>
      <c r="S1198" t="str">
        <f t="shared" si="75"/>
        <v>Medium</v>
      </c>
    </row>
    <row r="1199" spans="1:19" x14ac:dyDescent="0.35">
      <c r="A1199" t="s">
        <v>2408</v>
      </c>
      <c r="B1199">
        <v>67</v>
      </c>
      <c r="C1199" t="str">
        <f t="shared" si="72"/>
        <v>66-69</v>
      </c>
      <c r="D1199" t="s">
        <v>14</v>
      </c>
      <c r="E1199" t="s">
        <v>22</v>
      </c>
      <c r="F1199">
        <v>94.39</v>
      </c>
      <c r="G1199">
        <v>11</v>
      </c>
      <c r="H1199">
        <f>Table1[[#This Row],[total_orders]]*Table1[[#This Row],[avg_order_value]]</f>
        <v>1038.29</v>
      </c>
      <c r="I1199">
        <v>116</v>
      </c>
      <c r="J1199">
        <v>0</v>
      </c>
      <c r="K1199" t="s">
        <v>40</v>
      </c>
      <c r="L1199">
        <v>3.5</v>
      </c>
      <c r="M1199" t="str">
        <f t="shared" si="73"/>
        <v>Low</v>
      </c>
      <c r="N1199" s="1">
        <v>44275</v>
      </c>
      <c r="O1199" s="1" t="str">
        <f>IF(YEAR(Table1[[#This Row],[customer_since]])&gt;=2023, "New",IF(YEAR(Table1[[#This Row],[customer_since]])&gt;=2021, "Medium", "Long term"))</f>
        <v>Medium</v>
      </c>
      <c r="P1199">
        <v>3</v>
      </c>
      <c r="Q1199" t="str">
        <f t="shared" si="74"/>
        <v>Low</v>
      </c>
      <c r="R1199">
        <v>0.56999999999999995</v>
      </c>
      <c r="S1199" t="str">
        <f t="shared" si="75"/>
        <v>High</v>
      </c>
    </row>
    <row r="1200" spans="1:19" x14ac:dyDescent="0.35">
      <c r="A1200" t="s">
        <v>839</v>
      </c>
      <c r="B1200">
        <v>20</v>
      </c>
      <c r="C1200" t="str">
        <f t="shared" si="72"/>
        <v>18-25</v>
      </c>
      <c r="D1200" t="s">
        <v>21</v>
      </c>
      <c r="E1200" t="s">
        <v>22</v>
      </c>
      <c r="F1200">
        <v>89.53</v>
      </c>
      <c r="G1200">
        <v>9</v>
      </c>
      <c r="H1200">
        <f>Table1[[#This Row],[total_orders]]*Table1[[#This Row],[avg_order_value]]</f>
        <v>805.77</v>
      </c>
      <c r="I1200">
        <v>55</v>
      </c>
      <c r="J1200">
        <v>1</v>
      </c>
      <c r="K1200" t="s">
        <v>40</v>
      </c>
      <c r="L1200">
        <v>21.1</v>
      </c>
      <c r="M1200" t="str">
        <f t="shared" si="73"/>
        <v>Medium</v>
      </c>
      <c r="N1200" s="1">
        <v>45191</v>
      </c>
      <c r="O1200" s="1" t="str">
        <f>IF(YEAR(Table1[[#This Row],[customer_since]])&gt;=2023, "New",IF(YEAR(Table1[[#This Row],[customer_since]])&gt;=2021, "Medium", "Long term"))</f>
        <v>New</v>
      </c>
      <c r="P1200">
        <v>2</v>
      </c>
      <c r="Q1200" t="str">
        <f t="shared" si="74"/>
        <v>Low</v>
      </c>
      <c r="R1200">
        <v>0.28999999999999998</v>
      </c>
      <c r="S1200" t="str">
        <f t="shared" si="75"/>
        <v>Medium</v>
      </c>
    </row>
    <row r="1201" spans="1:19" x14ac:dyDescent="0.35">
      <c r="A1201" t="s">
        <v>1579</v>
      </c>
      <c r="B1201">
        <v>19</v>
      </c>
      <c r="C1201" t="str">
        <f t="shared" si="72"/>
        <v>18-25</v>
      </c>
      <c r="D1201" t="s">
        <v>14</v>
      </c>
      <c r="E1201" t="s">
        <v>15</v>
      </c>
      <c r="F1201">
        <v>129.84</v>
      </c>
      <c r="G1201">
        <v>10</v>
      </c>
      <c r="H1201">
        <f>Table1[[#This Row],[total_orders]]*Table1[[#This Row],[avg_order_value]]</f>
        <v>1298.4000000000001</v>
      </c>
      <c r="I1201">
        <v>140</v>
      </c>
      <c r="J1201">
        <v>0</v>
      </c>
      <c r="K1201" t="s">
        <v>19</v>
      </c>
      <c r="L1201">
        <v>2.9</v>
      </c>
      <c r="M1201" t="str">
        <f t="shared" si="73"/>
        <v>Low</v>
      </c>
      <c r="N1201" s="1">
        <v>44606</v>
      </c>
      <c r="O1201" s="1" t="str">
        <f>IF(YEAR(Table1[[#This Row],[customer_since]])&gt;=2023, "New",IF(YEAR(Table1[[#This Row],[customer_since]])&gt;=2021, "Medium", "Long term"))</f>
        <v>Medium</v>
      </c>
      <c r="P1201">
        <v>69</v>
      </c>
      <c r="Q1201" t="str">
        <f t="shared" si="74"/>
        <v>High</v>
      </c>
      <c r="R1201">
        <v>0.1</v>
      </c>
      <c r="S1201" t="str">
        <f t="shared" si="75"/>
        <v>Low</v>
      </c>
    </row>
    <row r="1202" spans="1:19" x14ac:dyDescent="0.35">
      <c r="A1202" t="s">
        <v>1244</v>
      </c>
      <c r="B1202">
        <v>74</v>
      </c>
      <c r="C1202" t="str">
        <f t="shared" si="72"/>
        <v>66-69</v>
      </c>
      <c r="D1202" t="s">
        <v>21</v>
      </c>
      <c r="E1202" t="s">
        <v>26</v>
      </c>
      <c r="F1202">
        <v>101.62</v>
      </c>
      <c r="G1202">
        <v>8</v>
      </c>
      <c r="H1202">
        <f>Table1[[#This Row],[total_orders]]*Table1[[#This Row],[avg_order_value]]</f>
        <v>812.96</v>
      </c>
      <c r="I1202">
        <v>233</v>
      </c>
      <c r="J1202">
        <v>1</v>
      </c>
      <c r="K1202" t="s">
        <v>19</v>
      </c>
      <c r="L1202">
        <v>77.099999999999994</v>
      </c>
      <c r="M1202" t="str">
        <f t="shared" si="73"/>
        <v>High</v>
      </c>
      <c r="N1202" s="1">
        <v>44089</v>
      </c>
      <c r="O1202" s="1" t="str">
        <f>IF(YEAR(Table1[[#This Row],[customer_since]])&gt;=2023, "New",IF(YEAR(Table1[[#This Row],[customer_since]])&gt;=2021, "Medium", "Long term"))</f>
        <v>Long term</v>
      </c>
      <c r="P1202">
        <v>92</v>
      </c>
      <c r="Q1202" t="str">
        <f t="shared" si="74"/>
        <v>High</v>
      </c>
      <c r="R1202">
        <v>0.17</v>
      </c>
      <c r="S1202" t="str">
        <f t="shared" si="75"/>
        <v>Low</v>
      </c>
    </row>
    <row r="1203" spans="1:19" x14ac:dyDescent="0.35">
      <c r="A1203" t="s">
        <v>411</v>
      </c>
      <c r="B1203">
        <v>29</v>
      </c>
      <c r="C1203" t="str">
        <f t="shared" si="72"/>
        <v>26-35</v>
      </c>
      <c r="D1203" t="s">
        <v>21</v>
      </c>
      <c r="E1203" t="s">
        <v>28</v>
      </c>
      <c r="F1203">
        <v>148.72</v>
      </c>
      <c r="G1203">
        <v>13</v>
      </c>
      <c r="H1203">
        <f>Table1[[#This Row],[total_orders]]*Table1[[#This Row],[avg_order_value]]</f>
        <v>1933.36</v>
      </c>
      <c r="I1203">
        <v>326</v>
      </c>
      <c r="J1203">
        <v>0</v>
      </c>
      <c r="K1203" t="s">
        <v>19</v>
      </c>
      <c r="L1203">
        <v>76.5</v>
      </c>
      <c r="M1203" t="str">
        <f t="shared" si="73"/>
        <v>High</v>
      </c>
      <c r="N1203" s="1">
        <v>45583</v>
      </c>
      <c r="O1203" s="1" t="str">
        <f>IF(YEAR(Table1[[#This Row],[customer_since]])&gt;=2023, "New",IF(YEAR(Table1[[#This Row],[customer_since]])&gt;=2021, "Medium", "Long term"))</f>
        <v>New</v>
      </c>
      <c r="P1203">
        <v>34</v>
      </c>
      <c r="Q1203" t="str">
        <f t="shared" si="74"/>
        <v>Medium</v>
      </c>
      <c r="R1203">
        <v>0.09</v>
      </c>
      <c r="S1203" t="str">
        <f t="shared" si="75"/>
        <v>Low</v>
      </c>
    </row>
    <row r="1204" spans="1:19" x14ac:dyDescent="0.35">
      <c r="A1204" t="s">
        <v>473</v>
      </c>
      <c r="B1204">
        <v>18</v>
      </c>
      <c r="C1204" t="str">
        <f t="shared" si="72"/>
        <v>18-25</v>
      </c>
      <c r="D1204" t="s">
        <v>14</v>
      </c>
      <c r="E1204" t="s">
        <v>22</v>
      </c>
      <c r="F1204">
        <v>45.42</v>
      </c>
      <c r="G1204">
        <v>11</v>
      </c>
      <c r="H1204">
        <f>Table1[[#This Row],[total_orders]]*Table1[[#This Row],[avg_order_value]]</f>
        <v>499.62</v>
      </c>
      <c r="I1204">
        <v>61</v>
      </c>
      <c r="J1204">
        <v>0</v>
      </c>
      <c r="K1204" t="s">
        <v>16</v>
      </c>
      <c r="L1204">
        <v>22.3</v>
      </c>
      <c r="M1204" t="str">
        <f t="shared" si="73"/>
        <v>Medium</v>
      </c>
      <c r="N1204" s="1">
        <v>44508</v>
      </c>
      <c r="O1204" s="1" t="str">
        <f>IF(YEAR(Table1[[#This Row],[customer_since]])&gt;=2023, "New",IF(YEAR(Table1[[#This Row],[customer_since]])&gt;=2021, "Medium", "Long term"))</f>
        <v>Medium</v>
      </c>
      <c r="P1204">
        <v>78</v>
      </c>
      <c r="Q1204" t="str">
        <f t="shared" si="74"/>
        <v>High</v>
      </c>
      <c r="R1204">
        <v>0.27</v>
      </c>
      <c r="S1204" t="str">
        <f t="shared" si="75"/>
        <v>Medium</v>
      </c>
    </row>
    <row r="1205" spans="1:19" x14ac:dyDescent="0.35">
      <c r="A1205" t="s">
        <v>473</v>
      </c>
      <c r="B1205">
        <v>38</v>
      </c>
      <c r="C1205" t="str">
        <f t="shared" si="72"/>
        <v>36-45</v>
      </c>
      <c r="D1205" t="s">
        <v>21</v>
      </c>
      <c r="E1205" t="s">
        <v>37</v>
      </c>
      <c r="F1205">
        <v>54.51</v>
      </c>
      <c r="G1205">
        <v>20</v>
      </c>
      <c r="H1205">
        <f>Table1[[#This Row],[total_orders]]*Table1[[#This Row],[avg_order_value]]</f>
        <v>1090.2</v>
      </c>
      <c r="I1205">
        <v>140</v>
      </c>
      <c r="J1205">
        <v>0</v>
      </c>
      <c r="K1205" t="s">
        <v>23</v>
      </c>
      <c r="L1205">
        <v>52.4</v>
      </c>
      <c r="M1205" t="str">
        <f t="shared" si="73"/>
        <v>High</v>
      </c>
      <c r="N1205" s="1">
        <v>44358</v>
      </c>
      <c r="O1205" s="1" t="str">
        <f>IF(YEAR(Table1[[#This Row],[customer_since]])&gt;=2023, "New",IF(YEAR(Table1[[#This Row],[customer_since]])&gt;=2021, "Medium", "Long term"))</f>
        <v>Medium</v>
      </c>
      <c r="P1205">
        <v>26</v>
      </c>
      <c r="Q1205" t="str">
        <f t="shared" si="74"/>
        <v>Low</v>
      </c>
      <c r="R1205">
        <v>0.31</v>
      </c>
      <c r="S1205" t="str">
        <f t="shared" si="75"/>
        <v>Medium</v>
      </c>
    </row>
    <row r="1206" spans="1:19" x14ac:dyDescent="0.35">
      <c r="A1206" t="s">
        <v>3157</v>
      </c>
      <c r="B1206">
        <v>72</v>
      </c>
      <c r="C1206" t="str">
        <f t="shared" si="72"/>
        <v>66-69</v>
      </c>
      <c r="D1206" t="s">
        <v>14</v>
      </c>
      <c r="E1206" t="s">
        <v>50</v>
      </c>
      <c r="F1206">
        <v>192.16</v>
      </c>
      <c r="G1206">
        <v>9</v>
      </c>
      <c r="H1206">
        <f>Table1[[#This Row],[total_orders]]*Table1[[#This Row],[avg_order_value]]</f>
        <v>1729.44</v>
      </c>
      <c r="I1206">
        <v>243</v>
      </c>
      <c r="J1206">
        <v>0</v>
      </c>
      <c r="K1206" t="s">
        <v>19</v>
      </c>
      <c r="L1206">
        <v>42.6</v>
      </c>
      <c r="M1206" t="str">
        <f t="shared" si="73"/>
        <v>Medium</v>
      </c>
      <c r="N1206" s="1">
        <v>44056</v>
      </c>
      <c r="O1206" s="1" t="str">
        <f>IF(YEAR(Table1[[#This Row],[customer_since]])&gt;=2023, "New",IF(YEAR(Table1[[#This Row],[customer_since]])&gt;=2021, "Medium", "Long term"))</f>
        <v>Long term</v>
      </c>
      <c r="P1206">
        <v>20</v>
      </c>
      <c r="Q1206" t="str">
        <f t="shared" si="74"/>
        <v>Low</v>
      </c>
      <c r="R1206">
        <v>0.24</v>
      </c>
      <c r="S1206" t="str">
        <f t="shared" si="75"/>
        <v>Medium</v>
      </c>
    </row>
    <row r="1207" spans="1:19" x14ac:dyDescent="0.35">
      <c r="A1207" t="s">
        <v>2325</v>
      </c>
      <c r="B1207">
        <v>61</v>
      </c>
      <c r="C1207" t="str">
        <f t="shared" si="72"/>
        <v>55-65</v>
      </c>
      <c r="D1207" t="s">
        <v>14</v>
      </c>
      <c r="E1207" t="s">
        <v>37</v>
      </c>
      <c r="F1207">
        <v>110.68</v>
      </c>
      <c r="G1207">
        <v>7</v>
      </c>
      <c r="H1207">
        <f>Table1[[#This Row],[total_orders]]*Table1[[#This Row],[avg_order_value]]</f>
        <v>774.76</v>
      </c>
      <c r="I1207">
        <v>96</v>
      </c>
      <c r="J1207">
        <v>0</v>
      </c>
      <c r="K1207" t="s">
        <v>16</v>
      </c>
      <c r="L1207">
        <v>57.7</v>
      </c>
      <c r="M1207" t="str">
        <f t="shared" si="73"/>
        <v>High</v>
      </c>
      <c r="N1207" s="1">
        <v>45522</v>
      </c>
      <c r="O1207" s="1" t="str">
        <f>IF(YEAR(Table1[[#This Row],[customer_since]])&gt;=2023, "New",IF(YEAR(Table1[[#This Row],[customer_since]])&gt;=2021, "Medium", "Long term"))</f>
        <v>New</v>
      </c>
      <c r="P1207">
        <v>91</v>
      </c>
      <c r="Q1207" t="str">
        <f t="shared" si="74"/>
        <v>High</v>
      </c>
      <c r="R1207">
        <v>0.21</v>
      </c>
      <c r="S1207" t="str">
        <f t="shared" si="75"/>
        <v>Medium</v>
      </c>
    </row>
    <row r="1208" spans="1:19" x14ac:dyDescent="0.35">
      <c r="A1208" t="s">
        <v>3173</v>
      </c>
      <c r="B1208">
        <v>30</v>
      </c>
      <c r="C1208" t="str">
        <f t="shared" si="72"/>
        <v>26-35</v>
      </c>
      <c r="D1208" t="s">
        <v>14</v>
      </c>
      <c r="E1208" t="s">
        <v>15</v>
      </c>
      <c r="F1208">
        <v>73.709999999999994</v>
      </c>
      <c r="G1208">
        <v>15</v>
      </c>
      <c r="H1208">
        <f>Table1[[#This Row],[total_orders]]*Table1[[#This Row],[avg_order_value]]</f>
        <v>1105.6499999999999</v>
      </c>
      <c r="I1208">
        <v>22</v>
      </c>
      <c r="J1208">
        <v>0</v>
      </c>
      <c r="K1208" t="s">
        <v>19</v>
      </c>
      <c r="L1208">
        <v>98.5</v>
      </c>
      <c r="M1208" t="str">
        <f t="shared" si="73"/>
        <v>High</v>
      </c>
      <c r="N1208" s="1">
        <v>44082</v>
      </c>
      <c r="O1208" s="1" t="str">
        <f>IF(YEAR(Table1[[#This Row],[customer_since]])&gt;=2023, "New",IF(YEAR(Table1[[#This Row],[customer_since]])&gt;=2021, "Medium", "Long term"))</f>
        <v>Long term</v>
      </c>
      <c r="P1208">
        <v>63</v>
      </c>
      <c r="Q1208" t="str">
        <f t="shared" si="74"/>
        <v>Medium</v>
      </c>
      <c r="R1208">
        <v>0.09</v>
      </c>
      <c r="S1208" t="str">
        <f t="shared" si="75"/>
        <v>Low</v>
      </c>
    </row>
    <row r="1209" spans="1:19" x14ac:dyDescent="0.35">
      <c r="A1209" t="s">
        <v>3672</v>
      </c>
      <c r="B1209">
        <v>66</v>
      </c>
      <c r="C1209" t="str">
        <f t="shared" si="72"/>
        <v>66-69</v>
      </c>
      <c r="D1209" t="s">
        <v>21</v>
      </c>
      <c r="E1209" t="s">
        <v>26</v>
      </c>
      <c r="F1209">
        <v>46.84</v>
      </c>
      <c r="G1209">
        <v>11</v>
      </c>
      <c r="H1209">
        <f>Table1[[#This Row],[total_orders]]*Table1[[#This Row],[avg_order_value]]</f>
        <v>515.24</v>
      </c>
      <c r="I1209">
        <v>359</v>
      </c>
      <c r="J1209">
        <v>0</v>
      </c>
      <c r="K1209" t="s">
        <v>40</v>
      </c>
      <c r="L1209">
        <v>68.8</v>
      </c>
      <c r="M1209" t="str">
        <f t="shared" si="73"/>
        <v>High</v>
      </c>
      <c r="N1209" s="1">
        <v>44294</v>
      </c>
      <c r="O1209" s="1" t="str">
        <f>IF(YEAR(Table1[[#This Row],[customer_since]])&gt;=2023, "New",IF(YEAR(Table1[[#This Row],[customer_since]])&gt;=2021, "Medium", "Long term"))</f>
        <v>Medium</v>
      </c>
      <c r="P1209">
        <v>50</v>
      </c>
      <c r="Q1209" t="str">
        <f t="shared" si="74"/>
        <v>Medium</v>
      </c>
      <c r="R1209">
        <v>0.28999999999999998</v>
      </c>
      <c r="S1209" t="str">
        <f t="shared" si="75"/>
        <v>Medium</v>
      </c>
    </row>
    <row r="1210" spans="1:19" x14ac:dyDescent="0.35">
      <c r="A1210" t="s">
        <v>504</v>
      </c>
      <c r="B1210">
        <v>51</v>
      </c>
      <c r="C1210" t="str">
        <f t="shared" si="72"/>
        <v>46-55</v>
      </c>
      <c r="D1210" t="s">
        <v>21</v>
      </c>
      <c r="E1210" t="s">
        <v>15</v>
      </c>
      <c r="F1210">
        <v>169.06</v>
      </c>
      <c r="G1210">
        <v>6</v>
      </c>
      <c r="H1210">
        <f>Table1[[#This Row],[total_orders]]*Table1[[#This Row],[avg_order_value]]</f>
        <v>1014.36</v>
      </c>
      <c r="I1210">
        <v>302</v>
      </c>
      <c r="J1210">
        <v>0</v>
      </c>
      <c r="K1210" t="s">
        <v>29</v>
      </c>
      <c r="L1210">
        <v>84.5</v>
      </c>
      <c r="M1210" t="str">
        <f t="shared" si="73"/>
        <v>High</v>
      </c>
      <c r="N1210" s="1">
        <v>44052</v>
      </c>
      <c r="O1210" s="1" t="str">
        <f>IF(YEAR(Table1[[#This Row],[customer_since]])&gt;=2023, "New",IF(YEAR(Table1[[#This Row],[customer_since]])&gt;=2021, "Medium", "Long term"))</f>
        <v>Long term</v>
      </c>
      <c r="P1210">
        <v>62</v>
      </c>
      <c r="Q1210" t="str">
        <f t="shared" si="74"/>
        <v>Medium</v>
      </c>
      <c r="R1210">
        <v>0.34</v>
      </c>
      <c r="S1210" t="str">
        <f t="shared" si="75"/>
        <v>Medium</v>
      </c>
    </row>
    <row r="1211" spans="1:19" x14ac:dyDescent="0.35">
      <c r="A1211" t="s">
        <v>504</v>
      </c>
      <c r="B1211">
        <v>71</v>
      </c>
      <c r="C1211" t="str">
        <f t="shared" si="72"/>
        <v>66-69</v>
      </c>
      <c r="D1211" t="s">
        <v>25</v>
      </c>
      <c r="E1211" t="s">
        <v>28</v>
      </c>
      <c r="F1211">
        <v>46.18</v>
      </c>
      <c r="G1211">
        <v>13</v>
      </c>
      <c r="H1211">
        <f>Table1[[#This Row],[total_orders]]*Table1[[#This Row],[avg_order_value]]</f>
        <v>600.34</v>
      </c>
      <c r="I1211">
        <v>301</v>
      </c>
      <c r="J1211">
        <v>0</v>
      </c>
      <c r="K1211" t="s">
        <v>40</v>
      </c>
      <c r="L1211">
        <v>45.8</v>
      </c>
      <c r="M1211" t="str">
        <f t="shared" si="73"/>
        <v>Medium</v>
      </c>
      <c r="N1211" s="1">
        <v>44543</v>
      </c>
      <c r="O1211" s="1" t="str">
        <f>IF(YEAR(Table1[[#This Row],[customer_since]])&gt;=2023, "New",IF(YEAR(Table1[[#This Row],[customer_since]])&gt;=2021, "Medium", "Long term"))</f>
        <v>Medium</v>
      </c>
      <c r="P1211">
        <v>79</v>
      </c>
      <c r="Q1211" t="str">
        <f t="shared" si="74"/>
        <v>High</v>
      </c>
      <c r="R1211">
        <v>0.44</v>
      </c>
      <c r="S1211" t="str">
        <f t="shared" si="75"/>
        <v>Medium</v>
      </c>
    </row>
    <row r="1212" spans="1:19" x14ac:dyDescent="0.35">
      <c r="A1212" t="s">
        <v>2515</v>
      </c>
      <c r="B1212">
        <v>51</v>
      </c>
      <c r="C1212" t="str">
        <f t="shared" si="72"/>
        <v>46-55</v>
      </c>
      <c r="D1212" t="s">
        <v>14</v>
      </c>
      <c r="E1212" t="s">
        <v>15</v>
      </c>
      <c r="F1212">
        <v>44.13</v>
      </c>
      <c r="G1212">
        <v>7</v>
      </c>
      <c r="H1212">
        <f>Table1[[#This Row],[total_orders]]*Table1[[#This Row],[avg_order_value]]</f>
        <v>308.91000000000003</v>
      </c>
      <c r="I1212">
        <v>139</v>
      </c>
      <c r="J1212">
        <v>0</v>
      </c>
      <c r="K1212" t="s">
        <v>29</v>
      </c>
      <c r="L1212">
        <v>70.400000000000006</v>
      </c>
      <c r="M1212" t="str">
        <f t="shared" si="73"/>
        <v>High</v>
      </c>
      <c r="N1212" s="1">
        <v>44964</v>
      </c>
      <c r="O1212" s="1" t="str">
        <f>IF(YEAR(Table1[[#This Row],[customer_since]])&gt;=2023, "New",IF(YEAR(Table1[[#This Row],[customer_since]])&gt;=2021, "Medium", "Long term"))</f>
        <v>New</v>
      </c>
      <c r="P1212">
        <v>12</v>
      </c>
      <c r="Q1212" t="str">
        <f t="shared" si="74"/>
        <v>Low</v>
      </c>
      <c r="R1212">
        <v>0.09</v>
      </c>
      <c r="S1212" t="str">
        <f t="shared" si="75"/>
        <v>Low</v>
      </c>
    </row>
    <row r="1213" spans="1:19" x14ac:dyDescent="0.35">
      <c r="A1213" t="s">
        <v>2515</v>
      </c>
      <c r="B1213">
        <v>39</v>
      </c>
      <c r="C1213" t="str">
        <f t="shared" si="72"/>
        <v>36-45</v>
      </c>
      <c r="D1213" t="s">
        <v>21</v>
      </c>
      <c r="E1213" t="s">
        <v>22</v>
      </c>
      <c r="F1213">
        <v>107.48</v>
      </c>
      <c r="G1213">
        <v>9</v>
      </c>
      <c r="H1213">
        <f>Table1[[#This Row],[total_orders]]*Table1[[#This Row],[avg_order_value]]</f>
        <v>967.32</v>
      </c>
      <c r="I1213">
        <v>123</v>
      </c>
      <c r="J1213">
        <v>0</v>
      </c>
      <c r="K1213" t="s">
        <v>23</v>
      </c>
      <c r="L1213">
        <v>4.2</v>
      </c>
      <c r="M1213" t="str">
        <f t="shared" si="73"/>
        <v>Low</v>
      </c>
      <c r="N1213" s="1">
        <v>44203</v>
      </c>
      <c r="O1213" s="1" t="str">
        <f>IF(YEAR(Table1[[#This Row],[customer_since]])&gt;=2023, "New",IF(YEAR(Table1[[#This Row],[customer_since]])&gt;=2021, "Medium", "Long term"))</f>
        <v>Medium</v>
      </c>
      <c r="P1213">
        <v>67</v>
      </c>
      <c r="Q1213" t="str">
        <f t="shared" si="74"/>
        <v>High</v>
      </c>
      <c r="R1213">
        <v>0.2</v>
      </c>
      <c r="S1213" t="str">
        <f t="shared" si="75"/>
        <v>Low</v>
      </c>
    </row>
    <row r="1214" spans="1:19" x14ac:dyDescent="0.35">
      <c r="A1214" t="s">
        <v>1883</v>
      </c>
      <c r="B1214">
        <v>25</v>
      </c>
      <c r="C1214" t="str">
        <f t="shared" si="72"/>
        <v>18-25</v>
      </c>
      <c r="D1214" t="s">
        <v>14</v>
      </c>
      <c r="E1214" t="s">
        <v>44</v>
      </c>
      <c r="F1214">
        <v>73.180000000000007</v>
      </c>
      <c r="G1214">
        <v>8</v>
      </c>
      <c r="H1214">
        <f>Table1[[#This Row],[total_orders]]*Table1[[#This Row],[avg_order_value]]</f>
        <v>585.44000000000005</v>
      </c>
      <c r="I1214">
        <v>187</v>
      </c>
      <c r="J1214">
        <v>0</v>
      </c>
      <c r="K1214" t="s">
        <v>23</v>
      </c>
      <c r="L1214">
        <v>54</v>
      </c>
      <c r="M1214" t="str">
        <f t="shared" si="73"/>
        <v>High</v>
      </c>
      <c r="N1214" s="1">
        <v>45724</v>
      </c>
      <c r="O1214" s="1" t="str">
        <f>IF(YEAR(Table1[[#This Row],[customer_since]])&gt;=2023, "New",IF(YEAR(Table1[[#This Row],[customer_since]])&gt;=2021, "Medium", "Long term"))</f>
        <v>New</v>
      </c>
      <c r="P1214">
        <v>49</v>
      </c>
      <c r="Q1214" t="str">
        <f t="shared" si="74"/>
        <v>Medium</v>
      </c>
      <c r="R1214">
        <v>0.37</v>
      </c>
      <c r="S1214" t="str">
        <f t="shared" si="75"/>
        <v>Medium</v>
      </c>
    </row>
    <row r="1215" spans="1:19" x14ac:dyDescent="0.35">
      <c r="A1215" t="s">
        <v>1883</v>
      </c>
      <c r="B1215">
        <v>24</v>
      </c>
      <c r="C1215" t="str">
        <f t="shared" si="72"/>
        <v>18-25</v>
      </c>
      <c r="D1215" t="s">
        <v>25</v>
      </c>
      <c r="E1215" t="s">
        <v>28</v>
      </c>
      <c r="F1215">
        <v>191.1</v>
      </c>
      <c r="G1215">
        <v>15</v>
      </c>
      <c r="H1215">
        <f>Table1[[#This Row],[total_orders]]*Table1[[#This Row],[avg_order_value]]</f>
        <v>2866.5</v>
      </c>
      <c r="I1215">
        <v>32</v>
      </c>
      <c r="J1215">
        <v>0</v>
      </c>
      <c r="K1215" t="s">
        <v>23</v>
      </c>
      <c r="L1215">
        <v>13.3</v>
      </c>
      <c r="M1215" t="str">
        <f t="shared" si="73"/>
        <v>Low</v>
      </c>
      <c r="N1215" s="1">
        <v>44709</v>
      </c>
      <c r="O1215" s="1" t="str">
        <f>IF(YEAR(Table1[[#This Row],[customer_since]])&gt;=2023, "New",IF(YEAR(Table1[[#This Row],[customer_since]])&gt;=2021, "Medium", "Long term"))</f>
        <v>Medium</v>
      </c>
      <c r="P1215">
        <v>14</v>
      </c>
      <c r="Q1215" t="str">
        <f t="shared" si="74"/>
        <v>Low</v>
      </c>
      <c r="R1215">
        <v>0.64</v>
      </c>
      <c r="S1215" t="str">
        <f t="shared" si="75"/>
        <v>High</v>
      </c>
    </row>
    <row r="1216" spans="1:19" x14ac:dyDescent="0.35">
      <c r="A1216" t="s">
        <v>1842</v>
      </c>
      <c r="B1216">
        <v>71</v>
      </c>
      <c r="C1216" t="str">
        <f t="shared" si="72"/>
        <v>66-69</v>
      </c>
      <c r="D1216" t="s">
        <v>25</v>
      </c>
      <c r="E1216" t="s">
        <v>22</v>
      </c>
      <c r="G1216">
        <v>7</v>
      </c>
      <c r="H1216">
        <f>Table1[[#This Row],[total_orders]]*Table1[[#This Row],[avg_order_value]]</f>
        <v>0</v>
      </c>
      <c r="I1216">
        <v>156</v>
      </c>
      <c r="J1216">
        <v>0</v>
      </c>
      <c r="K1216" t="s">
        <v>29</v>
      </c>
      <c r="L1216">
        <v>1.3</v>
      </c>
      <c r="M1216" t="str">
        <f t="shared" si="73"/>
        <v>Low</v>
      </c>
      <c r="N1216" s="1">
        <v>44775</v>
      </c>
      <c r="O1216" s="1" t="str">
        <f>IF(YEAR(Table1[[#This Row],[customer_since]])&gt;=2023, "New",IF(YEAR(Table1[[#This Row],[customer_since]])&gt;=2021, "Medium", "Long term"))</f>
        <v>Medium</v>
      </c>
      <c r="P1216">
        <v>20</v>
      </c>
      <c r="Q1216" t="str">
        <f t="shared" si="74"/>
        <v>Low</v>
      </c>
      <c r="R1216">
        <v>0.32</v>
      </c>
      <c r="S1216" t="str">
        <f t="shared" si="75"/>
        <v>Medium</v>
      </c>
    </row>
    <row r="1217" spans="1:19" x14ac:dyDescent="0.35">
      <c r="A1217" t="s">
        <v>2636</v>
      </c>
      <c r="B1217">
        <v>34</v>
      </c>
      <c r="C1217" t="str">
        <f t="shared" si="72"/>
        <v>26-35</v>
      </c>
      <c r="D1217" t="s">
        <v>14</v>
      </c>
      <c r="E1217" t="s">
        <v>44</v>
      </c>
      <c r="F1217">
        <v>181.17</v>
      </c>
      <c r="G1217">
        <v>13</v>
      </c>
      <c r="H1217">
        <f>Table1[[#This Row],[total_orders]]*Table1[[#This Row],[avg_order_value]]</f>
        <v>2355.21</v>
      </c>
      <c r="I1217">
        <v>136</v>
      </c>
      <c r="J1217">
        <v>0</v>
      </c>
      <c r="K1217" t="s">
        <v>40</v>
      </c>
      <c r="L1217">
        <v>70.599999999999994</v>
      </c>
      <c r="M1217" t="str">
        <f t="shared" si="73"/>
        <v>High</v>
      </c>
      <c r="N1217" s="1">
        <v>45771</v>
      </c>
      <c r="O1217" s="1" t="str">
        <f>IF(YEAR(Table1[[#This Row],[customer_since]])&gt;=2023, "New",IF(YEAR(Table1[[#This Row],[customer_since]])&gt;=2021, "Medium", "Long term"))</f>
        <v>New</v>
      </c>
      <c r="P1217">
        <v>6</v>
      </c>
      <c r="Q1217" t="str">
        <f t="shared" si="74"/>
        <v>Low</v>
      </c>
      <c r="R1217">
        <v>0.22</v>
      </c>
      <c r="S1217" t="str">
        <f t="shared" si="75"/>
        <v>Medium</v>
      </c>
    </row>
    <row r="1218" spans="1:19" x14ac:dyDescent="0.35">
      <c r="A1218" t="s">
        <v>1235</v>
      </c>
      <c r="B1218">
        <v>65</v>
      </c>
      <c r="C1218" t="str">
        <f t="shared" ref="C1218:C1281" si="76">IF(B1218&lt;=25,"18-25",IF(B1218&lt;=35,"26-35",IF(B1218&lt;=45,"36-45",IF(B1218&lt;=55,"46-55",IF(B1218&lt;=65,"55-65","66-69")))))</f>
        <v>55-65</v>
      </c>
      <c r="D1218" t="s">
        <v>14</v>
      </c>
      <c r="E1218" t="s">
        <v>28</v>
      </c>
      <c r="F1218">
        <v>36.81</v>
      </c>
      <c r="G1218">
        <v>12</v>
      </c>
      <c r="H1218">
        <f>Table1[[#This Row],[total_orders]]*Table1[[#This Row],[avg_order_value]]</f>
        <v>441.72</v>
      </c>
      <c r="I1218">
        <v>363</v>
      </c>
      <c r="J1218">
        <v>0</v>
      </c>
      <c r="K1218" t="s">
        <v>40</v>
      </c>
      <c r="L1218">
        <v>88.6</v>
      </c>
      <c r="M1218" t="str">
        <f t="shared" ref="M1218:M1281" si="77">IF(L1218&lt;=20,"Low",IF(L1218&lt;=50,"Medium","High"))</f>
        <v>High</v>
      </c>
      <c r="N1218" s="1">
        <v>45321</v>
      </c>
      <c r="O1218" s="1" t="str">
        <f>IF(YEAR(Table1[[#This Row],[customer_since]])&gt;=2023, "New",IF(YEAR(Table1[[#This Row],[customer_since]])&gt;=2021, "Medium", "Long term"))</f>
        <v>New</v>
      </c>
      <c r="P1218">
        <v>64</v>
      </c>
      <c r="Q1218" t="str">
        <f t="shared" ref="Q1218:Q1281" si="78">IF(P1218&lt;=33,"Low",IF(P1218&lt;=66,"Medium","High"))</f>
        <v>Medium</v>
      </c>
      <c r="R1218">
        <v>0.55000000000000004</v>
      </c>
      <c r="S1218" t="str">
        <f t="shared" ref="S1218:S1281" si="79">IF(R1218&lt;=0.2,"Low",IF(R1218&lt;=0.5,"Medium","High"))</f>
        <v>High</v>
      </c>
    </row>
    <row r="1219" spans="1:19" x14ac:dyDescent="0.35">
      <c r="A1219" t="s">
        <v>2295</v>
      </c>
      <c r="B1219">
        <v>48</v>
      </c>
      <c r="C1219" t="str">
        <f t="shared" si="76"/>
        <v>46-55</v>
      </c>
      <c r="D1219" t="s">
        <v>14</v>
      </c>
      <c r="E1219" t="s">
        <v>44</v>
      </c>
      <c r="F1219">
        <v>28.53</v>
      </c>
      <c r="G1219">
        <v>12</v>
      </c>
      <c r="H1219">
        <f>Table1[[#This Row],[total_orders]]*Table1[[#This Row],[avg_order_value]]</f>
        <v>342.36</v>
      </c>
      <c r="I1219">
        <v>241</v>
      </c>
      <c r="J1219">
        <v>0</v>
      </c>
      <c r="K1219" t="s">
        <v>23</v>
      </c>
      <c r="L1219">
        <v>80.3</v>
      </c>
      <c r="M1219" t="str">
        <f t="shared" si="77"/>
        <v>High</v>
      </c>
      <c r="N1219" s="1">
        <v>44405</v>
      </c>
      <c r="O1219" s="1" t="str">
        <f>IF(YEAR(Table1[[#This Row],[customer_since]])&gt;=2023, "New",IF(YEAR(Table1[[#This Row],[customer_since]])&gt;=2021, "Medium", "Long term"))</f>
        <v>Medium</v>
      </c>
      <c r="P1219">
        <v>69</v>
      </c>
      <c r="Q1219" t="str">
        <f t="shared" si="78"/>
        <v>High</v>
      </c>
      <c r="R1219">
        <v>0.22</v>
      </c>
      <c r="S1219" t="str">
        <f t="shared" si="79"/>
        <v>Medium</v>
      </c>
    </row>
    <row r="1220" spans="1:19" x14ac:dyDescent="0.35">
      <c r="A1220" t="s">
        <v>3707</v>
      </c>
      <c r="B1220">
        <v>37</v>
      </c>
      <c r="C1220" t="str">
        <f t="shared" si="76"/>
        <v>36-45</v>
      </c>
      <c r="D1220" t="s">
        <v>21</v>
      </c>
      <c r="E1220" t="s">
        <v>50</v>
      </c>
      <c r="F1220">
        <v>29.23</v>
      </c>
      <c r="G1220">
        <v>13</v>
      </c>
      <c r="H1220">
        <f>Table1[[#This Row],[total_orders]]*Table1[[#This Row],[avg_order_value]]</f>
        <v>379.99</v>
      </c>
      <c r="I1220">
        <v>222</v>
      </c>
      <c r="J1220">
        <v>0</v>
      </c>
      <c r="K1220" t="s">
        <v>16</v>
      </c>
      <c r="L1220">
        <v>97.2</v>
      </c>
      <c r="M1220" t="str">
        <f t="shared" si="77"/>
        <v>High</v>
      </c>
      <c r="N1220" s="1">
        <v>45076</v>
      </c>
      <c r="O1220" s="1" t="str">
        <f>IF(YEAR(Table1[[#This Row],[customer_since]])&gt;=2023, "New",IF(YEAR(Table1[[#This Row],[customer_since]])&gt;=2021, "Medium", "Long term"))</f>
        <v>New</v>
      </c>
      <c r="P1220">
        <v>65</v>
      </c>
      <c r="Q1220" t="str">
        <f t="shared" si="78"/>
        <v>Medium</v>
      </c>
      <c r="R1220">
        <v>0.45</v>
      </c>
      <c r="S1220" t="str">
        <f t="shared" si="79"/>
        <v>Medium</v>
      </c>
    </row>
    <row r="1221" spans="1:19" x14ac:dyDescent="0.35">
      <c r="A1221" t="s">
        <v>1933</v>
      </c>
      <c r="B1221">
        <v>27</v>
      </c>
      <c r="C1221" t="str">
        <f t="shared" si="76"/>
        <v>26-35</v>
      </c>
      <c r="D1221" t="s">
        <v>21</v>
      </c>
      <c r="E1221" t="s">
        <v>22</v>
      </c>
      <c r="F1221">
        <v>163.36000000000001</v>
      </c>
      <c r="G1221">
        <v>18</v>
      </c>
      <c r="H1221">
        <f>Table1[[#This Row],[total_orders]]*Table1[[#This Row],[avg_order_value]]</f>
        <v>2940.4800000000005</v>
      </c>
      <c r="I1221">
        <v>314</v>
      </c>
      <c r="J1221">
        <v>0</v>
      </c>
      <c r="K1221" t="s">
        <v>16</v>
      </c>
      <c r="L1221">
        <v>0</v>
      </c>
      <c r="M1221" t="str">
        <f t="shared" si="77"/>
        <v>Low</v>
      </c>
      <c r="N1221" s="1">
        <v>44248</v>
      </c>
      <c r="O1221" s="1" t="str">
        <f>IF(YEAR(Table1[[#This Row],[customer_since]])&gt;=2023, "New",IF(YEAR(Table1[[#This Row],[customer_since]])&gt;=2021, "Medium", "Long term"))</f>
        <v>Medium</v>
      </c>
      <c r="P1221">
        <v>94</v>
      </c>
      <c r="Q1221" t="str">
        <f t="shared" si="78"/>
        <v>High</v>
      </c>
      <c r="R1221">
        <v>0.35</v>
      </c>
      <c r="S1221" t="str">
        <f t="shared" si="79"/>
        <v>Medium</v>
      </c>
    </row>
    <row r="1222" spans="1:19" x14ac:dyDescent="0.35">
      <c r="A1222" t="s">
        <v>2296</v>
      </c>
      <c r="B1222">
        <v>59</v>
      </c>
      <c r="C1222" t="str">
        <f t="shared" si="76"/>
        <v>55-65</v>
      </c>
      <c r="D1222" t="s">
        <v>14</v>
      </c>
      <c r="E1222" t="s">
        <v>35</v>
      </c>
      <c r="F1222">
        <v>24.59</v>
      </c>
      <c r="G1222">
        <v>9</v>
      </c>
      <c r="H1222">
        <f>Table1[[#This Row],[total_orders]]*Table1[[#This Row],[avg_order_value]]</f>
        <v>221.31</v>
      </c>
      <c r="I1222">
        <v>330</v>
      </c>
      <c r="J1222">
        <v>0</v>
      </c>
      <c r="K1222" t="s">
        <v>16</v>
      </c>
      <c r="L1222">
        <v>78.400000000000006</v>
      </c>
      <c r="M1222" t="str">
        <f t="shared" si="77"/>
        <v>High</v>
      </c>
      <c r="N1222" s="1">
        <v>45210</v>
      </c>
      <c r="O1222" s="1" t="str">
        <f>IF(YEAR(Table1[[#This Row],[customer_since]])&gt;=2023, "New",IF(YEAR(Table1[[#This Row],[customer_since]])&gt;=2021, "Medium", "Long term"))</f>
        <v>New</v>
      </c>
      <c r="P1222">
        <v>15</v>
      </c>
      <c r="Q1222" t="str">
        <f t="shared" si="78"/>
        <v>Low</v>
      </c>
      <c r="R1222">
        <v>0.31</v>
      </c>
      <c r="S1222" t="str">
        <f t="shared" si="79"/>
        <v>Medium</v>
      </c>
    </row>
    <row r="1223" spans="1:19" x14ac:dyDescent="0.35">
      <c r="A1223" t="s">
        <v>2296</v>
      </c>
      <c r="B1223">
        <v>34</v>
      </c>
      <c r="C1223" t="str">
        <f t="shared" si="76"/>
        <v>26-35</v>
      </c>
      <c r="D1223" t="s">
        <v>21</v>
      </c>
      <c r="E1223" t="s">
        <v>22</v>
      </c>
      <c r="F1223">
        <v>53.95</v>
      </c>
      <c r="G1223">
        <v>9</v>
      </c>
      <c r="H1223">
        <f>Table1[[#This Row],[total_orders]]*Table1[[#This Row],[avg_order_value]]</f>
        <v>485.55</v>
      </c>
      <c r="I1223">
        <v>278</v>
      </c>
      <c r="J1223">
        <v>0</v>
      </c>
      <c r="K1223" t="s">
        <v>16</v>
      </c>
      <c r="L1223">
        <v>52.9</v>
      </c>
      <c r="M1223" t="str">
        <f t="shared" si="77"/>
        <v>High</v>
      </c>
      <c r="N1223" s="1">
        <v>44366</v>
      </c>
      <c r="O1223" s="1" t="str">
        <f>IF(YEAR(Table1[[#This Row],[customer_since]])&gt;=2023, "New",IF(YEAR(Table1[[#This Row],[customer_since]])&gt;=2021, "Medium", "Long term"))</f>
        <v>Medium</v>
      </c>
      <c r="P1223">
        <v>41</v>
      </c>
      <c r="Q1223" t="str">
        <f t="shared" si="78"/>
        <v>Medium</v>
      </c>
      <c r="R1223">
        <v>0.2</v>
      </c>
      <c r="S1223" t="str">
        <f t="shared" si="79"/>
        <v>Low</v>
      </c>
    </row>
    <row r="1224" spans="1:19" x14ac:dyDescent="0.35">
      <c r="A1224" t="s">
        <v>2622</v>
      </c>
      <c r="B1224">
        <v>31</v>
      </c>
      <c r="C1224" t="str">
        <f t="shared" si="76"/>
        <v>26-35</v>
      </c>
      <c r="D1224" t="s">
        <v>14</v>
      </c>
      <c r="E1224" t="s">
        <v>18</v>
      </c>
      <c r="F1224">
        <v>246.62</v>
      </c>
      <c r="G1224">
        <v>7</v>
      </c>
      <c r="H1224">
        <f>Table1[[#This Row],[total_orders]]*Table1[[#This Row],[avg_order_value]]</f>
        <v>1726.3400000000001</v>
      </c>
      <c r="I1224">
        <v>287</v>
      </c>
      <c r="J1224">
        <v>0</v>
      </c>
      <c r="K1224" t="s">
        <v>29</v>
      </c>
      <c r="L1224">
        <v>79.599999999999994</v>
      </c>
      <c r="M1224" t="str">
        <f t="shared" si="77"/>
        <v>High</v>
      </c>
      <c r="N1224" s="1">
        <v>44205</v>
      </c>
      <c r="O1224" s="1" t="str">
        <f>IF(YEAR(Table1[[#This Row],[customer_since]])&gt;=2023, "New",IF(YEAR(Table1[[#This Row],[customer_since]])&gt;=2021, "Medium", "Long term"))</f>
        <v>Medium</v>
      </c>
      <c r="P1224">
        <v>69</v>
      </c>
      <c r="Q1224" t="str">
        <f t="shared" si="78"/>
        <v>High</v>
      </c>
      <c r="R1224">
        <v>0.04</v>
      </c>
      <c r="S1224" t="str">
        <f t="shared" si="79"/>
        <v>Low</v>
      </c>
    </row>
    <row r="1225" spans="1:19" x14ac:dyDescent="0.35">
      <c r="A1225" t="s">
        <v>2622</v>
      </c>
      <c r="B1225">
        <v>46</v>
      </c>
      <c r="C1225" t="str">
        <f t="shared" si="76"/>
        <v>46-55</v>
      </c>
      <c r="D1225" t="s">
        <v>14</v>
      </c>
      <c r="E1225" t="s">
        <v>44</v>
      </c>
      <c r="F1225">
        <v>248.88</v>
      </c>
      <c r="G1225">
        <v>11</v>
      </c>
      <c r="H1225">
        <f>Table1[[#This Row],[total_orders]]*Table1[[#This Row],[avg_order_value]]</f>
        <v>2737.68</v>
      </c>
      <c r="I1225">
        <v>234</v>
      </c>
      <c r="J1225">
        <v>0</v>
      </c>
      <c r="K1225" t="s">
        <v>29</v>
      </c>
      <c r="L1225">
        <v>97.4</v>
      </c>
      <c r="M1225" t="str">
        <f t="shared" si="77"/>
        <v>High</v>
      </c>
      <c r="N1225" s="1">
        <v>44826</v>
      </c>
      <c r="O1225" s="1" t="str">
        <f>IF(YEAR(Table1[[#This Row],[customer_since]])&gt;=2023, "New",IF(YEAR(Table1[[#This Row],[customer_since]])&gt;=2021, "Medium", "Long term"))</f>
        <v>Medium</v>
      </c>
      <c r="P1225">
        <v>40</v>
      </c>
      <c r="Q1225" t="str">
        <f t="shared" si="78"/>
        <v>Medium</v>
      </c>
      <c r="R1225">
        <v>0.28999999999999998</v>
      </c>
      <c r="S1225" t="str">
        <f t="shared" si="79"/>
        <v>Medium</v>
      </c>
    </row>
    <row r="1226" spans="1:19" x14ac:dyDescent="0.35">
      <c r="A1226" t="s">
        <v>1900</v>
      </c>
      <c r="B1226">
        <v>59</v>
      </c>
      <c r="C1226" t="str">
        <f t="shared" si="76"/>
        <v>55-65</v>
      </c>
      <c r="D1226" t="s">
        <v>14</v>
      </c>
      <c r="E1226" t="s">
        <v>28</v>
      </c>
      <c r="F1226">
        <v>103.21</v>
      </c>
      <c r="G1226">
        <v>10</v>
      </c>
      <c r="H1226">
        <f>Table1[[#This Row],[total_orders]]*Table1[[#This Row],[avg_order_value]]</f>
        <v>1032.0999999999999</v>
      </c>
      <c r="I1226">
        <v>4</v>
      </c>
      <c r="J1226">
        <v>0</v>
      </c>
      <c r="K1226" t="s">
        <v>16</v>
      </c>
      <c r="L1226">
        <v>7.4</v>
      </c>
      <c r="M1226" t="str">
        <f t="shared" si="77"/>
        <v>Low</v>
      </c>
      <c r="N1226" s="1">
        <v>45751</v>
      </c>
      <c r="O1226" s="1" t="str">
        <f>IF(YEAR(Table1[[#This Row],[customer_since]])&gt;=2023, "New",IF(YEAR(Table1[[#This Row],[customer_since]])&gt;=2021, "Medium", "Long term"))</f>
        <v>New</v>
      </c>
      <c r="P1226">
        <v>62</v>
      </c>
      <c r="Q1226" t="str">
        <f t="shared" si="78"/>
        <v>Medium</v>
      </c>
      <c r="R1226">
        <v>0.6</v>
      </c>
      <c r="S1226" t="str">
        <f t="shared" si="79"/>
        <v>High</v>
      </c>
    </row>
    <row r="1227" spans="1:19" x14ac:dyDescent="0.35">
      <c r="A1227" t="s">
        <v>1900</v>
      </c>
      <c r="B1227">
        <v>39</v>
      </c>
      <c r="C1227" t="str">
        <f t="shared" si="76"/>
        <v>36-45</v>
      </c>
      <c r="D1227" t="s">
        <v>14</v>
      </c>
      <c r="E1227" t="s">
        <v>44</v>
      </c>
      <c r="F1227">
        <v>44.01</v>
      </c>
      <c r="G1227">
        <v>9</v>
      </c>
      <c r="H1227">
        <f>Table1[[#This Row],[total_orders]]*Table1[[#This Row],[avg_order_value]]</f>
        <v>396.09</v>
      </c>
      <c r="I1227">
        <v>262</v>
      </c>
      <c r="J1227">
        <v>0</v>
      </c>
      <c r="K1227" t="s">
        <v>16</v>
      </c>
      <c r="L1227">
        <v>15.4</v>
      </c>
      <c r="M1227" t="str">
        <f t="shared" si="77"/>
        <v>Low</v>
      </c>
      <c r="N1227" s="1">
        <v>44928</v>
      </c>
      <c r="O1227" s="1" t="str">
        <f>IF(YEAR(Table1[[#This Row],[customer_since]])&gt;=2023, "New",IF(YEAR(Table1[[#This Row],[customer_since]])&gt;=2021, "Medium", "Long term"))</f>
        <v>New</v>
      </c>
      <c r="P1227">
        <v>96</v>
      </c>
      <c r="Q1227" t="str">
        <f t="shared" si="78"/>
        <v>High</v>
      </c>
      <c r="R1227">
        <v>0.19</v>
      </c>
      <c r="S1227" t="str">
        <f t="shared" si="79"/>
        <v>Low</v>
      </c>
    </row>
    <row r="1228" spans="1:19" x14ac:dyDescent="0.35">
      <c r="A1228" t="s">
        <v>672</v>
      </c>
      <c r="B1228">
        <v>62</v>
      </c>
      <c r="C1228" t="str">
        <f t="shared" si="76"/>
        <v>55-65</v>
      </c>
      <c r="D1228" t="s">
        <v>21</v>
      </c>
      <c r="E1228" t="s">
        <v>15</v>
      </c>
      <c r="F1228">
        <v>66.95</v>
      </c>
      <c r="G1228">
        <v>9</v>
      </c>
      <c r="H1228">
        <f>Table1[[#This Row],[total_orders]]*Table1[[#This Row],[avg_order_value]]</f>
        <v>602.55000000000007</v>
      </c>
      <c r="I1228">
        <v>8</v>
      </c>
      <c r="J1228">
        <v>0</v>
      </c>
      <c r="K1228" t="s">
        <v>40</v>
      </c>
      <c r="L1228">
        <v>4.4000000000000004</v>
      </c>
      <c r="M1228" t="str">
        <f t="shared" si="77"/>
        <v>Low</v>
      </c>
      <c r="N1228" s="1">
        <v>45823</v>
      </c>
      <c r="O1228" s="1" t="str">
        <f>IF(YEAR(Table1[[#This Row],[customer_since]])&gt;=2023, "New",IF(YEAR(Table1[[#This Row],[customer_since]])&gt;=2021, "Medium", "Long term"))</f>
        <v>New</v>
      </c>
      <c r="P1228">
        <v>83</v>
      </c>
      <c r="Q1228" t="str">
        <f t="shared" si="78"/>
        <v>High</v>
      </c>
      <c r="R1228">
        <v>0.22</v>
      </c>
      <c r="S1228" t="str">
        <f t="shared" si="79"/>
        <v>Medium</v>
      </c>
    </row>
    <row r="1229" spans="1:19" x14ac:dyDescent="0.35">
      <c r="A1229" t="s">
        <v>3697</v>
      </c>
      <c r="B1229">
        <v>18</v>
      </c>
      <c r="C1229" t="str">
        <f t="shared" si="76"/>
        <v>18-25</v>
      </c>
      <c r="D1229" t="s">
        <v>14</v>
      </c>
      <c r="E1229" t="s">
        <v>35</v>
      </c>
      <c r="F1229">
        <v>163.18</v>
      </c>
      <c r="G1229">
        <v>14</v>
      </c>
      <c r="H1229">
        <f>Table1[[#This Row],[total_orders]]*Table1[[#This Row],[avg_order_value]]</f>
        <v>2284.52</v>
      </c>
      <c r="I1229">
        <v>341</v>
      </c>
      <c r="J1229">
        <v>0</v>
      </c>
      <c r="K1229" t="s">
        <v>23</v>
      </c>
      <c r="L1229">
        <v>49.9</v>
      </c>
      <c r="M1229" t="str">
        <f t="shared" si="77"/>
        <v>Medium</v>
      </c>
      <c r="N1229" s="1">
        <v>45444</v>
      </c>
      <c r="O1229" s="1" t="str">
        <f>IF(YEAR(Table1[[#This Row],[customer_since]])&gt;=2023, "New",IF(YEAR(Table1[[#This Row],[customer_since]])&gt;=2021, "Medium", "Long term"))</f>
        <v>New</v>
      </c>
      <c r="P1229">
        <v>14</v>
      </c>
      <c r="Q1229" t="str">
        <f t="shared" si="78"/>
        <v>Low</v>
      </c>
      <c r="R1229">
        <v>0.25</v>
      </c>
      <c r="S1229" t="str">
        <f t="shared" si="79"/>
        <v>Medium</v>
      </c>
    </row>
    <row r="1230" spans="1:19" x14ac:dyDescent="0.35">
      <c r="A1230" t="s">
        <v>3697</v>
      </c>
      <c r="B1230">
        <v>56</v>
      </c>
      <c r="C1230" t="str">
        <f t="shared" si="76"/>
        <v>55-65</v>
      </c>
      <c r="D1230" t="s">
        <v>21</v>
      </c>
      <c r="E1230" t="s">
        <v>18</v>
      </c>
      <c r="F1230">
        <v>171.84</v>
      </c>
      <c r="G1230">
        <v>6</v>
      </c>
      <c r="H1230">
        <f>Table1[[#This Row],[total_orders]]*Table1[[#This Row],[avg_order_value]]</f>
        <v>1031.04</v>
      </c>
      <c r="I1230">
        <v>213</v>
      </c>
      <c r="J1230">
        <v>0</v>
      </c>
      <c r="K1230" t="s">
        <v>29</v>
      </c>
      <c r="L1230">
        <v>49.1</v>
      </c>
      <c r="M1230" t="str">
        <f t="shared" si="77"/>
        <v>Medium</v>
      </c>
      <c r="N1230" s="1">
        <v>45114</v>
      </c>
      <c r="O1230" s="1" t="str">
        <f>IF(YEAR(Table1[[#This Row],[customer_since]])&gt;=2023, "New",IF(YEAR(Table1[[#This Row],[customer_since]])&gt;=2021, "Medium", "Long term"))</f>
        <v>New</v>
      </c>
      <c r="P1230">
        <v>47</v>
      </c>
      <c r="Q1230" t="str">
        <f t="shared" si="78"/>
        <v>Medium</v>
      </c>
      <c r="R1230">
        <v>0.2</v>
      </c>
      <c r="S1230" t="str">
        <f t="shared" si="79"/>
        <v>Low</v>
      </c>
    </row>
    <row r="1231" spans="1:19" x14ac:dyDescent="0.35">
      <c r="A1231" t="s">
        <v>2897</v>
      </c>
      <c r="B1231">
        <v>26</v>
      </c>
      <c r="C1231" t="str">
        <f t="shared" si="76"/>
        <v>26-35</v>
      </c>
      <c r="D1231" t="s">
        <v>14</v>
      </c>
      <c r="E1231" t="s">
        <v>50</v>
      </c>
      <c r="F1231">
        <v>66.06</v>
      </c>
      <c r="G1231">
        <v>13</v>
      </c>
      <c r="H1231">
        <f>Table1[[#This Row],[total_orders]]*Table1[[#This Row],[avg_order_value]]</f>
        <v>858.78</v>
      </c>
      <c r="I1231">
        <v>45</v>
      </c>
      <c r="J1231">
        <v>0</v>
      </c>
      <c r="K1231" t="s">
        <v>23</v>
      </c>
      <c r="L1231">
        <v>68.2</v>
      </c>
      <c r="M1231" t="str">
        <f t="shared" si="77"/>
        <v>High</v>
      </c>
      <c r="N1231" s="1">
        <v>44772</v>
      </c>
      <c r="O1231" s="1" t="str">
        <f>IF(YEAR(Table1[[#This Row],[customer_since]])&gt;=2023, "New",IF(YEAR(Table1[[#This Row],[customer_since]])&gt;=2021, "Medium", "Long term"))</f>
        <v>Medium</v>
      </c>
      <c r="P1231">
        <v>81</v>
      </c>
      <c r="Q1231" t="str">
        <f t="shared" si="78"/>
        <v>High</v>
      </c>
      <c r="R1231">
        <v>7.0000000000000007E-2</v>
      </c>
      <c r="S1231" t="str">
        <f t="shared" si="79"/>
        <v>Low</v>
      </c>
    </row>
    <row r="1232" spans="1:19" x14ac:dyDescent="0.35">
      <c r="A1232" t="s">
        <v>846</v>
      </c>
      <c r="B1232">
        <v>32</v>
      </c>
      <c r="C1232" t="str">
        <f t="shared" si="76"/>
        <v>26-35</v>
      </c>
      <c r="D1232" t="s">
        <v>14</v>
      </c>
      <c r="E1232" t="s">
        <v>26</v>
      </c>
      <c r="F1232">
        <v>129.59</v>
      </c>
      <c r="G1232">
        <v>9</v>
      </c>
      <c r="H1232">
        <f>Table1[[#This Row],[total_orders]]*Table1[[#This Row],[avg_order_value]]</f>
        <v>1166.31</v>
      </c>
      <c r="I1232">
        <v>49</v>
      </c>
      <c r="J1232">
        <v>0</v>
      </c>
      <c r="K1232" t="s">
        <v>40</v>
      </c>
      <c r="L1232">
        <v>45.5</v>
      </c>
      <c r="M1232" t="str">
        <f t="shared" si="77"/>
        <v>Medium</v>
      </c>
      <c r="N1232" s="1">
        <v>44855</v>
      </c>
      <c r="O1232" s="1" t="str">
        <f>IF(YEAR(Table1[[#This Row],[customer_since]])&gt;=2023, "New",IF(YEAR(Table1[[#This Row],[customer_since]])&gt;=2021, "Medium", "Long term"))</f>
        <v>Medium</v>
      </c>
      <c r="P1232">
        <v>33</v>
      </c>
      <c r="Q1232" t="str">
        <f t="shared" si="78"/>
        <v>Low</v>
      </c>
      <c r="R1232">
        <v>0.36</v>
      </c>
      <c r="S1232" t="str">
        <f t="shared" si="79"/>
        <v>Medium</v>
      </c>
    </row>
    <row r="1233" spans="1:19" x14ac:dyDescent="0.35">
      <c r="A1233" t="s">
        <v>846</v>
      </c>
      <c r="B1233">
        <v>58</v>
      </c>
      <c r="C1233" t="str">
        <f t="shared" si="76"/>
        <v>55-65</v>
      </c>
      <c r="D1233" t="s">
        <v>14</v>
      </c>
      <c r="E1233" t="s">
        <v>37</v>
      </c>
      <c r="F1233">
        <v>44.92</v>
      </c>
      <c r="G1233">
        <v>8</v>
      </c>
      <c r="H1233">
        <f>Table1[[#This Row],[total_orders]]*Table1[[#This Row],[avg_order_value]]</f>
        <v>359.36</v>
      </c>
      <c r="I1233">
        <v>298</v>
      </c>
      <c r="J1233">
        <v>0</v>
      </c>
      <c r="K1233" t="s">
        <v>19</v>
      </c>
      <c r="L1233">
        <v>16.600000000000001</v>
      </c>
      <c r="M1233" t="str">
        <f t="shared" si="77"/>
        <v>Low</v>
      </c>
      <c r="N1233" s="1">
        <v>44250</v>
      </c>
      <c r="O1233" s="1" t="str">
        <f>IF(YEAR(Table1[[#This Row],[customer_since]])&gt;=2023, "New",IF(YEAR(Table1[[#This Row],[customer_since]])&gt;=2021, "Medium", "Long term"))</f>
        <v>Medium</v>
      </c>
      <c r="P1233">
        <v>31</v>
      </c>
      <c r="Q1233" t="str">
        <f t="shared" si="78"/>
        <v>Low</v>
      </c>
      <c r="R1233">
        <v>0.24</v>
      </c>
      <c r="S1233" t="str">
        <f t="shared" si="79"/>
        <v>Medium</v>
      </c>
    </row>
    <row r="1234" spans="1:19" x14ac:dyDescent="0.35">
      <c r="A1234" t="s">
        <v>848</v>
      </c>
      <c r="B1234">
        <v>46</v>
      </c>
      <c r="C1234" t="str">
        <f t="shared" si="76"/>
        <v>46-55</v>
      </c>
      <c r="D1234" t="s">
        <v>14</v>
      </c>
      <c r="E1234" t="s">
        <v>37</v>
      </c>
      <c r="G1234">
        <v>7</v>
      </c>
      <c r="H1234">
        <f>Table1[[#This Row],[total_orders]]*Table1[[#This Row],[avg_order_value]]</f>
        <v>0</v>
      </c>
      <c r="I1234">
        <v>131</v>
      </c>
      <c r="J1234">
        <v>0</v>
      </c>
      <c r="K1234" t="s">
        <v>40</v>
      </c>
      <c r="L1234">
        <v>72.599999999999994</v>
      </c>
      <c r="M1234" t="str">
        <f t="shared" si="77"/>
        <v>High</v>
      </c>
      <c r="N1234" s="1">
        <v>44152</v>
      </c>
      <c r="O1234" s="1" t="str">
        <f>IF(YEAR(Table1[[#This Row],[customer_since]])&gt;=2023, "New",IF(YEAR(Table1[[#This Row],[customer_since]])&gt;=2021, "Medium", "Long term"))</f>
        <v>Long term</v>
      </c>
      <c r="P1234">
        <v>30</v>
      </c>
      <c r="Q1234" t="str">
        <f t="shared" si="78"/>
        <v>Low</v>
      </c>
      <c r="R1234">
        <v>0.34</v>
      </c>
      <c r="S1234" t="str">
        <f t="shared" si="79"/>
        <v>Medium</v>
      </c>
    </row>
    <row r="1235" spans="1:19" x14ac:dyDescent="0.35">
      <c r="A1235" t="s">
        <v>613</v>
      </c>
      <c r="B1235">
        <v>63</v>
      </c>
      <c r="C1235" t="str">
        <f t="shared" si="76"/>
        <v>55-65</v>
      </c>
      <c r="D1235" t="s">
        <v>21</v>
      </c>
      <c r="E1235" t="s">
        <v>15</v>
      </c>
      <c r="F1235">
        <v>119.51</v>
      </c>
      <c r="G1235">
        <v>11</v>
      </c>
      <c r="H1235">
        <f>Table1[[#This Row],[total_orders]]*Table1[[#This Row],[avg_order_value]]</f>
        <v>1314.6100000000001</v>
      </c>
      <c r="I1235">
        <v>87</v>
      </c>
      <c r="J1235">
        <v>0</v>
      </c>
      <c r="K1235" t="s">
        <v>40</v>
      </c>
      <c r="L1235">
        <v>1.9</v>
      </c>
      <c r="M1235" t="str">
        <f t="shared" si="77"/>
        <v>Low</v>
      </c>
      <c r="N1235" s="1">
        <v>44233</v>
      </c>
      <c r="O1235" s="1" t="str">
        <f>IF(YEAR(Table1[[#This Row],[customer_since]])&gt;=2023, "New",IF(YEAR(Table1[[#This Row],[customer_since]])&gt;=2021, "Medium", "Long term"))</f>
        <v>Medium</v>
      </c>
      <c r="P1235">
        <v>30</v>
      </c>
      <c r="Q1235" t="str">
        <f t="shared" si="78"/>
        <v>Low</v>
      </c>
      <c r="R1235">
        <v>0.32</v>
      </c>
      <c r="S1235" t="str">
        <f t="shared" si="79"/>
        <v>Medium</v>
      </c>
    </row>
    <row r="1236" spans="1:19" x14ac:dyDescent="0.35">
      <c r="A1236" t="s">
        <v>2800</v>
      </c>
      <c r="B1236">
        <v>66</v>
      </c>
      <c r="C1236" t="str">
        <f t="shared" si="76"/>
        <v>66-69</v>
      </c>
      <c r="D1236" t="s">
        <v>14</v>
      </c>
      <c r="E1236" t="s">
        <v>18</v>
      </c>
      <c r="F1236">
        <v>149.04</v>
      </c>
      <c r="G1236">
        <v>14</v>
      </c>
      <c r="H1236">
        <f>Table1[[#This Row],[total_orders]]*Table1[[#This Row],[avg_order_value]]</f>
        <v>2086.56</v>
      </c>
      <c r="I1236">
        <v>35</v>
      </c>
      <c r="J1236">
        <v>0</v>
      </c>
      <c r="K1236" t="s">
        <v>16</v>
      </c>
      <c r="L1236">
        <v>76.599999999999994</v>
      </c>
      <c r="M1236" t="str">
        <f t="shared" si="77"/>
        <v>High</v>
      </c>
      <c r="N1236" s="1">
        <v>44485</v>
      </c>
      <c r="O1236" s="1" t="str">
        <f>IF(YEAR(Table1[[#This Row],[customer_since]])&gt;=2023, "New",IF(YEAR(Table1[[#This Row],[customer_since]])&gt;=2021, "Medium", "Long term"))</f>
        <v>Medium</v>
      </c>
      <c r="P1236">
        <v>22</v>
      </c>
      <c r="Q1236" t="str">
        <f t="shared" si="78"/>
        <v>Low</v>
      </c>
      <c r="R1236">
        <v>0.39</v>
      </c>
      <c r="S1236" t="str">
        <f t="shared" si="79"/>
        <v>Medium</v>
      </c>
    </row>
    <row r="1237" spans="1:19" x14ac:dyDescent="0.35">
      <c r="A1237" t="s">
        <v>1824</v>
      </c>
      <c r="B1237">
        <v>71</v>
      </c>
      <c r="C1237" t="str">
        <f t="shared" si="76"/>
        <v>66-69</v>
      </c>
      <c r="D1237" t="s">
        <v>21</v>
      </c>
      <c r="E1237" t="s">
        <v>18</v>
      </c>
      <c r="F1237">
        <v>323.35000000000002</v>
      </c>
      <c r="G1237">
        <v>7</v>
      </c>
      <c r="H1237">
        <f>Table1[[#This Row],[total_orders]]*Table1[[#This Row],[avg_order_value]]</f>
        <v>2263.4500000000003</v>
      </c>
      <c r="I1237">
        <v>357</v>
      </c>
      <c r="J1237">
        <v>0</v>
      </c>
      <c r="K1237" t="s">
        <v>16</v>
      </c>
      <c r="L1237">
        <v>46.2</v>
      </c>
      <c r="M1237" t="str">
        <f t="shared" si="77"/>
        <v>Medium</v>
      </c>
      <c r="N1237" s="1">
        <v>45157</v>
      </c>
      <c r="O1237" s="1" t="str">
        <f>IF(YEAR(Table1[[#This Row],[customer_since]])&gt;=2023, "New",IF(YEAR(Table1[[#This Row],[customer_since]])&gt;=2021, "Medium", "Long term"))</f>
        <v>New</v>
      </c>
      <c r="P1237">
        <v>93</v>
      </c>
      <c r="Q1237" t="str">
        <f t="shared" si="78"/>
        <v>High</v>
      </c>
      <c r="R1237">
        <v>0.08</v>
      </c>
      <c r="S1237" t="str">
        <f t="shared" si="79"/>
        <v>Low</v>
      </c>
    </row>
    <row r="1238" spans="1:19" x14ac:dyDescent="0.35">
      <c r="A1238" t="s">
        <v>1824</v>
      </c>
      <c r="B1238">
        <v>48</v>
      </c>
      <c r="C1238" t="str">
        <f t="shared" si="76"/>
        <v>46-55</v>
      </c>
      <c r="D1238" t="s">
        <v>21</v>
      </c>
      <c r="E1238" t="s">
        <v>50</v>
      </c>
      <c r="F1238">
        <v>239.18</v>
      </c>
      <c r="G1238">
        <v>6</v>
      </c>
      <c r="H1238">
        <f>Table1[[#This Row],[total_orders]]*Table1[[#This Row],[avg_order_value]]</f>
        <v>1435.08</v>
      </c>
      <c r="I1238">
        <v>232</v>
      </c>
      <c r="J1238">
        <v>0</v>
      </c>
      <c r="K1238" t="s">
        <v>23</v>
      </c>
      <c r="L1238">
        <v>13.4</v>
      </c>
      <c r="M1238" t="str">
        <f t="shared" si="77"/>
        <v>Low</v>
      </c>
      <c r="N1238" s="1">
        <v>44617</v>
      </c>
      <c r="O1238" s="1" t="str">
        <f>IF(YEAR(Table1[[#This Row],[customer_since]])&gt;=2023, "New",IF(YEAR(Table1[[#This Row],[customer_since]])&gt;=2021, "Medium", "Long term"))</f>
        <v>Medium</v>
      </c>
      <c r="P1238">
        <v>13</v>
      </c>
      <c r="Q1238" t="str">
        <f t="shared" si="78"/>
        <v>Low</v>
      </c>
      <c r="R1238">
        <v>0.11</v>
      </c>
      <c r="S1238" t="str">
        <f t="shared" si="79"/>
        <v>Low</v>
      </c>
    </row>
    <row r="1239" spans="1:19" x14ac:dyDescent="0.35">
      <c r="A1239" t="s">
        <v>3403</v>
      </c>
      <c r="B1239">
        <v>18</v>
      </c>
      <c r="C1239" t="str">
        <f t="shared" si="76"/>
        <v>18-25</v>
      </c>
      <c r="D1239" t="s">
        <v>14</v>
      </c>
      <c r="E1239" t="s">
        <v>37</v>
      </c>
      <c r="F1239">
        <v>115.74</v>
      </c>
      <c r="G1239">
        <v>10</v>
      </c>
      <c r="H1239">
        <f>Table1[[#This Row],[total_orders]]*Table1[[#This Row],[avg_order_value]]</f>
        <v>1157.3999999999999</v>
      </c>
      <c r="I1239">
        <v>133</v>
      </c>
      <c r="J1239">
        <v>0</v>
      </c>
      <c r="K1239" t="s">
        <v>23</v>
      </c>
      <c r="L1239">
        <v>39.299999999999997</v>
      </c>
      <c r="M1239" t="str">
        <f t="shared" si="77"/>
        <v>Medium</v>
      </c>
      <c r="N1239" s="1">
        <v>45688</v>
      </c>
      <c r="O1239" s="1" t="str">
        <f>IF(YEAR(Table1[[#This Row],[customer_since]])&gt;=2023, "New",IF(YEAR(Table1[[#This Row],[customer_since]])&gt;=2021, "Medium", "Long term"))</f>
        <v>New</v>
      </c>
      <c r="P1239">
        <v>92</v>
      </c>
      <c r="Q1239" t="str">
        <f t="shared" si="78"/>
        <v>High</v>
      </c>
      <c r="R1239">
        <v>0.19</v>
      </c>
      <c r="S1239" t="str">
        <f t="shared" si="79"/>
        <v>Low</v>
      </c>
    </row>
    <row r="1240" spans="1:19" x14ac:dyDescent="0.35">
      <c r="A1240" t="s">
        <v>1009</v>
      </c>
      <c r="B1240">
        <v>35</v>
      </c>
      <c r="C1240" t="str">
        <f t="shared" si="76"/>
        <v>26-35</v>
      </c>
      <c r="D1240" t="s">
        <v>21</v>
      </c>
      <c r="E1240" t="s">
        <v>52</v>
      </c>
      <c r="F1240">
        <v>97.22</v>
      </c>
      <c r="G1240">
        <v>15</v>
      </c>
      <c r="H1240">
        <f>Table1[[#This Row],[total_orders]]*Table1[[#This Row],[avg_order_value]]</f>
        <v>1458.3</v>
      </c>
      <c r="I1240">
        <v>82</v>
      </c>
      <c r="J1240">
        <v>0</v>
      </c>
      <c r="K1240" t="s">
        <v>40</v>
      </c>
      <c r="L1240">
        <v>41.4</v>
      </c>
      <c r="M1240" t="str">
        <f t="shared" si="77"/>
        <v>Medium</v>
      </c>
      <c r="N1240" s="1">
        <v>44187</v>
      </c>
      <c r="O1240" s="1" t="str">
        <f>IF(YEAR(Table1[[#This Row],[customer_since]])&gt;=2023, "New",IF(YEAR(Table1[[#This Row],[customer_since]])&gt;=2021, "Medium", "Long term"))</f>
        <v>Long term</v>
      </c>
      <c r="P1240">
        <v>36</v>
      </c>
      <c r="Q1240" t="str">
        <f t="shared" si="78"/>
        <v>Medium</v>
      </c>
      <c r="R1240">
        <v>0.42</v>
      </c>
      <c r="S1240" t="str">
        <f t="shared" si="79"/>
        <v>Medium</v>
      </c>
    </row>
    <row r="1241" spans="1:19" x14ac:dyDescent="0.35">
      <c r="A1241" t="s">
        <v>264</v>
      </c>
      <c r="B1241">
        <v>74</v>
      </c>
      <c r="C1241" t="str">
        <f t="shared" si="76"/>
        <v>66-69</v>
      </c>
      <c r="D1241" t="s">
        <v>21</v>
      </c>
      <c r="E1241" t="s">
        <v>22</v>
      </c>
      <c r="F1241">
        <v>124.26</v>
      </c>
      <c r="G1241">
        <v>8</v>
      </c>
      <c r="H1241">
        <f>Table1[[#This Row],[total_orders]]*Table1[[#This Row],[avg_order_value]]</f>
        <v>994.08</v>
      </c>
      <c r="I1241">
        <v>34</v>
      </c>
      <c r="J1241">
        <v>0</v>
      </c>
      <c r="K1241" t="s">
        <v>16</v>
      </c>
      <c r="L1241">
        <v>16.899999999999999</v>
      </c>
      <c r="M1241" t="str">
        <f t="shared" si="77"/>
        <v>Low</v>
      </c>
      <c r="N1241" s="1">
        <v>45193</v>
      </c>
      <c r="O1241" s="1" t="str">
        <f>IF(YEAR(Table1[[#This Row],[customer_since]])&gt;=2023, "New",IF(YEAR(Table1[[#This Row],[customer_since]])&gt;=2021, "Medium", "Long term"))</f>
        <v>New</v>
      </c>
      <c r="P1241">
        <v>20</v>
      </c>
      <c r="Q1241" t="str">
        <f t="shared" si="78"/>
        <v>Low</v>
      </c>
      <c r="R1241">
        <v>0.16</v>
      </c>
      <c r="S1241" t="str">
        <f t="shared" si="79"/>
        <v>Low</v>
      </c>
    </row>
    <row r="1242" spans="1:19" x14ac:dyDescent="0.35">
      <c r="A1242" t="s">
        <v>1480</v>
      </c>
      <c r="B1242">
        <v>56</v>
      </c>
      <c r="C1242" t="str">
        <f t="shared" si="76"/>
        <v>55-65</v>
      </c>
      <c r="D1242" t="s">
        <v>21</v>
      </c>
      <c r="E1242" t="s">
        <v>52</v>
      </c>
      <c r="F1242">
        <v>180.36</v>
      </c>
      <c r="G1242">
        <v>8</v>
      </c>
      <c r="H1242">
        <f>Table1[[#This Row],[total_orders]]*Table1[[#This Row],[avg_order_value]]</f>
        <v>1442.88</v>
      </c>
      <c r="I1242">
        <v>34</v>
      </c>
      <c r="J1242">
        <v>1</v>
      </c>
      <c r="K1242" t="s">
        <v>16</v>
      </c>
      <c r="L1242">
        <v>0</v>
      </c>
      <c r="M1242" t="str">
        <f t="shared" si="77"/>
        <v>Low</v>
      </c>
      <c r="N1242" s="1">
        <v>44470</v>
      </c>
      <c r="O1242" s="1" t="str">
        <f>IF(YEAR(Table1[[#This Row],[customer_since]])&gt;=2023, "New",IF(YEAR(Table1[[#This Row],[customer_since]])&gt;=2021, "Medium", "Long term"))</f>
        <v>Medium</v>
      </c>
      <c r="P1242">
        <v>25</v>
      </c>
      <c r="Q1242" t="str">
        <f t="shared" si="78"/>
        <v>Low</v>
      </c>
      <c r="R1242">
        <v>0.18</v>
      </c>
      <c r="S1242" t="str">
        <f t="shared" si="79"/>
        <v>Low</v>
      </c>
    </row>
    <row r="1243" spans="1:19" x14ac:dyDescent="0.35">
      <c r="A1243" t="s">
        <v>867</v>
      </c>
      <c r="B1243">
        <v>27</v>
      </c>
      <c r="C1243" t="str">
        <f t="shared" si="76"/>
        <v>26-35</v>
      </c>
      <c r="D1243" t="s">
        <v>21</v>
      </c>
      <c r="E1243" t="s">
        <v>15</v>
      </c>
      <c r="F1243">
        <v>59.9</v>
      </c>
      <c r="G1243">
        <v>9</v>
      </c>
      <c r="H1243">
        <f>Table1[[#This Row],[total_orders]]*Table1[[#This Row],[avg_order_value]]</f>
        <v>539.1</v>
      </c>
      <c r="I1243">
        <v>198</v>
      </c>
      <c r="J1243">
        <v>0</v>
      </c>
      <c r="K1243" t="s">
        <v>29</v>
      </c>
      <c r="L1243">
        <v>11.2</v>
      </c>
      <c r="M1243" t="str">
        <f t="shared" si="77"/>
        <v>Low</v>
      </c>
      <c r="N1243" s="1">
        <v>44911</v>
      </c>
      <c r="O1243" s="1" t="str">
        <f>IF(YEAR(Table1[[#This Row],[customer_since]])&gt;=2023, "New",IF(YEAR(Table1[[#This Row],[customer_since]])&gt;=2021, "Medium", "Long term"))</f>
        <v>Medium</v>
      </c>
      <c r="P1243">
        <v>87</v>
      </c>
      <c r="Q1243" t="str">
        <f t="shared" si="78"/>
        <v>High</v>
      </c>
      <c r="R1243">
        <v>0.34</v>
      </c>
      <c r="S1243" t="str">
        <f t="shared" si="79"/>
        <v>Medium</v>
      </c>
    </row>
    <row r="1244" spans="1:19" x14ac:dyDescent="0.35">
      <c r="A1244" t="s">
        <v>867</v>
      </c>
      <c r="B1244">
        <v>25</v>
      </c>
      <c r="C1244" t="str">
        <f t="shared" si="76"/>
        <v>18-25</v>
      </c>
      <c r="D1244" t="s">
        <v>14</v>
      </c>
      <c r="E1244" t="s">
        <v>15</v>
      </c>
      <c r="F1244">
        <v>142.97999999999999</v>
      </c>
      <c r="G1244">
        <v>12</v>
      </c>
      <c r="H1244">
        <f>Table1[[#This Row],[total_orders]]*Table1[[#This Row],[avg_order_value]]</f>
        <v>1715.7599999999998</v>
      </c>
      <c r="I1244">
        <v>105</v>
      </c>
      <c r="J1244">
        <v>0</v>
      </c>
      <c r="K1244" t="s">
        <v>16</v>
      </c>
      <c r="L1244">
        <v>94.1</v>
      </c>
      <c r="M1244" t="str">
        <f t="shared" si="77"/>
        <v>High</v>
      </c>
      <c r="N1244" s="1">
        <v>44921</v>
      </c>
      <c r="O1244" s="1" t="str">
        <f>IF(YEAR(Table1[[#This Row],[customer_since]])&gt;=2023, "New",IF(YEAR(Table1[[#This Row],[customer_since]])&gt;=2021, "Medium", "Long term"))</f>
        <v>Medium</v>
      </c>
      <c r="P1244">
        <v>35</v>
      </c>
      <c r="Q1244" t="str">
        <f t="shared" si="78"/>
        <v>Medium</v>
      </c>
      <c r="R1244">
        <v>0.21</v>
      </c>
      <c r="S1244" t="str">
        <f t="shared" si="79"/>
        <v>Medium</v>
      </c>
    </row>
    <row r="1245" spans="1:19" x14ac:dyDescent="0.35">
      <c r="A1245" t="s">
        <v>299</v>
      </c>
      <c r="B1245">
        <v>34</v>
      </c>
      <c r="C1245" t="str">
        <f t="shared" si="76"/>
        <v>26-35</v>
      </c>
      <c r="D1245" t="s">
        <v>14</v>
      </c>
      <c r="E1245" t="s">
        <v>50</v>
      </c>
      <c r="F1245">
        <v>159.80000000000001</v>
      </c>
      <c r="G1245">
        <v>9</v>
      </c>
      <c r="H1245">
        <f>Table1[[#This Row],[total_orders]]*Table1[[#This Row],[avg_order_value]]</f>
        <v>1438.2</v>
      </c>
      <c r="I1245">
        <v>339</v>
      </c>
      <c r="J1245">
        <v>0</v>
      </c>
      <c r="K1245" t="s">
        <v>19</v>
      </c>
      <c r="L1245">
        <v>31.7</v>
      </c>
      <c r="M1245" t="str">
        <f t="shared" si="77"/>
        <v>Medium</v>
      </c>
      <c r="N1245" s="1">
        <v>44286</v>
      </c>
      <c r="O1245" s="1" t="str">
        <f>IF(YEAR(Table1[[#This Row],[customer_since]])&gt;=2023, "New",IF(YEAR(Table1[[#This Row],[customer_since]])&gt;=2021, "Medium", "Long term"))</f>
        <v>Medium</v>
      </c>
      <c r="P1245">
        <v>31</v>
      </c>
      <c r="Q1245" t="str">
        <f t="shared" si="78"/>
        <v>Low</v>
      </c>
      <c r="R1245">
        <v>0.18</v>
      </c>
      <c r="S1245" t="str">
        <f t="shared" si="79"/>
        <v>Low</v>
      </c>
    </row>
    <row r="1246" spans="1:19" x14ac:dyDescent="0.35">
      <c r="A1246" t="s">
        <v>2544</v>
      </c>
      <c r="B1246">
        <v>35</v>
      </c>
      <c r="C1246" t="str">
        <f t="shared" si="76"/>
        <v>26-35</v>
      </c>
      <c r="D1246" t="s">
        <v>14</v>
      </c>
      <c r="E1246" t="s">
        <v>18</v>
      </c>
      <c r="F1246">
        <v>113.06</v>
      </c>
      <c r="G1246">
        <v>11</v>
      </c>
      <c r="H1246">
        <f>Table1[[#This Row],[total_orders]]*Table1[[#This Row],[avg_order_value]]</f>
        <v>1243.6600000000001</v>
      </c>
      <c r="I1246">
        <v>140</v>
      </c>
      <c r="J1246">
        <v>0</v>
      </c>
      <c r="K1246" t="s">
        <v>19</v>
      </c>
      <c r="L1246">
        <v>1.9</v>
      </c>
      <c r="M1246" t="str">
        <f t="shared" si="77"/>
        <v>Low</v>
      </c>
      <c r="N1246" s="1">
        <v>44665</v>
      </c>
      <c r="O1246" s="1" t="str">
        <f>IF(YEAR(Table1[[#This Row],[customer_since]])&gt;=2023, "New",IF(YEAR(Table1[[#This Row],[customer_since]])&gt;=2021, "Medium", "Long term"))</f>
        <v>Medium</v>
      </c>
      <c r="P1246">
        <v>44</v>
      </c>
      <c r="Q1246" t="str">
        <f t="shared" si="78"/>
        <v>Medium</v>
      </c>
      <c r="R1246">
        <v>0.35</v>
      </c>
      <c r="S1246" t="str">
        <f t="shared" si="79"/>
        <v>Medium</v>
      </c>
    </row>
    <row r="1247" spans="1:19" x14ac:dyDescent="0.35">
      <c r="A1247" t="s">
        <v>2608</v>
      </c>
      <c r="B1247">
        <v>68</v>
      </c>
      <c r="C1247" t="str">
        <f t="shared" si="76"/>
        <v>66-69</v>
      </c>
      <c r="D1247" t="s">
        <v>14</v>
      </c>
      <c r="E1247" t="s">
        <v>18</v>
      </c>
      <c r="F1247">
        <v>79.349999999999994</v>
      </c>
      <c r="G1247">
        <v>11</v>
      </c>
      <c r="H1247">
        <f>Table1[[#This Row],[total_orders]]*Table1[[#This Row],[avg_order_value]]</f>
        <v>872.84999999999991</v>
      </c>
      <c r="I1247">
        <v>261</v>
      </c>
      <c r="J1247">
        <v>0</v>
      </c>
      <c r="K1247" t="s">
        <v>29</v>
      </c>
      <c r="L1247">
        <v>49.2</v>
      </c>
      <c r="M1247" t="str">
        <f t="shared" si="77"/>
        <v>Medium</v>
      </c>
      <c r="N1247" s="1">
        <v>44929</v>
      </c>
      <c r="O1247" s="1" t="str">
        <f>IF(YEAR(Table1[[#This Row],[customer_since]])&gt;=2023, "New",IF(YEAR(Table1[[#This Row],[customer_since]])&gt;=2021, "Medium", "Long term"))</f>
        <v>New</v>
      </c>
      <c r="P1247">
        <v>96</v>
      </c>
      <c r="Q1247" t="str">
        <f t="shared" si="78"/>
        <v>High</v>
      </c>
      <c r="R1247">
        <v>0.17</v>
      </c>
      <c r="S1247" t="str">
        <f t="shared" si="79"/>
        <v>Low</v>
      </c>
    </row>
    <row r="1248" spans="1:19" x14ac:dyDescent="0.35">
      <c r="A1248" t="s">
        <v>2608</v>
      </c>
      <c r="B1248">
        <v>30</v>
      </c>
      <c r="C1248" t="str">
        <f t="shared" si="76"/>
        <v>26-35</v>
      </c>
      <c r="D1248" t="s">
        <v>14</v>
      </c>
      <c r="E1248" t="s">
        <v>35</v>
      </c>
      <c r="F1248">
        <v>22.98</v>
      </c>
      <c r="G1248">
        <v>7</v>
      </c>
      <c r="H1248">
        <f>Table1[[#This Row],[total_orders]]*Table1[[#This Row],[avg_order_value]]</f>
        <v>160.86000000000001</v>
      </c>
      <c r="I1248">
        <v>261</v>
      </c>
      <c r="J1248">
        <v>0</v>
      </c>
      <c r="K1248" t="s">
        <v>40</v>
      </c>
      <c r="L1248">
        <v>80.099999999999994</v>
      </c>
      <c r="M1248" t="str">
        <f t="shared" si="77"/>
        <v>High</v>
      </c>
      <c r="N1248" s="1">
        <v>44328</v>
      </c>
      <c r="O1248" s="1" t="str">
        <f>IF(YEAR(Table1[[#This Row],[customer_since]])&gt;=2023, "New",IF(YEAR(Table1[[#This Row],[customer_since]])&gt;=2021, "Medium", "Long term"))</f>
        <v>Medium</v>
      </c>
      <c r="P1248">
        <v>76</v>
      </c>
      <c r="Q1248" t="str">
        <f t="shared" si="78"/>
        <v>High</v>
      </c>
      <c r="R1248">
        <v>0.1</v>
      </c>
      <c r="S1248" t="str">
        <f t="shared" si="79"/>
        <v>Low</v>
      </c>
    </row>
    <row r="1249" spans="1:19" x14ac:dyDescent="0.35">
      <c r="A1249" t="s">
        <v>806</v>
      </c>
      <c r="B1249">
        <v>31</v>
      </c>
      <c r="C1249" t="str">
        <f t="shared" si="76"/>
        <v>26-35</v>
      </c>
      <c r="D1249" t="s">
        <v>14</v>
      </c>
      <c r="E1249" t="s">
        <v>22</v>
      </c>
      <c r="G1249">
        <v>13</v>
      </c>
      <c r="H1249">
        <f>Table1[[#This Row],[total_orders]]*Table1[[#This Row],[avg_order_value]]</f>
        <v>0</v>
      </c>
      <c r="I1249">
        <v>264</v>
      </c>
      <c r="J1249">
        <v>0</v>
      </c>
      <c r="K1249" t="s">
        <v>40</v>
      </c>
      <c r="L1249">
        <v>51.7</v>
      </c>
      <c r="M1249" t="str">
        <f t="shared" si="77"/>
        <v>High</v>
      </c>
      <c r="N1249" s="1">
        <v>45769</v>
      </c>
      <c r="O1249" s="1" t="str">
        <f>IF(YEAR(Table1[[#This Row],[customer_since]])&gt;=2023, "New",IF(YEAR(Table1[[#This Row],[customer_since]])&gt;=2021, "Medium", "Long term"))</f>
        <v>New</v>
      </c>
      <c r="P1249">
        <v>22</v>
      </c>
      <c r="Q1249" t="str">
        <f t="shared" si="78"/>
        <v>Low</v>
      </c>
      <c r="R1249">
        <v>0.28999999999999998</v>
      </c>
      <c r="S1249" t="str">
        <f t="shared" si="79"/>
        <v>Medium</v>
      </c>
    </row>
    <row r="1250" spans="1:19" x14ac:dyDescent="0.35">
      <c r="A1250" t="s">
        <v>2527</v>
      </c>
      <c r="B1250">
        <v>46</v>
      </c>
      <c r="C1250" t="str">
        <f t="shared" si="76"/>
        <v>46-55</v>
      </c>
      <c r="D1250" t="s">
        <v>21</v>
      </c>
      <c r="E1250" t="s">
        <v>50</v>
      </c>
      <c r="F1250">
        <v>39.81</v>
      </c>
      <c r="G1250">
        <v>13</v>
      </c>
      <c r="H1250">
        <f>Table1[[#This Row],[total_orders]]*Table1[[#This Row],[avg_order_value]]</f>
        <v>517.53</v>
      </c>
      <c r="I1250">
        <v>285</v>
      </c>
      <c r="J1250">
        <v>0</v>
      </c>
      <c r="K1250" t="s">
        <v>16</v>
      </c>
      <c r="L1250">
        <v>76.8</v>
      </c>
      <c r="M1250" t="str">
        <f t="shared" si="77"/>
        <v>High</v>
      </c>
      <c r="N1250" s="1">
        <v>44906</v>
      </c>
      <c r="O1250" s="1" t="str">
        <f>IF(YEAR(Table1[[#This Row],[customer_since]])&gt;=2023, "New",IF(YEAR(Table1[[#This Row],[customer_since]])&gt;=2021, "Medium", "Long term"))</f>
        <v>Medium</v>
      </c>
      <c r="P1250">
        <v>58</v>
      </c>
      <c r="Q1250" t="str">
        <f t="shared" si="78"/>
        <v>Medium</v>
      </c>
      <c r="R1250">
        <v>0.37</v>
      </c>
      <c r="S1250" t="str">
        <f t="shared" si="79"/>
        <v>Medium</v>
      </c>
    </row>
    <row r="1251" spans="1:19" x14ac:dyDescent="0.35">
      <c r="A1251" t="s">
        <v>2460</v>
      </c>
      <c r="B1251">
        <v>63</v>
      </c>
      <c r="C1251" t="str">
        <f t="shared" si="76"/>
        <v>55-65</v>
      </c>
      <c r="D1251" t="s">
        <v>25</v>
      </c>
      <c r="E1251" t="s">
        <v>15</v>
      </c>
      <c r="F1251">
        <v>54.27</v>
      </c>
      <c r="G1251">
        <v>7</v>
      </c>
      <c r="H1251">
        <f>Table1[[#This Row],[total_orders]]*Table1[[#This Row],[avg_order_value]]</f>
        <v>379.89000000000004</v>
      </c>
      <c r="I1251">
        <v>207</v>
      </c>
      <c r="J1251">
        <v>0</v>
      </c>
      <c r="K1251" t="s">
        <v>23</v>
      </c>
      <c r="L1251">
        <v>7.7</v>
      </c>
      <c r="M1251" t="str">
        <f t="shared" si="77"/>
        <v>Low</v>
      </c>
      <c r="N1251" s="1">
        <v>45511</v>
      </c>
      <c r="O1251" s="1" t="str">
        <f>IF(YEAR(Table1[[#This Row],[customer_since]])&gt;=2023, "New",IF(YEAR(Table1[[#This Row],[customer_since]])&gt;=2021, "Medium", "Long term"))</f>
        <v>New</v>
      </c>
      <c r="P1251">
        <v>86</v>
      </c>
      <c r="Q1251" t="str">
        <f t="shared" si="78"/>
        <v>High</v>
      </c>
      <c r="R1251">
        <v>0.39</v>
      </c>
      <c r="S1251" t="str">
        <f t="shared" si="79"/>
        <v>Medium</v>
      </c>
    </row>
    <row r="1252" spans="1:19" x14ac:dyDescent="0.35">
      <c r="A1252" t="s">
        <v>3736</v>
      </c>
      <c r="B1252">
        <v>31</v>
      </c>
      <c r="C1252" t="str">
        <f t="shared" si="76"/>
        <v>26-35</v>
      </c>
      <c r="D1252" t="s">
        <v>14</v>
      </c>
      <c r="E1252" t="s">
        <v>15</v>
      </c>
      <c r="F1252">
        <v>107.23</v>
      </c>
      <c r="G1252">
        <v>6</v>
      </c>
      <c r="H1252">
        <f>Table1[[#This Row],[total_orders]]*Table1[[#This Row],[avg_order_value]]</f>
        <v>643.38</v>
      </c>
      <c r="I1252">
        <v>329</v>
      </c>
      <c r="J1252">
        <v>0</v>
      </c>
      <c r="K1252" t="s">
        <v>40</v>
      </c>
      <c r="L1252">
        <v>79.3</v>
      </c>
      <c r="M1252" t="str">
        <f t="shared" si="77"/>
        <v>High</v>
      </c>
      <c r="N1252" s="1">
        <v>44696</v>
      </c>
      <c r="O1252" s="1" t="str">
        <f>IF(YEAR(Table1[[#This Row],[customer_since]])&gt;=2023, "New",IF(YEAR(Table1[[#This Row],[customer_since]])&gt;=2021, "Medium", "Long term"))</f>
        <v>Medium</v>
      </c>
      <c r="P1252">
        <v>2</v>
      </c>
      <c r="Q1252" t="str">
        <f t="shared" si="78"/>
        <v>Low</v>
      </c>
      <c r="R1252">
        <v>0.09</v>
      </c>
      <c r="S1252" t="str">
        <f t="shared" si="79"/>
        <v>Low</v>
      </c>
    </row>
    <row r="1253" spans="1:19" x14ac:dyDescent="0.35">
      <c r="A1253" t="s">
        <v>3509</v>
      </c>
      <c r="B1253">
        <v>26</v>
      </c>
      <c r="C1253" t="str">
        <f t="shared" si="76"/>
        <v>26-35</v>
      </c>
      <c r="D1253" t="s">
        <v>21</v>
      </c>
      <c r="E1253" t="s">
        <v>22</v>
      </c>
      <c r="F1253">
        <v>131.13</v>
      </c>
      <c r="G1253">
        <v>10</v>
      </c>
      <c r="H1253">
        <f>Table1[[#This Row],[total_orders]]*Table1[[#This Row],[avg_order_value]]</f>
        <v>1311.3</v>
      </c>
      <c r="I1253">
        <v>148</v>
      </c>
      <c r="J1253">
        <v>0</v>
      </c>
      <c r="K1253" t="s">
        <v>40</v>
      </c>
      <c r="L1253">
        <v>77</v>
      </c>
      <c r="M1253" t="str">
        <f t="shared" si="77"/>
        <v>High</v>
      </c>
      <c r="N1253" s="1">
        <v>45078</v>
      </c>
      <c r="O1253" s="1" t="str">
        <f>IF(YEAR(Table1[[#This Row],[customer_since]])&gt;=2023, "New",IF(YEAR(Table1[[#This Row],[customer_since]])&gt;=2021, "Medium", "Long term"))</f>
        <v>New</v>
      </c>
      <c r="P1253">
        <v>39</v>
      </c>
      <c r="Q1253" t="str">
        <f t="shared" si="78"/>
        <v>Medium</v>
      </c>
      <c r="R1253">
        <v>0.2</v>
      </c>
      <c r="S1253" t="str">
        <f t="shared" si="79"/>
        <v>Low</v>
      </c>
    </row>
    <row r="1254" spans="1:19" x14ac:dyDescent="0.35">
      <c r="A1254" t="s">
        <v>2712</v>
      </c>
      <c r="B1254">
        <v>68</v>
      </c>
      <c r="C1254" t="str">
        <f t="shared" si="76"/>
        <v>66-69</v>
      </c>
      <c r="D1254" t="s">
        <v>14</v>
      </c>
      <c r="E1254" t="s">
        <v>37</v>
      </c>
      <c r="F1254">
        <v>125.62</v>
      </c>
      <c r="G1254">
        <v>9</v>
      </c>
      <c r="H1254">
        <f>Table1[[#This Row],[total_orders]]*Table1[[#This Row],[avg_order_value]]</f>
        <v>1130.58</v>
      </c>
      <c r="I1254">
        <v>272</v>
      </c>
      <c r="J1254">
        <v>0</v>
      </c>
      <c r="K1254" t="s">
        <v>19</v>
      </c>
      <c r="L1254">
        <v>45.4</v>
      </c>
      <c r="M1254" t="str">
        <f t="shared" si="77"/>
        <v>Medium</v>
      </c>
      <c r="N1254" s="1">
        <v>44237</v>
      </c>
      <c r="O1254" s="1" t="str">
        <f>IF(YEAR(Table1[[#This Row],[customer_since]])&gt;=2023, "New",IF(YEAR(Table1[[#This Row],[customer_since]])&gt;=2021, "Medium", "Long term"))</f>
        <v>Medium</v>
      </c>
      <c r="P1254">
        <v>38</v>
      </c>
      <c r="Q1254" t="str">
        <f t="shared" si="78"/>
        <v>Medium</v>
      </c>
      <c r="R1254">
        <v>0.1</v>
      </c>
      <c r="S1254" t="str">
        <f t="shared" si="79"/>
        <v>Low</v>
      </c>
    </row>
    <row r="1255" spans="1:19" x14ac:dyDescent="0.35">
      <c r="A1255" t="s">
        <v>2712</v>
      </c>
      <c r="B1255">
        <v>54</v>
      </c>
      <c r="C1255" t="str">
        <f t="shared" si="76"/>
        <v>46-55</v>
      </c>
      <c r="D1255" t="s">
        <v>21</v>
      </c>
      <c r="E1255" t="s">
        <v>18</v>
      </c>
      <c r="F1255">
        <v>31.97</v>
      </c>
      <c r="G1255">
        <v>7</v>
      </c>
      <c r="H1255">
        <f>Table1[[#This Row],[total_orders]]*Table1[[#This Row],[avg_order_value]]</f>
        <v>223.79</v>
      </c>
      <c r="I1255">
        <v>264</v>
      </c>
      <c r="J1255">
        <v>0</v>
      </c>
      <c r="K1255" t="s">
        <v>29</v>
      </c>
      <c r="L1255">
        <v>89</v>
      </c>
      <c r="M1255" t="str">
        <f t="shared" si="77"/>
        <v>High</v>
      </c>
      <c r="N1255" s="1">
        <v>44901</v>
      </c>
      <c r="O1255" s="1" t="str">
        <f>IF(YEAR(Table1[[#This Row],[customer_since]])&gt;=2023, "New",IF(YEAR(Table1[[#This Row],[customer_since]])&gt;=2021, "Medium", "Long term"))</f>
        <v>Medium</v>
      </c>
      <c r="P1255">
        <v>41</v>
      </c>
      <c r="Q1255" t="str">
        <f t="shared" si="78"/>
        <v>Medium</v>
      </c>
      <c r="R1255">
        <v>0.12</v>
      </c>
      <c r="S1255" t="str">
        <f t="shared" si="79"/>
        <v>Low</v>
      </c>
    </row>
    <row r="1256" spans="1:19" x14ac:dyDescent="0.35">
      <c r="A1256" t="s">
        <v>2394</v>
      </c>
      <c r="B1256">
        <v>74</v>
      </c>
      <c r="C1256" t="str">
        <f t="shared" si="76"/>
        <v>66-69</v>
      </c>
      <c r="D1256" t="s">
        <v>14</v>
      </c>
      <c r="E1256" t="s">
        <v>22</v>
      </c>
      <c r="F1256">
        <v>76.64</v>
      </c>
      <c r="G1256">
        <v>9</v>
      </c>
      <c r="H1256">
        <f>Table1[[#This Row],[total_orders]]*Table1[[#This Row],[avg_order_value]]</f>
        <v>689.76</v>
      </c>
      <c r="I1256">
        <v>233</v>
      </c>
      <c r="J1256">
        <v>0</v>
      </c>
      <c r="K1256" t="s">
        <v>19</v>
      </c>
      <c r="L1256">
        <v>45.7</v>
      </c>
      <c r="M1256" t="str">
        <f t="shared" si="77"/>
        <v>Medium</v>
      </c>
      <c r="N1256" s="1">
        <v>45493</v>
      </c>
      <c r="O1256" s="1" t="str">
        <f>IF(YEAR(Table1[[#This Row],[customer_since]])&gt;=2023, "New",IF(YEAR(Table1[[#This Row],[customer_since]])&gt;=2021, "Medium", "Long term"))</f>
        <v>New</v>
      </c>
      <c r="P1256">
        <v>59</v>
      </c>
      <c r="Q1256" t="str">
        <f t="shared" si="78"/>
        <v>Medium</v>
      </c>
      <c r="R1256">
        <v>0.15</v>
      </c>
      <c r="S1256" t="str">
        <f t="shared" si="79"/>
        <v>Low</v>
      </c>
    </row>
    <row r="1257" spans="1:19" x14ac:dyDescent="0.35">
      <c r="A1257" t="s">
        <v>3567</v>
      </c>
      <c r="B1257">
        <v>63</v>
      </c>
      <c r="C1257" t="str">
        <f t="shared" si="76"/>
        <v>55-65</v>
      </c>
      <c r="D1257" t="s">
        <v>25</v>
      </c>
      <c r="E1257" t="s">
        <v>52</v>
      </c>
      <c r="F1257">
        <v>338.37</v>
      </c>
      <c r="G1257">
        <v>13</v>
      </c>
      <c r="H1257">
        <f>Table1[[#This Row],[total_orders]]*Table1[[#This Row],[avg_order_value]]</f>
        <v>4398.8100000000004</v>
      </c>
      <c r="I1257">
        <v>253</v>
      </c>
      <c r="J1257">
        <v>0</v>
      </c>
      <c r="K1257" t="s">
        <v>40</v>
      </c>
      <c r="L1257">
        <v>0</v>
      </c>
      <c r="M1257" t="str">
        <f t="shared" si="77"/>
        <v>Low</v>
      </c>
      <c r="N1257" s="1">
        <v>44815</v>
      </c>
      <c r="O1257" s="1" t="str">
        <f>IF(YEAR(Table1[[#This Row],[customer_since]])&gt;=2023, "New",IF(YEAR(Table1[[#This Row],[customer_since]])&gt;=2021, "Medium", "Long term"))</f>
        <v>Medium</v>
      </c>
      <c r="P1257">
        <v>13</v>
      </c>
      <c r="Q1257" t="str">
        <f t="shared" si="78"/>
        <v>Low</v>
      </c>
      <c r="R1257">
        <v>0.33</v>
      </c>
      <c r="S1257" t="str">
        <f t="shared" si="79"/>
        <v>Medium</v>
      </c>
    </row>
    <row r="1258" spans="1:19" x14ac:dyDescent="0.35">
      <c r="A1258" t="s">
        <v>2734</v>
      </c>
      <c r="B1258">
        <v>50</v>
      </c>
      <c r="C1258" t="str">
        <f t="shared" si="76"/>
        <v>46-55</v>
      </c>
      <c r="D1258" t="s">
        <v>21</v>
      </c>
      <c r="E1258" t="s">
        <v>35</v>
      </c>
      <c r="F1258">
        <v>116.54</v>
      </c>
      <c r="G1258">
        <v>11</v>
      </c>
      <c r="H1258">
        <f>Table1[[#This Row],[total_orders]]*Table1[[#This Row],[avg_order_value]]</f>
        <v>1281.94</v>
      </c>
      <c r="I1258">
        <v>288</v>
      </c>
      <c r="J1258">
        <v>0</v>
      </c>
      <c r="K1258" t="s">
        <v>40</v>
      </c>
      <c r="L1258">
        <v>79.599999999999994</v>
      </c>
      <c r="M1258" t="str">
        <f t="shared" si="77"/>
        <v>High</v>
      </c>
      <c r="N1258" s="1">
        <v>44045</v>
      </c>
      <c r="O1258" s="1" t="str">
        <f>IF(YEAR(Table1[[#This Row],[customer_since]])&gt;=2023, "New",IF(YEAR(Table1[[#This Row],[customer_since]])&gt;=2021, "Medium", "Long term"))</f>
        <v>Long term</v>
      </c>
      <c r="P1258">
        <v>37</v>
      </c>
      <c r="Q1258" t="str">
        <f t="shared" si="78"/>
        <v>Medium</v>
      </c>
      <c r="R1258">
        <v>0.56000000000000005</v>
      </c>
      <c r="S1258" t="str">
        <f t="shared" si="79"/>
        <v>High</v>
      </c>
    </row>
    <row r="1259" spans="1:19" x14ac:dyDescent="0.35">
      <c r="A1259" t="s">
        <v>2734</v>
      </c>
      <c r="B1259">
        <v>30</v>
      </c>
      <c r="C1259" t="str">
        <f t="shared" si="76"/>
        <v>26-35</v>
      </c>
      <c r="D1259" t="s">
        <v>21</v>
      </c>
      <c r="E1259" t="s">
        <v>22</v>
      </c>
      <c r="F1259">
        <v>124.66</v>
      </c>
      <c r="G1259">
        <v>9</v>
      </c>
      <c r="H1259">
        <f>Table1[[#This Row],[total_orders]]*Table1[[#This Row],[avg_order_value]]</f>
        <v>1121.94</v>
      </c>
      <c r="I1259">
        <v>317</v>
      </c>
      <c r="J1259">
        <v>0</v>
      </c>
      <c r="K1259" t="s">
        <v>19</v>
      </c>
      <c r="L1259">
        <v>81.8</v>
      </c>
      <c r="M1259" t="str">
        <f t="shared" si="77"/>
        <v>High</v>
      </c>
      <c r="N1259" s="1">
        <v>45772</v>
      </c>
      <c r="O1259" s="1" t="str">
        <f>IF(YEAR(Table1[[#This Row],[customer_since]])&gt;=2023, "New",IF(YEAR(Table1[[#This Row],[customer_since]])&gt;=2021, "Medium", "Long term"))</f>
        <v>New</v>
      </c>
      <c r="P1259">
        <v>5</v>
      </c>
      <c r="Q1259" t="str">
        <f t="shared" si="78"/>
        <v>Low</v>
      </c>
      <c r="R1259">
        <v>0.28000000000000003</v>
      </c>
      <c r="S1259" t="str">
        <f t="shared" si="79"/>
        <v>Medium</v>
      </c>
    </row>
    <row r="1260" spans="1:19" x14ac:dyDescent="0.35">
      <c r="A1260" t="s">
        <v>2256</v>
      </c>
      <c r="B1260">
        <v>55</v>
      </c>
      <c r="C1260" t="str">
        <f t="shared" si="76"/>
        <v>46-55</v>
      </c>
      <c r="D1260" t="s">
        <v>21</v>
      </c>
      <c r="E1260" t="s">
        <v>50</v>
      </c>
      <c r="F1260">
        <v>70.760000000000005</v>
      </c>
      <c r="G1260">
        <v>10</v>
      </c>
      <c r="H1260">
        <f>Table1[[#This Row],[total_orders]]*Table1[[#This Row],[avg_order_value]]</f>
        <v>707.6</v>
      </c>
      <c r="I1260">
        <v>137</v>
      </c>
      <c r="J1260">
        <v>0</v>
      </c>
      <c r="K1260" t="s">
        <v>16</v>
      </c>
      <c r="L1260">
        <v>84.2</v>
      </c>
      <c r="M1260" t="str">
        <f t="shared" si="77"/>
        <v>High</v>
      </c>
      <c r="N1260" s="1">
        <v>45139</v>
      </c>
      <c r="O1260" s="1" t="str">
        <f>IF(YEAR(Table1[[#This Row],[customer_since]])&gt;=2023, "New",IF(YEAR(Table1[[#This Row],[customer_since]])&gt;=2021, "Medium", "Long term"))</f>
        <v>New</v>
      </c>
      <c r="P1260">
        <v>92</v>
      </c>
      <c r="Q1260" t="str">
        <f t="shared" si="78"/>
        <v>High</v>
      </c>
      <c r="R1260">
        <v>0.14000000000000001</v>
      </c>
      <c r="S1260" t="str">
        <f t="shared" si="79"/>
        <v>Low</v>
      </c>
    </row>
    <row r="1261" spans="1:19" x14ac:dyDescent="0.35">
      <c r="A1261" t="s">
        <v>2256</v>
      </c>
      <c r="B1261">
        <v>67</v>
      </c>
      <c r="C1261" t="str">
        <f t="shared" si="76"/>
        <v>66-69</v>
      </c>
      <c r="D1261" t="s">
        <v>21</v>
      </c>
      <c r="E1261" t="s">
        <v>35</v>
      </c>
      <c r="F1261">
        <v>83.24</v>
      </c>
      <c r="G1261">
        <v>7</v>
      </c>
      <c r="H1261">
        <f>Table1[[#This Row],[total_orders]]*Table1[[#This Row],[avg_order_value]]</f>
        <v>582.67999999999995</v>
      </c>
      <c r="I1261">
        <v>23</v>
      </c>
      <c r="J1261">
        <v>0</v>
      </c>
      <c r="K1261" t="s">
        <v>19</v>
      </c>
      <c r="L1261">
        <v>14.2</v>
      </c>
      <c r="M1261" t="str">
        <f t="shared" si="77"/>
        <v>Low</v>
      </c>
      <c r="N1261" s="1">
        <v>44492</v>
      </c>
      <c r="O1261" s="1" t="str">
        <f>IF(YEAR(Table1[[#This Row],[customer_since]])&gt;=2023, "New",IF(YEAR(Table1[[#This Row],[customer_since]])&gt;=2021, "Medium", "Long term"))</f>
        <v>Medium</v>
      </c>
      <c r="P1261">
        <v>11</v>
      </c>
      <c r="Q1261" t="str">
        <f t="shared" si="78"/>
        <v>Low</v>
      </c>
      <c r="R1261">
        <v>0.18</v>
      </c>
      <c r="S1261" t="str">
        <f t="shared" si="79"/>
        <v>Low</v>
      </c>
    </row>
    <row r="1262" spans="1:19" x14ac:dyDescent="0.35">
      <c r="A1262" t="s">
        <v>872</v>
      </c>
      <c r="B1262">
        <v>63</v>
      </c>
      <c r="C1262" t="str">
        <f t="shared" si="76"/>
        <v>55-65</v>
      </c>
      <c r="D1262" t="s">
        <v>21</v>
      </c>
      <c r="E1262" t="s">
        <v>44</v>
      </c>
      <c r="F1262">
        <v>201.33</v>
      </c>
      <c r="G1262">
        <v>10</v>
      </c>
      <c r="H1262">
        <f>Table1[[#This Row],[total_orders]]*Table1[[#This Row],[avg_order_value]]</f>
        <v>2013.3000000000002</v>
      </c>
      <c r="I1262">
        <v>328</v>
      </c>
      <c r="J1262">
        <v>1</v>
      </c>
      <c r="K1262" t="s">
        <v>29</v>
      </c>
      <c r="L1262">
        <v>73.7</v>
      </c>
      <c r="M1262" t="str">
        <f t="shared" si="77"/>
        <v>High</v>
      </c>
      <c r="N1262" s="1">
        <v>45546</v>
      </c>
      <c r="O1262" s="1" t="str">
        <f>IF(YEAR(Table1[[#This Row],[customer_since]])&gt;=2023, "New",IF(YEAR(Table1[[#This Row],[customer_since]])&gt;=2021, "Medium", "Long term"))</f>
        <v>New</v>
      </c>
      <c r="P1262">
        <v>80</v>
      </c>
      <c r="Q1262" t="str">
        <f t="shared" si="78"/>
        <v>High</v>
      </c>
      <c r="R1262">
        <v>0.02</v>
      </c>
      <c r="S1262" t="str">
        <f t="shared" si="79"/>
        <v>Low</v>
      </c>
    </row>
    <row r="1263" spans="1:19" x14ac:dyDescent="0.35">
      <c r="A1263" t="s">
        <v>1793</v>
      </c>
      <c r="B1263">
        <v>53</v>
      </c>
      <c r="C1263" t="str">
        <f t="shared" si="76"/>
        <v>46-55</v>
      </c>
      <c r="D1263" t="s">
        <v>14</v>
      </c>
      <c r="E1263" t="s">
        <v>18</v>
      </c>
      <c r="F1263">
        <v>80.25</v>
      </c>
      <c r="G1263">
        <v>8</v>
      </c>
      <c r="H1263">
        <f>Table1[[#This Row],[total_orders]]*Table1[[#This Row],[avg_order_value]]</f>
        <v>642</v>
      </c>
      <c r="I1263">
        <v>259</v>
      </c>
      <c r="J1263">
        <v>0</v>
      </c>
      <c r="K1263" t="s">
        <v>19</v>
      </c>
      <c r="L1263">
        <v>47.6</v>
      </c>
      <c r="M1263" t="str">
        <f t="shared" si="77"/>
        <v>Medium</v>
      </c>
      <c r="N1263" s="1">
        <v>44017</v>
      </c>
      <c r="O1263" s="1" t="str">
        <f>IF(YEAR(Table1[[#This Row],[customer_since]])&gt;=2023, "New",IF(YEAR(Table1[[#This Row],[customer_since]])&gt;=2021, "Medium", "Long term"))</f>
        <v>Long term</v>
      </c>
      <c r="P1263">
        <v>29</v>
      </c>
      <c r="Q1263" t="str">
        <f t="shared" si="78"/>
        <v>Low</v>
      </c>
      <c r="R1263">
        <v>0.3</v>
      </c>
      <c r="S1263" t="str">
        <f t="shared" si="79"/>
        <v>Medium</v>
      </c>
    </row>
    <row r="1264" spans="1:19" x14ac:dyDescent="0.35">
      <c r="A1264" t="s">
        <v>3559</v>
      </c>
      <c r="B1264">
        <v>29</v>
      </c>
      <c r="C1264" t="str">
        <f t="shared" si="76"/>
        <v>26-35</v>
      </c>
      <c r="D1264" t="s">
        <v>21</v>
      </c>
      <c r="E1264" t="s">
        <v>35</v>
      </c>
      <c r="F1264">
        <v>106.14</v>
      </c>
      <c r="G1264">
        <v>12</v>
      </c>
      <c r="H1264">
        <f>Table1[[#This Row],[total_orders]]*Table1[[#This Row],[avg_order_value]]</f>
        <v>1273.68</v>
      </c>
      <c r="I1264">
        <v>185</v>
      </c>
      <c r="J1264">
        <v>0</v>
      </c>
      <c r="K1264" t="s">
        <v>23</v>
      </c>
      <c r="L1264">
        <v>69</v>
      </c>
      <c r="M1264" t="str">
        <f t="shared" si="77"/>
        <v>High</v>
      </c>
      <c r="N1264" s="1">
        <v>45698</v>
      </c>
      <c r="O1264" s="1" t="str">
        <f>IF(YEAR(Table1[[#This Row],[customer_since]])&gt;=2023, "New",IF(YEAR(Table1[[#This Row],[customer_since]])&gt;=2021, "Medium", "Long term"))</f>
        <v>New</v>
      </c>
      <c r="P1264">
        <v>34</v>
      </c>
      <c r="Q1264" t="str">
        <f t="shared" si="78"/>
        <v>Medium</v>
      </c>
      <c r="R1264">
        <v>0.2</v>
      </c>
      <c r="S1264" t="str">
        <f t="shared" si="79"/>
        <v>Low</v>
      </c>
    </row>
    <row r="1265" spans="1:19" x14ac:dyDescent="0.35">
      <c r="A1265" t="s">
        <v>253</v>
      </c>
      <c r="B1265">
        <v>78</v>
      </c>
      <c r="C1265" t="str">
        <f t="shared" si="76"/>
        <v>66-69</v>
      </c>
      <c r="D1265" t="s">
        <v>14</v>
      </c>
      <c r="E1265" t="s">
        <v>28</v>
      </c>
      <c r="F1265">
        <v>37.92</v>
      </c>
      <c r="G1265">
        <v>16</v>
      </c>
      <c r="H1265">
        <f>Table1[[#This Row],[total_orders]]*Table1[[#This Row],[avg_order_value]]</f>
        <v>606.72</v>
      </c>
      <c r="I1265">
        <v>166</v>
      </c>
      <c r="J1265">
        <v>0</v>
      </c>
      <c r="K1265" t="s">
        <v>40</v>
      </c>
      <c r="L1265">
        <v>69.400000000000006</v>
      </c>
      <c r="M1265" t="str">
        <f t="shared" si="77"/>
        <v>High</v>
      </c>
      <c r="N1265" s="1">
        <v>45650</v>
      </c>
      <c r="O1265" s="1" t="str">
        <f>IF(YEAR(Table1[[#This Row],[customer_since]])&gt;=2023, "New",IF(YEAR(Table1[[#This Row],[customer_since]])&gt;=2021, "Medium", "Long term"))</f>
        <v>New</v>
      </c>
      <c r="P1265">
        <v>6</v>
      </c>
      <c r="Q1265" t="str">
        <f t="shared" si="78"/>
        <v>Low</v>
      </c>
      <c r="R1265">
        <v>0.33</v>
      </c>
      <c r="S1265" t="str">
        <f t="shared" si="79"/>
        <v>Medium</v>
      </c>
    </row>
    <row r="1266" spans="1:19" x14ac:dyDescent="0.35">
      <c r="A1266" t="s">
        <v>253</v>
      </c>
      <c r="B1266">
        <v>56</v>
      </c>
      <c r="C1266" t="str">
        <f t="shared" si="76"/>
        <v>55-65</v>
      </c>
      <c r="D1266" t="s">
        <v>14</v>
      </c>
      <c r="E1266" t="s">
        <v>37</v>
      </c>
      <c r="F1266">
        <v>34.869999999999997</v>
      </c>
      <c r="G1266">
        <v>14</v>
      </c>
      <c r="H1266">
        <f>Table1[[#This Row],[total_orders]]*Table1[[#This Row],[avg_order_value]]</f>
        <v>488.17999999999995</v>
      </c>
      <c r="I1266">
        <v>269</v>
      </c>
      <c r="J1266">
        <v>0</v>
      </c>
      <c r="K1266" t="s">
        <v>19</v>
      </c>
      <c r="L1266">
        <v>24.3</v>
      </c>
      <c r="M1266" t="str">
        <f t="shared" si="77"/>
        <v>Medium</v>
      </c>
      <c r="N1266" s="1">
        <v>44251</v>
      </c>
      <c r="O1266" s="1" t="str">
        <f>IF(YEAR(Table1[[#This Row],[customer_since]])&gt;=2023, "New",IF(YEAR(Table1[[#This Row],[customer_since]])&gt;=2021, "Medium", "Long term"))</f>
        <v>Medium</v>
      </c>
      <c r="P1266">
        <v>41</v>
      </c>
      <c r="Q1266" t="str">
        <f t="shared" si="78"/>
        <v>Medium</v>
      </c>
      <c r="R1266">
        <v>0.52</v>
      </c>
      <c r="S1266" t="str">
        <f t="shared" si="79"/>
        <v>High</v>
      </c>
    </row>
    <row r="1267" spans="1:19" x14ac:dyDescent="0.35">
      <c r="A1267" t="s">
        <v>2487</v>
      </c>
      <c r="B1267">
        <v>33</v>
      </c>
      <c r="C1267" t="str">
        <f t="shared" si="76"/>
        <v>26-35</v>
      </c>
      <c r="D1267" t="s">
        <v>14</v>
      </c>
      <c r="E1267" t="s">
        <v>22</v>
      </c>
      <c r="F1267">
        <v>77.67</v>
      </c>
      <c r="G1267">
        <v>6</v>
      </c>
      <c r="H1267">
        <f>Table1[[#This Row],[total_orders]]*Table1[[#This Row],[avg_order_value]]</f>
        <v>466.02</v>
      </c>
      <c r="I1267">
        <v>126</v>
      </c>
      <c r="J1267">
        <v>0</v>
      </c>
      <c r="K1267" t="s">
        <v>23</v>
      </c>
      <c r="L1267">
        <v>41.6</v>
      </c>
      <c r="M1267" t="str">
        <f t="shared" si="77"/>
        <v>Medium</v>
      </c>
      <c r="N1267" s="1">
        <v>44850</v>
      </c>
      <c r="O1267" s="1" t="str">
        <f>IF(YEAR(Table1[[#This Row],[customer_since]])&gt;=2023, "New",IF(YEAR(Table1[[#This Row],[customer_since]])&gt;=2021, "Medium", "Long term"))</f>
        <v>Medium</v>
      </c>
      <c r="P1267">
        <v>73</v>
      </c>
      <c r="Q1267" t="str">
        <f t="shared" si="78"/>
        <v>High</v>
      </c>
      <c r="R1267">
        <v>0.28000000000000003</v>
      </c>
      <c r="S1267" t="str">
        <f t="shared" si="79"/>
        <v>Medium</v>
      </c>
    </row>
    <row r="1268" spans="1:19" x14ac:dyDescent="0.35">
      <c r="A1268" t="s">
        <v>3070</v>
      </c>
      <c r="B1268">
        <v>59</v>
      </c>
      <c r="C1268" t="str">
        <f t="shared" si="76"/>
        <v>55-65</v>
      </c>
      <c r="D1268" t="s">
        <v>21</v>
      </c>
      <c r="E1268" t="s">
        <v>37</v>
      </c>
      <c r="F1268">
        <v>205.29</v>
      </c>
      <c r="G1268">
        <v>15</v>
      </c>
      <c r="H1268">
        <f>Table1[[#This Row],[total_orders]]*Table1[[#This Row],[avg_order_value]]</f>
        <v>3079.35</v>
      </c>
      <c r="I1268">
        <v>262</v>
      </c>
      <c r="J1268">
        <v>0</v>
      </c>
      <c r="K1268" t="s">
        <v>29</v>
      </c>
      <c r="L1268">
        <v>35.9</v>
      </c>
      <c r="M1268" t="str">
        <f t="shared" si="77"/>
        <v>Medium</v>
      </c>
      <c r="N1268" s="1">
        <v>44068</v>
      </c>
      <c r="O1268" s="1" t="str">
        <f>IF(YEAR(Table1[[#This Row],[customer_since]])&gt;=2023, "New",IF(YEAR(Table1[[#This Row],[customer_since]])&gt;=2021, "Medium", "Long term"))</f>
        <v>Long term</v>
      </c>
      <c r="P1268">
        <v>13</v>
      </c>
      <c r="Q1268" t="str">
        <f t="shared" si="78"/>
        <v>Low</v>
      </c>
      <c r="R1268">
        <v>0.26</v>
      </c>
      <c r="S1268" t="str">
        <f t="shared" si="79"/>
        <v>Medium</v>
      </c>
    </row>
    <row r="1269" spans="1:19" x14ac:dyDescent="0.35">
      <c r="A1269" t="s">
        <v>3124</v>
      </c>
      <c r="B1269">
        <v>45</v>
      </c>
      <c r="C1269" t="str">
        <f t="shared" si="76"/>
        <v>36-45</v>
      </c>
      <c r="D1269" t="s">
        <v>21</v>
      </c>
      <c r="E1269" t="s">
        <v>35</v>
      </c>
      <c r="F1269">
        <v>135.72</v>
      </c>
      <c r="G1269">
        <v>11</v>
      </c>
      <c r="H1269">
        <f>Table1[[#This Row],[total_orders]]*Table1[[#This Row],[avg_order_value]]</f>
        <v>1492.92</v>
      </c>
      <c r="I1269">
        <v>214</v>
      </c>
      <c r="J1269">
        <v>0</v>
      </c>
      <c r="K1269" t="s">
        <v>19</v>
      </c>
      <c r="L1269">
        <v>65.400000000000006</v>
      </c>
      <c r="M1269" t="str">
        <f t="shared" si="77"/>
        <v>High</v>
      </c>
      <c r="N1269" s="1">
        <v>45117</v>
      </c>
      <c r="O1269" s="1" t="str">
        <f>IF(YEAR(Table1[[#This Row],[customer_since]])&gt;=2023, "New",IF(YEAR(Table1[[#This Row],[customer_since]])&gt;=2021, "Medium", "Long term"))</f>
        <v>New</v>
      </c>
      <c r="P1269">
        <v>86</v>
      </c>
      <c r="Q1269" t="str">
        <f t="shared" si="78"/>
        <v>High</v>
      </c>
      <c r="R1269">
        <v>0.51</v>
      </c>
      <c r="S1269" t="str">
        <f t="shared" si="79"/>
        <v>High</v>
      </c>
    </row>
    <row r="1270" spans="1:19" x14ac:dyDescent="0.35">
      <c r="A1270" t="s">
        <v>2179</v>
      </c>
      <c r="B1270">
        <v>22</v>
      </c>
      <c r="C1270" t="str">
        <f t="shared" si="76"/>
        <v>18-25</v>
      </c>
      <c r="D1270" t="s">
        <v>21</v>
      </c>
      <c r="E1270" t="s">
        <v>28</v>
      </c>
      <c r="F1270">
        <v>82.79</v>
      </c>
      <c r="G1270">
        <v>9</v>
      </c>
      <c r="H1270">
        <f>Table1[[#This Row],[total_orders]]*Table1[[#This Row],[avg_order_value]]</f>
        <v>745.11</v>
      </c>
      <c r="I1270">
        <v>150</v>
      </c>
      <c r="J1270">
        <v>0</v>
      </c>
      <c r="K1270" t="s">
        <v>40</v>
      </c>
      <c r="L1270">
        <v>85.1</v>
      </c>
      <c r="M1270" t="str">
        <f t="shared" si="77"/>
        <v>High</v>
      </c>
      <c r="N1270" s="1">
        <v>44647</v>
      </c>
      <c r="O1270" s="1" t="str">
        <f>IF(YEAR(Table1[[#This Row],[customer_since]])&gt;=2023, "New",IF(YEAR(Table1[[#This Row],[customer_since]])&gt;=2021, "Medium", "Long term"))</f>
        <v>Medium</v>
      </c>
      <c r="P1270">
        <v>78</v>
      </c>
      <c r="Q1270" t="str">
        <f t="shared" si="78"/>
        <v>High</v>
      </c>
      <c r="R1270">
        <v>0.61</v>
      </c>
      <c r="S1270" t="str">
        <f t="shared" si="79"/>
        <v>High</v>
      </c>
    </row>
    <row r="1271" spans="1:19" x14ac:dyDescent="0.35">
      <c r="A1271" t="s">
        <v>2179</v>
      </c>
      <c r="B1271">
        <v>39</v>
      </c>
      <c r="C1271" t="str">
        <f t="shared" si="76"/>
        <v>36-45</v>
      </c>
      <c r="D1271" t="s">
        <v>14</v>
      </c>
      <c r="E1271" t="s">
        <v>15</v>
      </c>
      <c r="F1271">
        <v>117.14</v>
      </c>
      <c r="G1271">
        <v>10</v>
      </c>
      <c r="H1271">
        <f>Table1[[#This Row],[total_orders]]*Table1[[#This Row],[avg_order_value]]</f>
        <v>1171.4000000000001</v>
      </c>
      <c r="I1271">
        <v>182</v>
      </c>
      <c r="J1271">
        <v>0</v>
      </c>
      <c r="K1271" t="s">
        <v>23</v>
      </c>
      <c r="L1271">
        <v>81.7</v>
      </c>
      <c r="M1271" t="str">
        <f t="shared" si="77"/>
        <v>High</v>
      </c>
      <c r="N1271" s="1">
        <v>44361</v>
      </c>
      <c r="O1271" s="1" t="str">
        <f>IF(YEAR(Table1[[#This Row],[customer_since]])&gt;=2023, "New",IF(YEAR(Table1[[#This Row],[customer_since]])&gt;=2021, "Medium", "Long term"))</f>
        <v>Medium</v>
      </c>
      <c r="P1271">
        <v>75</v>
      </c>
      <c r="Q1271" t="str">
        <f t="shared" si="78"/>
        <v>High</v>
      </c>
      <c r="R1271">
        <v>0.56000000000000005</v>
      </c>
      <c r="S1271" t="str">
        <f t="shared" si="79"/>
        <v>High</v>
      </c>
    </row>
    <row r="1272" spans="1:19" x14ac:dyDescent="0.35">
      <c r="A1272" t="s">
        <v>1196</v>
      </c>
      <c r="B1272">
        <v>69</v>
      </c>
      <c r="C1272" t="str">
        <f t="shared" si="76"/>
        <v>66-69</v>
      </c>
      <c r="D1272" t="s">
        <v>21</v>
      </c>
      <c r="E1272" t="s">
        <v>28</v>
      </c>
      <c r="F1272">
        <v>73.61</v>
      </c>
      <c r="G1272">
        <v>10</v>
      </c>
      <c r="H1272">
        <f>Table1[[#This Row],[total_orders]]*Table1[[#This Row],[avg_order_value]]</f>
        <v>736.1</v>
      </c>
      <c r="I1272">
        <v>95</v>
      </c>
      <c r="J1272">
        <v>0</v>
      </c>
      <c r="K1272" t="s">
        <v>19</v>
      </c>
      <c r="L1272">
        <v>61.1</v>
      </c>
      <c r="M1272" t="str">
        <f t="shared" si="77"/>
        <v>High</v>
      </c>
      <c r="N1272" s="1">
        <v>45007</v>
      </c>
      <c r="O1272" s="1" t="str">
        <f>IF(YEAR(Table1[[#This Row],[customer_since]])&gt;=2023, "New",IF(YEAR(Table1[[#This Row],[customer_since]])&gt;=2021, "Medium", "Long term"))</f>
        <v>New</v>
      </c>
      <c r="P1272">
        <v>69</v>
      </c>
      <c r="Q1272" t="str">
        <f t="shared" si="78"/>
        <v>High</v>
      </c>
      <c r="R1272">
        <v>0.44</v>
      </c>
      <c r="S1272" t="str">
        <f t="shared" si="79"/>
        <v>Medium</v>
      </c>
    </row>
    <row r="1273" spans="1:19" x14ac:dyDescent="0.35">
      <c r="A1273" t="s">
        <v>2031</v>
      </c>
      <c r="B1273">
        <v>56</v>
      </c>
      <c r="C1273" t="str">
        <f t="shared" si="76"/>
        <v>55-65</v>
      </c>
      <c r="D1273" t="s">
        <v>21</v>
      </c>
      <c r="E1273" t="s">
        <v>26</v>
      </c>
      <c r="F1273">
        <v>50.66</v>
      </c>
      <c r="G1273">
        <v>11</v>
      </c>
      <c r="H1273">
        <f>Table1[[#This Row],[total_orders]]*Table1[[#This Row],[avg_order_value]]</f>
        <v>557.26</v>
      </c>
      <c r="I1273">
        <v>273</v>
      </c>
      <c r="J1273">
        <v>0</v>
      </c>
      <c r="K1273" t="s">
        <v>29</v>
      </c>
      <c r="L1273">
        <v>21.5</v>
      </c>
      <c r="M1273" t="str">
        <f t="shared" si="77"/>
        <v>Medium</v>
      </c>
      <c r="N1273" s="1">
        <v>44366</v>
      </c>
      <c r="O1273" s="1" t="str">
        <f>IF(YEAR(Table1[[#This Row],[customer_since]])&gt;=2023, "New",IF(YEAR(Table1[[#This Row],[customer_since]])&gt;=2021, "Medium", "Long term"))</f>
        <v>Medium</v>
      </c>
      <c r="P1273">
        <v>15</v>
      </c>
      <c r="Q1273" t="str">
        <f t="shared" si="78"/>
        <v>Low</v>
      </c>
      <c r="R1273">
        <v>0.56999999999999995</v>
      </c>
      <c r="S1273" t="str">
        <f t="shared" si="79"/>
        <v>High</v>
      </c>
    </row>
    <row r="1274" spans="1:19" x14ac:dyDescent="0.35">
      <c r="A1274" t="s">
        <v>1453</v>
      </c>
      <c r="B1274">
        <v>41</v>
      </c>
      <c r="C1274" t="str">
        <f t="shared" si="76"/>
        <v>36-45</v>
      </c>
      <c r="D1274" t="s">
        <v>25</v>
      </c>
      <c r="E1274" t="s">
        <v>37</v>
      </c>
      <c r="F1274">
        <v>206.09</v>
      </c>
      <c r="G1274">
        <v>10</v>
      </c>
      <c r="H1274">
        <f>Table1[[#This Row],[total_orders]]*Table1[[#This Row],[avg_order_value]]</f>
        <v>2060.9</v>
      </c>
      <c r="I1274">
        <v>303</v>
      </c>
      <c r="J1274">
        <v>0</v>
      </c>
      <c r="K1274" t="s">
        <v>40</v>
      </c>
      <c r="L1274">
        <v>65.400000000000006</v>
      </c>
      <c r="M1274" t="str">
        <f t="shared" si="77"/>
        <v>High</v>
      </c>
      <c r="N1274" s="1">
        <v>44375</v>
      </c>
      <c r="O1274" s="1" t="str">
        <f>IF(YEAR(Table1[[#This Row],[customer_since]])&gt;=2023, "New",IF(YEAR(Table1[[#This Row],[customer_since]])&gt;=2021, "Medium", "Long term"))</f>
        <v>Medium</v>
      </c>
      <c r="P1274">
        <v>21</v>
      </c>
      <c r="Q1274" t="str">
        <f t="shared" si="78"/>
        <v>Low</v>
      </c>
      <c r="R1274">
        <v>0.23</v>
      </c>
      <c r="S1274" t="str">
        <f t="shared" si="79"/>
        <v>Medium</v>
      </c>
    </row>
    <row r="1275" spans="1:19" x14ac:dyDescent="0.35">
      <c r="A1275" t="s">
        <v>1790</v>
      </c>
      <c r="B1275">
        <v>55</v>
      </c>
      <c r="C1275" t="str">
        <f t="shared" si="76"/>
        <v>46-55</v>
      </c>
      <c r="D1275" t="s">
        <v>14</v>
      </c>
      <c r="E1275" t="s">
        <v>28</v>
      </c>
      <c r="F1275">
        <v>24.44</v>
      </c>
      <c r="G1275">
        <v>10</v>
      </c>
      <c r="H1275">
        <f>Table1[[#This Row],[total_orders]]*Table1[[#This Row],[avg_order_value]]</f>
        <v>244.4</v>
      </c>
      <c r="I1275">
        <v>274</v>
      </c>
      <c r="J1275">
        <v>0</v>
      </c>
      <c r="K1275" t="s">
        <v>29</v>
      </c>
      <c r="L1275">
        <v>96.7</v>
      </c>
      <c r="M1275" t="str">
        <f t="shared" si="77"/>
        <v>High</v>
      </c>
      <c r="N1275" s="1">
        <v>44486</v>
      </c>
      <c r="O1275" s="1" t="str">
        <f>IF(YEAR(Table1[[#This Row],[customer_since]])&gt;=2023, "New",IF(YEAR(Table1[[#This Row],[customer_since]])&gt;=2021, "Medium", "Long term"))</f>
        <v>Medium</v>
      </c>
      <c r="P1275">
        <v>15</v>
      </c>
      <c r="Q1275" t="str">
        <f t="shared" si="78"/>
        <v>Low</v>
      </c>
      <c r="R1275">
        <v>0.13</v>
      </c>
      <c r="S1275" t="str">
        <f t="shared" si="79"/>
        <v>Low</v>
      </c>
    </row>
    <row r="1276" spans="1:19" x14ac:dyDescent="0.35">
      <c r="A1276" t="s">
        <v>2241</v>
      </c>
      <c r="B1276">
        <v>65</v>
      </c>
      <c r="C1276" t="str">
        <f t="shared" si="76"/>
        <v>55-65</v>
      </c>
      <c r="D1276" t="s">
        <v>14</v>
      </c>
      <c r="E1276" t="s">
        <v>28</v>
      </c>
      <c r="F1276">
        <v>70.22</v>
      </c>
      <c r="G1276">
        <v>11</v>
      </c>
      <c r="H1276">
        <f>Table1[[#This Row],[total_orders]]*Table1[[#This Row],[avg_order_value]]</f>
        <v>772.42</v>
      </c>
      <c r="I1276">
        <v>304</v>
      </c>
      <c r="J1276">
        <v>0</v>
      </c>
      <c r="K1276" t="s">
        <v>19</v>
      </c>
      <c r="L1276">
        <v>13</v>
      </c>
      <c r="M1276" t="str">
        <f t="shared" si="77"/>
        <v>Low</v>
      </c>
      <c r="N1276" s="1">
        <v>45030</v>
      </c>
      <c r="O1276" s="1" t="str">
        <f>IF(YEAR(Table1[[#This Row],[customer_since]])&gt;=2023, "New",IF(YEAR(Table1[[#This Row],[customer_since]])&gt;=2021, "Medium", "Long term"))</f>
        <v>New</v>
      </c>
      <c r="P1276">
        <v>4</v>
      </c>
      <c r="Q1276" t="str">
        <f t="shared" si="78"/>
        <v>Low</v>
      </c>
      <c r="R1276">
        <v>0.13</v>
      </c>
      <c r="S1276" t="str">
        <f t="shared" si="79"/>
        <v>Low</v>
      </c>
    </row>
    <row r="1277" spans="1:19" x14ac:dyDescent="0.35">
      <c r="A1277" t="s">
        <v>3365</v>
      </c>
      <c r="B1277">
        <v>40</v>
      </c>
      <c r="C1277" t="str">
        <f t="shared" si="76"/>
        <v>36-45</v>
      </c>
      <c r="D1277" t="s">
        <v>14</v>
      </c>
      <c r="E1277" t="s">
        <v>35</v>
      </c>
      <c r="F1277">
        <v>126.85</v>
      </c>
      <c r="G1277">
        <v>9</v>
      </c>
      <c r="H1277">
        <f>Table1[[#This Row],[total_orders]]*Table1[[#This Row],[avg_order_value]]</f>
        <v>1141.6499999999999</v>
      </c>
      <c r="I1277">
        <v>53</v>
      </c>
      <c r="J1277">
        <v>0</v>
      </c>
      <c r="K1277" t="s">
        <v>29</v>
      </c>
      <c r="L1277">
        <v>96.3</v>
      </c>
      <c r="M1277" t="str">
        <f t="shared" si="77"/>
        <v>High</v>
      </c>
      <c r="N1277" s="1">
        <v>45518</v>
      </c>
      <c r="O1277" s="1" t="str">
        <f>IF(YEAR(Table1[[#This Row],[customer_since]])&gt;=2023, "New",IF(YEAR(Table1[[#This Row],[customer_since]])&gt;=2021, "Medium", "Long term"))</f>
        <v>New</v>
      </c>
      <c r="P1277">
        <v>89</v>
      </c>
      <c r="Q1277" t="str">
        <f t="shared" si="78"/>
        <v>High</v>
      </c>
      <c r="R1277">
        <v>0.1</v>
      </c>
      <c r="S1277" t="str">
        <f t="shared" si="79"/>
        <v>Low</v>
      </c>
    </row>
    <row r="1278" spans="1:19" x14ac:dyDescent="0.35">
      <c r="A1278" t="s">
        <v>2047</v>
      </c>
      <c r="B1278">
        <v>52</v>
      </c>
      <c r="C1278" t="str">
        <f t="shared" si="76"/>
        <v>46-55</v>
      </c>
      <c r="D1278" t="s">
        <v>21</v>
      </c>
      <c r="E1278" t="s">
        <v>35</v>
      </c>
      <c r="F1278">
        <v>114.73</v>
      </c>
      <c r="G1278">
        <v>10</v>
      </c>
      <c r="H1278">
        <f>Table1[[#This Row],[total_orders]]*Table1[[#This Row],[avg_order_value]]</f>
        <v>1147.3</v>
      </c>
      <c r="I1278">
        <v>136</v>
      </c>
      <c r="J1278">
        <v>0</v>
      </c>
      <c r="K1278" t="s">
        <v>40</v>
      </c>
      <c r="L1278">
        <v>46.8</v>
      </c>
      <c r="M1278" t="str">
        <f t="shared" si="77"/>
        <v>Medium</v>
      </c>
      <c r="N1278" s="1">
        <v>45502</v>
      </c>
      <c r="O1278" s="1" t="str">
        <f>IF(YEAR(Table1[[#This Row],[customer_since]])&gt;=2023, "New",IF(YEAR(Table1[[#This Row],[customer_since]])&gt;=2021, "Medium", "Long term"))</f>
        <v>New</v>
      </c>
      <c r="P1278">
        <v>7</v>
      </c>
      <c r="Q1278" t="str">
        <f t="shared" si="78"/>
        <v>Low</v>
      </c>
      <c r="R1278">
        <v>0.27</v>
      </c>
      <c r="S1278" t="str">
        <f t="shared" si="79"/>
        <v>Medium</v>
      </c>
    </row>
    <row r="1279" spans="1:19" x14ac:dyDescent="0.35">
      <c r="A1279" t="s">
        <v>1498</v>
      </c>
      <c r="B1279">
        <v>51</v>
      </c>
      <c r="C1279" t="str">
        <f t="shared" si="76"/>
        <v>46-55</v>
      </c>
      <c r="D1279" t="s">
        <v>21</v>
      </c>
      <c r="E1279" t="s">
        <v>28</v>
      </c>
      <c r="F1279">
        <v>24.89</v>
      </c>
      <c r="G1279">
        <v>12</v>
      </c>
      <c r="H1279">
        <f>Table1[[#This Row],[total_orders]]*Table1[[#This Row],[avg_order_value]]</f>
        <v>298.68</v>
      </c>
      <c r="I1279">
        <v>44</v>
      </c>
      <c r="J1279">
        <v>0</v>
      </c>
      <c r="K1279" t="s">
        <v>29</v>
      </c>
      <c r="L1279">
        <v>42.4</v>
      </c>
      <c r="M1279" t="str">
        <f t="shared" si="77"/>
        <v>Medium</v>
      </c>
      <c r="N1279" s="1">
        <v>44451</v>
      </c>
      <c r="O1279" s="1" t="str">
        <f>IF(YEAR(Table1[[#This Row],[customer_since]])&gt;=2023, "New",IF(YEAR(Table1[[#This Row],[customer_since]])&gt;=2021, "Medium", "Long term"))</f>
        <v>Medium</v>
      </c>
      <c r="P1279">
        <v>46</v>
      </c>
      <c r="Q1279" t="str">
        <f t="shared" si="78"/>
        <v>Medium</v>
      </c>
      <c r="R1279">
        <v>0.17</v>
      </c>
      <c r="S1279" t="str">
        <f t="shared" si="79"/>
        <v>Low</v>
      </c>
    </row>
    <row r="1280" spans="1:19" x14ac:dyDescent="0.35">
      <c r="A1280" t="s">
        <v>2706</v>
      </c>
      <c r="B1280">
        <v>63</v>
      </c>
      <c r="C1280" t="str">
        <f t="shared" si="76"/>
        <v>55-65</v>
      </c>
      <c r="D1280" t="s">
        <v>21</v>
      </c>
      <c r="E1280" t="s">
        <v>35</v>
      </c>
      <c r="F1280">
        <v>24.21</v>
      </c>
      <c r="G1280">
        <v>9</v>
      </c>
      <c r="H1280">
        <f>Table1[[#This Row],[total_orders]]*Table1[[#This Row],[avg_order_value]]</f>
        <v>217.89000000000001</v>
      </c>
      <c r="I1280">
        <v>70</v>
      </c>
      <c r="J1280">
        <v>0</v>
      </c>
      <c r="K1280" t="s">
        <v>16</v>
      </c>
      <c r="L1280">
        <v>7.8</v>
      </c>
      <c r="M1280" t="str">
        <f t="shared" si="77"/>
        <v>Low</v>
      </c>
      <c r="N1280" s="1">
        <v>45212</v>
      </c>
      <c r="O1280" s="1" t="str">
        <f>IF(YEAR(Table1[[#This Row],[customer_since]])&gt;=2023, "New",IF(YEAR(Table1[[#This Row],[customer_since]])&gt;=2021, "Medium", "Long term"))</f>
        <v>New</v>
      </c>
      <c r="P1280">
        <v>69</v>
      </c>
      <c r="Q1280" t="str">
        <f t="shared" si="78"/>
        <v>High</v>
      </c>
      <c r="R1280">
        <v>0.49</v>
      </c>
      <c r="S1280" t="str">
        <f t="shared" si="79"/>
        <v>Medium</v>
      </c>
    </row>
    <row r="1281" spans="1:19" x14ac:dyDescent="0.35">
      <c r="A1281" t="s">
        <v>1754</v>
      </c>
      <c r="B1281">
        <v>46</v>
      </c>
      <c r="C1281" t="str">
        <f t="shared" si="76"/>
        <v>46-55</v>
      </c>
      <c r="D1281" t="s">
        <v>14</v>
      </c>
      <c r="E1281" t="s">
        <v>26</v>
      </c>
      <c r="F1281">
        <v>123.62</v>
      </c>
      <c r="G1281">
        <v>9</v>
      </c>
      <c r="H1281">
        <f>Table1[[#This Row],[total_orders]]*Table1[[#This Row],[avg_order_value]]</f>
        <v>1112.58</v>
      </c>
      <c r="I1281">
        <v>166</v>
      </c>
      <c r="J1281">
        <v>0</v>
      </c>
      <c r="K1281" t="s">
        <v>40</v>
      </c>
      <c r="L1281">
        <v>62.9</v>
      </c>
      <c r="M1281" t="str">
        <f t="shared" si="77"/>
        <v>High</v>
      </c>
      <c r="N1281" s="1">
        <v>44718</v>
      </c>
      <c r="O1281" s="1" t="str">
        <f>IF(YEAR(Table1[[#This Row],[customer_since]])&gt;=2023, "New",IF(YEAR(Table1[[#This Row],[customer_since]])&gt;=2021, "Medium", "Long term"))</f>
        <v>Medium</v>
      </c>
      <c r="P1281">
        <v>64</v>
      </c>
      <c r="Q1281" t="str">
        <f t="shared" si="78"/>
        <v>Medium</v>
      </c>
      <c r="R1281">
        <v>0.27</v>
      </c>
      <c r="S1281" t="str">
        <f t="shared" si="79"/>
        <v>Medium</v>
      </c>
    </row>
    <row r="1282" spans="1:19" x14ac:dyDescent="0.35">
      <c r="A1282" t="s">
        <v>2930</v>
      </c>
      <c r="B1282">
        <v>63</v>
      </c>
      <c r="C1282" t="str">
        <f t="shared" ref="C1282:C1345" si="80">IF(B1282&lt;=25,"18-25",IF(B1282&lt;=35,"26-35",IF(B1282&lt;=45,"36-45",IF(B1282&lt;=55,"46-55",IF(B1282&lt;=65,"55-65","66-69")))))</f>
        <v>55-65</v>
      </c>
      <c r="D1282" t="s">
        <v>21</v>
      </c>
      <c r="E1282" t="s">
        <v>35</v>
      </c>
      <c r="F1282">
        <v>58.69</v>
      </c>
      <c r="G1282">
        <v>12</v>
      </c>
      <c r="H1282">
        <f>Table1[[#This Row],[total_orders]]*Table1[[#This Row],[avg_order_value]]</f>
        <v>704.28</v>
      </c>
      <c r="I1282">
        <v>5</v>
      </c>
      <c r="J1282">
        <v>0</v>
      </c>
      <c r="K1282" t="s">
        <v>19</v>
      </c>
      <c r="L1282">
        <v>65.599999999999994</v>
      </c>
      <c r="M1282" t="str">
        <f t="shared" ref="M1282:M1345" si="81">IF(L1282&lt;=20,"Low",IF(L1282&lt;=50,"Medium","High"))</f>
        <v>High</v>
      </c>
      <c r="N1282" s="1">
        <v>45366</v>
      </c>
      <c r="O1282" s="1" t="str">
        <f>IF(YEAR(Table1[[#This Row],[customer_since]])&gt;=2023, "New",IF(YEAR(Table1[[#This Row],[customer_since]])&gt;=2021, "Medium", "Long term"))</f>
        <v>New</v>
      </c>
      <c r="P1282">
        <v>13</v>
      </c>
      <c r="Q1282" t="str">
        <f t="shared" ref="Q1282:Q1345" si="82">IF(P1282&lt;=33,"Low",IF(P1282&lt;=66,"Medium","High"))</f>
        <v>Low</v>
      </c>
      <c r="R1282">
        <v>0.22</v>
      </c>
      <c r="S1282" t="str">
        <f t="shared" ref="S1282:S1345" si="83">IF(R1282&lt;=0.2,"Low",IF(R1282&lt;=0.5,"Medium","High"))</f>
        <v>Medium</v>
      </c>
    </row>
    <row r="1283" spans="1:19" x14ac:dyDescent="0.35">
      <c r="A1283" t="s">
        <v>2930</v>
      </c>
      <c r="B1283">
        <v>54</v>
      </c>
      <c r="C1283" t="str">
        <f t="shared" si="80"/>
        <v>46-55</v>
      </c>
      <c r="D1283" t="s">
        <v>21</v>
      </c>
      <c r="E1283" t="s">
        <v>52</v>
      </c>
      <c r="F1283">
        <v>26.04</v>
      </c>
      <c r="G1283">
        <v>10</v>
      </c>
      <c r="H1283">
        <f>Table1[[#This Row],[total_orders]]*Table1[[#This Row],[avg_order_value]]</f>
        <v>260.39999999999998</v>
      </c>
      <c r="I1283">
        <v>199</v>
      </c>
      <c r="J1283">
        <v>0</v>
      </c>
      <c r="K1283" t="s">
        <v>29</v>
      </c>
      <c r="L1283">
        <v>36.200000000000003</v>
      </c>
      <c r="M1283" t="str">
        <f t="shared" si="81"/>
        <v>Medium</v>
      </c>
      <c r="N1283" s="1">
        <v>44181</v>
      </c>
      <c r="O1283" s="1" t="str">
        <f>IF(YEAR(Table1[[#This Row],[customer_since]])&gt;=2023, "New",IF(YEAR(Table1[[#This Row],[customer_since]])&gt;=2021, "Medium", "Long term"))</f>
        <v>Long term</v>
      </c>
      <c r="P1283">
        <v>49</v>
      </c>
      <c r="Q1283" t="str">
        <f t="shared" si="82"/>
        <v>Medium</v>
      </c>
      <c r="R1283">
        <v>0.19</v>
      </c>
      <c r="S1283" t="str">
        <f t="shared" si="83"/>
        <v>Low</v>
      </c>
    </row>
    <row r="1284" spans="1:19" x14ac:dyDescent="0.35">
      <c r="A1284" t="s">
        <v>2569</v>
      </c>
      <c r="B1284">
        <v>21</v>
      </c>
      <c r="C1284" t="str">
        <f t="shared" si="80"/>
        <v>18-25</v>
      </c>
      <c r="D1284" t="s">
        <v>14</v>
      </c>
      <c r="E1284" t="s">
        <v>44</v>
      </c>
      <c r="F1284">
        <v>68.36</v>
      </c>
      <c r="G1284">
        <v>15</v>
      </c>
      <c r="H1284">
        <f>Table1[[#This Row],[total_orders]]*Table1[[#This Row],[avg_order_value]]</f>
        <v>1025.4000000000001</v>
      </c>
      <c r="I1284">
        <v>37</v>
      </c>
      <c r="J1284">
        <v>0</v>
      </c>
      <c r="K1284" t="s">
        <v>16</v>
      </c>
      <c r="L1284">
        <v>34.200000000000003</v>
      </c>
      <c r="M1284" t="str">
        <f t="shared" si="81"/>
        <v>Medium</v>
      </c>
      <c r="N1284" s="1">
        <v>45138</v>
      </c>
      <c r="O1284" s="1" t="str">
        <f>IF(YEAR(Table1[[#This Row],[customer_since]])&gt;=2023, "New",IF(YEAR(Table1[[#This Row],[customer_since]])&gt;=2021, "Medium", "Long term"))</f>
        <v>New</v>
      </c>
      <c r="P1284">
        <v>52</v>
      </c>
      <c r="Q1284" t="str">
        <f t="shared" si="82"/>
        <v>Medium</v>
      </c>
      <c r="R1284">
        <v>0.31</v>
      </c>
      <c r="S1284" t="str">
        <f t="shared" si="83"/>
        <v>Medium</v>
      </c>
    </row>
    <row r="1285" spans="1:19" x14ac:dyDescent="0.35">
      <c r="A1285" t="s">
        <v>3796</v>
      </c>
      <c r="B1285">
        <v>45</v>
      </c>
      <c r="C1285" t="str">
        <f t="shared" si="80"/>
        <v>36-45</v>
      </c>
      <c r="D1285" t="s">
        <v>21</v>
      </c>
      <c r="E1285" t="s">
        <v>22</v>
      </c>
      <c r="F1285">
        <v>236.8</v>
      </c>
      <c r="G1285">
        <v>14</v>
      </c>
      <c r="H1285">
        <f>Table1[[#This Row],[total_orders]]*Table1[[#This Row],[avg_order_value]]</f>
        <v>3315.2000000000003</v>
      </c>
      <c r="I1285">
        <v>294</v>
      </c>
      <c r="J1285">
        <v>0</v>
      </c>
      <c r="K1285" t="s">
        <v>29</v>
      </c>
      <c r="L1285">
        <v>88.7</v>
      </c>
      <c r="M1285" t="str">
        <f t="shared" si="81"/>
        <v>High</v>
      </c>
      <c r="N1285" s="1">
        <v>44385</v>
      </c>
      <c r="O1285" s="1" t="str">
        <f>IF(YEAR(Table1[[#This Row],[customer_since]])&gt;=2023, "New",IF(YEAR(Table1[[#This Row],[customer_since]])&gt;=2021, "Medium", "Long term"))</f>
        <v>Medium</v>
      </c>
      <c r="P1285">
        <v>20</v>
      </c>
      <c r="Q1285" t="str">
        <f t="shared" si="82"/>
        <v>Low</v>
      </c>
      <c r="R1285">
        <v>0.26</v>
      </c>
      <c r="S1285" t="str">
        <f t="shared" si="83"/>
        <v>Medium</v>
      </c>
    </row>
    <row r="1286" spans="1:19" x14ac:dyDescent="0.35">
      <c r="A1286" t="s">
        <v>1975</v>
      </c>
      <c r="B1286">
        <v>37</v>
      </c>
      <c r="C1286" t="str">
        <f t="shared" si="80"/>
        <v>36-45</v>
      </c>
      <c r="D1286" t="s">
        <v>21</v>
      </c>
      <c r="E1286" t="s">
        <v>28</v>
      </c>
      <c r="F1286">
        <v>141.29</v>
      </c>
      <c r="G1286">
        <v>9</v>
      </c>
      <c r="H1286">
        <f>Table1[[#This Row],[total_orders]]*Table1[[#This Row],[avg_order_value]]</f>
        <v>1271.6099999999999</v>
      </c>
      <c r="I1286">
        <v>172</v>
      </c>
      <c r="J1286">
        <v>0</v>
      </c>
      <c r="K1286" t="s">
        <v>29</v>
      </c>
      <c r="L1286">
        <v>89.1</v>
      </c>
      <c r="M1286" t="str">
        <f t="shared" si="81"/>
        <v>High</v>
      </c>
      <c r="N1286" s="1">
        <v>44320</v>
      </c>
      <c r="O1286" s="1" t="str">
        <f>IF(YEAR(Table1[[#This Row],[customer_since]])&gt;=2023, "New",IF(YEAR(Table1[[#This Row],[customer_since]])&gt;=2021, "Medium", "Long term"))</f>
        <v>Medium</v>
      </c>
      <c r="P1286">
        <v>79</v>
      </c>
      <c r="Q1286" t="str">
        <f t="shared" si="82"/>
        <v>High</v>
      </c>
      <c r="R1286">
        <v>0.13</v>
      </c>
      <c r="S1286" t="str">
        <f t="shared" si="83"/>
        <v>Low</v>
      </c>
    </row>
    <row r="1287" spans="1:19" x14ac:dyDescent="0.35">
      <c r="A1287" t="s">
        <v>2804</v>
      </c>
      <c r="B1287">
        <v>49</v>
      </c>
      <c r="C1287" t="str">
        <f t="shared" si="80"/>
        <v>46-55</v>
      </c>
      <c r="D1287" t="s">
        <v>14</v>
      </c>
      <c r="E1287" t="s">
        <v>37</v>
      </c>
      <c r="F1287">
        <v>131.5</v>
      </c>
      <c r="G1287">
        <v>8</v>
      </c>
      <c r="H1287">
        <f>Table1[[#This Row],[total_orders]]*Table1[[#This Row],[avg_order_value]]</f>
        <v>1052</v>
      </c>
      <c r="I1287">
        <v>22</v>
      </c>
      <c r="J1287">
        <v>0</v>
      </c>
      <c r="K1287" t="s">
        <v>40</v>
      </c>
      <c r="L1287">
        <v>80.900000000000006</v>
      </c>
      <c r="M1287" t="str">
        <f t="shared" si="81"/>
        <v>High</v>
      </c>
      <c r="N1287" s="1">
        <v>44035</v>
      </c>
      <c r="O1287" s="1" t="str">
        <f>IF(YEAR(Table1[[#This Row],[customer_since]])&gt;=2023, "New",IF(YEAR(Table1[[#This Row],[customer_since]])&gt;=2021, "Medium", "Long term"))</f>
        <v>Long term</v>
      </c>
      <c r="P1287">
        <v>38</v>
      </c>
      <c r="Q1287" t="str">
        <f t="shared" si="82"/>
        <v>Medium</v>
      </c>
      <c r="R1287">
        <v>0.68</v>
      </c>
      <c r="S1287" t="str">
        <f t="shared" si="83"/>
        <v>High</v>
      </c>
    </row>
    <row r="1288" spans="1:19" x14ac:dyDescent="0.35">
      <c r="A1288" t="s">
        <v>3693</v>
      </c>
      <c r="B1288">
        <v>30</v>
      </c>
      <c r="C1288" t="str">
        <f t="shared" si="80"/>
        <v>26-35</v>
      </c>
      <c r="D1288" t="s">
        <v>14</v>
      </c>
      <c r="E1288" t="s">
        <v>15</v>
      </c>
      <c r="F1288">
        <v>48.5</v>
      </c>
      <c r="G1288">
        <v>8</v>
      </c>
      <c r="H1288">
        <f>Table1[[#This Row],[total_orders]]*Table1[[#This Row],[avg_order_value]]</f>
        <v>388</v>
      </c>
      <c r="I1288">
        <v>230</v>
      </c>
      <c r="J1288">
        <v>0</v>
      </c>
      <c r="K1288" t="s">
        <v>29</v>
      </c>
      <c r="L1288">
        <v>23</v>
      </c>
      <c r="M1288" t="str">
        <f t="shared" si="81"/>
        <v>Medium</v>
      </c>
      <c r="N1288" s="1">
        <v>44817</v>
      </c>
      <c r="O1288" s="1" t="str">
        <f>IF(YEAR(Table1[[#This Row],[customer_since]])&gt;=2023, "New",IF(YEAR(Table1[[#This Row],[customer_since]])&gt;=2021, "Medium", "Long term"))</f>
        <v>Medium</v>
      </c>
      <c r="P1288">
        <v>11</v>
      </c>
      <c r="Q1288" t="str">
        <f t="shared" si="82"/>
        <v>Low</v>
      </c>
      <c r="R1288">
        <v>0.57999999999999996</v>
      </c>
      <c r="S1288" t="str">
        <f t="shared" si="83"/>
        <v>High</v>
      </c>
    </row>
    <row r="1289" spans="1:19" x14ac:dyDescent="0.35">
      <c r="A1289" t="s">
        <v>2063</v>
      </c>
      <c r="B1289">
        <v>79</v>
      </c>
      <c r="C1289" t="str">
        <f t="shared" si="80"/>
        <v>66-69</v>
      </c>
      <c r="D1289" t="s">
        <v>25</v>
      </c>
      <c r="E1289" t="s">
        <v>22</v>
      </c>
      <c r="F1289">
        <v>32.54</v>
      </c>
      <c r="G1289">
        <v>13</v>
      </c>
      <c r="H1289">
        <f>Table1[[#This Row],[total_orders]]*Table1[[#This Row],[avg_order_value]]</f>
        <v>423.02</v>
      </c>
      <c r="I1289">
        <v>302</v>
      </c>
      <c r="J1289">
        <v>0</v>
      </c>
      <c r="K1289" t="s">
        <v>29</v>
      </c>
      <c r="L1289">
        <v>8.1999999999999993</v>
      </c>
      <c r="M1289" t="str">
        <f t="shared" si="81"/>
        <v>Low</v>
      </c>
      <c r="N1289" s="1">
        <v>44255</v>
      </c>
      <c r="O1289" s="1" t="str">
        <f>IF(YEAR(Table1[[#This Row],[customer_since]])&gt;=2023, "New",IF(YEAR(Table1[[#This Row],[customer_since]])&gt;=2021, "Medium", "Long term"))</f>
        <v>Medium</v>
      </c>
      <c r="P1289">
        <v>30</v>
      </c>
      <c r="Q1289" t="str">
        <f t="shared" si="82"/>
        <v>Low</v>
      </c>
      <c r="R1289">
        <v>0.31</v>
      </c>
      <c r="S1289" t="str">
        <f t="shared" si="83"/>
        <v>Medium</v>
      </c>
    </row>
    <row r="1290" spans="1:19" x14ac:dyDescent="0.35">
      <c r="A1290" t="s">
        <v>2063</v>
      </c>
      <c r="B1290">
        <v>33</v>
      </c>
      <c r="C1290" t="str">
        <f t="shared" si="80"/>
        <v>26-35</v>
      </c>
      <c r="D1290" t="s">
        <v>21</v>
      </c>
      <c r="E1290" t="s">
        <v>15</v>
      </c>
      <c r="F1290">
        <v>216.83</v>
      </c>
      <c r="G1290">
        <v>8</v>
      </c>
      <c r="H1290">
        <f>Table1[[#This Row],[total_orders]]*Table1[[#This Row],[avg_order_value]]</f>
        <v>1734.64</v>
      </c>
      <c r="I1290">
        <v>58</v>
      </c>
      <c r="J1290">
        <v>0</v>
      </c>
      <c r="K1290" t="s">
        <v>19</v>
      </c>
      <c r="L1290">
        <v>28.3</v>
      </c>
      <c r="M1290" t="str">
        <f t="shared" si="81"/>
        <v>Medium</v>
      </c>
      <c r="N1290" s="1">
        <v>45673</v>
      </c>
      <c r="O1290" s="1" t="str">
        <f>IF(YEAR(Table1[[#This Row],[customer_since]])&gt;=2023, "New",IF(YEAR(Table1[[#This Row],[customer_since]])&gt;=2021, "Medium", "Long term"))</f>
        <v>New</v>
      </c>
      <c r="P1290">
        <v>20</v>
      </c>
      <c r="Q1290" t="str">
        <f t="shared" si="82"/>
        <v>Low</v>
      </c>
      <c r="R1290">
        <v>0.32</v>
      </c>
      <c r="S1290" t="str">
        <f t="shared" si="83"/>
        <v>Medium</v>
      </c>
    </row>
    <row r="1291" spans="1:19" x14ac:dyDescent="0.35">
      <c r="A1291" t="s">
        <v>2289</v>
      </c>
      <c r="B1291">
        <v>46</v>
      </c>
      <c r="C1291" t="str">
        <f t="shared" si="80"/>
        <v>46-55</v>
      </c>
      <c r="D1291" t="s">
        <v>14</v>
      </c>
      <c r="E1291" t="s">
        <v>50</v>
      </c>
      <c r="F1291">
        <v>128.28</v>
      </c>
      <c r="G1291">
        <v>7</v>
      </c>
      <c r="H1291">
        <f>Table1[[#This Row],[total_orders]]*Table1[[#This Row],[avg_order_value]]</f>
        <v>897.96</v>
      </c>
      <c r="I1291">
        <v>305</v>
      </c>
      <c r="J1291">
        <v>0</v>
      </c>
      <c r="K1291" t="s">
        <v>16</v>
      </c>
      <c r="L1291">
        <v>1.8</v>
      </c>
      <c r="M1291" t="str">
        <f t="shared" si="81"/>
        <v>Low</v>
      </c>
      <c r="N1291" s="1">
        <v>45670</v>
      </c>
      <c r="O1291" s="1" t="str">
        <f>IF(YEAR(Table1[[#This Row],[customer_since]])&gt;=2023, "New",IF(YEAR(Table1[[#This Row],[customer_since]])&gt;=2021, "Medium", "Long term"))</f>
        <v>New</v>
      </c>
      <c r="P1291">
        <v>27</v>
      </c>
      <c r="Q1291" t="str">
        <f t="shared" si="82"/>
        <v>Low</v>
      </c>
      <c r="R1291">
        <v>0.1</v>
      </c>
      <c r="S1291" t="str">
        <f t="shared" si="83"/>
        <v>Low</v>
      </c>
    </row>
    <row r="1292" spans="1:19" x14ac:dyDescent="0.35">
      <c r="A1292" t="s">
        <v>3725</v>
      </c>
      <c r="B1292">
        <v>18</v>
      </c>
      <c r="C1292" t="str">
        <f t="shared" si="80"/>
        <v>18-25</v>
      </c>
      <c r="D1292" t="s">
        <v>14</v>
      </c>
      <c r="E1292" t="s">
        <v>37</v>
      </c>
      <c r="F1292">
        <v>68.760000000000005</v>
      </c>
      <c r="G1292">
        <v>11</v>
      </c>
      <c r="H1292">
        <f>Table1[[#This Row],[total_orders]]*Table1[[#This Row],[avg_order_value]]</f>
        <v>756.36</v>
      </c>
      <c r="I1292">
        <v>152</v>
      </c>
      <c r="J1292">
        <v>0</v>
      </c>
      <c r="K1292" t="s">
        <v>40</v>
      </c>
      <c r="L1292">
        <v>79</v>
      </c>
      <c r="M1292" t="str">
        <f t="shared" si="81"/>
        <v>High</v>
      </c>
      <c r="N1292" s="1">
        <v>45339</v>
      </c>
      <c r="O1292" s="1" t="str">
        <f>IF(YEAR(Table1[[#This Row],[customer_since]])&gt;=2023, "New",IF(YEAR(Table1[[#This Row],[customer_since]])&gt;=2021, "Medium", "Long term"))</f>
        <v>New</v>
      </c>
      <c r="P1292">
        <v>63</v>
      </c>
      <c r="Q1292" t="str">
        <f t="shared" si="82"/>
        <v>Medium</v>
      </c>
      <c r="R1292">
        <v>0.2</v>
      </c>
      <c r="S1292" t="str">
        <f t="shared" si="83"/>
        <v>Low</v>
      </c>
    </row>
    <row r="1293" spans="1:19" x14ac:dyDescent="0.35">
      <c r="A1293" t="s">
        <v>1100</v>
      </c>
      <c r="B1293">
        <v>43</v>
      </c>
      <c r="C1293" t="str">
        <f t="shared" si="80"/>
        <v>36-45</v>
      </c>
      <c r="D1293" t="s">
        <v>21</v>
      </c>
      <c r="E1293" t="s">
        <v>22</v>
      </c>
      <c r="F1293">
        <v>67.75</v>
      </c>
      <c r="G1293">
        <v>9</v>
      </c>
      <c r="H1293">
        <f>Table1[[#This Row],[total_orders]]*Table1[[#This Row],[avg_order_value]]</f>
        <v>609.75</v>
      </c>
      <c r="I1293">
        <v>117</v>
      </c>
      <c r="J1293">
        <v>0</v>
      </c>
      <c r="K1293" t="s">
        <v>29</v>
      </c>
      <c r="L1293">
        <v>67.900000000000006</v>
      </c>
      <c r="M1293" t="str">
        <f t="shared" si="81"/>
        <v>High</v>
      </c>
      <c r="N1293" s="1">
        <v>44245</v>
      </c>
      <c r="O1293" s="1" t="str">
        <f>IF(YEAR(Table1[[#This Row],[customer_since]])&gt;=2023, "New",IF(YEAR(Table1[[#This Row],[customer_since]])&gt;=2021, "Medium", "Long term"))</f>
        <v>Medium</v>
      </c>
      <c r="P1293">
        <v>56</v>
      </c>
      <c r="Q1293" t="str">
        <f t="shared" si="82"/>
        <v>Medium</v>
      </c>
      <c r="R1293">
        <v>0.25</v>
      </c>
      <c r="S1293" t="str">
        <f t="shared" si="83"/>
        <v>Medium</v>
      </c>
    </row>
    <row r="1294" spans="1:19" x14ac:dyDescent="0.35">
      <c r="A1294" t="s">
        <v>2018</v>
      </c>
      <c r="B1294">
        <v>48</v>
      </c>
      <c r="C1294" t="str">
        <f t="shared" si="80"/>
        <v>46-55</v>
      </c>
      <c r="D1294" t="s">
        <v>14</v>
      </c>
      <c r="E1294" t="s">
        <v>35</v>
      </c>
      <c r="F1294">
        <v>89.66</v>
      </c>
      <c r="G1294">
        <v>13</v>
      </c>
      <c r="H1294">
        <f>Table1[[#This Row],[total_orders]]*Table1[[#This Row],[avg_order_value]]</f>
        <v>1165.58</v>
      </c>
      <c r="I1294">
        <v>116</v>
      </c>
      <c r="J1294">
        <v>0</v>
      </c>
      <c r="K1294" t="s">
        <v>19</v>
      </c>
      <c r="L1294">
        <v>90</v>
      </c>
      <c r="M1294" t="str">
        <f t="shared" si="81"/>
        <v>High</v>
      </c>
      <c r="N1294" s="1">
        <v>45269</v>
      </c>
      <c r="O1294" s="1" t="str">
        <f>IF(YEAR(Table1[[#This Row],[customer_since]])&gt;=2023, "New",IF(YEAR(Table1[[#This Row],[customer_since]])&gt;=2021, "Medium", "Long term"))</f>
        <v>New</v>
      </c>
      <c r="P1294">
        <v>42</v>
      </c>
      <c r="Q1294" t="str">
        <f t="shared" si="82"/>
        <v>Medium</v>
      </c>
      <c r="R1294">
        <v>0.46</v>
      </c>
      <c r="S1294" t="str">
        <f t="shared" si="83"/>
        <v>Medium</v>
      </c>
    </row>
    <row r="1295" spans="1:19" x14ac:dyDescent="0.35">
      <c r="A1295" t="s">
        <v>2092</v>
      </c>
      <c r="B1295">
        <v>72</v>
      </c>
      <c r="C1295" t="str">
        <f t="shared" si="80"/>
        <v>66-69</v>
      </c>
      <c r="D1295" t="s">
        <v>14</v>
      </c>
      <c r="E1295" t="s">
        <v>50</v>
      </c>
      <c r="F1295">
        <v>54.92</v>
      </c>
      <c r="G1295">
        <v>11</v>
      </c>
      <c r="H1295">
        <f>Table1[[#This Row],[total_orders]]*Table1[[#This Row],[avg_order_value]]</f>
        <v>604.12</v>
      </c>
      <c r="I1295">
        <v>329</v>
      </c>
      <c r="J1295">
        <v>0</v>
      </c>
      <c r="K1295" t="s">
        <v>29</v>
      </c>
      <c r="L1295">
        <v>10.7</v>
      </c>
      <c r="M1295" t="str">
        <f t="shared" si="81"/>
        <v>Low</v>
      </c>
      <c r="N1295" s="1">
        <v>45345</v>
      </c>
      <c r="O1295" s="1" t="str">
        <f>IF(YEAR(Table1[[#This Row],[customer_since]])&gt;=2023, "New",IF(YEAR(Table1[[#This Row],[customer_since]])&gt;=2021, "Medium", "Long term"))</f>
        <v>New</v>
      </c>
      <c r="P1295">
        <v>30</v>
      </c>
      <c r="Q1295" t="str">
        <f t="shared" si="82"/>
        <v>Low</v>
      </c>
      <c r="R1295">
        <v>0.24</v>
      </c>
      <c r="S1295" t="str">
        <f t="shared" si="83"/>
        <v>Medium</v>
      </c>
    </row>
    <row r="1296" spans="1:19" x14ac:dyDescent="0.35">
      <c r="A1296" t="s">
        <v>211</v>
      </c>
      <c r="B1296">
        <v>65</v>
      </c>
      <c r="C1296" t="str">
        <f t="shared" si="80"/>
        <v>55-65</v>
      </c>
      <c r="D1296" t="s">
        <v>21</v>
      </c>
      <c r="E1296" t="s">
        <v>50</v>
      </c>
      <c r="G1296">
        <v>8</v>
      </c>
      <c r="H1296">
        <f>Table1[[#This Row],[total_orders]]*Table1[[#This Row],[avg_order_value]]</f>
        <v>0</v>
      </c>
      <c r="I1296">
        <v>85</v>
      </c>
      <c r="J1296">
        <v>0</v>
      </c>
      <c r="K1296" t="s">
        <v>23</v>
      </c>
      <c r="L1296">
        <v>73.900000000000006</v>
      </c>
      <c r="M1296" t="str">
        <f t="shared" si="81"/>
        <v>High</v>
      </c>
      <c r="N1296" s="1">
        <v>45611</v>
      </c>
      <c r="O1296" s="1" t="str">
        <f>IF(YEAR(Table1[[#This Row],[customer_since]])&gt;=2023, "New",IF(YEAR(Table1[[#This Row],[customer_since]])&gt;=2021, "Medium", "Long term"))</f>
        <v>New</v>
      </c>
      <c r="P1296">
        <v>36</v>
      </c>
      <c r="Q1296" t="str">
        <f t="shared" si="82"/>
        <v>Medium</v>
      </c>
      <c r="R1296">
        <v>0.17</v>
      </c>
      <c r="S1296" t="str">
        <f t="shared" si="83"/>
        <v>Low</v>
      </c>
    </row>
    <row r="1297" spans="1:19" x14ac:dyDescent="0.35">
      <c r="A1297" t="s">
        <v>211</v>
      </c>
      <c r="B1297">
        <v>19</v>
      </c>
      <c r="C1297" t="str">
        <f t="shared" si="80"/>
        <v>18-25</v>
      </c>
      <c r="D1297" t="s">
        <v>21</v>
      </c>
      <c r="E1297" t="s">
        <v>37</v>
      </c>
      <c r="F1297">
        <v>160.72</v>
      </c>
      <c r="G1297">
        <v>6</v>
      </c>
      <c r="H1297">
        <f>Table1[[#This Row],[total_orders]]*Table1[[#This Row],[avg_order_value]]</f>
        <v>964.31999999999994</v>
      </c>
      <c r="I1297">
        <v>174</v>
      </c>
      <c r="J1297">
        <v>0</v>
      </c>
      <c r="K1297" t="s">
        <v>19</v>
      </c>
      <c r="L1297">
        <v>89.2</v>
      </c>
      <c r="M1297" t="str">
        <f t="shared" si="81"/>
        <v>High</v>
      </c>
      <c r="N1297" s="1">
        <v>45018</v>
      </c>
      <c r="O1297" s="1" t="str">
        <f>IF(YEAR(Table1[[#This Row],[customer_since]])&gt;=2023, "New",IF(YEAR(Table1[[#This Row],[customer_since]])&gt;=2021, "Medium", "Long term"))</f>
        <v>New</v>
      </c>
      <c r="P1297">
        <v>33</v>
      </c>
      <c r="Q1297" t="str">
        <f t="shared" si="82"/>
        <v>Low</v>
      </c>
      <c r="R1297">
        <v>0.11</v>
      </c>
      <c r="S1297" t="str">
        <f t="shared" si="83"/>
        <v>Low</v>
      </c>
    </row>
    <row r="1298" spans="1:19" x14ac:dyDescent="0.35">
      <c r="A1298" t="s">
        <v>2898</v>
      </c>
      <c r="B1298">
        <v>40</v>
      </c>
      <c r="C1298" t="str">
        <f t="shared" si="80"/>
        <v>36-45</v>
      </c>
      <c r="D1298" t="s">
        <v>14</v>
      </c>
      <c r="E1298" t="s">
        <v>52</v>
      </c>
      <c r="F1298">
        <v>111.01</v>
      </c>
      <c r="G1298">
        <v>11</v>
      </c>
      <c r="H1298">
        <f>Table1[[#This Row],[total_orders]]*Table1[[#This Row],[avg_order_value]]</f>
        <v>1221.1100000000001</v>
      </c>
      <c r="I1298">
        <v>17</v>
      </c>
      <c r="J1298">
        <v>0</v>
      </c>
      <c r="K1298" t="s">
        <v>40</v>
      </c>
      <c r="L1298">
        <v>11.1</v>
      </c>
      <c r="M1298" t="str">
        <f t="shared" si="81"/>
        <v>Low</v>
      </c>
      <c r="N1298" s="1">
        <v>44164</v>
      </c>
      <c r="O1298" s="1" t="str">
        <f>IF(YEAR(Table1[[#This Row],[customer_since]])&gt;=2023, "New",IF(YEAR(Table1[[#This Row],[customer_since]])&gt;=2021, "Medium", "Long term"))</f>
        <v>Long term</v>
      </c>
      <c r="P1298">
        <v>34</v>
      </c>
      <c r="Q1298" t="str">
        <f t="shared" si="82"/>
        <v>Medium</v>
      </c>
      <c r="R1298">
        <v>0.2</v>
      </c>
      <c r="S1298" t="str">
        <f t="shared" si="83"/>
        <v>Low</v>
      </c>
    </row>
    <row r="1299" spans="1:19" x14ac:dyDescent="0.35">
      <c r="A1299" t="s">
        <v>2898</v>
      </c>
      <c r="B1299">
        <v>22</v>
      </c>
      <c r="C1299" t="str">
        <f t="shared" si="80"/>
        <v>18-25</v>
      </c>
      <c r="D1299" t="s">
        <v>14</v>
      </c>
      <c r="E1299" t="s">
        <v>44</v>
      </c>
      <c r="F1299">
        <v>100.64</v>
      </c>
      <c r="G1299">
        <v>10</v>
      </c>
      <c r="H1299">
        <f>Table1[[#This Row],[total_orders]]*Table1[[#This Row],[avg_order_value]]</f>
        <v>1006.4</v>
      </c>
      <c r="I1299">
        <v>82</v>
      </c>
      <c r="J1299">
        <v>0</v>
      </c>
      <c r="K1299" t="s">
        <v>23</v>
      </c>
      <c r="L1299">
        <v>25.8</v>
      </c>
      <c r="M1299" t="str">
        <f t="shared" si="81"/>
        <v>Medium</v>
      </c>
      <c r="N1299" s="1">
        <v>45718</v>
      </c>
      <c r="O1299" s="1" t="str">
        <f>IF(YEAR(Table1[[#This Row],[customer_since]])&gt;=2023, "New",IF(YEAR(Table1[[#This Row],[customer_since]])&gt;=2021, "Medium", "Long term"))</f>
        <v>New</v>
      </c>
      <c r="P1299">
        <v>56</v>
      </c>
      <c r="Q1299" t="str">
        <f t="shared" si="82"/>
        <v>Medium</v>
      </c>
      <c r="R1299">
        <v>0.35</v>
      </c>
      <c r="S1299" t="str">
        <f t="shared" si="83"/>
        <v>Medium</v>
      </c>
    </row>
    <row r="1300" spans="1:19" x14ac:dyDescent="0.35">
      <c r="A1300" t="s">
        <v>870</v>
      </c>
      <c r="B1300">
        <v>61</v>
      </c>
      <c r="C1300" t="str">
        <f t="shared" si="80"/>
        <v>55-65</v>
      </c>
      <c r="D1300" t="s">
        <v>21</v>
      </c>
      <c r="E1300" t="s">
        <v>15</v>
      </c>
      <c r="F1300">
        <v>158.58000000000001</v>
      </c>
      <c r="G1300">
        <v>7</v>
      </c>
      <c r="H1300">
        <f>Table1[[#This Row],[total_orders]]*Table1[[#This Row],[avg_order_value]]</f>
        <v>1110.0600000000002</v>
      </c>
      <c r="I1300">
        <v>281</v>
      </c>
      <c r="J1300">
        <v>0</v>
      </c>
      <c r="K1300" t="s">
        <v>29</v>
      </c>
      <c r="L1300">
        <v>29.7</v>
      </c>
      <c r="M1300" t="str">
        <f t="shared" si="81"/>
        <v>Medium</v>
      </c>
      <c r="N1300" s="1">
        <v>45571</v>
      </c>
      <c r="O1300" s="1" t="str">
        <f>IF(YEAR(Table1[[#This Row],[customer_since]])&gt;=2023, "New",IF(YEAR(Table1[[#This Row],[customer_since]])&gt;=2021, "Medium", "Long term"))</f>
        <v>New</v>
      </c>
      <c r="P1300">
        <v>96</v>
      </c>
      <c r="Q1300" t="str">
        <f t="shared" si="82"/>
        <v>High</v>
      </c>
      <c r="R1300">
        <v>0.16</v>
      </c>
      <c r="S1300" t="str">
        <f t="shared" si="83"/>
        <v>Low</v>
      </c>
    </row>
    <row r="1301" spans="1:19" x14ac:dyDescent="0.35">
      <c r="A1301" t="s">
        <v>870</v>
      </c>
      <c r="B1301">
        <v>53</v>
      </c>
      <c r="C1301" t="str">
        <f t="shared" si="80"/>
        <v>46-55</v>
      </c>
      <c r="D1301" t="s">
        <v>21</v>
      </c>
      <c r="E1301" t="s">
        <v>35</v>
      </c>
      <c r="F1301">
        <v>38.78</v>
      </c>
      <c r="G1301">
        <v>8</v>
      </c>
      <c r="H1301">
        <f>Table1[[#This Row],[total_orders]]*Table1[[#This Row],[avg_order_value]]</f>
        <v>310.24</v>
      </c>
      <c r="I1301">
        <v>344</v>
      </c>
      <c r="J1301">
        <v>0</v>
      </c>
      <c r="K1301" t="s">
        <v>19</v>
      </c>
      <c r="L1301">
        <v>89.5</v>
      </c>
      <c r="M1301" t="str">
        <f t="shared" si="81"/>
        <v>High</v>
      </c>
      <c r="N1301" s="1">
        <v>45639</v>
      </c>
      <c r="O1301" s="1" t="str">
        <f>IF(YEAR(Table1[[#This Row],[customer_since]])&gt;=2023, "New",IF(YEAR(Table1[[#This Row],[customer_since]])&gt;=2021, "Medium", "Long term"))</f>
        <v>New</v>
      </c>
      <c r="P1301">
        <v>60</v>
      </c>
      <c r="Q1301" t="str">
        <f t="shared" si="82"/>
        <v>Medium</v>
      </c>
      <c r="R1301">
        <v>0.14000000000000001</v>
      </c>
      <c r="S1301" t="str">
        <f t="shared" si="83"/>
        <v>Low</v>
      </c>
    </row>
    <row r="1302" spans="1:19" x14ac:dyDescent="0.35">
      <c r="A1302" t="s">
        <v>3656</v>
      </c>
      <c r="B1302">
        <v>33</v>
      </c>
      <c r="C1302" t="str">
        <f t="shared" si="80"/>
        <v>26-35</v>
      </c>
      <c r="D1302" t="s">
        <v>14</v>
      </c>
      <c r="E1302" t="s">
        <v>22</v>
      </c>
      <c r="F1302">
        <v>34.86</v>
      </c>
      <c r="G1302">
        <v>9</v>
      </c>
      <c r="H1302">
        <f>Table1[[#This Row],[total_orders]]*Table1[[#This Row],[avg_order_value]]</f>
        <v>313.74</v>
      </c>
      <c r="I1302">
        <v>363</v>
      </c>
      <c r="J1302">
        <v>0</v>
      </c>
      <c r="K1302" t="s">
        <v>16</v>
      </c>
      <c r="L1302">
        <v>93.8</v>
      </c>
      <c r="M1302" t="str">
        <f t="shared" si="81"/>
        <v>High</v>
      </c>
      <c r="N1302" s="1">
        <v>45672</v>
      </c>
      <c r="O1302" s="1" t="str">
        <f>IF(YEAR(Table1[[#This Row],[customer_since]])&gt;=2023, "New",IF(YEAR(Table1[[#This Row],[customer_since]])&gt;=2021, "Medium", "Long term"))</f>
        <v>New</v>
      </c>
      <c r="P1302">
        <v>78</v>
      </c>
      <c r="Q1302" t="str">
        <f t="shared" si="82"/>
        <v>High</v>
      </c>
      <c r="R1302">
        <v>0.54</v>
      </c>
      <c r="S1302" t="str">
        <f t="shared" si="83"/>
        <v>High</v>
      </c>
    </row>
    <row r="1303" spans="1:19" x14ac:dyDescent="0.35">
      <c r="A1303" t="s">
        <v>3297</v>
      </c>
      <c r="B1303">
        <v>27</v>
      </c>
      <c r="C1303" t="str">
        <f t="shared" si="80"/>
        <v>26-35</v>
      </c>
      <c r="D1303" t="s">
        <v>21</v>
      </c>
      <c r="E1303" t="s">
        <v>44</v>
      </c>
      <c r="F1303">
        <v>249.24</v>
      </c>
      <c r="G1303">
        <v>7</v>
      </c>
      <c r="H1303">
        <f>Table1[[#This Row],[total_orders]]*Table1[[#This Row],[avg_order_value]]</f>
        <v>1744.68</v>
      </c>
      <c r="I1303">
        <v>237</v>
      </c>
      <c r="J1303">
        <v>0</v>
      </c>
      <c r="K1303" t="s">
        <v>19</v>
      </c>
      <c r="L1303">
        <v>55.7</v>
      </c>
      <c r="M1303" t="str">
        <f t="shared" si="81"/>
        <v>High</v>
      </c>
      <c r="N1303" s="1">
        <v>44059</v>
      </c>
      <c r="O1303" s="1" t="str">
        <f>IF(YEAR(Table1[[#This Row],[customer_since]])&gt;=2023, "New",IF(YEAR(Table1[[#This Row],[customer_since]])&gt;=2021, "Medium", "Long term"))</f>
        <v>Long term</v>
      </c>
      <c r="P1303">
        <v>57</v>
      </c>
      <c r="Q1303" t="str">
        <f t="shared" si="82"/>
        <v>Medium</v>
      </c>
      <c r="R1303">
        <v>0.31</v>
      </c>
      <c r="S1303" t="str">
        <f t="shared" si="83"/>
        <v>Medium</v>
      </c>
    </row>
    <row r="1304" spans="1:19" x14ac:dyDescent="0.35">
      <c r="A1304" t="s">
        <v>1087</v>
      </c>
      <c r="B1304">
        <v>73</v>
      </c>
      <c r="C1304" t="str">
        <f t="shared" si="80"/>
        <v>66-69</v>
      </c>
      <c r="D1304" t="s">
        <v>21</v>
      </c>
      <c r="E1304" t="s">
        <v>15</v>
      </c>
      <c r="F1304">
        <v>103.07</v>
      </c>
      <c r="G1304">
        <v>13</v>
      </c>
      <c r="H1304">
        <f>Table1[[#This Row],[total_orders]]*Table1[[#This Row],[avg_order_value]]</f>
        <v>1339.9099999999999</v>
      </c>
      <c r="I1304">
        <v>36</v>
      </c>
      <c r="J1304">
        <v>0</v>
      </c>
      <c r="K1304" t="s">
        <v>40</v>
      </c>
      <c r="L1304">
        <v>43.5</v>
      </c>
      <c r="M1304" t="str">
        <f t="shared" si="81"/>
        <v>Medium</v>
      </c>
      <c r="N1304" s="1">
        <v>45111</v>
      </c>
      <c r="O1304" s="1" t="str">
        <f>IF(YEAR(Table1[[#This Row],[customer_since]])&gt;=2023, "New",IF(YEAR(Table1[[#This Row],[customer_since]])&gt;=2021, "Medium", "Long term"))</f>
        <v>New</v>
      </c>
      <c r="P1304">
        <v>80</v>
      </c>
      <c r="Q1304" t="str">
        <f t="shared" si="82"/>
        <v>High</v>
      </c>
      <c r="R1304">
        <v>0.04</v>
      </c>
      <c r="S1304" t="str">
        <f t="shared" si="83"/>
        <v>Low</v>
      </c>
    </row>
    <row r="1305" spans="1:19" x14ac:dyDescent="0.35">
      <c r="A1305" t="s">
        <v>3430</v>
      </c>
      <c r="B1305">
        <v>27</v>
      </c>
      <c r="C1305" t="str">
        <f t="shared" si="80"/>
        <v>26-35</v>
      </c>
      <c r="D1305" t="s">
        <v>14</v>
      </c>
      <c r="E1305" t="s">
        <v>37</v>
      </c>
      <c r="F1305">
        <v>144.4</v>
      </c>
      <c r="G1305">
        <v>16</v>
      </c>
      <c r="H1305">
        <f>Table1[[#This Row],[total_orders]]*Table1[[#This Row],[avg_order_value]]</f>
        <v>2310.4</v>
      </c>
      <c r="I1305">
        <v>199</v>
      </c>
      <c r="J1305">
        <v>0</v>
      </c>
      <c r="K1305" t="s">
        <v>23</v>
      </c>
      <c r="L1305">
        <v>0</v>
      </c>
      <c r="M1305" t="str">
        <f t="shared" si="81"/>
        <v>Low</v>
      </c>
      <c r="N1305" s="1">
        <v>44259</v>
      </c>
      <c r="O1305" s="1" t="str">
        <f>IF(YEAR(Table1[[#This Row],[customer_since]])&gt;=2023, "New",IF(YEAR(Table1[[#This Row],[customer_since]])&gt;=2021, "Medium", "Long term"))</f>
        <v>Medium</v>
      </c>
      <c r="P1305">
        <v>23</v>
      </c>
      <c r="Q1305" t="str">
        <f t="shared" si="82"/>
        <v>Low</v>
      </c>
      <c r="R1305">
        <v>0.42</v>
      </c>
      <c r="S1305" t="str">
        <f t="shared" si="83"/>
        <v>Medium</v>
      </c>
    </row>
    <row r="1306" spans="1:19" x14ac:dyDescent="0.35">
      <c r="A1306" t="s">
        <v>2843</v>
      </c>
      <c r="B1306">
        <v>56</v>
      </c>
      <c r="C1306" t="str">
        <f t="shared" si="80"/>
        <v>55-65</v>
      </c>
      <c r="D1306" t="s">
        <v>14</v>
      </c>
      <c r="E1306" t="s">
        <v>18</v>
      </c>
      <c r="F1306">
        <v>88.75</v>
      </c>
      <c r="G1306">
        <v>14</v>
      </c>
      <c r="H1306">
        <f>Table1[[#This Row],[total_orders]]*Table1[[#This Row],[avg_order_value]]</f>
        <v>1242.5</v>
      </c>
      <c r="I1306">
        <v>109</v>
      </c>
      <c r="J1306">
        <v>1</v>
      </c>
      <c r="K1306" t="s">
        <v>23</v>
      </c>
      <c r="L1306">
        <v>27.1</v>
      </c>
      <c r="M1306" t="str">
        <f t="shared" si="81"/>
        <v>Medium</v>
      </c>
      <c r="N1306" s="1">
        <v>45091</v>
      </c>
      <c r="O1306" s="1" t="str">
        <f>IF(YEAR(Table1[[#This Row],[customer_since]])&gt;=2023, "New",IF(YEAR(Table1[[#This Row],[customer_since]])&gt;=2021, "Medium", "Long term"))</f>
        <v>New</v>
      </c>
      <c r="P1306">
        <v>34</v>
      </c>
      <c r="Q1306" t="str">
        <f t="shared" si="82"/>
        <v>Medium</v>
      </c>
      <c r="R1306">
        <v>0.41</v>
      </c>
      <c r="S1306" t="str">
        <f t="shared" si="83"/>
        <v>Medium</v>
      </c>
    </row>
    <row r="1307" spans="1:19" x14ac:dyDescent="0.35">
      <c r="A1307" t="s">
        <v>1630</v>
      </c>
      <c r="B1307">
        <v>39</v>
      </c>
      <c r="C1307" t="str">
        <f t="shared" si="80"/>
        <v>36-45</v>
      </c>
      <c r="D1307" t="s">
        <v>21</v>
      </c>
      <c r="E1307" t="s">
        <v>28</v>
      </c>
      <c r="F1307">
        <v>124.72</v>
      </c>
      <c r="G1307">
        <v>11</v>
      </c>
      <c r="H1307">
        <f>Table1[[#This Row],[total_orders]]*Table1[[#This Row],[avg_order_value]]</f>
        <v>1371.92</v>
      </c>
      <c r="I1307">
        <v>358</v>
      </c>
      <c r="J1307">
        <v>0</v>
      </c>
      <c r="K1307" t="s">
        <v>19</v>
      </c>
      <c r="L1307">
        <v>34.5</v>
      </c>
      <c r="M1307" t="str">
        <f t="shared" si="81"/>
        <v>Medium</v>
      </c>
      <c r="N1307" s="1">
        <v>44129</v>
      </c>
      <c r="O1307" s="1" t="str">
        <f>IF(YEAR(Table1[[#This Row],[customer_since]])&gt;=2023, "New",IF(YEAR(Table1[[#This Row],[customer_since]])&gt;=2021, "Medium", "Long term"))</f>
        <v>Long term</v>
      </c>
      <c r="P1307">
        <v>93</v>
      </c>
      <c r="Q1307" t="str">
        <f t="shared" si="82"/>
        <v>High</v>
      </c>
      <c r="R1307">
        <v>0.24</v>
      </c>
      <c r="S1307" t="str">
        <f t="shared" si="83"/>
        <v>Medium</v>
      </c>
    </row>
    <row r="1308" spans="1:19" x14ac:dyDescent="0.35">
      <c r="A1308" t="s">
        <v>3516</v>
      </c>
      <c r="B1308">
        <v>58</v>
      </c>
      <c r="C1308" t="str">
        <f t="shared" si="80"/>
        <v>55-65</v>
      </c>
      <c r="D1308" t="s">
        <v>21</v>
      </c>
      <c r="E1308" t="s">
        <v>28</v>
      </c>
      <c r="F1308">
        <v>165.66</v>
      </c>
      <c r="G1308">
        <v>8</v>
      </c>
      <c r="H1308">
        <f>Table1[[#This Row],[total_orders]]*Table1[[#This Row],[avg_order_value]]</f>
        <v>1325.28</v>
      </c>
      <c r="I1308">
        <v>49</v>
      </c>
      <c r="J1308">
        <v>0</v>
      </c>
      <c r="K1308" t="s">
        <v>29</v>
      </c>
      <c r="L1308">
        <v>31.6</v>
      </c>
      <c r="M1308" t="str">
        <f t="shared" si="81"/>
        <v>Medium</v>
      </c>
      <c r="N1308" s="1">
        <v>44400</v>
      </c>
      <c r="O1308" s="1" t="str">
        <f>IF(YEAR(Table1[[#This Row],[customer_since]])&gt;=2023, "New",IF(YEAR(Table1[[#This Row],[customer_since]])&gt;=2021, "Medium", "Long term"))</f>
        <v>Medium</v>
      </c>
      <c r="P1308">
        <v>49</v>
      </c>
      <c r="Q1308" t="str">
        <f t="shared" si="82"/>
        <v>Medium</v>
      </c>
      <c r="R1308">
        <v>7.0000000000000007E-2</v>
      </c>
      <c r="S1308" t="str">
        <f t="shared" si="83"/>
        <v>Low</v>
      </c>
    </row>
    <row r="1309" spans="1:19" x14ac:dyDescent="0.35">
      <c r="A1309" t="s">
        <v>2309</v>
      </c>
      <c r="B1309">
        <v>46</v>
      </c>
      <c r="C1309" t="str">
        <f t="shared" si="80"/>
        <v>46-55</v>
      </c>
      <c r="D1309" t="s">
        <v>14</v>
      </c>
      <c r="E1309" t="s">
        <v>28</v>
      </c>
      <c r="F1309">
        <v>72.87</v>
      </c>
      <c r="G1309">
        <v>13</v>
      </c>
      <c r="H1309">
        <f>Table1[[#This Row],[total_orders]]*Table1[[#This Row],[avg_order_value]]</f>
        <v>947.31000000000006</v>
      </c>
      <c r="I1309">
        <v>112</v>
      </c>
      <c r="J1309">
        <v>0</v>
      </c>
      <c r="K1309" t="s">
        <v>19</v>
      </c>
      <c r="L1309">
        <v>54.2</v>
      </c>
      <c r="M1309" t="str">
        <f t="shared" si="81"/>
        <v>High</v>
      </c>
      <c r="N1309" s="1">
        <v>45289</v>
      </c>
      <c r="O1309" s="1" t="str">
        <f>IF(YEAR(Table1[[#This Row],[customer_since]])&gt;=2023, "New",IF(YEAR(Table1[[#This Row],[customer_since]])&gt;=2021, "Medium", "Long term"))</f>
        <v>New</v>
      </c>
      <c r="P1309">
        <v>49</v>
      </c>
      <c r="Q1309" t="str">
        <f t="shared" si="82"/>
        <v>Medium</v>
      </c>
      <c r="R1309">
        <v>0.15</v>
      </c>
      <c r="S1309" t="str">
        <f t="shared" si="83"/>
        <v>Low</v>
      </c>
    </row>
    <row r="1310" spans="1:19" x14ac:dyDescent="0.35">
      <c r="A1310" t="s">
        <v>1283</v>
      </c>
      <c r="B1310">
        <v>30</v>
      </c>
      <c r="C1310" t="str">
        <f t="shared" si="80"/>
        <v>26-35</v>
      </c>
      <c r="D1310" t="s">
        <v>25</v>
      </c>
      <c r="E1310" t="s">
        <v>37</v>
      </c>
      <c r="F1310">
        <v>359.85</v>
      </c>
      <c r="G1310">
        <v>9</v>
      </c>
      <c r="H1310">
        <f>Table1[[#This Row],[total_orders]]*Table1[[#This Row],[avg_order_value]]</f>
        <v>3238.65</v>
      </c>
      <c r="I1310">
        <v>359</v>
      </c>
      <c r="J1310">
        <v>0</v>
      </c>
      <c r="K1310" t="s">
        <v>16</v>
      </c>
      <c r="L1310">
        <v>21.3</v>
      </c>
      <c r="M1310" t="str">
        <f t="shared" si="81"/>
        <v>Medium</v>
      </c>
      <c r="N1310" s="1">
        <v>44754</v>
      </c>
      <c r="O1310" s="1" t="str">
        <f>IF(YEAR(Table1[[#This Row],[customer_since]])&gt;=2023, "New",IF(YEAR(Table1[[#This Row],[customer_since]])&gt;=2021, "Medium", "Long term"))</f>
        <v>Medium</v>
      </c>
      <c r="P1310">
        <v>76</v>
      </c>
      <c r="Q1310" t="str">
        <f t="shared" si="82"/>
        <v>High</v>
      </c>
      <c r="R1310">
        <v>0.21</v>
      </c>
      <c r="S1310" t="str">
        <f t="shared" si="83"/>
        <v>Medium</v>
      </c>
    </row>
    <row r="1311" spans="1:19" x14ac:dyDescent="0.35">
      <c r="A1311" t="s">
        <v>1769</v>
      </c>
      <c r="B1311">
        <v>76</v>
      </c>
      <c r="C1311" t="str">
        <f t="shared" si="80"/>
        <v>66-69</v>
      </c>
      <c r="D1311" t="s">
        <v>21</v>
      </c>
      <c r="E1311" t="s">
        <v>37</v>
      </c>
      <c r="F1311">
        <v>71.17</v>
      </c>
      <c r="G1311">
        <v>8</v>
      </c>
      <c r="H1311">
        <f>Table1[[#This Row],[total_orders]]*Table1[[#This Row],[avg_order_value]]</f>
        <v>569.36</v>
      </c>
      <c r="I1311">
        <v>21</v>
      </c>
      <c r="J1311">
        <v>0</v>
      </c>
      <c r="K1311" t="s">
        <v>23</v>
      </c>
      <c r="L1311">
        <v>77.8</v>
      </c>
      <c r="M1311" t="str">
        <f t="shared" si="81"/>
        <v>High</v>
      </c>
      <c r="N1311" s="1">
        <v>45444</v>
      </c>
      <c r="O1311" s="1" t="str">
        <f>IF(YEAR(Table1[[#This Row],[customer_since]])&gt;=2023, "New",IF(YEAR(Table1[[#This Row],[customer_since]])&gt;=2021, "Medium", "Long term"))</f>
        <v>New</v>
      </c>
      <c r="P1311">
        <v>8</v>
      </c>
      <c r="Q1311" t="str">
        <f t="shared" si="82"/>
        <v>Low</v>
      </c>
      <c r="R1311">
        <v>0.21</v>
      </c>
      <c r="S1311" t="str">
        <f t="shared" si="83"/>
        <v>Medium</v>
      </c>
    </row>
    <row r="1312" spans="1:19" x14ac:dyDescent="0.35">
      <c r="A1312" t="s">
        <v>1412</v>
      </c>
      <c r="B1312">
        <v>37</v>
      </c>
      <c r="C1312" t="str">
        <f t="shared" si="80"/>
        <v>36-45</v>
      </c>
      <c r="D1312" t="s">
        <v>21</v>
      </c>
      <c r="E1312" t="s">
        <v>15</v>
      </c>
      <c r="F1312">
        <v>63.68</v>
      </c>
      <c r="G1312">
        <v>12</v>
      </c>
      <c r="H1312">
        <f>Table1[[#This Row],[total_orders]]*Table1[[#This Row],[avg_order_value]]</f>
        <v>764.16</v>
      </c>
      <c r="I1312">
        <v>144</v>
      </c>
      <c r="J1312">
        <v>0</v>
      </c>
      <c r="K1312" t="s">
        <v>40</v>
      </c>
      <c r="L1312">
        <v>11.2</v>
      </c>
      <c r="M1312" t="str">
        <f t="shared" si="81"/>
        <v>Low</v>
      </c>
      <c r="N1312" s="1">
        <v>45049</v>
      </c>
      <c r="O1312" s="1" t="str">
        <f>IF(YEAR(Table1[[#This Row],[customer_since]])&gt;=2023, "New",IF(YEAR(Table1[[#This Row],[customer_since]])&gt;=2021, "Medium", "Long term"))</f>
        <v>New</v>
      </c>
      <c r="P1312">
        <v>15</v>
      </c>
      <c r="Q1312" t="str">
        <f t="shared" si="82"/>
        <v>Low</v>
      </c>
      <c r="R1312">
        <v>0.08</v>
      </c>
      <c r="S1312" t="str">
        <f t="shared" si="83"/>
        <v>Low</v>
      </c>
    </row>
    <row r="1313" spans="1:19" x14ac:dyDescent="0.35">
      <c r="A1313" t="s">
        <v>1584</v>
      </c>
      <c r="B1313">
        <v>23</v>
      </c>
      <c r="C1313" t="str">
        <f t="shared" si="80"/>
        <v>18-25</v>
      </c>
      <c r="D1313" t="s">
        <v>14</v>
      </c>
      <c r="E1313" t="s">
        <v>26</v>
      </c>
      <c r="F1313">
        <v>108.8</v>
      </c>
      <c r="G1313">
        <v>11</v>
      </c>
      <c r="H1313">
        <f>Table1[[#This Row],[total_orders]]*Table1[[#This Row],[avg_order_value]]</f>
        <v>1196.8</v>
      </c>
      <c r="I1313">
        <v>157</v>
      </c>
      <c r="J1313">
        <v>0</v>
      </c>
      <c r="K1313" t="s">
        <v>19</v>
      </c>
      <c r="L1313">
        <v>62</v>
      </c>
      <c r="M1313" t="str">
        <f t="shared" si="81"/>
        <v>High</v>
      </c>
      <c r="N1313" s="1">
        <v>45722</v>
      </c>
      <c r="O1313" s="1" t="str">
        <f>IF(YEAR(Table1[[#This Row],[customer_since]])&gt;=2023, "New",IF(YEAR(Table1[[#This Row],[customer_since]])&gt;=2021, "Medium", "Long term"))</f>
        <v>New</v>
      </c>
      <c r="P1313">
        <v>78</v>
      </c>
      <c r="Q1313" t="str">
        <f t="shared" si="82"/>
        <v>High</v>
      </c>
      <c r="R1313">
        <v>0.28000000000000003</v>
      </c>
      <c r="S1313" t="str">
        <f t="shared" si="83"/>
        <v>Medium</v>
      </c>
    </row>
    <row r="1314" spans="1:19" x14ac:dyDescent="0.35">
      <c r="A1314" t="s">
        <v>1983</v>
      </c>
      <c r="B1314">
        <v>72</v>
      </c>
      <c r="C1314" t="str">
        <f t="shared" si="80"/>
        <v>66-69</v>
      </c>
      <c r="D1314" t="s">
        <v>14</v>
      </c>
      <c r="E1314" t="s">
        <v>44</v>
      </c>
      <c r="F1314">
        <v>34.89</v>
      </c>
      <c r="G1314">
        <v>7</v>
      </c>
      <c r="H1314">
        <f>Table1[[#This Row],[total_orders]]*Table1[[#This Row],[avg_order_value]]</f>
        <v>244.23000000000002</v>
      </c>
      <c r="I1314">
        <v>351</v>
      </c>
      <c r="J1314">
        <v>0</v>
      </c>
      <c r="K1314" t="s">
        <v>40</v>
      </c>
      <c r="L1314">
        <v>96.7</v>
      </c>
      <c r="M1314" t="str">
        <f t="shared" si="81"/>
        <v>High</v>
      </c>
      <c r="N1314" s="1">
        <v>44883</v>
      </c>
      <c r="O1314" s="1" t="str">
        <f>IF(YEAR(Table1[[#This Row],[customer_since]])&gt;=2023, "New",IF(YEAR(Table1[[#This Row],[customer_since]])&gt;=2021, "Medium", "Long term"))</f>
        <v>Medium</v>
      </c>
      <c r="P1314">
        <v>96</v>
      </c>
      <c r="Q1314" t="str">
        <f t="shared" si="82"/>
        <v>High</v>
      </c>
      <c r="R1314">
        <v>0.11</v>
      </c>
      <c r="S1314" t="str">
        <f t="shared" si="83"/>
        <v>Low</v>
      </c>
    </row>
    <row r="1315" spans="1:19" x14ac:dyDescent="0.35">
      <c r="A1315" t="s">
        <v>3483</v>
      </c>
      <c r="B1315">
        <v>64</v>
      </c>
      <c r="C1315" t="str">
        <f t="shared" si="80"/>
        <v>55-65</v>
      </c>
      <c r="D1315" t="s">
        <v>21</v>
      </c>
      <c r="E1315" t="s">
        <v>22</v>
      </c>
      <c r="F1315">
        <v>151.08000000000001</v>
      </c>
      <c r="G1315">
        <v>13</v>
      </c>
      <c r="H1315">
        <f>Table1[[#This Row],[total_orders]]*Table1[[#This Row],[avg_order_value]]</f>
        <v>1964.0400000000002</v>
      </c>
      <c r="I1315">
        <v>187</v>
      </c>
      <c r="J1315">
        <v>0</v>
      </c>
      <c r="K1315" t="s">
        <v>40</v>
      </c>
      <c r="L1315">
        <v>17.399999999999999</v>
      </c>
      <c r="M1315" t="str">
        <f t="shared" si="81"/>
        <v>Low</v>
      </c>
      <c r="N1315" s="1">
        <v>44444</v>
      </c>
      <c r="O1315" s="1" t="str">
        <f>IF(YEAR(Table1[[#This Row],[customer_since]])&gt;=2023, "New",IF(YEAR(Table1[[#This Row],[customer_since]])&gt;=2021, "Medium", "Long term"))</f>
        <v>Medium</v>
      </c>
      <c r="P1315">
        <v>38</v>
      </c>
      <c r="Q1315" t="str">
        <f t="shared" si="82"/>
        <v>Medium</v>
      </c>
      <c r="R1315">
        <v>0.17</v>
      </c>
      <c r="S1315" t="str">
        <f t="shared" si="83"/>
        <v>Low</v>
      </c>
    </row>
    <row r="1316" spans="1:19" x14ac:dyDescent="0.35">
      <c r="A1316" t="s">
        <v>3550</v>
      </c>
      <c r="B1316">
        <v>25</v>
      </c>
      <c r="C1316" t="str">
        <f t="shared" si="80"/>
        <v>18-25</v>
      </c>
      <c r="D1316" t="s">
        <v>21</v>
      </c>
      <c r="E1316" t="s">
        <v>15</v>
      </c>
      <c r="F1316">
        <v>188.69</v>
      </c>
      <c r="G1316">
        <v>9</v>
      </c>
      <c r="H1316">
        <f>Table1[[#This Row],[total_orders]]*Table1[[#This Row],[avg_order_value]]</f>
        <v>1698.21</v>
      </c>
      <c r="I1316">
        <v>353</v>
      </c>
      <c r="J1316">
        <v>0</v>
      </c>
      <c r="K1316" t="s">
        <v>19</v>
      </c>
      <c r="L1316">
        <v>36.700000000000003</v>
      </c>
      <c r="M1316" t="str">
        <f t="shared" si="81"/>
        <v>Medium</v>
      </c>
      <c r="N1316" s="1">
        <v>45328</v>
      </c>
      <c r="O1316" s="1" t="str">
        <f>IF(YEAR(Table1[[#This Row],[customer_since]])&gt;=2023, "New",IF(YEAR(Table1[[#This Row],[customer_since]])&gt;=2021, "Medium", "Long term"))</f>
        <v>New</v>
      </c>
      <c r="P1316">
        <v>26</v>
      </c>
      <c r="Q1316" t="str">
        <f t="shared" si="82"/>
        <v>Low</v>
      </c>
      <c r="R1316">
        <v>0.18</v>
      </c>
      <c r="S1316" t="str">
        <f t="shared" si="83"/>
        <v>Low</v>
      </c>
    </row>
    <row r="1317" spans="1:19" x14ac:dyDescent="0.35">
      <c r="A1317" t="s">
        <v>1449</v>
      </c>
      <c r="B1317">
        <v>36</v>
      </c>
      <c r="C1317" t="str">
        <f t="shared" si="80"/>
        <v>36-45</v>
      </c>
      <c r="D1317" t="s">
        <v>14</v>
      </c>
      <c r="E1317" t="s">
        <v>52</v>
      </c>
      <c r="F1317">
        <v>33.54</v>
      </c>
      <c r="G1317">
        <v>7</v>
      </c>
      <c r="H1317">
        <f>Table1[[#This Row],[total_orders]]*Table1[[#This Row],[avg_order_value]]</f>
        <v>234.78</v>
      </c>
      <c r="I1317">
        <v>67</v>
      </c>
      <c r="J1317">
        <v>0</v>
      </c>
      <c r="K1317" t="s">
        <v>16</v>
      </c>
      <c r="L1317">
        <v>87</v>
      </c>
      <c r="M1317" t="str">
        <f t="shared" si="81"/>
        <v>High</v>
      </c>
      <c r="N1317" s="1">
        <v>45132</v>
      </c>
      <c r="O1317" s="1" t="str">
        <f>IF(YEAR(Table1[[#This Row],[customer_since]])&gt;=2023, "New",IF(YEAR(Table1[[#This Row],[customer_since]])&gt;=2021, "Medium", "Long term"))</f>
        <v>New</v>
      </c>
      <c r="P1317">
        <v>87</v>
      </c>
      <c r="Q1317" t="str">
        <f t="shared" si="82"/>
        <v>High</v>
      </c>
      <c r="R1317">
        <v>0.27</v>
      </c>
      <c r="S1317" t="str">
        <f t="shared" si="83"/>
        <v>Medium</v>
      </c>
    </row>
    <row r="1318" spans="1:19" x14ac:dyDescent="0.35">
      <c r="A1318" t="s">
        <v>347</v>
      </c>
      <c r="B1318">
        <v>60</v>
      </c>
      <c r="C1318" t="str">
        <f t="shared" si="80"/>
        <v>55-65</v>
      </c>
      <c r="D1318" t="s">
        <v>14</v>
      </c>
      <c r="E1318" t="s">
        <v>22</v>
      </c>
      <c r="F1318">
        <v>525.24</v>
      </c>
      <c r="G1318">
        <v>9</v>
      </c>
      <c r="H1318">
        <f>Table1[[#This Row],[total_orders]]*Table1[[#This Row],[avg_order_value]]</f>
        <v>4727.16</v>
      </c>
      <c r="I1318">
        <v>15</v>
      </c>
      <c r="J1318">
        <v>0</v>
      </c>
      <c r="K1318" t="s">
        <v>23</v>
      </c>
      <c r="L1318">
        <v>11.3</v>
      </c>
      <c r="M1318" t="str">
        <f t="shared" si="81"/>
        <v>Low</v>
      </c>
      <c r="N1318" s="1">
        <v>45268</v>
      </c>
      <c r="O1318" s="1" t="str">
        <f>IF(YEAR(Table1[[#This Row],[customer_since]])&gt;=2023, "New",IF(YEAR(Table1[[#This Row],[customer_since]])&gt;=2021, "Medium", "Long term"))</f>
        <v>New</v>
      </c>
      <c r="P1318">
        <v>2</v>
      </c>
      <c r="Q1318" t="str">
        <f t="shared" si="82"/>
        <v>Low</v>
      </c>
      <c r="R1318">
        <v>0.33</v>
      </c>
      <c r="S1318" t="str">
        <f t="shared" si="83"/>
        <v>Medium</v>
      </c>
    </row>
    <row r="1319" spans="1:19" x14ac:dyDescent="0.35">
      <c r="A1319" t="s">
        <v>347</v>
      </c>
      <c r="B1319">
        <v>24</v>
      </c>
      <c r="C1319" t="str">
        <f t="shared" si="80"/>
        <v>18-25</v>
      </c>
      <c r="D1319" t="s">
        <v>14</v>
      </c>
      <c r="E1319" t="s">
        <v>52</v>
      </c>
      <c r="F1319">
        <v>55.28</v>
      </c>
      <c r="G1319">
        <v>8</v>
      </c>
      <c r="H1319">
        <f>Table1[[#This Row],[total_orders]]*Table1[[#This Row],[avg_order_value]]</f>
        <v>442.24</v>
      </c>
      <c r="I1319">
        <v>158</v>
      </c>
      <c r="J1319">
        <v>0</v>
      </c>
      <c r="K1319" t="s">
        <v>16</v>
      </c>
      <c r="L1319">
        <v>28.7</v>
      </c>
      <c r="M1319" t="str">
        <f t="shared" si="81"/>
        <v>Medium</v>
      </c>
      <c r="N1319" s="1">
        <v>44934</v>
      </c>
      <c r="O1319" s="1" t="str">
        <f>IF(YEAR(Table1[[#This Row],[customer_since]])&gt;=2023, "New",IF(YEAR(Table1[[#This Row],[customer_since]])&gt;=2021, "Medium", "Long term"))</f>
        <v>New</v>
      </c>
      <c r="P1319">
        <v>37</v>
      </c>
      <c r="Q1319" t="str">
        <f t="shared" si="82"/>
        <v>Medium</v>
      </c>
      <c r="R1319">
        <v>0.13</v>
      </c>
      <c r="S1319" t="str">
        <f t="shared" si="83"/>
        <v>Low</v>
      </c>
    </row>
    <row r="1320" spans="1:19" x14ac:dyDescent="0.35">
      <c r="A1320" t="s">
        <v>347</v>
      </c>
      <c r="B1320">
        <v>49</v>
      </c>
      <c r="C1320" t="str">
        <f t="shared" si="80"/>
        <v>46-55</v>
      </c>
      <c r="D1320" t="s">
        <v>21</v>
      </c>
      <c r="E1320" t="s">
        <v>35</v>
      </c>
      <c r="F1320">
        <v>155.03</v>
      </c>
      <c r="G1320">
        <v>8</v>
      </c>
      <c r="H1320">
        <f>Table1[[#This Row],[total_orders]]*Table1[[#This Row],[avg_order_value]]</f>
        <v>1240.24</v>
      </c>
      <c r="I1320">
        <v>219</v>
      </c>
      <c r="J1320">
        <v>1</v>
      </c>
      <c r="K1320" t="s">
        <v>29</v>
      </c>
      <c r="L1320">
        <v>4.7</v>
      </c>
      <c r="M1320" t="str">
        <f t="shared" si="81"/>
        <v>Low</v>
      </c>
      <c r="N1320" s="1">
        <v>44948</v>
      </c>
      <c r="O1320" s="1" t="str">
        <f>IF(YEAR(Table1[[#This Row],[customer_since]])&gt;=2023, "New",IF(YEAR(Table1[[#This Row],[customer_since]])&gt;=2021, "Medium", "Long term"))</f>
        <v>New</v>
      </c>
      <c r="P1320">
        <v>5</v>
      </c>
      <c r="Q1320" t="str">
        <f t="shared" si="82"/>
        <v>Low</v>
      </c>
      <c r="R1320">
        <v>0.43</v>
      </c>
      <c r="S1320" t="str">
        <f t="shared" si="83"/>
        <v>Medium</v>
      </c>
    </row>
    <row r="1321" spans="1:19" x14ac:dyDescent="0.35">
      <c r="A1321" t="s">
        <v>2610</v>
      </c>
      <c r="B1321">
        <v>54</v>
      </c>
      <c r="C1321" t="str">
        <f t="shared" si="80"/>
        <v>46-55</v>
      </c>
      <c r="D1321" t="s">
        <v>21</v>
      </c>
      <c r="E1321" t="s">
        <v>15</v>
      </c>
      <c r="F1321">
        <v>99.23</v>
      </c>
      <c r="G1321">
        <v>8</v>
      </c>
      <c r="H1321">
        <f>Table1[[#This Row],[total_orders]]*Table1[[#This Row],[avg_order_value]]</f>
        <v>793.84</v>
      </c>
      <c r="I1321">
        <v>332</v>
      </c>
      <c r="J1321">
        <v>0</v>
      </c>
      <c r="K1321" t="s">
        <v>19</v>
      </c>
      <c r="L1321">
        <v>52.7</v>
      </c>
      <c r="M1321" t="str">
        <f t="shared" si="81"/>
        <v>High</v>
      </c>
      <c r="N1321" s="1">
        <v>44860</v>
      </c>
      <c r="O1321" s="1" t="str">
        <f>IF(YEAR(Table1[[#This Row],[customer_since]])&gt;=2023, "New",IF(YEAR(Table1[[#This Row],[customer_since]])&gt;=2021, "Medium", "Long term"))</f>
        <v>Medium</v>
      </c>
      <c r="P1321">
        <v>89</v>
      </c>
      <c r="Q1321" t="str">
        <f t="shared" si="82"/>
        <v>High</v>
      </c>
      <c r="R1321">
        <v>0.26</v>
      </c>
      <c r="S1321" t="str">
        <f t="shared" si="83"/>
        <v>Medium</v>
      </c>
    </row>
    <row r="1322" spans="1:19" x14ac:dyDescent="0.35">
      <c r="A1322" t="s">
        <v>881</v>
      </c>
      <c r="B1322">
        <v>18</v>
      </c>
      <c r="C1322" t="str">
        <f t="shared" si="80"/>
        <v>18-25</v>
      </c>
      <c r="D1322" t="s">
        <v>14</v>
      </c>
      <c r="E1322" t="s">
        <v>50</v>
      </c>
      <c r="F1322">
        <v>82.47</v>
      </c>
      <c r="G1322">
        <v>12</v>
      </c>
      <c r="H1322">
        <f>Table1[[#This Row],[total_orders]]*Table1[[#This Row],[avg_order_value]]</f>
        <v>989.64</v>
      </c>
      <c r="I1322">
        <v>355</v>
      </c>
      <c r="J1322">
        <v>0</v>
      </c>
      <c r="K1322" t="s">
        <v>16</v>
      </c>
      <c r="L1322">
        <v>9.8000000000000007</v>
      </c>
      <c r="M1322" t="str">
        <f t="shared" si="81"/>
        <v>Low</v>
      </c>
      <c r="N1322" s="1">
        <v>44937</v>
      </c>
      <c r="O1322" s="1" t="str">
        <f>IF(YEAR(Table1[[#This Row],[customer_since]])&gt;=2023, "New",IF(YEAR(Table1[[#This Row],[customer_since]])&gt;=2021, "Medium", "Long term"))</f>
        <v>New</v>
      </c>
      <c r="P1322">
        <v>32</v>
      </c>
      <c r="Q1322" t="str">
        <f t="shared" si="82"/>
        <v>Low</v>
      </c>
      <c r="R1322">
        <v>0.14000000000000001</v>
      </c>
      <c r="S1322" t="str">
        <f t="shared" si="83"/>
        <v>Low</v>
      </c>
    </row>
    <row r="1323" spans="1:19" x14ac:dyDescent="0.35">
      <c r="A1323" t="s">
        <v>1818</v>
      </c>
      <c r="B1323">
        <v>48</v>
      </c>
      <c r="C1323" t="str">
        <f t="shared" si="80"/>
        <v>46-55</v>
      </c>
      <c r="D1323" t="s">
        <v>25</v>
      </c>
      <c r="E1323" t="s">
        <v>15</v>
      </c>
      <c r="F1323">
        <v>81.59</v>
      </c>
      <c r="G1323">
        <v>12</v>
      </c>
      <c r="H1323">
        <f>Table1[[#This Row],[total_orders]]*Table1[[#This Row],[avg_order_value]]</f>
        <v>979.08</v>
      </c>
      <c r="I1323">
        <v>194</v>
      </c>
      <c r="J1323">
        <v>0</v>
      </c>
      <c r="K1323" t="s">
        <v>40</v>
      </c>
      <c r="L1323">
        <v>76</v>
      </c>
      <c r="M1323" t="str">
        <f t="shared" si="81"/>
        <v>High</v>
      </c>
      <c r="N1323" s="1">
        <v>45250</v>
      </c>
      <c r="O1323" s="1" t="str">
        <f>IF(YEAR(Table1[[#This Row],[customer_since]])&gt;=2023, "New",IF(YEAR(Table1[[#This Row],[customer_since]])&gt;=2021, "Medium", "Long term"))</f>
        <v>New</v>
      </c>
      <c r="P1323">
        <v>5</v>
      </c>
      <c r="Q1323" t="str">
        <f t="shared" si="82"/>
        <v>Low</v>
      </c>
      <c r="R1323">
        <v>0.13</v>
      </c>
      <c r="S1323" t="str">
        <f t="shared" si="83"/>
        <v>Low</v>
      </c>
    </row>
    <row r="1324" spans="1:19" x14ac:dyDescent="0.35">
      <c r="A1324" t="s">
        <v>3048</v>
      </c>
      <c r="B1324">
        <v>66</v>
      </c>
      <c r="C1324" t="str">
        <f t="shared" si="80"/>
        <v>66-69</v>
      </c>
      <c r="D1324" t="s">
        <v>21</v>
      </c>
      <c r="E1324" t="s">
        <v>15</v>
      </c>
      <c r="F1324">
        <v>118.84</v>
      </c>
      <c r="G1324">
        <v>8</v>
      </c>
      <c r="H1324">
        <f>Table1[[#This Row],[total_orders]]*Table1[[#This Row],[avg_order_value]]</f>
        <v>950.72</v>
      </c>
      <c r="I1324">
        <v>76</v>
      </c>
      <c r="J1324">
        <v>0</v>
      </c>
      <c r="K1324" t="s">
        <v>19</v>
      </c>
      <c r="L1324">
        <v>39.200000000000003</v>
      </c>
      <c r="M1324" t="str">
        <f t="shared" si="81"/>
        <v>Medium</v>
      </c>
      <c r="N1324" s="1">
        <v>45507</v>
      </c>
      <c r="O1324" s="1" t="str">
        <f>IF(YEAR(Table1[[#This Row],[customer_since]])&gt;=2023, "New",IF(YEAR(Table1[[#This Row],[customer_since]])&gt;=2021, "Medium", "Long term"))</f>
        <v>New</v>
      </c>
      <c r="P1324">
        <v>58</v>
      </c>
      <c r="Q1324" t="str">
        <f t="shared" si="82"/>
        <v>Medium</v>
      </c>
      <c r="R1324">
        <v>0.26</v>
      </c>
      <c r="S1324" t="str">
        <f t="shared" si="83"/>
        <v>Medium</v>
      </c>
    </row>
    <row r="1325" spans="1:19" x14ac:dyDescent="0.35">
      <c r="A1325" t="s">
        <v>3636</v>
      </c>
      <c r="B1325">
        <v>69</v>
      </c>
      <c r="C1325" t="str">
        <f t="shared" si="80"/>
        <v>66-69</v>
      </c>
      <c r="D1325" t="s">
        <v>14</v>
      </c>
      <c r="E1325" t="s">
        <v>44</v>
      </c>
      <c r="F1325">
        <v>63.84</v>
      </c>
      <c r="G1325">
        <v>10</v>
      </c>
      <c r="H1325">
        <f>Table1[[#This Row],[total_orders]]*Table1[[#This Row],[avg_order_value]]</f>
        <v>638.40000000000009</v>
      </c>
      <c r="I1325">
        <v>241</v>
      </c>
      <c r="J1325">
        <v>0</v>
      </c>
      <c r="K1325" t="s">
        <v>40</v>
      </c>
      <c r="L1325">
        <v>83.1</v>
      </c>
      <c r="M1325" t="str">
        <f t="shared" si="81"/>
        <v>High</v>
      </c>
      <c r="N1325" s="1">
        <v>45614</v>
      </c>
      <c r="O1325" s="1" t="str">
        <f>IF(YEAR(Table1[[#This Row],[customer_since]])&gt;=2023, "New",IF(YEAR(Table1[[#This Row],[customer_since]])&gt;=2021, "Medium", "Long term"))</f>
        <v>New</v>
      </c>
      <c r="P1325">
        <v>90</v>
      </c>
      <c r="Q1325" t="str">
        <f t="shared" si="82"/>
        <v>High</v>
      </c>
      <c r="R1325">
        <v>0.18</v>
      </c>
      <c r="S1325" t="str">
        <f t="shared" si="83"/>
        <v>Low</v>
      </c>
    </row>
    <row r="1326" spans="1:19" x14ac:dyDescent="0.35">
      <c r="A1326" t="s">
        <v>1271</v>
      </c>
      <c r="B1326">
        <v>71</v>
      </c>
      <c r="C1326" t="str">
        <f t="shared" si="80"/>
        <v>66-69</v>
      </c>
      <c r="D1326" t="s">
        <v>14</v>
      </c>
      <c r="E1326" t="s">
        <v>44</v>
      </c>
      <c r="F1326">
        <v>71.459999999999994</v>
      </c>
      <c r="G1326">
        <v>14</v>
      </c>
      <c r="H1326">
        <f>Table1[[#This Row],[total_orders]]*Table1[[#This Row],[avg_order_value]]</f>
        <v>1000.4399999999999</v>
      </c>
      <c r="I1326">
        <v>121</v>
      </c>
      <c r="J1326">
        <v>0</v>
      </c>
      <c r="K1326" t="s">
        <v>23</v>
      </c>
      <c r="L1326">
        <v>94.8</v>
      </c>
      <c r="M1326" t="str">
        <f t="shared" si="81"/>
        <v>High</v>
      </c>
      <c r="N1326" s="1">
        <v>44927</v>
      </c>
      <c r="O1326" s="1" t="str">
        <f>IF(YEAR(Table1[[#This Row],[customer_since]])&gt;=2023, "New",IF(YEAR(Table1[[#This Row],[customer_since]])&gt;=2021, "Medium", "Long term"))</f>
        <v>New</v>
      </c>
      <c r="P1326">
        <v>29</v>
      </c>
      <c r="Q1326" t="str">
        <f t="shared" si="82"/>
        <v>Low</v>
      </c>
      <c r="R1326">
        <v>0.17</v>
      </c>
      <c r="S1326" t="str">
        <f t="shared" si="83"/>
        <v>Low</v>
      </c>
    </row>
    <row r="1327" spans="1:19" x14ac:dyDescent="0.35">
      <c r="A1327" t="s">
        <v>1271</v>
      </c>
      <c r="B1327">
        <v>23</v>
      </c>
      <c r="C1327" t="str">
        <f t="shared" si="80"/>
        <v>18-25</v>
      </c>
      <c r="D1327" t="s">
        <v>14</v>
      </c>
      <c r="E1327" t="s">
        <v>22</v>
      </c>
      <c r="F1327">
        <v>63.42</v>
      </c>
      <c r="G1327">
        <v>12</v>
      </c>
      <c r="H1327">
        <f>Table1[[#This Row],[total_orders]]*Table1[[#This Row],[avg_order_value]]</f>
        <v>761.04</v>
      </c>
      <c r="I1327">
        <v>131</v>
      </c>
      <c r="J1327">
        <v>0</v>
      </c>
      <c r="K1327" t="s">
        <v>40</v>
      </c>
      <c r="L1327">
        <v>28.2</v>
      </c>
      <c r="M1327" t="str">
        <f t="shared" si="81"/>
        <v>Medium</v>
      </c>
      <c r="N1327" s="1">
        <v>44292</v>
      </c>
      <c r="O1327" s="1" t="str">
        <f>IF(YEAR(Table1[[#This Row],[customer_since]])&gt;=2023, "New",IF(YEAR(Table1[[#This Row],[customer_since]])&gt;=2021, "Medium", "Long term"))</f>
        <v>Medium</v>
      </c>
      <c r="P1327">
        <v>86</v>
      </c>
      <c r="Q1327" t="str">
        <f t="shared" si="82"/>
        <v>High</v>
      </c>
      <c r="R1327">
        <v>0.06</v>
      </c>
      <c r="S1327" t="str">
        <f t="shared" si="83"/>
        <v>Low</v>
      </c>
    </row>
    <row r="1328" spans="1:19" x14ac:dyDescent="0.35">
      <c r="A1328" t="s">
        <v>1242</v>
      </c>
      <c r="B1328">
        <v>43</v>
      </c>
      <c r="C1328" t="str">
        <f t="shared" si="80"/>
        <v>36-45</v>
      </c>
      <c r="D1328" t="s">
        <v>21</v>
      </c>
      <c r="E1328" t="s">
        <v>50</v>
      </c>
      <c r="F1328">
        <v>44.69</v>
      </c>
      <c r="G1328">
        <v>10</v>
      </c>
      <c r="H1328">
        <f>Table1[[#This Row],[total_orders]]*Table1[[#This Row],[avg_order_value]]</f>
        <v>446.9</v>
      </c>
      <c r="I1328">
        <v>185</v>
      </c>
      <c r="J1328">
        <v>0</v>
      </c>
      <c r="K1328" t="s">
        <v>19</v>
      </c>
      <c r="L1328">
        <v>91.9</v>
      </c>
      <c r="M1328" t="str">
        <f t="shared" si="81"/>
        <v>High</v>
      </c>
      <c r="N1328" s="1">
        <v>44420</v>
      </c>
      <c r="O1328" s="1" t="str">
        <f>IF(YEAR(Table1[[#This Row],[customer_since]])&gt;=2023, "New",IF(YEAR(Table1[[#This Row],[customer_since]])&gt;=2021, "Medium", "Long term"))</f>
        <v>Medium</v>
      </c>
      <c r="P1328">
        <v>80</v>
      </c>
      <c r="Q1328" t="str">
        <f t="shared" si="82"/>
        <v>High</v>
      </c>
      <c r="R1328">
        <v>0.53</v>
      </c>
      <c r="S1328" t="str">
        <f t="shared" si="83"/>
        <v>High</v>
      </c>
    </row>
    <row r="1329" spans="1:19" x14ac:dyDescent="0.35">
      <c r="A1329" t="s">
        <v>2364</v>
      </c>
      <c r="B1329">
        <v>75</v>
      </c>
      <c r="C1329" t="str">
        <f t="shared" si="80"/>
        <v>66-69</v>
      </c>
      <c r="D1329" t="s">
        <v>21</v>
      </c>
      <c r="E1329" t="s">
        <v>50</v>
      </c>
      <c r="F1329">
        <v>154.47999999999999</v>
      </c>
      <c r="G1329">
        <v>7</v>
      </c>
      <c r="H1329">
        <f>Table1[[#This Row],[total_orders]]*Table1[[#This Row],[avg_order_value]]</f>
        <v>1081.3599999999999</v>
      </c>
      <c r="I1329">
        <v>329</v>
      </c>
      <c r="J1329">
        <v>0</v>
      </c>
      <c r="K1329" t="s">
        <v>40</v>
      </c>
      <c r="L1329">
        <v>65.7</v>
      </c>
      <c r="M1329" t="str">
        <f t="shared" si="81"/>
        <v>High</v>
      </c>
      <c r="N1329" s="1">
        <v>45351</v>
      </c>
      <c r="O1329" s="1" t="str">
        <f>IF(YEAR(Table1[[#This Row],[customer_since]])&gt;=2023, "New",IF(YEAR(Table1[[#This Row],[customer_since]])&gt;=2021, "Medium", "Long term"))</f>
        <v>New</v>
      </c>
      <c r="P1329">
        <v>58</v>
      </c>
      <c r="Q1329" t="str">
        <f t="shared" si="82"/>
        <v>Medium</v>
      </c>
      <c r="R1329">
        <v>0.17</v>
      </c>
      <c r="S1329" t="str">
        <f t="shared" si="83"/>
        <v>Low</v>
      </c>
    </row>
    <row r="1330" spans="1:19" x14ac:dyDescent="0.35">
      <c r="A1330" t="s">
        <v>236</v>
      </c>
      <c r="B1330">
        <v>32</v>
      </c>
      <c r="C1330" t="str">
        <f t="shared" si="80"/>
        <v>26-35</v>
      </c>
      <c r="D1330" t="s">
        <v>14</v>
      </c>
      <c r="E1330" t="s">
        <v>26</v>
      </c>
      <c r="F1330">
        <v>66.489999999999995</v>
      </c>
      <c r="G1330">
        <v>17</v>
      </c>
      <c r="H1330">
        <f>Table1[[#This Row],[total_orders]]*Table1[[#This Row],[avg_order_value]]</f>
        <v>1130.33</v>
      </c>
      <c r="I1330">
        <v>201</v>
      </c>
      <c r="J1330">
        <v>0</v>
      </c>
      <c r="K1330" t="s">
        <v>19</v>
      </c>
      <c r="L1330">
        <v>53.3</v>
      </c>
      <c r="M1330" t="str">
        <f t="shared" si="81"/>
        <v>High</v>
      </c>
      <c r="N1330" s="1">
        <v>45385</v>
      </c>
      <c r="O1330" s="1" t="str">
        <f>IF(YEAR(Table1[[#This Row],[customer_since]])&gt;=2023, "New",IF(YEAR(Table1[[#This Row],[customer_since]])&gt;=2021, "Medium", "Long term"))</f>
        <v>New</v>
      </c>
      <c r="P1330">
        <v>26</v>
      </c>
      <c r="Q1330" t="str">
        <f t="shared" si="82"/>
        <v>Low</v>
      </c>
      <c r="R1330">
        <v>0.08</v>
      </c>
      <c r="S1330" t="str">
        <f t="shared" si="83"/>
        <v>Low</v>
      </c>
    </row>
    <row r="1331" spans="1:19" x14ac:dyDescent="0.35">
      <c r="A1331" t="s">
        <v>236</v>
      </c>
      <c r="B1331">
        <v>48</v>
      </c>
      <c r="C1331" t="str">
        <f t="shared" si="80"/>
        <v>46-55</v>
      </c>
      <c r="D1331" t="s">
        <v>21</v>
      </c>
      <c r="E1331" t="s">
        <v>44</v>
      </c>
      <c r="F1331">
        <v>140.5</v>
      </c>
      <c r="G1331">
        <v>9</v>
      </c>
      <c r="H1331">
        <f>Table1[[#This Row],[total_orders]]*Table1[[#This Row],[avg_order_value]]</f>
        <v>1264.5</v>
      </c>
      <c r="I1331">
        <v>142</v>
      </c>
      <c r="J1331">
        <v>0</v>
      </c>
      <c r="K1331" t="s">
        <v>23</v>
      </c>
      <c r="L1331">
        <v>52.8</v>
      </c>
      <c r="M1331" t="str">
        <f t="shared" si="81"/>
        <v>High</v>
      </c>
      <c r="N1331" s="1">
        <v>45759</v>
      </c>
      <c r="O1331" s="1" t="str">
        <f>IF(YEAR(Table1[[#This Row],[customer_since]])&gt;=2023, "New",IF(YEAR(Table1[[#This Row],[customer_since]])&gt;=2021, "Medium", "Long term"))</f>
        <v>New</v>
      </c>
      <c r="P1331">
        <v>39</v>
      </c>
      <c r="Q1331" t="str">
        <f t="shared" si="82"/>
        <v>Medium</v>
      </c>
      <c r="R1331">
        <v>0.31</v>
      </c>
      <c r="S1331" t="str">
        <f t="shared" si="83"/>
        <v>Medium</v>
      </c>
    </row>
    <row r="1332" spans="1:19" x14ac:dyDescent="0.35">
      <c r="A1332" t="s">
        <v>3115</v>
      </c>
      <c r="B1332">
        <v>78</v>
      </c>
      <c r="C1332" t="str">
        <f t="shared" si="80"/>
        <v>66-69</v>
      </c>
      <c r="D1332" t="s">
        <v>14</v>
      </c>
      <c r="E1332" t="s">
        <v>50</v>
      </c>
      <c r="F1332">
        <v>74.900000000000006</v>
      </c>
      <c r="G1332">
        <v>7</v>
      </c>
      <c r="H1332">
        <f>Table1[[#This Row],[total_orders]]*Table1[[#This Row],[avg_order_value]]</f>
        <v>524.30000000000007</v>
      </c>
      <c r="I1332">
        <v>158</v>
      </c>
      <c r="J1332">
        <v>0</v>
      </c>
      <c r="K1332" t="s">
        <v>16</v>
      </c>
      <c r="L1332">
        <v>2.2999999999999998</v>
      </c>
      <c r="M1332" t="str">
        <f t="shared" si="81"/>
        <v>Low</v>
      </c>
      <c r="N1332" s="1">
        <v>44694</v>
      </c>
      <c r="O1332" s="1" t="str">
        <f>IF(YEAR(Table1[[#This Row],[customer_since]])&gt;=2023, "New",IF(YEAR(Table1[[#This Row],[customer_since]])&gt;=2021, "Medium", "Long term"))</f>
        <v>Medium</v>
      </c>
      <c r="P1332">
        <v>65</v>
      </c>
      <c r="Q1332" t="str">
        <f t="shared" si="82"/>
        <v>Medium</v>
      </c>
      <c r="R1332">
        <v>0.49</v>
      </c>
      <c r="S1332" t="str">
        <f t="shared" si="83"/>
        <v>Medium</v>
      </c>
    </row>
    <row r="1333" spans="1:19" x14ac:dyDescent="0.35">
      <c r="A1333" t="s">
        <v>3115</v>
      </c>
      <c r="B1333">
        <v>61</v>
      </c>
      <c r="C1333" t="str">
        <f t="shared" si="80"/>
        <v>55-65</v>
      </c>
      <c r="D1333" t="s">
        <v>21</v>
      </c>
      <c r="E1333" t="s">
        <v>52</v>
      </c>
      <c r="F1333">
        <v>178.11</v>
      </c>
      <c r="G1333">
        <v>8</v>
      </c>
      <c r="H1333">
        <f>Table1[[#This Row],[total_orders]]*Table1[[#This Row],[avg_order_value]]</f>
        <v>1424.88</v>
      </c>
      <c r="I1333">
        <v>246</v>
      </c>
      <c r="J1333">
        <v>0</v>
      </c>
      <c r="K1333" t="s">
        <v>16</v>
      </c>
      <c r="L1333">
        <v>14.2</v>
      </c>
      <c r="M1333" t="str">
        <f t="shared" si="81"/>
        <v>Low</v>
      </c>
      <c r="N1333" s="1">
        <v>45345</v>
      </c>
      <c r="O1333" s="1" t="str">
        <f>IF(YEAR(Table1[[#This Row],[customer_since]])&gt;=2023, "New",IF(YEAR(Table1[[#This Row],[customer_since]])&gt;=2021, "Medium", "Long term"))</f>
        <v>New</v>
      </c>
      <c r="P1333">
        <v>26</v>
      </c>
      <c r="Q1333" t="str">
        <f t="shared" si="82"/>
        <v>Low</v>
      </c>
      <c r="R1333">
        <v>0.09</v>
      </c>
      <c r="S1333" t="str">
        <f t="shared" si="83"/>
        <v>Low</v>
      </c>
    </row>
    <row r="1334" spans="1:19" x14ac:dyDescent="0.35">
      <c r="A1334" t="s">
        <v>712</v>
      </c>
      <c r="B1334">
        <v>36</v>
      </c>
      <c r="C1334" t="str">
        <f t="shared" si="80"/>
        <v>36-45</v>
      </c>
      <c r="D1334" t="s">
        <v>21</v>
      </c>
      <c r="E1334" t="s">
        <v>35</v>
      </c>
      <c r="F1334">
        <v>82.39</v>
      </c>
      <c r="G1334">
        <v>6</v>
      </c>
      <c r="H1334">
        <f>Table1[[#This Row],[total_orders]]*Table1[[#This Row],[avg_order_value]]</f>
        <v>494.34000000000003</v>
      </c>
      <c r="I1334">
        <v>17</v>
      </c>
      <c r="J1334">
        <v>0</v>
      </c>
      <c r="K1334" t="s">
        <v>29</v>
      </c>
      <c r="L1334">
        <v>43.6</v>
      </c>
      <c r="M1334" t="str">
        <f t="shared" si="81"/>
        <v>Medium</v>
      </c>
      <c r="N1334" s="1">
        <v>45476</v>
      </c>
      <c r="O1334" s="1" t="str">
        <f>IF(YEAR(Table1[[#This Row],[customer_since]])&gt;=2023, "New",IF(YEAR(Table1[[#This Row],[customer_since]])&gt;=2021, "Medium", "Long term"))</f>
        <v>New</v>
      </c>
      <c r="P1334">
        <v>22</v>
      </c>
      <c r="Q1334" t="str">
        <f t="shared" si="82"/>
        <v>Low</v>
      </c>
      <c r="R1334">
        <v>0.14000000000000001</v>
      </c>
      <c r="S1334" t="str">
        <f t="shared" si="83"/>
        <v>Low</v>
      </c>
    </row>
    <row r="1335" spans="1:19" x14ac:dyDescent="0.35">
      <c r="A1335" t="s">
        <v>2176</v>
      </c>
      <c r="B1335">
        <v>57</v>
      </c>
      <c r="C1335" t="str">
        <f t="shared" si="80"/>
        <v>55-65</v>
      </c>
      <c r="D1335" t="s">
        <v>21</v>
      </c>
      <c r="E1335" t="s">
        <v>28</v>
      </c>
      <c r="F1335">
        <v>267.05</v>
      </c>
      <c r="G1335">
        <v>12</v>
      </c>
      <c r="H1335">
        <f>Table1[[#This Row],[total_orders]]*Table1[[#This Row],[avg_order_value]]</f>
        <v>3204.6000000000004</v>
      </c>
      <c r="I1335">
        <v>8</v>
      </c>
      <c r="J1335">
        <v>0</v>
      </c>
      <c r="K1335" t="s">
        <v>19</v>
      </c>
      <c r="L1335">
        <v>84.5</v>
      </c>
      <c r="M1335" t="str">
        <f t="shared" si="81"/>
        <v>High</v>
      </c>
      <c r="N1335" s="1">
        <v>45433</v>
      </c>
      <c r="O1335" s="1" t="str">
        <f>IF(YEAR(Table1[[#This Row],[customer_since]])&gt;=2023, "New",IF(YEAR(Table1[[#This Row],[customer_since]])&gt;=2021, "Medium", "Long term"))</f>
        <v>New</v>
      </c>
      <c r="P1335">
        <v>9</v>
      </c>
      <c r="Q1335" t="str">
        <f t="shared" si="82"/>
        <v>Low</v>
      </c>
      <c r="R1335">
        <v>0.63</v>
      </c>
      <c r="S1335" t="str">
        <f t="shared" si="83"/>
        <v>High</v>
      </c>
    </row>
    <row r="1336" spans="1:19" x14ac:dyDescent="0.35">
      <c r="A1336" t="s">
        <v>3709</v>
      </c>
      <c r="B1336">
        <v>58</v>
      </c>
      <c r="C1336" t="str">
        <f t="shared" si="80"/>
        <v>55-65</v>
      </c>
      <c r="D1336" t="s">
        <v>14</v>
      </c>
      <c r="E1336" t="s">
        <v>50</v>
      </c>
      <c r="F1336">
        <v>55.94</v>
      </c>
      <c r="G1336">
        <v>5</v>
      </c>
      <c r="H1336">
        <f>Table1[[#This Row],[total_orders]]*Table1[[#This Row],[avg_order_value]]</f>
        <v>279.7</v>
      </c>
      <c r="I1336">
        <v>225</v>
      </c>
      <c r="J1336">
        <v>0</v>
      </c>
      <c r="K1336" t="s">
        <v>16</v>
      </c>
      <c r="L1336">
        <v>77.3</v>
      </c>
      <c r="M1336" t="str">
        <f t="shared" si="81"/>
        <v>High</v>
      </c>
      <c r="N1336" s="1">
        <v>44180</v>
      </c>
      <c r="O1336" s="1" t="str">
        <f>IF(YEAR(Table1[[#This Row],[customer_since]])&gt;=2023, "New",IF(YEAR(Table1[[#This Row],[customer_since]])&gt;=2021, "Medium", "Long term"))</f>
        <v>Long term</v>
      </c>
      <c r="P1336">
        <v>19</v>
      </c>
      <c r="Q1336" t="str">
        <f t="shared" si="82"/>
        <v>Low</v>
      </c>
      <c r="R1336">
        <v>0.28999999999999998</v>
      </c>
      <c r="S1336" t="str">
        <f t="shared" si="83"/>
        <v>Medium</v>
      </c>
    </row>
    <row r="1337" spans="1:19" x14ac:dyDescent="0.35">
      <c r="A1337" t="s">
        <v>1234</v>
      </c>
      <c r="B1337">
        <v>57</v>
      </c>
      <c r="C1337" t="str">
        <f t="shared" si="80"/>
        <v>55-65</v>
      </c>
      <c r="D1337" t="s">
        <v>21</v>
      </c>
      <c r="E1337" t="s">
        <v>37</v>
      </c>
      <c r="F1337">
        <v>106.36</v>
      </c>
      <c r="G1337">
        <v>13</v>
      </c>
      <c r="H1337">
        <f>Table1[[#This Row],[total_orders]]*Table1[[#This Row],[avg_order_value]]</f>
        <v>1382.68</v>
      </c>
      <c r="I1337">
        <v>318</v>
      </c>
      <c r="J1337">
        <v>0</v>
      </c>
      <c r="K1337" t="s">
        <v>23</v>
      </c>
      <c r="L1337">
        <v>79.5</v>
      </c>
      <c r="M1337" t="str">
        <f t="shared" si="81"/>
        <v>High</v>
      </c>
      <c r="N1337" s="1">
        <v>44522</v>
      </c>
      <c r="O1337" s="1" t="str">
        <f>IF(YEAR(Table1[[#This Row],[customer_since]])&gt;=2023, "New",IF(YEAR(Table1[[#This Row],[customer_since]])&gt;=2021, "Medium", "Long term"))</f>
        <v>Medium</v>
      </c>
      <c r="P1337">
        <v>84</v>
      </c>
      <c r="Q1337" t="str">
        <f t="shared" si="82"/>
        <v>High</v>
      </c>
      <c r="R1337">
        <v>0.55000000000000004</v>
      </c>
      <c r="S1337" t="str">
        <f t="shared" si="83"/>
        <v>High</v>
      </c>
    </row>
    <row r="1338" spans="1:19" x14ac:dyDescent="0.35">
      <c r="A1338" t="s">
        <v>3289</v>
      </c>
      <c r="B1338">
        <v>68</v>
      </c>
      <c r="C1338" t="str">
        <f t="shared" si="80"/>
        <v>66-69</v>
      </c>
      <c r="D1338" t="s">
        <v>21</v>
      </c>
      <c r="E1338" t="s">
        <v>15</v>
      </c>
      <c r="F1338">
        <v>73.599999999999994</v>
      </c>
      <c r="G1338">
        <v>10</v>
      </c>
      <c r="H1338">
        <f>Table1[[#This Row],[total_orders]]*Table1[[#This Row],[avg_order_value]]</f>
        <v>736</v>
      </c>
      <c r="I1338">
        <v>159</v>
      </c>
      <c r="J1338">
        <v>0</v>
      </c>
      <c r="K1338" t="s">
        <v>16</v>
      </c>
      <c r="L1338">
        <v>82.3</v>
      </c>
      <c r="M1338" t="str">
        <f t="shared" si="81"/>
        <v>High</v>
      </c>
      <c r="N1338" s="1">
        <v>45834</v>
      </c>
      <c r="O1338" s="1" t="str">
        <f>IF(YEAR(Table1[[#This Row],[customer_since]])&gt;=2023, "New",IF(YEAR(Table1[[#This Row],[customer_since]])&gt;=2021, "Medium", "Long term"))</f>
        <v>New</v>
      </c>
      <c r="P1338">
        <v>1</v>
      </c>
      <c r="Q1338" t="str">
        <f t="shared" si="82"/>
        <v>Low</v>
      </c>
      <c r="R1338">
        <v>0.47</v>
      </c>
      <c r="S1338" t="str">
        <f t="shared" si="83"/>
        <v>Medium</v>
      </c>
    </row>
    <row r="1339" spans="1:19" x14ac:dyDescent="0.35">
      <c r="A1339" t="s">
        <v>3359</v>
      </c>
      <c r="B1339">
        <v>52</v>
      </c>
      <c r="C1339" t="str">
        <f t="shared" si="80"/>
        <v>46-55</v>
      </c>
      <c r="D1339" t="s">
        <v>14</v>
      </c>
      <c r="E1339" t="s">
        <v>22</v>
      </c>
      <c r="F1339">
        <v>61.3</v>
      </c>
      <c r="G1339">
        <v>8</v>
      </c>
      <c r="H1339">
        <f>Table1[[#This Row],[total_orders]]*Table1[[#This Row],[avg_order_value]]</f>
        <v>490.4</v>
      </c>
      <c r="I1339">
        <v>217</v>
      </c>
      <c r="J1339">
        <v>0</v>
      </c>
      <c r="K1339" t="s">
        <v>29</v>
      </c>
      <c r="L1339">
        <v>72.8</v>
      </c>
      <c r="M1339" t="str">
        <f t="shared" si="81"/>
        <v>High</v>
      </c>
      <c r="N1339" s="1">
        <v>44893</v>
      </c>
      <c r="O1339" s="1" t="str">
        <f>IF(YEAR(Table1[[#This Row],[customer_since]])&gt;=2023, "New",IF(YEAR(Table1[[#This Row],[customer_since]])&gt;=2021, "Medium", "Long term"))</f>
        <v>Medium</v>
      </c>
      <c r="P1339">
        <v>58</v>
      </c>
      <c r="Q1339" t="str">
        <f t="shared" si="82"/>
        <v>Medium</v>
      </c>
      <c r="R1339">
        <v>0.26</v>
      </c>
      <c r="S1339" t="str">
        <f t="shared" si="83"/>
        <v>Medium</v>
      </c>
    </row>
    <row r="1340" spans="1:19" x14ac:dyDescent="0.35">
      <c r="A1340" t="s">
        <v>1259</v>
      </c>
      <c r="B1340">
        <v>72</v>
      </c>
      <c r="C1340" t="str">
        <f t="shared" si="80"/>
        <v>66-69</v>
      </c>
      <c r="D1340" t="s">
        <v>14</v>
      </c>
      <c r="E1340" t="s">
        <v>52</v>
      </c>
      <c r="F1340">
        <v>143.30000000000001</v>
      </c>
      <c r="G1340">
        <v>8</v>
      </c>
      <c r="H1340">
        <f>Table1[[#This Row],[total_orders]]*Table1[[#This Row],[avg_order_value]]</f>
        <v>1146.4000000000001</v>
      </c>
      <c r="I1340">
        <v>117</v>
      </c>
      <c r="J1340">
        <v>0</v>
      </c>
      <c r="K1340" t="s">
        <v>23</v>
      </c>
      <c r="L1340">
        <v>69.099999999999994</v>
      </c>
      <c r="M1340" t="str">
        <f t="shared" si="81"/>
        <v>High</v>
      </c>
      <c r="N1340" s="1">
        <v>44683</v>
      </c>
      <c r="O1340" s="1" t="str">
        <f>IF(YEAR(Table1[[#This Row],[customer_since]])&gt;=2023, "New",IF(YEAR(Table1[[#This Row],[customer_since]])&gt;=2021, "Medium", "Long term"))</f>
        <v>Medium</v>
      </c>
      <c r="P1340">
        <v>2</v>
      </c>
      <c r="Q1340" t="str">
        <f t="shared" si="82"/>
        <v>Low</v>
      </c>
      <c r="R1340">
        <v>0.24</v>
      </c>
      <c r="S1340" t="str">
        <f t="shared" si="83"/>
        <v>Medium</v>
      </c>
    </row>
    <row r="1341" spans="1:19" x14ac:dyDescent="0.35">
      <c r="A1341" t="s">
        <v>1673</v>
      </c>
      <c r="B1341">
        <v>56</v>
      </c>
      <c r="C1341" t="str">
        <f t="shared" si="80"/>
        <v>55-65</v>
      </c>
      <c r="D1341" t="s">
        <v>21</v>
      </c>
      <c r="E1341" t="s">
        <v>52</v>
      </c>
      <c r="F1341">
        <v>27.64</v>
      </c>
      <c r="G1341">
        <v>14</v>
      </c>
      <c r="H1341">
        <f>Table1[[#This Row],[total_orders]]*Table1[[#This Row],[avg_order_value]]</f>
        <v>386.96000000000004</v>
      </c>
      <c r="I1341">
        <v>98</v>
      </c>
      <c r="J1341">
        <v>0</v>
      </c>
      <c r="K1341" t="s">
        <v>16</v>
      </c>
      <c r="L1341">
        <v>75.599999999999994</v>
      </c>
      <c r="M1341" t="str">
        <f t="shared" si="81"/>
        <v>High</v>
      </c>
      <c r="N1341" s="1">
        <v>45572</v>
      </c>
      <c r="O1341" s="1" t="str">
        <f>IF(YEAR(Table1[[#This Row],[customer_since]])&gt;=2023, "New",IF(YEAR(Table1[[#This Row],[customer_since]])&gt;=2021, "Medium", "Long term"))</f>
        <v>New</v>
      </c>
      <c r="P1341">
        <v>38</v>
      </c>
      <c r="Q1341" t="str">
        <f t="shared" si="82"/>
        <v>Medium</v>
      </c>
      <c r="R1341">
        <v>0.21</v>
      </c>
      <c r="S1341" t="str">
        <f t="shared" si="83"/>
        <v>Medium</v>
      </c>
    </row>
    <row r="1342" spans="1:19" x14ac:dyDescent="0.35">
      <c r="A1342" t="s">
        <v>2593</v>
      </c>
      <c r="B1342">
        <v>32</v>
      </c>
      <c r="C1342" t="str">
        <f t="shared" si="80"/>
        <v>26-35</v>
      </c>
      <c r="D1342" t="s">
        <v>21</v>
      </c>
      <c r="E1342" t="s">
        <v>37</v>
      </c>
      <c r="F1342">
        <v>43.79</v>
      </c>
      <c r="G1342">
        <v>9</v>
      </c>
      <c r="H1342">
        <f>Table1[[#This Row],[total_orders]]*Table1[[#This Row],[avg_order_value]]</f>
        <v>394.11</v>
      </c>
      <c r="I1342">
        <v>106</v>
      </c>
      <c r="J1342">
        <v>0</v>
      </c>
      <c r="K1342" t="s">
        <v>29</v>
      </c>
      <c r="L1342">
        <v>90.8</v>
      </c>
      <c r="M1342" t="str">
        <f t="shared" si="81"/>
        <v>High</v>
      </c>
      <c r="N1342" s="1">
        <v>45352</v>
      </c>
      <c r="O1342" s="1" t="str">
        <f>IF(YEAR(Table1[[#This Row],[customer_since]])&gt;=2023, "New",IF(YEAR(Table1[[#This Row],[customer_since]])&gt;=2021, "Medium", "Long term"))</f>
        <v>New</v>
      </c>
      <c r="P1342">
        <v>91</v>
      </c>
      <c r="Q1342" t="str">
        <f t="shared" si="82"/>
        <v>High</v>
      </c>
      <c r="R1342">
        <v>0.54</v>
      </c>
      <c r="S1342" t="str">
        <f t="shared" si="83"/>
        <v>High</v>
      </c>
    </row>
    <row r="1343" spans="1:19" x14ac:dyDescent="0.35">
      <c r="A1343" t="s">
        <v>3139</v>
      </c>
      <c r="B1343">
        <v>46</v>
      </c>
      <c r="C1343" t="str">
        <f t="shared" si="80"/>
        <v>46-55</v>
      </c>
      <c r="D1343" t="s">
        <v>21</v>
      </c>
      <c r="E1343" t="s">
        <v>35</v>
      </c>
      <c r="F1343">
        <v>242.95</v>
      </c>
      <c r="G1343">
        <v>12</v>
      </c>
      <c r="H1343">
        <f>Table1[[#This Row],[total_orders]]*Table1[[#This Row],[avg_order_value]]</f>
        <v>2915.3999999999996</v>
      </c>
      <c r="I1343">
        <v>125</v>
      </c>
      <c r="J1343">
        <v>0</v>
      </c>
      <c r="K1343" t="s">
        <v>16</v>
      </c>
      <c r="L1343">
        <v>37.700000000000003</v>
      </c>
      <c r="M1343" t="str">
        <f t="shared" si="81"/>
        <v>Medium</v>
      </c>
      <c r="N1343" s="1">
        <v>44683</v>
      </c>
      <c r="O1343" s="1" t="str">
        <f>IF(YEAR(Table1[[#This Row],[customer_since]])&gt;=2023, "New",IF(YEAR(Table1[[#This Row],[customer_since]])&gt;=2021, "Medium", "Long term"))</f>
        <v>Medium</v>
      </c>
      <c r="P1343">
        <v>89</v>
      </c>
      <c r="Q1343" t="str">
        <f t="shared" si="82"/>
        <v>High</v>
      </c>
      <c r="R1343">
        <v>0.25</v>
      </c>
      <c r="S1343" t="str">
        <f t="shared" si="83"/>
        <v>Medium</v>
      </c>
    </row>
    <row r="1344" spans="1:19" x14ac:dyDescent="0.35">
      <c r="A1344" t="s">
        <v>3413</v>
      </c>
      <c r="B1344">
        <v>27</v>
      </c>
      <c r="C1344" t="str">
        <f t="shared" si="80"/>
        <v>26-35</v>
      </c>
      <c r="D1344" t="s">
        <v>21</v>
      </c>
      <c r="E1344" t="s">
        <v>22</v>
      </c>
      <c r="F1344">
        <v>162.28</v>
      </c>
      <c r="G1344">
        <v>8</v>
      </c>
      <c r="H1344">
        <f>Table1[[#This Row],[total_orders]]*Table1[[#This Row],[avg_order_value]]</f>
        <v>1298.24</v>
      </c>
      <c r="I1344">
        <v>274</v>
      </c>
      <c r="J1344">
        <v>0</v>
      </c>
      <c r="K1344" t="s">
        <v>19</v>
      </c>
      <c r="L1344">
        <v>44.7</v>
      </c>
      <c r="M1344" t="str">
        <f t="shared" si="81"/>
        <v>Medium</v>
      </c>
      <c r="N1344" s="1">
        <v>45439</v>
      </c>
      <c r="O1344" s="1" t="str">
        <f>IF(YEAR(Table1[[#This Row],[customer_since]])&gt;=2023, "New",IF(YEAR(Table1[[#This Row],[customer_since]])&gt;=2021, "Medium", "Long term"))</f>
        <v>New</v>
      </c>
      <c r="P1344">
        <v>70</v>
      </c>
      <c r="Q1344" t="str">
        <f t="shared" si="82"/>
        <v>High</v>
      </c>
      <c r="R1344">
        <v>0.38</v>
      </c>
      <c r="S1344" t="str">
        <f t="shared" si="83"/>
        <v>Medium</v>
      </c>
    </row>
    <row r="1345" spans="1:19" x14ac:dyDescent="0.35">
      <c r="A1345" t="s">
        <v>2303</v>
      </c>
      <c r="B1345">
        <v>41</v>
      </c>
      <c r="C1345" t="str">
        <f t="shared" si="80"/>
        <v>36-45</v>
      </c>
      <c r="D1345" t="s">
        <v>14</v>
      </c>
      <c r="E1345" t="s">
        <v>35</v>
      </c>
      <c r="G1345">
        <v>11</v>
      </c>
      <c r="H1345">
        <f>Table1[[#This Row],[total_orders]]*Table1[[#This Row],[avg_order_value]]</f>
        <v>0</v>
      </c>
      <c r="I1345">
        <v>79</v>
      </c>
      <c r="J1345">
        <v>0</v>
      </c>
      <c r="K1345" t="s">
        <v>16</v>
      </c>
      <c r="L1345">
        <v>34.200000000000003</v>
      </c>
      <c r="M1345" t="str">
        <f t="shared" si="81"/>
        <v>Medium</v>
      </c>
      <c r="N1345" s="1">
        <v>44231</v>
      </c>
      <c r="O1345" s="1" t="str">
        <f>IF(YEAR(Table1[[#This Row],[customer_since]])&gt;=2023, "New",IF(YEAR(Table1[[#This Row],[customer_since]])&gt;=2021, "Medium", "Long term"))</f>
        <v>Medium</v>
      </c>
      <c r="P1345">
        <v>60</v>
      </c>
      <c r="Q1345" t="str">
        <f t="shared" si="82"/>
        <v>Medium</v>
      </c>
      <c r="R1345">
        <v>0.44</v>
      </c>
      <c r="S1345" t="str">
        <f t="shared" si="83"/>
        <v>Medium</v>
      </c>
    </row>
    <row r="1346" spans="1:19" x14ac:dyDescent="0.35">
      <c r="A1346" t="s">
        <v>3372</v>
      </c>
      <c r="B1346">
        <v>78</v>
      </c>
      <c r="C1346" t="str">
        <f t="shared" ref="C1346:C1409" si="84">IF(B1346&lt;=25,"18-25",IF(B1346&lt;=35,"26-35",IF(B1346&lt;=45,"36-45",IF(B1346&lt;=55,"46-55",IF(B1346&lt;=65,"55-65","66-69")))))</f>
        <v>66-69</v>
      </c>
      <c r="D1346" t="s">
        <v>21</v>
      </c>
      <c r="E1346" t="s">
        <v>18</v>
      </c>
      <c r="F1346">
        <v>211.6</v>
      </c>
      <c r="G1346">
        <v>9</v>
      </c>
      <c r="H1346">
        <f>Table1[[#This Row],[total_orders]]*Table1[[#This Row],[avg_order_value]]</f>
        <v>1904.3999999999999</v>
      </c>
      <c r="I1346">
        <v>67</v>
      </c>
      <c r="J1346">
        <v>0</v>
      </c>
      <c r="K1346" t="s">
        <v>40</v>
      </c>
      <c r="L1346">
        <v>9.9</v>
      </c>
      <c r="M1346" t="str">
        <f t="shared" ref="M1346:M1409" si="85">IF(L1346&lt;=20,"Low",IF(L1346&lt;=50,"Medium","High"))</f>
        <v>Low</v>
      </c>
      <c r="N1346" s="1">
        <v>44654</v>
      </c>
      <c r="O1346" s="1" t="str">
        <f>IF(YEAR(Table1[[#This Row],[customer_since]])&gt;=2023, "New",IF(YEAR(Table1[[#This Row],[customer_since]])&gt;=2021, "Medium", "Long term"))</f>
        <v>Medium</v>
      </c>
      <c r="P1346">
        <v>55</v>
      </c>
      <c r="Q1346" t="str">
        <f t="shared" ref="Q1346:Q1409" si="86">IF(P1346&lt;=33,"Low",IF(P1346&lt;=66,"Medium","High"))</f>
        <v>Medium</v>
      </c>
      <c r="R1346">
        <v>0.47</v>
      </c>
      <c r="S1346" t="str">
        <f t="shared" ref="S1346:S1409" si="87">IF(R1346&lt;=0.2,"Low",IF(R1346&lt;=0.5,"Medium","High"))</f>
        <v>Medium</v>
      </c>
    </row>
    <row r="1347" spans="1:19" x14ac:dyDescent="0.35">
      <c r="A1347" t="s">
        <v>1133</v>
      </c>
      <c r="B1347">
        <v>51</v>
      </c>
      <c r="C1347" t="str">
        <f t="shared" si="84"/>
        <v>46-55</v>
      </c>
      <c r="D1347" t="s">
        <v>25</v>
      </c>
      <c r="E1347" t="s">
        <v>22</v>
      </c>
      <c r="F1347">
        <v>49.05</v>
      </c>
      <c r="G1347">
        <v>13</v>
      </c>
      <c r="H1347">
        <f>Table1[[#This Row],[total_orders]]*Table1[[#This Row],[avg_order_value]]</f>
        <v>637.65</v>
      </c>
      <c r="I1347">
        <v>59</v>
      </c>
      <c r="J1347">
        <v>0</v>
      </c>
      <c r="K1347" t="s">
        <v>29</v>
      </c>
      <c r="L1347">
        <v>47.8</v>
      </c>
      <c r="M1347" t="str">
        <f t="shared" si="85"/>
        <v>Medium</v>
      </c>
      <c r="N1347" s="1">
        <v>44174</v>
      </c>
      <c r="O1347" s="1" t="str">
        <f>IF(YEAR(Table1[[#This Row],[customer_since]])&gt;=2023, "New",IF(YEAR(Table1[[#This Row],[customer_since]])&gt;=2021, "Medium", "Long term"))</f>
        <v>Long term</v>
      </c>
      <c r="P1347">
        <v>65</v>
      </c>
      <c r="Q1347" t="str">
        <f t="shared" si="86"/>
        <v>Medium</v>
      </c>
      <c r="R1347">
        <v>0.36</v>
      </c>
      <c r="S1347" t="str">
        <f t="shared" si="87"/>
        <v>Medium</v>
      </c>
    </row>
    <row r="1348" spans="1:19" x14ac:dyDescent="0.35">
      <c r="A1348" t="s">
        <v>1112</v>
      </c>
      <c r="B1348">
        <v>33</v>
      </c>
      <c r="C1348" t="str">
        <f t="shared" si="84"/>
        <v>26-35</v>
      </c>
      <c r="D1348" t="s">
        <v>14</v>
      </c>
      <c r="E1348" t="s">
        <v>28</v>
      </c>
      <c r="F1348">
        <v>151.25</v>
      </c>
      <c r="G1348">
        <v>14</v>
      </c>
      <c r="H1348">
        <f>Table1[[#This Row],[total_orders]]*Table1[[#This Row],[avg_order_value]]</f>
        <v>2117.5</v>
      </c>
      <c r="I1348">
        <v>300</v>
      </c>
      <c r="J1348">
        <v>0</v>
      </c>
      <c r="K1348" t="s">
        <v>16</v>
      </c>
      <c r="L1348">
        <v>40.5</v>
      </c>
      <c r="M1348" t="str">
        <f t="shared" si="85"/>
        <v>Medium</v>
      </c>
      <c r="N1348" s="1">
        <v>44355</v>
      </c>
      <c r="O1348" s="1" t="str">
        <f>IF(YEAR(Table1[[#This Row],[customer_since]])&gt;=2023, "New",IF(YEAR(Table1[[#This Row],[customer_since]])&gt;=2021, "Medium", "Long term"))</f>
        <v>Medium</v>
      </c>
      <c r="P1348">
        <v>88</v>
      </c>
      <c r="Q1348" t="str">
        <f t="shared" si="86"/>
        <v>High</v>
      </c>
      <c r="R1348">
        <v>0.43</v>
      </c>
      <c r="S1348" t="str">
        <f t="shared" si="87"/>
        <v>Medium</v>
      </c>
    </row>
    <row r="1349" spans="1:19" x14ac:dyDescent="0.35">
      <c r="A1349" t="s">
        <v>2835</v>
      </c>
      <c r="B1349">
        <v>66</v>
      </c>
      <c r="C1349" t="str">
        <f t="shared" si="84"/>
        <v>66-69</v>
      </c>
      <c r="D1349" t="s">
        <v>25</v>
      </c>
      <c r="E1349" t="s">
        <v>26</v>
      </c>
      <c r="F1349">
        <v>139.47</v>
      </c>
      <c r="G1349">
        <v>7</v>
      </c>
      <c r="H1349">
        <f>Table1[[#This Row],[total_orders]]*Table1[[#This Row],[avg_order_value]]</f>
        <v>976.29</v>
      </c>
      <c r="I1349">
        <v>217</v>
      </c>
      <c r="J1349">
        <v>0</v>
      </c>
      <c r="K1349" t="s">
        <v>23</v>
      </c>
      <c r="L1349">
        <v>0.7</v>
      </c>
      <c r="M1349" t="str">
        <f t="shared" si="85"/>
        <v>Low</v>
      </c>
      <c r="N1349" s="1">
        <v>44459</v>
      </c>
      <c r="O1349" s="1" t="str">
        <f>IF(YEAR(Table1[[#This Row],[customer_since]])&gt;=2023, "New",IF(YEAR(Table1[[#This Row],[customer_since]])&gt;=2021, "Medium", "Long term"))</f>
        <v>Medium</v>
      </c>
      <c r="P1349">
        <v>52</v>
      </c>
      <c r="Q1349" t="str">
        <f t="shared" si="86"/>
        <v>Medium</v>
      </c>
      <c r="R1349">
        <v>0.17</v>
      </c>
      <c r="S1349" t="str">
        <f t="shared" si="87"/>
        <v>Low</v>
      </c>
    </row>
    <row r="1350" spans="1:19" x14ac:dyDescent="0.35">
      <c r="A1350" t="s">
        <v>2033</v>
      </c>
      <c r="B1350">
        <v>68</v>
      </c>
      <c r="C1350" t="str">
        <f t="shared" si="84"/>
        <v>66-69</v>
      </c>
      <c r="D1350" t="s">
        <v>21</v>
      </c>
      <c r="E1350" t="s">
        <v>15</v>
      </c>
      <c r="F1350">
        <v>116.36</v>
      </c>
      <c r="G1350">
        <v>13</v>
      </c>
      <c r="H1350">
        <f>Table1[[#This Row],[total_orders]]*Table1[[#This Row],[avg_order_value]]</f>
        <v>1512.68</v>
      </c>
      <c r="I1350">
        <v>85</v>
      </c>
      <c r="J1350">
        <v>0</v>
      </c>
      <c r="K1350" t="s">
        <v>23</v>
      </c>
      <c r="L1350">
        <v>0</v>
      </c>
      <c r="M1350" t="str">
        <f t="shared" si="85"/>
        <v>Low</v>
      </c>
      <c r="N1350" s="1">
        <v>45799</v>
      </c>
      <c r="O1350" s="1" t="str">
        <f>IF(YEAR(Table1[[#This Row],[customer_since]])&gt;=2023, "New",IF(YEAR(Table1[[#This Row],[customer_since]])&gt;=2021, "Medium", "Long term"))</f>
        <v>New</v>
      </c>
      <c r="P1350">
        <v>22</v>
      </c>
      <c r="Q1350" t="str">
        <f t="shared" si="86"/>
        <v>Low</v>
      </c>
      <c r="R1350">
        <v>0.22</v>
      </c>
      <c r="S1350" t="str">
        <f t="shared" si="87"/>
        <v>Medium</v>
      </c>
    </row>
    <row r="1351" spans="1:19" x14ac:dyDescent="0.35">
      <c r="A1351" t="s">
        <v>2033</v>
      </c>
      <c r="B1351">
        <v>58</v>
      </c>
      <c r="C1351" t="str">
        <f t="shared" si="84"/>
        <v>55-65</v>
      </c>
      <c r="D1351" t="s">
        <v>14</v>
      </c>
      <c r="E1351" t="s">
        <v>28</v>
      </c>
      <c r="F1351">
        <v>36.97</v>
      </c>
      <c r="G1351">
        <v>10</v>
      </c>
      <c r="H1351">
        <f>Table1[[#This Row],[total_orders]]*Table1[[#This Row],[avg_order_value]]</f>
        <v>369.7</v>
      </c>
      <c r="I1351">
        <v>188</v>
      </c>
      <c r="J1351">
        <v>0</v>
      </c>
      <c r="K1351" t="s">
        <v>40</v>
      </c>
      <c r="L1351">
        <v>15.4</v>
      </c>
      <c r="M1351" t="str">
        <f t="shared" si="85"/>
        <v>Low</v>
      </c>
      <c r="N1351" s="1">
        <v>44709</v>
      </c>
      <c r="O1351" s="1" t="str">
        <f>IF(YEAR(Table1[[#This Row],[customer_since]])&gt;=2023, "New",IF(YEAR(Table1[[#This Row],[customer_since]])&gt;=2021, "Medium", "Long term"))</f>
        <v>Medium</v>
      </c>
      <c r="P1351">
        <v>39</v>
      </c>
      <c r="Q1351" t="str">
        <f t="shared" si="86"/>
        <v>Medium</v>
      </c>
      <c r="R1351">
        <v>0.36</v>
      </c>
      <c r="S1351" t="str">
        <f t="shared" si="87"/>
        <v>Medium</v>
      </c>
    </row>
    <row r="1352" spans="1:19" x14ac:dyDescent="0.35">
      <c r="A1352" t="s">
        <v>431</v>
      </c>
      <c r="B1352">
        <v>74</v>
      </c>
      <c r="C1352" t="str">
        <f t="shared" si="84"/>
        <v>66-69</v>
      </c>
      <c r="D1352" t="s">
        <v>14</v>
      </c>
      <c r="E1352" t="s">
        <v>26</v>
      </c>
      <c r="F1352">
        <v>98.54</v>
      </c>
      <c r="G1352">
        <v>10</v>
      </c>
      <c r="H1352">
        <f>Table1[[#This Row],[total_orders]]*Table1[[#This Row],[avg_order_value]]</f>
        <v>985.40000000000009</v>
      </c>
      <c r="I1352">
        <v>321</v>
      </c>
      <c r="J1352">
        <v>0</v>
      </c>
      <c r="K1352" t="s">
        <v>19</v>
      </c>
      <c r="L1352">
        <v>28.5</v>
      </c>
      <c r="M1352" t="str">
        <f t="shared" si="85"/>
        <v>Medium</v>
      </c>
      <c r="N1352" s="1">
        <v>45122</v>
      </c>
      <c r="O1352" s="1" t="str">
        <f>IF(YEAR(Table1[[#This Row],[customer_since]])&gt;=2023, "New",IF(YEAR(Table1[[#This Row],[customer_since]])&gt;=2021, "Medium", "Long term"))</f>
        <v>New</v>
      </c>
      <c r="P1352">
        <v>23</v>
      </c>
      <c r="Q1352" t="str">
        <f t="shared" si="86"/>
        <v>Low</v>
      </c>
      <c r="R1352">
        <v>0.15</v>
      </c>
      <c r="S1352" t="str">
        <f t="shared" si="87"/>
        <v>Low</v>
      </c>
    </row>
    <row r="1353" spans="1:19" x14ac:dyDescent="0.35">
      <c r="A1353" t="s">
        <v>1292</v>
      </c>
      <c r="B1353">
        <v>37</v>
      </c>
      <c r="C1353" t="str">
        <f t="shared" si="84"/>
        <v>36-45</v>
      </c>
      <c r="D1353" t="s">
        <v>14</v>
      </c>
      <c r="E1353" t="s">
        <v>22</v>
      </c>
      <c r="F1353">
        <v>123.51</v>
      </c>
      <c r="G1353">
        <v>13</v>
      </c>
      <c r="H1353">
        <f>Table1[[#This Row],[total_orders]]*Table1[[#This Row],[avg_order_value]]</f>
        <v>1605.63</v>
      </c>
      <c r="I1353">
        <v>156</v>
      </c>
      <c r="J1353">
        <v>0</v>
      </c>
      <c r="K1353" t="s">
        <v>29</v>
      </c>
      <c r="L1353">
        <v>33.799999999999997</v>
      </c>
      <c r="M1353" t="str">
        <f t="shared" si="85"/>
        <v>Medium</v>
      </c>
      <c r="N1353" s="1">
        <v>45755</v>
      </c>
      <c r="O1353" s="1" t="str">
        <f>IF(YEAR(Table1[[#This Row],[customer_since]])&gt;=2023, "New",IF(YEAR(Table1[[#This Row],[customer_since]])&gt;=2021, "Medium", "Long term"))</f>
        <v>New</v>
      </c>
      <c r="P1353">
        <v>39</v>
      </c>
      <c r="Q1353" t="str">
        <f t="shared" si="86"/>
        <v>Medium</v>
      </c>
      <c r="R1353">
        <v>0.28000000000000003</v>
      </c>
      <c r="S1353" t="str">
        <f t="shared" si="87"/>
        <v>Medium</v>
      </c>
    </row>
    <row r="1354" spans="1:19" x14ac:dyDescent="0.35">
      <c r="A1354" t="s">
        <v>1292</v>
      </c>
      <c r="B1354">
        <v>50</v>
      </c>
      <c r="C1354" t="str">
        <f t="shared" si="84"/>
        <v>46-55</v>
      </c>
      <c r="D1354" t="s">
        <v>14</v>
      </c>
      <c r="E1354" t="s">
        <v>37</v>
      </c>
      <c r="F1354">
        <v>184.47</v>
      </c>
      <c r="G1354">
        <v>16</v>
      </c>
      <c r="H1354">
        <f>Table1[[#This Row],[total_orders]]*Table1[[#This Row],[avg_order_value]]</f>
        <v>2951.52</v>
      </c>
      <c r="I1354">
        <v>278</v>
      </c>
      <c r="J1354">
        <v>0</v>
      </c>
      <c r="K1354" t="s">
        <v>19</v>
      </c>
      <c r="L1354">
        <v>51.9</v>
      </c>
      <c r="M1354" t="str">
        <f t="shared" si="85"/>
        <v>High</v>
      </c>
      <c r="N1354" s="1">
        <v>44286</v>
      </c>
      <c r="O1354" s="1" t="str">
        <f>IF(YEAR(Table1[[#This Row],[customer_since]])&gt;=2023, "New",IF(YEAR(Table1[[#This Row],[customer_since]])&gt;=2021, "Medium", "Long term"))</f>
        <v>Medium</v>
      </c>
      <c r="P1354">
        <v>54</v>
      </c>
      <c r="Q1354" t="str">
        <f t="shared" si="86"/>
        <v>Medium</v>
      </c>
      <c r="R1354">
        <v>0.2</v>
      </c>
      <c r="S1354" t="str">
        <f t="shared" si="87"/>
        <v>Low</v>
      </c>
    </row>
    <row r="1355" spans="1:19" x14ac:dyDescent="0.35">
      <c r="A1355" t="s">
        <v>1393</v>
      </c>
      <c r="B1355">
        <v>65</v>
      </c>
      <c r="C1355" t="str">
        <f t="shared" si="84"/>
        <v>55-65</v>
      </c>
      <c r="D1355" t="s">
        <v>21</v>
      </c>
      <c r="E1355" t="s">
        <v>26</v>
      </c>
      <c r="F1355">
        <v>37.18</v>
      </c>
      <c r="G1355">
        <v>16</v>
      </c>
      <c r="H1355">
        <f>Table1[[#This Row],[total_orders]]*Table1[[#This Row],[avg_order_value]]</f>
        <v>594.88</v>
      </c>
      <c r="I1355">
        <v>121</v>
      </c>
      <c r="J1355">
        <v>0</v>
      </c>
      <c r="K1355" t="s">
        <v>16</v>
      </c>
      <c r="L1355">
        <v>34.4</v>
      </c>
      <c r="M1355" t="str">
        <f t="shared" si="85"/>
        <v>Medium</v>
      </c>
      <c r="N1355" s="1">
        <v>45648</v>
      </c>
      <c r="O1355" s="1" t="str">
        <f>IF(YEAR(Table1[[#This Row],[customer_since]])&gt;=2023, "New",IF(YEAR(Table1[[#This Row],[customer_since]])&gt;=2021, "Medium", "Long term"))</f>
        <v>New</v>
      </c>
      <c r="P1355">
        <v>57</v>
      </c>
      <c r="Q1355" t="str">
        <f t="shared" si="86"/>
        <v>Medium</v>
      </c>
      <c r="R1355">
        <v>0.28000000000000003</v>
      </c>
      <c r="S1355" t="str">
        <f t="shared" si="87"/>
        <v>Medium</v>
      </c>
    </row>
    <row r="1356" spans="1:19" x14ac:dyDescent="0.35">
      <c r="A1356" t="s">
        <v>1393</v>
      </c>
      <c r="B1356">
        <v>50</v>
      </c>
      <c r="C1356" t="str">
        <f t="shared" si="84"/>
        <v>46-55</v>
      </c>
      <c r="D1356" t="s">
        <v>21</v>
      </c>
      <c r="E1356" t="s">
        <v>18</v>
      </c>
      <c r="F1356">
        <v>104.57</v>
      </c>
      <c r="G1356">
        <v>9</v>
      </c>
      <c r="H1356">
        <f>Table1[[#This Row],[total_orders]]*Table1[[#This Row],[avg_order_value]]</f>
        <v>941.12999999999988</v>
      </c>
      <c r="I1356">
        <v>4</v>
      </c>
      <c r="J1356">
        <v>0</v>
      </c>
      <c r="K1356" t="s">
        <v>40</v>
      </c>
      <c r="L1356">
        <v>82</v>
      </c>
      <c r="M1356" t="str">
        <f t="shared" si="85"/>
        <v>High</v>
      </c>
      <c r="N1356" s="1">
        <v>44773</v>
      </c>
      <c r="O1356" s="1" t="str">
        <f>IF(YEAR(Table1[[#This Row],[customer_since]])&gt;=2023, "New",IF(YEAR(Table1[[#This Row],[customer_since]])&gt;=2021, "Medium", "Long term"))</f>
        <v>Medium</v>
      </c>
      <c r="P1356">
        <v>5</v>
      </c>
      <c r="Q1356" t="str">
        <f t="shared" si="86"/>
        <v>Low</v>
      </c>
      <c r="R1356">
        <v>0.24</v>
      </c>
      <c r="S1356" t="str">
        <f t="shared" si="87"/>
        <v>Medium</v>
      </c>
    </row>
    <row r="1357" spans="1:19" x14ac:dyDescent="0.35">
      <c r="A1357" t="s">
        <v>3335</v>
      </c>
      <c r="B1357">
        <v>68</v>
      </c>
      <c r="C1357" t="str">
        <f t="shared" si="84"/>
        <v>66-69</v>
      </c>
      <c r="D1357" t="s">
        <v>14</v>
      </c>
      <c r="E1357" t="s">
        <v>37</v>
      </c>
      <c r="F1357">
        <v>229.36</v>
      </c>
      <c r="G1357">
        <v>11</v>
      </c>
      <c r="H1357">
        <f>Table1[[#This Row],[total_orders]]*Table1[[#This Row],[avg_order_value]]</f>
        <v>2522.96</v>
      </c>
      <c r="I1357">
        <v>295</v>
      </c>
      <c r="J1357">
        <v>0</v>
      </c>
      <c r="K1357" t="s">
        <v>29</v>
      </c>
      <c r="L1357">
        <v>3.4</v>
      </c>
      <c r="M1357" t="str">
        <f t="shared" si="85"/>
        <v>Low</v>
      </c>
      <c r="N1357" s="1">
        <v>44258</v>
      </c>
      <c r="O1357" s="1" t="str">
        <f>IF(YEAR(Table1[[#This Row],[customer_since]])&gt;=2023, "New",IF(YEAR(Table1[[#This Row],[customer_since]])&gt;=2021, "Medium", "Long term"))</f>
        <v>Medium</v>
      </c>
      <c r="P1357">
        <v>42</v>
      </c>
      <c r="Q1357" t="str">
        <f t="shared" si="86"/>
        <v>Medium</v>
      </c>
      <c r="R1357">
        <v>0.35</v>
      </c>
      <c r="S1357" t="str">
        <f t="shared" si="87"/>
        <v>Medium</v>
      </c>
    </row>
    <row r="1358" spans="1:19" x14ac:dyDescent="0.35">
      <c r="A1358" t="s">
        <v>41</v>
      </c>
      <c r="B1358">
        <v>71</v>
      </c>
      <c r="C1358" t="str">
        <f t="shared" si="84"/>
        <v>66-69</v>
      </c>
      <c r="D1358" t="s">
        <v>14</v>
      </c>
      <c r="E1358" t="s">
        <v>15</v>
      </c>
      <c r="F1358">
        <v>91.39</v>
      </c>
      <c r="G1358">
        <v>8</v>
      </c>
      <c r="H1358">
        <f>Table1[[#This Row],[total_orders]]*Table1[[#This Row],[avg_order_value]]</f>
        <v>731.12</v>
      </c>
      <c r="I1358">
        <v>50</v>
      </c>
      <c r="J1358">
        <v>0</v>
      </c>
      <c r="K1358" t="s">
        <v>40</v>
      </c>
      <c r="L1358">
        <v>21.1</v>
      </c>
      <c r="M1358" t="str">
        <f t="shared" si="85"/>
        <v>Medium</v>
      </c>
      <c r="N1358" s="1">
        <v>44757</v>
      </c>
      <c r="O1358" s="1" t="str">
        <f>IF(YEAR(Table1[[#This Row],[customer_since]])&gt;=2023, "New",IF(YEAR(Table1[[#This Row],[customer_since]])&gt;=2021, "Medium", "Long term"))</f>
        <v>Medium</v>
      </c>
      <c r="P1358">
        <v>95</v>
      </c>
      <c r="Q1358" t="str">
        <f t="shared" si="86"/>
        <v>High</v>
      </c>
      <c r="R1358">
        <v>0.34</v>
      </c>
      <c r="S1358" t="str">
        <f t="shared" si="87"/>
        <v>Medium</v>
      </c>
    </row>
    <row r="1359" spans="1:19" x14ac:dyDescent="0.35">
      <c r="A1359" t="s">
        <v>41</v>
      </c>
      <c r="B1359">
        <v>75</v>
      </c>
      <c r="C1359" t="str">
        <f t="shared" si="84"/>
        <v>66-69</v>
      </c>
      <c r="D1359" t="s">
        <v>21</v>
      </c>
      <c r="E1359" t="s">
        <v>50</v>
      </c>
      <c r="F1359">
        <v>140.68</v>
      </c>
      <c r="G1359">
        <v>14</v>
      </c>
      <c r="H1359">
        <f>Table1[[#This Row],[total_orders]]*Table1[[#This Row],[avg_order_value]]</f>
        <v>1969.52</v>
      </c>
      <c r="I1359">
        <v>138</v>
      </c>
      <c r="J1359">
        <v>0</v>
      </c>
      <c r="K1359" t="s">
        <v>40</v>
      </c>
      <c r="L1359">
        <v>53.5</v>
      </c>
      <c r="M1359" t="str">
        <f t="shared" si="85"/>
        <v>High</v>
      </c>
      <c r="N1359" s="1">
        <v>45178</v>
      </c>
      <c r="O1359" s="1" t="str">
        <f>IF(YEAR(Table1[[#This Row],[customer_since]])&gt;=2023, "New",IF(YEAR(Table1[[#This Row],[customer_since]])&gt;=2021, "Medium", "Long term"))</f>
        <v>New</v>
      </c>
      <c r="P1359">
        <v>29</v>
      </c>
      <c r="Q1359" t="str">
        <f t="shared" si="86"/>
        <v>Low</v>
      </c>
      <c r="R1359">
        <v>0.18</v>
      </c>
      <c r="S1359" t="str">
        <f t="shared" si="87"/>
        <v>Low</v>
      </c>
    </row>
    <row r="1360" spans="1:19" x14ac:dyDescent="0.35">
      <c r="A1360" t="s">
        <v>2451</v>
      </c>
      <c r="B1360">
        <v>75</v>
      </c>
      <c r="C1360" t="str">
        <f t="shared" si="84"/>
        <v>66-69</v>
      </c>
      <c r="D1360" t="s">
        <v>21</v>
      </c>
      <c r="E1360" t="s">
        <v>44</v>
      </c>
      <c r="F1360">
        <v>137.31</v>
      </c>
      <c r="G1360">
        <v>17</v>
      </c>
      <c r="H1360">
        <f>Table1[[#This Row],[total_orders]]*Table1[[#This Row],[avg_order_value]]</f>
        <v>2334.27</v>
      </c>
      <c r="I1360">
        <v>96</v>
      </c>
      <c r="J1360">
        <v>0</v>
      </c>
      <c r="K1360" t="s">
        <v>16</v>
      </c>
      <c r="L1360">
        <v>0.5</v>
      </c>
      <c r="M1360" t="str">
        <f t="shared" si="85"/>
        <v>Low</v>
      </c>
      <c r="N1360" s="1">
        <v>44225</v>
      </c>
      <c r="O1360" s="1" t="str">
        <f>IF(YEAR(Table1[[#This Row],[customer_since]])&gt;=2023, "New",IF(YEAR(Table1[[#This Row],[customer_since]])&gt;=2021, "Medium", "Long term"))</f>
        <v>Medium</v>
      </c>
      <c r="P1360">
        <v>69</v>
      </c>
      <c r="Q1360" t="str">
        <f t="shared" si="86"/>
        <v>High</v>
      </c>
      <c r="R1360">
        <v>0.25</v>
      </c>
      <c r="S1360" t="str">
        <f t="shared" si="87"/>
        <v>Medium</v>
      </c>
    </row>
    <row r="1361" spans="1:19" x14ac:dyDescent="0.35">
      <c r="A1361" t="s">
        <v>2779</v>
      </c>
      <c r="B1361">
        <v>34</v>
      </c>
      <c r="C1361" t="str">
        <f t="shared" si="84"/>
        <v>26-35</v>
      </c>
      <c r="D1361" t="s">
        <v>14</v>
      </c>
      <c r="E1361" t="s">
        <v>22</v>
      </c>
      <c r="F1361">
        <v>281.60000000000002</v>
      </c>
      <c r="G1361">
        <v>15</v>
      </c>
      <c r="H1361">
        <f>Table1[[#This Row],[total_orders]]*Table1[[#This Row],[avg_order_value]]</f>
        <v>4224</v>
      </c>
      <c r="I1361">
        <v>285</v>
      </c>
      <c r="J1361">
        <v>0</v>
      </c>
      <c r="K1361" t="s">
        <v>16</v>
      </c>
      <c r="L1361">
        <v>0</v>
      </c>
      <c r="M1361" t="str">
        <f t="shared" si="85"/>
        <v>Low</v>
      </c>
      <c r="N1361" s="1">
        <v>44724</v>
      </c>
      <c r="O1361" s="1" t="str">
        <f>IF(YEAR(Table1[[#This Row],[customer_since]])&gt;=2023, "New",IF(YEAR(Table1[[#This Row],[customer_since]])&gt;=2021, "Medium", "Long term"))</f>
        <v>Medium</v>
      </c>
      <c r="P1361">
        <v>95</v>
      </c>
      <c r="Q1361" t="str">
        <f t="shared" si="86"/>
        <v>High</v>
      </c>
      <c r="R1361">
        <v>0.39</v>
      </c>
      <c r="S1361" t="str">
        <f t="shared" si="87"/>
        <v>Medium</v>
      </c>
    </row>
    <row r="1362" spans="1:19" x14ac:dyDescent="0.35">
      <c r="A1362" t="s">
        <v>3179</v>
      </c>
      <c r="B1362">
        <v>74</v>
      </c>
      <c r="C1362" t="str">
        <f t="shared" si="84"/>
        <v>66-69</v>
      </c>
      <c r="D1362" t="s">
        <v>21</v>
      </c>
      <c r="E1362" t="s">
        <v>37</v>
      </c>
      <c r="F1362">
        <v>67.94</v>
      </c>
      <c r="G1362">
        <v>13</v>
      </c>
      <c r="H1362">
        <f>Table1[[#This Row],[total_orders]]*Table1[[#This Row],[avg_order_value]]</f>
        <v>883.22</v>
      </c>
      <c r="I1362">
        <v>18</v>
      </c>
      <c r="J1362">
        <v>0</v>
      </c>
      <c r="K1362" t="s">
        <v>19</v>
      </c>
      <c r="L1362">
        <v>36.299999999999997</v>
      </c>
      <c r="M1362" t="str">
        <f t="shared" si="85"/>
        <v>Medium</v>
      </c>
      <c r="N1362" s="1">
        <v>45453</v>
      </c>
      <c r="O1362" s="1" t="str">
        <f>IF(YEAR(Table1[[#This Row],[customer_since]])&gt;=2023, "New",IF(YEAR(Table1[[#This Row],[customer_since]])&gt;=2021, "Medium", "Long term"))</f>
        <v>New</v>
      </c>
      <c r="P1362">
        <v>11</v>
      </c>
      <c r="Q1362" t="str">
        <f t="shared" si="86"/>
        <v>Low</v>
      </c>
      <c r="R1362">
        <v>0.28999999999999998</v>
      </c>
      <c r="S1362" t="str">
        <f t="shared" si="87"/>
        <v>Medium</v>
      </c>
    </row>
    <row r="1363" spans="1:19" x14ac:dyDescent="0.35">
      <c r="A1363" t="s">
        <v>895</v>
      </c>
      <c r="B1363">
        <v>36</v>
      </c>
      <c r="C1363" t="str">
        <f t="shared" si="84"/>
        <v>36-45</v>
      </c>
      <c r="D1363" t="s">
        <v>21</v>
      </c>
      <c r="E1363" t="s">
        <v>50</v>
      </c>
      <c r="F1363">
        <v>57.42</v>
      </c>
      <c r="G1363">
        <v>11</v>
      </c>
      <c r="H1363">
        <f>Table1[[#This Row],[total_orders]]*Table1[[#This Row],[avg_order_value]]</f>
        <v>631.62</v>
      </c>
      <c r="I1363">
        <v>24</v>
      </c>
      <c r="J1363">
        <v>0</v>
      </c>
      <c r="K1363" t="s">
        <v>16</v>
      </c>
      <c r="L1363">
        <v>79.400000000000006</v>
      </c>
      <c r="M1363" t="str">
        <f t="shared" si="85"/>
        <v>High</v>
      </c>
      <c r="N1363" s="1">
        <v>45268</v>
      </c>
      <c r="O1363" s="1" t="str">
        <f>IF(YEAR(Table1[[#This Row],[customer_since]])&gt;=2023, "New",IF(YEAR(Table1[[#This Row],[customer_since]])&gt;=2021, "Medium", "Long term"))</f>
        <v>New</v>
      </c>
      <c r="P1363">
        <v>95</v>
      </c>
      <c r="Q1363" t="str">
        <f t="shared" si="86"/>
        <v>High</v>
      </c>
      <c r="R1363">
        <v>0.1</v>
      </c>
      <c r="S1363" t="str">
        <f t="shared" si="87"/>
        <v>Low</v>
      </c>
    </row>
    <row r="1364" spans="1:19" x14ac:dyDescent="0.35">
      <c r="A1364" t="s">
        <v>2625</v>
      </c>
      <c r="B1364">
        <v>62</v>
      </c>
      <c r="C1364" t="str">
        <f t="shared" si="84"/>
        <v>55-65</v>
      </c>
      <c r="D1364" t="s">
        <v>25</v>
      </c>
      <c r="E1364" t="s">
        <v>26</v>
      </c>
      <c r="F1364">
        <v>94.84</v>
      </c>
      <c r="G1364">
        <v>9</v>
      </c>
      <c r="H1364">
        <f>Table1[[#This Row],[total_orders]]*Table1[[#This Row],[avg_order_value]]</f>
        <v>853.56000000000006</v>
      </c>
      <c r="I1364">
        <v>257</v>
      </c>
      <c r="J1364">
        <v>0</v>
      </c>
      <c r="K1364" t="s">
        <v>29</v>
      </c>
      <c r="L1364">
        <v>15.5</v>
      </c>
      <c r="M1364" t="str">
        <f t="shared" si="85"/>
        <v>Low</v>
      </c>
      <c r="N1364" s="1">
        <v>44397</v>
      </c>
      <c r="O1364" s="1" t="str">
        <f>IF(YEAR(Table1[[#This Row],[customer_since]])&gt;=2023, "New",IF(YEAR(Table1[[#This Row],[customer_since]])&gt;=2021, "Medium", "Long term"))</f>
        <v>Medium</v>
      </c>
      <c r="P1364">
        <v>23</v>
      </c>
      <c r="Q1364" t="str">
        <f t="shared" si="86"/>
        <v>Low</v>
      </c>
      <c r="R1364">
        <v>0.15</v>
      </c>
      <c r="S1364" t="str">
        <f t="shared" si="87"/>
        <v>Low</v>
      </c>
    </row>
    <row r="1365" spans="1:19" x14ac:dyDescent="0.35">
      <c r="A1365" t="s">
        <v>127</v>
      </c>
      <c r="B1365">
        <v>30</v>
      </c>
      <c r="C1365" t="str">
        <f t="shared" si="84"/>
        <v>26-35</v>
      </c>
      <c r="D1365" t="s">
        <v>21</v>
      </c>
      <c r="E1365" t="s">
        <v>18</v>
      </c>
      <c r="F1365">
        <v>204.04</v>
      </c>
      <c r="G1365">
        <v>6</v>
      </c>
      <c r="H1365">
        <f>Table1[[#This Row],[total_orders]]*Table1[[#This Row],[avg_order_value]]</f>
        <v>1224.24</v>
      </c>
      <c r="I1365">
        <v>312</v>
      </c>
      <c r="J1365">
        <v>0</v>
      </c>
      <c r="K1365" t="s">
        <v>23</v>
      </c>
      <c r="L1365">
        <v>0</v>
      </c>
      <c r="M1365" t="str">
        <f t="shared" si="85"/>
        <v>Low</v>
      </c>
      <c r="N1365" s="1">
        <v>44252</v>
      </c>
      <c r="O1365" s="1" t="str">
        <f>IF(YEAR(Table1[[#This Row],[customer_since]])&gt;=2023, "New",IF(YEAR(Table1[[#This Row],[customer_since]])&gt;=2021, "Medium", "Long term"))</f>
        <v>Medium</v>
      </c>
      <c r="P1365">
        <v>28</v>
      </c>
      <c r="Q1365" t="str">
        <f t="shared" si="86"/>
        <v>Low</v>
      </c>
      <c r="R1365">
        <v>0.21</v>
      </c>
      <c r="S1365" t="str">
        <f t="shared" si="87"/>
        <v>Medium</v>
      </c>
    </row>
    <row r="1366" spans="1:19" x14ac:dyDescent="0.35">
      <c r="A1366" t="s">
        <v>127</v>
      </c>
      <c r="B1366">
        <v>68</v>
      </c>
      <c r="C1366" t="str">
        <f t="shared" si="84"/>
        <v>66-69</v>
      </c>
      <c r="D1366" t="s">
        <v>14</v>
      </c>
      <c r="E1366" t="s">
        <v>37</v>
      </c>
      <c r="F1366">
        <v>138.99</v>
      </c>
      <c r="G1366">
        <v>15</v>
      </c>
      <c r="H1366">
        <f>Table1[[#This Row],[total_orders]]*Table1[[#This Row],[avg_order_value]]</f>
        <v>2084.8500000000004</v>
      </c>
      <c r="I1366">
        <v>114</v>
      </c>
      <c r="J1366">
        <v>0</v>
      </c>
      <c r="K1366" t="s">
        <v>23</v>
      </c>
      <c r="L1366">
        <v>0</v>
      </c>
      <c r="M1366" t="str">
        <f t="shared" si="85"/>
        <v>Low</v>
      </c>
      <c r="N1366" s="1">
        <v>45092</v>
      </c>
      <c r="O1366" s="1" t="str">
        <f>IF(YEAR(Table1[[#This Row],[customer_since]])&gt;=2023, "New",IF(YEAR(Table1[[#This Row],[customer_since]])&gt;=2021, "Medium", "Long term"))</f>
        <v>New</v>
      </c>
      <c r="P1366">
        <v>29</v>
      </c>
      <c r="Q1366" t="str">
        <f t="shared" si="86"/>
        <v>Low</v>
      </c>
      <c r="R1366">
        <v>0.28999999999999998</v>
      </c>
      <c r="S1366" t="str">
        <f t="shared" si="87"/>
        <v>Medium</v>
      </c>
    </row>
    <row r="1367" spans="1:19" x14ac:dyDescent="0.35">
      <c r="A1367" t="s">
        <v>127</v>
      </c>
      <c r="B1367">
        <v>50</v>
      </c>
      <c r="C1367" t="str">
        <f t="shared" si="84"/>
        <v>46-55</v>
      </c>
      <c r="D1367" t="s">
        <v>14</v>
      </c>
      <c r="E1367" t="s">
        <v>44</v>
      </c>
      <c r="F1367">
        <v>48.14</v>
      </c>
      <c r="G1367">
        <v>17</v>
      </c>
      <c r="H1367">
        <f>Table1[[#This Row],[total_orders]]*Table1[[#This Row],[avg_order_value]]</f>
        <v>818.38</v>
      </c>
      <c r="I1367">
        <v>359</v>
      </c>
      <c r="J1367">
        <v>0</v>
      </c>
      <c r="K1367" t="s">
        <v>23</v>
      </c>
      <c r="L1367">
        <v>80.5</v>
      </c>
      <c r="M1367" t="str">
        <f t="shared" si="85"/>
        <v>High</v>
      </c>
      <c r="N1367" s="1">
        <v>44407</v>
      </c>
      <c r="O1367" s="1" t="str">
        <f>IF(YEAR(Table1[[#This Row],[customer_since]])&gt;=2023, "New",IF(YEAR(Table1[[#This Row],[customer_since]])&gt;=2021, "Medium", "Long term"))</f>
        <v>Medium</v>
      </c>
      <c r="P1367">
        <v>78</v>
      </c>
      <c r="Q1367" t="str">
        <f t="shared" si="86"/>
        <v>High</v>
      </c>
      <c r="R1367">
        <v>0.28000000000000003</v>
      </c>
      <c r="S1367" t="str">
        <f t="shared" si="87"/>
        <v>Medium</v>
      </c>
    </row>
    <row r="1368" spans="1:19" x14ac:dyDescent="0.35">
      <c r="A1368" t="s">
        <v>1868</v>
      </c>
      <c r="B1368">
        <v>55</v>
      </c>
      <c r="C1368" t="str">
        <f t="shared" si="84"/>
        <v>46-55</v>
      </c>
      <c r="D1368" t="s">
        <v>21</v>
      </c>
      <c r="E1368" t="s">
        <v>18</v>
      </c>
      <c r="F1368">
        <v>127.07</v>
      </c>
      <c r="G1368">
        <v>6</v>
      </c>
      <c r="H1368">
        <f>Table1[[#This Row],[total_orders]]*Table1[[#This Row],[avg_order_value]]</f>
        <v>762.42</v>
      </c>
      <c r="I1368">
        <v>128</v>
      </c>
      <c r="J1368">
        <v>0</v>
      </c>
      <c r="K1368" t="s">
        <v>16</v>
      </c>
      <c r="L1368">
        <v>90.1</v>
      </c>
      <c r="M1368" t="str">
        <f t="shared" si="85"/>
        <v>High</v>
      </c>
      <c r="N1368" s="1">
        <v>45057</v>
      </c>
      <c r="O1368" s="1" t="str">
        <f>IF(YEAR(Table1[[#This Row],[customer_since]])&gt;=2023, "New",IF(YEAR(Table1[[#This Row],[customer_since]])&gt;=2021, "Medium", "Long term"))</f>
        <v>New</v>
      </c>
      <c r="P1368">
        <v>52</v>
      </c>
      <c r="Q1368" t="str">
        <f t="shared" si="86"/>
        <v>Medium</v>
      </c>
      <c r="R1368">
        <v>0.35</v>
      </c>
      <c r="S1368" t="str">
        <f t="shared" si="87"/>
        <v>Medium</v>
      </c>
    </row>
    <row r="1369" spans="1:19" x14ac:dyDescent="0.35">
      <c r="A1369" t="s">
        <v>1840</v>
      </c>
      <c r="B1369">
        <v>25</v>
      </c>
      <c r="C1369" t="str">
        <f t="shared" si="84"/>
        <v>18-25</v>
      </c>
      <c r="D1369" t="s">
        <v>14</v>
      </c>
      <c r="E1369" t="s">
        <v>26</v>
      </c>
      <c r="F1369">
        <v>207.04</v>
      </c>
      <c r="G1369">
        <v>12</v>
      </c>
      <c r="H1369">
        <f>Table1[[#This Row],[total_orders]]*Table1[[#This Row],[avg_order_value]]</f>
        <v>2484.48</v>
      </c>
      <c r="I1369">
        <v>149</v>
      </c>
      <c r="J1369">
        <v>0</v>
      </c>
      <c r="K1369" t="s">
        <v>40</v>
      </c>
      <c r="L1369">
        <v>11.1</v>
      </c>
      <c r="M1369" t="str">
        <f t="shared" si="85"/>
        <v>Low</v>
      </c>
      <c r="N1369" s="1">
        <v>45193</v>
      </c>
      <c r="O1369" s="1" t="str">
        <f>IF(YEAR(Table1[[#This Row],[customer_since]])&gt;=2023, "New",IF(YEAR(Table1[[#This Row],[customer_since]])&gt;=2021, "Medium", "Long term"))</f>
        <v>New</v>
      </c>
      <c r="P1369">
        <v>60</v>
      </c>
      <c r="Q1369" t="str">
        <f t="shared" si="86"/>
        <v>Medium</v>
      </c>
      <c r="R1369">
        <v>0.35</v>
      </c>
      <c r="S1369" t="str">
        <f t="shared" si="87"/>
        <v>Medium</v>
      </c>
    </row>
    <row r="1370" spans="1:19" x14ac:dyDescent="0.35">
      <c r="A1370" t="s">
        <v>1840</v>
      </c>
      <c r="B1370">
        <v>46</v>
      </c>
      <c r="C1370" t="str">
        <f t="shared" si="84"/>
        <v>46-55</v>
      </c>
      <c r="D1370" t="s">
        <v>21</v>
      </c>
      <c r="E1370" t="s">
        <v>26</v>
      </c>
      <c r="F1370">
        <v>84</v>
      </c>
      <c r="G1370">
        <v>16</v>
      </c>
      <c r="H1370">
        <f>Table1[[#This Row],[total_orders]]*Table1[[#This Row],[avg_order_value]]</f>
        <v>1344</v>
      </c>
      <c r="I1370">
        <v>39</v>
      </c>
      <c r="J1370">
        <v>0</v>
      </c>
      <c r="K1370" t="s">
        <v>19</v>
      </c>
      <c r="L1370">
        <v>3.4</v>
      </c>
      <c r="M1370" t="str">
        <f t="shared" si="85"/>
        <v>Low</v>
      </c>
      <c r="N1370" s="1">
        <v>44419</v>
      </c>
      <c r="O1370" s="1" t="str">
        <f>IF(YEAR(Table1[[#This Row],[customer_since]])&gt;=2023, "New",IF(YEAR(Table1[[#This Row],[customer_since]])&gt;=2021, "Medium", "Long term"))</f>
        <v>Medium</v>
      </c>
      <c r="P1370">
        <v>42</v>
      </c>
      <c r="Q1370" t="str">
        <f t="shared" si="86"/>
        <v>Medium</v>
      </c>
      <c r="R1370">
        <v>0.13</v>
      </c>
      <c r="S1370" t="str">
        <f t="shared" si="87"/>
        <v>Low</v>
      </c>
    </row>
    <row r="1371" spans="1:19" x14ac:dyDescent="0.35">
      <c r="A1371" t="s">
        <v>3347</v>
      </c>
      <c r="B1371">
        <v>73</v>
      </c>
      <c r="C1371" t="str">
        <f t="shared" si="84"/>
        <v>66-69</v>
      </c>
      <c r="D1371" t="s">
        <v>25</v>
      </c>
      <c r="E1371" t="s">
        <v>15</v>
      </c>
      <c r="F1371">
        <v>76.37</v>
      </c>
      <c r="G1371">
        <v>9</v>
      </c>
      <c r="H1371">
        <f>Table1[[#This Row],[total_orders]]*Table1[[#This Row],[avg_order_value]]</f>
        <v>687.33</v>
      </c>
      <c r="I1371">
        <v>221</v>
      </c>
      <c r="J1371">
        <v>0</v>
      </c>
      <c r="K1371" t="s">
        <v>16</v>
      </c>
      <c r="L1371">
        <v>25.9</v>
      </c>
      <c r="M1371" t="str">
        <f t="shared" si="85"/>
        <v>Medium</v>
      </c>
      <c r="N1371" s="1">
        <v>44725</v>
      </c>
      <c r="O1371" s="1" t="str">
        <f>IF(YEAR(Table1[[#This Row],[customer_since]])&gt;=2023, "New",IF(YEAR(Table1[[#This Row],[customer_since]])&gt;=2021, "Medium", "Long term"))</f>
        <v>Medium</v>
      </c>
      <c r="P1371">
        <v>3</v>
      </c>
      <c r="Q1371" t="str">
        <f t="shared" si="86"/>
        <v>Low</v>
      </c>
      <c r="R1371">
        <v>0.35</v>
      </c>
      <c r="S1371" t="str">
        <f t="shared" si="87"/>
        <v>Medium</v>
      </c>
    </row>
    <row r="1372" spans="1:19" x14ac:dyDescent="0.35">
      <c r="A1372" t="s">
        <v>3347</v>
      </c>
      <c r="B1372">
        <v>72</v>
      </c>
      <c r="C1372" t="str">
        <f t="shared" si="84"/>
        <v>66-69</v>
      </c>
      <c r="D1372" t="s">
        <v>14</v>
      </c>
      <c r="E1372" t="s">
        <v>28</v>
      </c>
      <c r="F1372">
        <v>245.26</v>
      </c>
      <c r="G1372">
        <v>13</v>
      </c>
      <c r="H1372">
        <f>Table1[[#This Row],[total_orders]]*Table1[[#This Row],[avg_order_value]]</f>
        <v>3188.38</v>
      </c>
      <c r="I1372">
        <v>352</v>
      </c>
      <c r="J1372">
        <v>0</v>
      </c>
      <c r="K1372" t="s">
        <v>29</v>
      </c>
      <c r="L1372">
        <v>96.4</v>
      </c>
      <c r="M1372" t="str">
        <f t="shared" si="85"/>
        <v>High</v>
      </c>
      <c r="N1372" s="1">
        <v>45544</v>
      </c>
      <c r="O1372" s="1" t="str">
        <f>IF(YEAR(Table1[[#This Row],[customer_since]])&gt;=2023, "New",IF(YEAR(Table1[[#This Row],[customer_since]])&gt;=2021, "Medium", "Long term"))</f>
        <v>New</v>
      </c>
      <c r="P1372">
        <v>4</v>
      </c>
      <c r="Q1372" t="str">
        <f t="shared" si="86"/>
        <v>Low</v>
      </c>
      <c r="R1372">
        <v>0.23</v>
      </c>
      <c r="S1372" t="str">
        <f t="shared" si="87"/>
        <v>Medium</v>
      </c>
    </row>
    <row r="1373" spans="1:19" x14ac:dyDescent="0.35">
      <c r="A1373" t="s">
        <v>1207</v>
      </c>
      <c r="B1373">
        <v>44</v>
      </c>
      <c r="C1373" t="str">
        <f t="shared" si="84"/>
        <v>36-45</v>
      </c>
      <c r="D1373" t="s">
        <v>14</v>
      </c>
      <c r="E1373" t="s">
        <v>28</v>
      </c>
      <c r="F1373">
        <v>51.68</v>
      </c>
      <c r="G1373">
        <v>7</v>
      </c>
      <c r="H1373">
        <f>Table1[[#This Row],[total_orders]]*Table1[[#This Row],[avg_order_value]]</f>
        <v>361.76</v>
      </c>
      <c r="I1373">
        <v>206</v>
      </c>
      <c r="J1373">
        <v>0</v>
      </c>
      <c r="K1373" t="s">
        <v>40</v>
      </c>
      <c r="L1373">
        <v>69.900000000000006</v>
      </c>
      <c r="M1373" t="str">
        <f t="shared" si="85"/>
        <v>High</v>
      </c>
      <c r="N1373" s="1">
        <v>44461</v>
      </c>
      <c r="O1373" s="1" t="str">
        <f>IF(YEAR(Table1[[#This Row],[customer_since]])&gt;=2023, "New",IF(YEAR(Table1[[#This Row],[customer_since]])&gt;=2021, "Medium", "Long term"))</f>
        <v>Medium</v>
      </c>
      <c r="P1373">
        <v>76</v>
      </c>
      <c r="Q1373" t="str">
        <f t="shared" si="86"/>
        <v>High</v>
      </c>
      <c r="R1373">
        <v>0.42</v>
      </c>
      <c r="S1373" t="str">
        <f t="shared" si="87"/>
        <v>Medium</v>
      </c>
    </row>
    <row r="1374" spans="1:19" x14ac:dyDescent="0.35">
      <c r="A1374" t="s">
        <v>1207</v>
      </c>
      <c r="B1374">
        <v>40</v>
      </c>
      <c r="C1374" t="str">
        <f t="shared" si="84"/>
        <v>36-45</v>
      </c>
      <c r="D1374" t="s">
        <v>14</v>
      </c>
      <c r="E1374" t="s">
        <v>18</v>
      </c>
      <c r="F1374">
        <v>142</v>
      </c>
      <c r="G1374">
        <v>11</v>
      </c>
      <c r="H1374">
        <f>Table1[[#This Row],[total_orders]]*Table1[[#This Row],[avg_order_value]]</f>
        <v>1562</v>
      </c>
      <c r="I1374">
        <v>215</v>
      </c>
      <c r="J1374">
        <v>0</v>
      </c>
      <c r="K1374" t="s">
        <v>16</v>
      </c>
      <c r="L1374">
        <v>96.1</v>
      </c>
      <c r="M1374" t="str">
        <f t="shared" si="85"/>
        <v>High</v>
      </c>
      <c r="N1374" s="1">
        <v>45827</v>
      </c>
      <c r="O1374" s="1" t="str">
        <f>IF(YEAR(Table1[[#This Row],[customer_since]])&gt;=2023, "New",IF(YEAR(Table1[[#This Row],[customer_since]])&gt;=2021, "Medium", "Long term"))</f>
        <v>New</v>
      </c>
      <c r="P1374">
        <v>85</v>
      </c>
      <c r="Q1374" t="str">
        <f t="shared" si="86"/>
        <v>High</v>
      </c>
      <c r="R1374">
        <v>0.22</v>
      </c>
      <c r="S1374" t="str">
        <f t="shared" si="87"/>
        <v>Medium</v>
      </c>
    </row>
    <row r="1375" spans="1:19" x14ac:dyDescent="0.35">
      <c r="A1375" t="s">
        <v>1207</v>
      </c>
      <c r="B1375">
        <v>78</v>
      </c>
      <c r="C1375" t="str">
        <f t="shared" si="84"/>
        <v>66-69</v>
      </c>
      <c r="D1375" t="s">
        <v>21</v>
      </c>
      <c r="E1375" t="s">
        <v>50</v>
      </c>
      <c r="F1375">
        <v>147.5</v>
      </c>
      <c r="G1375">
        <v>8</v>
      </c>
      <c r="H1375">
        <f>Table1[[#This Row],[total_orders]]*Table1[[#This Row],[avg_order_value]]</f>
        <v>1180</v>
      </c>
      <c r="I1375">
        <v>71</v>
      </c>
      <c r="J1375">
        <v>0</v>
      </c>
      <c r="K1375" t="s">
        <v>19</v>
      </c>
      <c r="L1375">
        <v>59.9</v>
      </c>
      <c r="M1375" t="str">
        <f t="shared" si="85"/>
        <v>High</v>
      </c>
      <c r="N1375" s="1">
        <v>45438</v>
      </c>
      <c r="O1375" s="1" t="str">
        <f>IF(YEAR(Table1[[#This Row],[customer_since]])&gt;=2023, "New",IF(YEAR(Table1[[#This Row],[customer_since]])&gt;=2021, "Medium", "Long term"))</f>
        <v>New</v>
      </c>
      <c r="P1375">
        <v>64</v>
      </c>
      <c r="Q1375" t="str">
        <f t="shared" si="86"/>
        <v>Medium</v>
      </c>
      <c r="R1375">
        <v>0.14000000000000001</v>
      </c>
      <c r="S1375" t="str">
        <f t="shared" si="87"/>
        <v>Low</v>
      </c>
    </row>
    <row r="1376" spans="1:19" x14ac:dyDescent="0.35">
      <c r="A1376" t="s">
        <v>2602</v>
      </c>
      <c r="B1376">
        <v>40</v>
      </c>
      <c r="C1376" t="str">
        <f t="shared" si="84"/>
        <v>36-45</v>
      </c>
      <c r="D1376" t="s">
        <v>14</v>
      </c>
      <c r="E1376" t="s">
        <v>26</v>
      </c>
      <c r="F1376">
        <v>67.13</v>
      </c>
      <c r="G1376">
        <v>12</v>
      </c>
      <c r="H1376">
        <f>Table1[[#This Row],[total_orders]]*Table1[[#This Row],[avg_order_value]]</f>
        <v>805.56</v>
      </c>
      <c r="I1376">
        <v>149</v>
      </c>
      <c r="J1376">
        <v>0</v>
      </c>
      <c r="K1376" t="s">
        <v>40</v>
      </c>
      <c r="L1376">
        <v>84.6</v>
      </c>
      <c r="M1376" t="str">
        <f t="shared" si="85"/>
        <v>High</v>
      </c>
      <c r="N1376" s="1">
        <v>44329</v>
      </c>
      <c r="O1376" s="1" t="str">
        <f>IF(YEAR(Table1[[#This Row],[customer_since]])&gt;=2023, "New",IF(YEAR(Table1[[#This Row],[customer_since]])&gt;=2021, "Medium", "Long term"))</f>
        <v>Medium</v>
      </c>
      <c r="P1376">
        <v>50</v>
      </c>
      <c r="Q1376" t="str">
        <f t="shared" si="86"/>
        <v>Medium</v>
      </c>
      <c r="R1376">
        <v>0.14000000000000001</v>
      </c>
      <c r="S1376" t="str">
        <f t="shared" si="87"/>
        <v>Low</v>
      </c>
    </row>
    <row r="1377" spans="1:19" x14ac:dyDescent="0.35">
      <c r="A1377" t="s">
        <v>2602</v>
      </c>
      <c r="B1377">
        <v>45</v>
      </c>
      <c r="C1377" t="str">
        <f t="shared" si="84"/>
        <v>36-45</v>
      </c>
      <c r="D1377" t="s">
        <v>14</v>
      </c>
      <c r="E1377" t="s">
        <v>18</v>
      </c>
      <c r="F1377">
        <v>29.36</v>
      </c>
      <c r="G1377">
        <v>9</v>
      </c>
      <c r="H1377">
        <f>Table1[[#This Row],[total_orders]]*Table1[[#This Row],[avg_order_value]]</f>
        <v>264.24</v>
      </c>
      <c r="I1377">
        <v>142</v>
      </c>
      <c r="J1377">
        <v>0</v>
      </c>
      <c r="K1377" t="s">
        <v>23</v>
      </c>
      <c r="L1377">
        <v>87.4</v>
      </c>
      <c r="M1377" t="str">
        <f t="shared" si="85"/>
        <v>High</v>
      </c>
      <c r="N1377" s="1">
        <v>44873</v>
      </c>
      <c r="O1377" s="1" t="str">
        <f>IF(YEAR(Table1[[#This Row],[customer_since]])&gt;=2023, "New",IF(YEAR(Table1[[#This Row],[customer_since]])&gt;=2021, "Medium", "Long term"))</f>
        <v>Medium</v>
      </c>
      <c r="P1377">
        <v>3</v>
      </c>
      <c r="Q1377" t="str">
        <f t="shared" si="86"/>
        <v>Low</v>
      </c>
      <c r="R1377">
        <v>0.64</v>
      </c>
      <c r="S1377" t="str">
        <f t="shared" si="87"/>
        <v>High</v>
      </c>
    </row>
    <row r="1378" spans="1:19" x14ac:dyDescent="0.35">
      <c r="A1378" t="s">
        <v>1251</v>
      </c>
      <c r="B1378">
        <v>47</v>
      </c>
      <c r="C1378" t="str">
        <f t="shared" si="84"/>
        <v>46-55</v>
      </c>
      <c r="D1378" t="s">
        <v>21</v>
      </c>
      <c r="E1378" t="s">
        <v>26</v>
      </c>
      <c r="F1378">
        <v>189.35</v>
      </c>
      <c r="G1378">
        <v>13</v>
      </c>
      <c r="H1378">
        <f>Table1[[#This Row],[total_orders]]*Table1[[#This Row],[avg_order_value]]</f>
        <v>2461.5499999999997</v>
      </c>
      <c r="I1378">
        <v>244</v>
      </c>
      <c r="J1378">
        <v>0</v>
      </c>
      <c r="K1378" t="s">
        <v>23</v>
      </c>
      <c r="L1378">
        <v>97.4</v>
      </c>
      <c r="M1378" t="str">
        <f t="shared" si="85"/>
        <v>High</v>
      </c>
      <c r="N1378" s="1">
        <v>45383</v>
      </c>
      <c r="O1378" s="1" t="str">
        <f>IF(YEAR(Table1[[#This Row],[customer_since]])&gt;=2023, "New",IF(YEAR(Table1[[#This Row],[customer_since]])&gt;=2021, "Medium", "Long term"))</f>
        <v>New</v>
      </c>
      <c r="P1378">
        <v>78</v>
      </c>
      <c r="Q1378" t="str">
        <f t="shared" si="86"/>
        <v>High</v>
      </c>
      <c r="R1378">
        <v>0.18</v>
      </c>
      <c r="S1378" t="str">
        <f t="shared" si="87"/>
        <v>Low</v>
      </c>
    </row>
    <row r="1379" spans="1:19" x14ac:dyDescent="0.35">
      <c r="A1379" t="s">
        <v>764</v>
      </c>
      <c r="B1379">
        <v>21</v>
      </c>
      <c r="C1379" t="str">
        <f t="shared" si="84"/>
        <v>18-25</v>
      </c>
      <c r="D1379" t="s">
        <v>14</v>
      </c>
      <c r="E1379" t="s">
        <v>28</v>
      </c>
      <c r="F1379">
        <v>88.82</v>
      </c>
      <c r="G1379">
        <v>15</v>
      </c>
      <c r="H1379">
        <f>Table1[[#This Row],[total_orders]]*Table1[[#This Row],[avg_order_value]]</f>
        <v>1332.3</v>
      </c>
      <c r="I1379">
        <v>276</v>
      </c>
      <c r="J1379">
        <v>0</v>
      </c>
      <c r="K1379" t="s">
        <v>19</v>
      </c>
      <c r="L1379">
        <v>95.3</v>
      </c>
      <c r="M1379" t="str">
        <f t="shared" si="85"/>
        <v>High</v>
      </c>
      <c r="N1379" s="1">
        <v>45158</v>
      </c>
      <c r="O1379" s="1" t="str">
        <f>IF(YEAR(Table1[[#This Row],[customer_since]])&gt;=2023, "New",IF(YEAR(Table1[[#This Row],[customer_since]])&gt;=2021, "Medium", "Long term"))</f>
        <v>New</v>
      </c>
      <c r="P1379">
        <v>82</v>
      </c>
      <c r="Q1379" t="str">
        <f t="shared" si="86"/>
        <v>High</v>
      </c>
      <c r="R1379">
        <v>0.05</v>
      </c>
      <c r="S1379" t="str">
        <f t="shared" si="87"/>
        <v>Low</v>
      </c>
    </row>
    <row r="1380" spans="1:19" x14ac:dyDescent="0.35">
      <c r="A1380" t="s">
        <v>764</v>
      </c>
      <c r="B1380">
        <v>22</v>
      </c>
      <c r="C1380" t="str">
        <f t="shared" si="84"/>
        <v>18-25</v>
      </c>
      <c r="D1380" t="s">
        <v>21</v>
      </c>
      <c r="E1380" t="s">
        <v>15</v>
      </c>
      <c r="F1380">
        <v>200.72</v>
      </c>
      <c r="G1380">
        <v>8</v>
      </c>
      <c r="H1380">
        <f>Table1[[#This Row],[total_orders]]*Table1[[#This Row],[avg_order_value]]</f>
        <v>1605.76</v>
      </c>
      <c r="I1380">
        <v>352</v>
      </c>
      <c r="J1380">
        <v>0</v>
      </c>
      <c r="K1380" t="s">
        <v>29</v>
      </c>
      <c r="L1380">
        <v>61.9</v>
      </c>
      <c r="M1380" t="str">
        <f t="shared" si="85"/>
        <v>High</v>
      </c>
      <c r="N1380" s="1">
        <v>45358</v>
      </c>
      <c r="O1380" s="1" t="str">
        <f>IF(YEAR(Table1[[#This Row],[customer_since]])&gt;=2023, "New",IF(YEAR(Table1[[#This Row],[customer_since]])&gt;=2021, "Medium", "Long term"))</f>
        <v>New</v>
      </c>
      <c r="P1380">
        <v>75</v>
      </c>
      <c r="Q1380" t="str">
        <f t="shared" si="86"/>
        <v>High</v>
      </c>
      <c r="R1380">
        <v>0.47</v>
      </c>
      <c r="S1380" t="str">
        <f t="shared" si="87"/>
        <v>Medium</v>
      </c>
    </row>
    <row r="1381" spans="1:19" x14ac:dyDescent="0.35">
      <c r="A1381" t="s">
        <v>764</v>
      </c>
      <c r="B1381">
        <v>45</v>
      </c>
      <c r="C1381" t="str">
        <f t="shared" si="84"/>
        <v>36-45</v>
      </c>
      <c r="D1381" t="s">
        <v>14</v>
      </c>
      <c r="E1381" t="s">
        <v>22</v>
      </c>
      <c r="F1381">
        <v>116.23</v>
      </c>
      <c r="G1381">
        <v>8</v>
      </c>
      <c r="H1381">
        <f>Table1[[#This Row],[total_orders]]*Table1[[#This Row],[avg_order_value]]</f>
        <v>929.84</v>
      </c>
      <c r="I1381">
        <v>99</v>
      </c>
      <c r="J1381">
        <v>0</v>
      </c>
      <c r="K1381" t="s">
        <v>16</v>
      </c>
      <c r="L1381">
        <v>67.400000000000006</v>
      </c>
      <c r="M1381" t="str">
        <f t="shared" si="85"/>
        <v>High</v>
      </c>
      <c r="N1381" s="1">
        <v>44425</v>
      </c>
      <c r="O1381" s="1" t="str">
        <f>IF(YEAR(Table1[[#This Row],[customer_since]])&gt;=2023, "New",IF(YEAR(Table1[[#This Row],[customer_since]])&gt;=2021, "Medium", "Long term"))</f>
        <v>Medium</v>
      </c>
      <c r="P1381">
        <v>8</v>
      </c>
      <c r="Q1381" t="str">
        <f t="shared" si="86"/>
        <v>Low</v>
      </c>
      <c r="R1381">
        <v>0.16</v>
      </c>
      <c r="S1381" t="str">
        <f t="shared" si="87"/>
        <v>Low</v>
      </c>
    </row>
    <row r="1382" spans="1:19" x14ac:dyDescent="0.35">
      <c r="A1382" t="s">
        <v>1642</v>
      </c>
      <c r="B1382">
        <v>74</v>
      </c>
      <c r="C1382" t="str">
        <f t="shared" si="84"/>
        <v>66-69</v>
      </c>
      <c r="D1382" t="s">
        <v>21</v>
      </c>
      <c r="E1382" t="s">
        <v>44</v>
      </c>
      <c r="F1382">
        <v>165.64</v>
      </c>
      <c r="G1382">
        <v>10</v>
      </c>
      <c r="H1382">
        <f>Table1[[#This Row],[total_orders]]*Table1[[#This Row],[avg_order_value]]</f>
        <v>1656.3999999999999</v>
      </c>
      <c r="I1382">
        <v>294</v>
      </c>
      <c r="J1382">
        <v>0</v>
      </c>
      <c r="K1382" t="s">
        <v>23</v>
      </c>
      <c r="L1382">
        <v>55.9</v>
      </c>
      <c r="M1382" t="str">
        <f t="shared" si="85"/>
        <v>High</v>
      </c>
      <c r="N1382" s="1">
        <v>44064</v>
      </c>
      <c r="O1382" s="1" t="str">
        <f>IF(YEAR(Table1[[#This Row],[customer_since]])&gt;=2023, "New",IF(YEAR(Table1[[#This Row],[customer_since]])&gt;=2021, "Medium", "Long term"))</f>
        <v>Long term</v>
      </c>
      <c r="P1382">
        <v>85</v>
      </c>
      <c r="Q1382" t="str">
        <f t="shared" si="86"/>
        <v>High</v>
      </c>
      <c r="R1382">
        <v>0.08</v>
      </c>
      <c r="S1382" t="str">
        <f t="shared" si="87"/>
        <v>Low</v>
      </c>
    </row>
    <row r="1383" spans="1:19" x14ac:dyDescent="0.35">
      <c r="A1383" t="s">
        <v>3805</v>
      </c>
      <c r="B1383">
        <v>45</v>
      </c>
      <c r="C1383" t="str">
        <f t="shared" si="84"/>
        <v>36-45</v>
      </c>
      <c r="D1383" t="s">
        <v>21</v>
      </c>
      <c r="E1383" t="s">
        <v>37</v>
      </c>
      <c r="F1383">
        <v>40.07</v>
      </c>
      <c r="G1383">
        <v>17</v>
      </c>
      <c r="H1383">
        <f>Table1[[#This Row],[total_orders]]*Table1[[#This Row],[avg_order_value]]</f>
        <v>681.19</v>
      </c>
      <c r="I1383">
        <v>235</v>
      </c>
      <c r="J1383">
        <v>0</v>
      </c>
      <c r="K1383" t="s">
        <v>23</v>
      </c>
      <c r="L1383">
        <v>82.2</v>
      </c>
      <c r="M1383" t="str">
        <f t="shared" si="85"/>
        <v>High</v>
      </c>
      <c r="N1383" s="1">
        <v>44961</v>
      </c>
      <c r="O1383" s="1" t="str">
        <f>IF(YEAR(Table1[[#This Row],[customer_since]])&gt;=2023, "New",IF(YEAR(Table1[[#This Row],[customer_since]])&gt;=2021, "Medium", "Long term"))</f>
        <v>New</v>
      </c>
      <c r="P1383">
        <v>67</v>
      </c>
      <c r="Q1383" t="str">
        <f t="shared" si="86"/>
        <v>High</v>
      </c>
      <c r="R1383">
        <v>0.19</v>
      </c>
      <c r="S1383" t="str">
        <f t="shared" si="87"/>
        <v>Low</v>
      </c>
    </row>
    <row r="1384" spans="1:19" x14ac:dyDescent="0.35">
      <c r="A1384" t="s">
        <v>413</v>
      </c>
      <c r="B1384">
        <v>68</v>
      </c>
      <c r="C1384" t="str">
        <f t="shared" si="84"/>
        <v>66-69</v>
      </c>
      <c r="D1384" t="s">
        <v>21</v>
      </c>
      <c r="E1384" t="s">
        <v>35</v>
      </c>
      <c r="F1384">
        <v>188.19</v>
      </c>
      <c r="G1384">
        <v>6</v>
      </c>
      <c r="H1384">
        <f>Table1[[#This Row],[total_orders]]*Table1[[#This Row],[avg_order_value]]</f>
        <v>1129.1399999999999</v>
      </c>
      <c r="I1384">
        <v>174</v>
      </c>
      <c r="J1384">
        <v>0</v>
      </c>
      <c r="K1384" t="s">
        <v>23</v>
      </c>
      <c r="L1384">
        <v>34</v>
      </c>
      <c r="M1384" t="str">
        <f t="shared" si="85"/>
        <v>Medium</v>
      </c>
      <c r="N1384" s="1">
        <v>44551</v>
      </c>
      <c r="O1384" s="1" t="str">
        <f>IF(YEAR(Table1[[#This Row],[customer_since]])&gt;=2023, "New",IF(YEAR(Table1[[#This Row],[customer_since]])&gt;=2021, "Medium", "Long term"))</f>
        <v>Medium</v>
      </c>
      <c r="P1384">
        <v>16</v>
      </c>
      <c r="Q1384" t="str">
        <f t="shared" si="86"/>
        <v>Low</v>
      </c>
      <c r="R1384">
        <v>0.66</v>
      </c>
      <c r="S1384" t="str">
        <f t="shared" si="87"/>
        <v>High</v>
      </c>
    </row>
    <row r="1385" spans="1:19" x14ac:dyDescent="0.35">
      <c r="A1385" t="s">
        <v>413</v>
      </c>
      <c r="B1385">
        <v>29</v>
      </c>
      <c r="C1385" t="str">
        <f t="shared" si="84"/>
        <v>26-35</v>
      </c>
      <c r="D1385" t="s">
        <v>14</v>
      </c>
      <c r="E1385" t="s">
        <v>35</v>
      </c>
      <c r="F1385">
        <v>21.6</v>
      </c>
      <c r="G1385">
        <v>6</v>
      </c>
      <c r="H1385">
        <f>Table1[[#This Row],[total_orders]]*Table1[[#This Row],[avg_order_value]]</f>
        <v>129.60000000000002</v>
      </c>
      <c r="I1385">
        <v>109</v>
      </c>
      <c r="J1385">
        <v>0</v>
      </c>
      <c r="K1385" t="s">
        <v>19</v>
      </c>
      <c r="L1385">
        <v>70.599999999999994</v>
      </c>
      <c r="M1385" t="str">
        <f t="shared" si="85"/>
        <v>High</v>
      </c>
      <c r="N1385" s="1">
        <v>44700</v>
      </c>
      <c r="O1385" s="1" t="str">
        <f>IF(YEAR(Table1[[#This Row],[customer_since]])&gt;=2023, "New",IF(YEAR(Table1[[#This Row],[customer_since]])&gt;=2021, "Medium", "Long term"))</f>
        <v>Medium</v>
      </c>
      <c r="P1385">
        <v>26</v>
      </c>
      <c r="Q1385" t="str">
        <f t="shared" si="86"/>
        <v>Low</v>
      </c>
      <c r="R1385">
        <v>0.63</v>
      </c>
      <c r="S1385" t="str">
        <f t="shared" si="87"/>
        <v>High</v>
      </c>
    </row>
    <row r="1386" spans="1:19" x14ac:dyDescent="0.35">
      <c r="A1386" t="s">
        <v>960</v>
      </c>
      <c r="B1386">
        <v>23</v>
      </c>
      <c r="C1386" t="str">
        <f t="shared" si="84"/>
        <v>18-25</v>
      </c>
      <c r="D1386" t="s">
        <v>21</v>
      </c>
      <c r="E1386" t="s">
        <v>52</v>
      </c>
      <c r="F1386">
        <v>59.86</v>
      </c>
      <c r="G1386">
        <v>13</v>
      </c>
      <c r="H1386">
        <f>Table1[[#This Row],[total_orders]]*Table1[[#This Row],[avg_order_value]]</f>
        <v>778.18</v>
      </c>
      <c r="I1386">
        <v>347</v>
      </c>
      <c r="J1386">
        <v>0</v>
      </c>
      <c r="K1386" t="s">
        <v>29</v>
      </c>
      <c r="L1386">
        <v>53</v>
      </c>
      <c r="M1386" t="str">
        <f t="shared" si="85"/>
        <v>High</v>
      </c>
      <c r="N1386" s="1">
        <v>44386</v>
      </c>
      <c r="O1386" s="1" t="str">
        <f>IF(YEAR(Table1[[#This Row],[customer_since]])&gt;=2023, "New",IF(YEAR(Table1[[#This Row],[customer_since]])&gt;=2021, "Medium", "Long term"))</f>
        <v>Medium</v>
      </c>
      <c r="P1386">
        <v>11</v>
      </c>
      <c r="Q1386" t="str">
        <f t="shared" si="86"/>
        <v>Low</v>
      </c>
      <c r="R1386">
        <v>0.34</v>
      </c>
      <c r="S1386" t="str">
        <f t="shared" si="87"/>
        <v>Medium</v>
      </c>
    </row>
    <row r="1387" spans="1:19" x14ac:dyDescent="0.35">
      <c r="A1387" t="s">
        <v>422</v>
      </c>
      <c r="B1387">
        <v>18</v>
      </c>
      <c r="C1387" t="str">
        <f t="shared" si="84"/>
        <v>18-25</v>
      </c>
      <c r="D1387" t="s">
        <v>14</v>
      </c>
      <c r="E1387" t="s">
        <v>52</v>
      </c>
      <c r="F1387">
        <v>69.69</v>
      </c>
      <c r="G1387">
        <v>11</v>
      </c>
      <c r="H1387">
        <f>Table1[[#This Row],[total_orders]]*Table1[[#This Row],[avg_order_value]]</f>
        <v>766.58999999999992</v>
      </c>
      <c r="I1387">
        <v>352</v>
      </c>
      <c r="J1387">
        <v>0</v>
      </c>
      <c r="K1387" t="s">
        <v>23</v>
      </c>
      <c r="L1387">
        <v>78.3</v>
      </c>
      <c r="M1387" t="str">
        <f t="shared" si="85"/>
        <v>High</v>
      </c>
      <c r="N1387" s="1">
        <v>45550</v>
      </c>
      <c r="O1387" s="1" t="str">
        <f>IF(YEAR(Table1[[#This Row],[customer_since]])&gt;=2023, "New",IF(YEAR(Table1[[#This Row],[customer_since]])&gt;=2021, "Medium", "Long term"))</f>
        <v>New</v>
      </c>
      <c r="P1387">
        <v>40</v>
      </c>
      <c r="Q1387" t="str">
        <f t="shared" si="86"/>
        <v>Medium</v>
      </c>
      <c r="R1387">
        <v>0.23</v>
      </c>
      <c r="S1387" t="str">
        <f t="shared" si="87"/>
        <v>Medium</v>
      </c>
    </row>
    <row r="1388" spans="1:19" x14ac:dyDescent="0.35">
      <c r="A1388" t="s">
        <v>2367</v>
      </c>
      <c r="B1388">
        <v>38</v>
      </c>
      <c r="C1388" t="str">
        <f t="shared" si="84"/>
        <v>36-45</v>
      </c>
      <c r="D1388" t="s">
        <v>14</v>
      </c>
      <c r="E1388" t="s">
        <v>15</v>
      </c>
      <c r="F1388">
        <v>253.07</v>
      </c>
      <c r="G1388">
        <v>8</v>
      </c>
      <c r="H1388">
        <f>Table1[[#This Row],[total_orders]]*Table1[[#This Row],[avg_order_value]]</f>
        <v>2024.56</v>
      </c>
      <c r="I1388">
        <v>42</v>
      </c>
      <c r="J1388">
        <v>0</v>
      </c>
      <c r="K1388" t="s">
        <v>16</v>
      </c>
      <c r="L1388">
        <v>84.2</v>
      </c>
      <c r="M1388" t="str">
        <f t="shared" si="85"/>
        <v>High</v>
      </c>
      <c r="N1388" s="1">
        <v>45723</v>
      </c>
      <c r="O1388" s="1" t="str">
        <f>IF(YEAR(Table1[[#This Row],[customer_since]])&gt;=2023, "New",IF(YEAR(Table1[[#This Row],[customer_since]])&gt;=2021, "Medium", "Long term"))</f>
        <v>New</v>
      </c>
      <c r="P1388">
        <v>46</v>
      </c>
      <c r="Q1388" t="str">
        <f t="shared" si="86"/>
        <v>Medium</v>
      </c>
      <c r="R1388">
        <v>0.04</v>
      </c>
      <c r="S1388" t="str">
        <f t="shared" si="87"/>
        <v>Low</v>
      </c>
    </row>
    <row r="1389" spans="1:19" x14ac:dyDescent="0.35">
      <c r="A1389" t="s">
        <v>364</v>
      </c>
      <c r="B1389">
        <v>41</v>
      </c>
      <c r="C1389" t="str">
        <f t="shared" si="84"/>
        <v>36-45</v>
      </c>
      <c r="D1389" t="s">
        <v>14</v>
      </c>
      <c r="E1389" t="s">
        <v>37</v>
      </c>
      <c r="F1389">
        <v>118.56</v>
      </c>
      <c r="G1389">
        <v>7</v>
      </c>
      <c r="H1389">
        <f>Table1[[#This Row],[total_orders]]*Table1[[#This Row],[avg_order_value]]</f>
        <v>829.92000000000007</v>
      </c>
      <c r="I1389">
        <v>136</v>
      </c>
      <c r="J1389">
        <v>0</v>
      </c>
      <c r="K1389" t="s">
        <v>16</v>
      </c>
      <c r="L1389">
        <v>88.1</v>
      </c>
      <c r="M1389" t="str">
        <f t="shared" si="85"/>
        <v>High</v>
      </c>
      <c r="N1389" s="1">
        <v>45772</v>
      </c>
      <c r="O1389" s="1" t="str">
        <f>IF(YEAR(Table1[[#This Row],[customer_since]])&gt;=2023, "New",IF(YEAR(Table1[[#This Row],[customer_since]])&gt;=2021, "Medium", "Long term"))</f>
        <v>New</v>
      </c>
      <c r="P1389">
        <v>44</v>
      </c>
      <c r="Q1389" t="str">
        <f t="shared" si="86"/>
        <v>Medium</v>
      </c>
      <c r="R1389">
        <v>0.45</v>
      </c>
      <c r="S1389" t="str">
        <f t="shared" si="87"/>
        <v>Medium</v>
      </c>
    </row>
    <row r="1390" spans="1:19" x14ac:dyDescent="0.35">
      <c r="A1390" t="s">
        <v>1651</v>
      </c>
      <c r="B1390">
        <v>79</v>
      </c>
      <c r="C1390" t="str">
        <f t="shared" si="84"/>
        <v>66-69</v>
      </c>
      <c r="D1390" t="s">
        <v>14</v>
      </c>
      <c r="E1390" t="s">
        <v>44</v>
      </c>
      <c r="F1390">
        <v>254.75</v>
      </c>
      <c r="G1390">
        <v>12</v>
      </c>
      <c r="H1390">
        <f>Table1[[#This Row],[total_orders]]*Table1[[#This Row],[avg_order_value]]</f>
        <v>3057</v>
      </c>
      <c r="I1390">
        <v>304</v>
      </c>
      <c r="J1390">
        <v>0</v>
      </c>
      <c r="K1390" t="s">
        <v>16</v>
      </c>
      <c r="L1390">
        <v>91.5</v>
      </c>
      <c r="M1390" t="str">
        <f t="shared" si="85"/>
        <v>High</v>
      </c>
      <c r="N1390" s="1">
        <v>44835</v>
      </c>
      <c r="O1390" s="1" t="str">
        <f>IF(YEAR(Table1[[#This Row],[customer_since]])&gt;=2023, "New",IF(YEAR(Table1[[#This Row],[customer_since]])&gt;=2021, "Medium", "Long term"))</f>
        <v>Medium</v>
      </c>
      <c r="P1390">
        <v>95</v>
      </c>
      <c r="Q1390" t="str">
        <f t="shared" si="86"/>
        <v>High</v>
      </c>
      <c r="R1390">
        <v>0.13</v>
      </c>
      <c r="S1390" t="str">
        <f t="shared" si="87"/>
        <v>Low</v>
      </c>
    </row>
    <row r="1391" spans="1:19" x14ac:dyDescent="0.35">
      <c r="A1391" t="s">
        <v>1719</v>
      </c>
      <c r="B1391">
        <v>72</v>
      </c>
      <c r="C1391" t="str">
        <f t="shared" si="84"/>
        <v>66-69</v>
      </c>
      <c r="D1391" t="s">
        <v>14</v>
      </c>
      <c r="E1391" t="s">
        <v>22</v>
      </c>
      <c r="F1391">
        <v>215.25</v>
      </c>
      <c r="G1391">
        <v>16</v>
      </c>
      <c r="H1391">
        <f>Table1[[#This Row],[total_orders]]*Table1[[#This Row],[avg_order_value]]</f>
        <v>3444</v>
      </c>
      <c r="I1391">
        <v>93</v>
      </c>
      <c r="J1391">
        <v>0</v>
      </c>
      <c r="K1391" t="s">
        <v>29</v>
      </c>
      <c r="L1391">
        <v>62.3</v>
      </c>
      <c r="M1391" t="str">
        <f t="shared" si="85"/>
        <v>High</v>
      </c>
      <c r="N1391" s="1">
        <v>45235</v>
      </c>
      <c r="O1391" s="1" t="str">
        <f>IF(YEAR(Table1[[#This Row],[customer_since]])&gt;=2023, "New",IF(YEAR(Table1[[#This Row],[customer_since]])&gt;=2021, "Medium", "Long term"))</f>
        <v>New</v>
      </c>
      <c r="P1391">
        <v>70</v>
      </c>
      <c r="Q1391" t="str">
        <f t="shared" si="86"/>
        <v>High</v>
      </c>
      <c r="R1391">
        <v>0.13</v>
      </c>
      <c r="S1391" t="str">
        <f t="shared" si="87"/>
        <v>Low</v>
      </c>
    </row>
    <row r="1392" spans="1:19" x14ac:dyDescent="0.35">
      <c r="A1392" t="s">
        <v>1675</v>
      </c>
      <c r="B1392">
        <v>28</v>
      </c>
      <c r="C1392" t="str">
        <f t="shared" si="84"/>
        <v>26-35</v>
      </c>
      <c r="D1392" t="s">
        <v>21</v>
      </c>
      <c r="E1392" t="s">
        <v>37</v>
      </c>
      <c r="F1392">
        <v>103.09</v>
      </c>
      <c r="G1392">
        <v>6</v>
      </c>
      <c r="H1392">
        <f>Table1[[#This Row],[total_orders]]*Table1[[#This Row],[avg_order_value]]</f>
        <v>618.54</v>
      </c>
      <c r="I1392">
        <v>216</v>
      </c>
      <c r="J1392">
        <v>0</v>
      </c>
      <c r="K1392" t="s">
        <v>40</v>
      </c>
      <c r="L1392">
        <v>69</v>
      </c>
      <c r="M1392" t="str">
        <f t="shared" si="85"/>
        <v>High</v>
      </c>
      <c r="N1392" s="1">
        <v>44408</v>
      </c>
      <c r="O1392" s="1" t="str">
        <f>IF(YEAR(Table1[[#This Row],[customer_since]])&gt;=2023, "New",IF(YEAR(Table1[[#This Row],[customer_since]])&gt;=2021, "Medium", "Long term"))</f>
        <v>Medium</v>
      </c>
      <c r="P1392">
        <v>68</v>
      </c>
      <c r="Q1392" t="str">
        <f t="shared" si="86"/>
        <v>High</v>
      </c>
      <c r="R1392">
        <v>0.21</v>
      </c>
      <c r="S1392" t="str">
        <f t="shared" si="87"/>
        <v>Medium</v>
      </c>
    </row>
    <row r="1393" spans="1:19" x14ac:dyDescent="0.35">
      <c r="A1393" t="s">
        <v>2234</v>
      </c>
      <c r="B1393">
        <v>75</v>
      </c>
      <c r="C1393" t="str">
        <f t="shared" si="84"/>
        <v>66-69</v>
      </c>
      <c r="D1393" t="s">
        <v>14</v>
      </c>
      <c r="E1393" t="s">
        <v>52</v>
      </c>
      <c r="F1393">
        <v>135.61000000000001</v>
      </c>
      <c r="G1393">
        <v>7</v>
      </c>
      <c r="H1393">
        <f>Table1[[#This Row],[total_orders]]*Table1[[#This Row],[avg_order_value]]</f>
        <v>949.2700000000001</v>
      </c>
      <c r="I1393">
        <v>287</v>
      </c>
      <c r="J1393">
        <v>0</v>
      </c>
      <c r="K1393" t="s">
        <v>23</v>
      </c>
      <c r="L1393">
        <v>65.8</v>
      </c>
      <c r="M1393" t="str">
        <f t="shared" si="85"/>
        <v>High</v>
      </c>
      <c r="N1393" s="1">
        <v>45290</v>
      </c>
      <c r="O1393" s="1" t="str">
        <f>IF(YEAR(Table1[[#This Row],[customer_since]])&gt;=2023, "New",IF(YEAR(Table1[[#This Row],[customer_since]])&gt;=2021, "Medium", "Long term"))</f>
        <v>New</v>
      </c>
      <c r="P1393">
        <v>36</v>
      </c>
      <c r="Q1393" t="str">
        <f t="shared" si="86"/>
        <v>Medium</v>
      </c>
      <c r="R1393">
        <v>0.14000000000000001</v>
      </c>
      <c r="S1393" t="str">
        <f t="shared" si="87"/>
        <v>Low</v>
      </c>
    </row>
    <row r="1394" spans="1:19" x14ac:dyDescent="0.35">
      <c r="A1394" t="s">
        <v>490</v>
      </c>
      <c r="B1394">
        <v>45</v>
      </c>
      <c r="C1394" t="str">
        <f t="shared" si="84"/>
        <v>36-45</v>
      </c>
      <c r="D1394" t="s">
        <v>14</v>
      </c>
      <c r="E1394" t="s">
        <v>44</v>
      </c>
      <c r="F1394">
        <v>150.19</v>
      </c>
      <c r="G1394">
        <v>8</v>
      </c>
      <c r="H1394">
        <f>Table1[[#This Row],[total_orders]]*Table1[[#This Row],[avg_order_value]]</f>
        <v>1201.52</v>
      </c>
      <c r="I1394">
        <v>24</v>
      </c>
      <c r="J1394">
        <v>0</v>
      </c>
      <c r="K1394" t="s">
        <v>23</v>
      </c>
      <c r="L1394">
        <v>41.2</v>
      </c>
      <c r="M1394" t="str">
        <f t="shared" si="85"/>
        <v>Medium</v>
      </c>
      <c r="N1394" s="1">
        <v>45230</v>
      </c>
      <c r="O1394" s="1" t="str">
        <f>IF(YEAR(Table1[[#This Row],[customer_since]])&gt;=2023, "New",IF(YEAR(Table1[[#This Row],[customer_since]])&gt;=2021, "Medium", "Long term"))</f>
        <v>New</v>
      </c>
      <c r="P1394">
        <v>24</v>
      </c>
      <c r="Q1394" t="str">
        <f t="shared" si="86"/>
        <v>Low</v>
      </c>
      <c r="R1394">
        <v>0.19</v>
      </c>
      <c r="S1394" t="str">
        <f t="shared" si="87"/>
        <v>Low</v>
      </c>
    </row>
    <row r="1395" spans="1:19" x14ac:dyDescent="0.35">
      <c r="A1395" t="s">
        <v>465</v>
      </c>
      <c r="B1395">
        <v>72</v>
      </c>
      <c r="C1395" t="str">
        <f t="shared" si="84"/>
        <v>66-69</v>
      </c>
      <c r="D1395" t="s">
        <v>14</v>
      </c>
      <c r="E1395" t="s">
        <v>28</v>
      </c>
      <c r="F1395">
        <v>224.8</v>
      </c>
      <c r="G1395">
        <v>6</v>
      </c>
      <c r="H1395">
        <f>Table1[[#This Row],[total_orders]]*Table1[[#This Row],[avg_order_value]]</f>
        <v>1348.8000000000002</v>
      </c>
      <c r="I1395">
        <v>243</v>
      </c>
      <c r="J1395">
        <v>0</v>
      </c>
      <c r="K1395" t="s">
        <v>29</v>
      </c>
      <c r="L1395">
        <v>38.6</v>
      </c>
      <c r="M1395" t="str">
        <f t="shared" si="85"/>
        <v>Medium</v>
      </c>
      <c r="N1395" s="1">
        <v>44156</v>
      </c>
      <c r="O1395" s="1" t="str">
        <f>IF(YEAR(Table1[[#This Row],[customer_since]])&gt;=2023, "New",IF(YEAR(Table1[[#This Row],[customer_since]])&gt;=2021, "Medium", "Long term"))</f>
        <v>Long term</v>
      </c>
      <c r="P1395">
        <v>96</v>
      </c>
      <c r="Q1395" t="str">
        <f t="shared" si="86"/>
        <v>High</v>
      </c>
      <c r="R1395">
        <v>0.22</v>
      </c>
      <c r="S1395" t="str">
        <f t="shared" si="87"/>
        <v>Medium</v>
      </c>
    </row>
    <row r="1396" spans="1:19" x14ac:dyDescent="0.35">
      <c r="A1396" t="s">
        <v>465</v>
      </c>
      <c r="B1396">
        <v>62</v>
      </c>
      <c r="C1396" t="str">
        <f t="shared" si="84"/>
        <v>55-65</v>
      </c>
      <c r="D1396" t="s">
        <v>21</v>
      </c>
      <c r="E1396" t="s">
        <v>50</v>
      </c>
      <c r="F1396">
        <v>112.52</v>
      </c>
      <c r="G1396">
        <v>0</v>
      </c>
      <c r="H1396">
        <f>Table1[[#This Row],[total_orders]]*Table1[[#This Row],[avg_order_value]]</f>
        <v>0</v>
      </c>
      <c r="I1396">
        <v>247</v>
      </c>
      <c r="J1396">
        <v>0</v>
      </c>
      <c r="K1396" t="s">
        <v>19</v>
      </c>
      <c r="L1396">
        <v>79.599999999999994</v>
      </c>
      <c r="M1396" t="str">
        <f t="shared" si="85"/>
        <v>High</v>
      </c>
      <c r="N1396" s="1">
        <v>44838</v>
      </c>
      <c r="O1396" s="1" t="str">
        <f>IF(YEAR(Table1[[#This Row],[customer_since]])&gt;=2023, "New",IF(YEAR(Table1[[#This Row],[customer_since]])&gt;=2021, "Medium", "Long term"))</f>
        <v>Medium</v>
      </c>
      <c r="P1396">
        <v>42</v>
      </c>
      <c r="Q1396" t="str">
        <f t="shared" si="86"/>
        <v>Medium</v>
      </c>
      <c r="R1396">
        <v>0.13</v>
      </c>
      <c r="S1396" t="str">
        <f t="shared" si="87"/>
        <v>Low</v>
      </c>
    </row>
    <row r="1397" spans="1:19" x14ac:dyDescent="0.35">
      <c r="A1397" t="s">
        <v>465</v>
      </c>
      <c r="B1397">
        <v>56</v>
      </c>
      <c r="C1397" t="str">
        <f t="shared" si="84"/>
        <v>55-65</v>
      </c>
      <c r="D1397" t="s">
        <v>14</v>
      </c>
      <c r="E1397" t="s">
        <v>35</v>
      </c>
      <c r="F1397">
        <v>134.06</v>
      </c>
      <c r="G1397">
        <v>7</v>
      </c>
      <c r="H1397">
        <f>Table1[[#This Row],[total_orders]]*Table1[[#This Row],[avg_order_value]]</f>
        <v>938.42000000000007</v>
      </c>
      <c r="I1397">
        <v>282</v>
      </c>
      <c r="J1397">
        <v>0</v>
      </c>
      <c r="K1397" t="s">
        <v>23</v>
      </c>
      <c r="L1397">
        <v>32.6</v>
      </c>
      <c r="M1397" t="str">
        <f t="shared" si="85"/>
        <v>Medium</v>
      </c>
      <c r="N1397" s="1">
        <v>45017</v>
      </c>
      <c r="O1397" s="1" t="str">
        <f>IF(YEAR(Table1[[#This Row],[customer_since]])&gt;=2023, "New",IF(YEAR(Table1[[#This Row],[customer_since]])&gt;=2021, "Medium", "Long term"))</f>
        <v>New</v>
      </c>
      <c r="P1397">
        <v>4</v>
      </c>
      <c r="Q1397" t="str">
        <f t="shared" si="86"/>
        <v>Low</v>
      </c>
      <c r="R1397">
        <v>0.38</v>
      </c>
      <c r="S1397" t="str">
        <f t="shared" si="87"/>
        <v>Medium</v>
      </c>
    </row>
    <row r="1398" spans="1:19" x14ac:dyDescent="0.35">
      <c r="A1398" t="s">
        <v>3090</v>
      </c>
      <c r="B1398">
        <v>78</v>
      </c>
      <c r="C1398" t="str">
        <f t="shared" si="84"/>
        <v>66-69</v>
      </c>
      <c r="D1398" t="s">
        <v>14</v>
      </c>
      <c r="E1398" t="s">
        <v>37</v>
      </c>
      <c r="F1398">
        <v>26.29</v>
      </c>
      <c r="G1398">
        <v>13</v>
      </c>
      <c r="H1398">
        <f>Table1[[#This Row],[total_orders]]*Table1[[#This Row],[avg_order_value]]</f>
        <v>341.77</v>
      </c>
      <c r="I1398">
        <v>282</v>
      </c>
      <c r="J1398">
        <v>0</v>
      </c>
      <c r="K1398" t="s">
        <v>19</v>
      </c>
      <c r="L1398">
        <v>94.7</v>
      </c>
      <c r="M1398" t="str">
        <f t="shared" si="85"/>
        <v>High</v>
      </c>
      <c r="N1398" s="1">
        <v>44767</v>
      </c>
      <c r="O1398" s="1" t="str">
        <f>IF(YEAR(Table1[[#This Row],[customer_since]])&gt;=2023, "New",IF(YEAR(Table1[[#This Row],[customer_since]])&gt;=2021, "Medium", "Long term"))</f>
        <v>Medium</v>
      </c>
      <c r="P1398">
        <v>12</v>
      </c>
      <c r="Q1398" t="str">
        <f t="shared" si="86"/>
        <v>Low</v>
      </c>
      <c r="R1398">
        <v>0.46</v>
      </c>
      <c r="S1398" t="str">
        <f t="shared" si="87"/>
        <v>Medium</v>
      </c>
    </row>
    <row r="1399" spans="1:19" x14ac:dyDescent="0.35">
      <c r="A1399" t="s">
        <v>221</v>
      </c>
      <c r="B1399">
        <v>78</v>
      </c>
      <c r="C1399" t="str">
        <f t="shared" si="84"/>
        <v>66-69</v>
      </c>
      <c r="D1399" t="s">
        <v>25</v>
      </c>
      <c r="E1399" t="s">
        <v>50</v>
      </c>
      <c r="F1399">
        <v>52.81</v>
      </c>
      <c r="G1399">
        <v>12</v>
      </c>
      <c r="H1399">
        <f>Table1[[#This Row],[total_orders]]*Table1[[#This Row],[avg_order_value]]</f>
        <v>633.72</v>
      </c>
      <c r="I1399">
        <v>46</v>
      </c>
      <c r="J1399">
        <v>0</v>
      </c>
      <c r="K1399" t="s">
        <v>16</v>
      </c>
      <c r="L1399">
        <v>21.3</v>
      </c>
      <c r="M1399" t="str">
        <f t="shared" si="85"/>
        <v>Medium</v>
      </c>
      <c r="N1399" s="1">
        <v>44620</v>
      </c>
      <c r="O1399" s="1" t="str">
        <f>IF(YEAR(Table1[[#This Row],[customer_since]])&gt;=2023, "New",IF(YEAR(Table1[[#This Row],[customer_since]])&gt;=2021, "Medium", "Long term"))</f>
        <v>Medium</v>
      </c>
      <c r="P1399">
        <v>88</v>
      </c>
      <c r="Q1399" t="str">
        <f t="shared" si="86"/>
        <v>High</v>
      </c>
      <c r="R1399">
        <v>0.39</v>
      </c>
      <c r="S1399" t="str">
        <f t="shared" si="87"/>
        <v>Medium</v>
      </c>
    </row>
    <row r="1400" spans="1:19" x14ac:dyDescent="0.35">
      <c r="A1400" t="s">
        <v>1879</v>
      </c>
      <c r="B1400">
        <v>68</v>
      </c>
      <c r="C1400" t="str">
        <f t="shared" si="84"/>
        <v>66-69</v>
      </c>
      <c r="D1400" t="s">
        <v>21</v>
      </c>
      <c r="E1400" t="s">
        <v>15</v>
      </c>
      <c r="G1400">
        <v>7</v>
      </c>
      <c r="H1400">
        <f>Table1[[#This Row],[total_orders]]*Table1[[#This Row],[avg_order_value]]</f>
        <v>0</v>
      </c>
      <c r="I1400">
        <v>99</v>
      </c>
      <c r="J1400">
        <v>0</v>
      </c>
      <c r="K1400" t="s">
        <v>16</v>
      </c>
      <c r="L1400">
        <v>28.4</v>
      </c>
      <c r="M1400" t="str">
        <f t="shared" si="85"/>
        <v>Medium</v>
      </c>
      <c r="N1400" s="1">
        <v>44677</v>
      </c>
      <c r="O1400" s="1" t="str">
        <f>IF(YEAR(Table1[[#This Row],[customer_since]])&gt;=2023, "New",IF(YEAR(Table1[[#This Row],[customer_since]])&gt;=2021, "Medium", "Long term"))</f>
        <v>Medium</v>
      </c>
      <c r="P1400">
        <v>95</v>
      </c>
      <c r="Q1400" t="str">
        <f t="shared" si="86"/>
        <v>High</v>
      </c>
      <c r="R1400">
        <v>0.61</v>
      </c>
      <c r="S1400" t="str">
        <f t="shared" si="87"/>
        <v>High</v>
      </c>
    </row>
    <row r="1401" spans="1:19" x14ac:dyDescent="0.35">
      <c r="A1401" t="s">
        <v>2150</v>
      </c>
      <c r="B1401">
        <v>59</v>
      </c>
      <c r="C1401" t="str">
        <f t="shared" si="84"/>
        <v>55-65</v>
      </c>
      <c r="D1401" t="s">
        <v>21</v>
      </c>
      <c r="E1401" t="s">
        <v>18</v>
      </c>
      <c r="F1401">
        <v>80.41</v>
      </c>
      <c r="G1401">
        <v>11</v>
      </c>
      <c r="H1401">
        <f>Table1[[#This Row],[total_orders]]*Table1[[#This Row],[avg_order_value]]</f>
        <v>884.51</v>
      </c>
      <c r="I1401">
        <v>85</v>
      </c>
      <c r="J1401">
        <v>0</v>
      </c>
      <c r="K1401" t="s">
        <v>19</v>
      </c>
      <c r="L1401">
        <v>61.1</v>
      </c>
      <c r="M1401" t="str">
        <f t="shared" si="85"/>
        <v>High</v>
      </c>
      <c r="N1401" s="1">
        <v>44283</v>
      </c>
      <c r="O1401" s="1" t="str">
        <f>IF(YEAR(Table1[[#This Row],[customer_since]])&gt;=2023, "New",IF(YEAR(Table1[[#This Row],[customer_since]])&gt;=2021, "Medium", "Long term"))</f>
        <v>Medium</v>
      </c>
      <c r="P1401">
        <v>33</v>
      </c>
      <c r="Q1401" t="str">
        <f t="shared" si="86"/>
        <v>Low</v>
      </c>
      <c r="R1401">
        <v>0.21</v>
      </c>
      <c r="S1401" t="str">
        <f t="shared" si="87"/>
        <v>Medium</v>
      </c>
    </row>
    <row r="1402" spans="1:19" x14ac:dyDescent="0.35">
      <c r="A1402" t="s">
        <v>2150</v>
      </c>
      <c r="B1402">
        <v>40</v>
      </c>
      <c r="C1402" t="str">
        <f t="shared" si="84"/>
        <v>36-45</v>
      </c>
      <c r="D1402" t="s">
        <v>14</v>
      </c>
      <c r="E1402" t="s">
        <v>26</v>
      </c>
      <c r="F1402">
        <v>58.57</v>
      </c>
      <c r="G1402">
        <v>8</v>
      </c>
      <c r="H1402">
        <f>Table1[[#This Row],[total_orders]]*Table1[[#This Row],[avg_order_value]]</f>
        <v>468.56</v>
      </c>
      <c r="I1402">
        <v>298</v>
      </c>
      <c r="J1402">
        <v>0</v>
      </c>
      <c r="K1402" t="s">
        <v>23</v>
      </c>
      <c r="L1402">
        <v>8.1</v>
      </c>
      <c r="M1402" t="str">
        <f t="shared" si="85"/>
        <v>Low</v>
      </c>
      <c r="N1402" s="1">
        <v>44217</v>
      </c>
      <c r="O1402" s="1" t="str">
        <f>IF(YEAR(Table1[[#This Row],[customer_since]])&gt;=2023, "New",IF(YEAR(Table1[[#This Row],[customer_since]])&gt;=2021, "Medium", "Long term"))</f>
        <v>Medium</v>
      </c>
      <c r="P1402">
        <v>69</v>
      </c>
      <c r="Q1402" t="str">
        <f t="shared" si="86"/>
        <v>High</v>
      </c>
      <c r="R1402">
        <v>0.35</v>
      </c>
      <c r="S1402" t="str">
        <f t="shared" si="87"/>
        <v>Medium</v>
      </c>
    </row>
    <row r="1403" spans="1:19" x14ac:dyDescent="0.35">
      <c r="A1403" t="s">
        <v>1709</v>
      </c>
      <c r="B1403">
        <v>33</v>
      </c>
      <c r="C1403" t="str">
        <f t="shared" si="84"/>
        <v>26-35</v>
      </c>
      <c r="D1403" t="s">
        <v>14</v>
      </c>
      <c r="E1403" t="s">
        <v>15</v>
      </c>
      <c r="F1403">
        <v>52.74</v>
      </c>
      <c r="G1403">
        <v>8</v>
      </c>
      <c r="H1403">
        <f>Table1[[#This Row],[total_orders]]*Table1[[#This Row],[avg_order_value]]</f>
        <v>421.92</v>
      </c>
      <c r="I1403">
        <v>84</v>
      </c>
      <c r="J1403">
        <v>0</v>
      </c>
      <c r="K1403" t="s">
        <v>23</v>
      </c>
      <c r="L1403">
        <v>44.7</v>
      </c>
      <c r="M1403" t="str">
        <f t="shared" si="85"/>
        <v>Medium</v>
      </c>
      <c r="N1403" s="1">
        <v>44364</v>
      </c>
      <c r="O1403" s="1" t="str">
        <f>IF(YEAR(Table1[[#This Row],[customer_since]])&gt;=2023, "New",IF(YEAR(Table1[[#This Row],[customer_since]])&gt;=2021, "Medium", "Long term"))</f>
        <v>Medium</v>
      </c>
      <c r="P1403">
        <v>43</v>
      </c>
      <c r="Q1403" t="str">
        <f t="shared" si="86"/>
        <v>Medium</v>
      </c>
      <c r="R1403">
        <v>0.7</v>
      </c>
      <c r="S1403" t="str">
        <f t="shared" si="87"/>
        <v>High</v>
      </c>
    </row>
    <row r="1404" spans="1:19" x14ac:dyDescent="0.35">
      <c r="A1404" t="s">
        <v>1704</v>
      </c>
      <c r="B1404">
        <v>65</v>
      </c>
      <c r="C1404" t="str">
        <f t="shared" si="84"/>
        <v>55-65</v>
      </c>
      <c r="D1404" t="s">
        <v>14</v>
      </c>
      <c r="E1404" t="s">
        <v>52</v>
      </c>
      <c r="F1404">
        <v>37.72</v>
      </c>
      <c r="G1404">
        <v>12</v>
      </c>
      <c r="H1404">
        <f>Table1[[#This Row],[total_orders]]*Table1[[#This Row],[avg_order_value]]</f>
        <v>452.64</v>
      </c>
      <c r="I1404">
        <v>48</v>
      </c>
      <c r="J1404">
        <v>0</v>
      </c>
      <c r="K1404" t="s">
        <v>19</v>
      </c>
      <c r="L1404">
        <v>43.1</v>
      </c>
      <c r="M1404" t="str">
        <f t="shared" si="85"/>
        <v>Medium</v>
      </c>
      <c r="N1404" s="1">
        <v>44845</v>
      </c>
      <c r="O1404" s="1" t="str">
        <f>IF(YEAR(Table1[[#This Row],[customer_since]])&gt;=2023, "New",IF(YEAR(Table1[[#This Row],[customer_since]])&gt;=2021, "Medium", "Long term"))</f>
        <v>Medium</v>
      </c>
      <c r="P1404">
        <v>39</v>
      </c>
      <c r="Q1404" t="str">
        <f t="shared" si="86"/>
        <v>Medium</v>
      </c>
      <c r="R1404">
        <v>7.0000000000000007E-2</v>
      </c>
      <c r="S1404" t="str">
        <f t="shared" si="87"/>
        <v>Low</v>
      </c>
    </row>
    <row r="1405" spans="1:19" x14ac:dyDescent="0.35">
      <c r="A1405" t="s">
        <v>2723</v>
      </c>
      <c r="B1405">
        <v>32</v>
      </c>
      <c r="C1405" t="str">
        <f t="shared" si="84"/>
        <v>26-35</v>
      </c>
      <c r="D1405" t="s">
        <v>14</v>
      </c>
      <c r="E1405" t="s">
        <v>22</v>
      </c>
      <c r="F1405">
        <v>56.72</v>
      </c>
      <c r="G1405">
        <v>11</v>
      </c>
      <c r="H1405">
        <f>Table1[[#This Row],[total_orders]]*Table1[[#This Row],[avg_order_value]]</f>
        <v>623.91999999999996</v>
      </c>
      <c r="I1405">
        <v>128</v>
      </c>
      <c r="J1405">
        <v>0</v>
      </c>
      <c r="K1405" t="s">
        <v>16</v>
      </c>
      <c r="L1405">
        <v>76.900000000000006</v>
      </c>
      <c r="M1405" t="str">
        <f t="shared" si="85"/>
        <v>High</v>
      </c>
      <c r="N1405" s="1">
        <v>44189</v>
      </c>
      <c r="O1405" s="1" t="str">
        <f>IF(YEAR(Table1[[#This Row],[customer_since]])&gt;=2023, "New",IF(YEAR(Table1[[#This Row],[customer_since]])&gt;=2021, "Medium", "Long term"))</f>
        <v>Long term</v>
      </c>
      <c r="P1405">
        <v>60</v>
      </c>
      <c r="Q1405" t="str">
        <f t="shared" si="86"/>
        <v>Medium</v>
      </c>
      <c r="R1405">
        <v>0.48</v>
      </c>
      <c r="S1405" t="str">
        <f t="shared" si="87"/>
        <v>Medium</v>
      </c>
    </row>
    <row r="1406" spans="1:19" x14ac:dyDescent="0.35">
      <c r="A1406" t="s">
        <v>2723</v>
      </c>
      <c r="B1406">
        <v>60</v>
      </c>
      <c r="C1406" t="str">
        <f t="shared" si="84"/>
        <v>55-65</v>
      </c>
      <c r="D1406" t="s">
        <v>21</v>
      </c>
      <c r="E1406" t="s">
        <v>18</v>
      </c>
      <c r="F1406">
        <v>146.97</v>
      </c>
      <c r="G1406">
        <v>6</v>
      </c>
      <c r="H1406">
        <f>Table1[[#This Row],[total_orders]]*Table1[[#This Row],[avg_order_value]]</f>
        <v>881.81999999999994</v>
      </c>
      <c r="I1406">
        <v>360</v>
      </c>
      <c r="J1406">
        <v>0</v>
      </c>
      <c r="K1406" t="s">
        <v>29</v>
      </c>
      <c r="L1406">
        <v>77.8</v>
      </c>
      <c r="M1406" t="str">
        <f t="shared" si="85"/>
        <v>High</v>
      </c>
      <c r="N1406" s="1">
        <v>44155</v>
      </c>
      <c r="O1406" s="1" t="str">
        <f>IF(YEAR(Table1[[#This Row],[customer_since]])&gt;=2023, "New",IF(YEAR(Table1[[#This Row],[customer_since]])&gt;=2021, "Medium", "Long term"))</f>
        <v>Long term</v>
      </c>
      <c r="P1406">
        <v>47</v>
      </c>
      <c r="Q1406" t="str">
        <f t="shared" si="86"/>
        <v>Medium</v>
      </c>
      <c r="R1406">
        <v>0.06</v>
      </c>
      <c r="S1406" t="str">
        <f t="shared" si="87"/>
        <v>Low</v>
      </c>
    </row>
    <row r="1407" spans="1:19" x14ac:dyDescent="0.35">
      <c r="A1407" t="s">
        <v>3507</v>
      </c>
      <c r="B1407">
        <v>19</v>
      </c>
      <c r="C1407" t="str">
        <f t="shared" si="84"/>
        <v>18-25</v>
      </c>
      <c r="D1407" t="s">
        <v>21</v>
      </c>
      <c r="E1407" t="s">
        <v>22</v>
      </c>
      <c r="G1407">
        <v>14</v>
      </c>
      <c r="H1407">
        <f>Table1[[#This Row],[total_orders]]*Table1[[#This Row],[avg_order_value]]</f>
        <v>0</v>
      </c>
      <c r="I1407">
        <v>6</v>
      </c>
      <c r="J1407">
        <v>0</v>
      </c>
      <c r="K1407" t="s">
        <v>29</v>
      </c>
      <c r="L1407">
        <v>4.4000000000000004</v>
      </c>
      <c r="M1407" t="str">
        <f t="shared" si="85"/>
        <v>Low</v>
      </c>
      <c r="N1407" s="1">
        <v>44606</v>
      </c>
      <c r="O1407" s="1" t="str">
        <f>IF(YEAR(Table1[[#This Row],[customer_since]])&gt;=2023, "New",IF(YEAR(Table1[[#This Row],[customer_since]])&gt;=2021, "Medium", "Long term"))</f>
        <v>Medium</v>
      </c>
      <c r="P1407">
        <v>51</v>
      </c>
      <c r="Q1407" t="str">
        <f t="shared" si="86"/>
        <v>Medium</v>
      </c>
      <c r="R1407">
        <v>0.54</v>
      </c>
      <c r="S1407" t="str">
        <f t="shared" si="87"/>
        <v>High</v>
      </c>
    </row>
    <row r="1408" spans="1:19" x14ac:dyDescent="0.35">
      <c r="A1408" t="s">
        <v>998</v>
      </c>
      <c r="B1408">
        <v>35</v>
      </c>
      <c r="C1408" t="str">
        <f t="shared" si="84"/>
        <v>26-35</v>
      </c>
      <c r="D1408" t="s">
        <v>14</v>
      </c>
      <c r="E1408" t="s">
        <v>52</v>
      </c>
      <c r="F1408">
        <v>128.28</v>
      </c>
      <c r="G1408">
        <v>13</v>
      </c>
      <c r="H1408">
        <f>Table1[[#This Row],[total_orders]]*Table1[[#This Row],[avg_order_value]]</f>
        <v>1667.64</v>
      </c>
      <c r="I1408">
        <v>213</v>
      </c>
      <c r="J1408">
        <v>0</v>
      </c>
      <c r="K1408" t="s">
        <v>40</v>
      </c>
      <c r="L1408">
        <v>50.5</v>
      </c>
      <c r="M1408" t="str">
        <f t="shared" si="85"/>
        <v>High</v>
      </c>
      <c r="N1408" s="1">
        <v>44451</v>
      </c>
      <c r="O1408" s="1" t="str">
        <f>IF(YEAR(Table1[[#This Row],[customer_since]])&gt;=2023, "New",IF(YEAR(Table1[[#This Row],[customer_since]])&gt;=2021, "Medium", "Long term"))</f>
        <v>Medium</v>
      </c>
      <c r="P1408">
        <v>66</v>
      </c>
      <c r="Q1408" t="str">
        <f t="shared" si="86"/>
        <v>Medium</v>
      </c>
      <c r="R1408">
        <v>0.25</v>
      </c>
      <c r="S1408" t="str">
        <f t="shared" si="87"/>
        <v>Medium</v>
      </c>
    </row>
    <row r="1409" spans="1:19" x14ac:dyDescent="0.35">
      <c r="A1409" t="s">
        <v>520</v>
      </c>
      <c r="B1409">
        <v>29</v>
      </c>
      <c r="C1409" t="str">
        <f t="shared" si="84"/>
        <v>26-35</v>
      </c>
      <c r="D1409" t="s">
        <v>21</v>
      </c>
      <c r="E1409" t="s">
        <v>22</v>
      </c>
      <c r="F1409">
        <v>181.42</v>
      </c>
      <c r="G1409">
        <v>6</v>
      </c>
      <c r="H1409">
        <f>Table1[[#This Row],[total_orders]]*Table1[[#This Row],[avg_order_value]]</f>
        <v>1088.52</v>
      </c>
      <c r="I1409">
        <v>107</v>
      </c>
      <c r="J1409">
        <v>0</v>
      </c>
      <c r="K1409" t="s">
        <v>16</v>
      </c>
      <c r="L1409">
        <v>24.7</v>
      </c>
      <c r="M1409" t="str">
        <f t="shared" si="85"/>
        <v>Medium</v>
      </c>
      <c r="N1409" s="1">
        <v>45738</v>
      </c>
      <c r="O1409" s="1" t="str">
        <f>IF(YEAR(Table1[[#This Row],[customer_since]])&gt;=2023, "New",IF(YEAR(Table1[[#This Row],[customer_since]])&gt;=2021, "Medium", "Long term"))</f>
        <v>New</v>
      </c>
      <c r="P1409">
        <v>27</v>
      </c>
      <c r="Q1409" t="str">
        <f t="shared" si="86"/>
        <v>Low</v>
      </c>
      <c r="R1409">
        <v>0.49</v>
      </c>
      <c r="S1409" t="str">
        <f t="shared" si="87"/>
        <v>Medium</v>
      </c>
    </row>
    <row r="1410" spans="1:19" x14ac:dyDescent="0.35">
      <c r="A1410" t="s">
        <v>520</v>
      </c>
      <c r="B1410">
        <v>65</v>
      </c>
      <c r="C1410" t="str">
        <f t="shared" ref="C1410:C1473" si="88">IF(B1410&lt;=25,"18-25",IF(B1410&lt;=35,"26-35",IF(B1410&lt;=45,"36-45",IF(B1410&lt;=55,"46-55",IF(B1410&lt;=65,"55-65","66-69")))))</f>
        <v>55-65</v>
      </c>
      <c r="D1410" t="s">
        <v>14</v>
      </c>
      <c r="E1410" t="s">
        <v>26</v>
      </c>
      <c r="F1410">
        <v>31.29</v>
      </c>
      <c r="G1410">
        <v>10</v>
      </c>
      <c r="H1410">
        <f>Table1[[#This Row],[total_orders]]*Table1[[#This Row],[avg_order_value]]</f>
        <v>312.89999999999998</v>
      </c>
      <c r="I1410">
        <v>5</v>
      </c>
      <c r="J1410">
        <v>0</v>
      </c>
      <c r="K1410" t="s">
        <v>23</v>
      </c>
      <c r="L1410">
        <v>43.7</v>
      </c>
      <c r="M1410" t="str">
        <f t="shared" ref="M1410:M1473" si="89">IF(L1410&lt;=20,"Low",IF(L1410&lt;=50,"Medium","High"))</f>
        <v>Medium</v>
      </c>
      <c r="N1410" s="1">
        <v>44572</v>
      </c>
      <c r="O1410" s="1" t="str">
        <f>IF(YEAR(Table1[[#This Row],[customer_since]])&gt;=2023, "New",IF(YEAR(Table1[[#This Row],[customer_since]])&gt;=2021, "Medium", "Long term"))</f>
        <v>Medium</v>
      </c>
      <c r="P1410">
        <v>87</v>
      </c>
      <c r="Q1410" t="str">
        <f t="shared" ref="Q1410:Q1473" si="90">IF(P1410&lt;=33,"Low",IF(P1410&lt;=66,"Medium","High"))</f>
        <v>High</v>
      </c>
      <c r="R1410">
        <v>0.48</v>
      </c>
      <c r="S1410" t="str">
        <f t="shared" ref="S1410:S1473" si="91">IF(R1410&lt;=0.2,"Low",IF(R1410&lt;=0.5,"Medium","High"))</f>
        <v>Medium</v>
      </c>
    </row>
    <row r="1411" spans="1:19" x14ac:dyDescent="0.35">
      <c r="A1411" t="s">
        <v>1039</v>
      </c>
      <c r="B1411">
        <v>29</v>
      </c>
      <c r="C1411" t="str">
        <f t="shared" si="88"/>
        <v>26-35</v>
      </c>
      <c r="D1411" t="s">
        <v>21</v>
      </c>
      <c r="E1411" t="s">
        <v>37</v>
      </c>
      <c r="F1411">
        <v>182.49</v>
      </c>
      <c r="G1411">
        <v>10</v>
      </c>
      <c r="H1411">
        <f>Table1[[#This Row],[total_orders]]*Table1[[#This Row],[avg_order_value]]</f>
        <v>1824.9</v>
      </c>
      <c r="I1411">
        <v>35</v>
      </c>
      <c r="J1411">
        <v>0</v>
      </c>
      <c r="K1411" t="s">
        <v>19</v>
      </c>
      <c r="L1411">
        <v>19</v>
      </c>
      <c r="M1411" t="str">
        <f t="shared" si="89"/>
        <v>Low</v>
      </c>
      <c r="N1411" s="1">
        <v>45812</v>
      </c>
      <c r="O1411" s="1" t="str">
        <f>IF(YEAR(Table1[[#This Row],[customer_since]])&gt;=2023, "New",IF(YEAR(Table1[[#This Row],[customer_since]])&gt;=2021, "Medium", "Long term"))</f>
        <v>New</v>
      </c>
      <c r="P1411">
        <v>91</v>
      </c>
      <c r="Q1411" t="str">
        <f t="shared" si="90"/>
        <v>High</v>
      </c>
      <c r="R1411">
        <v>0.45</v>
      </c>
      <c r="S1411" t="str">
        <f t="shared" si="91"/>
        <v>Medium</v>
      </c>
    </row>
    <row r="1412" spans="1:19" x14ac:dyDescent="0.35">
      <c r="A1412" t="s">
        <v>1039</v>
      </c>
      <c r="B1412">
        <v>25</v>
      </c>
      <c r="C1412" t="str">
        <f t="shared" si="88"/>
        <v>18-25</v>
      </c>
      <c r="D1412" t="s">
        <v>21</v>
      </c>
      <c r="E1412" t="s">
        <v>15</v>
      </c>
      <c r="G1412">
        <v>7</v>
      </c>
      <c r="H1412">
        <f>Table1[[#This Row],[total_orders]]*Table1[[#This Row],[avg_order_value]]</f>
        <v>0</v>
      </c>
      <c r="I1412">
        <v>82</v>
      </c>
      <c r="J1412">
        <v>0</v>
      </c>
      <c r="K1412" t="s">
        <v>40</v>
      </c>
      <c r="L1412">
        <v>65</v>
      </c>
      <c r="M1412" t="str">
        <f t="shared" si="89"/>
        <v>High</v>
      </c>
      <c r="N1412" s="1">
        <v>45589</v>
      </c>
      <c r="O1412" s="1" t="str">
        <f>IF(YEAR(Table1[[#This Row],[customer_since]])&gt;=2023, "New",IF(YEAR(Table1[[#This Row],[customer_since]])&gt;=2021, "Medium", "Long term"))</f>
        <v>New</v>
      </c>
      <c r="P1412">
        <v>72</v>
      </c>
      <c r="Q1412" t="str">
        <f t="shared" si="90"/>
        <v>High</v>
      </c>
      <c r="R1412">
        <v>0.25</v>
      </c>
      <c r="S1412" t="str">
        <f t="shared" si="91"/>
        <v>Medium</v>
      </c>
    </row>
    <row r="1413" spans="1:19" x14ac:dyDescent="0.35">
      <c r="A1413" t="s">
        <v>1885</v>
      </c>
      <c r="B1413">
        <v>46</v>
      </c>
      <c r="C1413" t="str">
        <f t="shared" si="88"/>
        <v>46-55</v>
      </c>
      <c r="D1413" t="s">
        <v>14</v>
      </c>
      <c r="E1413" t="s">
        <v>50</v>
      </c>
      <c r="F1413">
        <v>101.67</v>
      </c>
      <c r="G1413">
        <v>13</v>
      </c>
      <c r="H1413">
        <f>Table1[[#This Row],[total_orders]]*Table1[[#This Row],[avg_order_value]]</f>
        <v>1321.71</v>
      </c>
      <c r="I1413">
        <v>131</v>
      </c>
      <c r="J1413">
        <v>0</v>
      </c>
      <c r="K1413" t="s">
        <v>16</v>
      </c>
      <c r="L1413">
        <v>74.7</v>
      </c>
      <c r="M1413" t="str">
        <f t="shared" si="89"/>
        <v>High</v>
      </c>
      <c r="N1413" s="1">
        <v>45309</v>
      </c>
      <c r="O1413" s="1" t="str">
        <f>IF(YEAR(Table1[[#This Row],[customer_since]])&gt;=2023, "New",IF(YEAR(Table1[[#This Row],[customer_since]])&gt;=2021, "Medium", "Long term"))</f>
        <v>New</v>
      </c>
      <c r="P1413">
        <v>68</v>
      </c>
      <c r="Q1413" t="str">
        <f t="shared" si="90"/>
        <v>High</v>
      </c>
      <c r="R1413">
        <v>0.28999999999999998</v>
      </c>
      <c r="S1413" t="str">
        <f t="shared" si="91"/>
        <v>Medium</v>
      </c>
    </row>
    <row r="1414" spans="1:19" x14ac:dyDescent="0.35">
      <c r="A1414" t="s">
        <v>1885</v>
      </c>
      <c r="B1414">
        <v>71</v>
      </c>
      <c r="C1414" t="str">
        <f t="shared" si="88"/>
        <v>66-69</v>
      </c>
      <c r="D1414" t="s">
        <v>21</v>
      </c>
      <c r="E1414" t="s">
        <v>52</v>
      </c>
      <c r="F1414">
        <v>45.58</v>
      </c>
      <c r="G1414">
        <v>14</v>
      </c>
      <c r="H1414">
        <f>Table1[[#This Row],[total_orders]]*Table1[[#This Row],[avg_order_value]]</f>
        <v>638.12</v>
      </c>
      <c r="I1414">
        <v>176</v>
      </c>
      <c r="J1414">
        <v>0</v>
      </c>
      <c r="K1414" t="s">
        <v>16</v>
      </c>
      <c r="L1414">
        <v>80.8</v>
      </c>
      <c r="M1414" t="str">
        <f t="shared" si="89"/>
        <v>High</v>
      </c>
      <c r="N1414" s="1">
        <v>45829</v>
      </c>
      <c r="O1414" s="1" t="str">
        <f>IF(YEAR(Table1[[#This Row],[customer_since]])&gt;=2023, "New",IF(YEAR(Table1[[#This Row],[customer_since]])&gt;=2021, "Medium", "Long term"))</f>
        <v>New</v>
      </c>
      <c r="P1414">
        <v>7</v>
      </c>
      <c r="Q1414" t="str">
        <f t="shared" si="90"/>
        <v>Low</v>
      </c>
      <c r="R1414">
        <v>0.23</v>
      </c>
      <c r="S1414" t="str">
        <f t="shared" si="91"/>
        <v>Medium</v>
      </c>
    </row>
    <row r="1415" spans="1:19" x14ac:dyDescent="0.35">
      <c r="A1415" t="s">
        <v>1885</v>
      </c>
      <c r="B1415">
        <v>74</v>
      </c>
      <c r="C1415" t="str">
        <f t="shared" si="88"/>
        <v>66-69</v>
      </c>
      <c r="D1415" t="s">
        <v>21</v>
      </c>
      <c r="E1415" t="s">
        <v>37</v>
      </c>
      <c r="F1415">
        <v>108.96</v>
      </c>
      <c r="G1415">
        <v>11</v>
      </c>
      <c r="H1415">
        <f>Table1[[#This Row],[total_orders]]*Table1[[#This Row],[avg_order_value]]</f>
        <v>1198.56</v>
      </c>
      <c r="I1415">
        <v>50</v>
      </c>
      <c r="J1415">
        <v>0</v>
      </c>
      <c r="K1415" t="s">
        <v>29</v>
      </c>
      <c r="L1415">
        <v>23.5</v>
      </c>
      <c r="M1415" t="str">
        <f t="shared" si="89"/>
        <v>Medium</v>
      </c>
      <c r="N1415" s="1">
        <v>45007</v>
      </c>
      <c r="O1415" s="1" t="str">
        <f>IF(YEAR(Table1[[#This Row],[customer_since]])&gt;=2023, "New",IF(YEAR(Table1[[#This Row],[customer_since]])&gt;=2021, "Medium", "Long term"))</f>
        <v>New</v>
      </c>
      <c r="P1415">
        <v>42</v>
      </c>
      <c r="Q1415" t="str">
        <f t="shared" si="90"/>
        <v>Medium</v>
      </c>
      <c r="R1415">
        <v>0.08</v>
      </c>
      <c r="S1415" t="str">
        <f t="shared" si="91"/>
        <v>Low</v>
      </c>
    </row>
    <row r="1416" spans="1:19" x14ac:dyDescent="0.35">
      <c r="A1416" t="s">
        <v>788</v>
      </c>
      <c r="B1416">
        <v>59</v>
      </c>
      <c r="C1416" t="str">
        <f t="shared" si="88"/>
        <v>55-65</v>
      </c>
      <c r="D1416" t="s">
        <v>25</v>
      </c>
      <c r="E1416" t="s">
        <v>22</v>
      </c>
      <c r="F1416">
        <v>91.06</v>
      </c>
      <c r="G1416">
        <v>15</v>
      </c>
      <c r="H1416">
        <f>Table1[[#This Row],[total_orders]]*Table1[[#This Row],[avg_order_value]]</f>
        <v>1365.9</v>
      </c>
      <c r="I1416">
        <v>225</v>
      </c>
      <c r="J1416">
        <v>1</v>
      </c>
      <c r="K1416" t="s">
        <v>29</v>
      </c>
      <c r="L1416">
        <v>84.1</v>
      </c>
      <c r="M1416" t="str">
        <f t="shared" si="89"/>
        <v>High</v>
      </c>
      <c r="N1416" s="1">
        <v>44110</v>
      </c>
      <c r="O1416" s="1" t="str">
        <f>IF(YEAR(Table1[[#This Row],[customer_since]])&gt;=2023, "New",IF(YEAR(Table1[[#This Row],[customer_since]])&gt;=2021, "Medium", "Long term"))</f>
        <v>Long term</v>
      </c>
      <c r="P1416">
        <v>58</v>
      </c>
      <c r="Q1416" t="str">
        <f t="shared" si="90"/>
        <v>Medium</v>
      </c>
      <c r="R1416">
        <v>0.2</v>
      </c>
      <c r="S1416" t="str">
        <f t="shared" si="91"/>
        <v>Low</v>
      </c>
    </row>
    <row r="1417" spans="1:19" x14ac:dyDescent="0.35">
      <c r="A1417" t="s">
        <v>788</v>
      </c>
      <c r="B1417">
        <v>68</v>
      </c>
      <c r="C1417" t="str">
        <f t="shared" si="88"/>
        <v>66-69</v>
      </c>
      <c r="D1417" t="s">
        <v>21</v>
      </c>
      <c r="E1417" t="s">
        <v>37</v>
      </c>
      <c r="F1417">
        <v>27.12</v>
      </c>
      <c r="G1417">
        <v>10</v>
      </c>
      <c r="H1417">
        <f>Table1[[#This Row],[total_orders]]*Table1[[#This Row],[avg_order_value]]</f>
        <v>271.2</v>
      </c>
      <c r="I1417">
        <v>127</v>
      </c>
      <c r="J1417">
        <v>0</v>
      </c>
      <c r="K1417" t="s">
        <v>29</v>
      </c>
      <c r="L1417">
        <v>0</v>
      </c>
      <c r="M1417" t="str">
        <f t="shared" si="89"/>
        <v>Low</v>
      </c>
      <c r="N1417" s="1">
        <v>45166</v>
      </c>
      <c r="O1417" s="1" t="str">
        <f>IF(YEAR(Table1[[#This Row],[customer_since]])&gt;=2023, "New",IF(YEAR(Table1[[#This Row],[customer_since]])&gt;=2021, "Medium", "Long term"))</f>
        <v>New</v>
      </c>
      <c r="P1417">
        <v>26</v>
      </c>
      <c r="Q1417" t="str">
        <f t="shared" si="90"/>
        <v>Low</v>
      </c>
      <c r="R1417">
        <v>0.41</v>
      </c>
      <c r="S1417" t="str">
        <f t="shared" si="91"/>
        <v>Medium</v>
      </c>
    </row>
    <row r="1418" spans="1:19" x14ac:dyDescent="0.35">
      <c r="A1418" t="s">
        <v>2038</v>
      </c>
      <c r="B1418">
        <v>54</v>
      </c>
      <c r="C1418" t="str">
        <f t="shared" si="88"/>
        <v>46-55</v>
      </c>
      <c r="D1418" t="s">
        <v>21</v>
      </c>
      <c r="E1418" t="s">
        <v>44</v>
      </c>
      <c r="F1418">
        <v>72.459999999999994</v>
      </c>
      <c r="G1418">
        <v>11</v>
      </c>
      <c r="H1418">
        <f>Table1[[#This Row],[total_orders]]*Table1[[#This Row],[avg_order_value]]</f>
        <v>797.06</v>
      </c>
      <c r="I1418">
        <v>146</v>
      </c>
      <c r="J1418">
        <v>0</v>
      </c>
      <c r="K1418" t="s">
        <v>40</v>
      </c>
      <c r="L1418">
        <v>88.2</v>
      </c>
      <c r="M1418" t="str">
        <f t="shared" si="89"/>
        <v>High</v>
      </c>
      <c r="N1418" s="1">
        <v>44642</v>
      </c>
      <c r="O1418" s="1" t="str">
        <f>IF(YEAR(Table1[[#This Row],[customer_since]])&gt;=2023, "New",IF(YEAR(Table1[[#This Row],[customer_since]])&gt;=2021, "Medium", "Long term"))</f>
        <v>Medium</v>
      </c>
      <c r="P1418">
        <v>61</v>
      </c>
      <c r="Q1418" t="str">
        <f t="shared" si="90"/>
        <v>Medium</v>
      </c>
      <c r="R1418">
        <v>0.04</v>
      </c>
      <c r="S1418" t="str">
        <f t="shared" si="91"/>
        <v>Low</v>
      </c>
    </row>
    <row r="1419" spans="1:19" x14ac:dyDescent="0.35">
      <c r="A1419" t="s">
        <v>2038</v>
      </c>
      <c r="B1419">
        <v>65</v>
      </c>
      <c r="C1419" t="str">
        <f t="shared" si="88"/>
        <v>55-65</v>
      </c>
      <c r="D1419" t="s">
        <v>21</v>
      </c>
      <c r="E1419" t="s">
        <v>50</v>
      </c>
      <c r="F1419">
        <v>76.400000000000006</v>
      </c>
      <c r="G1419">
        <v>12</v>
      </c>
      <c r="H1419">
        <f>Table1[[#This Row],[total_orders]]*Table1[[#This Row],[avg_order_value]]</f>
        <v>916.80000000000007</v>
      </c>
      <c r="I1419">
        <v>290</v>
      </c>
      <c r="J1419">
        <v>0</v>
      </c>
      <c r="K1419" t="s">
        <v>16</v>
      </c>
      <c r="L1419">
        <v>81.8</v>
      </c>
      <c r="M1419" t="str">
        <f t="shared" si="89"/>
        <v>High</v>
      </c>
      <c r="N1419" s="1">
        <v>44804</v>
      </c>
      <c r="O1419" s="1" t="str">
        <f>IF(YEAR(Table1[[#This Row],[customer_since]])&gt;=2023, "New",IF(YEAR(Table1[[#This Row],[customer_since]])&gt;=2021, "Medium", "Long term"))</f>
        <v>Medium</v>
      </c>
      <c r="P1419">
        <v>98</v>
      </c>
      <c r="Q1419" t="str">
        <f t="shared" si="90"/>
        <v>High</v>
      </c>
      <c r="R1419">
        <v>0.44</v>
      </c>
      <c r="S1419" t="str">
        <f t="shared" si="91"/>
        <v>Medium</v>
      </c>
    </row>
    <row r="1420" spans="1:19" x14ac:dyDescent="0.35">
      <c r="A1420" t="s">
        <v>2038</v>
      </c>
      <c r="B1420">
        <v>51</v>
      </c>
      <c r="C1420" t="str">
        <f t="shared" si="88"/>
        <v>46-55</v>
      </c>
      <c r="D1420" t="s">
        <v>14</v>
      </c>
      <c r="E1420" t="s">
        <v>50</v>
      </c>
      <c r="F1420">
        <v>53.54</v>
      </c>
      <c r="G1420">
        <v>10</v>
      </c>
      <c r="H1420">
        <f>Table1[[#This Row],[total_orders]]*Table1[[#This Row],[avg_order_value]]</f>
        <v>535.4</v>
      </c>
      <c r="I1420">
        <v>133</v>
      </c>
      <c r="J1420">
        <v>0</v>
      </c>
      <c r="K1420" t="s">
        <v>40</v>
      </c>
      <c r="L1420">
        <v>93.6</v>
      </c>
      <c r="M1420" t="str">
        <f t="shared" si="89"/>
        <v>High</v>
      </c>
      <c r="N1420" s="1">
        <v>44658</v>
      </c>
      <c r="O1420" s="1" t="str">
        <f>IF(YEAR(Table1[[#This Row],[customer_since]])&gt;=2023, "New",IF(YEAR(Table1[[#This Row],[customer_since]])&gt;=2021, "Medium", "Long term"))</f>
        <v>Medium</v>
      </c>
      <c r="P1420">
        <v>49</v>
      </c>
      <c r="Q1420" t="str">
        <f t="shared" si="90"/>
        <v>Medium</v>
      </c>
      <c r="R1420">
        <v>0.39</v>
      </c>
      <c r="S1420" t="str">
        <f t="shared" si="91"/>
        <v>Medium</v>
      </c>
    </row>
    <row r="1421" spans="1:19" x14ac:dyDescent="0.35">
      <c r="A1421" t="s">
        <v>262</v>
      </c>
      <c r="B1421">
        <v>32</v>
      </c>
      <c r="C1421" t="str">
        <f t="shared" si="88"/>
        <v>26-35</v>
      </c>
      <c r="D1421" t="s">
        <v>25</v>
      </c>
      <c r="E1421" t="s">
        <v>15</v>
      </c>
      <c r="F1421">
        <v>35.83</v>
      </c>
      <c r="G1421">
        <v>11</v>
      </c>
      <c r="H1421">
        <f>Table1[[#This Row],[total_orders]]*Table1[[#This Row],[avg_order_value]]</f>
        <v>394.13</v>
      </c>
      <c r="I1421">
        <v>26</v>
      </c>
      <c r="J1421">
        <v>0</v>
      </c>
      <c r="K1421" t="s">
        <v>16</v>
      </c>
      <c r="L1421">
        <v>19.100000000000001</v>
      </c>
      <c r="M1421" t="str">
        <f t="shared" si="89"/>
        <v>Low</v>
      </c>
      <c r="N1421" s="1">
        <v>44798</v>
      </c>
      <c r="O1421" s="1" t="str">
        <f>IF(YEAR(Table1[[#This Row],[customer_since]])&gt;=2023, "New",IF(YEAR(Table1[[#This Row],[customer_since]])&gt;=2021, "Medium", "Long term"))</f>
        <v>Medium</v>
      </c>
      <c r="P1421">
        <v>32</v>
      </c>
      <c r="Q1421" t="str">
        <f t="shared" si="90"/>
        <v>Low</v>
      </c>
      <c r="R1421">
        <v>0.42</v>
      </c>
      <c r="S1421" t="str">
        <f t="shared" si="91"/>
        <v>Medium</v>
      </c>
    </row>
    <row r="1422" spans="1:19" x14ac:dyDescent="0.35">
      <c r="A1422" t="s">
        <v>53</v>
      </c>
      <c r="B1422">
        <v>46</v>
      </c>
      <c r="C1422" t="str">
        <f t="shared" si="88"/>
        <v>46-55</v>
      </c>
      <c r="D1422" t="s">
        <v>14</v>
      </c>
      <c r="E1422" t="s">
        <v>15</v>
      </c>
      <c r="F1422">
        <v>127.42</v>
      </c>
      <c r="G1422">
        <v>8</v>
      </c>
      <c r="H1422">
        <f>Table1[[#This Row],[total_orders]]*Table1[[#This Row],[avg_order_value]]</f>
        <v>1019.36</v>
      </c>
      <c r="I1422">
        <v>276</v>
      </c>
      <c r="J1422">
        <v>0</v>
      </c>
      <c r="K1422" t="s">
        <v>16</v>
      </c>
      <c r="L1422">
        <v>46.7</v>
      </c>
      <c r="M1422" t="str">
        <f t="shared" si="89"/>
        <v>Medium</v>
      </c>
      <c r="N1422" s="1">
        <v>44151</v>
      </c>
      <c r="O1422" s="1" t="str">
        <f>IF(YEAR(Table1[[#This Row],[customer_since]])&gt;=2023, "New",IF(YEAR(Table1[[#This Row],[customer_since]])&gt;=2021, "Medium", "Long term"))</f>
        <v>Long term</v>
      </c>
      <c r="P1422">
        <v>35</v>
      </c>
      <c r="Q1422" t="str">
        <f t="shared" si="90"/>
        <v>Medium</v>
      </c>
      <c r="R1422">
        <v>0.1</v>
      </c>
      <c r="S1422" t="str">
        <f t="shared" si="91"/>
        <v>Low</v>
      </c>
    </row>
    <row r="1423" spans="1:19" x14ac:dyDescent="0.35">
      <c r="A1423" t="s">
        <v>824</v>
      </c>
      <c r="B1423">
        <v>24</v>
      </c>
      <c r="C1423" t="str">
        <f t="shared" si="88"/>
        <v>18-25</v>
      </c>
      <c r="D1423" t="s">
        <v>21</v>
      </c>
      <c r="E1423" t="s">
        <v>26</v>
      </c>
      <c r="F1423">
        <v>223.33</v>
      </c>
      <c r="G1423">
        <v>8</v>
      </c>
      <c r="H1423">
        <f>Table1[[#This Row],[total_orders]]*Table1[[#This Row],[avg_order_value]]</f>
        <v>1786.64</v>
      </c>
      <c r="I1423">
        <v>205</v>
      </c>
      <c r="J1423">
        <v>0</v>
      </c>
      <c r="K1423" t="s">
        <v>29</v>
      </c>
      <c r="L1423">
        <v>64.3</v>
      </c>
      <c r="M1423" t="str">
        <f t="shared" si="89"/>
        <v>High</v>
      </c>
      <c r="N1423" s="1">
        <v>45418</v>
      </c>
      <c r="O1423" s="1" t="str">
        <f>IF(YEAR(Table1[[#This Row],[customer_since]])&gt;=2023, "New",IF(YEAR(Table1[[#This Row],[customer_since]])&gt;=2021, "Medium", "Long term"))</f>
        <v>New</v>
      </c>
      <c r="P1423">
        <v>1</v>
      </c>
      <c r="Q1423" t="str">
        <f t="shared" si="90"/>
        <v>Low</v>
      </c>
      <c r="R1423">
        <v>0.26</v>
      </c>
      <c r="S1423" t="str">
        <f t="shared" si="91"/>
        <v>Medium</v>
      </c>
    </row>
    <row r="1424" spans="1:19" x14ac:dyDescent="0.35">
      <c r="A1424" t="s">
        <v>824</v>
      </c>
      <c r="B1424">
        <v>25</v>
      </c>
      <c r="C1424" t="str">
        <f t="shared" si="88"/>
        <v>18-25</v>
      </c>
      <c r="D1424" t="s">
        <v>21</v>
      </c>
      <c r="E1424" t="s">
        <v>18</v>
      </c>
      <c r="F1424">
        <v>65.64</v>
      </c>
      <c r="G1424">
        <v>7</v>
      </c>
      <c r="H1424">
        <f>Table1[[#This Row],[total_orders]]*Table1[[#This Row],[avg_order_value]]</f>
        <v>459.48</v>
      </c>
      <c r="I1424">
        <v>328</v>
      </c>
      <c r="J1424">
        <v>0</v>
      </c>
      <c r="K1424" t="s">
        <v>16</v>
      </c>
      <c r="L1424">
        <v>36.700000000000003</v>
      </c>
      <c r="M1424" t="str">
        <f t="shared" si="89"/>
        <v>Medium</v>
      </c>
      <c r="N1424" s="1">
        <v>44725</v>
      </c>
      <c r="O1424" s="1" t="str">
        <f>IF(YEAR(Table1[[#This Row],[customer_since]])&gt;=2023, "New",IF(YEAR(Table1[[#This Row],[customer_since]])&gt;=2021, "Medium", "Long term"))</f>
        <v>Medium</v>
      </c>
      <c r="P1424">
        <v>28</v>
      </c>
      <c r="Q1424" t="str">
        <f t="shared" si="90"/>
        <v>Low</v>
      </c>
      <c r="R1424">
        <v>0.27</v>
      </c>
      <c r="S1424" t="str">
        <f t="shared" si="91"/>
        <v>Medium</v>
      </c>
    </row>
    <row r="1425" spans="1:19" x14ac:dyDescent="0.35">
      <c r="A1425" t="s">
        <v>3014</v>
      </c>
      <c r="B1425">
        <v>44</v>
      </c>
      <c r="C1425" t="str">
        <f t="shared" si="88"/>
        <v>36-45</v>
      </c>
      <c r="D1425" t="s">
        <v>25</v>
      </c>
      <c r="E1425" t="s">
        <v>37</v>
      </c>
      <c r="F1425">
        <v>28.06</v>
      </c>
      <c r="G1425">
        <v>15</v>
      </c>
      <c r="H1425">
        <f>Table1[[#This Row],[total_orders]]*Table1[[#This Row],[avg_order_value]]</f>
        <v>420.9</v>
      </c>
      <c r="I1425">
        <v>150</v>
      </c>
      <c r="J1425">
        <v>0</v>
      </c>
      <c r="K1425" t="s">
        <v>16</v>
      </c>
      <c r="L1425">
        <v>20.7</v>
      </c>
      <c r="M1425" t="str">
        <f t="shared" si="89"/>
        <v>Medium</v>
      </c>
      <c r="N1425" s="1">
        <v>44469</v>
      </c>
      <c r="O1425" s="1" t="str">
        <f>IF(YEAR(Table1[[#This Row],[customer_since]])&gt;=2023, "New",IF(YEAR(Table1[[#This Row],[customer_since]])&gt;=2021, "Medium", "Long term"))</f>
        <v>Medium</v>
      </c>
      <c r="P1425">
        <v>38</v>
      </c>
      <c r="Q1425" t="str">
        <f t="shared" si="90"/>
        <v>Medium</v>
      </c>
      <c r="R1425">
        <v>0.14000000000000001</v>
      </c>
      <c r="S1425" t="str">
        <f t="shared" si="91"/>
        <v>Low</v>
      </c>
    </row>
    <row r="1426" spans="1:19" x14ac:dyDescent="0.35">
      <c r="A1426" t="s">
        <v>1912</v>
      </c>
      <c r="B1426">
        <v>35</v>
      </c>
      <c r="C1426" t="str">
        <f t="shared" si="88"/>
        <v>26-35</v>
      </c>
      <c r="D1426" t="s">
        <v>21</v>
      </c>
      <c r="E1426" t="s">
        <v>50</v>
      </c>
      <c r="F1426">
        <v>78.63</v>
      </c>
      <c r="G1426">
        <v>13</v>
      </c>
      <c r="H1426">
        <f>Table1[[#This Row],[total_orders]]*Table1[[#This Row],[avg_order_value]]</f>
        <v>1022.1899999999999</v>
      </c>
      <c r="I1426">
        <v>103</v>
      </c>
      <c r="J1426">
        <v>0</v>
      </c>
      <c r="K1426" t="s">
        <v>29</v>
      </c>
      <c r="L1426">
        <v>50.1</v>
      </c>
      <c r="M1426" t="str">
        <f t="shared" si="89"/>
        <v>High</v>
      </c>
      <c r="N1426" s="1">
        <v>44858</v>
      </c>
      <c r="O1426" s="1" t="str">
        <f>IF(YEAR(Table1[[#This Row],[customer_since]])&gt;=2023, "New",IF(YEAR(Table1[[#This Row],[customer_since]])&gt;=2021, "Medium", "Long term"))</f>
        <v>Medium</v>
      </c>
      <c r="P1426">
        <v>76</v>
      </c>
      <c r="Q1426" t="str">
        <f t="shared" si="90"/>
        <v>High</v>
      </c>
      <c r="R1426">
        <v>0.09</v>
      </c>
      <c r="S1426" t="str">
        <f t="shared" si="91"/>
        <v>Low</v>
      </c>
    </row>
    <row r="1427" spans="1:19" x14ac:dyDescent="0.35">
      <c r="A1427" t="s">
        <v>2968</v>
      </c>
      <c r="B1427">
        <v>43</v>
      </c>
      <c r="C1427" t="str">
        <f t="shared" si="88"/>
        <v>36-45</v>
      </c>
      <c r="D1427" t="s">
        <v>14</v>
      </c>
      <c r="E1427" t="s">
        <v>26</v>
      </c>
      <c r="F1427">
        <v>72.260000000000005</v>
      </c>
      <c r="G1427">
        <v>13</v>
      </c>
      <c r="H1427">
        <f>Table1[[#This Row],[total_orders]]*Table1[[#This Row],[avg_order_value]]</f>
        <v>939.38000000000011</v>
      </c>
      <c r="I1427">
        <v>58</v>
      </c>
      <c r="J1427">
        <v>0</v>
      </c>
      <c r="K1427" t="s">
        <v>16</v>
      </c>
      <c r="L1427">
        <v>50.1</v>
      </c>
      <c r="M1427" t="str">
        <f t="shared" si="89"/>
        <v>High</v>
      </c>
      <c r="N1427" s="1">
        <v>44469</v>
      </c>
      <c r="O1427" s="1" t="str">
        <f>IF(YEAR(Table1[[#This Row],[customer_since]])&gt;=2023, "New",IF(YEAR(Table1[[#This Row],[customer_since]])&gt;=2021, "Medium", "Long term"))</f>
        <v>Medium</v>
      </c>
      <c r="P1427">
        <v>96</v>
      </c>
      <c r="Q1427" t="str">
        <f t="shared" si="90"/>
        <v>High</v>
      </c>
      <c r="R1427">
        <v>7.0000000000000007E-2</v>
      </c>
      <c r="S1427" t="str">
        <f t="shared" si="91"/>
        <v>Low</v>
      </c>
    </row>
    <row r="1428" spans="1:19" x14ac:dyDescent="0.35">
      <c r="A1428" t="s">
        <v>2533</v>
      </c>
      <c r="B1428">
        <v>75</v>
      </c>
      <c r="C1428" t="str">
        <f t="shared" si="88"/>
        <v>66-69</v>
      </c>
      <c r="D1428" t="s">
        <v>14</v>
      </c>
      <c r="E1428" t="s">
        <v>22</v>
      </c>
      <c r="F1428">
        <v>67.260000000000005</v>
      </c>
      <c r="G1428">
        <v>6</v>
      </c>
      <c r="H1428">
        <f>Table1[[#This Row],[total_orders]]*Table1[[#This Row],[avg_order_value]]</f>
        <v>403.56000000000006</v>
      </c>
      <c r="I1428">
        <v>37</v>
      </c>
      <c r="J1428">
        <v>0</v>
      </c>
      <c r="K1428" t="s">
        <v>40</v>
      </c>
      <c r="L1428">
        <v>0.7</v>
      </c>
      <c r="M1428" t="str">
        <f t="shared" si="89"/>
        <v>Low</v>
      </c>
      <c r="N1428" s="1">
        <v>44020</v>
      </c>
      <c r="O1428" s="1" t="str">
        <f>IF(YEAR(Table1[[#This Row],[customer_since]])&gt;=2023, "New",IF(YEAR(Table1[[#This Row],[customer_since]])&gt;=2021, "Medium", "Long term"))</f>
        <v>Long term</v>
      </c>
      <c r="P1428">
        <v>54</v>
      </c>
      <c r="Q1428" t="str">
        <f t="shared" si="90"/>
        <v>Medium</v>
      </c>
      <c r="R1428">
        <v>0.26</v>
      </c>
      <c r="S1428" t="str">
        <f t="shared" si="91"/>
        <v>Medium</v>
      </c>
    </row>
    <row r="1429" spans="1:19" x14ac:dyDescent="0.35">
      <c r="A1429" t="s">
        <v>2533</v>
      </c>
      <c r="B1429">
        <v>24</v>
      </c>
      <c r="C1429" t="str">
        <f t="shared" si="88"/>
        <v>18-25</v>
      </c>
      <c r="D1429" t="s">
        <v>25</v>
      </c>
      <c r="E1429" t="s">
        <v>28</v>
      </c>
      <c r="F1429">
        <v>71.14</v>
      </c>
      <c r="G1429">
        <v>5</v>
      </c>
      <c r="H1429">
        <f>Table1[[#This Row],[total_orders]]*Table1[[#This Row],[avg_order_value]]</f>
        <v>355.7</v>
      </c>
      <c r="I1429">
        <v>62</v>
      </c>
      <c r="J1429">
        <v>0</v>
      </c>
      <c r="K1429" t="s">
        <v>29</v>
      </c>
      <c r="L1429">
        <v>44</v>
      </c>
      <c r="M1429" t="str">
        <f t="shared" si="89"/>
        <v>Medium</v>
      </c>
      <c r="N1429" s="1">
        <v>44020</v>
      </c>
      <c r="O1429" s="1" t="str">
        <f>IF(YEAR(Table1[[#This Row],[customer_since]])&gt;=2023, "New",IF(YEAR(Table1[[#This Row],[customer_since]])&gt;=2021, "Medium", "Long term"))</f>
        <v>Long term</v>
      </c>
      <c r="P1429">
        <v>72</v>
      </c>
      <c r="Q1429" t="str">
        <f t="shared" si="90"/>
        <v>High</v>
      </c>
      <c r="R1429">
        <v>0.4</v>
      </c>
      <c r="S1429" t="str">
        <f t="shared" si="91"/>
        <v>Medium</v>
      </c>
    </row>
    <row r="1430" spans="1:19" x14ac:dyDescent="0.35">
      <c r="A1430" t="s">
        <v>2327</v>
      </c>
      <c r="B1430">
        <v>62</v>
      </c>
      <c r="C1430" t="str">
        <f t="shared" si="88"/>
        <v>55-65</v>
      </c>
      <c r="D1430" t="s">
        <v>25</v>
      </c>
      <c r="E1430" t="s">
        <v>28</v>
      </c>
      <c r="F1430">
        <v>214.56</v>
      </c>
      <c r="G1430">
        <v>8</v>
      </c>
      <c r="H1430">
        <f>Table1[[#This Row],[total_orders]]*Table1[[#This Row],[avg_order_value]]</f>
        <v>1716.48</v>
      </c>
      <c r="I1430">
        <v>195</v>
      </c>
      <c r="J1430">
        <v>0</v>
      </c>
      <c r="K1430" t="s">
        <v>16</v>
      </c>
      <c r="L1430">
        <v>66.400000000000006</v>
      </c>
      <c r="M1430" t="str">
        <f t="shared" si="89"/>
        <v>High</v>
      </c>
      <c r="N1430" s="1">
        <v>44663</v>
      </c>
      <c r="O1430" s="1" t="str">
        <f>IF(YEAR(Table1[[#This Row],[customer_since]])&gt;=2023, "New",IF(YEAR(Table1[[#This Row],[customer_since]])&gt;=2021, "Medium", "Long term"))</f>
        <v>Medium</v>
      </c>
      <c r="P1430">
        <v>19</v>
      </c>
      <c r="Q1430" t="str">
        <f t="shared" si="90"/>
        <v>Low</v>
      </c>
      <c r="R1430">
        <v>0.27</v>
      </c>
      <c r="S1430" t="str">
        <f t="shared" si="91"/>
        <v>Medium</v>
      </c>
    </row>
    <row r="1431" spans="1:19" x14ac:dyDescent="0.35">
      <c r="A1431" t="s">
        <v>111</v>
      </c>
      <c r="B1431">
        <v>66</v>
      </c>
      <c r="C1431" t="str">
        <f t="shared" si="88"/>
        <v>66-69</v>
      </c>
      <c r="D1431" t="s">
        <v>21</v>
      </c>
      <c r="E1431" t="s">
        <v>35</v>
      </c>
      <c r="F1431">
        <v>54.37</v>
      </c>
      <c r="G1431">
        <v>10</v>
      </c>
      <c r="H1431">
        <f>Table1[[#This Row],[total_orders]]*Table1[[#This Row],[avg_order_value]]</f>
        <v>543.69999999999993</v>
      </c>
      <c r="I1431">
        <v>305</v>
      </c>
      <c r="J1431">
        <v>0</v>
      </c>
      <c r="K1431" t="s">
        <v>40</v>
      </c>
      <c r="L1431">
        <v>3.4</v>
      </c>
      <c r="M1431" t="str">
        <f t="shared" si="89"/>
        <v>Low</v>
      </c>
      <c r="N1431" s="1">
        <v>45543</v>
      </c>
      <c r="O1431" s="1" t="str">
        <f>IF(YEAR(Table1[[#This Row],[customer_since]])&gt;=2023, "New",IF(YEAR(Table1[[#This Row],[customer_since]])&gt;=2021, "Medium", "Long term"))</f>
        <v>New</v>
      </c>
      <c r="P1431">
        <v>62</v>
      </c>
      <c r="Q1431" t="str">
        <f t="shared" si="90"/>
        <v>Medium</v>
      </c>
      <c r="R1431">
        <v>0.21</v>
      </c>
      <c r="S1431" t="str">
        <f t="shared" si="91"/>
        <v>Medium</v>
      </c>
    </row>
    <row r="1432" spans="1:19" x14ac:dyDescent="0.35">
      <c r="A1432" t="s">
        <v>3833</v>
      </c>
      <c r="B1432">
        <v>69</v>
      </c>
      <c r="C1432" t="str">
        <f t="shared" si="88"/>
        <v>66-69</v>
      </c>
      <c r="D1432" t="s">
        <v>14</v>
      </c>
      <c r="E1432" t="s">
        <v>44</v>
      </c>
      <c r="F1432">
        <v>126.27</v>
      </c>
      <c r="G1432">
        <v>8</v>
      </c>
      <c r="H1432">
        <f>Table1[[#This Row],[total_orders]]*Table1[[#This Row],[avg_order_value]]</f>
        <v>1010.16</v>
      </c>
      <c r="I1432">
        <v>318</v>
      </c>
      <c r="J1432">
        <v>0</v>
      </c>
      <c r="K1432" t="s">
        <v>19</v>
      </c>
      <c r="L1432">
        <v>88.3</v>
      </c>
      <c r="M1432" t="str">
        <f t="shared" si="89"/>
        <v>High</v>
      </c>
      <c r="N1432" s="1">
        <v>44438</v>
      </c>
      <c r="O1432" s="1" t="str">
        <f>IF(YEAR(Table1[[#This Row],[customer_since]])&gt;=2023, "New",IF(YEAR(Table1[[#This Row],[customer_since]])&gt;=2021, "Medium", "Long term"))</f>
        <v>Medium</v>
      </c>
      <c r="P1432">
        <v>25</v>
      </c>
      <c r="Q1432" t="str">
        <f t="shared" si="90"/>
        <v>Low</v>
      </c>
      <c r="R1432">
        <v>0.3</v>
      </c>
      <c r="S1432" t="str">
        <f t="shared" si="91"/>
        <v>Medium</v>
      </c>
    </row>
    <row r="1433" spans="1:19" x14ac:dyDescent="0.35">
      <c r="A1433" t="s">
        <v>1032</v>
      </c>
      <c r="B1433">
        <v>47</v>
      </c>
      <c r="C1433" t="str">
        <f t="shared" si="88"/>
        <v>46-55</v>
      </c>
      <c r="D1433" t="s">
        <v>21</v>
      </c>
      <c r="E1433" t="s">
        <v>52</v>
      </c>
      <c r="F1433">
        <v>151.34</v>
      </c>
      <c r="G1433">
        <v>11</v>
      </c>
      <c r="H1433">
        <f>Table1[[#This Row],[total_orders]]*Table1[[#This Row],[avg_order_value]]</f>
        <v>1664.74</v>
      </c>
      <c r="I1433">
        <v>213</v>
      </c>
      <c r="J1433">
        <v>0</v>
      </c>
      <c r="K1433" t="s">
        <v>29</v>
      </c>
      <c r="L1433">
        <v>32.799999999999997</v>
      </c>
      <c r="M1433" t="str">
        <f t="shared" si="89"/>
        <v>Medium</v>
      </c>
      <c r="N1433" s="1">
        <v>44929</v>
      </c>
      <c r="O1433" s="1" t="str">
        <f>IF(YEAR(Table1[[#This Row],[customer_since]])&gt;=2023, "New",IF(YEAR(Table1[[#This Row],[customer_since]])&gt;=2021, "Medium", "Long term"))</f>
        <v>New</v>
      </c>
      <c r="P1433">
        <v>92</v>
      </c>
      <c r="Q1433" t="str">
        <f t="shared" si="90"/>
        <v>High</v>
      </c>
      <c r="R1433">
        <v>0.57999999999999996</v>
      </c>
      <c r="S1433" t="str">
        <f t="shared" si="91"/>
        <v>High</v>
      </c>
    </row>
    <row r="1434" spans="1:19" x14ac:dyDescent="0.35">
      <c r="A1434" t="s">
        <v>3008</v>
      </c>
      <c r="B1434">
        <v>61</v>
      </c>
      <c r="C1434" t="str">
        <f t="shared" si="88"/>
        <v>55-65</v>
      </c>
      <c r="D1434" t="s">
        <v>14</v>
      </c>
      <c r="E1434" t="s">
        <v>18</v>
      </c>
      <c r="F1434">
        <v>232.55</v>
      </c>
      <c r="G1434">
        <v>13</v>
      </c>
      <c r="H1434">
        <f>Table1[[#This Row],[total_orders]]*Table1[[#This Row],[avg_order_value]]</f>
        <v>3023.15</v>
      </c>
      <c r="I1434">
        <v>101</v>
      </c>
      <c r="J1434">
        <v>0</v>
      </c>
      <c r="K1434" t="s">
        <v>19</v>
      </c>
      <c r="L1434">
        <v>33.5</v>
      </c>
      <c r="M1434" t="str">
        <f t="shared" si="89"/>
        <v>Medium</v>
      </c>
      <c r="N1434" s="1">
        <v>44705</v>
      </c>
      <c r="O1434" s="1" t="str">
        <f>IF(YEAR(Table1[[#This Row],[customer_since]])&gt;=2023, "New",IF(YEAR(Table1[[#This Row],[customer_since]])&gt;=2021, "Medium", "Long term"))</f>
        <v>Medium</v>
      </c>
      <c r="P1434">
        <v>28</v>
      </c>
      <c r="Q1434" t="str">
        <f t="shared" si="90"/>
        <v>Low</v>
      </c>
      <c r="R1434">
        <v>0.12</v>
      </c>
      <c r="S1434" t="str">
        <f t="shared" si="91"/>
        <v>Low</v>
      </c>
    </row>
    <row r="1435" spans="1:19" x14ac:dyDescent="0.35">
      <c r="A1435" t="s">
        <v>3008</v>
      </c>
      <c r="B1435">
        <v>37</v>
      </c>
      <c r="C1435" t="str">
        <f t="shared" si="88"/>
        <v>36-45</v>
      </c>
      <c r="D1435" t="s">
        <v>21</v>
      </c>
      <c r="E1435" t="s">
        <v>44</v>
      </c>
      <c r="F1435">
        <v>48.87</v>
      </c>
      <c r="G1435">
        <v>12</v>
      </c>
      <c r="H1435">
        <f>Table1[[#This Row],[total_orders]]*Table1[[#This Row],[avg_order_value]]</f>
        <v>586.43999999999994</v>
      </c>
      <c r="I1435">
        <v>287</v>
      </c>
      <c r="J1435">
        <v>0</v>
      </c>
      <c r="K1435" t="s">
        <v>29</v>
      </c>
      <c r="L1435">
        <v>58</v>
      </c>
      <c r="M1435" t="str">
        <f t="shared" si="89"/>
        <v>High</v>
      </c>
      <c r="N1435" s="1">
        <v>44104</v>
      </c>
      <c r="O1435" s="1" t="str">
        <f>IF(YEAR(Table1[[#This Row],[customer_since]])&gt;=2023, "New",IF(YEAR(Table1[[#This Row],[customer_since]])&gt;=2021, "Medium", "Long term"))</f>
        <v>Long term</v>
      </c>
      <c r="P1435">
        <v>32</v>
      </c>
      <c r="Q1435" t="str">
        <f t="shared" si="90"/>
        <v>Low</v>
      </c>
      <c r="R1435">
        <v>0.59</v>
      </c>
      <c r="S1435" t="str">
        <f t="shared" si="91"/>
        <v>High</v>
      </c>
    </row>
    <row r="1436" spans="1:19" x14ac:dyDescent="0.35">
      <c r="A1436" t="s">
        <v>3792</v>
      </c>
      <c r="B1436">
        <v>32</v>
      </c>
      <c r="C1436" t="str">
        <f t="shared" si="88"/>
        <v>26-35</v>
      </c>
      <c r="D1436" t="s">
        <v>14</v>
      </c>
      <c r="E1436" t="s">
        <v>50</v>
      </c>
      <c r="F1436">
        <v>38.090000000000003</v>
      </c>
      <c r="G1436">
        <v>5</v>
      </c>
      <c r="H1436">
        <f>Table1[[#This Row],[total_orders]]*Table1[[#This Row],[avg_order_value]]</f>
        <v>190.45000000000002</v>
      </c>
      <c r="I1436">
        <v>157</v>
      </c>
      <c r="J1436">
        <v>0</v>
      </c>
      <c r="K1436" t="s">
        <v>40</v>
      </c>
      <c r="L1436">
        <v>58.3</v>
      </c>
      <c r="M1436" t="str">
        <f t="shared" si="89"/>
        <v>High</v>
      </c>
      <c r="N1436" s="1">
        <v>45309</v>
      </c>
      <c r="O1436" s="1" t="str">
        <f>IF(YEAR(Table1[[#This Row],[customer_since]])&gt;=2023, "New",IF(YEAR(Table1[[#This Row],[customer_since]])&gt;=2021, "Medium", "Long term"))</f>
        <v>New</v>
      </c>
      <c r="P1436">
        <v>92</v>
      </c>
      <c r="Q1436" t="str">
        <f t="shared" si="90"/>
        <v>High</v>
      </c>
      <c r="R1436">
        <v>0.11</v>
      </c>
      <c r="S1436" t="str">
        <f t="shared" si="91"/>
        <v>Low</v>
      </c>
    </row>
    <row r="1437" spans="1:19" x14ac:dyDescent="0.35">
      <c r="A1437" t="s">
        <v>2967</v>
      </c>
      <c r="B1437">
        <v>79</v>
      </c>
      <c r="C1437" t="str">
        <f t="shared" si="88"/>
        <v>66-69</v>
      </c>
      <c r="D1437" t="s">
        <v>21</v>
      </c>
      <c r="E1437" t="s">
        <v>44</v>
      </c>
      <c r="F1437">
        <v>114.08</v>
      </c>
      <c r="G1437">
        <v>16</v>
      </c>
      <c r="H1437">
        <f>Table1[[#This Row],[total_orders]]*Table1[[#This Row],[avg_order_value]]</f>
        <v>1825.28</v>
      </c>
      <c r="I1437">
        <v>142</v>
      </c>
      <c r="J1437">
        <v>0</v>
      </c>
      <c r="K1437" t="s">
        <v>19</v>
      </c>
      <c r="L1437">
        <v>56.1</v>
      </c>
      <c r="M1437" t="str">
        <f t="shared" si="89"/>
        <v>High</v>
      </c>
      <c r="N1437" s="1">
        <v>45130</v>
      </c>
      <c r="O1437" s="1" t="str">
        <f>IF(YEAR(Table1[[#This Row],[customer_since]])&gt;=2023, "New",IF(YEAR(Table1[[#This Row],[customer_since]])&gt;=2021, "Medium", "Long term"))</f>
        <v>New</v>
      </c>
      <c r="P1437">
        <v>70</v>
      </c>
      <c r="Q1437" t="str">
        <f t="shared" si="90"/>
        <v>High</v>
      </c>
      <c r="R1437">
        <v>0.16</v>
      </c>
      <c r="S1437" t="str">
        <f t="shared" si="91"/>
        <v>Low</v>
      </c>
    </row>
    <row r="1438" spans="1:19" x14ac:dyDescent="0.35">
      <c r="A1438" t="s">
        <v>2967</v>
      </c>
      <c r="B1438">
        <v>20</v>
      </c>
      <c r="C1438" t="str">
        <f t="shared" si="88"/>
        <v>18-25</v>
      </c>
      <c r="D1438" t="s">
        <v>21</v>
      </c>
      <c r="E1438" t="s">
        <v>26</v>
      </c>
      <c r="F1438">
        <v>85.17</v>
      </c>
      <c r="G1438">
        <v>5</v>
      </c>
      <c r="H1438">
        <f>Table1[[#This Row],[total_orders]]*Table1[[#This Row],[avg_order_value]]</f>
        <v>425.85</v>
      </c>
      <c r="I1438">
        <v>15</v>
      </c>
      <c r="J1438">
        <v>0</v>
      </c>
      <c r="K1438" t="s">
        <v>23</v>
      </c>
      <c r="L1438">
        <v>90.4</v>
      </c>
      <c r="M1438" t="str">
        <f t="shared" si="89"/>
        <v>High</v>
      </c>
      <c r="N1438" s="1">
        <v>44216</v>
      </c>
      <c r="O1438" s="1" t="str">
        <f>IF(YEAR(Table1[[#This Row],[customer_since]])&gt;=2023, "New",IF(YEAR(Table1[[#This Row],[customer_since]])&gt;=2021, "Medium", "Long term"))</f>
        <v>Medium</v>
      </c>
      <c r="P1438">
        <v>16</v>
      </c>
      <c r="Q1438" t="str">
        <f t="shared" si="90"/>
        <v>Low</v>
      </c>
      <c r="R1438">
        <v>0.17</v>
      </c>
      <c r="S1438" t="str">
        <f t="shared" si="91"/>
        <v>Low</v>
      </c>
    </row>
    <row r="1439" spans="1:19" x14ac:dyDescent="0.35">
      <c r="A1439" t="s">
        <v>2967</v>
      </c>
      <c r="B1439">
        <v>67</v>
      </c>
      <c r="C1439" t="str">
        <f t="shared" si="88"/>
        <v>66-69</v>
      </c>
      <c r="D1439" t="s">
        <v>14</v>
      </c>
      <c r="E1439" t="s">
        <v>28</v>
      </c>
      <c r="F1439">
        <v>51.25</v>
      </c>
      <c r="G1439">
        <v>11</v>
      </c>
      <c r="H1439">
        <f>Table1[[#This Row],[total_orders]]*Table1[[#This Row],[avg_order_value]]</f>
        <v>563.75</v>
      </c>
      <c r="I1439">
        <v>300</v>
      </c>
      <c r="J1439">
        <v>0</v>
      </c>
      <c r="K1439" t="s">
        <v>19</v>
      </c>
      <c r="L1439">
        <v>88</v>
      </c>
      <c r="M1439" t="str">
        <f t="shared" si="89"/>
        <v>High</v>
      </c>
      <c r="N1439" s="1">
        <v>45678</v>
      </c>
      <c r="O1439" s="1" t="str">
        <f>IF(YEAR(Table1[[#This Row],[customer_since]])&gt;=2023, "New",IF(YEAR(Table1[[#This Row],[customer_since]])&gt;=2021, "Medium", "Long term"))</f>
        <v>New</v>
      </c>
      <c r="P1439">
        <v>2</v>
      </c>
      <c r="Q1439" t="str">
        <f t="shared" si="90"/>
        <v>Low</v>
      </c>
      <c r="R1439">
        <v>0.67</v>
      </c>
      <c r="S1439" t="str">
        <f t="shared" si="91"/>
        <v>High</v>
      </c>
    </row>
    <row r="1440" spans="1:19" x14ac:dyDescent="0.35">
      <c r="A1440" t="s">
        <v>2477</v>
      </c>
      <c r="B1440">
        <v>27</v>
      </c>
      <c r="C1440" t="str">
        <f t="shared" si="88"/>
        <v>26-35</v>
      </c>
      <c r="D1440" t="s">
        <v>21</v>
      </c>
      <c r="E1440" t="s">
        <v>18</v>
      </c>
      <c r="F1440">
        <v>68.25</v>
      </c>
      <c r="G1440">
        <v>12</v>
      </c>
      <c r="H1440">
        <f>Table1[[#This Row],[total_orders]]*Table1[[#This Row],[avg_order_value]]</f>
        <v>819</v>
      </c>
      <c r="I1440">
        <v>9</v>
      </c>
      <c r="J1440">
        <v>0</v>
      </c>
      <c r="K1440" t="s">
        <v>29</v>
      </c>
      <c r="L1440">
        <v>98.7</v>
      </c>
      <c r="M1440" t="str">
        <f t="shared" si="89"/>
        <v>High</v>
      </c>
      <c r="N1440" s="1">
        <v>44021</v>
      </c>
      <c r="O1440" s="1" t="str">
        <f>IF(YEAR(Table1[[#This Row],[customer_since]])&gt;=2023, "New",IF(YEAR(Table1[[#This Row],[customer_since]])&gt;=2021, "Medium", "Long term"))</f>
        <v>Long term</v>
      </c>
      <c r="P1440">
        <v>95</v>
      </c>
      <c r="Q1440" t="str">
        <f t="shared" si="90"/>
        <v>High</v>
      </c>
      <c r="R1440">
        <v>0.25</v>
      </c>
      <c r="S1440" t="str">
        <f t="shared" si="91"/>
        <v>Medium</v>
      </c>
    </row>
    <row r="1441" spans="1:19" x14ac:dyDescent="0.35">
      <c r="A1441" t="s">
        <v>2477</v>
      </c>
      <c r="B1441">
        <v>50</v>
      </c>
      <c r="C1441" t="str">
        <f t="shared" si="88"/>
        <v>46-55</v>
      </c>
      <c r="D1441" t="s">
        <v>21</v>
      </c>
      <c r="E1441" t="s">
        <v>22</v>
      </c>
      <c r="F1441">
        <v>131.15</v>
      </c>
      <c r="G1441">
        <v>9</v>
      </c>
      <c r="H1441">
        <f>Table1[[#This Row],[total_orders]]*Table1[[#This Row],[avg_order_value]]</f>
        <v>1180.3500000000001</v>
      </c>
      <c r="I1441">
        <v>226</v>
      </c>
      <c r="J1441">
        <v>0</v>
      </c>
      <c r="K1441" t="s">
        <v>16</v>
      </c>
      <c r="L1441">
        <v>21.6</v>
      </c>
      <c r="M1441" t="str">
        <f t="shared" si="89"/>
        <v>Medium</v>
      </c>
      <c r="N1441" s="1">
        <v>44359</v>
      </c>
      <c r="O1441" s="1" t="str">
        <f>IF(YEAR(Table1[[#This Row],[customer_since]])&gt;=2023, "New",IF(YEAR(Table1[[#This Row],[customer_since]])&gt;=2021, "Medium", "Long term"))</f>
        <v>Medium</v>
      </c>
      <c r="P1441">
        <v>31</v>
      </c>
      <c r="Q1441" t="str">
        <f t="shared" si="90"/>
        <v>Low</v>
      </c>
      <c r="R1441">
        <v>0.27</v>
      </c>
      <c r="S1441" t="str">
        <f t="shared" si="91"/>
        <v>Medium</v>
      </c>
    </row>
    <row r="1442" spans="1:19" x14ac:dyDescent="0.35">
      <c r="A1442" t="s">
        <v>777</v>
      </c>
      <c r="B1442">
        <v>41</v>
      </c>
      <c r="C1442" t="str">
        <f t="shared" si="88"/>
        <v>36-45</v>
      </c>
      <c r="D1442" t="s">
        <v>14</v>
      </c>
      <c r="E1442" t="s">
        <v>44</v>
      </c>
      <c r="G1442">
        <v>11</v>
      </c>
      <c r="H1442">
        <f>Table1[[#This Row],[total_orders]]*Table1[[#This Row],[avg_order_value]]</f>
        <v>0</v>
      </c>
      <c r="I1442">
        <v>76</v>
      </c>
      <c r="J1442">
        <v>0</v>
      </c>
      <c r="K1442" t="s">
        <v>29</v>
      </c>
      <c r="L1442">
        <v>16.899999999999999</v>
      </c>
      <c r="M1442" t="str">
        <f t="shared" si="89"/>
        <v>Low</v>
      </c>
      <c r="N1442" s="1">
        <v>44167</v>
      </c>
      <c r="O1442" s="1" t="str">
        <f>IF(YEAR(Table1[[#This Row],[customer_since]])&gt;=2023, "New",IF(YEAR(Table1[[#This Row],[customer_since]])&gt;=2021, "Medium", "Long term"))</f>
        <v>Long term</v>
      </c>
      <c r="P1442">
        <v>66</v>
      </c>
      <c r="Q1442" t="str">
        <f t="shared" si="90"/>
        <v>Medium</v>
      </c>
      <c r="R1442">
        <v>0.28999999999999998</v>
      </c>
      <c r="S1442" t="str">
        <f t="shared" si="91"/>
        <v>Medium</v>
      </c>
    </row>
    <row r="1443" spans="1:19" x14ac:dyDescent="0.35">
      <c r="A1443" t="s">
        <v>2067</v>
      </c>
      <c r="B1443">
        <v>67</v>
      </c>
      <c r="C1443" t="str">
        <f t="shared" si="88"/>
        <v>66-69</v>
      </c>
      <c r="D1443" t="s">
        <v>21</v>
      </c>
      <c r="E1443" t="s">
        <v>37</v>
      </c>
      <c r="F1443">
        <v>142.19999999999999</v>
      </c>
      <c r="G1443">
        <v>10</v>
      </c>
      <c r="H1443">
        <f>Table1[[#This Row],[total_orders]]*Table1[[#This Row],[avg_order_value]]</f>
        <v>1422</v>
      </c>
      <c r="I1443">
        <v>282</v>
      </c>
      <c r="J1443">
        <v>0</v>
      </c>
      <c r="K1443" t="s">
        <v>40</v>
      </c>
      <c r="L1443">
        <v>67.8</v>
      </c>
      <c r="M1443" t="str">
        <f t="shared" si="89"/>
        <v>High</v>
      </c>
      <c r="N1443" s="1">
        <v>45458</v>
      </c>
      <c r="O1443" s="1" t="str">
        <f>IF(YEAR(Table1[[#This Row],[customer_since]])&gt;=2023, "New",IF(YEAR(Table1[[#This Row],[customer_since]])&gt;=2021, "Medium", "Long term"))</f>
        <v>New</v>
      </c>
      <c r="P1443">
        <v>38</v>
      </c>
      <c r="Q1443" t="str">
        <f t="shared" si="90"/>
        <v>Medium</v>
      </c>
      <c r="R1443">
        <v>0.35</v>
      </c>
      <c r="S1443" t="str">
        <f t="shared" si="91"/>
        <v>Medium</v>
      </c>
    </row>
    <row r="1444" spans="1:19" x14ac:dyDescent="0.35">
      <c r="A1444" t="s">
        <v>2067</v>
      </c>
      <c r="B1444">
        <v>30</v>
      </c>
      <c r="C1444" t="str">
        <f t="shared" si="88"/>
        <v>26-35</v>
      </c>
      <c r="D1444" t="s">
        <v>25</v>
      </c>
      <c r="E1444" t="s">
        <v>18</v>
      </c>
      <c r="F1444">
        <v>162.74</v>
      </c>
      <c r="G1444">
        <v>12</v>
      </c>
      <c r="H1444">
        <f>Table1[[#This Row],[total_orders]]*Table1[[#This Row],[avg_order_value]]</f>
        <v>1952.88</v>
      </c>
      <c r="I1444">
        <v>97</v>
      </c>
      <c r="J1444">
        <v>0</v>
      </c>
      <c r="K1444" t="s">
        <v>16</v>
      </c>
      <c r="L1444">
        <v>31.8</v>
      </c>
      <c r="M1444" t="str">
        <f t="shared" si="89"/>
        <v>Medium</v>
      </c>
      <c r="N1444" s="1">
        <v>44494</v>
      </c>
      <c r="O1444" s="1" t="str">
        <f>IF(YEAR(Table1[[#This Row],[customer_since]])&gt;=2023, "New",IF(YEAR(Table1[[#This Row],[customer_since]])&gt;=2021, "Medium", "Long term"))</f>
        <v>Medium</v>
      </c>
      <c r="P1444">
        <v>51</v>
      </c>
      <c r="Q1444" t="str">
        <f t="shared" si="90"/>
        <v>Medium</v>
      </c>
      <c r="R1444">
        <v>0.23</v>
      </c>
      <c r="S1444" t="str">
        <f t="shared" si="91"/>
        <v>Medium</v>
      </c>
    </row>
    <row r="1445" spans="1:19" x14ac:dyDescent="0.35">
      <c r="A1445" t="s">
        <v>713</v>
      </c>
      <c r="B1445">
        <v>34</v>
      </c>
      <c r="C1445" t="str">
        <f t="shared" si="88"/>
        <v>26-35</v>
      </c>
      <c r="D1445" t="s">
        <v>21</v>
      </c>
      <c r="E1445" t="s">
        <v>44</v>
      </c>
      <c r="F1445">
        <v>99.45</v>
      </c>
      <c r="G1445">
        <v>8</v>
      </c>
      <c r="H1445">
        <f>Table1[[#This Row],[total_orders]]*Table1[[#This Row],[avg_order_value]]</f>
        <v>795.6</v>
      </c>
      <c r="I1445">
        <v>343</v>
      </c>
      <c r="J1445">
        <v>0</v>
      </c>
      <c r="K1445" t="s">
        <v>29</v>
      </c>
      <c r="L1445">
        <v>97.5</v>
      </c>
      <c r="M1445" t="str">
        <f t="shared" si="89"/>
        <v>High</v>
      </c>
      <c r="N1445" s="1">
        <v>44331</v>
      </c>
      <c r="O1445" s="1" t="str">
        <f>IF(YEAR(Table1[[#This Row],[customer_since]])&gt;=2023, "New",IF(YEAR(Table1[[#This Row],[customer_since]])&gt;=2021, "Medium", "Long term"))</f>
        <v>Medium</v>
      </c>
      <c r="P1445">
        <v>8</v>
      </c>
      <c r="Q1445" t="str">
        <f t="shared" si="90"/>
        <v>Low</v>
      </c>
      <c r="R1445">
        <v>0.64</v>
      </c>
      <c r="S1445" t="str">
        <f t="shared" si="91"/>
        <v>High</v>
      </c>
    </row>
    <row r="1446" spans="1:19" x14ac:dyDescent="0.35">
      <c r="A1446" t="s">
        <v>2911</v>
      </c>
      <c r="B1446">
        <v>71</v>
      </c>
      <c r="C1446" t="str">
        <f t="shared" si="88"/>
        <v>66-69</v>
      </c>
      <c r="D1446" t="s">
        <v>14</v>
      </c>
      <c r="E1446" t="s">
        <v>26</v>
      </c>
      <c r="F1446">
        <v>90.38</v>
      </c>
      <c r="G1446">
        <v>9</v>
      </c>
      <c r="H1446">
        <f>Table1[[#This Row],[total_orders]]*Table1[[#This Row],[avg_order_value]]</f>
        <v>813.42</v>
      </c>
      <c r="I1446">
        <v>169</v>
      </c>
      <c r="J1446">
        <v>0</v>
      </c>
      <c r="K1446" t="s">
        <v>40</v>
      </c>
      <c r="L1446">
        <v>91.3</v>
      </c>
      <c r="M1446" t="str">
        <f t="shared" si="89"/>
        <v>High</v>
      </c>
      <c r="N1446" s="1">
        <v>45053</v>
      </c>
      <c r="O1446" s="1" t="str">
        <f>IF(YEAR(Table1[[#This Row],[customer_since]])&gt;=2023, "New",IF(YEAR(Table1[[#This Row],[customer_since]])&gt;=2021, "Medium", "Long term"))</f>
        <v>New</v>
      </c>
      <c r="P1446">
        <v>50</v>
      </c>
      <c r="Q1446" t="str">
        <f t="shared" si="90"/>
        <v>Medium</v>
      </c>
      <c r="R1446">
        <v>0.05</v>
      </c>
      <c r="S1446" t="str">
        <f t="shared" si="91"/>
        <v>Low</v>
      </c>
    </row>
    <row r="1447" spans="1:19" x14ac:dyDescent="0.35">
      <c r="A1447" t="s">
        <v>2127</v>
      </c>
      <c r="B1447">
        <v>52</v>
      </c>
      <c r="C1447" t="str">
        <f t="shared" si="88"/>
        <v>46-55</v>
      </c>
      <c r="D1447" t="s">
        <v>14</v>
      </c>
      <c r="E1447" t="s">
        <v>37</v>
      </c>
      <c r="F1447">
        <v>35.729999999999997</v>
      </c>
      <c r="G1447">
        <v>11</v>
      </c>
      <c r="H1447">
        <f>Table1[[#This Row],[total_orders]]*Table1[[#This Row],[avg_order_value]]</f>
        <v>393.03</v>
      </c>
      <c r="I1447">
        <v>37</v>
      </c>
      <c r="J1447">
        <v>0</v>
      </c>
      <c r="K1447" t="s">
        <v>29</v>
      </c>
      <c r="L1447">
        <v>42.6</v>
      </c>
      <c r="M1447" t="str">
        <f t="shared" si="89"/>
        <v>Medium</v>
      </c>
      <c r="N1447" s="1">
        <v>44048</v>
      </c>
      <c r="O1447" s="1" t="str">
        <f>IF(YEAR(Table1[[#This Row],[customer_since]])&gt;=2023, "New",IF(YEAR(Table1[[#This Row],[customer_since]])&gt;=2021, "Medium", "Long term"))</f>
        <v>Long term</v>
      </c>
      <c r="P1447">
        <v>33</v>
      </c>
      <c r="Q1447" t="str">
        <f t="shared" si="90"/>
        <v>Low</v>
      </c>
      <c r="R1447">
        <v>0.09</v>
      </c>
      <c r="S1447" t="str">
        <f t="shared" si="91"/>
        <v>Low</v>
      </c>
    </row>
    <row r="1448" spans="1:19" x14ac:dyDescent="0.35">
      <c r="A1448" t="s">
        <v>2127</v>
      </c>
      <c r="B1448">
        <v>54</v>
      </c>
      <c r="C1448" t="str">
        <f t="shared" si="88"/>
        <v>46-55</v>
      </c>
      <c r="D1448" t="s">
        <v>21</v>
      </c>
      <c r="E1448" t="s">
        <v>18</v>
      </c>
      <c r="F1448">
        <v>128.02000000000001</v>
      </c>
      <c r="G1448">
        <v>9</v>
      </c>
      <c r="H1448">
        <f>Table1[[#This Row],[total_orders]]*Table1[[#This Row],[avg_order_value]]</f>
        <v>1152.18</v>
      </c>
      <c r="I1448">
        <v>82</v>
      </c>
      <c r="J1448">
        <v>0</v>
      </c>
      <c r="K1448" t="s">
        <v>19</v>
      </c>
      <c r="L1448">
        <v>0</v>
      </c>
      <c r="M1448" t="str">
        <f t="shared" si="89"/>
        <v>Low</v>
      </c>
      <c r="N1448" s="1">
        <v>45093</v>
      </c>
      <c r="O1448" s="1" t="str">
        <f>IF(YEAR(Table1[[#This Row],[customer_since]])&gt;=2023, "New",IF(YEAR(Table1[[#This Row],[customer_since]])&gt;=2021, "Medium", "Long term"))</f>
        <v>New</v>
      </c>
      <c r="P1448">
        <v>79</v>
      </c>
      <c r="Q1448" t="str">
        <f t="shared" si="90"/>
        <v>High</v>
      </c>
      <c r="R1448">
        <v>0.02</v>
      </c>
      <c r="S1448" t="str">
        <f t="shared" si="91"/>
        <v>Low</v>
      </c>
    </row>
    <row r="1449" spans="1:19" x14ac:dyDescent="0.35">
      <c r="A1449" t="s">
        <v>3821</v>
      </c>
      <c r="B1449">
        <v>25</v>
      </c>
      <c r="C1449" t="str">
        <f t="shared" si="88"/>
        <v>18-25</v>
      </c>
      <c r="D1449" t="s">
        <v>21</v>
      </c>
      <c r="E1449" t="s">
        <v>26</v>
      </c>
      <c r="F1449">
        <v>99.97</v>
      </c>
      <c r="G1449">
        <v>5</v>
      </c>
      <c r="H1449">
        <f>Table1[[#This Row],[total_orders]]*Table1[[#This Row],[avg_order_value]]</f>
        <v>499.85</v>
      </c>
      <c r="I1449">
        <v>265</v>
      </c>
      <c r="J1449">
        <v>0</v>
      </c>
      <c r="K1449" t="s">
        <v>40</v>
      </c>
      <c r="L1449">
        <v>10.4</v>
      </c>
      <c r="M1449" t="str">
        <f t="shared" si="89"/>
        <v>Low</v>
      </c>
      <c r="N1449" s="1">
        <v>45112</v>
      </c>
      <c r="O1449" s="1" t="str">
        <f>IF(YEAR(Table1[[#This Row],[customer_since]])&gt;=2023, "New",IF(YEAR(Table1[[#This Row],[customer_since]])&gt;=2021, "Medium", "Long term"))</f>
        <v>New</v>
      </c>
      <c r="P1449">
        <v>90</v>
      </c>
      <c r="Q1449" t="str">
        <f t="shared" si="90"/>
        <v>High</v>
      </c>
      <c r="R1449">
        <v>0.28000000000000003</v>
      </c>
      <c r="S1449" t="str">
        <f t="shared" si="91"/>
        <v>Medium</v>
      </c>
    </row>
    <row r="1450" spans="1:19" x14ac:dyDescent="0.35">
      <c r="A1450" t="s">
        <v>1033</v>
      </c>
      <c r="B1450">
        <v>36</v>
      </c>
      <c r="C1450" t="str">
        <f t="shared" si="88"/>
        <v>36-45</v>
      </c>
      <c r="D1450" t="s">
        <v>14</v>
      </c>
      <c r="E1450" t="s">
        <v>28</v>
      </c>
      <c r="F1450">
        <v>220.53</v>
      </c>
      <c r="G1450">
        <v>15</v>
      </c>
      <c r="H1450">
        <f>Table1[[#This Row],[total_orders]]*Table1[[#This Row],[avg_order_value]]</f>
        <v>3307.95</v>
      </c>
      <c r="I1450">
        <v>324</v>
      </c>
      <c r="J1450">
        <v>0</v>
      </c>
      <c r="K1450" t="s">
        <v>16</v>
      </c>
      <c r="L1450">
        <v>60.5</v>
      </c>
      <c r="M1450" t="str">
        <f t="shared" si="89"/>
        <v>High</v>
      </c>
      <c r="N1450" s="1">
        <v>44844</v>
      </c>
      <c r="O1450" s="1" t="str">
        <f>IF(YEAR(Table1[[#This Row],[customer_since]])&gt;=2023, "New",IF(YEAR(Table1[[#This Row],[customer_since]])&gt;=2021, "Medium", "Long term"))</f>
        <v>Medium</v>
      </c>
      <c r="P1450">
        <v>37</v>
      </c>
      <c r="Q1450" t="str">
        <f t="shared" si="90"/>
        <v>Medium</v>
      </c>
      <c r="R1450">
        <v>0.38</v>
      </c>
      <c r="S1450" t="str">
        <f t="shared" si="91"/>
        <v>Medium</v>
      </c>
    </row>
    <row r="1451" spans="1:19" x14ac:dyDescent="0.35">
      <c r="A1451" t="s">
        <v>2799</v>
      </c>
      <c r="B1451">
        <v>52</v>
      </c>
      <c r="C1451" t="str">
        <f t="shared" si="88"/>
        <v>46-55</v>
      </c>
      <c r="D1451" t="s">
        <v>14</v>
      </c>
      <c r="E1451" t="s">
        <v>18</v>
      </c>
      <c r="F1451">
        <v>135.63</v>
      </c>
      <c r="G1451">
        <v>10</v>
      </c>
      <c r="H1451">
        <f>Table1[[#This Row],[total_orders]]*Table1[[#This Row],[avg_order_value]]</f>
        <v>1356.3</v>
      </c>
      <c r="I1451">
        <v>181</v>
      </c>
      <c r="J1451">
        <v>0</v>
      </c>
      <c r="K1451" t="s">
        <v>40</v>
      </c>
      <c r="L1451">
        <v>51</v>
      </c>
      <c r="M1451" t="str">
        <f t="shared" si="89"/>
        <v>High</v>
      </c>
      <c r="N1451" s="1">
        <v>44785</v>
      </c>
      <c r="O1451" s="1" t="str">
        <f>IF(YEAR(Table1[[#This Row],[customer_since]])&gt;=2023, "New",IF(YEAR(Table1[[#This Row],[customer_since]])&gt;=2021, "Medium", "Long term"))</f>
        <v>Medium</v>
      </c>
      <c r="P1451">
        <v>11</v>
      </c>
      <c r="Q1451" t="str">
        <f t="shared" si="90"/>
        <v>Low</v>
      </c>
      <c r="R1451">
        <v>0.05</v>
      </c>
      <c r="S1451" t="str">
        <f t="shared" si="91"/>
        <v>Low</v>
      </c>
    </row>
    <row r="1452" spans="1:19" x14ac:dyDescent="0.35">
      <c r="A1452" t="s">
        <v>1248</v>
      </c>
      <c r="B1452">
        <v>44</v>
      </c>
      <c r="C1452" t="str">
        <f t="shared" si="88"/>
        <v>36-45</v>
      </c>
      <c r="D1452" t="s">
        <v>14</v>
      </c>
      <c r="E1452" t="s">
        <v>18</v>
      </c>
      <c r="F1452">
        <v>89.64</v>
      </c>
      <c r="G1452">
        <v>8</v>
      </c>
      <c r="H1452">
        <f>Table1[[#This Row],[total_orders]]*Table1[[#This Row],[avg_order_value]]</f>
        <v>717.12</v>
      </c>
      <c r="I1452">
        <v>4</v>
      </c>
      <c r="J1452">
        <v>0</v>
      </c>
      <c r="K1452" t="s">
        <v>23</v>
      </c>
      <c r="L1452">
        <v>88.1</v>
      </c>
      <c r="M1452" t="str">
        <f t="shared" si="89"/>
        <v>High</v>
      </c>
      <c r="N1452" s="1">
        <v>44829</v>
      </c>
      <c r="O1452" s="1" t="str">
        <f>IF(YEAR(Table1[[#This Row],[customer_since]])&gt;=2023, "New",IF(YEAR(Table1[[#This Row],[customer_since]])&gt;=2021, "Medium", "Long term"))</f>
        <v>Medium</v>
      </c>
      <c r="P1452">
        <v>99</v>
      </c>
      <c r="Q1452" t="str">
        <f t="shared" si="90"/>
        <v>High</v>
      </c>
      <c r="R1452">
        <v>0.27</v>
      </c>
      <c r="S1452" t="str">
        <f t="shared" si="91"/>
        <v>Medium</v>
      </c>
    </row>
    <row r="1453" spans="1:19" x14ac:dyDescent="0.35">
      <c r="A1453" t="s">
        <v>1248</v>
      </c>
      <c r="B1453">
        <v>70</v>
      </c>
      <c r="C1453" t="str">
        <f t="shared" si="88"/>
        <v>66-69</v>
      </c>
      <c r="D1453" t="s">
        <v>14</v>
      </c>
      <c r="E1453" t="s">
        <v>22</v>
      </c>
      <c r="F1453">
        <v>199.01</v>
      </c>
      <c r="G1453">
        <v>8</v>
      </c>
      <c r="H1453">
        <f>Table1[[#This Row],[total_orders]]*Table1[[#This Row],[avg_order_value]]</f>
        <v>1592.08</v>
      </c>
      <c r="I1453">
        <v>132</v>
      </c>
      <c r="J1453">
        <v>0</v>
      </c>
      <c r="K1453" t="s">
        <v>29</v>
      </c>
      <c r="L1453">
        <v>4.3</v>
      </c>
      <c r="M1453" t="str">
        <f t="shared" si="89"/>
        <v>Low</v>
      </c>
      <c r="N1453" s="1">
        <v>45811</v>
      </c>
      <c r="O1453" s="1" t="str">
        <f>IF(YEAR(Table1[[#This Row],[customer_since]])&gt;=2023, "New",IF(YEAR(Table1[[#This Row],[customer_since]])&gt;=2021, "Medium", "Long term"))</f>
        <v>New</v>
      </c>
      <c r="P1453">
        <v>10</v>
      </c>
      <c r="Q1453" t="str">
        <f t="shared" si="90"/>
        <v>Low</v>
      </c>
      <c r="R1453">
        <v>0.13</v>
      </c>
      <c r="S1453" t="str">
        <f t="shared" si="91"/>
        <v>Low</v>
      </c>
    </row>
    <row r="1454" spans="1:19" x14ac:dyDescent="0.35">
      <c r="A1454" t="s">
        <v>2271</v>
      </c>
      <c r="B1454">
        <v>20</v>
      </c>
      <c r="C1454" t="str">
        <f t="shared" si="88"/>
        <v>18-25</v>
      </c>
      <c r="D1454" t="s">
        <v>21</v>
      </c>
      <c r="E1454" t="s">
        <v>18</v>
      </c>
      <c r="F1454">
        <v>236.08</v>
      </c>
      <c r="G1454">
        <v>6</v>
      </c>
      <c r="H1454">
        <f>Table1[[#This Row],[total_orders]]*Table1[[#This Row],[avg_order_value]]</f>
        <v>1416.48</v>
      </c>
      <c r="I1454">
        <v>71</v>
      </c>
      <c r="J1454">
        <v>0</v>
      </c>
      <c r="K1454" t="s">
        <v>19</v>
      </c>
      <c r="L1454">
        <v>64.8</v>
      </c>
      <c r="M1454" t="str">
        <f t="shared" si="89"/>
        <v>High</v>
      </c>
      <c r="N1454" s="1">
        <v>45545</v>
      </c>
      <c r="O1454" s="1" t="str">
        <f>IF(YEAR(Table1[[#This Row],[customer_since]])&gt;=2023, "New",IF(YEAR(Table1[[#This Row],[customer_since]])&gt;=2021, "Medium", "Long term"))</f>
        <v>New</v>
      </c>
      <c r="P1454">
        <v>99</v>
      </c>
      <c r="Q1454" t="str">
        <f t="shared" si="90"/>
        <v>High</v>
      </c>
      <c r="R1454">
        <v>7.0000000000000007E-2</v>
      </c>
      <c r="S1454" t="str">
        <f t="shared" si="91"/>
        <v>Low</v>
      </c>
    </row>
    <row r="1455" spans="1:19" x14ac:dyDescent="0.35">
      <c r="A1455" t="s">
        <v>2271</v>
      </c>
      <c r="B1455">
        <v>43</v>
      </c>
      <c r="C1455" t="str">
        <f t="shared" si="88"/>
        <v>36-45</v>
      </c>
      <c r="D1455" t="s">
        <v>21</v>
      </c>
      <c r="E1455" t="s">
        <v>22</v>
      </c>
      <c r="G1455">
        <v>8</v>
      </c>
      <c r="H1455">
        <f>Table1[[#This Row],[total_orders]]*Table1[[#This Row],[avg_order_value]]</f>
        <v>0</v>
      </c>
      <c r="I1455">
        <v>29</v>
      </c>
      <c r="J1455">
        <v>0</v>
      </c>
      <c r="K1455" t="s">
        <v>19</v>
      </c>
      <c r="L1455">
        <v>31</v>
      </c>
      <c r="M1455" t="str">
        <f t="shared" si="89"/>
        <v>Medium</v>
      </c>
      <c r="N1455" s="1">
        <v>44726</v>
      </c>
      <c r="O1455" s="1" t="str">
        <f>IF(YEAR(Table1[[#This Row],[customer_since]])&gt;=2023, "New",IF(YEAR(Table1[[#This Row],[customer_since]])&gt;=2021, "Medium", "Long term"))</f>
        <v>Medium</v>
      </c>
      <c r="P1455">
        <v>21</v>
      </c>
      <c r="Q1455" t="str">
        <f t="shared" si="90"/>
        <v>Low</v>
      </c>
      <c r="R1455">
        <v>7.0000000000000007E-2</v>
      </c>
      <c r="S1455" t="str">
        <f t="shared" si="91"/>
        <v>Low</v>
      </c>
    </row>
    <row r="1456" spans="1:19" x14ac:dyDescent="0.35">
      <c r="A1456" t="s">
        <v>2271</v>
      </c>
      <c r="B1456">
        <v>50</v>
      </c>
      <c r="C1456" t="str">
        <f t="shared" si="88"/>
        <v>46-55</v>
      </c>
      <c r="D1456" t="s">
        <v>14</v>
      </c>
      <c r="E1456" t="s">
        <v>26</v>
      </c>
      <c r="F1456">
        <v>130.16999999999999</v>
      </c>
      <c r="G1456">
        <v>14</v>
      </c>
      <c r="H1456">
        <f>Table1[[#This Row],[total_orders]]*Table1[[#This Row],[avg_order_value]]</f>
        <v>1822.3799999999999</v>
      </c>
      <c r="I1456">
        <v>61</v>
      </c>
      <c r="J1456">
        <v>0</v>
      </c>
      <c r="K1456" t="s">
        <v>29</v>
      </c>
      <c r="L1456">
        <v>33.9</v>
      </c>
      <c r="M1456" t="str">
        <f t="shared" si="89"/>
        <v>Medium</v>
      </c>
      <c r="N1456" s="1">
        <v>44743</v>
      </c>
      <c r="O1456" s="1" t="str">
        <f>IF(YEAR(Table1[[#This Row],[customer_since]])&gt;=2023, "New",IF(YEAR(Table1[[#This Row],[customer_since]])&gt;=2021, "Medium", "Long term"))</f>
        <v>Medium</v>
      </c>
      <c r="P1456">
        <v>8</v>
      </c>
      <c r="Q1456" t="str">
        <f t="shared" si="90"/>
        <v>Low</v>
      </c>
      <c r="R1456">
        <v>0.18</v>
      </c>
      <c r="S1456" t="str">
        <f t="shared" si="91"/>
        <v>Low</v>
      </c>
    </row>
    <row r="1457" spans="1:19" x14ac:dyDescent="0.35">
      <c r="A1457" t="s">
        <v>2965</v>
      </c>
      <c r="B1457">
        <v>25</v>
      </c>
      <c r="C1457" t="str">
        <f t="shared" si="88"/>
        <v>18-25</v>
      </c>
      <c r="D1457" t="s">
        <v>14</v>
      </c>
      <c r="E1457" t="s">
        <v>18</v>
      </c>
      <c r="F1457">
        <v>30.49</v>
      </c>
      <c r="G1457">
        <v>14</v>
      </c>
      <c r="H1457">
        <f>Table1[[#This Row],[total_orders]]*Table1[[#This Row],[avg_order_value]]</f>
        <v>426.85999999999996</v>
      </c>
      <c r="I1457">
        <v>98</v>
      </c>
      <c r="J1457">
        <v>0</v>
      </c>
      <c r="K1457" t="s">
        <v>16</v>
      </c>
      <c r="L1457">
        <v>53.7</v>
      </c>
      <c r="M1457" t="str">
        <f t="shared" si="89"/>
        <v>High</v>
      </c>
      <c r="N1457" s="1">
        <v>44128</v>
      </c>
      <c r="O1457" s="1" t="str">
        <f>IF(YEAR(Table1[[#This Row],[customer_since]])&gt;=2023, "New",IF(YEAR(Table1[[#This Row],[customer_since]])&gt;=2021, "Medium", "Long term"))</f>
        <v>Long term</v>
      </c>
      <c r="P1457">
        <v>29</v>
      </c>
      <c r="Q1457" t="str">
        <f t="shared" si="90"/>
        <v>Low</v>
      </c>
      <c r="R1457">
        <v>0.45</v>
      </c>
      <c r="S1457" t="str">
        <f t="shared" si="91"/>
        <v>Medium</v>
      </c>
    </row>
    <row r="1458" spans="1:19" x14ac:dyDescent="0.35">
      <c r="A1458" t="s">
        <v>1944</v>
      </c>
      <c r="B1458">
        <v>33</v>
      </c>
      <c r="C1458" t="str">
        <f t="shared" si="88"/>
        <v>26-35</v>
      </c>
      <c r="D1458" t="s">
        <v>14</v>
      </c>
      <c r="E1458" t="s">
        <v>22</v>
      </c>
      <c r="F1458">
        <v>235.87</v>
      </c>
      <c r="G1458">
        <v>9</v>
      </c>
      <c r="H1458">
        <f>Table1[[#This Row],[total_orders]]*Table1[[#This Row],[avg_order_value]]</f>
        <v>2122.83</v>
      </c>
      <c r="I1458">
        <v>68</v>
      </c>
      <c r="J1458">
        <v>0</v>
      </c>
      <c r="K1458" t="s">
        <v>16</v>
      </c>
      <c r="L1458">
        <v>50.5</v>
      </c>
      <c r="M1458" t="str">
        <f t="shared" si="89"/>
        <v>High</v>
      </c>
      <c r="N1458" s="1">
        <v>45744</v>
      </c>
      <c r="O1458" s="1" t="str">
        <f>IF(YEAR(Table1[[#This Row],[customer_since]])&gt;=2023, "New",IF(YEAR(Table1[[#This Row],[customer_since]])&gt;=2021, "Medium", "Long term"))</f>
        <v>New</v>
      </c>
      <c r="P1458">
        <v>43</v>
      </c>
      <c r="Q1458" t="str">
        <f t="shared" si="90"/>
        <v>Medium</v>
      </c>
      <c r="R1458">
        <v>0.38</v>
      </c>
      <c r="S1458" t="str">
        <f t="shared" si="91"/>
        <v>Medium</v>
      </c>
    </row>
    <row r="1459" spans="1:19" x14ac:dyDescent="0.35">
      <c r="A1459" t="s">
        <v>1944</v>
      </c>
      <c r="B1459">
        <v>55</v>
      </c>
      <c r="C1459" t="str">
        <f t="shared" si="88"/>
        <v>46-55</v>
      </c>
      <c r="D1459" t="s">
        <v>21</v>
      </c>
      <c r="E1459" t="s">
        <v>37</v>
      </c>
      <c r="F1459">
        <v>328.61</v>
      </c>
      <c r="G1459">
        <v>7</v>
      </c>
      <c r="H1459">
        <f>Table1[[#This Row],[total_orders]]*Table1[[#This Row],[avg_order_value]]</f>
        <v>2300.27</v>
      </c>
      <c r="I1459">
        <v>57</v>
      </c>
      <c r="J1459">
        <v>0</v>
      </c>
      <c r="K1459" t="s">
        <v>16</v>
      </c>
      <c r="L1459">
        <v>66.099999999999994</v>
      </c>
      <c r="M1459" t="str">
        <f t="shared" si="89"/>
        <v>High</v>
      </c>
      <c r="N1459" s="1">
        <v>44296</v>
      </c>
      <c r="O1459" s="1" t="str">
        <f>IF(YEAR(Table1[[#This Row],[customer_since]])&gt;=2023, "New",IF(YEAR(Table1[[#This Row],[customer_since]])&gt;=2021, "Medium", "Long term"))</f>
        <v>Medium</v>
      </c>
      <c r="P1459">
        <v>4</v>
      </c>
      <c r="Q1459" t="str">
        <f t="shared" si="90"/>
        <v>Low</v>
      </c>
      <c r="R1459">
        <v>0.1</v>
      </c>
      <c r="S1459" t="str">
        <f t="shared" si="91"/>
        <v>Low</v>
      </c>
    </row>
    <row r="1460" spans="1:19" x14ac:dyDescent="0.35">
      <c r="A1460" t="s">
        <v>72</v>
      </c>
      <c r="B1460">
        <v>56</v>
      </c>
      <c r="C1460" t="str">
        <f t="shared" si="88"/>
        <v>55-65</v>
      </c>
      <c r="D1460" t="s">
        <v>14</v>
      </c>
      <c r="E1460" t="s">
        <v>52</v>
      </c>
      <c r="F1460">
        <v>53.17</v>
      </c>
      <c r="G1460">
        <v>5</v>
      </c>
      <c r="H1460">
        <f>Table1[[#This Row],[total_orders]]*Table1[[#This Row],[avg_order_value]]</f>
        <v>265.85000000000002</v>
      </c>
      <c r="I1460">
        <v>237</v>
      </c>
      <c r="J1460">
        <v>0</v>
      </c>
      <c r="K1460" t="s">
        <v>23</v>
      </c>
      <c r="L1460">
        <v>65.2</v>
      </c>
      <c r="M1460" t="str">
        <f t="shared" si="89"/>
        <v>High</v>
      </c>
      <c r="N1460" s="1">
        <v>45023</v>
      </c>
      <c r="O1460" s="1" t="str">
        <f>IF(YEAR(Table1[[#This Row],[customer_since]])&gt;=2023, "New",IF(YEAR(Table1[[#This Row],[customer_since]])&gt;=2021, "Medium", "Long term"))</f>
        <v>New</v>
      </c>
      <c r="P1460">
        <v>51</v>
      </c>
      <c r="Q1460" t="str">
        <f t="shared" si="90"/>
        <v>Medium</v>
      </c>
      <c r="R1460">
        <v>0.09</v>
      </c>
      <c r="S1460" t="str">
        <f t="shared" si="91"/>
        <v>Low</v>
      </c>
    </row>
    <row r="1461" spans="1:19" x14ac:dyDescent="0.35">
      <c r="A1461" t="s">
        <v>3140</v>
      </c>
      <c r="B1461">
        <v>53</v>
      </c>
      <c r="C1461" t="str">
        <f t="shared" si="88"/>
        <v>46-55</v>
      </c>
      <c r="D1461" t="s">
        <v>21</v>
      </c>
      <c r="E1461" t="s">
        <v>28</v>
      </c>
      <c r="F1461">
        <v>149.75</v>
      </c>
      <c r="G1461">
        <v>9</v>
      </c>
      <c r="H1461">
        <f>Table1[[#This Row],[total_orders]]*Table1[[#This Row],[avg_order_value]]</f>
        <v>1347.75</v>
      </c>
      <c r="I1461">
        <v>234</v>
      </c>
      <c r="J1461">
        <v>0</v>
      </c>
      <c r="K1461" t="s">
        <v>29</v>
      </c>
      <c r="L1461">
        <v>64.8</v>
      </c>
      <c r="M1461" t="str">
        <f t="shared" si="89"/>
        <v>High</v>
      </c>
      <c r="N1461" s="1">
        <v>45652</v>
      </c>
      <c r="O1461" s="1" t="str">
        <f>IF(YEAR(Table1[[#This Row],[customer_since]])&gt;=2023, "New",IF(YEAR(Table1[[#This Row],[customer_since]])&gt;=2021, "Medium", "Long term"))</f>
        <v>New</v>
      </c>
      <c r="P1461">
        <v>24</v>
      </c>
      <c r="Q1461" t="str">
        <f t="shared" si="90"/>
        <v>Low</v>
      </c>
      <c r="R1461">
        <v>0.26</v>
      </c>
      <c r="S1461" t="str">
        <f t="shared" si="91"/>
        <v>Medium</v>
      </c>
    </row>
    <row r="1462" spans="1:19" x14ac:dyDescent="0.35">
      <c r="A1462" t="s">
        <v>2997</v>
      </c>
      <c r="B1462">
        <v>67</v>
      </c>
      <c r="C1462" t="str">
        <f t="shared" si="88"/>
        <v>66-69</v>
      </c>
      <c r="D1462" t="s">
        <v>21</v>
      </c>
      <c r="E1462" t="s">
        <v>52</v>
      </c>
      <c r="F1462">
        <v>199.79</v>
      </c>
      <c r="G1462">
        <v>8</v>
      </c>
      <c r="H1462">
        <f>Table1[[#This Row],[total_orders]]*Table1[[#This Row],[avg_order_value]]</f>
        <v>1598.32</v>
      </c>
      <c r="I1462">
        <v>27</v>
      </c>
      <c r="J1462">
        <v>0</v>
      </c>
      <c r="K1462" t="s">
        <v>19</v>
      </c>
      <c r="L1462">
        <v>54.8</v>
      </c>
      <c r="M1462" t="str">
        <f t="shared" si="89"/>
        <v>High</v>
      </c>
      <c r="N1462" s="1">
        <v>45309</v>
      </c>
      <c r="O1462" s="1" t="str">
        <f>IF(YEAR(Table1[[#This Row],[customer_since]])&gt;=2023, "New",IF(YEAR(Table1[[#This Row],[customer_since]])&gt;=2021, "Medium", "Long term"))</f>
        <v>New</v>
      </c>
      <c r="P1462">
        <v>45</v>
      </c>
      <c r="Q1462" t="str">
        <f t="shared" si="90"/>
        <v>Medium</v>
      </c>
      <c r="R1462">
        <v>0.08</v>
      </c>
      <c r="S1462" t="str">
        <f t="shared" si="91"/>
        <v>Low</v>
      </c>
    </row>
    <row r="1463" spans="1:19" x14ac:dyDescent="0.35">
      <c r="A1463" t="s">
        <v>2997</v>
      </c>
      <c r="B1463">
        <v>19</v>
      </c>
      <c r="C1463" t="str">
        <f t="shared" si="88"/>
        <v>18-25</v>
      </c>
      <c r="D1463" t="s">
        <v>21</v>
      </c>
      <c r="E1463" t="s">
        <v>35</v>
      </c>
      <c r="F1463">
        <v>20.7</v>
      </c>
      <c r="G1463">
        <v>14</v>
      </c>
      <c r="H1463">
        <f>Table1[[#This Row],[total_orders]]*Table1[[#This Row],[avg_order_value]]</f>
        <v>289.8</v>
      </c>
      <c r="I1463">
        <v>80</v>
      </c>
      <c r="J1463">
        <v>0</v>
      </c>
      <c r="K1463" t="s">
        <v>16</v>
      </c>
      <c r="L1463">
        <v>71.7</v>
      </c>
      <c r="M1463" t="str">
        <f t="shared" si="89"/>
        <v>High</v>
      </c>
      <c r="N1463" s="1">
        <v>45513</v>
      </c>
      <c r="O1463" s="1" t="str">
        <f>IF(YEAR(Table1[[#This Row],[customer_since]])&gt;=2023, "New",IF(YEAR(Table1[[#This Row],[customer_since]])&gt;=2021, "Medium", "Long term"))</f>
        <v>New</v>
      </c>
      <c r="P1463">
        <v>2</v>
      </c>
      <c r="Q1463" t="str">
        <f t="shared" si="90"/>
        <v>Low</v>
      </c>
      <c r="R1463">
        <v>0.08</v>
      </c>
      <c r="S1463" t="str">
        <f t="shared" si="91"/>
        <v>Low</v>
      </c>
    </row>
    <row r="1464" spans="1:19" x14ac:dyDescent="0.35">
      <c r="A1464" t="s">
        <v>2455</v>
      </c>
      <c r="B1464">
        <v>56</v>
      </c>
      <c r="C1464" t="str">
        <f t="shared" si="88"/>
        <v>55-65</v>
      </c>
      <c r="D1464" t="s">
        <v>21</v>
      </c>
      <c r="E1464" t="s">
        <v>28</v>
      </c>
      <c r="F1464">
        <v>245.28</v>
      </c>
      <c r="G1464">
        <v>9</v>
      </c>
      <c r="H1464">
        <f>Table1[[#This Row],[total_orders]]*Table1[[#This Row],[avg_order_value]]</f>
        <v>2207.52</v>
      </c>
      <c r="I1464">
        <v>164</v>
      </c>
      <c r="J1464">
        <v>0</v>
      </c>
      <c r="K1464" t="s">
        <v>16</v>
      </c>
      <c r="L1464">
        <v>29.6</v>
      </c>
      <c r="M1464" t="str">
        <f t="shared" si="89"/>
        <v>Medium</v>
      </c>
      <c r="N1464" s="1">
        <v>44978</v>
      </c>
      <c r="O1464" s="1" t="str">
        <f>IF(YEAR(Table1[[#This Row],[customer_since]])&gt;=2023, "New",IF(YEAR(Table1[[#This Row],[customer_since]])&gt;=2021, "Medium", "Long term"))</f>
        <v>New</v>
      </c>
      <c r="P1464">
        <v>12</v>
      </c>
      <c r="Q1464" t="str">
        <f t="shared" si="90"/>
        <v>Low</v>
      </c>
      <c r="R1464">
        <v>0.28999999999999998</v>
      </c>
      <c r="S1464" t="str">
        <f t="shared" si="91"/>
        <v>Medium</v>
      </c>
    </row>
    <row r="1465" spans="1:19" x14ac:dyDescent="0.35">
      <c r="A1465" t="s">
        <v>1179</v>
      </c>
      <c r="B1465">
        <v>60</v>
      </c>
      <c r="C1465" t="str">
        <f t="shared" si="88"/>
        <v>55-65</v>
      </c>
      <c r="D1465" t="s">
        <v>21</v>
      </c>
      <c r="E1465" t="s">
        <v>18</v>
      </c>
      <c r="F1465">
        <v>77.87</v>
      </c>
      <c r="G1465">
        <v>12</v>
      </c>
      <c r="H1465">
        <f>Table1[[#This Row],[total_orders]]*Table1[[#This Row],[avg_order_value]]</f>
        <v>934.44</v>
      </c>
      <c r="I1465">
        <v>282</v>
      </c>
      <c r="J1465">
        <v>0</v>
      </c>
      <c r="K1465" t="s">
        <v>16</v>
      </c>
      <c r="L1465">
        <v>6.2</v>
      </c>
      <c r="M1465" t="str">
        <f t="shared" si="89"/>
        <v>Low</v>
      </c>
      <c r="N1465" s="1">
        <v>45176</v>
      </c>
      <c r="O1465" s="1" t="str">
        <f>IF(YEAR(Table1[[#This Row],[customer_since]])&gt;=2023, "New",IF(YEAR(Table1[[#This Row],[customer_since]])&gt;=2021, "Medium", "Long term"))</f>
        <v>New</v>
      </c>
      <c r="P1465">
        <v>10</v>
      </c>
      <c r="Q1465" t="str">
        <f t="shared" si="90"/>
        <v>Low</v>
      </c>
      <c r="R1465">
        <v>0.75</v>
      </c>
      <c r="S1465" t="str">
        <f t="shared" si="91"/>
        <v>High</v>
      </c>
    </row>
    <row r="1466" spans="1:19" x14ac:dyDescent="0.35">
      <c r="A1466" t="s">
        <v>1893</v>
      </c>
      <c r="B1466">
        <v>63</v>
      </c>
      <c r="C1466" t="str">
        <f t="shared" si="88"/>
        <v>55-65</v>
      </c>
      <c r="D1466" t="s">
        <v>21</v>
      </c>
      <c r="E1466" t="s">
        <v>37</v>
      </c>
      <c r="F1466">
        <v>250.01</v>
      </c>
      <c r="G1466">
        <v>16</v>
      </c>
      <c r="H1466">
        <f>Table1[[#This Row],[total_orders]]*Table1[[#This Row],[avg_order_value]]</f>
        <v>4000.16</v>
      </c>
      <c r="I1466">
        <v>13</v>
      </c>
      <c r="J1466">
        <v>0</v>
      </c>
      <c r="K1466" t="s">
        <v>19</v>
      </c>
      <c r="L1466">
        <v>65.3</v>
      </c>
      <c r="M1466" t="str">
        <f t="shared" si="89"/>
        <v>High</v>
      </c>
      <c r="N1466" s="1">
        <v>45045</v>
      </c>
      <c r="O1466" s="1" t="str">
        <f>IF(YEAR(Table1[[#This Row],[customer_since]])&gt;=2023, "New",IF(YEAR(Table1[[#This Row],[customer_since]])&gt;=2021, "Medium", "Long term"))</f>
        <v>New</v>
      </c>
      <c r="P1466">
        <v>27</v>
      </c>
      <c r="Q1466" t="str">
        <f t="shared" si="90"/>
        <v>Low</v>
      </c>
      <c r="R1466">
        <v>0.28999999999999998</v>
      </c>
      <c r="S1466" t="str">
        <f t="shared" si="91"/>
        <v>Medium</v>
      </c>
    </row>
    <row r="1467" spans="1:19" x14ac:dyDescent="0.35">
      <c r="A1467" t="s">
        <v>822</v>
      </c>
      <c r="B1467">
        <v>68</v>
      </c>
      <c r="C1467" t="str">
        <f t="shared" si="88"/>
        <v>66-69</v>
      </c>
      <c r="D1467" t="s">
        <v>21</v>
      </c>
      <c r="E1467" t="s">
        <v>26</v>
      </c>
      <c r="F1467">
        <v>57.34</v>
      </c>
      <c r="G1467">
        <v>16</v>
      </c>
      <c r="H1467">
        <f>Table1[[#This Row],[total_orders]]*Table1[[#This Row],[avg_order_value]]</f>
        <v>917.44</v>
      </c>
      <c r="I1467">
        <v>66</v>
      </c>
      <c r="J1467">
        <v>0</v>
      </c>
      <c r="K1467" t="s">
        <v>29</v>
      </c>
      <c r="L1467">
        <v>30.2</v>
      </c>
      <c r="M1467" t="str">
        <f t="shared" si="89"/>
        <v>Medium</v>
      </c>
      <c r="N1467" s="1">
        <v>44400</v>
      </c>
      <c r="O1467" s="1" t="str">
        <f>IF(YEAR(Table1[[#This Row],[customer_since]])&gt;=2023, "New",IF(YEAR(Table1[[#This Row],[customer_since]])&gt;=2021, "Medium", "Long term"))</f>
        <v>Medium</v>
      </c>
      <c r="P1467">
        <v>87</v>
      </c>
      <c r="Q1467" t="str">
        <f t="shared" si="90"/>
        <v>High</v>
      </c>
      <c r="R1467">
        <v>0.39</v>
      </c>
      <c r="S1467" t="str">
        <f t="shared" si="91"/>
        <v>Medium</v>
      </c>
    </row>
    <row r="1468" spans="1:19" x14ac:dyDescent="0.35">
      <c r="A1468" t="s">
        <v>3765</v>
      </c>
      <c r="B1468">
        <v>77</v>
      </c>
      <c r="C1468" t="str">
        <f t="shared" si="88"/>
        <v>66-69</v>
      </c>
      <c r="D1468" t="s">
        <v>14</v>
      </c>
      <c r="E1468" t="s">
        <v>35</v>
      </c>
      <c r="F1468">
        <v>56.04</v>
      </c>
      <c r="G1468">
        <v>10</v>
      </c>
      <c r="H1468">
        <f>Table1[[#This Row],[total_orders]]*Table1[[#This Row],[avg_order_value]]</f>
        <v>560.4</v>
      </c>
      <c r="I1468">
        <v>197</v>
      </c>
      <c r="J1468">
        <v>0</v>
      </c>
      <c r="K1468" t="s">
        <v>23</v>
      </c>
      <c r="L1468">
        <v>25.3</v>
      </c>
      <c r="M1468" t="str">
        <f t="shared" si="89"/>
        <v>Medium</v>
      </c>
      <c r="N1468" s="1">
        <v>45151</v>
      </c>
      <c r="O1468" s="1" t="str">
        <f>IF(YEAR(Table1[[#This Row],[customer_since]])&gt;=2023, "New",IF(YEAR(Table1[[#This Row],[customer_since]])&gt;=2021, "Medium", "Long term"))</f>
        <v>New</v>
      </c>
      <c r="P1468">
        <v>9</v>
      </c>
      <c r="Q1468" t="str">
        <f t="shared" si="90"/>
        <v>Low</v>
      </c>
      <c r="R1468">
        <v>0.36</v>
      </c>
      <c r="S1468" t="str">
        <f t="shared" si="91"/>
        <v>Medium</v>
      </c>
    </row>
    <row r="1469" spans="1:19" x14ac:dyDescent="0.35">
      <c r="A1469" t="s">
        <v>2805</v>
      </c>
      <c r="B1469">
        <v>61</v>
      </c>
      <c r="C1469" t="str">
        <f t="shared" si="88"/>
        <v>55-65</v>
      </c>
      <c r="D1469" t="s">
        <v>14</v>
      </c>
      <c r="E1469" t="s">
        <v>22</v>
      </c>
      <c r="F1469">
        <v>189.33</v>
      </c>
      <c r="G1469">
        <v>11</v>
      </c>
      <c r="H1469">
        <f>Table1[[#This Row],[total_orders]]*Table1[[#This Row],[avg_order_value]]</f>
        <v>2082.63</v>
      </c>
      <c r="I1469">
        <v>350</v>
      </c>
      <c r="J1469">
        <v>0</v>
      </c>
      <c r="K1469" t="s">
        <v>40</v>
      </c>
      <c r="L1469">
        <v>14.3</v>
      </c>
      <c r="M1469" t="str">
        <f t="shared" si="89"/>
        <v>Low</v>
      </c>
      <c r="N1469" s="1">
        <v>44445</v>
      </c>
      <c r="O1469" s="1" t="str">
        <f>IF(YEAR(Table1[[#This Row],[customer_since]])&gt;=2023, "New",IF(YEAR(Table1[[#This Row],[customer_since]])&gt;=2021, "Medium", "Long term"))</f>
        <v>Medium</v>
      </c>
      <c r="P1469">
        <v>55</v>
      </c>
      <c r="Q1469" t="str">
        <f t="shared" si="90"/>
        <v>Medium</v>
      </c>
      <c r="R1469">
        <v>0.41</v>
      </c>
      <c r="S1469" t="str">
        <f t="shared" si="91"/>
        <v>Medium</v>
      </c>
    </row>
    <row r="1470" spans="1:19" x14ac:dyDescent="0.35">
      <c r="A1470" t="s">
        <v>1974</v>
      </c>
      <c r="B1470">
        <v>49</v>
      </c>
      <c r="C1470" t="str">
        <f t="shared" si="88"/>
        <v>46-55</v>
      </c>
      <c r="D1470" t="s">
        <v>14</v>
      </c>
      <c r="E1470" t="s">
        <v>18</v>
      </c>
      <c r="F1470">
        <v>116.77</v>
      </c>
      <c r="G1470">
        <v>17</v>
      </c>
      <c r="H1470">
        <f>Table1[[#This Row],[total_orders]]*Table1[[#This Row],[avg_order_value]]</f>
        <v>1985.09</v>
      </c>
      <c r="I1470">
        <v>71</v>
      </c>
      <c r="J1470">
        <v>0</v>
      </c>
      <c r="K1470" t="s">
        <v>19</v>
      </c>
      <c r="L1470">
        <v>47.5</v>
      </c>
      <c r="M1470" t="str">
        <f t="shared" si="89"/>
        <v>Medium</v>
      </c>
      <c r="N1470" s="1">
        <v>45074</v>
      </c>
      <c r="O1470" s="1" t="str">
        <f>IF(YEAR(Table1[[#This Row],[customer_since]])&gt;=2023, "New",IF(YEAR(Table1[[#This Row],[customer_since]])&gt;=2021, "Medium", "Long term"))</f>
        <v>New</v>
      </c>
      <c r="P1470">
        <v>85</v>
      </c>
      <c r="Q1470" t="str">
        <f t="shared" si="90"/>
        <v>High</v>
      </c>
      <c r="R1470">
        <v>0.1</v>
      </c>
      <c r="S1470" t="str">
        <f t="shared" si="91"/>
        <v>Low</v>
      </c>
    </row>
    <row r="1471" spans="1:19" x14ac:dyDescent="0.35">
      <c r="A1471" t="s">
        <v>873</v>
      </c>
      <c r="B1471">
        <v>51</v>
      </c>
      <c r="C1471" t="str">
        <f t="shared" si="88"/>
        <v>46-55</v>
      </c>
      <c r="D1471" t="s">
        <v>21</v>
      </c>
      <c r="E1471" t="s">
        <v>28</v>
      </c>
      <c r="F1471">
        <v>67.58</v>
      </c>
      <c r="G1471">
        <v>9</v>
      </c>
      <c r="H1471">
        <f>Table1[[#This Row],[total_orders]]*Table1[[#This Row],[avg_order_value]]</f>
        <v>608.22</v>
      </c>
      <c r="I1471">
        <v>178</v>
      </c>
      <c r="J1471">
        <v>0</v>
      </c>
      <c r="K1471" t="s">
        <v>16</v>
      </c>
      <c r="L1471">
        <v>14.7</v>
      </c>
      <c r="M1471" t="str">
        <f t="shared" si="89"/>
        <v>Low</v>
      </c>
      <c r="N1471" s="1">
        <v>45587</v>
      </c>
      <c r="O1471" s="1" t="str">
        <f>IF(YEAR(Table1[[#This Row],[customer_since]])&gt;=2023, "New",IF(YEAR(Table1[[#This Row],[customer_since]])&gt;=2021, "Medium", "Long term"))</f>
        <v>New</v>
      </c>
      <c r="P1471">
        <v>55</v>
      </c>
      <c r="Q1471" t="str">
        <f t="shared" si="90"/>
        <v>Medium</v>
      </c>
      <c r="R1471">
        <v>0.26</v>
      </c>
      <c r="S1471" t="str">
        <f t="shared" si="91"/>
        <v>Medium</v>
      </c>
    </row>
    <row r="1472" spans="1:19" x14ac:dyDescent="0.35">
      <c r="A1472" t="s">
        <v>873</v>
      </c>
      <c r="B1472">
        <v>45</v>
      </c>
      <c r="C1472" t="str">
        <f t="shared" si="88"/>
        <v>36-45</v>
      </c>
      <c r="D1472" t="s">
        <v>14</v>
      </c>
      <c r="E1472" t="s">
        <v>26</v>
      </c>
      <c r="F1472">
        <v>66.510000000000005</v>
      </c>
      <c r="G1472">
        <v>8</v>
      </c>
      <c r="H1472">
        <f>Table1[[#This Row],[total_orders]]*Table1[[#This Row],[avg_order_value]]</f>
        <v>532.08000000000004</v>
      </c>
      <c r="I1472">
        <v>10</v>
      </c>
      <c r="J1472">
        <v>0</v>
      </c>
      <c r="K1472" t="s">
        <v>23</v>
      </c>
      <c r="L1472">
        <v>50.4</v>
      </c>
      <c r="M1472" t="str">
        <f t="shared" si="89"/>
        <v>High</v>
      </c>
      <c r="N1472" s="1">
        <v>44956</v>
      </c>
      <c r="O1472" s="1" t="str">
        <f>IF(YEAR(Table1[[#This Row],[customer_since]])&gt;=2023, "New",IF(YEAR(Table1[[#This Row],[customer_since]])&gt;=2021, "Medium", "Long term"))</f>
        <v>New</v>
      </c>
      <c r="P1472">
        <v>50</v>
      </c>
      <c r="Q1472" t="str">
        <f t="shared" si="90"/>
        <v>Medium</v>
      </c>
      <c r="R1472">
        <v>0.18</v>
      </c>
      <c r="S1472" t="str">
        <f t="shared" si="91"/>
        <v>Low</v>
      </c>
    </row>
    <row r="1473" spans="1:19" x14ac:dyDescent="0.35">
      <c r="A1473" t="s">
        <v>873</v>
      </c>
      <c r="B1473">
        <v>73</v>
      </c>
      <c r="C1473" t="str">
        <f t="shared" si="88"/>
        <v>66-69</v>
      </c>
      <c r="D1473" t="s">
        <v>14</v>
      </c>
      <c r="E1473" t="s">
        <v>37</v>
      </c>
      <c r="F1473">
        <v>53.25</v>
      </c>
      <c r="G1473">
        <v>8</v>
      </c>
      <c r="H1473">
        <f>Table1[[#This Row],[total_orders]]*Table1[[#This Row],[avg_order_value]]</f>
        <v>426</v>
      </c>
      <c r="I1473">
        <v>119</v>
      </c>
      <c r="J1473">
        <v>0</v>
      </c>
      <c r="K1473" t="s">
        <v>23</v>
      </c>
      <c r="L1473">
        <v>57.3</v>
      </c>
      <c r="M1473" t="str">
        <f t="shared" si="89"/>
        <v>High</v>
      </c>
      <c r="N1473" s="1">
        <v>45738</v>
      </c>
      <c r="O1473" s="1" t="str">
        <f>IF(YEAR(Table1[[#This Row],[customer_since]])&gt;=2023, "New",IF(YEAR(Table1[[#This Row],[customer_since]])&gt;=2021, "Medium", "Long term"))</f>
        <v>New</v>
      </c>
      <c r="P1473">
        <v>26</v>
      </c>
      <c r="Q1473" t="str">
        <f t="shared" si="90"/>
        <v>Low</v>
      </c>
      <c r="R1473">
        <v>0.52</v>
      </c>
      <c r="S1473" t="str">
        <f t="shared" si="91"/>
        <v>High</v>
      </c>
    </row>
    <row r="1474" spans="1:19" x14ac:dyDescent="0.35">
      <c r="A1474" t="s">
        <v>3674</v>
      </c>
      <c r="B1474">
        <v>66</v>
      </c>
      <c r="C1474" t="str">
        <f t="shared" ref="C1474:C1537" si="92">IF(B1474&lt;=25,"18-25",IF(B1474&lt;=35,"26-35",IF(B1474&lt;=45,"36-45",IF(B1474&lt;=55,"46-55",IF(B1474&lt;=65,"55-65","66-69")))))</f>
        <v>66-69</v>
      </c>
      <c r="D1474" t="s">
        <v>14</v>
      </c>
      <c r="E1474" t="s">
        <v>44</v>
      </c>
      <c r="F1474">
        <v>26.36</v>
      </c>
      <c r="G1474">
        <v>6</v>
      </c>
      <c r="H1474">
        <f>Table1[[#This Row],[total_orders]]*Table1[[#This Row],[avg_order_value]]</f>
        <v>158.16</v>
      </c>
      <c r="I1474">
        <v>148</v>
      </c>
      <c r="J1474">
        <v>0</v>
      </c>
      <c r="K1474" t="s">
        <v>16</v>
      </c>
      <c r="L1474">
        <v>8.1</v>
      </c>
      <c r="M1474" t="str">
        <f t="shared" ref="M1474:M1537" si="93">IF(L1474&lt;=20,"Low",IF(L1474&lt;=50,"Medium","High"))</f>
        <v>Low</v>
      </c>
      <c r="N1474" s="1">
        <v>45117</v>
      </c>
      <c r="O1474" s="1" t="str">
        <f>IF(YEAR(Table1[[#This Row],[customer_since]])&gt;=2023, "New",IF(YEAR(Table1[[#This Row],[customer_since]])&gt;=2021, "Medium", "Long term"))</f>
        <v>New</v>
      </c>
      <c r="P1474">
        <v>11</v>
      </c>
      <c r="Q1474" t="str">
        <f t="shared" ref="Q1474:Q1537" si="94">IF(P1474&lt;=33,"Low",IF(P1474&lt;=66,"Medium","High"))</f>
        <v>Low</v>
      </c>
      <c r="R1474">
        <v>0.22</v>
      </c>
      <c r="S1474" t="str">
        <f t="shared" ref="S1474:S1537" si="95">IF(R1474&lt;=0.2,"Low",IF(R1474&lt;=0.5,"Medium","High"))</f>
        <v>Medium</v>
      </c>
    </row>
    <row r="1475" spans="1:19" x14ac:dyDescent="0.35">
      <c r="A1475" t="s">
        <v>1887</v>
      </c>
      <c r="B1475">
        <v>59</v>
      </c>
      <c r="C1475" t="str">
        <f t="shared" si="92"/>
        <v>55-65</v>
      </c>
      <c r="D1475" t="s">
        <v>25</v>
      </c>
      <c r="E1475" t="s">
        <v>50</v>
      </c>
      <c r="F1475">
        <v>69.58</v>
      </c>
      <c r="G1475">
        <v>8</v>
      </c>
      <c r="H1475">
        <f>Table1[[#This Row],[total_orders]]*Table1[[#This Row],[avg_order_value]]</f>
        <v>556.64</v>
      </c>
      <c r="I1475">
        <v>220</v>
      </c>
      <c r="J1475">
        <v>0</v>
      </c>
      <c r="K1475" t="s">
        <v>40</v>
      </c>
      <c r="L1475">
        <v>40</v>
      </c>
      <c r="M1475" t="str">
        <f t="shared" si="93"/>
        <v>Medium</v>
      </c>
      <c r="N1475" s="1">
        <v>44198</v>
      </c>
      <c r="O1475" s="1" t="str">
        <f>IF(YEAR(Table1[[#This Row],[customer_since]])&gt;=2023, "New",IF(YEAR(Table1[[#This Row],[customer_since]])&gt;=2021, "Medium", "Long term"))</f>
        <v>Medium</v>
      </c>
      <c r="P1475">
        <v>15</v>
      </c>
      <c r="Q1475" t="str">
        <f t="shared" si="94"/>
        <v>Low</v>
      </c>
      <c r="R1475">
        <v>0.28999999999999998</v>
      </c>
      <c r="S1475" t="str">
        <f t="shared" si="95"/>
        <v>Medium</v>
      </c>
    </row>
    <row r="1476" spans="1:19" x14ac:dyDescent="0.35">
      <c r="A1476" t="s">
        <v>3744</v>
      </c>
      <c r="B1476">
        <v>61</v>
      </c>
      <c r="C1476" t="str">
        <f t="shared" si="92"/>
        <v>55-65</v>
      </c>
      <c r="D1476" t="s">
        <v>21</v>
      </c>
      <c r="E1476" t="s">
        <v>15</v>
      </c>
      <c r="F1476">
        <v>231.68</v>
      </c>
      <c r="G1476">
        <v>11</v>
      </c>
      <c r="H1476">
        <f>Table1[[#This Row],[total_orders]]*Table1[[#This Row],[avg_order_value]]</f>
        <v>2548.48</v>
      </c>
      <c r="I1476">
        <v>260</v>
      </c>
      <c r="J1476">
        <v>0</v>
      </c>
      <c r="K1476" t="s">
        <v>16</v>
      </c>
      <c r="L1476">
        <v>24</v>
      </c>
      <c r="M1476" t="str">
        <f t="shared" si="93"/>
        <v>Medium</v>
      </c>
      <c r="N1476" s="1">
        <v>45096</v>
      </c>
      <c r="O1476" s="1" t="str">
        <f>IF(YEAR(Table1[[#This Row],[customer_since]])&gt;=2023, "New",IF(YEAR(Table1[[#This Row],[customer_since]])&gt;=2021, "Medium", "Long term"))</f>
        <v>New</v>
      </c>
      <c r="P1476">
        <v>55</v>
      </c>
      <c r="Q1476" t="str">
        <f t="shared" si="94"/>
        <v>Medium</v>
      </c>
      <c r="R1476">
        <v>0.34</v>
      </c>
      <c r="S1476" t="str">
        <f t="shared" si="95"/>
        <v>Medium</v>
      </c>
    </row>
    <row r="1477" spans="1:19" x14ac:dyDescent="0.35">
      <c r="A1477" t="s">
        <v>3493</v>
      </c>
      <c r="B1477">
        <v>28</v>
      </c>
      <c r="C1477" t="str">
        <f t="shared" si="92"/>
        <v>26-35</v>
      </c>
      <c r="D1477" t="s">
        <v>14</v>
      </c>
      <c r="E1477" t="s">
        <v>35</v>
      </c>
      <c r="F1477">
        <v>206.96</v>
      </c>
      <c r="G1477">
        <v>12</v>
      </c>
      <c r="H1477">
        <f>Table1[[#This Row],[total_orders]]*Table1[[#This Row],[avg_order_value]]</f>
        <v>2483.52</v>
      </c>
      <c r="I1477">
        <v>38</v>
      </c>
      <c r="J1477">
        <v>0</v>
      </c>
      <c r="K1477" t="s">
        <v>19</v>
      </c>
      <c r="L1477">
        <v>11.2</v>
      </c>
      <c r="M1477" t="str">
        <f t="shared" si="93"/>
        <v>Low</v>
      </c>
      <c r="N1477" s="1">
        <v>45063</v>
      </c>
      <c r="O1477" s="1" t="str">
        <f>IF(YEAR(Table1[[#This Row],[customer_since]])&gt;=2023, "New",IF(YEAR(Table1[[#This Row],[customer_since]])&gt;=2021, "Medium", "Long term"))</f>
        <v>New</v>
      </c>
      <c r="P1477">
        <v>94</v>
      </c>
      <c r="Q1477" t="str">
        <f t="shared" si="94"/>
        <v>High</v>
      </c>
      <c r="R1477">
        <v>0.41</v>
      </c>
      <c r="S1477" t="str">
        <f t="shared" si="95"/>
        <v>Medium</v>
      </c>
    </row>
    <row r="1478" spans="1:19" x14ac:dyDescent="0.35">
      <c r="A1478" t="s">
        <v>3608</v>
      </c>
      <c r="B1478">
        <v>64</v>
      </c>
      <c r="C1478" t="str">
        <f t="shared" si="92"/>
        <v>55-65</v>
      </c>
      <c r="D1478" t="s">
        <v>14</v>
      </c>
      <c r="E1478" t="s">
        <v>18</v>
      </c>
      <c r="F1478">
        <v>87.5</v>
      </c>
      <c r="G1478">
        <v>11</v>
      </c>
      <c r="H1478">
        <f>Table1[[#This Row],[total_orders]]*Table1[[#This Row],[avg_order_value]]</f>
        <v>962.5</v>
      </c>
      <c r="I1478">
        <v>340</v>
      </c>
      <c r="J1478">
        <v>0</v>
      </c>
      <c r="K1478" t="s">
        <v>29</v>
      </c>
      <c r="L1478">
        <v>21.6</v>
      </c>
      <c r="M1478" t="str">
        <f t="shared" si="93"/>
        <v>Medium</v>
      </c>
      <c r="N1478" s="1">
        <v>45138</v>
      </c>
      <c r="O1478" s="1" t="str">
        <f>IF(YEAR(Table1[[#This Row],[customer_since]])&gt;=2023, "New",IF(YEAR(Table1[[#This Row],[customer_since]])&gt;=2021, "Medium", "Long term"))</f>
        <v>New</v>
      </c>
      <c r="P1478">
        <v>78</v>
      </c>
      <c r="Q1478" t="str">
        <f t="shared" si="94"/>
        <v>High</v>
      </c>
      <c r="R1478">
        <v>0.32</v>
      </c>
      <c r="S1478" t="str">
        <f t="shared" si="95"/>
        <v>Medium</v>
      </c>
    </row>
    <row r="1479" spans="1:19" x14ac:dyDescent="0.35">
      <c r="A1479" t="s">
        <v>2250</v>
      </c>
      <c r="B1479">
        <v>19</v>
      </c>
      <c r="C1479" t="str">
        <f t="shared" si="92"/>
        <v>18-25</v>
      </c>
      <c r="D1479" t="s">
        <v>21</v>
      </c>
      <c r="E1479" t="s">
        <v>37</v>
      </c>
      <c r="F1479">
        <v>142.26</v>
      </c>
      <c r="G1479">
        <v>10</v>
      </c>
      <c r="H1479">
        <f>Table1[[#This Row],[total_orders]]*Table1[[#This Row],[avg_order_value]]</f>
        <v>1422.6</v>
      </c>
      <c r="I1479">
        <v>46</v>
      </c>
      <c r="J1479">
        <v>0</v>
      </c>
      <c r="K1479" t="s">
        <v>29</v>
      </c>
      <c r="L1479">
        <v>83.2</v>
      </c>
      <c r="M1479" t="str">
        <f t="shared" si="93"/>
        <v>High</v>
      </c>
      <c r="N1479" s="1">
        <v>45286</v>
      </c>
      <c r="O1479" s="1" t="str">
        <f>IF(YEAR(Table1[[#This Row],[customer_since]])&gt;=2023, "New",IF(YEAR(Table1[[#This Row],[customer_since]])&gt;=2021, "Medium", "Long term"))</f>
        <v>New</v>
      </c>
      <c r="P1479">
        <v>87</v>
      </c>
      <c r="Q1479" t="str">
        <f t="shared" si="94"/>
        <v>High</v>
      </c>
      <c r="R1479">
        <v>0.19</v>
      </c>
      <c r="S1479" t="str">
        <f t="shared" si="95"/>
        <v>Low</v>
      </c>
    </row>
    <row r="1480" spans="1:19" x14ac:dyDescent="0.35">
      <c r="A1480" t="s">
        <v>2129</v>
      </c>
      <c r="B1480">
        <v>40</v>
      </c>
      <c r="C1480" t="str">
        <f t="shared" si="92"/>
        <v>36-45</v>
      </c>
      <c r="D1480" t="s">
        <v>14</v>
      </c>
      <c r="E1480" t="s">
        <v>52</v>
      </c>
      <c r="F1480">
        <v>22.35</v>
      </c>
      <c r="G1480">
        <v>12</v>
      </c>
      <c r="H1480">
        <f>Table1[[#This Row],[total_orders]]*Table1[[#This Row],[avg_order_value]]</f>
        <v>268.20000000000005</v>
      </c>
      <c r="I1480">
        <v>123</v>
      </c>
      <c r="J1480">
        <v>0</v>
      </c>
      <c r="K1480" t="s">
        <v>19</v>
      </c>
      <c r="L1480">
        <v>0.9</v>
      </c>
      <c r="M1480" t="str">
        <f t="shared" si="93"/>
        <v>Low</v>
      </c>
      <c r="N1480" s="1">
        <v>44532</v>
      </c>
      <c r="O1480" s="1" t="str">
        <f>IF(YEAR(Table1[[#This Row],[customer_since]])&gt;=2023, "New",IF(YEAR(Table1[[#This Row],[customer_since]])&gt;=2021, "Medium", "Long term"))</f>
        <v>Medium</v>
      </c>
      <c r="P1480">
        <v>11</v>
      </c>
      <c r="Q1480" t="str">
        <f t="shared" si="94"/>
        <v>Low</v>
      </c>
      <c r="R1480">
        <v>0.31</v>
      </c>
      <c r="S1480" t="str">
        <f t="shared" si="95"/>
        <v>Medium</v>
      </c>
    </row>
    <row r="1481" spans="1:19" x14ac:dyDescent="0.35">
      <c r="A1481" t="s">
        <v>2330</v>
      </c>
      <c r="B1481">
        <v>57</v>
      </c>
      <c r="C1481" t="str">
        <f t="shared" si="92"/>
        <v>55-65</v>
      </c>
      <c r="D1481" t="s">
        <v>14</v>
      </c>
      <c r="E1481" t="s">
        <v>28</v>
      </c>
      <c r="F1481">
        <v>33.51</v>
      </c>
      <c r="G1481">
        <v>10</v>
      </c>
      <c r="H1481">
        <f>Table1[[#This Row],[total_orders]]*Table1[[#This Row],[avg_order_value]]</f>
        <v>335.09999999999997</v>
      </c>
      <c r="I1481">
        <v>254</v>
      </c>
      <c r="J1481">
        <v>0</v>
      </c>
      <c r="K1481" t="s">
        <v>23</v>
      </c>
      <c r="L1481">
        <v>65</v>
      </c>
      <c r="M1481" t="str">
        <f t="shared" si="93"/>
        <v>High</v>
      </c>
      <c r="N1481" s="1">
        <v>44746</v>
      </c>
      <c r="O1481" s="1" t="str">
        <f>IF(YEAR(Table1[[#This Row],[customer_since]])&gt;=2023, "New",IF(YEAR(Table1[[#This Row],[customer_since]])&gt;=2021, "Medium", "Long term"))</f>
        <v>Medium</v>
      </c>
      <c r="P1481">
        <v>25</v>
      </c>
      <c r="Q1481" t="str">
        <f t="shared" si="94"/>
        <v>Low</v>
      </c>
      <c r="R1481">
        <v>0.41</v>
      </c>
      <c r="S1481" t="str">
        <f t="shared" si="95"/>
        <v>Medium</v>
      </c>
    </row>
    <row r="1482" spans="1:19" x14ac:dyDescent="0.35">
      <c r="A1482" t="s">
        <v>2516</v>
      </c>
      <c r="B1482">
        <v>64</v>
      </c>
      <c r="C1482" t="str">
        <f t="shared" si="92"/>
        <v>55-65</v>
      </c>
      <c r="D1482" t="s">
        <v>21</v>
      </c>
      <c r="E1482" t="s">
        <v>22</v>
      </c>
      <c r="F1482">
        <v>156.51</v>
      </c>
      <c r="G1482">
        <v>7</v>
      </c>
      <c r="H1482">
        <f>Table1[[#This Row],[total_orders]]*Table1[[#This Row],[avg_order_value]]</f>
        <v>1095.57</v>
      </c>
      <c r="I1482">
        <v>270</v>
      </c>
      <c r="J1482">
        <v>0</v>
      </c>
      <c r="K1482" t="s">
        <v>23</v>
      </c>
      <c r="L1482">
        <v>10.7</v>
      </c>
      <c r="M1482" t="str">
        <f t="shared" si="93"/>
        <v>Low</v>
      </c>
      <c r="N1482" s="1">
        <v>45551</v>
      </c>
      <c r="O1482" s="1" t="str">
        <f>IF(YEAR(Table1[[#This Row],[customer_since]])&gt;=2023, "New",IF(YEAR(Table1[[#This Row],[customer_since]])&gt;=2021, "Medium", "Long term"))</f>
        <v>New</v>
      </c>
      <c r="P1482">
        <v>37</v>
      </c>
      <c r="Q1482" t="str">
        <f t="shared" si="94"/>
        <v>Medium</v>
      </c>
      <c r="R1482">
        <v>0.2</v>
      </c>
      <c r="S1482" t="str">
        <f t="shared" si="95"/>
        <v>Low</v>
      </c>
    </row>
    <row r="1483" spans="1:19" x14ac:dyDescent="0.35">
      <c r="A1483" t="s">
        <v>1650</v>
      </c>
      <c r="B1483">
        <v>28</v>
      </c>
      <c r="C1483" t="str">
        <f t="shared" si="92"/>
        <v>26-35</v>
      </c>
      <c r="D1483" t="s">
        <v>21</v>
      </c>
      <c r="E1483" t="s">
        <v>22</v>
      </c>
      <c r="F1483">
        <v>35.74</v>
      </c>
      <c r="G1483">
        <v>8</v>
      </c>
      <c r="H1483">
        <f>Table1[[#This Row],[total_orders]]*Table1[[#This Row],[avg_order_value]]</f>
        <v>285.92</v>
      </c>
      <c r="I1483">
        <v>38</v>
      </c>
      <c r="J1483">
        <v>0</v>
      </c>
      <c r="K1483" t="s">
        <v>23</v>
      </c>
      <c r="L1483">
        <v>17.399999999999999</v>
      </c>
      <c r="M1483" t="str">
        <f t="shared" si="93"/>
        <v>Low</v>
      </c>
      <c r="N1483" s="1">
        <v>44694</v>
      </c>
      <c r="O1483" s="1" t="str">
        <f>IF(YEAR(Table1[[#This Row],[customer_since]])&gt;=2023, "New",IF(YEAR(Table1[[#This Row],[customer_since]])&gt;=2021, "Medium", "Long term"))</f>
        <v>Medium</v>
      </c>
      <c r="P1483">
        <v>9</v>
      </c>
      <c r="Q1483" t="str">
        <f t="shared" si="94"/>
        <v>Low</v>
      </c>
      <c r="R1483">
        <v>0.69</v>
      </c>
      <c r="S1483" t="str">
        <f t="shared" si="95"/>
        <v>High</v>
      </c>
    </row>
    <row r="1484" spans="1:19" x14ac:dyDescent="0.35">
      <c r="A1484" t="s">
        <v>1142</v>
      </c>
      <c r="B1484">
        <v>28</v>
      </c>
      <c r="C1484" t="str">
        <f t="shared" si="92"/>
        <v>26-35</v>
      </c>
      <c r="D1484" t="s">
        <v>14</v>
      </c>
      <c r="E1484" t="s">
        <v>18</v>
      </c>
      <c r="G1484">
        <v>9</v>
      </c>
      <c r="H1484">
        <f>Table1[[#This Row],[total_orders]]*Table1[[#This Row],[avg_order_value]]</f>
        <v>0</v>
      </c>
      <c r="I1484">
        <v>116</v>
      </c>
      <c r="J1484">
        <v>0</v>
      </c>
      <c r="K1484" t="s">
        <v>29</v>
      </c>
      <c r="L1484">
        <v>96.5</v>
      </c>
      <c r="M1484" t="str">
        <f t="shared" si="93"/>
        <v>High</v>
      </c>
      <c r="N1484" s="1">
        <v>44315</v>
      </c>
      <c r="O1484" s="1" t="str">
        <f>IF(YEAR(Table1[[#This Row],[customer_since]])&gt;=2023, "New",IF(YEAR(Table1[[#This Row],[customer_since]])&gt;=2021, "Medium", "Long term"))</f>
        <v>Medium</v>
      </c>
      <c r="P1484">
        <v>12</v>
      </c>
      <c r="Q1484" t="str">
        <f t="shared" si="94"/>
        <v>Low</v>
      </c>
      <c r="R1484">
        <v>0.31</v>
      </c>
      <c r="S1484" t="str">
        <f t="shared" si="95"/>
        <v>Medium</v>
      </c>
    </row>
    <row r="1485" spans="1:19" x14ac:dyDescent="0.35">
      <c r="A1485" t="s">
        <v>2893</v>
      </c>
      <c r="B1485">
        <v>37</v>
      </c>
      <c r="C1485" t="str">
        <f t="shared" si="92"/>
        <v>36-45</v>
      </c>
      <c r="D1485" t="s">
        <v>21</v>
      </c>
      <c r="E1485" t="s">
        <v>15</v>
      </c>
      <c r="F1485">
        <v>187.26</v>
      </c>
      <c r="G1485">
        <v>8</v>
      </c>
      <c r="H1485">
        <f>Table1[[#This Row],[total_orders]]*Table1[[#This Row],[avg_order_value]]</f>
        <v>1498.08</v>
      </c>
      <c r="I1485">
        <v>212</v>
      </c>
      <c r="J1485">
        <v>0</v>
      </c>
      <c r="K1485" t="s">
        <v>40</v>
      </c>
      <c r="L1485">
        <v>10.4</v>
      </c>
      <c r="M1485" t="str">
        <f t="shared" si="93"/>
        <v>Low</v>
      </c>
      <c r="N1485" s="1">
        <v>45166</v>
      </c>
      <c r="O1485" s="1" t="str">
        <f>IF(YEAR(Table1[[#This Row],[customer_since]])&gt;=2023, "New",IF(YEAR(Table1[[#This Row],[customer_since]])&gt;=2021, "Medium", "Long term"))</f>
        <v>New</v>
      </c>
      <c r="P1485">
        <v>89</v>
      </c>
      <c r="Q1485" t="str">
        <f t="shared" si="94"/>
        <v>High</v>
      </c>
      <c r="R1485">
        <v>0.03</v>
      </c>
      <c r="S1485" t="str">
        <f t="shared" si="95"/>
        <v>Low</v>
      </c>
    </row>
    <row r="1486" spans="1:19" x14ac:dyDescent="0.35">
      <c r="A1486" t="s">
        <v>3533</v>
      </c>
      <c r="B1486">
        <v>19</v>
      </c>
      <c r="C1486" t="str">
        <f t="shared" si="92"/>
        <v>18-25</v>
      </c>
      <c r="D1486" t="s">
        <v>21</v>
      </c>
      <c r="E1486" t="s">
        <v>18</v>
      </c>
      <c r="G1486">
        <v>9</v>
      </c>
      <c r="H1486">
        <f>Table1[[#This Row],[total_orders]]*Table1[[#This Row],[avg_order_value]]</f>
        <v>0</v>
      </c>
      <c r="I1486">
        <v>159</v>
      </c>
      <c r="J1486">
        <v>0</v>
      </c>
      <c r="K1486" t="s">
        <v>19</v>
      </c>
      <c r="L1486">
        <v>23.1</v>
      </c>
      <c r="M1486" t="str">
        <f t="shared" si="93"/>
        <v>Medium</v>
      </c>
      <c r="N1486" s="1">
        <v>44628</v>
      </c>
      <c r="O1486" s="1" t="str">
        <f>IF(YEAR(Table1[[#This Row],[customer_since]])&gt;=2023, "New",IF(YEAR(Table1[[#This Row],[customer_since]])&gt;=2021, "Medium", "Long term"))</f>
        <v>Medium</v>
      </c>
      <c r="P1486">
        <v>1</v>
      </c>
      <c r="Q1486" t="str">
        <f t="shared" si="94"/>
        <v>Low</v>
      </c>
      <c r="R1486">
        <v>0.36</v>
      </c>
      <c r="S1486" t="str">
        <f t="shared" si="95"/>
        <v>Medium</v>
      </c>
    </row>
    <row r="1487" spans="1:19" x14ac:dyDescent="0.35">
      <c r="A1487" t="s">
        <v>3711</v>
      </c>
      <c r="B1487">
        <v>29</v>
      </c>
      <c r="C1487" t="str">
        <f t="shared" si="92"/>
        <v>26-35</v>
      </c>
      <c r="D1487" t="s">
        <v>21</v>
      </c>
      <c r="E1487" t="s">
        <v>15</v>
      </c>
      <c r="F1487">
        <v>202.06</v>
      </c>
      <c r="G1487">
        <v>8</v>
      </c>
      <c r="H1487">
        <f>Table1[[#This Row],[total_orders]]*Table1[[#This Row],[avg_order_value]]</f>
        <v>1616.48</v>
      </c>
      <c r="I1487">
        <v>355</v>
      </c>
      <c r="J1487">
        <v>0</v>
      </c>
      <c r="K1487" t="s">
        <v>19</v>
      </c>
      <c r="L1487">
        <v>72.7</v>
      </c>
      <c r="M1487" t="str">
        <f t="shared" si="93"/>
        <v>High</v>
      </c>
      <c r="N1487" s="1">
        <v>44326</v>
      </c>
      <c r="O1487" s="1" t="str">
        <f>IF(YEAR(Table1[[#This Row],[customer_since]])&gt;=2023, "New",IF(YEAR(Table1[[#This Row],[customer_since]])&gt;=2021, "Medium", "Long term"))</f>
        <v>Medium</v>
      </c>
      <c r="P1487">
        <v>25</v>
      </c>
      <c r="Q1487" t="str">
        <f t="shared" si="94"/>
        <v>Low</v>
      </c>
      <c r="R1487">
        <v>0.64</v>
      </c>
      <c r="S1487" t="str">
        <f t="shared" si="95"/>
        <v>High</v>
      </c>
    </row>
    <row r="1488" spans="1:19" x14ac:dyDescent="0.35">
      <c r="A1488" t="s">
        <v>3395</v>
      </c>
      <c r="B1488">
        <v>57</v>
      </c>
      <c r="C1488" t="str">
        <f t="shared" si="92"/>
        <v>55-65</v>
      </c>
      <c r="D1488" t="s">
        <v>21</v>
      </c>
      <c r="E1488" t="s">
        <v>15</v>
      </c>
      <c r="F1488">
        <v>155.68</v>
      </c>
      <c r="G1488">
        <v>13</v>
      </c>
      <c r="H1488">
        <f>Table1[[#This Row],[total_orders]]*Table1[[#This Row],[avg_order_value]]</f>
        <v>2023.8400000000001</v>
      </c>
      <c r="I1488">
        <v>199</v>
      </c>
      <c r="J1488">
        <v>0</v>
      </c>
      <c r="K1488" t="s">
        <v>19</v>
      </c>
      <c r="L1488">
        <v>56</v>
      </c>
      <c r="M1488" t="str">
        <f t="shared" si="93"/>
        <v>High</v>
      </c>
      <c r="N1488" s="1">
        <v>44042</v>
      </c>
      <c r="O1488" s="1" t="str">
        <f>IF(YEAR(Table1[[#This Row],[customer_since]])&gt;=2023, "New",IF(YEAR(Table1[[#This Row],[customer_since]])&gt;=2021, "Medium", "Long term"))</f>
        <v>Long term</v>
      </c>
      <c r="P1488">
        <v>39</v>
      </c>
      <c r="Q1488" t="str">
        <f t="shared" si="94"/>
        <v>Medium</v>
      </c>
      <c r="R1488">
        <v>0.22</v>
      </c>
      <c r="S1488" t="str">
        <f t="shared" si="95"/>
        <v>Medium</v>
      </c>
    </row>
    <row r="1489" spans="1:19" x14ac:dyDescent="0.35">
      <c r="A1489" t="s">
        <v>1779</v>
      </c>
      <c r="B1489">
        <v>37</v>
      </c>
      <c r="C1489" t="str">
        <f t="shared" si="92"/>
        <v>36-45</v>
      </c>
      <c r="D1489" t="s">
        <v>21</v>
      </c>
      <c r="E1489" t="s">
        <v>18</v>
      </c>
      <c r="F1489">
        <v>127.22</v>
      </c>
      <c r="G1489">
        <v>7</v>
      </c>
      <c r="H1489">
        <f>Table1[[#This Row],[total_orders]]*Table1[[#This Row],[avg_order_value]]</f>
        <v>890.54</v>
      </c>
      <c r="I1489">
        <v>29</v>
      </c>
      <c r="J1489">
        <v>0</v>
      </c>
      <c r="K1489" t="s">
        <v>19</v>
      </c>
      <c r="L1489">
        <v>6.7</v>
      </c>
      <c r="M1489" t="str">
        <f t="shared" si="93"/>
        <v>Low</v>
      </c>
      <c r="N1489" s="1">
        <v>45446</v>
      </c>
      <c r="O1489" s="1" t="str">
        <f>IF(YEAR(Table1[[#This Row],[customer_since]])&gt;=2023, "New",IF(YEAR(Table1[[#This Row],[customer_since]])&gt;=2021, "Medium", "Long term"))</f>
        <v>New</v>
      </c>
      <c r="P1489">
        <v>62</v>
      </c>
      <c r="Q1489" t="str">
        <f t="shared" si="94"/>
        <v>Medium</v>
      </c>
      <c r="R1489">
        <v>0.32</v>
      </c>
      <c r="S1489" t="str">
        <f t="shared" si="95"/>
        <v>Medium</v>
      </c>
    </row>
    <row r="1490" spans="1:19" x14ac:dyDescent="0.35">
      <c r="A1490" t="s">
        <v>1779</v>
      </c>
      <c r="B1490">
        <v>49</v>
      </c>
      <c r="C1490" t="str">
        <f t="shared" si="92"/>
        <v>46-55</v>
      </c>
      <c r="D1490" t="s">
        <v>21</v>
      </c>
      <c r="E1490" t="s">
        <v>52</v>
      </c>
      <c r="F1490">
        <v>141.56</v>
      </c>
      <c r="G1490">
        <v>4</v>
      </c>
      <c r="H1490">
        <f>Table1[[#This Row],[total_orders]]*Table1[[#This Row],[avg_order_value]]</f>
        <v>566.24</v>
      </c>
      <c r="I1490">
        <v>97</v>
      </c>
      <c r="J1490">
        <v>0</v>
      </c>
      <c r="K1490" t="s">
        <v>23</v>
      </c>
      <c r="L1490">
        <v>65.7</v>
      </c>
      <c r="M1490" t="str">
        <f t="shared" si="93"/>
        <v>High</v>
      </c>
      <c r="N1490" s="1">
        <v>45041</v>
      </c>
      <c r="O1490" s="1" t="str">
        <f>IF(YEAR(Table1[[#This Row],[customer_since]])&gt;=2023, "New",IF(YEAR(Table1[[#This Row],[customer_since]])&gt;=2021, "Medium", "Long term"))</f>
        <v>New</v>
      </c>
      <c r="P1490">
        <v>94</v>
      </c>
      <c r="Q1490" t="str">
        <f t="shared" si="94"/>
        <v>High</v>
      </c>
      <c r="R1490">
        <v>0.56999999999999995</v>
      </c>
      <c r="S1490" t="str">
        <f t="shared" si="95"/>
        <v>High</v>
      </c>
    </row>
    <row r="1491" spans="1:19" x14ac:dyDescent="0.35">
      <c r="A1491" t="s">
        <v>886</v>
      </c>
      <c r="B1491">
        <v>30</v>
      </c>
      <c r="C1491" t="str">
        <f t="shared" si="92"/>
        <v>26-35</v>
      </c>
      <c r="D1491" t="s">
        <v>14</v>
      </c>
      <c r="E1491" t="s">
        <v>18</v>
      </c>
      <c r="F1491">
        <v>205.99</v>
      </c>
      <c r="G1491">
        <v>14</v>
      </c>
      <c r="H1491">
        <f>Table1[[#This Row],[total_orders]]*Table1[[#This Row],[avg_order_value]]</f>
        <v>2883.86</v>
      </c>
      <c r="I1491">
        <v>108</v>
      </c>
      <c r="J1491">
        <v>0</v>
      </c>
      <c r="K1491" t="s">
        <v>40</v>
      </c>
      <c r="L1491">
        <v>82</v>
      </c>
      <c r="M1491" t="str">
        <f t="shared" si="93"/>
        <v>High</v>
      </c>
      <c r="N1491" s="1">
        <v>44102</v>
      </c>
      <c r="O1491" s="1" t="str">
        <f>IF(YEAR(Table1[[#This Row],[customer_since]])&gt;=2023, "New",IF(YEAR(Table1[[#This Row],[customer_since]])&gt;=2021, "Medium", "Long term"))</f>
        <v>Long term</v>
      </c>
      <c r="P1491">
        <v>74</v>
      </c>
      <c r="Q1491" t="str">
        <f t="shared" si="94"/>
        <v>High</v>
      </c>
      <c r="R1491">
        <v>0.22</v>
      </c>
      <c r="S1491" t="str">
        <f t="shared" si="95"/>
        <v>Medium</v>
      </c>
    </row>
    <row r="1492" spans="1:19" x14ac:dyDescent="0.35">
      <c r="A1492" t="s">
        <v>1026</v>
      </c>
      <c r="B1492">
        <v>57</v>
      </c>
      <c r="C1492" t="str">
        <f t="shared" si="92"/>
        <v>55-65</v>
      </c>
      <c r="D1492" t="s">
        <v>21</v>
      </c>
      <c r="E1492" t="s">
        <v>26</v>
      </c>
      <c r="F1492">
        <v>253.38</v>
      </c>
      <c r="G1492">
        <v>14</v>
      </c>
      <c r="H1492">
        <f>Table1[[#This Row],[total_orders]]*Table1[[#This Row],[avg_order_value]]</f>
        <v>3547.3199999999997</v>
      </c>
      <c r="I1492">
        <v>72</v>
      </c>
      <c r="J1492">
        <v>0</v>
      </c>
      <c r="K1492" t="s">
        <v>23</v>
      </c>
      <c r="L1492">
        <v>57.8</v>
      </c>
      <c r="M1492" t="str">
        <f t="shared" si="93"/>
        <v>High</v>
      </c>
      <c r="N1492" s="1">
        <v>44116</v>
      </c>
      <c r="O1492" s="1" t="str">
        <f>IF(YEAR(Table1[[#This Row],[customer_since]])&gt;=2023, "New",IF(YEAR(Table1[[#This Row],[customer_since]])&gt;=2021, "Medium", "Long term"))</f>
        <v>Long term</v>
      </c>
      <c r="P1492">
        <v>81</v>
      </c>
      <c r="Q1492" t="str">
        <f t="shared" si="94"/>
        <v>High</v>
      </c>
      <c r="R1492">
        <v>0.24</v>
      </c>
      <c r="S1492" t="str">
        <f t="shared" si="95"/>
        <v>Medium</v>
      </c>
    </row>
    <row r="1493" spans="1:19" x14ac:dyDescent="0.35">
      <c r="A1493" t="s">
        <v>1026</v>
      </c>
      <c r="B1493">
        <v>35</v>
      </c>
      <c r="C1493" t="str">
        <f t="shared" si="92"/>
        <v>26-35</v>
      </c>
      <c r="D1493" t="s">
        <v>14</v>
      </c>
      <c r="E1493" t="s">
        <v>15</v>
      </c>
      <c r="F1493">
        <v>221.27</v>
      </c>
      <c r="G1493">
        <v>10</v>
      </c>
      <c r="H1493">
        <f>Table1[[#This Row],[total_orders]]*Table1[[#This Row],[avg_order_value]]</f>
        <v>2212.7000000000003</v>
      </c>
      <c r="I1493">
        <v>53</v>
      </c>
      <c r="J1493">
        <v>0</v>
      </c>
      <c r="K1493" t="s">
        <v>23</v>
      </c>
      <c r="L1493">
        <v>95.8</v>
      </c>
      <c r="M1493" t="str">
        <f t="shared" si="93"/>
        <v>High</v>
      </c>
      <c r="N1493" s="1">
        <v>44087</v>
      </c>
      <c r="O1493" s="1" t="str">
        <f>IF(YEAR(Table1[[#This Row],[customer_since]])&gt;=2023, "New",IF(YEAR(Table1[[#This Row],[customer_since]])&gt;=2021, "Medium", "Long term"))</f>
        <v>Long term</v>
      </c>
      <c r="P1493">
        <v>46</v>
      </c>
      <c r="Q1493" t="str">
        <f t="shared" si="94"/>
        <v>Medium</v>
      </c>
      <c r="R1493">
        <v>0.39</v>
      </c>
      <c r="S1493" t="str">
        <f t="shared" si="95"/>
        <v>Medium</v>
      </c>
    </row>
    <row r="1494" spans="1:19" x14ac:dyDescent="0.35">
      <c r="A1494" t="s">
        <v>526</v>
      </c>
      <c r="B1494">
        <v>71</v>
      </c>
      <c r="C1494" t="str">
        <f t="shared" si="92"/>
        <v>66-69</v>
      </c>
      <c r="D1494" t="s">
        <v>14</v>
      </c>
      <c r="E1494" t="s">
        <v>15</v>
      </c>
      <c r="F1494">
        <v>62.6</v>
      </c>
      <c r="G1494">
        <v>9</v>
      </c>
      <c r="H1494">
        <f>Table1[[#This Row],[total_orders]]*Table1[[#This Row],[avg_order_value]]</f>
        <v>563.4</v>
      </c>
      <c r="I1494">
        <v>298</v>
      </c>
      <c r="J1494">
        <v>1</v>
      </c>
      <c r="K1494" t="s">
        <v>23</v>
      </c>
      <c r="L1494">
        <v>77.8</v>
      </c>
      <c r="M1494" t="str">
        <f t="shared" si="93"/>
        <v>High</v>
      </c>
      <c r="N1494" s="1">
        <v>45800</v>
      </c>
      <c r="O1494" s="1" t="str">
        <f>IF(YEAR(Table1[[#This Row],[customer_since]])&gt;=2023, "New",IF(YEAR(Table1[[#This Row],[customer_since]])&gt;=2021, "Medium", "Long term"))</f>
        <v>New</v>
      </c>
      <c r="P1494">
        <v>98</v>
      </c>
      <c r="Q1494" t="str">
        <f t="shared" si="94"/>
        <v>High</v>
      </c>
      <c r="R1494">
        <v>0.04</v>
      </c>
      <c r="S1494" t="str">
        <f t="shared" si="95"/>
        <v>Low</v>
      </c>
    </row>
    <row r="1495" spans="1:19" x14ac:dyDescent="0.35">
      <c r="A1495" t="s">
        <v>526</v>
      </c>
      <c r="B1495">
        <v>61</v>
      </c>
      <c r="C1495" t="str">
        <f t="shared" si="92"/>
        <v>55-65</v>
      </c>
      <c r="D1495" t="s">
        <v>21</v>
      </c>
      <c r="E1495" t="s">
        <v>22</v>
      </c>
      <c r="F1495">
        <v>66.569999999999993</v>
      </c>
      <c r="G1495">
        <v>7</v>
      </c>
      <c r="H1495">
        <f>Table1[[#This Row],[total_orders]]*Table1[[#This Row],[avg_order_value]]</f>
        <v>465.98999999999995</v>
      </c>
      <c r="I1495">
        <v>90</v>
      </c>
      <c r="J1495">
        <v>0</v>
      </c>
      <c r="K1495" t="s">
        <v>23</v>
      </c>
      <c r="L1495">
        <v>20.399999999999999</v>
      </c>
      <c r="M1495" t="str">
        <f t="shared" si="93"/>
        <v>Medium</v>
      </c>
      <c r="N1495" s="1">
        <v>44048</v>
      </c>
      <c r="O1495" s="1" t="str">
        <f>IF(YEAR(Table1[[#This Row],[customer_since]])&gt;=2023, "New",IF(YEAR(Table1[[#This Row],[customer_since]])&gt;=2021, "Medium", "Long term"))</f>
        <v>Long term</v>
      </c>
      <c r="P1495">
        <v>96</v>
      </c>
      <c r="Q1495" t="str">
        <f t="shared" si="94"/>
        <v>High</v>
      </c>
      <c r="R1495">
        <v>0.32</v>
      </c>
      <c r="S1495" t="str">
        <f t="shared" si="95"/>
        <v>Medium</v>
      </c>
    </row>
    <row r="1496" spans="1:19" x14ac:dyDescent="0.35">
      <c r="A1496" t="s">
        <v>2946</v>
      </c>
      <c r="B1496">
        <v>43</v>
      </c>
      <c r="C1496" t="str">
        <f t="shared" si="92"/>
        <v>36-45</v>
      </c>
      <c r="D1496" t="s">
        <v>21</v>
      </c>
      <c r="E1496" t="s">
        <v>15</v>
      </c>
      <c r="F1496">
        <v>63.43</v>
      </c>
      <c r="G1496">
        <v>13</v>
      </c>
      <c r="H1496">
        <f>Table1[[#This Row],[total_orders]]*Table1[[#This Row],[avg_order_value]]</f>
        <v>824.59</v>
      </c>
      <c r="I1496">
        <v>35</v>
      </c>
      <c r="J1496">
        <v>0</v>
      </c>
      <c r="K1496" t="s">
        <v>19</v>
      </c>
      <c r="L1496">
        <v>88.3</v>
      </c>
      <c r="M1496" t="str">
        <f t="shared" si="93"/>
        <v>High</v>
      </c>
      <c r="N1496" s="1">
        <v>44542</v>
      </c>
      <c r="O1496" s="1" t="str">
        <f>IF(YEAR(Table1[[#This Row],[customer_since]])&gt;=2023, "New",IF(YEAR(Table1[[#This Row],[customer_since]])&gt;=2021, "Medium", "Long term"))</f>
        <v>Medium</v>
      </c>
      <c r="P1496">
        <v>24</v>
      </c>
      <c r="Q1496" t="str">
        <f t="shared" si="94"/>
        <v>Low</v>
      </c>
      <c r="R1496">
        <v>0.31</v>
      </c>
      <c r="S1496" t="str">
        <f t="shared" si="95"/>
        <v>Medium</v>
      </c>
    </row>
    <row r="1497" spans="1:19" x14ac:dyDescent="0.35">
      <c r="A1497" t="s">
        <v>3102</v>
      </c>
      <c r="B1497">
        <v>78</v>
      </c>
      <c r="C1497" t="str">
        <f t="shared" si="92"/>
        <v>66-69</v>
      </c>
      <c r="D1497" t="s">
        <v>14</v>
      </c>
      <c r="E1497" t="s">
        <v>28</v>
      </c>
      <c r="F1497">
        <v>222.26</v>
      </c>
      <c r="G1497">
        <v>10</v>
      </c>
      <c r="H1497">
        <f>Table1[[#This Row],[total_orders]]*Table1[[#This Row],[avg_order_value]]</f>
        <v>2222.6</v>
      </c>
      <c r="I1497">
        <v>311</v>
      </c>
      <c r="J1497">
        <v>0</v>
      </c>
      <c r="K1497" t="s">
        <v>16</v>
      </c>
      <c r="L1497">
        <v>78.2</v>
      </c>
      <c r="M1497" t="str">
        <f t="shared" si="93"/>
        <v>High</v>
      </c>
      <c r="N1497" s="1">
        <v>45648</v>
      </c>
      <c r="O1497" s="1" t="str">
        <f>IF(YEAR(Table1[[#This Row],[customer_since]])&gt;=2023, "New",IF(YEAR(Table1[[#This Row],[customer_since]])&gt;=2021, "Medium", "Long term"))</f>
        <v>New</v>
      </c>
      <c r="P1497">
        <v>94</v>
      </c>
      <c r="Q1497" t="str">
        <f t="shared" si="94"/>
        <v>High</v>
      </c>
      <c r="R1497">
        <v>0.37</v>
      </c>
      <c r="S1497" t="str">
        <f t="shared" si="95"/>
        <v>Medium</v>
      </c>
    </row>
    <row r="1498" spans="1:19" x14ac:dyDescent="0.35">
      <c r="A1498" t="s">
        <v>164</v>
      </c>
      <c r="B1498">
        <v>47</v>
      </c>
      <c r="C1498" t="str">
        <f t="shared" si="92"/>
        <v>46-55</v>
      </c>
      <c r="D1498" t="s">
        <v>21</v>
      </c>
      <c r="E1498" t="s">
        <v>28</v>
      </c>
      <c r="F1498">
        <v>32.83</v>
      </c>
      <c r="G1498">
        <v>8</v>
      </c>
      <c r="H1498">
        <f>Table1[[#This Row],[total_orders]]*Table1[[#This Row],[avg_order_value]]</f>
        <v>262.64</v>
      </c>
      <c r="I1498">
        <v>142</v>
      </c>
      <c r="J1498">
        <v>0</v>
      </c>
      <c r="K1498" t="s">
        <v>29</v>
      </c>
      <c r="L1498">
        <v>60.6</v>
      </c>
      <c r="M1498" t="str">
        <f t="shared" si="93"/>
        <v>High</v>
      </c>
      <c r="N1498" s="1">
        <v>45457</v>
      </c>
      <c r="O1498" s="1" t="str">
        <f>IF(YEAR(Table1[[#This Row],[customer_since]])&gt;=2023, "New",IF(YEAR(Table1[[#This Row],[customer_since]])&gt;=2021, "Medium", "Long term"))</f>
        <v>New</v>
      </c>
      <c r="P1498">
        <v>80</v>
      </c>
      <c r="Q1498" t="str">
        <f t="shared" si="94"/>
        <v>High</v>
      </c>
      <c r="R1498">
        <v>0.37</v>
      </c>
      <c r="S1498" t="str">
        <f t="shared" si="95"/>
        <v>Medium</v>
      </c>
    </row>
    <row r="1499" spans="1:19" x14ac:dyDescent="0.35">
      <c r="A1499" t="s">
        <v>164</v>
      </c>
      <c r="B1499">
        <v>72</v>
      </c>
      <c r="C1499" t="str">
        <f t="shared" si="92"/>
        <v>66-69</v>
      </c>
      <c r="D1499" t="s">
        <v>21</v>
      </c>
      <c r="E1499" t="s">
        <v>26</v>
      </c>
      <c r="F1499">
        <v>39.19</v>
      </c>
      <c r="G1499">
        <v>14</v>
      </c>
      <c r="H1499">
        <f>Table1[[#This Row],[total_orders]]*Table1[[#This Row],[avg_order_value]]</f>
        <v>548.66</v>
      </c>
      <c r="I1499">
        <v>173</v>
      </c>
      <c r="J1499">
        <v>0</v>
      </c>
      <c r="K1499" t="s">
        <v>40</v>
      </c>
      <c r="L1499">
        <v>85.8</v>
      </c>
      <c r="M1499" t="str">
        <f t="shared" si="93"/>
        <v>High</v>
      </c>
      <c r="N1499" s="1">
        <v>44825</v>
      </c>
      <c r="O1499" s="1" t="str">
        <f>IF(YEAR(Table1[[#This Row],[customer_since]])&gt;=2023, "New",IF(YEAR(Table1[[#This Row],[customer_since]])&gt;=2021, "Medium", "Long term"))</f>
        <v>Medium</v>
      </c>
      <c r="P1499">
        <v>95</v>
      </c>
      <c r="Q1499" t="str">
        <f t="shared" si="94"/>
        <v>High</v>
      </c>
      <c r="R1499">
        <v>0.16</v>
      </c>
      <c r="S1499" t="str">
        <f t="shared" si="95"/>
        <v>Low</v>
      </c>
    </row>
    <row r="1500" spans="1:19" x14ac:dyDescent="0.35">
      <c r="A1500" t="s">
        <v>114</v>
      </c>
      <c r="B1500">
        <v>64</v>
      </c>
      <c r="C1500" t="str">
        <f t="shared" si="92"/>
        <v>55-65</v>
      </c>
      <c r="D1500" t="s">
        <v>21</v>
      </c>
      <c r="E1500" t="s">
        <v>52</v>
      </c>
      <c r="F1500">
        <v>37.090000000000003</v>
      </c>
      <c r="G1500">
        <v>9</v>
      </c>
      <c r="H1500">
        <f>Table1[[#This Row],[total_orders]]*Table1[[#This Row],[avg_order_value]]</f>
        <v>333.81000000000006</v>
      </c>
      <c r="I1500">
        <v>220</v>
      </c>
      <c r="J1500">
        <v>0</v>
      </c>
      <c r="K1500" t="s">
        <v>23</v>
      </c>
      <c r="L1500">
        <v>41.6</v>
      </c>
      <c r="M1500" t="str">
        <f t="shared" si="93"/>
        <v>Medium</v>
      </c>
      <c r="N1500" s="1">
        <v>44397</v>
      </c>
      <c r="O1500" s="1" t="str">
        <f>IF(YEAR(Table1[[#This Row],[customer_since]])&gt;=2023, "New",IF(YEAR(Table1[[#This Row],[customer_since]])&gt;=2021, "Medium", "Long term"))</f>
        <v>Medium</v>
      </c>
      <c r="P1500">
        <v>29</v>
      </c>
      <c r="Q1500" t="str">
        <f t="shared" si="94"/>
        <v>Low</v>
      </c>
      <c r="R1500">
        <v>0.08</v>
      </c>
      <c r="S1500" t="str">
        <f t="shared" si="95"/>
        <v>Low</v>
      </c>
    </row>
    <row r="1501" spans="1:19" x14ac:dyDescent="0.35">
      <c r="A1501" t="s">
        <v>3240</v>
      </c>
      <c r="B1501">
        <v>20</v>
      </c>
      <c r="C1501" t="str">
        <f t="shared" si="92"/>
        <v>18-25</v>
      </c>
      <c r="D1501" t="s">
        <v>14</v>
      </c>
      <c r="E1501" t="s">
        <v>50</v>
      </c>
      <c r="F1501">
        <v>23.8</v>
      </c>
      <c r="G1501">
        <v>8</v>
      </c>
      <c r="H1501">
        <f>Table1[[#This Row],[total_orders]]*Table1[[#This Row],[avg_order_value]]</f>
        <v>190.4</v>
      </c>
      <c r="I1501">
        <v>245</v>
      </c>
      <c r="J1501">
        <v>0</v>
      </c>
      <c r="K1501" t="s">
        <v>40</v>
      </c>
      <c r="L1501">
        <v>19.899999999999999</v>
      </c>
      <c r="M1501" t="str">
        <f t="shared" si="93"/>
        <v>Low</v>
      </c>
      <c r="N1501" s="1">
        <v>44062</v>
      </c>
      <c r="O1501" s="1" t="str">
        <f>IF(YEAR(Table1[[#This Row],[customer_since]])&gt;=2023, "New",IF(YEAR(Table1[[#This Row],[customer_since]])&gt;=2021, "Medium", "Long term"))</f>
        <v>Long term</v>
      </c>
      <c r="P1501">
        <v>87</v>
      </c>
      <c r="Q1501" t="str">
        <f t="shared" si="94"/>
        <v>High</v>
      </c>
      <c r="R1501">
        <v>0.18</v>
      </c>
      <c r="S1501" t="str">
        <f t="shared" si="95"/>
        <v>Low</v>
      </c>
    </row>
    <row r="1502" spans="1:19" x14ac:dyDescent="0.35">
      <c r="A1502" t="s">
        <v>2918</v>
      </c>
      <c r="B1502">
        <v>24</v>
      </c>
      <c r="C1502" t="str">
        <f t="shared" si="92"/>
        <v>18-25</v>
      </c>
      <c r="D1502" t="s">
        <v>21</v>
      </c>
      <c r="E1502" t="s">
        <v>50</v>
      </c>
      <c r="F1502">
        <v>175.33</v>
      </c>
      <c r="G1502">
        <v>8</v>
      </c>
      <c r="H1502">
        <f>Table1[[#This Row],[total_orders]]*Table1[[#This Row],[avg_order_value]]</f>
        <v>1402.64</v>
      </c>
      <c r="I1502">
        <v>10</v>
      </c>
      <c r="J1502">
        <v>0</v>
      </c>
      <c r="K1502" t="s">
        <v>16</v>
      </c>
      <c r="L1502">
        <v>78.2</v>
      </c>
      <c r="M1502" t="str">
        <f t="shared" si="93"/>
        <v>High</v>
      </c>
      <c r="N1502" s="1">
        <v>45771</v>
      </c>
      <c r="O1502" s="1" t="str">
        <f>IF(YEAR(Table1[[#This Row],[customer_since]])&gt;=2023, "New",IF(YEAR(Table1[[#This Row],[customer_since]])&gt;=2021, "Medium", "Long term"))</f>
        <v>New</v>
      </c>
      <c r="P1502">
        <v>73</v>
      </c>
      <c r="Q1502" t="str">
        <f t="shared" si="94"/>
        <v>High</v>
      </c>
      <c r="R1502">
        <v>0.41</v>
      </c>
      <c r="S1502" t="str">
        <f t="shared" si="95"/>
        <v>Medium</v>
      </c>
    </row>
    <row r="1503" spans="1:19" x14ac:dyDescent="0.35">
      <c r="A1503" t="s">
        <v>2229</v>
      </c>
      <c r="B1503">
        <v>45</v>
      </c>
      <c r="C1503" t="str">
        <f t="shared" si="92"/>
        <v>36-45</v>
      </c>
      <c r="D1503" t="s">
        <v>21</v>
      </c>
      <c r="E1503" t="s">
        <v>26</v>
      </c>
      <c r="F1503">
        <v>121.33</v>
      </c>
      <c r="G1503">
        <v>15</v>
      </c>
      <c r="H1503">
        <f>Table1[[#This Row],[total_orders]]*Table1[[#This Row],[avg_order_value]]</f>
        <v>1819.95</v>
      </c>
      <c r="I1503">
        <v>316</v>
      </c>
      <c r="J1503">
        <v>0</v>
      </c>
      <c r="K1503" t="s">
        <v>23</v>
      </c>
      <c r="L1503">
        <v>25.4</v>
      </c>
      <c r="M1503" t="str">
        <f t="shared" si="93"/>
        <v>Medium</v>
      </c>
      <c r="N1503" s="1">
        <v>45221</v>
      </c>
      <c r="O1503" s="1" t="str">
        <f>IF(YEAR(Table1[[#This Row],[customer_since]])&gt;=2023, "New",IF(YEAR(Table1[[#This Row],[customer_since]])&gt;=2021, "Medium", "Long term"))</f>
        <v>New</v>
      </c>
      <c r="P1503">
        <v>86</v>
      </c>
      <c r="Q1503" t="str">
        <f t="shared" si="94"/>
        <v>High</v>
      </c>
      <c r="R1503">
        <v>0.17</v>
      </c>
      <c r="S1503" t="str">
        <f t="shared" si="95"/>
        <v>Low</v>
      </c>
    </row>
    <row r="1504" spans="1:19" x14ac:dyDescent="0.35">
      <c r="A1504" t="s">
        <v>573</v>
      </c>
      <c r="B1504">
        <v>20</v>
      </c>
      <c r="C1504" t="str">
        <f t="shared" si="92"/>
        <v>18-25</v>
      </c>
      <c r="D1504" t="s">
        <v>14</v>
      </c>
      <c r="E1504" t="s">
        <v>22</v>
      </c>
      <c r="F1504">
        <v>49.9</v>
      </c>
      <c r="G1504">
        <v>11</v>
      </c>
      <c r="H1504">
        <f>Table1[[#This Row],[total_orders]]*Table1[[#This Row],[avg_order_value]]</f>
        <v>548.9</v>
      </c>
      <c r="I1504">
        <v>259</v>
      </c>
      <c r="J1504">
        <v>0</v>
      </c>
      <c r="K1504" t="s">
        <v>16</v>
      </c>
      <c r="L1504">
        <v>40</v>
      </c>
      <c r="M1504" t="str">
        <f t="shared" si="93"/>
        <v>Medium</v>
      </c>
      <c r="N1504" s="1">
        <v>44356</v>
      </c>
      <c r="O1504" s="1" t="str">
        <f>IF(YEAR(Table1[[#This Row],[customer_since]])&gt;=2023, "New",IF(YEAR(Table1[[#This Row],[customer_since]])&gt;=2021, "Medium", "Long term"))</f>
        <v>Medium</v>
      </c>
      <c r="P1504">
        <v>41</v>
      </c>
      <c r="Q1504" t="str">
        <f t="shared" si="94"/>
        <v>Medium</v>
      </c>
      <c r="R1504">
        <v>0.49</v>
      </c>
      <c r="S1504" t="str">
        <f t="shared" si="95"/>
        <v>Medium</v>
      </c>
    </row>
    <row r="1505" spans="1:19" x14ac:dyDescent="0.35">
      <c r="A1505" t="s">
        <v>923</v>
      </c>
      <c r="B1505">
        <v>65</v>
      </c>
      <c r="C1505" t="str">
        <f t="shared" si="92"/>
        <v>55-65</v>
      </c>
      <c r="D1505" t="s">
        <v>14</v>
      </c>
      <c r="E1505" t="s">
        <v>22</v>
      </c>
      <c r="F1505">
        <v>81.19</v>
      </c>
      <c r="G1505">
        <v>5</v>
      </c>
      <c r="H1505">
        <f>Table1[[#This Row],[total_orders]]*Table1[[#This Row],[avg_order_value]]</f>
        <v>405.95</v>
      </c>
      <c r="I1505">
        <v>178</v>
      </c>
      <c r="J1505">
        <v>0</v>
      </c>
      <c r="K1505" t="s">
        <v>40</v>
      </c>
      <c r="L1505">
        <v>92.6</v>
      </c>
      <c r="M1505" t="str">
        <f t="shared" si="93"/>
        <v>High</v>
      </c>
      <c r="N1505" s="1">
        <v>45276</v>
      </c>
      <c r="O1505" s="1" t="str">
        <f>IF(YEAR(Table1[[#This Row],[customer_since]])&gt;=2023, "New",IF(YEAR(Table1[[#This Row],[customer_since]])&gt;=2021, "Medium", "Long term"))</f>
        <v>New</v>
      </c>
      <c r="P1505">
        <v>69</v>
      </c>
      <c r="Q1505" t="str">
        <f t="shared" si="94"/>
        <v>High</v>
      </c>
      <c r="R1505">
        <v>0.28999999999999998</v>
      </c>
      <c r="S1505" t="str">
        <f t="shared" si="95"/>
        <v>Medium</v>
      </c>
    </row>
    <row r="1506" spans="1:19" x14ac:dyDescent="0.35">
      <c r="A1506" t="s">
        <v>923</v>
      </c>
      <c r="B1506">
        <v>30</v>
      </c>
      <c r="C1506" t="str">
        <f t="shared" si="92"/>
        <v>26-35</v>
      </c>
      <c r="D1506" t="s">
        <v>21</v>
      </c>
      <c r="E1506" t="s">
        <v>15</v>
      </c>
      <c r="F1506">
        <v>68.510000000000005</v>
      </c>
      <c r="G1506">
        <v>9</v>
      </c>
      <c r="H1506">
        <f>Table1[[#This Row],[total_orders]]*Table1[[#This Row],[avg_order_value]]</f>
        <v>616.59</v>
      </c>
      <c r="I1506">
        <v>256</v>
      </c>
      <c r="J1506">
        <v>0</v>
      </c>
      <c r="K1506" t="s">
        <v>16</v>
      </c>
      <c r="L1506">
        <v>23.2</v>
      </c>
      <c r="M1506" t="str">
        <f t="shared" si="93"/>
        <v>Medium</v>
      </c>
      <c r="N1506" s="1">
        <v>44069</v>
      </c>
      <c r="O1506" s="1" t="str">
        <f>IF(YEAR(Table1[[#This Row],[customer_since]])&gt;=2023, "New",IF(YEAR(Table1[[#This Row],[customer_since]])&gt;=2021, "Medium", "Long term"))</f>
        <v>Long term</v>
      </c>
      <c r="P1506">
        <v>29</v>
      </c>
      <c r="Q1506" t="str">
        <f t="shared" si="94"/>
        <v>Low</v>
      </c>
      <c r="R1506">
        <v>0.11</v>
      </c>
      <c r="S1506" t="str">
        <f t="shared" si="95"/>
        <v>Low</v>
      </c>
    </row>
    <row r="1507" spans="1:19" x14ac:dyDescent="0.35">
      <c r="A1507" t="s">
        <v>923</v>
      </c>
      <c r="B1507">
        <v>56</v>
      </c>
      <c r="C1507" t="str">
        <f t="shared" si="92"/>
        <v>55-65</v>
      </c>
      <c r="D1507" t="s">
        <v>14</v>
      </c>
      <c r="E1507" t="s">
        <v>15</v>
      </c>
      <c r="F1507">
        <v>131.63999999999999</v>
      </c>
      <c r="G1507">
        <v>13</v>
      </c>
      <c r="H1507">
        <f>Table1[[#This Row],[total_orders]]*Table1[[#This Row],[avg_order_value]]</f>
        <v>1711.3199999999997</v>
      </c>
      <c r="I1507">
        <v>18</v>
      </c>
      <c r="J1507">
        <v>0</v>
      </c>
      <c r="K1507" t="s">
        <v>16</v>
      </c>
      <c r="L1507">
        <v>59.4</v>
      </c>
      <c r="M1507" t="str">
        <f t="shared" si="93"/>
        <v>High</v>
      </c>
      <c r="N1507" s="1">
        <v>44721</v>
      </c>
      <c r="O1507" s="1" t="str">
        <f>IF(YEAR(Table1[[#This Row],[customer_since]])&gt;=2023, "New",IF(YEAR(Table1[[#This Row],[customer_since]])&gt;=2021, "Medium", "Long term"))</f>
        <v>Medium</v>
      </c>
      <c r="P1507">
        <v>90</v>
      </c>
      <c r="Q1507" t="str">
        <f t="shared" si="94"/>
        <v>High</v>
      </c>
      <c r="R1507">
        <v>0.28000000000000003</v>
      </c>
      <c r="S1507" t="str">
        <f t="shared" si="95"/>
        <v>Medium</v>
      </c>
    </row>
    <row r="1508" spans="1:19" x14ac:dyDescent="0.35">
      <c r="A1508" t="s">
        <v>3384</v>
      </c>
      <c r="B1508">
        <v>53</v>
      </c>
      <c r="C1508" t="str">
        <f t="shared" si="92"/>
        <v>46-55</v>
      </c>
      <c r="D1508" t="s">
        <v>21</v>
      </c>
      <c r="E1508" t="s">
        <v>26</v>
      </c>
      <c r="F1508">
        <v>25.23</v>
      </c>
      <c r="G1508">
        <v>9</v>
      </c>
      <c r="H1508">
        <f>Table1[[#This Row],[total_orders]]*Table1[[#This Row],[avg_order_value]]</f>
        <v>227.07</v>
      </c>
      <c r="I1508">
        <v>132</v>
      </c>
      <c r="J1508">
        <v>0</v>
      </c>
      <c r="K1508" t="s">
        <v>23</v>
      </c>
      <c r="L1508">
        <v>38.299999999999997</v>
      </c>
      <c r="M1508" t="str">
        <f t="shared" si="93"/>
        <v>Medium</v>
      </c>
      <c r="N1508" s="1">
        <v>44937</v>
      </c>
      <c r="O1508" s="1" t="str">
        <f>IF(YEAR(Table1[[#This Row],[customer_since]])&gt;=2023, "New",IF(YEAR(Table1[[#This Row],[customer_since]])&gt;=2021, "Medium", "Long term"))</f>
        <v>New</v>
      </c>
      <c r="P1508">
        <v>40</v>
      </c>
      <c r="Q1508" t="str">
        <f t="shared" si="94"/>
        <v>Medium</v>
      </c>
      <c r="R1508">
        <v>0.04</v>
      </c>
      <c r="S1508" t="str">
        <f t="shared" si="95"/>
        <v>Low</v>
      </c>
    </row>
    <row r="1509" spans="1:19" x14ac:dyDescent="0.35">
      <c r="A1509" t="s">
        <v>1072</v>
      </c>
      <c r="B1509">
        <v>26</v>
      </c>
      <c r="C1509" t="str">
        <f t="shared" si="92"/>
        <v>26-35</v>
      </c>
      <c r="D1509" t="s">
        <v>14</v>
      </c>
      <c r="E1509" t="s">
        <v>26</v>
      </c>
      <c r="F1509">
        <v>67.180000000000007</v>
      </c>
      <c r="G1509">
        <v>15</v>
      </c>
      <c r="H1509">
        <f>Table1[[#This Row],[total_orders]]*Table1[[#This Row],[avg_order_value]]</f>
        <v>1007.7</v>
      </c>
      <c r="I1509">
        <v>142</v>
      </c>
      <c r="J1509">
        <v>0</v>
      </c>
      <c r="K1509" t="s">
        <v>40</v>
      </c>
      <c r="L1509">
        <v>80.3</v>
      </c>
      <c r="M1509" t="str">
        <f t="shared" si="93"/>
        <v>High</v>
      </c>
      <c r="N1509" s="1">
        <v>44193</v>
      </c>
      <c r="O1509" s="1" t="str">
        <f>IF(YEAR(Table1[[#This Row],[customer_since]])&gt;=2023, "New",IF(YEAR(Table1[[#This Row],[customer_since]])&gt;=2021, "Medium", "Long term"))</f>
        <v>Long term</v>
      </c>
      <c r="P1509">
        <v>98</v>
      </c>
      <c r="Q1509" t="str">
        <f t="shared" si="94"/>
        <v>High</v>
      </c>
      <c r="R1509">
        <v>0.3</v>
      </c>
      <c r="S1509" t="str">
        <f t="shared" si="95"/>
        <v>Medium</v>
      </c>
    </row>
    <row r="1510" spans="1:19" x14ac:dyDescent="0.35">
      <c r="A1510" t="s">
        <v>1072</v>
      </c>
      <c r="B1510">
        <v>62</v>
      </c>
      <c r="C1510" t="str">
        <f t="shared" si="92"/>
        <v>55-65</v>
      </c>
      <c r="D1510" t="s">
        <v>14</v>
      </c>
      <c r="E1510" t="s">
        <v>22</v>
      </c>
      <c r="G1510">
        <v>8</v>
      </c>
      <c r="H1510">
        <f>Table1[[#This Row],[total_orders]]*Table1[[#This Row],[avg_order_value]]</f>
        <v>0</v>
      </c>
      <c r="I1510">
        <v>8</v>
      </c>
      <c r="J1510">
        <v>0</v>
      </c>
      <c r="K1510" t="s">
        <v>29</v>
      </c>
      <c r="L1510">
        <v>0</v>
      </c>
      <c r="M1510" t="str">
        <f t="shared" si="93"/>
        <v>Low</v>
      </c>
      <c r="N1510" s="1">
        <v>44742</v>
      </c>
      <c r="O1510" s="1" t="str">
        <f>IF(YEAR(Table1[[#This Row],[customer_since]])&gt;=2023, "New",IF(YEAR(Table1[[#This Row],[customer_since]])&gt;=2021, "Medium", "Long term"))</f>
        <v>Medium</v>
      </c>
      <c r="P1510">
        <v>8</v>
      </c>
      <c r="Q1510" t="str">
        <f t="shared" si="94"/>
        <v>Low</v>
      </c>
      <c r="R1510">
        <v>0.12</v>
      </c>
      <c r="S1510" t="str">
        <f t="shared" si="95"/>
        <v>Low</v>
      </c>
    </row>
    <row r="1511" spans="1:19" x14ac:dyDescent="0.35">
      <c r="A1511" t="s">
        <v>847</v>
      </c>
      <c r="B1511">
        <v>20</v>
      </c>
      <c r="C1511" t="str">
        <f t="shared" si="92"/>
        <v>18-25</v>
      </c>
      <c r="D1511" t="s">
        <v>21</v>
      </c>
      <c r="E1511" t="s">
        <v>22</v>
      </c>
      <c r="F1511">
        <v>106.93</v>
      </c>
      <c r="G1511">
        <v>13</v>
      </c>
      <c r="H1511">
        <f>Table1[[#This Row],[total_orders]]*Table1[[#This Row],[avg_order_value]]</f>
        <v>1390.0900000000001</v>
      </c>
      <c r="I1511">
        <v>67</v>
      </c>
      <c r="J1511">
        <v>0</v>
      </c>
      <c r="K1511" t="s">
        <v>23</v>
      </c>
      <c r="L1511">
        <v>75.400000000000006</v>
      </c>
      <c r="M1511" t="str">
        <f t="shared" si="93"/>
        <v>High</v>
      </c>
      <c r="N1511" s="1">
        <v>44392</v>
      </c>
      <c r="O1511" s="1" t="str">
        <f>IF(YEAR(Table1[[#This Row],[customer_since]])&gt;=2023, "New",IF(YEAR(Table1[[#This Row],[customer_since]])&gt;=2021, "Medium", "Long term"))</f>
        <v>Medium</v>
      </c>
      <c r="P1511">
        <v>37</v>
      </c>
      <c r="Q1511" t="str">
        <f t="shared" si="94"/>
        <v>Medium</v>
      </c>
      <c r="R1511">
        <v>0.16</v>
      </c>
      <c r="S1511" t="str">
        <f t="shared" si="95"/>
        <v>Low</v>
      </c>
    </row>
    <row r="1512" spans="1:19" x14ac:dyDescent="0.35">
      <c r="A1512" t="s">
        <v>948</v>
      </c>
      <c r="B1512">
        <v>75</v>
      </c>
      <c r="C1512" t="str">
        <f t="shared" si="92"/>
        <v>66-69</v>
      </c>
      <c r="D1512" t="s">
        <v>14</v>
      </c>
      <c r="E1512" t="s">
        <v>28</v>
      </c>
      <c r="F1512">
        <v>159.46</v>
      </c>
      <c r="G1512">
        <v>8</v>
      </c>
      <c r="H1512">
        <f>Table1[[#This Row],[total_orders]]*Table1[[#This Row],[avg_order_value]]</f>
        <v>1275.68</v>
      </c>
      <c r="I1512">
        <v>181</v>
      </c>
      <c r="J1512">
        <v>0</v>
      </c>
      <c r="K1512" t="s">
        <v>19</v>
      </c>
      <c r="L1512">
        <v>82.1</v>
      </c>
      <c r="M1512" t="str">
        <f t="shared" si="93"/>
        <v>High</v>
      </c>
      <c r="N1512" s="1">
        <v>45440</v>
      </c>
      <c r="O1512" s="1" t="str">
        <f>IF(YEAR(Table1[[#This Row],[customer_since]])&gt;=2023, "New",IF(YEAR(Table1[[#This Row],[customer_since]])&gt;=2021, "Medium", "Long term"))</f>
        <v>New</v>
      </c>
      <c r="P1512">
        <v>54</v>
      </c>
      <c r="Q1512" t="str">
        <f t="shared" si="94"/>
        <v>Medium</v>
      </c>
      <c r="R1512">
        <v>0.36</v>
      </c>
      <c r="S1512" t="str">
        <f t="shared" si="95"/>
        <v>Medium</v>
      </c>
    </row>
    <row r="1513" spans="1:19" x14ac:dyDescent="0.35">
      <c r="A1513" t="s">
        <v>965</v>
      </c>
      <c r="B1513">
        <v>41</v>
      </c>
      <c r="C1513" t="str">
        <f t="shared" si="92"/>
        <v>36-45</v>
      </c>
      <c r="D1513" t="s">
        <v>14</v>
      </c>
      <c r="E1513" t="s">
        <v>35</v>
      </c>
      <c r="F1513">
        <v>114.3</v>
      </c>
      <c r="G1513">
        <v>6</v>
      </c>
      <c r="H1513">
        <f>Table1[[#This Row],[total_orders]]*Table1[[#This Row],[avg_order_value]]</f>
        <v>685.8</v>
      </c>
      <c r="I1513">
        <v>307</v>
      </c>
      <c r="J1513">
        <v>0</v>
      </c>
      <c r="K1513" t="s">
        <v>16</v>
      </c>
      <c r="L1513">
        <v>47.3</v>
      </c>
      <c r="M1513" t="str">
        <f t="shared" si="93"/>
        <v>Medium</v>
      </c>
      <c r="N1513" s="1">
        <v>44538</v>
      </c>
      <c r="O1513" s="1" t="str">
        <f>IF(YEAR(Table1[[#This Row],[customer_since]])&gt;=2023, "New",IF(YEAR(Table1[[#This Row],[customer_since]])&gt;=2021, "Medium", "Long term"))</f>
        <v>Medium</v>
      </c>
      <c r="P1513">
        <v>31</v>
      </c>
      <c r="Q1513" t="str">
        <f t="shared" si="94"/>
        <v>Low</v>
      </c>
      <c r="R1513">
        <v>0.23</v>
      </c>
      <c r="S1513" t="str">
        <f t="shared" si="95"/>
        <v>Medium</v>
      </c>
    </row>
    <row r="1514" spans="1:19" x14ac:dyDescent="0.35">
      <c r="A1514" t="s">
        <v>1256</v>
      </c>
      <c r="B1514">
        <v>39</v>
      </c>
      <c r="C1514" t="str">
        <f t="shared" si="92"/>
        <v>36-45</v>
      </c>
      <c r="D1514" t="s">
        <v>21</v>
      </c>
      <c r="E1514" t="s">
        <v>15</v>
      </c>
      <c r="F1514">
        <v>73.83</v>
      </c>
      <c r="G1514">
        <v>9</v>
      </c>
      <c r="H1514">
        <f>Table1[[#This Row],[total_orders]]*Table1[[#This Row],[avg_order_value]]</f>
        <v>664.47</v>
      </c>
      <c r="I1514">
        <v>226</v>
      </c>
      <c r="J1514">
        <v>0</v>
      </c>
      <c r="K1514" t="s">
        <v>19</v>
      </c>
      <c r="L1514">
        <v>69.099999999999994</v>
      </c>
      <c r="M1514" t="str">
        <f t="shared" si="93"/>
        <v>High</v>
      </c>
      <c r="N1514" s="1">
        <v>44200</v>
      </c>
      <c r="O1514" s="1" t="str">
        <f>IF(YEAR(Table1[[#This Row],[customer_since]])&gt;=2023, "New",IF(YEAR(Table1[[#This Row],[customer_since]])&gt;=2021, "Medium", "Long term"))</f>
        <v>Medium</v>
      </c>
      <c r="P1514">
        <v>10</v>
      </c>
      <c r="Q1514" t="str">
        <f t="shared" si="94"/>
        <v>Low</v>
      </c>
      <c r="R1514">
        <v>0.52</v>
      </c>
      <c r="S1514" t="str">
        <f t="shared" si="95"/>
        <v>High</v>
      </c>
    </row>
    <row r="1515" spans="1:19" x14ac:dyDescent="0.35">
      <c r="A1515" t="s">
        <v>1256</v>
      </c>
      <c r="B1515">
        <v>45</v>
      </c>
      <c r="C1515" t="str">
        <f t="shared" si="92"/>
        <v>36-45</v>
      </c>
      <c r="D1515" t="s">
        <v>21</v>
      </c>
      <c r="E1515" t="s">
        <v>22</v>
      </c>
      <c r="F1515">
        <v>61.86</v>
      </c>
      <c r="G1515">
        <v>9</v>
      </c>
      <c r="H1515">
        <f>Table1[[#This Row],[total_orders]]*Table1[[#This Row],[avg_order_value]]</f>
        <v>556.74</v>
      </c>
      <c r="I1515">
        <v>247</v>
      </c>
      <c r="J1515">
        <v>0</v>
      </c>
      <c r="K1515" t="s">
        <v>19</v>
      </c>
      <c r="L1515">
        <v>14.4</v>
      </c>
      <c r="M1515" t="str">
        <f t="shared" si="93"/>
        <v>Low</v>
      </c>
      <c r="N1515" s="1">
        <v>44718</v>
      </c>
      <c r="O1515" s="1" t="str">
        <f>IF(YEAR(Table1[[#This Row],[customer_since]])&gt;=2023, "New",IF(YEAR(Table1[[#This Row],[customer_since]])&gt;=2021, "Medium", "Long term"))</f>
        <v>Medium</v>
      </c>
      <c r="P1515">
        <v>42</v>
      </c>
      <c r="Q1515" t="str">
        <f t="shared" si="94"/>
        <v>Medium</v>
      </c>
      <c r="R1515">
        <v>0.01</v>
      </c>
      <c r="S1515" t="str">
        <f t="shared" si="95"/>
        <v>Low</v>
      </c>
    </row>
    <row r="1516" spans="1:19" x14ac:dyDescent="0.35">
      <c r="A1516" t="s">
        <v>1364</v>
      </c>
      <c r="B1516">
        <v>22</v>
      </c>
      <c r="C1516" t="str">
        <f t="shared" si="92"/>
        <v>18-25</v>
      </c>
      <c r="D1516" t="s">
        <v>14</v>
      </c>
      <c r="E1516" t="s">
        <v>18</v>
      </c>
      <c r="F1516">
        <v>65.209999999999994</v>
      </c>
      <c r="G1516">
        <v>10</v>
      </c>
      <c r="H1516">
        <f>Table1[[#This Row],[total_orders]]*Table1[[#This Row],[avg_order_value]]</f>
        <v>652.09999999999991</v>
      </c>
      <c r="I1516">
        <v>155</v>
      </c>
      <c r="J1516">
        <v>0</v>
      </c>
      <c r="K1516" t="s">
        <v>19</v>
      </c>
      <c r="L1516">
        <v>75.3</v>
      </c>
      <c r="M1516" t="str">
        <f t="shared" si="93"/>
        <v>High</v>
      </c>
      <c r="N1516" s="1">
        <v>45181</v>
      </c>
      <c r="O1516" s="1" t="str">
        <f>IF(YEAR(Table1[[#This Row],[customer_since]])&gt;=2023, "New",IF(YEAR(Table1[[#This Row],[customer_since]])&gt;=2021, "Medium", "Long term"))</f>
        <v>New</v>
      </c>
      <c r="P1516">
        <v>6</v>
      </c>
      <c r="Q1516" t="str">
        <f t="shared" si="94"/>
        <v>Low</v>
      </c>
      <c r="R1516">
        <v>0.47</v>
      </c>
      <c r="S1516" t="str">
        <f t="shared" si="95"/>
        <v>Medium</v>
      </c>
    </row>
    <row r="1517" spans="1:19" x14ac:dyDescent="0.35">
      <c r="A1517" t="s">
        <v>2143</v>
      </c>
      <c r="B1517">
        <v>23</v>
      </c>
      <c r="C1517" t="str">
        <f t="shared" si="92"/>
        <v>18-25</v>
      </c>
      <c r="D1517" t="s">
        <v>21</v>
      </c>
      <c r="E1517" t="s">
        <v>22</v>
      </c>
      <c r="F1517">
        <v>77.58</v>
      </c>
      <c r="G1517">
        <v>12</v>
      </c>
      <c r="H1517">
        <f>Table1[[#This Row],[total_orders]]*Table1[[#This Row],[avg_order_value]]</f>
        <v>930.96</v>
      </c>
      <c r="I1517">
        <v>25</v>
      </c>
      <c r="J1517">
        <v>0</v>
      </c>
      <c r="K1517" t="s">
        <v>23</v>
      </c>
      <c r="L1517">
        <v>64.8</v>
      </c>
      <c r="M1517" t="str">
        <f t="shared" si="93"/>
        <v>High</v>
      </c>
      <c r="N1517" s="1">
        <v>44290</v>
      </c>
      <c r="O1517" s="1" t="str">
        <f>IF(YEAR(Table1[[#This Row],[customer_since]])&gt;=2023, "New",IF(YEAR(Table1[[#This Row],[customer_since]])&gt;=2021, "Medium", "Long term"))</f>
        <v>Medium</v>
      </c>
      <c r="P1517">
        <v>63</v>
      </c>
      <c r="Q1517" t="str">
        <f t="shared" si="94"/>
        <v>Medium</v>
      </c>
      <c r="R1517">
        <v>7.0000000000000007E-2</v>
      </c>
      <c r="S1517" t="str">
        <f t="shared" si="95"/>
        <v>Low</v>
      </c>
    </row>
    <row r="1518" spans="1:19" x14ac:dyDescent="0.35">
      <c r="A1518" t="s">
        <v>3023</v>
      </c>
      <c r="B1518">
        <v>28</v>
      </c>
      <c r="C1518" t="str">
        <f t="shared" si="92"/>
        <v>26-35</v>
      </c>
      <c r="D1518" t="s">
        <v>14</v>
      </c>
      <c r="E1518" t="s">
        <v>52</v>
      </c>
      <c r="F1518">
        <v>88.5</v>
      </c>
      <c r="G1518">
        <v>7</v>
      </c>
      <c r="H1518">
        <f>Table1[[#This Row],[total_orders]]*Table1[[#This Row],[avg_order_value]]</f>
        <v>619.5</v>
      </c>
      <c r="I1518">
        <v>62</v>
      </c>
      <c r="J1518">
        <v>0</v>
      </c>
      <c r="K1518" t="s">
        <v>23</v>
      </c>
      <c r="L1518">
        <v>75.900000000000006</v>
      </c>
      <c r="M1518" t="str">
        <f t="shared" si="93"/>
        <v>High</v>
      </c>
      <c r="N1518" s="1">
        <v>45627</v>
      </c>
      <c r="O1518" s="1" t="str">
        <f>IF(YEAR(Table1[[#This Row],[customer_since]])&gt;=2023, "New",IF(YEAR(Table1[[#This Row],[customer_since]])&gt;=2021, "Medium", "Long term"))</f>
        <v>New</v>
      </c>
      <c r="P1518">
        <v>25</v>
      </c>
      <c r="Q1518" t="str">
        <f t="shared" si="94"/>
        <v>Low</v>
      </c>
      <c r="R1518">
        <v>0.51</v>
      </c>
      <c r="S1518" t="str">
        <f t="shared" si="95"/>
        <v>High</v>
      </c>
    </row>
    <row r="1519" spans="1:19" x14ac:dyDescent="0.35">
      <c r="A1519" t="s">
        <v>129</v>
      </c>
      <c r="B1519">
        <v>44</v>
      </c>
      <c r="C1519" t="str">
        <f t="shared" si="92"/>
        <v>36-45</v>
      </c>
      <c r="D1519" t="s">
        <v>14</v>
      </c>
      <c r="E1519" t="s">
        <v>15</v>
      </c>
      <c r="F1519">
        <v>130.01</v>
      </c>
      <c r="G1519">
        <v>9</v>
      </c>
      <c r="H1519">
        <f>Table1[[#This Row],[total_orders]]*Table1[[#This Row],[avg_order_value]]</f>
        <v>1170.0899999999999</v>
      </c>
      <c r="I1519">
        <v>103</v>
      </c>
      <c r="J1519">
        <v>0</v>
      </c>
      <c r="K1519" t="s">
        <v>40</v>
      </c>
      <c r="L1519">
        <v>71.900000000000006</v>
      </c>
      <c r="M1519" t="str">
        <f t="shared" si="93"/>
        <v>High</v>
      </c>
      <c r="N1519" s="1">
        <v>44338</v>
      </c>
      <c r="O1519" s="1" t="str">
        <f>IF(YEAR(Table1[[#This Row],[customer_since]])&gt;=2023, "New",IF(YEAR(Table1[[#This Row],[customer_since]])&gt;=2021, "Medium", "Long term"))</f>
        <v>Medium</v>
      </c>
      <c r="P1519">
        <v>91</v>
      </c>
      <c r="Q1519" t="str">
        <f t="shared" si="94"/>
        <v>High</v>
      </c>
      <c r="R1519">
        <v>0.28999999999999998</v>
      </c>
      <c r="S1519" t="str">
        <f t="shared" si="95"/>
        <v>Medium</v>
      </c>
    </row>
    <row r="1520" spans="1:19" x14ac:dyDescent="0.35">
      <c r="A1520" t="s">
        <v>321</v>
      </c>
      <c r="B1520">
        <v>74</v>
      </c>
      <c r="C1520" t="str">
        <f t="shared" si="92"/>
        <v>66-69</v>
      </c>
      <c r="D1520" t="s">
        <v>14</v>
      </c>
      <c r="E1520" t="s">
        <v>26</v>
      </c>
      <c r="F1520">
        <v>50.63</v>
      </c>
      <c r="G1520">
        <v>10</v>
      </c>
      <c r="H1520">
        <f>Table1[[#This Row],[total_orders]]*Table1[[#This Row],[avg_order_value]]</f>
        <v>506.3</v>
      </c>
      <c r="I1520">
        <v>209</v>
      </c>
      <c r="J1520">
        <v>0</v>
      </c>
      <c r="K1520" t="s">
        <v>19</v>
      </c>
      <c r="L1520">
        <v>40.5</v>
      </c>
      <c r="M1520" t="str">
        <f t="shared" si="93"/>
        <v>Medium</v>
      </c>
      <c r="N1520" s="1">
        <v>44805</v>
      </c>
      <c r="O1520" s="1" t="str">
        <f>IF(YEAR(Table1[[#This Row],[customer_since]])&gt;=2023, "New",IF(YEAR(Table1[[#This Row],[customer_since]])&gt;=2021, "Medium", "Long term"))</f>
        <v>Medium</v>
      </c>
      <c r="P1520">
        <v>49</v>
      </c>
      <c r="Q1520" t="str">
        <f t="shared" si="94"/>
        <v>Medium</v>
      </c>
      <c r="R1520">
        <v>0.36</v>
      </c>
      <c r="S1520" t="str">
        <f t="shared" si="95"/>
        <v>Medium</v>
      </c>
    </row>
    <row r="1521" spans="1:19" x14ac:dyDescent="0.35">
      <c r="A1521" t="s">
        <v>58</v>
      </c>
      <c r="B1521">
        <v>72</v>
      </c>
      <c r="C1521" t="str">
        <f t="shared" si="92"/>
        <v>66-69</v>
      </c>
      <c r="D1521" t="s">
        <v>25</v>
      </c>
      <c r="E1521" t="s">
        <v>15</v>
      </c>
      <c r="F1521">
        <v>64.45</v>
      </c>
      <c r="G1521">
        <v>12</v>
      </c>
      <c r="H1521">
        <f>Table1[[#This Row],[total_orders]]*Table1[[#This Row],[avg_order_value]]</f>
        <v>773.40000000000009</v>
      </c>
      <c r="I1521">
        <v>46</v>
      </c>
      <c r="J1521">
        <v>0</v>
      </c>
      <c r="K1521" t="s">
        <v>16</v>
      </c>
      <c r="L1521">
        <v>78.599999999999994</v>
      </c>
      <c r="M1521" t="str">
        <f t="shared" si="93"/>
        <v>High</v>
      </c>
      <c r="N1521" s="1">
        <v>45261</v>
      </c>
      <c r="O1521" s="1" t="str">
        <f>IF(YEAR(Table1[[#This Row],[customer_since]])&gt;=2023, "New",IF(YEAR(Table1[[#This Row],[customer_since]])&gt;=2021, "Medium", "Long term"))</f>
        <v>New</v>
      </c>
      <c r="P1521">
        <v>39</v>
      </c>
      <c r="Q1521" t="str">
        <f t="shared" si="94"/>
        <v>Medium</v>
      </c>
      <c r="R1521">
        <v>0.37</v>
      </c>
      <c r="S1521" t="str">
        <f t="shared" si="95"/>
        <v>Medium</v>
      </c>
    </row>
    <row r="1522" spans="1:19" x14ac:dyDescent="0.35">
      <c r="A1522" t="s">
        <v>58</v>
      </c>
      <c r="B1522">
        <v>76</v>
      </c>
      <c r="C1522" t="str">
        <f t="shared" si="92"/>
        <v>66-69</v>
      </c>
      <c r="D1522" t="s">
        <v>21</v>
      </c>
      <c r="E1522" t="s">
        <v>44</v>
      </c>
      <c r="F1522">
        <v>240.3</v>
      </c>
      <c r="G1522">
        <v>6</v>
      </c>
      <c r="H1522">
        <f>Table1[[#This Row],[total_orders]]*Table1[[#This Row],[avg_order_value]]</f>
        <v>1441.8000000000002</v>
      </c>
      <c r="I1522">
        <v>183</v>
      </c>
      <c r="J1522">
        <v>0</v>
      </c>
      <c r="K1522" t="s">
        <v>40</v>
      </c>
      <c r="L1522">
        <v>98.9</v>
      </c>
      <c r="M1522" t="str">
        <f t="shared" si="93"/>
        <v>High</v>
      </c>
      <c r="N1522" s="1">
        <v>44664</v>
      </c>
      <c r="O1522" s="1" t="str">
        <f>IF(YEAR(Table1[[#This Row],[customer_since]])&gt;=2023, "New",IF(YEAR(Table1[[#This Row],[customer_since]])&gt;=2021, "Medium", "Long term"))</f>
        <v>Medium</v>
      </c>
      <c r="P1522">
        <v>91</v>
      </c>
      <c r="Q1522" t="str">
        <f t="shared" si="94"/>
        <v>High</v>
      </c>
      <c r="R1522">
        <v>0.03</v>
      </c>
      <c r="S1522" t="str">
        <f t="shared" si="95"/>
        <v>Low</v>
      </c>
    </row>
    <row r="1523" spans="1:19" x14ac:dyDescent="0.35">
      <c r="A1523" t="s">
        <v>3051</v>
      </c>
      <c r="B1523">
        <v>27</v>
      </c>
      <c r="C1523" t="str">
        <f t="shared" si="92"/>
        <v>26-35</v>
      </c>
      <c r="D1523" t="s">
        <v>21</v>
      </c>
      <c r="E1523" t="s">
        <v>50</v>
      </c>
      <c r="F1523">
        <v>16.010000000000002</v>
      </c>
      <c r="G1523">
        <v>5</v>
      </c>
      <c r="H1523">
        <f>Table1[[#This Row],[total_orders]]*Table1[[#This Row],[avg_order_value]]</f>
        <v>80.050000000000011</v>
      </c>
      <c r="I1523">
        <v>20</v>
      </c>
      <c r="J1523">
        <v>0</v>
      </c>
      <c r="K1523" t="s">
        <v>29</v>
      </c>
      <c r="L1523">
        <v>8.1999999999999993</v>
      </c>
      <c r="M1523" t="str">
        <f t="shared" si="93"/>
        <v>Low</v>
      </c>
      <c r="N1523" s="1">
        <v>45388</v>
      </c>
      <c r="O1523" s="1" t="str">
        <f>IF(YEAR(Table1[[#This Row],[customer_since]])&gt;=2023, "New",IF(YEAR(Table1[[#This Row],[customer_since]])&gt;=2021, "Medium", "Long term"))</f>
        <v>New</v>
      </c>
      <c r="P1523">
        <v>46</v>
      </c>
      <c r="Q1523" t="str">
        <f t="shared" si="94"/>
        <v>Medium</v>
      </c>
      <c r="R1523">
        <v>0.24</v>
      </c>
      <c r="S1523" t="str">
        <f t="shared" si="95"/>
        <v>Medium</v>
      </c>
    </row>
    <row r="1524" spans="1:19" x14ac:dyDescent="0.35">
      <c r="A1524" t="s">
        <v>1204</v>
      </c>
      <c r="B1524">
        <v>34</v>
      </c>
      <c r="C1524" t="str">
        <f t="shared" si="92"/>
        <v>26-35</v>
      </c>
      <c r="D1524" t="s">
        <v>21</v>
      </c>
      <c r="E1524" t="s">
        <v>37</v>
      </c>
      <c r="G1524">
        <v>12</v>
      </c>
      <c r="H1524">
        <f>Table1[[#This Row],[total_orders]]*Table1[[#This Row],[avg_order_value]]</f>
        <v>0</v>
      </c>
      <c r="I1524">
        <v>127</v>
      </c>
      <c r="J1524">
        <v>0</v>
      </c>
      <c r="K1524" t="s">
        <v>16</v>
      </c>
      <c r="L1524">
        <v>80.900000000000006</v>
      </c>
      <c r="M1524" t="str">
        <f t="shared" si="93"/>
        <v>High</v>
      </c>
      <c r="N1524" s="1">
        <v>45703</v>
      </c>
      <c r="O1524" s="1" t="str">
        <f>IF(YEAR(Table1[[#This Row],[customer_since]])&gt;=2023, "New",IF(YEAR(Table1[[#This Row],[customer_since]])&gt;=2021, "Medium", "Long term"))</f>
        <v>New</v>
      </c>
      <c r="P1524">
        <v>62</v>
      </c>
      <c r="Q1524" t="str">
        <f t="shared" si="94"/>
        <v>Medium</v>
      </c>
      <c r="R1524">
        <v>0.37</v>
      </c>
      <c r="S1524" t="str">
        <f t="shared" si="95"/>
        <v>Medium</v>
      </c>
    </row>
    <row r="1525" spans="1:19" x14ac:dyDescent="0.35">
      <c r="A1525" t="s">
        <v>434</v>
      </c>
      <c r="B1525">
        <v>52</v>
      </c>
      <c r="C1525" t="str">
        <f t="shared" si="92"/>
        <v>46-55</v>
      </c>
      <c r="D1525" t="s">
        <v>14</v>
      </c>
      <c r="E1525" t="s">
        <v>50</v>
      </c>
      <c r="F1525">
        <v>61.31</v>
      </c>
      <c r="G1525">
        <v>9</v>
      </c>
      <c r="H1525">
        <f>Table1[[#This Row],[total_orders]]*Table1[[#This Row],[avg_order_value]]</f>
        <v>551.79</v>
      </c>
      <c r="I1525">
        <v>153</v>
      </c>
      <c r="J1525">
        <v>0</v>
      </c>
      <c r="K1525" t="s">
        <v>29</v>
      </c>
      <c r="L1525">
        <v>30</v>
      </c>
      <c r="M1525" t="str">
        <f t="shared" si="93"/>
        <v>Medium</v>
      </c>
      <c r="N1525" s="1">
        <v>44344</v>
      </c>
      <c r="O1525" s="1" t="str">
        <f>IF(YEAR(Table1[[#This Row],[customer_since]])&gt;=2023, "New",IF(YEAR(Table1[[#This Row],[customer_since]])&gt;=2021, "Medium", "Long term"))</f>
        <v>Medium</v>
      </c>
      <c r="P1525">
        <v>52</v>
      </c>
      <c r="Q1525" t="str">
        <f t="shared" si="94"/>
        <v>Medium</v>
      </c>
      <c r="R1525">
        <v>0.12</v>
      </c>
      <c r="S1525" t="str">
        <f t="shared" si="95"/>
        <v>Low</v>
      </c>
    </row>
    <row r="1526" spans="1:19" x14ac:dyDescent="0.35">
      <c r="A1526" t="s">
        <v>765</v>
      </c>
      <c r="B1526">
        <v>78</v>
      </c>
      <c r="C1526" t="str">
        <f t="shared" si="92"/>
        <v>66-69</v>
      </c>
      <c r="D1526" t="s">
        <v>21</v>
      </c>
      <c r="E1526" t="s">
        <v>15</v>
      </c>
      <c r="F1526">
        <v>119.43</v>
      </c>
      <c r="G1526">
        <v>6</v>
      </c>
      <c r="H1526">
        <f>Table1[[#This Row],[total_orders]]*Table1[[#This Row],[avg_order_value]]</f>
        <v>716.58</v>
      </c>
      <c r="I1526">
        <v>129</v>
      </c>
      <c r="J1526">
        <v>0</v>
      </c>
      <c r="K1526" t="s">
        <v>19</v>
      </c>
      <c r="L1526">
        <v>26.3</v>
      </c>
      <c r="M1526" t="str">
        <f t="shared" si="93"/>
        <v>Medium</v>
      </c>
      <c r="N1526" s="1">
        <v>44731</v>
      </c>
      <c r="O1526" s="1" t="str">
        <f>IF(YEAR(Table1[[#This Row],[customer_since]])&gt;=2023, "New",IF(YEAR(Table1[[#This Row],[customer_since]])&gt;=2021, "Medium", "Long term"))</f>
        <v>Medium</v>
      </c>
      <c r="P1526">
        <v>94</v>
      </c>
      <c r="Q1526" t="str">
        <f t="shared" si="94"/>
        <v>High</v>
      </c>
      <c r="R1526">
        <v>0.25</v>
      </c>
      <c r="S1526" t="str">
        <f t="shared" si="95"/>
        <v>Medium</v>
      </c>
    </row>
    <row r="1527" spans="1:19" x14ac:dyDescent="0.35">
      <c r="A1527" t="s">
        <v>1497</v>
      </c>
      <c r="B1527">
        <v>79</v>
      </c>
      <c r="C1527" t="str">
        <f t="shared" si="92"/>
        <v>66-69</v>
      </c>
      <c r="D1527" t="s">
        <v>21</v>
      </c>
      <c r="E1527" t="s">
        <v>52</v>
      </c>
      <c r="F1527">
        <v>33.49</v>
      </c>
      <c r="G1527">
        <v>11</v>
      </c>
      <c r="H1527">
        <f>Table1[[#This Row],[total_orders]]*Table1[[#This Row],[avg_order_value]]</f>
        <v>368.39000000000004</v>
      </c>
      <c r="I1527">
        <v>153</v>
      </c>
      <c r="J1527">
        <v>0</v>
      </c>
      <c r="K1527" t="s">
        <v>40</v>
      </c>
      <c r="L1527">
        <v>12.2</v>
      </c>
      <c r="M1527" t="str">
        <f t="shared" si="93"/>
        <v>Low</v>
      </c>
      <c r="N1527" s="1">
        <v>44465</v>
      </c>
      <c r="O1527" s="1" t="str">
        <f>IF(YEAR(Table1[[#This Row],[customer_since]])&gt;=2023, "New",IF(YEAR(Table1[[#This Row],[customer_since]])&gt;=2021, "Medium", "Long term"))</f>
        <v>Medium</v>
      </c>
      <c r="P1527">
        <v>94</v>
      </c>
      <c r="Q1527" t="str">
        <f t="shared" si="94"/>
        <v>High</v>
      </c>
      <c r="R1527">
        <v>0.25</v>
      </c>
      <c r="S1527" t="str">
        <f t="shared" si="95"/>
        <v>Medium</v>
      </c>
    </row>
    <row r="1528" spans="1:19" x14ac:dyDescent="0.35">
      <c r="A1528" t="s">
        <v>2583</v>
      </c>
      <c r="B1528">
        <v>71</v>
      </c>
      <c r="C1528" t="str">
        <f t="shared" si="92"/>
        <v>66-69</v>
      </c>
      <c r="D1528" t="s">
        <v>21</v>
      </c>
      <c r="E1528" t="s">
        <v>15</v>
      </c>
      <c r="F1528">
        <v>52.88</v>
      </c>
      <c r="G1528">
        <v>6</v>
      </c>
      <c r="H1528">
        <f>Table1[[#This Row],[total_orders]]*Table1[[#This Row],[avg_order_value]]</f>
        <v>317.28000000000003</v>
      </c>
      <c r="I1528">
        <v>317</v>
      </c>
      <c r="J1528">
        <v>0</v>
      </c>
      <c r="K1528" t="s">
        <v>16</v>
      </c>
      <c r="L1528">
        <v>34</v>
      </c>
      <c r="M1528" t="str">
        <f t="shared" si="93"/>
        <v>Medium</v>
      </c>
      <c r="N1528" s="1">
        <v>45358</v>
      </c>
      <c r="O1528" s="1" t="str">
        <f>IF(YEAR(Table1[[#This Row],[customer_since]])&gt;=2023, "New",IF(YEAR(Table1[[#This Row],[customer_since]])&gt;=2021, "Medium", "Long term"))</f>
        <v>New</v>
      </c>
      <c r="P1528">
        <v>29</v>
      </c>
      <c r="Q1528" t="str">
        <f t="shared" si="94"/>
        <v>Low</v>
      </c>
      <c r="R1528">
        <v>0.16</v>
      </c>
      <c r="S1528" t="str">
        <f t="shared" si="95"/>
        <v>Low</v>
      </c>
    </row>
    <row r="1529" spans="1:19" x14ac:dyDescent="0.35">
      <c r="A1529" t="s">
        <v>409</v>
      </c>
      <c r="B1529">
        <v>76</v>
      </c>
      <c r="C1529" t="str">
        <f t="shared" si="92"/>
        <v>66-69</v>
      </c>
      <c r="D1529" t="s">
        <v>14</v>
      </c>
      <c r="E1529" t="s">
        <v>44</v>
      </c>
      <c r="F1529">
        <v>354.59</v>
      </c>
      <c r="G1529">
        <v>12</v>
      </c>
      <c r="H1529">
        <f>Table1[[#This Row],[total_orders]]*Table1[[#This Row],[avg_order_value]]</f>
        <v>4255.08</v>
      </c>
      <c r="I1529">
        <v>283</v>
      </c>
      <c r="J1529">
        <v>0</v>
      </c>
      <c r="K1529" t="s">
        <v>19</v>
      </c>
      <c r="L1529">
        <v>70.400000000000006</v>
      </c>
      <c r="M1529" t="str">
        <f t="shared" si="93"/>
        <v>High</v>
      </c>
      <c r="N1529" s="1">
        <v>45159</v>
      </c>
      <c r="O1529" s="1" t="str">
        <f>IF(YEAR(Table1[[#This Row],[customer_since]])&gt;=2023, "New",IF(YEAR(Table1[[#This Row],[customer_since]])&gt;=2021, "Medium", "Long term"))</f>
        <v>New</v>
      </c>
      <c r="P1529">
        <v>60</v>
      </c>
      <c r="Q1529" t="str">
        <f t="shared" si="94"/>
        <v>Medium</v>
      </c>
      <c r="R1529">
        <v>0.4</v>
      </c>
      <c r="S1529" t="str">
        <f t="shared" si="95"/>
        <v>Medium</v>
      </c>
    </row>
    <row r="1530" spans="1:19" x14ac:dyDescent="0.35">
      <c r="A1530" t="s">
        <v>584</v>
      </c>
      <c r="B1530">
        <v>49</v>
      </c>
      <c r="C1530" t="str">
        <f t="shared" si="92"/>
        <v>46-55</v>
      </c>
      <c r="D1530" t="s">
        <v>25</v>
      </c>
      <c r="E1530" t="s">
        <v>15</v>
      </c>
      <c r="F1530">
        <v>47.59</v>
      </c>
      <c r="G1530">
        <v>6</v>
      </c>
      <c r="H1530">
        <f>Table1[[#This Row],[total_orders]]*Table1[[#This Row],[avg_order_value]]</f>
        <v>285.54000000000002</v>
      </c>
      <c r="I1530">
        <v>321</v>
      </c>
      <c r="J1530">
        <v>0</v>
      </c>
      <c r="K1530" t="s">
        <v>16</v>
      </c>
      <c r="L1530">
        <v>30.7</v>
      </c>
      <c r="M1530" t="str">
        <f t="shared" si="93"/>
        <v>Medium</v>
      </c>
      <c r="N1530" s="1">
        <v>44659</v>
      </c>
      <c r="O1530" s="1" t="str">
        <f>IF(YEAR(Table1[[#This Row],[customer_since]])&gt;=2023, "New",IF(YEAR(Table1[[#This Row],[customer_since]])&gt;=2021, "Medium", "Long term"))</f>
        <v>Medium</v>
      </c>
      <c r="P1530">
        <v>67</v>
      </c>
      <c r="Q1530" t="str">
        <f t="shared" si="94"/>
        <v>High</v>
      </c>
      <c r="R1530">
        <v>0.28999999999999998</v>
      </c>
      <c r="S1530" t="str">
        <f t="shared" si="95"/>
        <v>Medium</v>
      </c>
    </row>
    <row r="1531" spans="1:19" x14ac:dyDescent="0.35">
      <c r="A1531" t="s">
        <v>584</v>
      </c>
      <c r="B1531">
        <v>68</v>
      </c>
      <c r="C1531" t="str">
        <f t="shared" si="92"/>
        <v>66-69</v>
      </c>
      <c r="D1531" t="s">
        <v>14</v>
      </c>
      <c r="E1531" t="s">
        <v>50</v>
      </c>
      <c r="F1531">
        <v>222.59</v>
      </c>
      <c r="G1531">
        <v>12</v>
      </c>
      <c r="H1531">
        <f>Table1[[#This Row],[total_orders]]*Table1[[#This Row],[avg_order_value]]</f>
        <v>2671.08</v>
      </c>
      <c r="I1531">
        <v>191</v>
      </c>
      <c r="J1531">
        <v>0</v>
      </c>
      <c r="K1531" t="s">
        <v>19</v>
      </c>
      <c r="L1531">
        <v>16.3</v>
      </c>
      <c r="M1531" t="str">
        <f t="shared" si="93"/>
        <v>Low</v>
      </c>
      <c r="N1531" s="1">
        <v>45396</v>
      </c>
      <c r="O1531" s="1" t="str">
        <f>IF(YEAR(Table1[[#This Row],[customer_since]])&gt;=2023, "New",IF(YEAR(Table1[[#This Row],[customer_since]])&gt;=2021, "Medium", "Long term"))</f>
        <v>New</v>
      </c>
      <c r="P1531">
        <v>37</v>
      </c>
      <c r="Q1531" t="str">
        <f t="shared" si="94"/>
        <v>Medium</v>
      </c>
      <c r="R1531">
        <v>0.2</v>
      </c>
      <c r="S1531" t="str">
        <f t="shared" si="95"/>
        <v>Low</v>
      </c>
    </row>
    <row r="1532" spans="1:19" x14ac:dyDescent="0.35">
      <c r="A1532" t="s">
        <v>584</v>
      </c>
      <c r="B1532">
        <v>48</v>
      </c>
      <c r="C1532" t="str">
        <f t="shared" si="92"/>
        <v>46-55</v>
      </c>
      <c r="D1532" t="s">
        <v>21</v>
      </c>
      <c r="E1532" t="s">
        <v>37</v>
      </c>
      <c r="F1532">
        <v>112.11</v>
      </c>
      <c r="G1532">
        <v>11</v>
      </c>
      <c r="H1532">
        <f>Table1[[#This Row],[total_orders]]*Table1[[#This Row],[avg_order_value]]</f>
        <v>1233.21</v>
      </c>
      <c r="I1532">
        <v>109</v>
      </c>
      <c r="J1532">
        <v>0</v>
      </c>
      <c r="K1532" t="s">
        <v>40</v>
      </c>
      <c r="L1532">
        <v>52</v>
      </c>
      <c r="M1532" t="str">
        <f t="shared" si="93"/>
        <v>High</v>
      </c>
      <c r="N1532" s="1">
        <v>45062</v>
      </c>
      <c r="O1532" s="1" t="str">
        <f>IF(YEAR(Table1[[#This Row],[customer_since]])&gt;=2023, "New",IF(YEAR(Table1[[#This Row],[customer_since]])&gt;=2021, "Medium", "Long term"))</f>
        <v>New</v>
      </c>
      <c r="P1532">
        <v>42</v>
      </c>
      <c r="Q1532" t="str">
        <f t="shared" si="94"/>
        <v>Medium</v>
      </c>
      <c r="R1532">
        <v>0.08</v>
      </c>
      <c r="S1532" t="str">
        <f t="shared" si="95"/>
        <v>Low</v>
      </c>
    </row>
    <row r="1533" spans="1:19" x14ac:dyDescent="0.35">
      <c r="A1533" t="s">
        <v>56</v>
      </c>
      <c r="B1533">
        <v>68</v>
      </c>
      <c r="C1533" t="str">
        <f t="shared" si="92"/>
        <v>66-69</v>
      </c>
      <c r="D1533" t="s">
        <v>21</v>
      </c>
      <c r="E1533" t="s">
        <v>35</v>
      </c>
      <c r="F1533">
        <v>220.27</v>
      </c>
      <c r="G1533">
        <v>1</v>
      </c>
      <c r="H1533">
        <f>Table1[[#This Row],[total_orders]]*Table1[[#This Row],[avg_order_value]]</f>
        <v>220.27</v>
      </c>
      <c r="I1533">
        <v>310</v>
      </c>
      <c r="J1533">
        <v>0</v>
      </c>
      <c r="K1533" t="s">
        <v>29</v>
      </c>
      <c r="L1533">
        <v>19.399999999999999</v>
      </c>
      <c r="M1533" t="str">
        <f t="shared" si="93"/>
        <v>Low</v>
      </c>
      <c r="N1533" s="1">
        <v>44972</v>
      </c>
      <c r="O1533" s="1" t="str">
        <f>IF(YEAR(Table1[[#This Row],[customer_since]])&gt;=2023, "New",IF(YEAR(Table1[[#This Row],[customer_since]])&gt;=2021, "Medium", "Long term"))</f>
        <v>New</v>
      </c>
      <c r="P1533">
        <v>13</v>
      </c>
      <c r="Q1533" t="str">
        <f t="shared" si="94"/>
        <v>Low</v>
      </c>
      <c r="R1533">
        <v>0.25</v>
      </c>
      <c r="S1533" t="str">
        <f t="shared" si="95"/>
        <v>Medium</v>
      </c>
    </row>
    <row r="1534" spans="1:19" x14ac:dyDescent="0.35">
      <c r="A1534" t="s">
        <v>2675</v>
      </c>
      <c r="B1534">
        <v>25</v>
      </c>
      <c r="C1534" t="str">
        <f t="shared" si="92"/>
        <v>18-25</v>
      </c>
      <c r="D1534" t="s">
        <v>21</v>
      </c>
      <c r="E1534" t="s">
        <v>26</v>
      </c>
      <c r="F1534">
        <v>52.6</v>
      </c>
      <c r="G1534">
        <v>7</v>
      </c>
      <c r="H1534">
        <f>Table1[[#This Row],[total_orders]]*Table1[[#This Row],[avg_order_value]]</f>
        <v>368.2</v>
      </c>
      <c r="I1534">
        <v>244</v>
      </c>
      <c r="J1534">
        <v>1</v>
      </c>
      <c r="K1534" t="s">
        <v>19</v>
      </c>
      <c r="L1534">
        <v>3.4</v>
      </c>
      <c r="M1534" t="str">
        <f t="shared" si="93"/>
        <v>Low</v>
      </c>
      <c r="N1534" s="1">
        <v>44590</v>
      </c>
      <c r="O1534" s="1" t="str">
        <f>IF(YEAR(Table1[[#This Row],[customer_since]])&gt;=2023, "New",IF(YEAR(Table1[[#This Row],[customer_since]])&gt;=2021, "Medium", "Long term"))</f>
        <v>Medium</v>
      </c>
      <c r="P1534">
        <v>68</v>
      </c>
      <c r="Q1534" t="str">
        <f t="shared" si="94"/>
        <v>High</v>
      </c>
      <c r="R1534">
        <v>0.23</v>
      </c>
      <c r="S1534" t="str">
        <f t="shared" si="95"/>
        <v>Medium</v>
      </c>
    </row>
    <row r="1535" spans="1:19" x14ac:dyDescent="0.35">
      <c r="A1535" t="s">
        <v>1279</v>
      </c>
      <c r="B1535">
        <v>32</v>
      </c>
      <c r="C1535" t="str">
        <f t="shared" si="92"/>
        <v>26-35</v>
      </c>
      <c r="D1535" t="s">
        <v>21</v>
      </c>
      <c r="E1535" t="s">
        <v>35</v>
      </c>
      <c r="F1535">
        <v>29.71</v>
      </c>
      <c r="G1535">
        <v>13</v>
      </c>
      <c r="H1535">
        <f>Table1[[#This Row],[total_orders]]*Table1[[#This Row],[avg_order_value]]</f>
        <v>386.23</v>
      </c>
      <c r="I1535">
        <v>172</v>
      </c>
      <c r="J1535">
        <v>0</v>
      </c>
      <c r="K1535" t="s">
        <v>40</v>
      </c>
      <c r="L1535">
        <v>30.2</v>
      </c>
      <c r="M1535" t="str">
        <f t="shared" si="93"/>
        <v>Medium</v>
      </c>
      <c r="N1535" s="1">
        <v>45470</v>
      </c>
      <c r="O1535" s="1" t="str">
        <f>IF(YEAR(Table1[[#This Row],[customer_since]])&gt;=2023, "New",IF(YEAR(Table1[[#This Row],[customer_since]])&gt;=2021, "Medium", "Long term"))</f>
        <v>New</v>
      </c>
      <c r="P1535">
        <v>17</v>
      </c>
      <c r="Q1535" t="str">
        <f t="shared" si="94"/>
        <v>Low</v>
      </c>
      <c r="R1535">
        <v>0.1</v>
      </c>
      <c r="S1535" t="str">
        <f t="shared" si="95"/>
        <v>Low</v>
      </c>
    </row>
    <row r="1536" spans="1:19" x14ac:dyDescent="0.35">
      <c r="A1536" t="s">
        <v>1940</v>
      </c>
      <c r="B1536">
        <v>34</v>
      </c>
      <c r="C1536" t="str">
        <f t="shared" si="92"/>
        <v>26-35</v>
      </c>
      <c r="D1536" t="s">
        <v>14</v>
      </c>
      <c r="E1536" t="s">
        <v>26</v>
      </c>
      <c r="G1536">
        <v>9</v>
      </c>
      <c r="H1536">
        <f>Table1[[#This Row],[total_orders]]*Table1[[#This Row],[avg_order_value]]</f>
        <v>0</v>
      </c>
      <c r="I1536">
        <v>149</v>
      </c>
      <c r="J1536">
        <v>0</v>
      </c>
      <c r="K1536" t="s">
        <v>16</v>
      </c>
      <c r="L1536">
        <v>55.4</v>
      </c>
      <c r="M1536" t="str">
        <f t="shared" si="93"/>
        <v>High</v>
      </c>
      <c r="N1536" s="1">
        <v>45500</v>
      </c>
      <c r="O1536" s="1" t="str">
        <f>IF(YEAR(Table1[[#This Row],[customer_since]])&gt;=2023, "New",IF(YEAR(Table1[[#This Row],[customer_since]])&gt;=2021, "Medium", "Long term"))</f>
        <v>New</v>
      </c>
      <c r="P1536">
        <v>27</v>
      </c>
      <c r="Q1536" t="str">
        <f t="shared" si="94"/>
        <v>Low</v>
      </c>
      <c r="R1536">
        <v>0.22</v>
      </c>
      <c r="S1536" t="str">
        <f t="shared" si="95"/>
        <v>Medium</v>
      </c>
    </row>
    <row r="1537" spans="1:19" x14ac:dyDescent="0.35">
      <c r="A1537" t="s">
        <v>2786</v>
      </c>
      <c r="B1537">
        <v>67</v>
      </c>
      <c r="C1537" t="str">
        <f t="shared" si="92"/>
        <v>66-69</v>
      </c>
      <c r="D1537" t="s">
        <v>21</v>
      </c>
      <c r="E1537" t="s">
        <v>28</v>
      </c>
      <c r="F1537">
        <v>66.930000000000007</v>
      </c>
      <c r="G1537">
        <v>11</v>
      </c>
      <c r="H1537">
        <f>Table1[[#This Row],[total_orders]]*Table1[[#This Row],[avg_order_value]]</f>
        <v>736.23</v>
      </c>
      <c r="I1537">
        <v>201</v>
      </c>
      <c r="J1537">
        <v>0</v>
      </c>
      <c r="K1537" t="s">
        <v>16</v>
      </c>
      <c r="L1537">
        <v>99</v>
      </c>
      <c r="M1537" t="str">
        <f t="shared" si="93"/>
        <v>High</v>
      </c>
      <c r="N1537" s="1">
        <v>44961</v>
      </c>
      <c r="O1537" s="1" t="str">
        <f>IF(YEAR(Table1[[#This Row],[customer_since]])&gt;=2023, "New",IF(YEAR(Table1[[#This Row],[customer_since]])&gt;=2021, "Medium", "Long term"))</f>
        <v>New</v>
      </c>
      <c r="P1537">
        <v>99</v>
      </c>
      <c r="Q1537" t="str">
        <f t="shared" si="94"/>
        <v>High</v>
      </c>
      <c r="R1537">
        <v>0.28000000000000003</v>
      </c>
      <c r="S1537" t="str">
        <f t="shared" si="95"/>
        <v>Medium</v>
      </c>
    </row>
    <row r="1538" spans="1:19" x14ac:dyDescent="0.35">
      <c r="A1538" t="s">
        <v>2786</v>
      </c>
      <c r="B1538">
        <v>57</v>
      </c>
      <c r="C1538" t="str">
        <f t="shared" ref="C1538:C1601" si="96">IF(B1538&lt;=25,"18-25",IF(B1538&lt;=35,"26-35",IF(B1538&lt;=45,"36-45",IF(B1538&lt;=55,"46-55",IF(B1538&lt;=65,"55-65","66-69")))))</f>
        <v>55-65</v>
      </c>
      <c r="D1538" t="s">
        <v>21</v>
      </c>
      <c r="E1538" t="s">
        <v>15</v>
      </c>
      <c r="F1538">
        <v>131.1</v>
      </c>
      <c r="G1538">
        <v>9</v>
      </c>
      <c r="H1538">
        <f>Table1[[#This Row],[total_orders]]*Table1[[#This Row],[avg_order_value]]</f>
        <v>1179.8999999999999</v>
      </c>
      <c r="I1538">
        <v>249</v>
      </c>
      <c r="J1538">
        <v>1</v>
      </c>
      <c r="K1538" t="s">
        <v>16</v>
      </c>
      <c r="L1538">
        <v>88.2</v>
      </c>
      <c r="M1538" t="str">
        <f t="shared" ref="M1538:M1601" si="97">IF(L1538&lt;=20,"Low",IF(L1538&lt;=50,"Medium","High"))</f>
        <v>High</v>
      </c>
      <c r="N1538" s="1">
        <v>44752</v>
      </c>
      <c r="O1538" s="1" t="str">
        <f>IF(YEAR(Table1[[#This Row],[customer_since]])&gt;=2023, "New",IF(YEAR(Table1[[#This Row],[customer_since]])&gt;=2021, "Medium", "Long term"))</f>
        <v>Medium</v>
      </c>
      <c r="P1538">
        <v>8</v>
      </c>
      <c r="Q1538" t="str">
        <f t="shared" ref="Q1538:Q1601" si="98">IF(P1538&lt;=33,"Low",IF(P1538&lt;=66,"Medium","High"))</f>
        <v>Low</v>
      </c>
      <c r="R1538">
        <v>0.34</v>
      </c>
      <c r="S1538" t="str">
        <f t="shared" ref="S1538:S1601" si="99">IF(R1538&lt;=0.2,"Low",IF(R1538&lt;=0.5,"Medium","High"))</f>
        <v>Medium</v>
      </c>
    </row>
    <row r="1539" spans="1:19" x14ac:dyDescent="0.35">
      <c r="A1539" t="s">
        <v>2786</v>
      </c>
      <c r="B1539">
        <v>55</v>
      </c>
      <c r="C1539" t="str">
        <f t="shared" si="96"/>
        <v>46-55</v>
      </c>
      <c r="D1539" t="s">
        <v>14</v>
      </c>
      <c r="E1539" t="s">
        <v>26</v>
      </c>
      <c r="F1539">
        <v>54.75</v>
      </c>
      <c r="G1539">
        <v>13</v>
      </c>
      <c r="H1539">
        <f>Table1[[#This Row],[total_orders]]*Table1[[#This Row],[avg_order_value]]</f>
        <v>711.75</v>
      </c>
      <c r="I1539">
        <v>23</v>
      </c>
      <c r="J1539">
        <v>0</v>
      </c>
      <c r="K1539" t="s">
        <v>40</v>
      </c>
      <c r="L1539">
        <v>97.6</v>
      </c>
      <c r="M1539" t="str">
        <f t="shared" si="97"/>
        <v>High</v>
      </c>
      <c r="N1539" s="1">
        <v>44720</v>
      </c>
      <c r="O1539" s="1" t="str">
        <f>IF(YEAR(Table1[[#This Row],[customer_since]])&gt;=2023, "New",IF(YEAR(Table1[[#This Row],[customer_since]])&gt;=2021, "Medium", "Long term"))</f>
        <v>Medium</v>
      </c>
      <c r="P1539">
        <v>46</v>
      </c>
      <c r="Q1539" t="str">
        <f t="shared" si="98"/>
        <v>Medium</v>
      </c>
      <c r="R1539">
        <v>0.13</v>
      </c>
      <c r="S1539" t="str">
        <f t="shared" si="99"/>
        <v>Low</v>
      </c>
    </row>
    <row r="1540" spans="1:19" x14ac:dyDescent="0.35">
      <c r="A1540" t="s">
        <v>2741</v>
      </c>
      <c r="B1540">
        <v>58</v>
      </c>
      <c r="C1540" t="str">
        <f t="shared" si="96"/>
        <v>55-65</v>
      </c>
      <c r="D1540" t="s">
        <v>21</v>
      </c>
      <c r="E1540" t="s">
        <v>37</v>
      </c>
      <c r="F1540">
        <v>83.63</v>
      </c>
      <c r="G1540">
        <v>9</v>
      </c>
      <c r="H1540">
        <f>Table1[[#This Row],[total_orders]]*Table1[[#This Row],[avg_order_value]]</f>
        <v>752.67</v>
      </c>
      <c r="I1540">
        <v>118</v>
      </c>
      <c r="J1540">
        <v>0</v>
      </c>
      <c r="K1540" t="s">
        <v>40</v>
      </c>
      <c r="L1540">
        <v>0</v>
      </c>
      <c r="M1540" t="str">
        <f t="shared" si="97"/>
        <v>Low</v>
      </c>
      <c r="N1540" s="1">
        <v>44813</v>
      </c>
      <c r="O1540" s="1" t="str">
        <f>IF(YEAR(Table1[[#This Row],[customer_since]])&gt;=2023, "New",IF(YEAR(Table1[[#This Row],[customer_since]])&gt;=2021, "Medium", "Long term"))</f>
        <v>Medium</v>
      </c>
      <c r="P1540">
        <v>55</v>
      </c>
      <c r="Q1540" t="str">
        <f t="shared" si="98"/>
        <v>Medium</v>
      </c>
      <c r="R1540">
        <v>0.22</v>
      </c>
      <c r="S1540" t="str">
        <f t="shared" si="99"/>
        <v>Medium</v>
      </c>
    </row>
    <row r="1541" spans="1:19" x14ac:dyDescent="0.35">
      <c r="A1541" t="s">
        <v>2741</v>
      </c>
      <c r="B1541">
        <v>69</v>
      </c>
      <c r="C1541" t="str">
        <f t="shared" si="96"/>
        <v>66-69</v>
      </c>
      <c r="D1541" t="s">
        <v>21</v>
      </c>
      <c r="E1541" t="s">
        <v>35</v>
      </c>
      <c r="F1541">
        <v>209.81</v>
      </c>
      <c r="G1541">
        <v>6</v>
      </c>
      <c r="H1541">
        <f>Table1[[#This Row],[total_orders]]*Table1[[#This Row],[avg_order_value]]</f>
        <v>1258.8600000000001</v>
      </c>
      <c r="I1541">
        <v>243</v>
      </c>
      <c r="J1541">
        <v>0</v>
      </c>
      <c r="K1541" t="s">
        <v>29</v>
      </c>
      <c r="L1541">
        <v>71.400000000000006</v>
      </c>
      <c r="M1541" t="str">
        <f t="shared" si="97"/>
        <v>High</v>
      </c>
      <c r="N1541" s="1">
        <v>44378</v>
      </c>
      <c r="O1541" s="1" t="str">
        <f>IF(YEAR(Table1[[#This Row],[customer_since]])&gt;=2023, "New",IF(YEAR(Table1[[#This Row],[customer_since]])&gt;=2021, "Medium", "Long term"))</f>
        <v>Medium</v>
      </c>
      <c r="P1541">
        <v>63</v>
      </c>
      <c r="Q1541" t="str">
        <f t="shared" si="98"/>
        <v>Medium</v>
      </c>
      <c r="R1541">
        <v>0.32</v>
      </c>
      <c r="S1541" t="str">
        <f t="shared" si="99"/>
        <v>Medium</v>
      </c>
    </row>
    <row r="1542" spans="1:19" x14ac:dyDescent="0.35">
      <c r="A1542" t="s">
        <v>2629</v>
      </c>
      <c r="B1542">
        <v>34</v>
      </c>
      <c r="C1542" t="str">
        <f t="shared" si="96"/>
        <v>26-35</v>
      </c>
      <c r="D1542" t="s">
        <v>14</v>
      </c>
      <c r="E1542" t="s">
        <v>26</v>
      </c>
      <c r="F1542">
        <v>230.58</v>
      </c>
      <c r="G1542">
        <v>9</v>
      </c>
      <c r="H1542">
        <f>Table1[[#This Row],[total_orders]]*Table1[[#This Row],[avg_order_value]]</f>
        <v>2075.2200000000003</v>
      </c>
      <c r="I1542">
        <v>255</v>
      </c>
      <c r="J1542">
        <v>0</v>
      </c>
      <c r="K1542" t="s">
        <v>29</v>
      </c>
      <c r="L1542">
        <v>8.4</v>
      </c>
      <c r="M1542" t="str">
        <f t="shared" si="97"/>
        <v>Low</v>
      </c>
      <c r="N1542" s="1">
        <v>44769</v>
      </c>
      <c r="O1542" s="1" t="str">
        <f>IF(YEAR(Table1[[#This Row],[customer_since]])&gt;=2023, "New",IF(YEAR(Table1[[#This Row],[customer_since]])&gt;=2021, "Medium", "Long term"))</f>
        <v>Medium</v>
      </c>
      <c r="P1542">
        <v>92</v>
      </c>
      <c r="Q1542" t="str">
        <f t="shared" si="98"/>
        <v>High</v>
      </c>
      <c r="R1542">
        <v>0.37</v>
      </c>
      <c r="S1542" t="str">
        <f t="shared" si="99"/>
        <v>Medium</v>
      </c>
    </row>
    <row r="1543" spans="1:19" x14ac:dyDescent="0.35">
      <c r="A1543" t="s">
        <v>2370</v>
      </c>
      <c r="B1543">
        <v>37</v>
      </c>
      <c r="C1543" t="str">
        <f t="shared" si="96"/>
        <v>36-45</v>
      </c>
      <c r="D1543" t="s">
        <v>21</v>
      </c>
      <c r="E1543" t="s">
        <v>28</v>
      </c>
      <c r="F1543">
        <v>94.93</v>
      </c>
      <c r="G1543">
        <v>9</v>
      </c>
      <c r="H1543">
        <f>Table1[[#This Row],[total_orders]]*Table1[[#This Row],[avg_order_value]]</f>
        <v>854.37000000000012</v>
      </c>
      <c r="I1543">
        <v>131</v>
      </c>
      <c r="J1543">
        <v>0</v>
      </c>
      <c r="K1543" t="s">
        <v>16</v>
      </c>
      <c r="L1543">
        <v>33</v>
      </c>
      <c r="M1543" t="str">
        <f t="shared" si="97"/>
        <v>Medium</v>
      </c>
      <c r="N1543" s="1">
        <v>44895</v>
      </c>
      <c r="O1543" s="1" t="str">
        <f>IF(YEAR(Table1[[#This Row],[customer_since]])&gt;=2023, "New",IF(YEAR(Table1[[#This Row],[customer_since]])&gt;=2021, "Medium", "Long term"))</f>
        <v>Medium</v>
      </c>
      <c r="P1543">
        <v>48</v>
      </c>
      <c r="Q1543" t="str">
        <f t="shared" si="98"/>
        <v>Medium</v>
      </c>
      <c r="R1543">
        <v>0.14000000000000001</v>
      </c>
      <c r="S1543" t="str">
        <f t="shared" si="99"/>
        <v>Low</v>
      </c>
    </row>
    <row r="1544" spans="1:19" x14ac:dyDescent="0.35">
      <c r="A1544" t="s">
        <v>1030</v>
      </c>
      <c r="B1544">
        <v>35</v>
      </c>
      <c r="C1544" t="str">
        <f t="shared" si="96"/>
        <v>26-35</v>
      </c>
      <c r="D1544" t="s">
        <v>21</v>
      </c>
      <c r="E1544" t="s">
        <v>37</v>
      </c>
      <c r="F1544">
        <v>32.96</v>
      </c>
      <c r="G1544">
        <v>12</v>
      </c>
      <c r="H1544">
        <f>Table1[[#This Row],[total_orders]]*Table1[[#This Row],[avg_order_value]]</f>
        <v>395.52</v>
      </c>
      <c r="I1544">
        <v>4</v>
      </c>
      <c r="J1544">
        <v>0</v>
      </c>
      <c r="K1544" t="s">
        <v>19</v>
      </c>
      <c r="L1544">
        <v>95.3</v>
      </c>
      <c r="M1544" t="str">
        <f t="shared" si="97"/>
        <v>High</v>
      </c>
      <c r="N1544" s="1">
        <v>44653</v>
      </c>
      <c r="O1544" s="1" t="str">
        <f>IF(YEAR(Table1[[#This Row],[customer_since]])&gt;=2023, "New",IF(YEAR(Table1[[#This Row],[customer_since]])&gt;=2021, "Medium", "Long term"))</f>
        <v>Medium</v>
      </c>
      <c r="P1544">
        <v>94</v>
      </c>
      <c r="Q1544" t="str">
        <f t="shared" si="98"/>
        <v>High</v>
      </c>
      <c r="R1544">
        <v>0.61</v>
      </c>
      <c r="S1544" t="str">
        <f t="shared" si="99"/>
        <v>High</v>
      </c>
    </row>
    <row r="1545" spans="1:19" x14ac:dyDescent="0.35">
      <c r="A1545" t="s">
        <v>1546</v>
      </c>
      <c r="B1545">
        <v>34</v>
      </c>
      <c r="C1545" t="str">
        <f t="shared" si="96"/>
        <v>26-35</v>
      </c>
      <c r="D1545" t="s">
        <v>21</v>
      </c>
      <c r="E1545" t="s">
        <v>44</v>
      </c>
      <c r="F1545">
        <v>96.28</v>
      </c>
      <c r="G1545">
        <v>8</v>
      </c>
      <c r="H1545">
        <f>Table1[[#This Row],[total_orders]]*Table1[[#This Row],[avg_order_value]]</f>
        <v>770.24</v>
      </c>
      <c r="I1545">
        <v>241</v>
      </c>
      <c r="J1545">
        <v>0</v>
      </c>
      <c r="K1545" t="s">
        <v>40</v>
      </c>
      <c r="L1545">
        <v>32.1</v>
      </c>
      <c r="M1545" t="str">
        <f t="shared" si="97"/>
        <v>Medium</v>
      </c>
      <c r="N1545" s="1">
        <v>44120</v>
      </c>
      <c r="O1545" s="1" t="str">
        <f>IF(YEAR(Table1[[#This Row],[customer_since]])&gt;=2023, "New",IF(YEAR(Table1[[#This Row],[customer_since]])&gt;=2021, "Medium", "Long term"))</f>
        <v>Long term</v>
      </c>
      <c r="P1545">
        <v>11</v>
      </c>
      <c r="Q1545" t="str">
        <f t="shared" si="98"/>
        <v>Low</v>
      </c>
      <c r="R1545">
        <v>0.74</v>
      </c>
      <c r="S1545" t="str">
        <f t="shared" si="99"/>
        <v>High</v>
      </c>
    </row>
    <row r="1546" spans="1:19" x14ac:dyDescent="0.35">
      <c r="A1546" t="s">
        <v>2916</v>
      </c>
      <c r="B1546">
        <v>64</v>
      </c>
      <c r="C1546" t="str">
        <f t="shared" si="96"/>
        <v>55-65</v>
      </c>
      <c r="D1546" t="s">
        <v>21</v>
      </c>
      <c r="E1546" t="s">
        <v>22</v>
      </c>
      <c r="F1546">
        <v>174.36</v>
      </c>
      <c r="G1546">
        <v>12</v>
      </c>
      <c r="H1546">
        <f>Table1[[#This Row],[total_orders]]*Table1[[#This Row],[avg_order_value]]</f>
        <v>2092.3200000000002</v>
      </c>
      <c r="I1546">
        <v>304</v>
      </c>
      <c r="J1546">
        <v>0</v>
      </c>
      <c r="K1546" t="s">
        <v>19</v>
      </c>
      <c r="L1546">
        <v>6.2</v>
      </c>
      <c r="M1546" t="str">
        <f t="shared" si="97"/>
        <v>Low</v>
      </c>
      <c r="N1546" s="1">
        <v>45315</v>
      </c>
      <c r="O1546" s="1" t="str">
        <f>IF(YEAR(Table1[[#This Row],[customer_since]])&gt;=2023, "New",IF(YEAR(Table1[[#This Row],[customer_since]])&gt;=2021, "Medium", "Long term"))</f>
        <v>New</v>
      </c>
      <c r="P1546">
        <v>2</v>
      </c>
      <c r="Q1546" t="str">
        <f t="shared" si="98"/>
        <v>Low</v>
      </c>
      <c r="R1546">
        <v>0.48</v>
      </c>
      <c r="S1546" t="str">
        <f t="shared" si="99"/>
        <v>Medium</v>
      </c>
    </row>
    <row r="1547" spans="1:19" x14ac:dyDescent="0.35">
      <c r="A1547" t="s">
        <v>2916</v>
      </c>
      <c r="B1547">
        <v>78</v>
      </c>
      <c r="C1547" t="str">
        <f t="shared" si="96"/>
        <v>66-69</v>
      </c>
      <c r="D1547" t="s">
        <v>21</v>
      </c>
      <c r="E1547" t="s">
        <v>50</v>
      </c>
      <c r="F1547">
        <v>104.4</v>
      </c>
      <c r="G1547">
        <v>9</v>
      </c>
      <c r="H1547">
        <f>Table1[[#This Row],[total_orders]]*Table1[[#This Row],[avg_order_value]]</f>
        <v>939.6</v>
      </c>
      <c r="I1547">
        <v>327</v>
      </c>
      <c r="J1547">
        <v>0</v>
      </c>
      <c r="K1547" t="s">
        <v>16</v>
      </c>
      <c r="L1547">
        <v>50.4</v>
      </c>
      <c r="M1547" t="str">
        <f t="shared" si="97"/>
        <v>High</v>
      </c>
      <c r="N1547" s="1">
        <v>44830</v>
      </c>
      <c r="O1547" s="1" t="str">
        <f>IF(YEAR(Table1[[#This Row],[customer_since]])&gt;=2023, "New",IF(YEAR(Table1[[#This Row],[customer_since]])&gt;=2021, "Medium", "Long term"))</f>
        <v>Medium</v>
      </c>
      <c r="P1547">
        <v>99</v>
      </c>
      <c r="Q1547" t="str">
        <f t="shared" si="98"/>
        <v>High</v>
      </c>
      <c r="R1547">
        <v>0.12</v>
      </c>
      <c r="S1547" t="str">
        <f t="shared" si="99"/>
        <v>Low</v>
      </c>
    </row>
    <row r="1548" spans="1:19" x14ac:dyDescent="0.35">
      <c r="A1548" t="s">
        <v>3704</v>
      </c>
      <c r="B1548">
        <v>21</v>
      </c>
      <c r="C1548" t="str">
        <f t="shared" si="96"/>
        <v>18-25</v>
      </c>
      <c r="D1548" t="s">
        <v>21</v>
      </c>
      <c r="E1548" t="s">
        <v>37</v>
      </c>
      <c r="F1548">
        <v>172.02</v>
      </c>
      <c r="G1548">
        <v>6</v>
      </c>
      <c r="H1548">
        <f>Table1[[#This Row],[total_orders]]*Table1[[#This Row],[avg_order_value]]</f>
        <v>1032.1200000000001</v>
      </c>
      <c r="I1548">
        <v>284</v>
      </c>
      <c r="J1548">
        <v>0</v>
      </c>
      <c r="K1548" t="s">
        <v>19</v>
      </c>
      <c r="L1548">
        <v>76.8</v>
      </c>
      <c r="M1548" t="str">
        <f t="shared" si="97"/>
        <v>High</v>
      </c>
      <c r="N1548" s="1">
        <v>45406</v>
      </c>
      <c r="O1548" s="1" t="str">
        <f>IF(YEAR(Table1[[#This Row],[customer_since]])&gt;=2023, "New",IF(YEAR(Table1[[#This Row],[customer_since]])&gt;=2021, "Medium", "Long term"))</f>
        <v>New</v>
      </c>
      <c r="P1548">
        <v>42</v>
      </c>
      <c r="Q1548" t="str">
        <f t="shared" si="98"/>
        <v>Medium</v>
      </c>
      <c r="R1548">
        <v>0.14000000000000001</v>
      </c>
      <c r="S1548" t="str">
        <f t="shared" si="99"/>
        <v>Low</v>
      </c>
    </row>
    <row r="1549" spans="1:19" x14ac:dyDescent="0.35">
      <c r="A1549" t="s">
        <v>3142</v>
      </c>
      <c r="B1549">
        <v>70</v>
      </c>
      <c r="C1549" t="str">
        <f t="shared" si="96"/>
        <v>66-69</v>
      </c>
      <c r="D1549" t="s">
        <v>14</v>
      </c>
      <c r="E1549" t="s">
        <v>52</v>
      </c>
      <c r="F1549">
        <v>45.66</v>
      </c>
      <c r="G1549">
        <v>7</v>
      </c>
      <c r="H1549">
        <f>Table1[[#This Row],[total_orders]]*Table1[[#This Row],[avg_order_value]]</f>
        <v>319.62</v>
      </c>
      <c r="I1549">
        <v>0</v>
      </c>
      <c r="J1549">
        <v>0</v>
      </c>
      <c r="K1549" t="s">
        <v>16</v>
      </c>
      <c r="L1549">
        <v>25.1</v>
      </c>
      <c r="M1549" t="str">
        <f t="shared" si="97"/>
        <v>Medium</v>
      </c>
      <c r="N1549" s="1">
        <v>45547</v>
      </c>
      <c r="O1549" s="1" t="str">
        <f>IF(YEAR(Table1[[#This Row],[customer_since]])&gt;=2023, "New",IF(YEAR(Table1[[#This Row],[customer_since]])&gt;=2021, "Medium", "Long term"))</f>
        <v>New</v>
      </c>
      <c r="P1549">
        <v>51</v>
      </c>
      <c r="Q1549" t="str">
        <f t="shared" si="98"/>
        <v>Medium</v>
      </c>
      <c r="R1549">
        <v>0.14000000000000001</v>
      </c>
      <c r="S1549" t="str">
        <f t="shared" si="99"/>
        <v>Low</v>
      </c>
    </row>
    <row r="1550" spans="1:19" x14ac:dyDescent="0.35">
      <c r="A1550" t="s">
        <v>3542</v>
      </c>
      <c r="B1550">
        <v>66</v>
      </c>
      <c r="C1550" t="str">
        <f t="shared" si="96"/>
        <v>66-69</v>
      </c>
      <c r="D1550" t="s">
        <v>25</v>
      </c>
      <c r="E1550" t="s">
        <v>52</v>
      </c>
      <c r="F1550">
        <v>50.37</v>
      </c>
      <c r="G1550">
        <v>12</v>
      </c>
      <c r="H1550">
        <f>Table1[[#This Row],[total_orders]]*Table1[[#This Row],[avg_order_value]]</f>
        <v>604.43999999999994</v>
      </c>
      <c r="I1550">
        <v>329</v>
      </c>
      <c r="J1550">
        <v>0</v>
      </c>
      <c r="K1550" t="s">
        <v>19</v>
      </c>
      <c r="L1550">
        <v>27.4</v>
      </c>
      <c r="M1550" t="str">
        <f t="shared" si="97"/>
        <v>Medium</v>
      </c>
      <c r="N1550" s="1">
        <v>45489</v>
      </c>
      <c r="O1550" s="1" t="str">
        <f>IF(YEAR(Table1[[#This Row],[customer_since]])&gt;=2023, "New",IF(YEAR(Table1[[#This Row],[customer_since]])&gt;=2021, "Medium", "Long term"))</f>
        <v>New</v>
      </c>
      <c r="P1550">
        <v>97</v>
      </c>
      <c r="Q1550" t="str">
        <f t="shared" si="98"/>
        <v>High</v>
      </c>
      <c r="R1550">
        <v>0.22</v>
      </c>
      <c r="S1550" t="str">
        <f t="shared" si="99"/>
        <v>Medium</v>
      </c>
    </row>
    <row r="1551" spans="1:19" x14ac:dyDescent="0.35">
      <c r="A1551" t="s">
        <v>3576</v>
      </c>
      <c r="B1551">
        <v>61</v>
      </c>
      <c r="C1551" t="str">
        <f t="shared" si="96"/>
        <v>55-65</v>
      </c>
      <c r="D1551" t="s">
        <v>14</v>
      </c>
      <c r="E1551" t="s">
        <v>28</v>
      </c>
      <c r="F1551">
        <v>39.74</v>
      </c>
      <c r="G1551">
        <v>10</v>
      </c>
      <c r="H1551">
        <f>Table1[[#This Row],[total_orders]]*Table1[[#This Row],[avg_order_value]]</f>
        <v>397.40000000000003</v>
      </c>
      <c r="I1551">
        <v>96</v>
      </c>
      <c r="J1551">
        <v>0</v>
      </c>
      <c r="K1551" t="s">
        <v>40</v>
      </c>
      <c r="L1551">
        <v>35.6</v>
      </c>
      <c r="M1551" t="str">
        <f t="shared" si="97"/>
        <v>Medium</v>
      </c>
      <c r="N1551" s="1">
        <v>45686</v>
      </c>
      <c r="O1551" s="1" t="str">
        <f>IF(YEAR(Table1[[#This Row],[customer_since]])&gt;=2023, "New",IF(YEAR(Table1[[#This Row],[customer_since]])&gt;=2021, "Medium", "Long term"))</f>
        <v>New</v>
      </c>
      <c r="P1551">
        <v>55</v>
      </c>
      <c r="Q1551" t="str">
        <f t="shared" si="98"/>
        <v>Medium</v>
      </c>
      <c r="R1551">
        <v>0.31</v>
      </c>
      <c r="S1551" t="str">
        <f t="shared" si="99"/>
        <v>Medium</v>
      </c>
    </row>
    <row r="1552" spans="1:19" x14ac:dyDescent="0.35">
      <c r="A1552" t="s">
        <v>596</v>
      </c>
      <c r="B1552">
        <v>34</v>
      </c>
      <c r="C1552" t="str">
        <f t="shared" si="96"/>
        <v>26-35</v>
      </c>
      <c r="D1552" t="s">
        <v>14</v>
      </c>
      <c r="E1552" t="s">
        <v>35</v>
      </c>
      <c r="F1552">
        <v>38.94</v>
      </c>
      <c r="G1552">
        <v>8</v>
      </c>
      <c r="H1552">
        <f>Table1[[#This Row],[total_orders]]*Table1[[#This Row],[avg_order_value]]</f>
        <v>311.52</v>
      </c>
      <c r="I1552">
        <v>225</v>
      </c>
      <c r="J1552">
        <v>0</v>
      </c>
      <c r="K1552" t="s">
        <v>19</v>
      </c>
      <c r="L1552">
        <v>12.4</v>
      </c>
      <c r="M1552" t="str">
        <f t="shared" si="97"/>
        <v>Low</v>
      </c>
      <c r="N1552" s="1">
        <v>44588</v>
      </c>
      <c r="O1552" s="1" t="str">
        <f>IF(YEAR(Table1[[#This Row],[customer_since]])&gt;=2023, "New",IF(YEAR(Table1[[#This Row],[customer_since]])&gt;=2021, "Medium", "Long term"))</f>
        <v>Medium</v>
      </c>
      <c r="P1552">
        <v>88</v>
      </c>
      <c r="Q1552" t="str">
        <f t="shared" si="98"/>
        <v>High</v>
      </c>
      <c r="R1552">
        <v>0.42</v>
      </c>
      <c r="S1552" t="str">
        <f t="shared" si="99"/>
        <v>Medium</v>
      </c>
    </row>
    <row r="1553" spans="1:19" x14ac:dyDescent="0.35">
      <c r="A1553" t="s">
        <v>2423</v>
      </c>
      <c r="B1553">
        <v>30</v>
      </c>
      <c r="C1553" t="str">
        <f t="shared" si="96"/>
        <v>26-35</v>
      </c>
      <c r="D1553" t="s">
        <v>14</v>
      </c>
      <c r="E1553" t="s">
        <v>28</v>
      </c>
      <c r="F1553">
        <v>116.36</v>
      </c>
      <c r="G1553">
        <v>5</v>
      </c>
      <c r="H1553">
        <f>Table1[[#This Row],[total_orders]]*Table1[[#This Row],[avg_order_value]]</f>
        <v>581.79999999999995</v>
      </c>
      <c r="I1553">
        <v>264</v>
      </c>
      <c r="J1553">
        <v>0</v>
      </c>
      <c r="K1553" t="s">
        <v>19</v>
      </c>
      <c r="L1553">
        <v>33.6</v>
      </c>
      <c r="M1553" t="str">
        <f t="shared" si="97"/>
        <v>Medium</v>
      </c>
      <c r="N1553" s="1">
        <v>45140</v>
      </c>
      <c r="O1553" s="1" t="str">
        <f>IF(YEAR(Table1[[#This Row],[customer_since]])&gt;=2023, "New",IF(YEAR(Table1[[#This Row],[customer_since]])&gt;=2021, "Medium", "Long term"))</f>
        <v>New</v>
      </c>
      <c r="P1553">
        <v>60</v>
      </c>
      <c r="Q1553" t="str">
        <f t="shared" si="98"/>
        <v>Medium</v>
      </c>
      <c r="R1553">
        <v>0.24</v>
      </c>
      <c r="S1553" t="str">
        <f t="shared" si="99"/>
        <v>Medium</v>
      </c>
    </row>
    <row r="1554" spans="1:19" x14ac:dyDescent="0.35">
      <c r="A1554" t="s">
        <v>2423</v>
      </c>
      <c r="B1554">
        <v>35</v>
      </c>
      <c r="C1554" t="str">
        <f t="shared" si="96"/>
        <v>26-35</v>
      </c>
      <c r="D1554" t="s">
        <v>21</v>
      </c>
      <c r="E1554" t="s">
        <v>26</v>
      </c>
      <c r="F1554">
        <v>55.59</v>
      </c>
      <c r="G1554">
        <v>10</v>
      </c>
      <c r="H1554">
        <f>Table1[[#This Row],[total_orders]]*Table1[[#This Row],[avg_order_value]]</f>
        <v>555.90000000000009</v>
      </c>
      <c r="I1554">
        <v>213</v>
      </c>
      <c r="J1554">
        <v>0</v>
      </c>
      <c r="K1554" t="s">
        <v>16</v>
      </c>
      <c r="L1554">
        <v>27.2</v>
      </c>
      <c r="M1554" t="str">
        <f t="shared" si="97"/>
        <v>Medium</v>
      </c>
      <c r="N1554" s="1">
        <v>45545</v>
      </c>
      <c r="O1554" s="1" t="str">
        <f>IF(YEAR(Table1[[#This Row],[customer_since]])&gt;=2023, "New",IF(YEAR(Table1[[#This Row],[customer_since]])&gt;=2021, "Medium", "Long term"))</f>
        <v>New</v>
      </c>
      <c r="P1554">
        <v>11</v>
      </c>
      <c r="Q1554" t="str">
        <f t="shared" si="98"/>
        <v>Low</v>
      </c>
      <c r="R1554">
        <v>0.03</v>
      </c>
      <c r="S1554" t="str">
        <f t="shared" si="99"/>
        <v>Low</v>
      </c>
    </row>
    <row r="1555" spans="1:19" x14ac:dyDescent="0.35">
      <c r="A1555" t="s">
        <v>492</v>
      </c>
      <c r="B1555">
        <v>53</v>
      </c>
      <c r="C1555" t="str">
        <f t="shared" si="96"/>
        <v>46-55</v>
      </c>
      <c r="D1555" t="s">
        <v>21</v>
      </c>
      <c r="E1555" t="s">
        <v>50</v>
      </c>
      <c r="F1555">
        <v>23.39</v>
      </c>
      <c r="G1555">
        <v>10</v>
      </c>
      <c r="H1555">
        <f>Table1[[#This Row],[total_orders]]*Table1[[#This Row],[avg_order_value]]</f>
        <v>233.9</v>
      </c>
      <c r="I1555">
        <v>86</v>
      </c>
      <c r="J1555">
        <v>0</v>
      </c>
      <c r="K1555" t="s">
        <v>23</v>
      </c>
      <c r="L1555">
        <v>15</v>
      </c>
      <c r="M1555" t="str">
        <f t="shared" si="97"/>
        <v>Low</v>
      </c>
      <c r="N1555" s="1">
        <v>45378</v>
      </c>
      <c r="O1555" s="1" t="str">
        <f>IF(YEAR(Table1[[#This Row],[customer_since]])&gt;=2023, "New",IF(YEAR(Table1[[#This Row],[customer_since]])&gt;=2021, "Medium", "Long term"))</f>
        <v>New</v>
      </c>
      <c r="P1555">
        <v>40</v>
      </c>
      <c r="Q1555" t="str">
        <f t="shared" si="98"/>
        <v>Medium</v>
      </c>
      <c r="R1555">
        <v>0.11</v>
      </c>
      <c r="S1555" t="str">
        <f t="shared" si="99"/>
        <v>Low</v>
      </c>
    </row>
    <row r="1556" spans="1:19" x14ac:dyDescent="0.35">
      <c r="A1556" t="s">
        <v>492</v>
      </c>
      <c r="B1556">
        <v>42</v>
      </c>
      <c r="C1556" t="str">
        <f t="shared" si="96"/>
        <v>36-45</v>
      </c>
      <c r="D1556" t="s">
        <v>21</v>
      </c>
      <c r="E1556" t="s">
        <v>35</v>
      </c>
      <c r="F1556">
        <v>61.27</v>
      </c>
      <c r="G1556">
        <v>9</v>
      </c>
      <c r="H1556">
        <f>Table1[[#This Row],[total_orders]]*Table1[[#This Row],[avg_order_value]]</f>
        <v>551.43000000000006</v>
      </c>
      <c r="I1556">
        <v>40</v>
      </c>
      <c r="J1556">
        <v>0</v>
      </c>
      <c r="K1556" t="s">
        <v>19</v>
      </c>
      <c r="L1556">
        <v>70.400000000000006</v>
      </c>
      <c r="M1556" t="str">
        <f t="shared" si="97"/>
        <v>High</v>
      </c>
      <c r="N1556" s="1">
        <v>44170</v>
      </c>
      <c r="O1556" s="1" t="str">
        <f>IF(YEAR(Table1[[#This Row],[customer_since]])&gt;=2023, "New",IF(YEAR(Table1[[#This Row],[customer_since]])&gt;=2021, "Medium", "Long term"))</f>
        <v>Long term</v>
      </c>
      <c r="P1556">
        <v>74</v>
      </c>
      <c r="Q1556" t="str">
        <f t="shared" si="98"/>
        <v>High</v>
      </c>
      <c r="R1556">
        <v>0.03</v>
      </c>
      <c r="S1556" t="str">
        <f t="shared" si="99"/>
        <v>Low</v>
      </c>
    </row>
    <row r="1557" spans="1:19" x14ac:dyDescent="0.35">
      <c r="A1557" t="s">
        <v>2572</v>
      </c>
      <c r="B1557">
        <v>40</v>
      </c>
      <c r="C1557" t="str">
        <f t="shared" si="96"/>
        <v>36-45</v>
      </c>
      <c r="D1557" t="s">
        <v>14</v>
      </c>
      <c r="E1557" t="s">
        <v>28</v>
      </c>
      <c r="F1557">
        <v>68.37</v>
      </c>
      <c r="G1557">
        <v>11</v>
      </c>
      <c r="H1557">
        <f>Table1[[#This Row],[total_orders]]*Table1[[#This Row],[avg_order_value]]</f>
        <v>752.07</v>
      </c>
      <c r="I1557">
        <v>66</v>
      </c>
      <c r="J1557">
        <v>0</v>
      </c>
      <c r="K1557" t="s">
        <v>29</v>
      </c>
      <c r="L1557">
        <v>66.900000000000006</v>
      </c>
      <c r="M1557" t="str">
        <f t="shared" si="97"/>
        <v>High</v>
      </c>
      <c r="N1557" s="1">
        <v>45446</v>
      </c>
      <c r="O1557" s="1" t="str">
        <f>IF(YEAR(Table1[[#This Row],[customer_since]])&gt;=2023, "New",IF(YEAR(Table1[[#This Row],[customer_since]])&gt;=2021, "Medium", "Long term"))</f>
        <v>New</v>
      </c>
      <c r="P1557">
        <v>84</v>
      </c>
      <c r="Q1557" t="str">
        <f t="shared" si="98"/>
        <v>High</v>
      </c>
      <c r="R1557">
        <v>0.13</v>
      </c>
      <c r="S1557" t="str">
        <f t="shared" si="99"/>
        <v>Low</v>
      </c>
    </row>
    <row r="1558" spans="1:19" x14ac:dyDescent="0.35">
      <c r="A1558" t="s">
        <v>1669</v>
      </c>
      <c r="B1558">
        <v>67</v>
      </c>
      <c r="C1558" t="str">
        <f t="shared" si="96"/>
        <v>66-69</v>
      </c>
      <c r="D1558" t="s">
        <v>14</v>
      </c>
      <c r="E1558" t="s">
        <v>37</v>
      </c>
      <c r="F1558">
        <v>148.41999999999999</v>
      </c>
      <c r="G1558">
        <v>15</v>
      </c>
      <c r="H1558">
        <f>Table1[[#This Row],[total_orders]]*Table1[[#This Row],[avg_order_value]]</f>
        <v>2226.2999999999997</v>
      </c>
      <c r="I1558">
        <v>140</v>
      </c>
      <c r="J1558">
        <v>0</v>
      </c>
      <c r="K1558" t="s">
        <v>40</v>
      </c>
      <c r="L1558">
        <v>59.2</v>
      </c>
      <c r="M1558" t="str">
        <f t="shared" si="97"/>
        <v>High</v>
      </c>
      <c r="N1558" s="1">
        <v>45463</v>
      </c>
      <c r="O1558" s="1" t="str">
        <f>IF(YEAR(Table1[[#This Row],[customer_since]])&gt;=2023, "New",IF(YEAR(Table1[[#This Row],[customer_since]])&gt;=2021, "Medium", "Long term"))</f>
        <v>New</v>
      </c>
      <c r="P1558">
        <v>36</v>
      </c>
      <c r="Q1558" t="str">
        <f t="shared" si="98"/>
        <v>Medium</v>
      </c>
      <c r="R1558">
        <v>0.21</v>
      </c>
      <c r="S1558" t="str">
        <f t="shared" si="99"/>
        <v>Medium</v>
      </c>
    </row>
    <row r="1559" spans="1:19" x14ac:dyDescent="0.35">
      <c r="A1559" t="s">
        <v>1669</v>
      </c>
      <c r="B1559">
        <v>44</v>
      </c>
      <c r="C1559" t="str">
        <f t="shared" si="96"/>
        <v>36-45</v>
      </c>
      <c r="D1559" t="s">
        <v>14</v>
      </c>
      <c r="E1559" t="s">
        <v>26</v>
      </c>
      <c r="F1559">
        <v>150.13999999999999</v>
      </c>
      <c r="G1559">
        <v>8</v>
      </c>
      <c r="H1559">
        <f>Table1[[#This Row],[total_orders]]*Table1[[#This Row],[avg_order_value]]</f>
        <v>1201.1199999999999</v>
      </c>
      <c r="I1559">
        <v>342</v>
      </c>
      <c r="J1559">
        <v>0</v>
      </c>
      <c r="K1559" t="s">
        <v>40</v>
      </c>
      <c r="L1559">
        <v>0</v>
      </c>
      <c r="M1559" t="str">
        <f t="shared" si="97"/>
        <v>Low</v>
      </c>
      <c r="N1559" s="1">
        <v>44864</v>
      </c>
      <c r="O1559" s="1" t="str">
        <f>IF(YEAR(Table1[[#This Row],[customer_since]])&gt;=2023, "New",IF(YEAR(Table1[[#This Row],[customer_since]])&gt;=2021, "Medium", "Long term"))</f>
        <v>Medium</v>
      </c>
      <c r="P1559">
        <v>77</v>
      </c>
      <c r="Q1559" t="str">
        <f t="shared" si="98"/>
        <v>High</v>
      </c>
      <c r="R1559">
        <v>0.38</v>
      </c>
      <c r="S1559" t="str">
        <f t="shared" si="99"/>
        <v>Medium</v>
      </c>
    </row>
    <row r="1560" spans="1:19" x14ac:dyDescent="0.35">
      <c r="A1560" t="s">
        <v>467</v>
      </c>
      <c r="B1560">
        <v>74</v>
      </c>
      <c r="C1560" t="str">
        <f t="shared" si="96"/>
        <v>66-69</v>
      </c>
      <c r="D1560" t="s">
        <v>21</v>
      </c>
      <c r="E1560" t="s">
        <v>50</v>
      </c>
      <c r="F1560">
        <v>94.58</v>
      </c>
      <c r="G1560">
        <v>7</v>
      </c>
      <c r="H1560">
        <f>Table1[[#This Row],[total_orders]]*Table1[[#This Row],[avg_order_value]]</f>
        <v>662.06</v>
      </c>
      <c r="I1560">
        <v>277</v>
      </c>
      <c r="J1560">
        <v>0</v>
      </c>
      <c r="K1560" t="s">
        <v>16</v>
      </c>
      <c r="L1560">
        <v>67.400000000000006</v>
      </c>
      <c r="M1560" t="str">
        <f t="shared" si="97"/>
        <v>High</v>
      </c>
      <c r="N1560" s="1">
        <v>44617</v>
      </c>
      <c r="O1560" s="1" t="str">
        <f>IF(YEAR(Table1[[#This Row],[customer_since]])&gt;=2023, "New",IF(YEAR(Table1[[#This Row],[customer_since]])&gt;=2021, "Medium", "Long term"))</f>
        <v>Medium</v>
      </c>
      <c r="P1560">
        <v>74</v>
      </c>
      <c r="Q1560" t="str">
        <f t="shared" si="98"/>
        <v>High</v>
      </c>
      <c r="R1560">
        <v>0.51</v>
      </c>
      <c r="S1560" t="str">
        <f t="shared" si="99"/>
        <v>High</v>
      </c>
    </row>
    <row r="1561" spans="1:19" x14ac:dyDescent="0.35">
      <c r="A1561" t="s">
        <v>467</v>
      </c>
      <c r="B1561">
        <v>32</v>
      </c>
      <c r="C1561" t="str">
        <f t="shared" si="96"/>
        <v>26-35</v>
      </c>
      <c r="D1561" t="s">
        <v>14</v>
      </c>
      <c r="E1561" t="s">
        <v>18</v>
      </c>
      <c r="F1561">
        <v>52.21</v>
      </c>
      <c r="G1561">
        <v>6</v>
      </c>
      <c r="H1561">
        <f>Table1[[#This Row],[total_orders]]*Table1[[#This Row],[avg_order_value]]</f>
        <v>313.26</v>
      </c>
      <c r="I1561">
        <v>54</v>
      </c>
      <c r="J1561">
        <v>0</v>
      </c>
      <c r="K1561" t="s">
        <v>40</v>
      </c>
      <c r="L1561">
        <v>19.2</v>
      </c>
      <c r="M1561" t="str">
        <f t="shared" si="97"/>
        <v>Low</v>
      </c>
      <c r="N1561" s="1">
        <v>45244</v>
      </c>
      <c r="O1561" s="1" t="str">
        <f>IF(YEAR(Table1[[#This Row],[customer_since]])&gt;=2023, "New",IF(YEAR(Table1[[#This Row],[customer_since]])&gt;=2021, "Medium", "Long term"))</f>
        <v>New</v>
      </c>
      <c r="P1561">
        <v>1</v>
      </c>
      <c r="Q1561" t="str">
        <f t="shared" si="98"/>
        <v>Low</v>
      </c>
      <c r="R1561">
        <v>0.46</v>
      </c>
      <c r="S1561" t="str">
        <f t="shared" si="99"/>
        <v>Medium</v>
      </c>
    </row>
    <row r="1562" spans="1:19" x14ac:dyDescent="0.35">
      <c r="A1562" t="s">
        <v>2617</v>
      </c>
      <c r="B1562">
        <v>34</v>
      </c>
      <c r="C1562" t="str">
        <f t="shared" si="96"/>
        <v>26-35</v>
      </c>
      <c r="D1562" t="s">
        <v>21</v>
      </c>
      <c r="E1562" t="s">
        <v>52</v>
      </c>
      <c r="F1562">
        <v>67.489999999999995</v>
      </c>
      <c r="G1562">
        <v>8</v>
      </c>
      <c r="H1562">
        <f>Table1[[#This Row],[total_orders]]*Table1[[#This Row],[avg_order_value]]</f>
        <v>539.91999999999996</v>
      </c>
      <c r="I1562">
        <v>78</v>
      </c>
      <c r="J1562">
        <v>0</v>
      </c>
      <c r="K1562" t="s">
        <v>29</v>
      </c>
      <c r="L1562">
        <v>72.2</v>
      </c>
      <c r="M1562" t="str">
        <f t="shared" si="97"/>
        <v>High</v>
      </c>
      <c r="N1562" s="1">
        <v>44946</v>
      </c>
      <c r="O1562" s="1" t="str">
        <f>IF(YEAR(Table1[[#This Row],[customer_since]])&gt;=2023, "New",IF(YEAR(Table1[[#This Row],[customer_since]])&gt;=2021, "Medium", "Long term"))</f>
        <v>New</v>
      </c>
      <c r="P1562">
        <v>44</v>
      </c>
      <c r="Q1562" t="str">
        <f t="shared" si="98"/>
        <v>Medium</v>
      </c>
      <c r="R1562">
        <v>0.19</v>
      </c>
      <c r="S1562" t="str">
        <f t="shared" si="99"/>
        <v>Low</v>
      </c>
    </row>
    <row r="1563" spans="1:19" x14ac:dyDescent="0.35">
      <c r="A1563" t="s">
        <v>3109</v>
      </c>
      <c r="B1563">
        <v>60</v>
      </c>
      <c r="C1563" t="str">
        <f t="shared" si="96"/>
        <v>55-65</v>
      </c>
      <c r="D1563" t="s">
        <v>21</v>
      </c>
      <c r="E1563" t="s">
        <v>37</v>
      </c>
      <c r="F1563">
        <v>31.15</v>
      </c>
      <c r="G1563">
        <v>13</v>
      </c>
      <c r="H1563">
        <f>Table1[[#This Row],[total_orders]]*Table1[[#This Row],[avg_order_value]]</f>
        <v>404.95</v>
      </c>
      <c r="I1563">
        <v>331</v>
      </c>
      <c r="J1563">
        <v>0</v>
      </c>
      <c r="K1563" t="s">
        <v>19</v>
      </c>
      <c r="L1563">
        <v>38.700000000000003</v>
      </c>
      <c r="M1563" t="str">
        <f t="shared" si="97"/>
        <v>Medium</v>
      </c>
      <c r="N1563" s="1">
        <v>45823</v>
      </c>
      <c r="O1563" s="1" t="str">
        <f>IF(YEAR(Table1[[#This Row],[customer_since]])&gt;=2023, "New",IF(YEAR(Table1[[#This Row],[customer_since]])&gt;=2021, "Medium", "Long term"))</f>
        <v>New</v>
      </c>
      <c r="P1563">
        <v>40</v>
      </c>
      <c r="Q1563" t="str">
        <f t="shared" si="98"/>
        <v>Medium</v>
      </c>
      <c r="R1563">
        <v>0.39</v>
      </c>
      <c r="S1563" t="str">
        <f t="shared" si="99"/>
        <v>Medium</v>
      </c>
    </row>
    <row r="1564" spans="1:19" x14ac:dyDescent="0.35">
      <c r="A1564" t="s">
        <v>148</v>
      </c>
      <c r="B1564">
        <v>68</v>
      </c>
      <c r="C1564" t="str">
        <f t="shared" si="96"/>
        <v>66-69</v>
      </c>
      <c r="D1564" t="s">
        <v>21</v>
      </c>
      <c r="E1564" t="s">
        <v>35</v>
      </c>
      <c r="F1564">
        <v>41</v>
      </c>
      <c r="G1564">
        <v>7</v>
      </c>
      <c r="H1564">
        <f>Table1[[#This Row],[total_orders]]*Table1[[#This Row],[avg_order_value]]</f>
        <v>287</v>
      </c>
      <c r="I1564">
        <v>127</v>
      </c>
      <c r="J1564">
        <v>0</v>
      </c>
      <c r="K1564" t="s">
        <v>23</v>
      </c>
      <c r="L1564">
        <v>70.099999999999994</v>
      </c>
      <c r="M1564" t="str">
        <f t="shared" si="97"/>
        <v>High</v>
      </c>
      <c r="N1564" s="1">
        <v>44656</v>
      </c>
      <c r="O1564" s="1" t="str">
        <f>IF(YEAR(Table1[[#This Row],[customer_since]])&gt;=2023, "New",IF(YEAR(Table1[[#This Row],[customer_since]])&gt;=2021, "Medium", "Long term"))</f>
        <v>Medium</v>
      </c>
      <c r="P1564">
        <v>31</v>
      </c>
      <c r="Q1564" t="str">
        <f t="shared" si="98"/>
        <v>Low</v>
      </c>
      <c r="R1564">
        <v>0.53</v>
      </c>
      <c r="S1564" t="str">
        <f t="shared" si="99"/>
        <v>High</v>
      </c>
    </row>
    <row r="1565" spans="1:19" x14ac:dyDescent="0.35">
      <c r="A1565" t="s">
        <v>2528</v>
      </c>
      <c r="B1565">
        <v>59</v>
      </c>
      <c r="C1565" t="str">
        <f t="shared" si="96"/>
        <v>55-65</v>
      </c>
      <c r="D1565" t="s">
        <v>21</v>
      </c>
      <c r="E1565" t="s">
        <v>35</v>
      </c>
      <c r="G1565">
        <v>4</v>
      </c>
      <c r="H1565">
        <f>Table1[[#This Row],[total_orders]]*Table1[[#This Row],[avg_order_value]]</f>
        <v>0</v>
      </c>
      <c r="I1565">
        <v>98</v>
      </c>
      <c r="J1565">
        <v>0</v>
      </c>
      <c r="K1565" t="s">
        <v>29</v>
      </c>
      <c r="L1565">
        <v>55</v>
      </c>
      <c r="M1565" t="str">
        <f t="shared" si="97"/>
        <v>High</v>
      </c>
      <c r="N1565" s="1">
        <v>44774</v>
      </c>
      <c r="O1565" s="1" t="str">
        <f>IF(YEAR(Table1[[#This Row],[customer_since]])&gt;=2023, "New",IF(YEAR(Table1[[#This Row],[customer_since]])&gt;=2021, "Medium", "Long term"))</f>
        <v>Medium</v>
      </c>
      <c r="P1565">
        <v>41</v>
      </c>
      <c r="Q1565" t="str">
        <f t="shared" si="98"/>
        <v>Medium</v>
      </c>
      <c r="R1565">
        <v>0.44</v>
      </c>
      <c r="S1565" t="str">
        <f t="shared" si="99"/>
        <v>Medium</v>
      </c>
    </row>
    <row r="1566" spans="1:19" x14ac:dyDescent="0.35">
      <c r="A1566" t="s">
        <v>737</v>
      </c>
      <c r="B1566">
        <v>79</v>
      </c>
      <c r="C1566" t="str">
        <f t="shared" si="96"/>
        <v>66-69</v>
      </c>
      <c r="D1566" t="s">
        <v>21</v>
      </c>
      <c r="E1566" t="s">
        <v>26</v>
      </c>
      <c r="F1566">
        <v>260.85000000000002</v>
      </c>
      <c r="G1566">
        <v>16</v>
      </c>
      <c r="H1566">
        <f>Table1[[#This Row],[total_orders]]*Table1[[#This Row],[avg_order_value]]</f>
        <v>4173.6000000000004</v>
      </c>
      <c r="I1566">
        <v>170</v>
      </c>
      <c r="J1566">
        <v>0</v>
      </c>
      <c r="K1566" t="s">
        <v>23</v>
      </c>
      <c r="L1566">
        <v>38</v>
      </c>
      <c r="M1566" t="str">
        <f t="shared" si="97"/>
        <v>Medium</v>
      </c>
      <c r="N1566" s="1">
        <v>45069</v>
      </c>
      <c r="O1566" s="1" t="str">
        <f>IF(YEAR(Table1[[#This Row],[customer_since]])&gt;=2023, "New",IF(YEAR(Table1[[#This Row],[customer_since]])&gt;=2021, "Medium", "Long term"))</f>
        <v>New</v>
      </c>
      <c r="P1566">
        <v>51</v>
      </c>
      <c r="Q1566" t="str">
        <f t="shared" si="98"/>
        <v>Medium</v>
      </c>
      <c r="R1566">
        <v>0.32</v>
      </c>
      <c r="S1566" t="str">
        <f t="shared" si="99"/>
        <v>Medium</v>
      </c>
    </row>
    <row r="1567" spans="1:19" x14ac:dyDescent="0.35">
      <c r="A1567" t="s">
        <v>3605</v>
      </c>
      <c r="B1567">
        <v>41</v>
      </c>
      <c r="C1567" t="str">
        <f t="shared" si="96"/>
        <v>36-45</v>
      </c>
      <c r="D1567" t="s">
        <v>14</v>
      </c>
      <c r="E1567" t="s">
        <v>35</v>
      </c>
      <c r="F1567">
        <v>70.25</v>
      </c>
      <c r="G1567">
        <v>8</v>
      </c>
      <c r="H1567">
        <f>Table1[[#This Row],[total_orders]]*Table1[[#This Row],[avg_order_value]]</f>
        <v>562</v>
      </c>
      <c r="I1567">
        <v>255</v>
      </c>
      <c r="J1567">
        <v>0</v>
      </c>
      <c r="K1567" t="s">
        <v>40</v>
      </c>
      <c r="L1567">
        <v>22.8</v>
      </c>
      <c r="M1567" t="str">
        <f t="shared" si="97"/>
        <v>Medium</v>
      </c>
      <c r="N1567" s="1">
        <v>44996</v>
      </c>
      <c r="O1567" s="1" t="str">
        <f>IF(YEAR(Table1[[#This Row],[customer_since]])&gt;=2023, "New",IF(YEAR(Table1[[#This Row],[customer_since]])&gt;=2021, "Medium", "Long term"))</f>
        <v>New</v>
      </c>
      <c r="P1567">
        <v>71</v>
      </c>
      <c r="Q1567" t="str">
        <f t="shared" si="98"/>
        <v>High</v>
      </c>
      <c r="R1567">
        <v>0.4</v>
      </c>
      <c r="S1567" t="str">
        <f t="shared" si="99"/>
        <v>Medium</v>
      </c>
    </row>
    <row r="1568" spans="1:19" x14ac:dyDescent="0.35">
      <c r="A1568" t="s">
        <v>2186</v>
      </c>
      <c r="B1568">
        <v>43</v>
      </c>
      <c r="C1568" t="str">
        <f t="shared" si="96"/>
        <v>36-45</v>
      </c>
      <c r="D1568" t="s">
        <v>14</v>
      </c>
      <c r="E1568" t="s">
        <v>18</v>
      </c>
      <c r="F1568">
        <v>76.900000000000006</v>
      </c>
      <c r="G1568">
        <v>10</v>
      </c>
      <c r="H1568">
        <f>Table1[[#This Row],[total_orders]]*Table1[[#This Row],[avg_order_value]]</f>
        <v>769</v>
      </c>
      <c r="I1568">
        <v>55</v>
      </c>
      <c r="J1568">
        <v>0</v>
      </c>
      <c r="K1568" t="s">
        <v>23</v>
      </c>
      <c r="L1568">
        <v>0</v>
      </c>
      <c r="M1568" t="str">
        <f t="shared" si="97"/>
        <v>Low</v>
      </c>
      <c r="N1568" s="1">
        <v>44966</v>
      </c>
      <c r="O1568" s="1" t="str">
        <f>IF(YEAR(Table1[[#This Row],[customer_since]])&gt;=2023, "New",IF(YEAR(Table1[[#This Row],[customer_since]])&gt;=2021, "Medium", "Long term"))</f>
        <v>New</v>
      </c>
      <c r="P1568">
        <v>34</v>
      </c>
      <c r="Q1568" t="str">
        <f t="shared" si="98"/>
        <v>Medium</v>
      </c>
      <c r="R1568">
        <v>0.13</v>
      </c>
      <c r="S1568" t="str">
        <f t="shared" si="99"/>
        <v>Low</v>
      </c>
    </row>
    <row r="1569" spans="1:19" x14ac:dyDescent="0.35">
      <c r="A1569" t="s">
        <v>2186</v>
      </c>
      <c r="B1569">
        <v>42</v>
      </c>
      <c r="C1569" t="str">
        <f t="shared" si="96"/>
        <v>36-45</v>
      </c>
      <c r="D1569" t="s">
        <v>14</v>
      </c>
      <c r="E1569" t="s">
        <v>22</v>
      </c>
      <c r="F1569">
        <v>50.14</v>
      </c>
      <c r="G1569">
        <v>11</v>
      </c>
      <c r="H1569">
        <f>Table1[[#This Row],[total_orders]]*Table1[[#This Row],[avg_order_value]]</f>
        <v>551.54</v>
      </c>
      <c r="I1569">
        <v>245</v>
      </c>
      <c r="J1569">
        <v>0</v>
      </c>
      <c r="K1569" t="s">
        <v>19</v>
      </c>
      <c r="L1569">
        <v>29.2</v>
      </c>
      <c r="M1569" t="str">
        <f t="shared" si="97"/>
        <v>Medium</v>
      </c>
      <c r="N1569" s="1">
        <v>45303</v>
      </c>
      <c r="O1569" s="1" t="str">
        <f>IF(YEAR(Table1[[#This Row],[customer_since]])&gt;=2023, "New",IF(YEAR(Table1[[#This Row],[customer_since]])&gt;=2021, "Medium", "Long term"))</f>
        <v>New</v>
      </c>
      <c r="P1569">
        <v>89</v>
      </c>
      <c r="Q1569" t="str">
        <f t="shared" si="98"/>
        <v>High</v>
      </c>
      <c r="R1569">
        <v>0.05</v>
      </c>
      <c r="S1569" t="str">
        <f t="shared" si="99"/>
        <v>Low</v>
      </c>
    </row>
    <row r="1570" spans="1:19" x14ac:dyDescent="0.35">
      <c r="A1570" t="s">
        <v>2534</v>
      </c>
      <c r="B1570">
        <v>65</v>
      </c>
      <c r="C1570" t="str">
        <f t="shared" si="96"/>
        <v>55-65</v>
      </c>
      <c r="D1570" t="s">
        <v>14</v>
      </c>
      <c r="E1570" t="s">
        <v>50</v>
      </c>
      <c r="F1570">
        <v>159.57</v>
      </c>
      <c r="G1570">
        <v>7</v>
      </c>
      <c r="H1570">
        <f>Table1[[#This Row],[total_orders]]*Table1[[#This Row],[avg_order_value]]</f>
        <v>1116.99</v>
      </c>
      <c r="I1570">
        <v>93</v>
      </c>
      <c r="J1570">
        <v>0</v>
      </c>
      <c r="K1570" t="s">
        <v>19</v>
      </c>
      <c r="L1570">
        <v>32.200000000000003</v>
      </c>
      <c r="M1570" t="str">
        <f t="shared" si="97"/>
        <v>Medium</v>
      </c>
      <c r="N1570" s="1">
        <v>45442</v>
      </c>
      <c r="O1570" s="1" t="str">
        <f>IF(YEAR(Table1[[#This Row],[customer_since]])&gt;=2023, "New",IF(YEAR(Table1[[#This Row],[customer_since]])&gt;=2021, "Medium", "Long term"))</f>
        <v>New</v>
      </c>
      <c r="P1570">
        <v>93</v>
      </c>
      <c r="Q1570" t="str">
        <f t="shared" si="98"/>
        <v>High</v>
      </c>
      <c r="R1570">
        <v>0.13</v>
      </c>
      <c r="S1570" t="str">
        <f t="shared" si="99"/>
        <v>Low</v>
      </c>
    </row>
    <row r="1571" spans="1:19" x14ac:dyDescent="0.35">
      <c r="A1571" t="s">
        <v>337</v>
      </c>
      <c r="B1571">
        <v>24</v>
      </c>
      <c r="C1571" t="str">
        <f t="shared" si="96"/>
        <v>18-25</v>
      </c>
      <c r="D1571" t="s">
        <v>25</v>
      </c>
      <c r="E1571" t="s">
        <v>35</v>
      </c>
      <c r="F1571">
        <v>80.569999999999993</v>
      </c>
      <c r="G1571">
        <v>11</v>
      </c>
      <c r="H1571">
        <f>Table1[[#This Row],[total_orders]]*Table1[[#This Row],[avg_order_value]]</f>
        <v>886.27</v>
      </c>
      <c r="I1571">
        <v>320</v>
      </c>
      <c r="J1571">
        <v>0</v>
      </c>
      <c r="K1571" t="s">
        <v>16</v>
      </c>
      <c r="L1571">
        <v>32.5</v>
      </c>
      <c r="M1571" t="str">
        <f t="shared" si="97"/>
        <v>Medium</v>
      </c>
      <c r="N1571" s="1">
        <v>45589</v>
      </c>
      <c r="O1571" s="1" t="str">
        <f>IF(YEAR(Table1[[#This Row],[customer_since]])&gt;=2023, "New",IF(YEAR(Table1[[#This Row],[customer_since]])&gt;=2021, "Medium", "Long term"))</f>
        <v>New</v>
      </c>
      <c r="P1571">
        <v>28</v>
      </c>
      <c r="Q1571" t="str">
        <f t="shared" si="98"/>
        <v>Low</v>
      </c>
      <c r="R1571">
        <v>0.7</v>
      </c>
      <c r="S1571" t="str">
        <f t="shared" si="99"/>
        <v>High</v>
      </c>
    </row>
    <row r="1572" spans="1:19" x14ac:dyDescent="0.35">
      <c r="A1572" t="s">
        <v>337</v>
      </c>
      <c r="B1572">
        <v>32</v>
      </c>
      <c r="C1572" t="str">
        <f t="shared" si="96"/>
        <v>26-35</v>
      </c>
      <c r="D1572" t="s">
        <v>21</v>
      </c>
      <c r="E1572" t="s">
        <v>26</v>
      </c>
      <c r="F1572">
        <v>179.19</v>
      </c>
      <c r="G1572">
        <v>13</v>
      </c>
      <c r="H1572">
        <f>Table1[[#This Row],[total_orders]]*Table1[[#This Row],[avg_order_value]]</f>
        <v>2329.4699999999998</v>
      </c>
      <c r="I1572">
        <v>119</v>
      </c>
      <c r="J1572">
        <v>0</v>
      </c>
      <c r="K1572" t="s">
        <v>40</v>
      </c>
      <c r="L1572">
        <v>39.6</v>
      </c>
      <c r="M1572" t="str">
        <f t="shared" si="97"/>
        <v>Medium</v>
      </c>
      <c r="N1572" s="1">
        <v>45094</v>
      </c>
      <c r="O1572" s="1" t="str">
        <f>IF(YEAR(Table1[[#This Row],[customer_since]])&gt;=2023, "New",IF(YEAR(Table1[[#This Row],[customer_since]])&gt;=2021, "Medium", "Long term"))</f>
        <v>New</v>
      </c>
      <c r="P1572">
        <v>86</v>
      </c>
      <c r="Q1572" t="str">
        <f t="shared" si="98"/>
        <v>High</v>
      </c>
      <c r="R1572">
        <v>0.2</v>
      </c>
      <c r="S1572" t="str">
        <f t="shared" si="99"/>
        <v>Low</v>
      </c>
    </row>
    <row r="1573" spans="1:19" x14ac:dyDescent="0.35">
      <c r="A1573" t="s">
        <v>1254</v>
      </c>
      <c r="B1573">
        <v>20</v>
      </c>
      <c r="C1573" t="str">
        <f t="shared" si="96"/>
        <v>18-25</v>
      </c>
      <c r="D1573" t="s">
        <v>21</v>
      </c>
      <c r="E1573" t="s">
        <v>50</v>
      </c>
      <c r="F1573">
        <v>133.81</v>
      </c>
      <c r="G1573">
        <v>13</v>
      </c>
      <c r="H1573">
        <f>Table1[[#This Row],[total_orders]]*Table1[[#This Row],[avg_order_value]]</f>
        <v>1739.53</v>
      </c>
      <c r="I1573">
        <v>114</v>
      </c>
      <c r="J1573">
        <v>0</v>
      </c>
      <c r="K1573" t="s">
        <v>29</v>
      </c>
      <c r="L1573">
        <v>55.1</v>
      </c>
      <c r="M1573" t="str">
        <f t="shared" si="97"/>
        <v>High</v>
      </c>
      <c r="N1573" s="1">
        <v>45526</v>
      </c>
      <c r="O1573" s="1" t="str">
        <f>IF(YEAR(Table1[[#This Row],[customer_since]])&gt;=2023, "New",IF(YEAR(Table1[[#This Row],[customer_since]])&gt;=2021, "Medium", "Long term"))</f>
        <v>New</v>
      </c>
      <c r="P1573">
        <v>21</v>
      </c>
      <c r="Q1573" t="str">
        <f t="shared" si="98"/>
        <v>Low</v>
      </c>
      <c r="R1573">
        <v>7.0000000000000007E-2</v>
      </c>
      <c r="S1573" t="str">
        <f t="shared" si="99"/>
        <v>Low</v>
      </c>
    </row>
    <row r="1574" spans="1:19" x14ac:dyDescent="0.35">
      <c r="A1574" t="s">
        <v>1254</v>
      </c>
      <c r="B1574">
        <v>63</v>
      </c>
      <c r="C1574" t="str">
        <f t="shared" si="96"/>
        <v>55-65</v>
      </c>
      <c r="D1574" t="s">
        <v>14</v>
      </c>
      <c r="E1574" t="s">
        <v>35</v>
      </c>
      <c r="F1574">
        <v>90.31</v>
      </c>
      <c r="G1574">
        <v>13</v>
      </c>
      <c r="H1574">
        <f>Table1[[#This Row],[total_orders]]*Table1[[#This Row],[avg_order_value]]</f>
        <v>1174.03</v>
      </c>
      <c r="I1574">
        <v>224</v>
      </c>
      <c r="J1574">
        <v>0</v>
      </c>
      <c r="K1574" t="s">
        <v>40</v>
      </c>
      <c r="L1574">
        <v>11.5</v>
      </c>
      <c r="M1574" t="str">
        <f t="shared" si="97"/>
        <v>Low</v>
      </c>
      <c r="N1574" s="1">
        <v>45511</v>
      </c>
      <c r="O1574" s="1" t="str">
        <f>IF(YEAR(Table1[[#This Row],[customer_since]])&gt;=2023, "New",IF(YEAR(Table1[[#This Row],[customer_since]])&gt;=2021, "Medium", "Long term"))</f>
        <v>New</v>
      </c>
      <c r="P1574">
        <v>89</v>
      </c>
      <c r="Q1574" t="str">
        <f t="shared" si="98"/>
        <v>High</v>
      </c>
      <c r="R1574">
        <v>0.09</v>
      </c>
      <c r="S1574" t="str">
        <f t="shared" si="99"/>
        <v>Low</v>
      </c>
    </row>
    <row r="1575" spans="1:19" x14ac:dyDescent="0.35">
      <c r="A1575" t="s">
        <v>1927</v>
      </c>
      <c r="B1575">
        <v>72</v>
      </c>
      <c r="C1575" t="str">
        <f t="shared" si="96"/>
        <v>66-69</v>
      </c>
      <c r="D1575" t="s">
        <v>21</v>
      </c>
      <c r="E1575" t="s">
        <v>22</v>
      </c>
      <c r="F1575">
        <v>336.67</v>
      </c>
      <c r="G1575">
        <v>8</v>
      </c>
      <c r="H1575">
        <f>Table1[[#This Row],[total_orders]]*Table1[[#This Row],[avg_order_value]]</f>
        <v>2693.36</v>
      </c>
      <c r="I1575">
        <v>290</v>
      </c>
      <c r="J1575">
        <v>0</v>
      </c>
      <c r="K1575" t="s">
        <v>16</v>
      </c>
      <c r="L1575">
        <v>10.6</v>
      </c>
      <c r="M1575" t="str">
        <f t="shared" si="97"/>
        <v>Low</v>
      </c>
      <c r="N1575" s="1">
        <v>45157</v>
      </c>
      <c r="O1575" s="1" t="str">
        <f>IF(YEAR(Table1[[#This Row],[customer_since]])&gt;=2023, "New",IF(YEAR(Table1[[#This Row],[customer_since]])&gt;=2021, "Medium", "Long term"))</f>
        <v>New</v>
      </c>
      <c r="P1575">
        <v>92</v>
      </c>
      <c r="Q1575" t="str">
        <f t="shared" si="98"/>
        <v>High</v>
      </c>
      <c r="R1575">
        <v>0.06</v>
      </c>
      <c r="S1575" t="str">
        <f t="shared" si="99"/>
        <v>Low</v>
      </c>
    </row>
    <row r="1576" spans="1:19" x14ac:dyDescent="0.35">
      <c r="A1576" t="s">
        <v>223</v>
      </c>
      <c r="B1576">
        <v>48</v>
      </c>
      <c r="C1576" t="str">
        <f t="shared" si="96"/>
        <v>46-55</v>
      </c>
      <c r="D1576" t="s">
        <v>14</v>
      </c>
      <c r="E1576" t="s">
        <v>44</v>
      </c>
      <c r="F1576">
        <v>96.48</v>
      </c>
      <c r="G1576">
        <v>16</v>
      </c>
      <c r="H1576">
        <f>Table1[[#This Row],[total_orders]]*Table1[[#This Row],[avg_order_value]]</f>
        <v>1543.68</v>
      </c>
      <c r="I1576">
        <v>109</v>
      </c>
      <c r="J1576">
        <v>0</v>
      </c>
      <c r="K1576" t="s">
        <v>40</v>
      </c>
      <c r="L1576">
        <v>42.9</v>
      </c>
      <c r="M1576" t="str">
        <f t="shared" si="97"/>
        <v>Medium</v>
      </c>
      <c r="N1576" s="1">
        <v>45484</v>
      </c>
      <c r="O1576" s="1" t="str">
        <f>IF(YEAR(Table1[[#This Row],[customer_since]])&gt;=2023, "New",IF(YEAR(Table1[[#This Row],[customer_since]])&gt;=2021, "Medium", "Long term"))</f>
        <v>New</v>
      </c>
      <c r="P1576">
        <v>89</v>
      </c>
      <c r="Q1576" t="str">
        <f t="shared" si="98"/>
        <v>High</v>
      </c>
      <c r="R1576">
        <v>0.16</v>
      </c>
      <c r="S1576" t="str">
        <f t="shared" si="99"/>
        <v>Low</v>
      </c>
    </row>
    <row r="1577" spans="1:19" x14ac:dyDescent="0.35">
      <c r="A1577" t="s">
        <v>653</v>
      </c>
      <c r="B1577">
        <v>67</v>
      </c>
      <c r="C1577" t="str">
        <f t="shared" si="96"/>
        <v>66-69</v>
      </c>
      <c r="D1577" t="s">
        <v>25</v>
      </c>
      <c r="E1577" t="s">
        <v>37</v>
      </c>
      <c r="F1577">
        <v>99.98</v>
      </c>
      <c r="G1577">
        <v>12</v>
      </c>
      <c r="H1577">
        <f>Table1[[#This Row],[total_orders]]*Table1[[#This Row],[avg_order_value]]</f>
        <v>1199.76</v>
      </c>
      <c r="I1577">
        <v>289</v>
      </c>
      <c r="J1577">
        <v>0</v>
      </c>
      <c r="K1577" t="s">
        <v>29</v>
      </c>
      <c r="L1577">
        <v>89.7</v>
      </c>
      <c r="M1577" t="str">
        <f t="shared" si="97"/>
        <v>High</v>
      </c>
      <c r="N1577" s="1">
        <v>45451</v>
      </c>
      <c r="O1577" s="1" t="str">
        <f>IF(YEAR(Table1[[#This Row],[customer_since]])&gt;=2023, "New",IF(YEAR(Table1[[#This Row],[customer_since]])&gt;=2021, "Medium", "Long term"))</f>
        <v>New</v>
      </c>
      <c r="P1577">
        <v>26</v>
      </c>
      <c r="Q1577" t="str">
        <f t="shared" si="98"/>
        <v>Low</v>
      </c>
      <c r="R1577">
        <v>0.18</v>
      </c>
      <c r="S1577" t="str">
        <f t="shared" si="99"/>
        <v>Low</v>
      </c>
    </row>
    <row r="1578" spans="1:19" x14ac:dyDescent="0.35">
      <c r="A1578" t="s">
        <v>1647</v>
      </c>
      <c r="B1578">
        <v>62</v>
      </c>
      <c r="C1578" t="str">
        <f t="shared" si="96"/>
        <v>55-65</v>
      </c>
      <c r="D1578" t="s">
        <v>14</v>
      </c>
      <c r="E1578" t="s">
        <v>18</v>
      </c>
      <c r="F1578">
        <v>109.9</v>
      </c>
      <c r="G1578">
        <v>11</v>
      </c>
      <c r="H1578">
        <f>Table1[[#This Row],[total_orders]]*Table1[[#This Row],[avg_order_value]]</f>
        <v>1208.9000000000001</v>
      </c>
      <c r="I1578">
        <v>320</v>
      </c>
      <c r="J1578">
        <v>0</v>
      </c>
      <c r="K1578" t="s">
        <v>16</v>
      </c>
      <c r="L1578">
        <v>37.9</v>
      </c>
      <c r="M1578" t="str">
        <f t="shared" si="97"/>
        <v>Medium</v>
      </c>
      <c r="N1578" s="1">
        <v>45006</v>
      </c>
      <c r="O1578" s="1" t="str">
        <f>IF(YEAR(Table1[[#This Row],[customer_since]])&gt;=2023, "New",IF(YEAR(Table1[[#This Row],[customer_since]])&gt;=2021, "Medium", "Long term"))</f>
        <v>New</v>
      </c>
      <c r="P1578">
        <v>83</v>
      </c>
      <c r="Q1578" t="str">
        <f t="shared" si="98"/>
        <v>High</v>
      </c>
      <c r="R1578">
        <v>0.19</v>
      </c>
      <c r="S1578" t="str">
        <f t="shared" si="99"/>
        <v>Low</v>
      </c>
    </row>
    <row r="1579" spans="1:19" x14ac:dyDescent="0.35">
      <c r="A1579" t="s">
        <v>1647</v>
      </c>
      <c r="B1579">
        <v>62</v>
      </c>
      <c r="C1579" t="str">
        <f t="shared" si="96"/>
        <v>55-65</v>
      </c>
      <c r="D1579" t="s">
        <v>14</v>
      </c>
      <c r="E1579" t="s">
        <v>37</v>
      </c>
      <c r="F1579">
        <v>160.15</v>
      </c>
      <c r="G1579">
        <v>14</v>
      </c>
      <c r="H1579">
        <f>Table1[[#This Row],[total_orders]]*Table1[[#This Row],[avg_order_value]]</f>
        <v>2242.1</v>
      </c>
      <c r="I1579">
        <v>322</v>
      </c>
      <c r="J1579">
        <v>0</v>
      </c>
      <c r="K1579" t="s">
        <v>40</v>
      </c>
      <c r="L1579">
        <v>0</v>
      </c>
      <c r="M1579" t="str">
        <f t="shared" si="97"/>
        <v>Low</v>
      </c>
      <c r="N1579" s="1">
        <v>45437</v>
      </c>
      <c r="O1579" s="1" t="str">
        <f>IF(YEAR(Table1[[#This Row],[customer_since]])&gt;=2023, "New",IF(YEAR(Table1[[#This Row],[customer_since]])&gt;=2021, "Medium", "Long term"))</f>
        <v>New</v>
      </c>
      <c r="P1579">
        <v>64</v>
      </c>
      <c r="Q1579" t="str">
        <f t="shared" si="98"/>
        <v>Medium</v>
      </c>
      <c r="R1579">
        <v>0.24</v>
      </c>
      <c r="S1579" t="str">
        <f t="shared" si="99"/>
        <v>Medium</v>
      </c>
    </row>
    <row r="1580" spans="1:19" x14ac:dyDescent="0.35">
      <c r="A1580" t="s">
        <v>1647</v>
      </c>
      <c r="B1580">
        <v>72</v>
      </c>
      <c r="C1580" t="str">
        <f t="shared" si="96"/>
        <v>66-69</v>
      </c>
      <c r="D1580" t="s">
        <v>21</v>
      </c>
      <c r="E1580" t="s">
        <v>52</v>
      </c>
      <c r="F1580">
        <v>98.92</v>
      </c>
      <c r="G1580">
        <v>12</v>
      </c>
      <c r="H1580">
        <f>Table1[[#This Row],[total_orders]]*Table1[[#This Row],[avg_order_value]]</f>
        <v>1187.04</v>
      </c>
      <c r="I1580">
        <v>170</v>
      </c>
      <c r="J1580">
        <v>0</v>
      </c>
      <c r="K1580" t="s">
        <v>40</v>
      </c>
      <c r="L1580">
        <v>53.7</v>
      </c>
      <c r="M1580" t="str">
        <f t="shared" si="97"/>
        <v>High</v>
      </c>
      <c r="N1580" s="1">
        <v>44907</v>
      </c>
      <c r="O1580" s="1" t="str">
        <f>IF(YEAR(Table1[[#This Row],[customer_since]])&gt;=2023, "New",IF(YEAR(Table1[[#This Row],[customer_since]])&gt;=2021, "Medium", "Long term"))</f>
        <v>Medium</v>
      </c>
      <c r="P1580">
        <v>55</v>
      </c>
      <c r="Q1580" t="str">
        <f t="shared" si="98"/>
        <v>Medium</v>
      </c>
      <c r="R1580">
        <v>0.1</v>
      </c>
      <c r="S1580" t="str">
        <f t="shared" si="99"/>
        <v>Low</v>
      </c>
    </row>
    <row r="1581" spans="1:19" x14ac:dyDescent="0.35">
      <c r="A1581" t="s">
        <v>2357</v>
      </c>
      <c r="B1581">
        <v>57</v>
      </c>
      <c r="C1581" t="str">
        <f t="shared" si="96"/>
        <v>55-65</v>
      </c>
      <c r="D1581" t="s">
        <v>21</v>
      </c>
      <c r="E1581" t="s">
        <v>44</v>
      </c>
      <c r="F1581">
        <v>153.11000000000001</v>
      </c>
      <c r="G1581">
        <v>8</v>
      </c>
      <c r="H1581">
        <f>Table1[[#This Row],[total_orders]]*Table1[[#This Row],[avg_order_value]]</f>
        <v>1224.8800000000001</v>
      </c>
      <c r="I1581">
        <v>50</v>
      </c>
      <c r="J1581">
        <v>0</v>
      </c>
      <c r="K1581" t="s">
        <v>23</v>
      </c>
      <c r="L1581">
        <v>0</v>
      </c>
      <c r="M1581" t="str">
        <f t="shared" si="97"/>
        <v>Low</v>
      </c>
      <c r="N1581" s="1">
        <v>44430</v>
      </c>
      <c r="O1581" s="1" t="str">
        <f>IF(YEAR(Table1[[#This Row],[customer_since]])&gt;=2023, "New",IF(YEAR(Table1[[#This Row],[customer_since]])&gt;=2021, "Medium", "Long term"))</f>
        <v>Medium</v>
      </c>
      <c r="P1581">
        <v>50</v>
      </c>
      <c r="Q1581" t="str">
        <f t="shared" si="98"/>
        <v>Medium</v>
      </c>
      <c r="R1581">
        <v>0.06</v>
      </c>
      <c r="S1581" t="str">
        <f t="shared" si="99"/>
        <v>Low</v>
      </c>
    </row>
    <row r="1582" spans="1:19" x14ac:dyDescent="0.35">
      <c r="A1582" t="s">
        <v>3342</v>
      </c>
      <c r="B1582">
        <v>37</v>
      </c>
      <c r="C1582" t="str">
        <f t="shared" si="96"/>
        <v>36-45</v>
      </c>
      <c r="D1582" t="s">
        <v>14</v>
      </c>
      <c r="E1582" t="s">
        <v>37</v>
      </c>
      <c r="F1582">
        <v>66</v>
      </c>
      <c r="G1582">
        <v>7</v>
      </c>
      <c r="H1582">
        <f>Table1[[#This Row],[total_orders]]*Table1[[#This Row],[avg_order_value]]</f>
        <v>462</v>
      </c>
      <c r="I1582">
        <v>222</v>
      </c>
      <c r="J1582">
        <v>0</v>
      </c>
      <c r="K1582" t="s">
        <v>29</v>
      </c>
      <c r="L1582">
        <v>0</v>
      </c>
      <c r="M1582" t="str">
        <f t="shared" si="97"/>
        <v>Low</v>
      </c>
      <c r="N1582" s="1">
        <v>45809</v>
      </c>
      <c r="O1582" s="1" t="str">
        <f>IF(YEAR(Table1[[#This Row],[customer_since]])&gt;=2023, "New",IF(YEAR(Table1[[#This Row],[customer_since]])&gt;=2021, "Medium", "Long term"))</f>
        <v>New</v>
      </c>
      <c r="P1582">
        <v>80</v>
      </c>
      <c r="Q1582" t="str">
        <f t="shared" si="98"/>
        <v>High</v>
      </c>
      <c r="R1582">
        <v>0.14000000000000001</v>
      </c>
      <c r="S1582" t="str">
        <f t="shared" si="99"/>
        <v>Low</v>
      </c>
    </row>
    <row r="1583" spans="1:19" x14ac:dyDescent="0.35">
      <c r="A1583" t="s">
        <v>2050</v>
      </c>
      <c r="B1583">
        <v>59</v>
      </c>
      <c r="C1583" t="str">
        <f t="shared" si="96"/>
        <v>55-65</v>
      </c>
      <c r="D1583" t="s">
        <v>21</v>
      </c>
      <c r="E1583" t="s">
        <v>22</v>
      </c>
      <c r="F1583">
        <v>149.22</v>
      </c>
      <c r="G1583">
        <v>10</v>
      </c>
      <c r="H1583">
        <f>Table1[[#This Row],[total_orders]]*Table1[[#This Row],[avg_order_value]]</f>
        <v>1492.2</v>
      </c>
      <c r="I1583">
        <v>84</v>
      </c>
      <c r="J1583">
        <v>0</v>
      </c>
      <c r="K1583" t="s">
        <v>40</v>
      </c>
      <c r="L1583">
        <v>33.299999999999997</v>
      </c>
      <c r="M1583" t="str">
        <f t="shared" si="97"/>
        <v>Medium</v>
      </c>
      <c r="N1583" s="1">
        <v>44292</v>
      </c>
      <c r="O1583" s="1" t="str">
        <f>IF(YEAR(Table1[[#This Row],[customer_since]])&gt;=2023, "New",IF(YEAR(Table1[[#This Row],[customer_since]])&gt;=2021, "Medium", "Long term"))</f>
        <v>Medium</v>
      </c>
      <c r="P1583">
        <v>27</v>
      </c>
      <c r="Q1583" t="str">
        <f t="shared" si="98"/>
        <v>Low</v>
      </c>
      <c r="R1583">
        <v>0.13</v>
      </c>
      <c r="S1583" t="str">
        <f t="shared" si="99"/>
        <v>Low</v>
      </c>
    </row>
    <row r="1584" spans="1:19" x14ac:dyDescent="0.35">
      <c r="A1584" t="s">
        <v>812</v>
      </c>
      <c r="B1584">
        <v>30</v>
      </c>
      <c r="C1584" t="str">
        <f t="shared" si="96"/>
        <v>26-35</v>
      </c>
      <c r="D1584" t="s">
        <v>14</v>
      </c>
      <c r="E1584" t="s">
        <v>26</v>
      </c>
      <c r="F1584">
        <v>71.98</v>
      </c>
      <c r="G1584">
        <v>11</v>
      </c>
      <c r="H1584">
        <f>Table1[[#This Row],[total_orders]]*Table1[[#This Row],[avg_order_value]]</f>
        <v>791.78000000000009</v>
      </c>
      <c r="I1584">
        <v>295</v>
      </c>
      <c r="J1584">
        <v>0</v>
      </c>
      <c r="K1584" t="s">
        <v>29</v>
      </c>
      <c r="L1584">
        <v>41.1</v>
      </c>
      <c r="M1584" t="str">
        <f t="shared" si="97"/>
        <v>Medium</v>
      </c>
      <c r="N1584" s="1">
        <v>44813</v>
      </c>
      <c r="O1584" s="1" t="str">
        <f>IF(YEAR(Table1[[#This Row],[customer_since]])&gt;=2023, "New",IF(YEAR(Table1[[#This Row],[customer_since]])&gt;=2021, "Medium", "Long term"))</f>
        <v>Medium</v>
      </c>
      <c r="P1584">
        <v>28</v>
      </c>
      <c r="Q1584" t="str">
        <f t="shared" si="98"/>
        <v>Low</v>
      </c>
      <c r="R1584">
        <v>0.32</v>
      </c>
      <c r="S1584" t="str">
        <f t="shared" si="99"/>
        <v>Medium</v>
      </c>
    </row>
    <row r="1585" spans="1:19" x14ac:dyDescent="0.35">
      <c r="A1585" t="s">
        <v>3080</v>
      </c>
      <c r="B1585">
        <v>46</v>
      </c>
      <c r="C1585" t="str">
        <f t="shared" si="96"/>
        <v>46-55</v>
      </c>
      <c r="D1585" t="s">
        <v>14</v>
      </c>
      <c r="E1585" t="s">
        <v>26</v>
      </c>
      <c r="F1585">
        <v>136.62</v>
      </c>
      <c r="G1585">
        <v>5</v>
      </c>
      <c r="H1585">
        <f>Table1[[#This Row],[total_orders]]*Table1[[#This Row],[avg_order_value]]</f>
        <v>683.1</v>
      </c>
      <c r="I1585">
        <v>41</v>
      </c>
      <c r="J1585">
        <v>0</v>
      </c>
      <c r="K1585" t="s">
        <v>29</v>
      </c>
      <c r="L1585">
        <v>73.2</v>
      </c>
      <c r="M1585" t="str">
        <f t="shared" si="97"/>
        <v>High</v>
      </c>
      <c r="N1585" s="1">
        <v>44803</v>
      </c>
      <c r="O1585" s="1" t="str">
        <f>IF(YEAR(Table1[[#This Row],[customer_since]])&gt;=2023, "New",IF(YEAR(Table1[[#This Row],[customer_since]])&gt;=2021, "Medium", "Long term"))</f>
        <v>Medium</v>
      </c>
      <c r="P1585">
        <v>82</v>
      </c>
      <c r="Q1585" t="str">
        <f t="shared" si="98"/>
        <v>High</v>
      </c>
      <c r="R1585">
        <v>0.25</v>
      </c>
      <c r="S1585" t="str">
        <f t="shared" si="99"/>
        <v>Medium</v>
      </c>
    </row>
    <row r="1586" spans="1:19" x14ac:dyDescent="0.35">
      <c r="A1586" t="s">
        <v>2428</v>
      </c>
      <c r="B1586">
        <v>53</v>
      </c>
      <c r="C1586" t="str">
        <f t="shared" si="96"/>
        <v>46-55</v>
      </c>
      <c r="D1586" t="s">
        <v>25</v>
      </c>
      <c r="E1586" t="s">
        <v>22</v>
      </c>
      <c r="F1586">
        <v>56.3</v>
      </c>
      <c r="G1586">
        <v>10</v>
      </c>
      <c r="H1586">
        <f>Table1[[#This Row],[total_orders]]*Table1[[#This Row],[avg_order_value]]</f>
        <v>563</v>
      </c>
      <c r="I1586">
        <v>163</v>
      </c>
      <c r="J1586">
        <v>0</v>
      </c>
      <c r="K1586" t="s">
        <v>40</v>
      </c>
      <c r="L1586">
        <v>39.1</v>
      </c>
      <c r="M1586" t="str">
        <f t="shared" si="97"/>
        <v>Medium</v>
      </c>
      <c r="N1586" s="1">
        <v>44266</v>
      </c>
      <c r="O1586" s="1" t="str">
        <f>IF(YEAR(Table1[[#This Row],[customer_since]])&gt;=2023, "New",IF(YEAR(Table1[[#This Row],[customer_since]])&gt;=2021, "Medium", "Long term"))</f>
        <v>Medium</v>
      </c>
      <c r="P1586">
        <v>59</v>
      </c>
      <c r="Q1586" t="str">
        <f t="shared" si="98"/>
        <v>Medium</v>
      </c>
      <c r="R1586">
        <v>0.43</v>
      </c>
      <c r="S1586" t="str">
        <f t="shared" si="99"/>
        <v>Medium</v>
      </c>
    </row>
    <row r="1587" spans="1:19" x14ac:dyDescent="0.35">
      <c r="A1587" t="s">
        <v>2428</v>
      </c>
      <c r="B1587">
        <v>54</v>
      </c>
      <c r="C1587" t="str">
        <f t="shared" si="96"/>
        <v>46-55</v>
      </c>
      <c r="D1587" t="s">
        <v>21</v>
      </c>
      <c r="E1587" t="s">
        <v>35</v>
      </c>
      <c r="F1587">
        <v>47.31</v>
      </c>
      <c r="G1587">
        <v>9</v>
      </c>
      <c r="H1587">
        <f>Table1[[#This Row],[total_orders]]*Table1[[#This Row],[avg_order_value]]</f>
        <v>425.79</v>
      </c>
      <c r="I1587">
        <v>322</v>
      </c>
      <c r="J1587">
        <v>0</v>
      </c>
      <c r="K1587" t="s">
        <v>40</v>
      </c>
      <c r="L1587">
        <v>80.5</v>
      </c>
      <c r="M1587" t="str">
        <f t="shared" si="97"/>
        <v>High</v>
      </c>
      <c r="N1587" s="1">
        <v>45793</v>
      </c>
      <c r="O1587" s="1" t="str">
        <f>IF(YEAR(Table1[[#This Row],[customer_since]])&gt;=2023, "New",IF(YEAR(Table1[[#This Row],[customer_since]])&gt;=2021, "Medium", "Long term"))</f>
        <v>New</v>
      </c>
      <c r="P1587">
        <v>68</v>
      </c>
      <c r="Q1587" t="str">
        <f t="shared" si="98"/>
        <v>High</v>
      </c>
      <c r="R1587">
        <v>0.28999999999999998</v>
      </c>
      <c r="S1587" t="str">
        <f t="shared" si="99"/>
        <v>Medium</v>
      </c>
    </row>
    <row r="1588" spans="1:19" x14ac:dyDescent="0.35">
      <c r="A1588" t="s">
        <v>2428</v>
      </c>
      <c r="B1588">
        <v>78</v>
      </c>
      <c r="C1588" t="str">
        <f t="shared" si="96"/>
        <v>66-69</v>
      </c>
      <c r="D1588" t="s">
        <v>21</v>
      </c>
      <c r="E1588" t="s">
        <v>15</v>
      </c>
      <c r="F1588">
        <v>167.2</v>
      </c>
      <c r="G1588">
        <v>9</v>
      </c>
      <c r="H1588">
        <f>Table1[[#This Row],[total_orders]]*Table1[[#This Row],[avg_order_value]]</f>
        <v>1504.8</v>
      </c>
      <c r="I1588">
        <v>259</v>
      </c>
      <c r="J1588">
        <v>1</v>
      </c>
      <c r="K1588" t="s">
        <v>23</v>
      </c>
      <c r="L1588">
        <v>33.4</v>
      </c>
      <c r="M1588" t="str">
        <f t="shared" si="97"/>
        <v>Medium</v>
      </c>
      <c r="N1588" s="1">
        <v>44057</v>
      </c>
      <c r="O1588" s="1" t="str">
        <f>IF(YEAR(Table1[[#This Row],[customer_since]])&gt;=2023, "New",IF(YEAR(Table1[[#This Row],[customer_since]])&gt;=2021, "Medium", "Long term"))</f>
        <v>Long term</v>
      </c>
      <c r="P1588">
        <v>83</v>
      </c>
      <c r="Q1588" t="str">
        <f t="shared" si="98"/>
        <v>High</v>
      </c>
      <c r="R1588">
        <v>0.36</v>
      </c>
      <c r="S1588" t="str">
        <f t="shared" si="99"/>
        <v>Medium</v>
      </c>
    </row>
    <row r="1589" spans="1:19" x14ac:dyDescent="0.35">
      <c r="A1589" t="s">
        <v>679</v>
      </c>
      <c r="B1589">
        <v>48</v>
      </c>
      <c r="C1589" t="str">
        <f t="shared" si="96"/>
        <v>46-55</v>
      </c>
      <c r="D1589" t="s">
        <v>14</v>
      </c>
      <c r="E1589" t="s">
        <v>26</v>
      </c>
      <c r="F1589">
        <v>132.26</v>
      </c>
      <c r="G1589">
        <v>8</v>
      </c>
      <c r="H1589">
        <f>Table1[[#This Row],[total_orders]]*Table1[[#This Row],[avg_order_value]]</f>
        <v>1058.08</v>
      </c>
      <c r="I1589">
        <v>198</v>
      </c>
      <c r="J1589">
        <v>0</v>
      </c>
      <c r="K1589" t="s">
        <v>16</v>
      </c>
      <c r="L1589">
        <v>67.8</v>
      </c>
      <c r="M1589" t="str">
        <f t="shared" si="97"/>
        <v>High</v>
      </c>
      <c r="N1589" s="1">
        <v>44546</v>
      </c>
      <c r="O1589" s="1" t="str">
        <f>IF(YEAR(Table1[[#This Row],[customer_since]])&gt;=2023, "New",IF(YEAR(Table1[[#This Row],[customer_since]])&gt;=2021, "Medium", "Long term"))</f>
        <v>Medium</v>
      </c>
      <c r="P1589">
        <v>8</v>
      </c>
      <c r="Q1589" t="str">
        <f t="shared" si="98"/>
        <v>Low</v>
      </c>
      <c r="R1589">
        <v>0.26</v>
      </c>
      <c r="S1589" t="str">
        <f t="shared" si="99"/>
        <v>Medium</v>
      </c>
    </row>
    <row r="1590" spans="1:19" x14ac:dyDescent="0.35">
      <c r="A1590" t="s">
        <v>679</v>
      </c>
      <c r="B1590">
        <v>23</v>
      </c>
      <c r="C1590" t="str">
        <f t="shared" si="96"/>
        <v>18-25</v>
      </c>
      <c r="D1590" t="s">
        <v>25</v>
      </c>
      <c r="E1590" t="s">
        <v>26</v>
      </c>
      <c r="F1590">
        <v>109.28</v>
      </c>
      <c r="G1590">
        <v>11</v>
      </c>
      <c r="H1590">
        <f>Table1[[#This Row],[total_orders]]*Table1[[#This Row],[avg_order_value]]</f>
        <v>1202.08</v>
      </c>
      <c r="I1590">
        <v>57</v>
      </c>
      <c r="J1590">
        <v>0</v>
      </c>
      <c r="K1590" t="s">
        <v>29</v>
      </c>
      <c r="L1590">
        <v>90.3</v>
      </c>
      <c r="M1590" t="str">
        <f t="shared" si="97"/>
        <v>High</v>
      </c>
      <c r="N1590" s="1">
        <v>45012</v>
      </c>
      <c r="O1590" s="1" t="str">
        <f>IF(YEAR(Table1[[#This Row],[customer_since]])&gt;=2023, "New",IF(YEAR(Table1[[#This Row],[customer_since]])&gt;=2021, "Medium", "Long term"))</f>
        <v>New</v>
      </c>
      <c r="P1590">
        <v>55</v>
      </c>
      <c r="Q1590" t="str">
        <f t="shared" si="98"/>
        <v>Medium</v>
      </c>
      <c r="R1590">
        <v>0.31</v>
      </c>
      <c r="S1590" t="str">
        <f t="shared" si="99"/>
        <v>Medium</v>
      </c>
    </row>
    <row r="1591" spans="1:19" x14ac:dyDescent="0.35">
      <c r="A1591" t="s">
        <v>679</v>
      </c>
      <c r="B1591">
        <v>21</v>
      </c>
      <c r="C1591" t="str">
        <f t="shared" si="96"/>
        <v>18-25</v>
      </c>
      <c r="D1591" t="s">
        <v>21</v>
      </c>
      <c r="E1591" t="s">
        <v>50</v>
      </c>
      <c r="F1591">
        <v>154.33000000000001</v>
      </c>
      <c r="G1591">
        <v>6</v>
      </c>
      <c r="H1591">
        <f>Table1[[#This Row],[total_orders]]*Table1[[#This Row],[avg_order_value]]</f>
        <v>925.98</v>
      </c>
      <c r="I1591">
        <v>20</v>
      </c>
      <c r="J1591">
        <v>0</v>
      </c>
      <c r="K1591" t="s">
        <v>40</v>
      </c>
      <c r="L1591">
        <v>42</v>
      </c>
      <c r="M1591" t="str">
        <f t="shared" si="97"/>
        <v>Medium</v>
      </c>
      <c r="N1591" s="1">
        <v>45727</v>
      </c>
      <c r="O1591" s="1" t="str">
        <f>IF(YEAR(Table1[[#This Row],[customer_since]])&gt;=2023, "New",IF(YEAR(Table1[[#This Row],[customer_since]])&gt;=2021, "Medium", "Long term"))</f>
        <v>New</v>
      </c>
      <c r="P1591">
        <v>85</v>
      </c>
      <c r="Q1591" t="str">
        <f t="shared" si="98"/>
        <v>High</v>
      </c>
      <c r="R1591">
        <v>0.11</v>
      </c>
      <c r="S1591" t="str">
        <f t="shared" si="99"/>
        <v>Low</v>
      </c>
    </row>
    <row r="1592" spans="1:19" x14ac:dyDescent="0.35">
      <c r="A1592" t="s">
        <v>2326</v>
      </c>
      <c r="B1592">
        <v>45</v>
      </c>
      <c r="C1592" t="str">
        <f t="shared" si="96"/>
        <v>36-45</v>
      </c>
      <c r="D1592" t="s">
        <v>14</v>
      </c>
      <c r="E1592" t="s">
        <v>18</v>
      </c>
      <c r="F1592">
        <v>174.18</v>
      </c>
      <c r="G1592">
        <v>10</v>
      </c>
      <c r="H1592">
        <f>Table1[[#This Row],[total_orders]]*Table1[[#This Row],[avg_order_value]]</f>
        <v>1741.8000000000002</v>
      </c>
      <c r="I1592">
        <v>330</v>
      </c>
      <c r="J1592">
        <v>0</v>
      </c>
      <c r="K1592" t="s">
        <v>23</v>
      </c>
      <c r="L1592">
        <v>99.2</v>
      </c>
      <c r="M1592" t="str">
        <f t="shared" si="97"/>
        <v>High</v>
      </c>
      <c r="N1592" s="1">
        <v>44492</v>
      </c>
      <c r="O1592" s="1" t="str">
        <f>IF(YEAR(Table1[[#This Row],[customer_since]])&gt;=2023, "New",IF(YEAR(Table1[[#This Row],[customer_since]])&gt;=2021, "Medium", "Long term"))</f>
        <v>Medium</v>
      </c>
      <c r="P1592">
        <v>96</v>
      </c>
      <c r="Q1592" t="str">
        <f t="shared" si="98"/>
        <v>High</v>
      </c>
      <c r="R1592">
        <v>0.04</v>
      </c>
      <c r="S1592" t="str">
        <f t="shared" si="99"/>
        <v>Low</v>
      </c>
    </row>
    <row r="1593" spans="1:19" x14ac:dyDescent="0.35">
      <c r="A1593" t="s">
        <v>388</v>
      </c>
      <c r="B1593">
        <v>20</v>
      </c>
      <c r="C1593" t="str">
        <f t="shared" si="96"/>
        <v>18-25</v>
      </c>
      <c r="D1593" t="s">
        <v>14</v>
      </c>
      <c r="E1593" t="s">
        <v>18</v>
      </c>
      <c r="F1593">
        <v>204.65</v>
      </c>
      <c r="G1593">
        <v>9</v>
      </c>
      <c r="H1593">
        <f>Table1[[#This Row],[total_orders]]*Table1[[#This Row],[avg_order_value]]</f>
        <v>1841.8500000000001</v>
      </c>
      <c r="I1593">
        <v>44</v>
      </c>
      <c r="J1593">
        <v>0</v>
      </c>
      <c r="K1593" t="s">
        <v>19</v>
      </c>
      <c r="L1593">
        <v>47</v>
      </c>
      <c r="M1593" t="str">
        <f t="shared" si="97"/>
        <v>Medium</v>
      </c>
      <c r="N1593" s="1">
        <v>44778</v>
      </c>
      <c r="O1593" s="1" t="str">
        <f>IF(YEAR(Table1[[#This Row],[customer_since]])&gt;=2023, "New",IF(YEAR(Table1[[#This Row],[customer_since]])&gt;=2021, "Medium", "Long term"))</f>
        <v>Medium</v>
      </c>
      <c r="P1593">
        <v>40</v>
      </c>
      <c r="Q1593" t="str">
        <f t="shared" si="98"/>
        <v>Medium</v>
      </c>
      <c r="R1593">
        <v>0.49</v>
      </c>
      <c r="S1593" t="str">
        <f t="shared" si="99"/>
        <v>Medium</v>
      </c>
    </row>
    <row r="1594" spans="1:19" x14ac:dyDescent="0.35">
      <c r="A1594" t="s">
        <v>424</v>
      </c>
      <c r="B1594">
        <v>66</v>
      </c>
      <c r="C1594" t="str">
        <f t="shared" si="96"/>
        <v>66-69</v>
      </c>
      <c r="D1594" t="s">
        <v>21</v>
      </c>
      <c r="E1594" t="s">
        <v>15</v>
      </c>
      <c r="F1594">
        <v>179.38</v>
      </c>
      <c r="G1594">
        <v>17</v>
      </c>
      <c r="H1594">
        <f>Table1[[#This Row],[total_orders]]*Table1[[#This Row],[avg_order_value]]</f>
        <v>3049.46</v>
      </c>
      <c r="I1594">
        <v>95</v>
      </c>
      <c r="J1594">
        <v>0</v>
      </c>
      <c r="K1594" t="s">
        <v>19</v>
      </c>
      <c r="L1594">
        <v>83.5</v>
      </c>
      <c r="M1594" t="str">
        <f t="shared" si="97"/>
        <v>High</v>
      </c>
      <c r="N1594" s="1">
        <v>44809</v>
      </c>
      <c r="O1594" s="1" t="str">
        <f>IF(YEAR(Table1[[#This Row],[customer_since]])&gt;=2023, "New",IF(YEAR(Table1[[#This Row],[customer_since]])&gt;=2021, "Medium", "Long term"))</f>
        <v>Medium</v>
      </c>
      <c r="P1594">
        <v>5</v>
      </c>
      <c r="Q1594" t="str">
        <f t="shared" si="98"/>
        <v>Low</v>
      </c>
      <c r="R1594">
        <v>0.66</v>
      </c>
      <c r="S1594" t="str">
        <f t="shared" si="99"/>
        <v>High</v>
      </c>
    </row>
    <row r="1595" spans="1:19" x14ac:dyDescent="0.35">
      <c r="A1595" t="s">
        <v>424</v>
      </c>
      <c r="B1595">
        <v>27</v>
      </c>
      <c r="C1595" t="str">
        <f t="shared" si="96"/>
        <v>26-35</v>
      </c>
      <c r="D1595" t="s">
        <v>14</v>
      </c>
      <c r="E1595" t="s">
        <v>52</v>
      </c>
      <c r="F1595">
        <v>37.46</v>
      </c>
      <c r="G1595">
        <v>12</v>
      </c>
      <c r="H1595">
        <f>Table1[[#This Row],[total_orders]]*Table1[[#This Row],[avg_order_value]]</f>
        <v>449.52</v>
      </c>
      <c r="I1595">
        <v>77</v>
      </c>
      <c r="J1595">
        <v>0</v>
      </c>
      <c r="K1595" t="s">
        <v>19</v>
      </c>
      <c r="L1595">
        <v>38</v>
      </c>
      <c r="M1595" t="str">
        <f t="shared" si="97"/>
        <v>Medium</v>
      </c>
      <c r="N1595" s="1">
        <v>45341</v>
      </c>
      <c r="O1595" s="1" t="str">
        <f>IF(YEAR(Table1[[#This Row],[customer_since]])&gt;=2023, "New",IF(YEAR(Table1[[#This Row],[customer_since]])&gt;=2021, "Medium", "Long term"))</f>
        <v>New</v>
      </c>
      <c r="P1595">
        <v>68</v>
      </c>
      <c r="Q1595" t="str">
        <f t="shared" si="98"/>
        <v>High</v>
      </c>
      <c r="R1595">
        <v>0.48</v>
      </c>
      <c r="S1595" t="str">
        <f t="shared" si="99"/>
        <v>Medium</v>
      </c>
    </row>
    <row r="1596" spans="1:19" x14ac:dyDescent="0.35">
      <c r="A1596" t="s">
        <v>2387</v>
      </c>
      <c r="B1596">
        <v>74</v>
      </c>
      <c r="C1596" t="str">
        <f t="shared" si="96"/>
        <v>66-69</v>
      </c>
      <c r="D1596" t="s">
        <v>14</v>
      </c>
      <c r="E1596" t="s">
        <v>52</v>
      </c>
      <c r="F1596">
        <v>89.63</v>
      </c>
      <c r="G1596">
        <v>7</v>
      </c>
      <c r="H1596">
        <f>Table1[[#This Row],[total_orders]]*Table1[[#This Row],[avg_order_value]]</f>
        <v>627.41</v>
      </c>
      <c r="I1596">
        <v>159</v>
      </c>
      <c r="J1596">
        <v>0</v>
      </c>
      <c r="K1596" t="s">
        <v>19</v>
      </c>
      <c r="L1596">
        <v>87.6</v>
      </c>
      <c r="M1596" t="str">
        <f t="shared" si="97"/>
        <v>High</v>
      </c>
      <c r="N1596" s="1">
        <v>45091</v>
      </c>
      <c r="O1596" s="1" t="str">
        <f>IF(YEAR(Table1[[#This Row],[customer_since]])&gt;=2023, "New",IF(YEAR(Table1[[#This Row],[customer_since]])&gt;=2021, "Medium", "Long term"))</f>
        <v>New</v>
      </c>
      <c r="P1596">
        <v>9</v>
      </c>
      <c r="Q1596" t="str">
        <f t="shared" si="98"/>
        <v>Low</v>
      </c>
      <c r="R1596">
        <v>0.36</v>
      </c>
      <c r="S1596" t="str">
        <f t="shared" si="99"/>
        <v>Medium</v>
      </c>
    </row>
    <row r="1597" spans="1:19" x14ac:dyDescent="0.35">
      <c r="A1597" t="s">
        <v>2387</v>
      </c>
      <c r="B1597">
        <v>27</v>
      </c>
      <c r="C1597" t="str">
        <f t="shared" si="96"/>
        <v>26-35</v>
      </c>
      <c r="D1597" t="s">
        <v>14</v>
      </c>
      <c r="E1597" t="s">
        <v>50</v>
      </c>
      <c r="F1597">
        <v>107.64</v>
      </c>
      <c r="G1597">
        <v>8</v>
      </c>
      <c r="H1597">
        <f>Table1[[#This Row],[total_orders]]*Table1[[#This Row],[avg_order_value]]</f>
        <v>861.12</v>
      </c>
      <c r="I1597">
        <v>215</v>
      </c>
      <c r="J1597">
        <v>0</v>
      </c>
      <c r="K1597" t="s">
        <v>19</v>
      </c>
      <c r="L1597">
        <v>70.400000000000006</v>
      </c>
      <c r="M1597" t="str">
        <f t="shared" si="97"/>
        <v>High</v>
      </c>
      <c r="N1597" s="1">
        <v>45388</v>
      </c>
      <c r="O1597" s="1" t="str">
        <f>IF(YEAR(Table1[[#This Row],[customer_since]])&gt;=2023, "New",IF(YEAR(Table1[[#This Row],[customer_since]])&gt;=2021, "Medium", "Long term"))</f>
        <v>New</v>
      </c>
      <c r="P1597">
        <v>51</v>
      </c>
      <c r="Q1597" t="str">
        <f t="shared" si="98"/>
        <v>Medium</v>
      </c>
      <c r="R1597">
        <v>0.14000000000000001</v>
      </c>
      <c r="S1597" t="str">
        <f t="shared" si="99"/>
        <v>Low</v>
      </c>
    </row>
    <row r="1598" spans="1:19" x14ac:dyDescent="0.35">
      <c r="A1598" t="s">
        <v>3508</v>
      </c>
      <c r="B1598">
        <v>33</v>
      </c>
      <c r="C1598" t="str">
        <f t="shared" si="96"/>
        <v>26-35</v>
      </c>
      <c r="D1598" t="s">
        <v>21</v>
      </c>
      <c r="E1598" t="s">
        <v>35</v>
      </c>
      <c r="F1598">
        <v>118.16</v>
      </c>
      <c r="G1598">
        <v>12</v>
      </c>
      <c r="H1598">
        <f>Table1[[#This Row],[total_orders]]*Table1[[#This Row],[avg_order_value]]</f>
        <v>1417.92</v>
      </c>
      <c r="I1598">
        <v>339</v>
      </c>
      <c r="J1598">
        <v>0</v>
      </c>
      <c r="K1598" t="s">
        <v>19</v>
      </c>
      <c r="L1598">
        <v>31</v>
      </c>
      <c r="M1598" t="str">
        <f t="shared" si="97"/>
        <v>Medium</v>
      </c>
      <c r="N1598" s="1">
        <v>45206</v>
      </c>
      <c r="O1598" s="1" t="str">
        <f>IF(YEAR(Table1[[#This Row],[customer_since]])&gt;=2023, "New",IF(YEAR(Table1[[#This Row],[customer_since]])&gt;=2021, "Medium", "Long term"))</f>
        <v>New</v>
      </c>
      <c r="P1598">
        <v>75</v>
      </c>
      <c r="Q1598" t="str">
        <f t="shared" si="98"/>
        <v>High</v>
      </c>
      <c r="R1598">
        <v>0.04</v>
      </c>
      <c r="S1598" t="str">
        <f t="shared" si="99"/>
        <v>Low</v>
      </c>
    </row>
    <row r="1599" spans="1:19" x14ac:dyDescent="0.35">
      <c r="A1599" t="s">
        <v>3443</v>
      </c>
      <c r="B1599">
        <v>20</v>
      </c>
      <c r="C1599" t="str">
        <f t="shared" si="96"/>
        <v>18-25</v>
      </c>
      <c r="D1599" t="s">
        <v>14</v>
      </c>
      <c r="E1599" t="s">
        <v>18</v>
      </c>
      <c r="F1599">
        <v>30.97</v>
      </c>
      <c r="G1599">
        <v>6</v>
      </c>
      <c r="H1599">
        <f>Table1[[#This Row],[total_orders]]*Table1[[#This Row],[avg_order_value]]</f>
        <v>185.82</v>
      </c>
      <c r="I1599">
        <v>154</v>
      </c>
      <c r="J1599">
        <v>0</v>
      </c>
      <c r="K1599" t="s">
        <v>29</v>
      </c>
      <c r="L1599">
        <v>40.9</v>
      </c>
      <c r="M1599" t="str">
        <f t="shared" si="97"/>
        <v>Medium</v>
      </c>
      <c r="N1599" s="1">
        <v>45796</v>
      </c>
      <c r="O1599" s="1" t="str">
        <f>IF(YEAR(Table1[[#This Row],[customer_since]])&gt;=2023, "New",IF(YEAR(Table1[[#This Row],[customer_since]])&gt;=2021, "Medium", "Long term"))</f>
        <v>New</v>
      </c>
      <c r="P1599">
        <v>57</v>
      </c>
      <c r="Q1599" t="str">
        <f t="shared" si="98"/>
        <v>Medium</v>
      </c>
      <c r="R1599">
        <v>7.0000000000000007E-2</v>
      </c>
      <c r="S1599" t="str">
        <f t="shared" si="99"/>
        <v>Low</v>
      </c>
    </row>
    <row r="1600" spans="1:19" x14ac:dyDescent="0.35">
      <c r="A1600" t="s">
        <v>1300</v>
      </c>
      <c r="B1600">
        <v>76</v>
      </c>
      <c r="C1600" t="str">
        <f t="shared" si="96"/>
        <v>66-69</v>
      </c>
      <c r="D1600" t="s">
        <v>21</v>
      </c>
      <c r="E1600" t="s">
        <v>22</v>
      </c>
      <c r="F1600">
        <v>37.56</v>
      </c>
      <c r="G1600">
        <v>11</v>
      </c>
      <c r="H1600">
        <f>Table1[[#This Row],[total_orders]]*Table1[[#This Row],[avg_order_value]]</f>
        <v>413.16</v>
      </c>
      <c r="I1600">
        <v>72</v>
      </c>
      <c r="J1600">
        <v>0</v>
      </c>
      <c r="K1600" t="s">
        <v>19</v>
      </c>
      <c r="L1600">
        <v>71.3</v>
      </c>
      <c r="M1600" t="str">
        <f t="shared" si="97"/>
        <v>High</v>
      </c>
      <c r="N1600" s="1">
        <v>45087</v>
      </c>
      <c r="O1600" s="1" t="str">
        <f>IF(YEAR(Table1[[#This Row],[customer_since]])&gt;=2023, "New",IF(YEAR(Table1[[#This Row],[customer_since]])&gt;=2021, "Medium", "Long term"))</f>
        <v>New</v>
      </c>
      <c r="P1600">
        <v>83</v>
      </c>
      <c r="Q1600" t="str">
        <f t="shared" si="98"/>
        <v>High</v>
      </c>
      <c r="R1600">
        <v>0.32</v>
      </c>
      <c r="S1600" t="str">
        <f t="shared" si="99"/>
        <v>Medium</v>
      </c>
    </row>
    <row r="1601" spans="1:19" x14ac:dyDescent="0.35">
      <c r="A1601" t="s">
        <v>3377</v>
      </c>
      <c r="B1601">
        <v>54</v>
      </c>
      <c r="C1601" t="str">
        <f t="shared" si="96"/>
        <v>46-55</v>
      </c>
      <c r="D1601" t="s">
        <v>14</v>
      </c>
      <c r="E1601" t="s">
        <v>15</v>
      </c>
      <c r="F1601">
        <v>74.77</v>
      </c>
      <c r="G1601">
        <v>9</v>
      </c>
      <c r="H1601">
        <f>Table1[[#This Row],[total_orders]]*Table1[[#This Row],[avg_order_value]]</f>
        <v>672.93</v>
      </c>
      <c r="I1601">
        <v>315</v>
      </c>
      <c r="J1601">
        <v>0</v>
      </c>
      <c r="K1601" t="s">
        <v>40</v>
      </c>
      <c r="L1601">
        <v>0</v>
      </c>
      <c r="M1601" t="str">
        <f t="shared" si="97"/>
        <v>Low</v>
      </c>
      <c r="N1601" s="1">
        <v>45827</v>
      </c>
      <c r="O1601" s="1" t="str">
        <f>IF(YEAR(Table1[[#This Row],[customer_since]])&gt;=2023, "New",IF(YEAR(Table1[[#This Row],[customer_since]])&gt;=2021, "Medium", "Long term"))</f>
        <v>New</v>
      </c>
      <c r="P1601">
        <v>87</v>
      </c>
      <c r="Q1601" t="str">
        <f t="shared" si="98"/>
        <v>High</v>
      </c>
      <c r="R1601">
        <v>0.41</v>
      </c>
      <c r="S1601" t="str">
        <f t="shared" si="99"/>
        <v>Medium</v>
      </c>
    </row>
    <row r="1602" spans="1:19" x14ac:dyDescent="0.35">
      <c r="A1602" t="s">
        <v>419</v>
      </c>
      <c r="B1602">
        <v>44</v>
      </c>
      <c r="C1602" t="str">
        <f t="shared" ref="C1602:C1665" si="100">IF(B1602&lt;=25,"18-25",IF(B1602&lt;=35,"26-35",IF(B1602&lt;=45,"36-45",IF(B1602&lt;=55,"46-55",IF(B1602&lt;=65,"55-65","66-69")))))</f>
        <v>36-45</v>
      </c>
      <c r="D1602" t="s">
        <v>14</v>
      </c>
      <c r="E1602" t="s">
        <v>37</v>
      </c>
      <c r="F1602">
        <v>17.05</v>
      </c>
      <c r="G1602">
        <v>9</v>
      </c>
      <c r="H1602">
        <f>Table1[[#This Row],[total_orders]]*Table1[[#This Row],[avg_order_value]]</f>
        <v>153.45000000000002</v>
      </c>
      <c r="I1602">
        <v>144</v>
      </c>
      <c r="J1602">
        <v>0</v>
      </c>
      <c r="K1602" t="s">
        <v>19</v>
      </c>
      <c r="L1602">
        <v>0</v>
      </c>
      <c r="M1602" t="str">
        <f t="shared" ref="M1602:M1665" si="101">IF(L1602&lt;=20,"Low",IF(L1602&lt;=50,"Medium","High"))</f>
        <v>Low</v>
      </c>
      <c r="N1602" s="1">
        <v>44092</v>
      </c>
      <c r="O1602" s="1" t="str">
        <f>IF(YEAR(Table1[[#This Row],[customer_since]])&gt;=2023, "New",IF(YEAR(Table1[[#This Row],[customer_since]])&gt;=2021, "Medium", "Long term"))</f>
        <v>Long term</v>
      </c>
      <c r="P1602">
        <v>32</v>
      </c>
      <c r="Q1602" t="str">
        <f t="shared" ref="Q1602:Q1665" si="102">IF(P1602&lt;=33,"Low",IF(P1602&lt;=66,"Medium","High"))</f>
        <v>Low</v>
      </c>
      <c r="R1602">
        <v>0.44</v>
      </c>
      <c r="S1602" t="str">
        <f t="shared" ref="S1602:S1665" si="103">IF(R1602&lt;=0.2,"Low",IF(R1602&lt;=0.5,"Medium","High"))</f>
        <v>Medium</v>
      </c>
    </row>
    <row r="1603" spans="1:19" x14ac:dyDescent="0.35">
      <c r="A1603" t="s">
        <v>419</v>
      </c>
      <c r="B1603">
        <v>55</v>
      </c>
      <c r="C1603" t="str">
        <f t="shared" si="100"/>
        <v>46-55</v>
      </c>
      <c r="D1603" t="s">
        <v>21</v>
      </c>
      <c r="E1603" t="s">
        <v>37</v>
      </c>
      <c r="F1603">
        <v>140.4</v>
      </c>
      <c r="G1603">
        <v>16</v>
      </c>
      <c r="H1603">
        <f>Table1[[#This Row],[total_orders]]*Table1[[#This Row],[avg_order_value]]</f>
        <v>2246.4</v>
      </c>
      <c r="I1603">
        <v>269</v>
      </c>
      <c r="J1603">
        <v>0</v>
      </c>
      <c r="K1603" t="s">
        <v>40</v>
      </c>
      <c r="L1603">
        <v>53.3</v>
      </c>
      <c r="M1603" t="str">
        <f t="shared" si="101"/>
        <v>High</v>
      </c>
      <c r="N1603" s="1">
        <v>44695</v>
      </c>
      <c r="O1603" s="1" t="str">
        <f>IF(YEAR(Table1[[#This Row],[customer_since]])&gt;=2023, "New",IF(YEAR(Table1[[#This Row],[customer_since]])&gt;=2021, "Medium", "Long term"))</f>
        <v>Medium</v>
      </c>
      <c r="P1603">
        <v>50</v>
      </c>
      <c r="Q1603" t="str">
        <f t="shared" si="102"/>
        <v>Medium</v>
      </c>
      <c r="R1603">
        <v>0.37</v>
      </c>
      <c r="S1603" t="str">
        <f t="shared" si="103"/>
        <v>Medium</v>
      </c>
    </row>
    <row r="1604" spans="1:19" x14ac:dyDescent="0.35">
      <c r="A1604" t="s">
        <v>3055</v>
      </c>
      <c r="B1604">
        <v>69</v>
      </c>
      <c r="C1604" t="str">
        <f t="shared" si="100"/>
        <v>66-69</v>
      </c>
      <c r="D1604" t="s">
        <v>21</v>
      </c>
      <c r="E1604" t="s">
        <v>26</v>
      </c>
      <c r="F1604">
        <v>158.9</v>
      </c>
      <c r="G1604">
        <v>10</v>
      </c>
      <c r="H1604">
        <f>Table1[[#This Row],[total_orders]]*Table1[[#This Row],[avg_order_value]]</f>
        <v>1589</v>
      </c>
      <c r="I1604">
        <v>231</v>
      </c>
      <c r="J1604">
        <v>0</v>
      </c>
      <c r="K1604" t="s">
        <v>16</v>
      </c>
      <c r="L1604">
        <v>78</v>
      </c>
      <c r="M1604" t="str">
        <f t="shared" si="101"/>
        <v>High</v>
      </c>
      <c r="N1604" s="1">
        <v>44840</v>
      </c>
      <c r="O1604" s="1" t="str">
        <f>IF(YEAR(Table1[[#This Row],[customer_since]])&gt;=2023, "New",IF(YEAR(Table1[[#This Row],[customer_since]])&gt;=2021, "Medium", "Long term"))</f>
        <v>Medium</v>
      </c>
      <c r="P1604">
        <v>44</v>
      </c>
      <c r="Q1604" t="str">
        <f t="shared" si="102"/>
        <v>Medium</v>
      </c>
      <c r="R1604">
        <v>0.35</v>
      </c>
      <c r="S1604" t="str">
        <f t="shared" si="103"/>
        <v>Medium</v>
      </c>
    </row>
    <row r="1605" spans="1:19" x14ac:dyDescent="0.35">
      <c r="A1605" t="s">
        <v>3055</v>
      </c>
      <c r="B1605">
        <v>24</v>
      </c>
      <c r="C1605" t="str">
        <f t="shared" si="100"/>
        <v>18-25</v>
      </c>
      <c r="D1605" t="s">
        <v>21</v>
      </c>
      <c r="E1605" t="s">
        <v>44</v>
      </c>
      <c r="F1605">
        <v>90.88</v>
      </c>
      <c r="G1605">
        <v>6</v>
      </c>
      <c r="H1605">
        <f>Table1[[#This Row],[total_orders]]*Table1[[#This Row],[avg_order_value]]</f>
        <v>545.28</v>
      </c>
      <c r="I1605">
        <v>44</v>
      </c>
      <c r="J1605">
        <v>0</v>
      </c>
      <c r="K1605" t="s">
        <v>16</v>
      </c>
      <c r="L1605">
        <v>55.1</v>
      </c>
      <c r="M1605" t="str">
        <f t="shared" si="101"/>
        <v>High</v>
      </c>
      <c r="N1605" s="1">
        <v>44094</v>
      </c>
      <c r="O1605" s="1" t="str">
        <f>IF(YEAR(Table1[[#This Row],[customer_since]])&gt;=2023, "New",IF(YEAR(Table1[[#This Row],[customer_since]])&gt;=2021, "Medium", "Long term"))</f>
        <v>Long term</v>
      </c>
      <c r="P1605">
        <v>7</v>
      </c>
      <c r="Q1605" t="str">
        <f t="shared" si="102"/>
        <v>Low</v>
      </c>
      <c r="R1605">
        <v>0.2</v>
      </c>
      <c r="S1605" t="str">
        <f t="shared" si="103"/>
        <v>Low</v>
      </c>
    </row>
    <row r="1606" spans="1:19" x14ac:dyDescent="0.35">
      <c r="A1606" t="s">
        <v>3442</v>
      </c>
      <c r="B1606">
        <v>42</v>
      </c>
      <c r="C1606" t="str">
        <f t="shared" si="100"/>
        <v>36-45</v>
      </c>
      <c r="D1606" t="s">
        <v>21</v>
      </c>
      <c r="E1606" t="s">
        <v>37</v>
      </c>
      <c r="F1606">
        <v>87.62</v>
      </c>
      <c r="G1606">
        <v>8</v>
      </c>
      <c r="H1606">
        <f>Table1[[#This Row],[total_orders]]*Table1[[#This Row],[avg_order_value]]</f>
        <v>700.96</v>
      </c>
      <c r="I1606">
        <v>279</v>
      </c>
      <c r="J1606">
        <v>0</v>
      </c>
      <c r="K1606" t="s">
        <v>40</v>
      </c>
      <c r="L1606">
        <v>21.8</v>
      </c>
      <c r="M1606" t="str">
        <f t="shared" si="101"/>
        <v>Medium</v>
      </c>
      <c r="N1606" s="1">
        <v>45031</v>
      </c>
      <c r="O1606" s="1" t="str">
        <f>IF(YEAR(Table1[[#This Row],[customer_since]])&gt;=2023, "New",IF(YEAR(Table1[[#This Row],[customer_since]])&gt;=2021, "Medium", "Long term"))</f>
        <v>New</v>
      </c>
      <c r="P1606">
        <v>58</v>
      </c>
      <c r="Q1606" t="str">
        <f t="shared" si="102"/>
        <v>Medium</v>
      </c>
      <c r="R1606">
        <v>0.51</v>
      </c>
      <c r="S1606" t="str">
        <f t="shared" si="103"/>
        <v>High</v>
      </c>
    </row>
    <row r="1607" spans="1:19" x14ac:dyDescent="0.35">
      <c r="A1607" t="s">
        <v>1618</v>
      </c>
      <c r="B1607">
        <v>57</v>
      </c>
      <c r="C1607" t="str">
        <f t="shared" si="100"/>
        <v>55-65</v>
      </c>
      <c r="D1607" t="s">
        <v>25</v>
      </c>
      <c r="E1607" t="s">
        <v>15</v>
      </c>
      <c r="F1607">
        <v>117.43</v>
      </c>
      <c r="G1607">
        <v>9</v>
      </c>
      <c r="H1607">
        <f>Table1[[#This Row],[total_orders]]*Table1[[#This Row],[avg_order_value]]</f>
        <v>1056.8700000000001</v>
      </c>
      <c r="I1607">
        <v>136</v>
      </c>
      <c r="J1607">
        <v>0</v>
      </c>
      <c r="K1607" t="s">
        <v>19</v>
      </c>
      <c r="L1607">
        <v>66.5</v>
      </c>
      <c r="M1607" t="str">
        <f t="shared" si="101"/>
        <v>High</v>
      </c>
      <c r="N1607" s="1">
        <v>45580</v>
      </c>
      <c r="O1607" s="1" t="str">
        <f>IF(YEAR(Table1[[#This Row],[customer_since]])&gt;=2023, "New",IF(YEAR(Table1[[#This Row],[customer_since]])&gt;=2021, "Medium", "Long term"))</f>
        <v>New</v>
      </c>
      <c r="P1607">
        <v>91</v>
      </c>
      <c r="Q1607" t="str">
        <f t="shared" si="102"/>
        <v>High</v>
      </c>
      <c r="R1607">
        <v>0.42</v>
      </c>
      <c r="S1607" t="str">
        <f t="shared" si="103"/>
        <v>Medium</v>
      </c>
    </row>
    <row r="1608" spans="1:19" x14ac:dyDescent="0.35">
      <c r="A1608" t="s">
        <v>2906</v>
      </c>
      <c r="B1608">
        <v>48</v>
      </c>
      <c r="C1608" t="str">
        <f t="shared" si="100"/>
        <v>46-55</v>
      </c>
      <c r="D1608" t="s">
        <v>14</v>
      </c>
      <c r="E1608" t="s">
        <v>28</v>
      </c>
      <c r="F1608">
        <v>199.19</v>
      </c>
      <c r="G1608">
        <v>7</v>
      </c>
      <c r="H1608">
        <f>Table1[[#This Row],[total_orders]]*Table1[[#This Row],[avg_order_value]]</f>
        <v>1394.33</v>
      </c>
      <c r="I1608">
        <v>230</v>
      </c>
      <c r="J1608">
        <v>0</v>
      </c>
      <c r="K1608" t="s">
        <v>19</v>
      </c>
      <c r="L1608">
        <v>35.299999999999997</v>
      </c>
      <c r="M1608" t="str">
        <f t="shared" si="101"/>
        <v>Medium</v>
      </c>
      <c r="N1608" s="1">
        <v>44893</v>
      </c>
      <c r="O1608" s="1" t="str">
        <f>IF(YEAR(Table1[[#This Row],[customer_since]])&gt;=2023, "New",IF(YEAR(Table1[[#This Row],[customer_since]])&gt;=2021, "Medium", "Long term"))</f>
        <v>Medium</v>
      </c>
      <c r="P1608">
        <v>87</v>
      </c>
      <c r="Q1608" t="str">
        <f t="shared" si="102"/>
        <v>High</v>
      </c>
      <c r="R1608">
        <v>0.31</v>
      </c>
      <c r="S1608" t="str">
        <f t="shared" si="103"/>
        <v>Medium</v>
      </c>
    </row>
    <row r="1609" spans="1:19" x14ac:dyDescent="0.35">
      <c r="A1609" t="s">
        <v>2906</v>
      </c>
      <c r="B1609">
        <v>50</v>
      </c>
      <c r="C1609" t="str">
        <f t="shared" si="100"/>
        <v>46-55</v>
      </c>
      <c r="D1609" t="s">
        <v>21</v>
      </c>
      <c r="E1609" t="s">
        <v>26</v>
      </c>
      <c r="F1609">
        <v>57.95</v>
      </c>
      <c r="G1609">
        <v>11</v>
      </c>
      <c r="H1609">
        <f>Table1[[#This Row],[total_orders]]*Table1[[#This Row],[avg_order_value]]</f>
        <v>637.45000000000005</v>
      </c>
      <c r="I1609">
        <v>143</v>
      </c>
      <c r="J1609">
        <v>0</v>
      </c>
      <c r="K1609" t="s">
        <v>19</v>
      </c>
      <c r="L1609">
        <v>16.3</v>
      </c>
      <c r="M1609" t="str">
        <f t="shared" si="101"/>
        <v>Low</v>
      </c>
      <c r="N1609" s="1">
        <v>44650</v>
      </c>
      <c r="O1609" s="1" t="str">
        <f>IF(YEAR(Table1[[#This Row],[customer_since]])&gt;=2023, "New",IF(YEAR(Table1[[#This Row],[customer_since]])&gt;=2021, "Medium", "Long term"))</f>
        <v>Medium</v>
      </c>
      <c r="P1609">
        <v>30</v>
      </c>
      <c r="Q1609" t="str">
        <f t="shared" si="102"/>
        <v>Low</v>
      </c>
      <c r="R1609">
        <v>0.18</v>
      </c>
      <c r="S1609" t="str">
        <f t="shared" si="103"/>
        <v>Low</v>
      </c>
    </row>
    <row r="1610" spans="1:19" x14ac:dyDescent="0.35">
      <c r="A1610" t="s">
        <v>1557</v>
      </c>
      <c r="B1610">
        <v>55</v>
      </c>
      <c r="C1610" t="str">
        <f t="shared" si="100"/>
        <v>46-55</v>
      </c>
      <c r="D1610" t="s">
        <v>21</v>
      </c>
      <c r="E1610" t="s">
        <v>26</v>
      </c>
      <c r="F1610">
        <v>57.09</v>
      </c>
      <c r="G1610">
        <v>9</v>
      </c>
      <c r="H1610">
        <f>Table1[[#This Row],[total_orders]]*Table1[[#This Row],[avg_order_value]]</f>
        <v>513.81000000000006</v>
      </c>
      <c r="I1610">
        <v>317</v>
      </c>
      <c r="J1610">
        <v>0</v>
      </c>
      <c r="K1610" t="s">
        <v>16</v>
      </c>
      <c r="L1610">
        <v>76.2</v>
      </c>
      <c r="M1610" t="str">
        <f t="shared" si="101"/>
        <v>High</v>
      </c>
      <c r="N1610" s="1">
        <v>44880</v>
      </c>
      <c r="O1610" s="1" t="str">
        <f>IF(YEAR(Table1[[#This Row],[customer_since]])&gt;=2023, "New",IF(YEAR(Table1[[#This Row],[customer_since]])&gt;=2021, "Medium", "Long term"))</f>
        <v>Medium</v>
      </c>
      <c r="P1610">
        <v>77</v>
      </c>
      <c r="Q1610" t="str">
        <f t="shared" si="102"/>
        <v>High</v>
      </c>
      <c r="R1610">
        <v>0.38</v>
      </c>
      <c r="S1610" t="str">
        <f t="shared" si="103"/>
        <v>Medium</v>
      </c>
    </row>
    <row r="1611" spans="1:19" x14ac:dyDescent="0.35">
      <c r="A1611" t="s">
        <v>1557</v>
      </c>
      <c r="B1611">
        <v>41</v>
      </c>
      <c r="C1611" t="str">
        <f t="shared" si="100"/>
        <v>36-45</v>
      </c>
      <c r="D1611" t="s">
        <v>21</v>
      </c>
      <c r="E1611" t="s">
        <v>18</v>
      </c>
      <c r="F1611">
        <v>289.83</v>
      </c>
      <c r="G1611">
        <v>11</v>
      </c>
      <c r="H1611">
        <f>Table1[[#This Row],[total_orders]]*Table1[[#This Row],[avg_order_value]]</f>
        <v>3188.1299999999997</v>
      </c>
      <c r="I1611">
        <v>81</v>
      </c>
      <c r="J1611">
        <v>0</v>
      </c>
      <c r="K1611" t="s">
        <v>23</v>
      </c>
      <c r="L1611">
        <v>71.599999999999994</v>
      </c>
      <c r="M1611" t="str">
        <f t="shared" si="101"/>
        <v>High</v>
      </c>
      <c r="N1611" s="1">
        <v>44906</v>
      </c>
      <c r="O1611" s="1" t="str">
        <f>IF(YEAR(Table1[[#This Row],[customer_since]])&gt;=2023, "New",IF(YEAR(Table1[[#This Row],[customer_since]])&gt;=2021, "Medium", "Long term"))</f>
        <v>Medium</v>
      </c>
      <c r="P1611">
        <v>58</v>
      </c>
      <c r="Q1611" t="str">
        <f t="shared" si="102"/>
        <v>Medium</v>
      </c>
      <c r="R1611">
        <v>0.41</v>
      </c>
      <c r="S1611" t="str">
        <f t="shared" si="103"/>
        <v>Medium</v>
      </c>
    </row>
    <row r="1612" spans="1:19" x14ac:dyDescent="0.35">
      <c r="A1612" t="s">
        <v>1063</v>
      </c>
      <c r="B1612">
        <v>29</v>
      </c>
      <c r="C1612" t="str">
        <f t="shared" si="100"/>
        <v>26-35</v>
      </c>
      <c r="D1612" t="s">
        <v>14</v>
      </c>
      <c r="E1612" t="s">
        <v>44</v>
      </c>
      <c r="F1612">
        <v>144.01</v>
      </c>
      <c r="G1612">
        <v>11</v>
      </c>
      <c r="H1612">
        <f>Table1[[#This Row],[total_orders]]*Table1[[#This Row],[avg_order_value]]</f>
        <v>1584.11</v>
      </c>
      <c r="I1612">
        <v>252</v>
      </c>
      <c r="J1612">
        <v>0</v>
      </c>
      <c r="K1612" t="s">
        <v>19</v>
      </c>
      <c r="L1612">
        <v>0</v>
      </c>
      <c r="M1612" t="str">
        <f t="shared" si="101"/>
        <v>Low</v>
      </c>
      <c r="N1612" s="1">
        <v>44261</v>
      </c>
      <c r="O1612" s="1" t="str">
        <f>IF(YEAR(Table1[[#This Row],[customer_since]])&gt;=2023, "New",IF(YEAR(Table1[[#This Row],[customer_since]])&gt;=2021, "Medium", "Long term"))</f>
        <v>Medium</v>
      </c>
      <c r="P1612">
        <v>36</v>
      </c>
      <c r="Q1612" t="str">
        <f t="shared" si="102"/>
        <v>Medium</v>
      </c>
      <c r="R1612">
        <v>0.12</v>
      </c>
      <c r="S1612" t="str">
        <f t="shared" si="103"/>
        <v>Low</v>
      </c>
    </row>
    <row r="1613" spans="1:19" x14ac:dyDescent="0.35">
      <c r="A1613" t="s">
        <v>1063</v>
      </c>
      <c r="B1613">
        <v>70</v>
      </c>
      <c r="C1613" t="str">
        <f t="shared" si="100"/>
        <v>66-69</v>
      </c>
      <c r="D1613" t="s">
        <v>21</v>
      </c>
      <c r="E1613" t="s">
        <v>35</v>
      </c>
      <c r="F1613">
        <v>56.42</v>
      </c>
      <c r="G1613">
        <v>6</v>
      </c>
      <c r="H1613">
        <f>Table1[[#This Row],[total_orders]]*Table1[[#This Row],[avg_order_value]]</f>
        <v>338.52</v>
      </c>
      <c r="I1613">
        <v>52</v>
      </c>
      <c r="J1613">
        <v>0</v>
      </c>
      <c r="K1613" t="s">
        <v>29</v>
      </c>
      <c r="L1613">
        <v>2.6</v>
      </c>
      <c r="M1613" t="str">
        <f t="shared" si="101"/>
        <v>Low</v>
      </c>
      <c r="N1613" s="1">
        <v>44175</v>
      </c>
      <c r="O1613" s="1" t="str">
        <f>IF(YEAR(Table1[[#This Row],[customer_since]])&gt;=2023, "New",IF(YEAR(Table1[[#This Row],[customer_since]])&gt;=2021, "Medium", "Long term"))</f>
        <v>Long term</v>
      </c>
      <c r="P1613">
        <v>17</v>
      </c>
      <c r="Q1613" t="str">
        <f t="shared" si="102"/>
        <v>Low</v>
      </c>
      <c r="R1613">
        <v>0.06</v>
      </c>
      <c r="S1613" t="str">
        <f t="shared" si="103"/>
        <v>Low</v>
      </c>
    </row>
    <row r="1614" spans="1:19" x14ac:dyDescent="0.35">
      <c r="A1614" t="s">
        <v>1063</v>
      </c>
      <c r="B1614">
        <v>53</v>
      </c>
      <c r="C1614" t="str">
        <f t="shared" si="100"/>
        <v>46-55</v>
      </c>
      <c r="D1614" t="s">
        <v>14</v>
      </c>
      <c r="E1614" t="s">
        <v>22</v>
      </c>
      <c r="F1614">
        <v>68.38</v>
      </c>
      <c r="G1614">
        <v>9</v>
      </c>
      <c r="H1614">
        <f>Table1[[#This Row],[total_orders]]*Table1[[#This Row],[avg_order_value]]</f>
        <v>615.41999999999996</v>
      </c>
      <c r="I1614">
        <v>106</v>
      </c>
      <c r="J1614">
        <v>0</v>
      </c>
      <c r="K1614" t="s">
        <v>23</v>
      </c>
      <c r="L1614">
        <v>93.8</v>
      </c>
      <c r="M1614" t="str">
        <f t="shared" si="101"/>
        <v>High</v>
      </c>
      <c r="N1614" s="1">
        <v>45729</v>
      </c>
      <c r="O1614" s="1" t="str">
        <f>IF(YEAR(Table1[[#This Row],[customer_since]])&gt;=2023, "New",IF(YEAR(Table1[[#This Row],[customer_since]])&gt;=2021, "Medium", "Long term"))</f>
        <v>New</v>
      </c>
      <c r="P1614">
        <v>66</v>
      </c>
      <c r="Q1614" t="str">
        <f t="shared" si="102"/>
        <v>Medium</v>
      </c>
      <c r="R1614">
        <v>0.09</v>
      </c>
      <c r="S1614" t="str">
        <f t="shared" si="103"/>
        <v>Low</v>
      </c>
    </row>
    <row r="1615" spans="1:19" x14ac:dyDescent="0.35">
      <c r="A1615" t="s">
        <v>268</v>
      </c>
      <c r="B1615">
        <v>71</v>
      </c>
      <c r="C1615" t="str">
        <f t="shared" si="100"/>
        <v>66-69</v>
      </c>
      <c r="D1615" t="s">
        <v>21</v>
      </c>
      <c r="E1615" t="s">
        <v>37</v>
      </c>
      <c r="F1615">
        <v>61.31</v>
      </c>
      <c r="G1615">
        <v>11</v>
      </c>
      <c r="H1615">
        <f>Table1[[#This Row],[total_orders]]*Table1[[#This Row],[avg_order_value]]</f>
        <v>674.41000000000008</v>
      </c>
      <c r="I1615">
        <v>302</v>
      </c>
      <c r="J1615">
        <v>0</v>
      </c>
      <c r="K1615" t="s">
        <v>23</v>
      </c>
      <c r="L1615">
        <v>40.5</v>
      </c>
      <c r="M1615" t="str">
        <f t="shared" si="101"/>
        <v>Medium</v>
      </c>
      <c r="N1615" s="1">
        <v>45407</v>
      </c>
      <c r="O1615" s="1" t="str">
        <f>IF(YEAR(Table1[[#This Row],[customer_since]])&gt;=2023, "New",IF(YEAR(Table1[[#This Row],[customer_since]])&gt;=2021, "Medium", "Long term"))</f>
        <v>New</v>
      </c>
      <c r="P1615">
        <v>21</v>
      </c>
      <c r="Q1615" t="str">
        <f t="shared" si="102"/>
        <v>Low</v>
      </c>
      <c r="R1615">
        <v>0.28000000000000003</v>
      </c>
      <c r="S1615" t="str">
        <f t="shared" si="103"/>
        <v>Medium</v>
      </c>
    </row>
    <row r="1616" spans="1:19" x14ac:dyDescent="0.35">
      <c r="A1616" t="s">
        <v>607</v>
      </c>
      <c r="B1616">
        <v>49</v>
      </c>
      <c r="C1616" t="str">
        <f t="shared" si="100"/>
        <v>46-55</v>
      </c>
      <c r="D1616" t="s">
        <v>14</v>
      </c>
      <c r="E1616" t="s">
        <v>22</v>
      </c>
      <c r="F1616">
        <v>91.17</v>
      </c>
      <c r="G1616">
        <v>9</v>
      </c>
      <c r="H1616">
        <f>Table1[[#This Row],[total_orders]]*Table1[[#This Row],[avg_order_value]]</f>
        <v>820.53</v>
      </c>
      <c r="I1616">
        <v>68</v>
      </c>
      <c r="J1616">
        <v>0</v>
      </c>
      <c r="K1616" t="s">
        <v>40</v>
      </c>
      <c r="L1616">
        <v>14.8</v>
      </c>
      <c r="M1616" t="str">
        <f t="shared" si="101"/>
        <v>Low</v>
      </c>
      <c r="N1616" s="1">
        <v>44788</v>
      </c>
      <c r="O1616" s="1" t="str">
        <f>IF(YEAR(Table1[[#This Row],[customer_since]])&gt;=2023, "New",IF(YEAR(Table1[[#This Row],[customer_since]])&gt;=2021, "Medium", "Long term"))</f>
        <v>Medium</v>
      </c>
      <c r="P1616">
        <v>89</v>
      </c>
      <c r="Q1616" t="str">
        <f t="shared" si="102"/>
        <v>High</v>
      </c>
      <c r="R1616">
        <v>0.24</v>
      </c>
      <c r="S1616" t="str">
        <f t="shared" si="103"/>
        <v>Medium</v>
      </c>
    </row>
    <row r="1617" spans="1:19" x14ac:dyDescent="0.35">
      <c r="A1617" t="s">
        <v>607</v>
      </c>
      <c r="B1617">
        <v>54</v>
      </c>
      <c r="C1617" t="str">
        <f t="shared" si="100"/>
        <v>46-55</v>
      </c>
      <c r="D1617" t="s">
        <v>21</v>
      </c>
      <c r="E1617" t="s">
        <v>44</v>
      </c>
      <c r="F1617">
        <v>45.92</v>
      </c>
      <c r="G1617">
        <v>4</v>
      </c>
      <c r="H1617">
        <f>Table1[[#This Row],[total_orders]]*Table1[[#This Row],[avg_order_value]]</f>
        <v>183.68</v>
      </c>
      <c r="I1617">
        <v>47</v>
      </c>
      <c r="J1617">
        <v>0</v>
      </c>
      <c r="K1617" t="s">
        <v>19</v>
      </c>
      <c r="L1617">
        <v>75.900000000000006</v>
      </c>
      <c r="M1617" t="str">
        <f t="shared" si="101"/>
        <v>High</v>
      </c>
      <c r="N1617" s="1">
        <v>45816</v>
      </c>
      <c r="O1617" s="1" t="str">
        <f>IF(YEAR(Table1[[#This Row],[customer_since]])&gt;=2023, "New",IF(YEAR(Table1[[#This Row],[customer_since]])&gt;=2021, "Medium", "Long term"))</f>
        <v>New</v>
      </c>
      <c r="P1617">
        <v>17</v>
      </c>
      <c r="Q1617" t="str">
        <f t="shared" si="102"/>
        <v>Low</v>
      </c>
      <c r="R1617">
        <v>0.47</v>
      </c>
      <c r="S1617" t="str">
        <f t="shared" si="103"/>
        <v>Medium</v>
      </c>
    </row>
    <row r="1618" spans="1:19" x14ac:dyDescent="0.35">
      <c r="A1618" t="s">
        <v>917</v>
      </c>
      <c r="B1618">
        <v>25</v>
      </c>
      <c r="C1618" t="str">
        <f t="shared" si="100"/>
        <v>18-25</v>
      </c>
      <c r="D1618" t="s">
        <v>21</v>
      </c>
      <c r="E1618" t="s">
        <v>26</v>
      </c>
      <c r="F1618">
        <v>145.34</v>
      </c>
      <c r="G1618">
        <v>4</v>
      </c>
      <c r="H1618">
        <f>Table1[[#This Row],[total_orders]]*Table1[[#This Row],[avg_order_value]]</f>
        <v>581.36</v>
      </c>
      <c r="I1618">
        <v>245</v>
      </c>
      <c r="J1618">
        <v>0</v>
      </c>
      <c r="K1618" t="s">
        <v>23</v>
      </c>
      <c r="L1618">
        <v>55.6</v>
      </c>
      <c r="M1618" t="str">
        <f t="shared" si="101"/>
        <v>High</v>
      </c>
      <c r="N1618" s="1">
        <v>45424</v>
      </c>
      <c r="O1618" s="1" t="str">
        <f>IF(YEAR(Table1[[#This Row],[customer_since]])&gt;=2023, "New",IF(YEAR(Table1[[#This Row],[customer_since]])&gt;=2021, "Medium", "Long term"))</f>
        <v>New</v>
      </c>
      <c r="P1618">
        <v>86</v>
      </c>
      <c r="Q1618" t="str">
        <f t="shared" si="102"/>
        <v>High</v>
      </c>
      <c r="R1618">
        <v>0.12</v>
      </c>
      <c r="S1618" t="str">
        <f t="shared" si="103"/>
        <v>Low</v>
      </c>
    </row>
    <row r="1619" spans="1:19" x14ac:dyDescent="0.35">
      <c r="A1619" t="s">
        <v>1549</v>
      </c>
      <c r="B1619">
        <v>48</v>
      </c>
      <c r="C1619" t="str">
        <f t="shared" si="100"/>
        <v>46-55</v>
      </c>
      <c r="D1619" t="s">
        <v>14</v>
      </c>
      <c r="E1619" t="s">
        <v>28</v>
      </c>
      <c r="F1619">
        <v>72.23</v>
      </c>
      <c r="G1619">
        <v>10</v>
      </c>
      <c r="H1619">
        <f>Table1[[#This Row],[total_orders]]*Table1[[#This Row],[avg_order_value]]</f>
        <v>722.30000000000007</v>
      </c>
      <c r="I1619">
        <v>283</v>
      </c>
      <c r="J1619">
        <v>0</v>
      </c>
      <c r="K1619" t="s">
        <v>16</v>
      </c>
      <c r="L1619">
        <v>3.9</v>
      </c>
      <c r="M1619" t="str">
        <f t="shared" si="101"/>
        <v>Low</v>
      </c>
      <c r="N1619" s="1">
        <v>44081</v>
      </c>
      <c r="O1619" s="1" t="str">
        <f>IF(YEAR(Table1[[#This Row],[customer_since]])&gt;=2023, "New",IF(YEAR(Table1[[#This Row],[customer_since]])&gt;=2021, "Medium", "Long term"))</f>
        <v>Long term</v>
      </c>
      <c r="P1619">
        <v>31</v>
      </c>
      <c r="Q1619" t="str">
        <f t="shared" si="102"/>
        <v>Low</v>
      </c>
      <c r="R1619">
        <v>0.44</v>
      </c>
      <c r="S1619" t="str">
        <f t="shared" si="103"/>
        <v>Medium</v>
      </c>
    </row>
    <row r="1620" spans="1:19" x14ac:dyDescent="0.35">
      <c r="A1620" t="s">
        <v>1549</v>
      </c>
      <c r="B1620">
        <v>64</v>
      </c>
      <c r="C1620" t="str">
        <f t="shared" si="100"/>
        <v>55-65</v>
      </c>
      <c r="D1620" t="s">
        <v>14</v>
      </c>
      <c r="E1620" t="s">
        <v>50</v>
      </c>
      <c r="F1620">
        <v>50.67</v>
      </c>
      <c r="G1620">
        <v>12</v>
      </c>
      <c r="H1620">
        <f>Table1[[#This Row],[total_orders]]*Table1[[#This Row],[avg_order_value]]</f>
        <v>608.04</v>
      </c>
      <c r="I1620">
        <v>15</v>
      </c>
      <c r="J1620">
        <v>0</v>
      </c>
      <c r="K1620" t="s">
        <v>19</v>
      </c>
      <c r="L1620">
        <v>65.599999999999994</v>
      </c>
      <c r="M1620" t="str">
        <f t="shared" si="101"/>
        <v>High</v>
      </c>
      <c r="N1620" s="1">
        <v>44713</v>
      </c>
      <c r="O1620" s="1" t="str">
        <f>IF(YEAR(Table1[[#This Row],[customer_since]])&gt;=2023, "New",IF(YEAR(Table1[[#This Row],[customer_since]])&gt;=2021, "Medium", "Long term"))</f>
        <v>Medium</v>
      </c>
      <c r="P1620">
        <v>26</v>
      </c>
      <c r="Q1620" t="str">
        <f t="shared" si="102"/>
        <v>Low</v>
      </c>
      <c r="R1620">
        <v>0.11</v>
      </c>
      <c r="S1620" t="str">
        <f t="shared" si="103"/>
        <v>Low</v>
      </c>
    </row>
    <row r="1621" spans="1:19" x14ac:dyDescent="0.35">
      <c r="A1621" t="s">
        <v>718</v>
      </c>
      <c r="B1621">
        <v>20</v>
      </c>
      <c r="C1621" t="str">
        <f t="shared" si="100"/>
        <v>18-25</v>
      </c>
      <c r="D1621" t="s">
        <v>25</v>
      </c>
      <c r="E1621" t="s">
        <v>37</v>
      </c>
      <c r="F1621">
        <v>36.53</v>
      </c>
      <c r="G1621">
        <v>14</v>
      </c>
      <c r="H1621">
        <f>Table1[[#This Row],[total_orders]]*Table1[[#This Row],[avg_order_value]]</f>
        <v>511.42</v>
      </c>
      <c r="I1621">
        <v>48</v>
      </c>
      <c r="J1621">
        <v>0</v>
      </c>
      <c r="K1621" t="s">
        <v>40</v>
      </c>
      <c r="L1621">
        <v>88.2</v>
      </c>
      <c r="M1621" t="str">
        <f t="shared" si="101"/>
        <v>High</v>
      </c>
      <c r="N1621" s="1">
        <v>45560</v>
      </c>
      <c r="O1621" s="1" t="str">
        <f>IF(YEAR(Table1[[#This Row],[customer_since]])&gt;=2023, "New",IF(YEAR(Table1[[#This Row],[customer_since]])&gt;=2021, "Medium", "Long term"))</f>
        <v>New</v>
      </c>
      <c r="P1621">
        <v>31</v>
      </c>
      <c r="Q1621" t="str">
        <f t="shared" si="102"/>
        <v>Low</v>
      </c>
      <c r="R1621">
        <v>0.44</v>
      </c>
      <c r="S1621" t="str">
        <f t="shared" si="103"/>
        <v>Medium</v>
      </c>
    </row>
    <row r="1622" spans="1:19" x14ac:dyDescent="0.35">
      <c r="A1622" t="s">
        <v>3800</v>
      </c>
      <c r="B1622">
        <v>60</v>
      </c>
      <c r="C1622" t="str">
        <f t="shared" si="100"/>
        <v>55-65</v>
      </c>
      <c r="D1622" t="s">
        <v>21</v>
      </c>
      <c r="E1622" t="s">
        <v>44</v>
      </c>
      <c r="F1622">
        <v>166.84</v>
      </c>
      <c r="G1622">
        <v>7</v>
      </c>
      <c r="H1622">
        <f>Table1[[#This Row],[total_orders]]*Table1[[#This Row],[avg_order_value]]</f>
        <v>1167.8800000000001</v>
      </c>
      <c r="I1622">
        <v>245</v>
      </c>
      <c r="J1622">
        <v>0</v>
      </c>
      <c r="K1622" t="s">
        <v>16</v>
      </c>
      <c r="L1622">
        <v>82.9</v>
      </c>
      <c r="M1622" t="str">
        <f t="shared" si="101"/>
        <v>High</v>
      </c>
      <c r="N1622" s="1">
        <v>45800</v>
      </c>
      <c r="O1622" s="1" t="str">
        <f>IF(YEAR(Table1[[#This Row],[customer_since]])&gt;=2023, "New",IF(YEAR(Table1[[#This Row],[customer_since]])&gt;=2021, "Medium", "Long term"))</f>
        <v>New</v>
      </c>
      <c r="P1622">
        <v>5</v>
      </c>
      <c r="Q1622" t="str">
        <f t="shared" si="102"/>
        <v>Low</v>
      </c>
      <c r="R1622">
        <v>0.15</v>
      </c>
      <c r="S1622" t="str">
        <f t="shared" si="103"/>
        <v>Low</v>
      </c>
    </row>
    <row r="1623" spans="1:19" x14ac:dyDescent="0.35">
      <c r="A1623" t="s">
        <v>3771</v>
      </c>
      <c r="B1623">
        <v>28</v>
      </c>
      <c r="C1623" t="str">
        <f t="shared" si="100"/>
        <v>26-35</v>
      </c>
      <c r="D1623" t="s">
        <v>21</v>
      </c>
      <c r="E1623" t="s">
        <v>22</v>
      </c>
      <c r="F1623">
        <v>246.7</v>
      </c>
      <c r="G1623">
        <v>11</v>
      </c>
      <c r="H1623">
        <f>Table1[[#This Row],[total_orders]]*Table1[[#This Row],[avg_order_value]]</f>
        <v>2713.7</v>
      </c>
      <c r="I1623">
        <v>45</v>
      </c>
      <c r="J1623">
        <v>0</v>
      </c>
      <c r="K1623" t="s">
        <v>23</v>
      </c>
      <c r="L1623">
        <v>95.9</v>
      </c>
      <c r="M1623" t="str">
        <f t="shared" si="101"/>
        <v>High</v>
      </c>
      <c r="N1623" s="1">
        <v>45810</v>
      </c>
      <c r="O1623" s="1" t="str">
        <f>IF(YEAR(Table1[[#This Row],[customer_since]])&gt;=2023, "New",IF(YEAR(Table1[[#This Row],[customer_since]])&gt;=2021, "Medium", "Long term"))</f>
        <v>New</v>
      </c>
      <c r="P1623">
        <v>29</v>
      </c>
      <c r="Q1623" t="str">
        <f t="shared" si="102"/>
        <v>Low</v>
      </c>
      <c r="R1623">
        <v>7.0000000000000007E-2</v>
      </c>
      <c r="S1623" t="str">
        <f t="shared" si="103"/>
        <v>Low</v>
      </c>
    </row>
    <row r="1624" spans="1:19" x14ac:dyDescent="0.35">
      <c r="A1624" t="s">
        <v>2981</v>
      </c>
      <c r="B1624">
        <v>71</v>
      </c>
      <c r="C1624" t="str">
        <f t="shared" si="100"/>
        <v>66-69</v>
      </c>
      <c r="D1624" t="s">
        <v>21</v>
      </c>
      <c r="E1624" t="s">
        <v>50</v>
      </c>
      <c r="F1624">
        <v>114.05</v>
      </c>
      <c r="G1624">
        <v>12</v>
      </c>
      <c r="H1624">
        <f>Table1[[#This Row],[total_orders]]*Table1[[#This Row],[avg_order_value]]</f>
        <v>1368.6</v>
      </c>
      <c r="I1624">
        <v>254</v>
      </c>
      <c r="J1624">
        <v>0</v>
      </c>
      <c r="K1624" t="s">
        <v>19</v>
      </c>
      <c r="L1624">
        <v>0</v>
      </c>
      <c r="M1624" t="str">
        <f t="shared" si="101"/>
        <v>Low</v>
      </c>
      <c r="N1624" s="1">
        <v>44272</v>
      </c>
      <c r="O1624" s="1" t="str">
        <f>IF(YEAR(Table1[[#This Row],[customer_since]])&gt;=2023, "New",IF(YEAR(Table1[[#This Row],[customer_since]])&gt;=2021, "Medium", "Long term"))</f>
        <v>Medium</v>
      </c>
      <c r="P1624">
        <v>47</v>
      </c>
      <c r="Q1624" t="str">
        <f t="shared" si="102"/>
        <v>Medium</v>
      </c>
      <c r="R1624">
        <v>0.32</v>
      </c>
      <c r="S1624" t="str">
        <f t="shared" si="103"/>
        <v>Medium</v>
      </c>
    </row>
    <row r="1625" spans="1:19" x14ac:dyDescent="0.35">
      <c r="A1625" t="s">
        <v>882</v>
      </c>
      <c r="B1625">
        <v>29</v>
      </c>
      <c r="C1625" t="str">
        <f t="shared" si="100"/>
        <v>26-35</v>
      </c>
      <c r="D1625" t="s">
        <v>14</v>
      </c>
      <c r="E1625" t="s">
        <v>35</v>
      </c>
      <c r="F1625">
        <v>275.49</v>
      </c>
      <c r="G1625">
        <v>9</v>
      </c>
      <c r="H1625">
        <f>Table1[[#This Row],[total_orders]]*Table1[[#This Row],[avg_order_value]]</f>
        <v>2479.41</v>
      </c>
      <c r="I1625">
        <v>21</v>
      </c>
      <c r="J1625">
        <v>0</v>
      </c>
      <c r="K1625" t="s">
        <v>19</v>
      </c>
      <c r="L1625">
        <v>87.7</v>
      </c>
      <c r="M1625" t="str">
        <f t="shared" si="101"/>
        <v>High</v>
      </c>
      <c r="N1625" s="1">
        <v>45702</v>
      </c>
      <c r="O1625" s="1" t="str">
        <f>IF(YEAR(Table1[[#This Row],[customer_since]])&gt;=2023, "New",IF(YEAR(Table1[[#This Row],[customer_since]])&gt;=2021, "Medium", "Long term"))</f>
        <v>New</v>
      </c>
      <c r="P1625">
        <v>82</v>
      </c>
      <c r="Q1625" t="str">
        <f t="shared" si="102"/>
        <v>High</v>
      </c>
      <c r="R1625">
        <v>0.34</v>
      </c>
      <c r="S1625" t="str">
        <f t="shared" si="103"/>
        <v>Medium</v>
      </c>
    </row>
    <row r="1626" spans="1:19" x14ac:dyDescent="0.35">
      <c r="A1626" t="s">
        <v>882</v>
      </c>
      <c r="B1626">
        <v>76</v>
      </c>
      <c r="C1626" t="str">
        <f t="shared" si="100"/>
        <v>66-69</v>
      </c>
      <c r="D1626" t="s">
        <v>14</v>
      </c>
      <c r="E1626" t="s">
        <v>22</v>
      </c>
      <c r="F1626">
        <v>222.65</v>
      </c>
      <c r="G1626">
        <v>10</v>
      </c>
      <c r="H1626">
        <f>Table1[[#This Row],[total_orders]]*Table1[[#This Row],[avg_order_value]]</f>
        <v>2226.5</v>
      </c>
      <c r="I1626">
        <v>337</v>
      </c>
      <c r="J1626">
        <v>0</v>
      </c>
      <c r="K1626" t="s">
        <v>16</v>
      </c>
      <c r="L1626">
        <v>15.9</v>
      </c>
      <c r="M1626" t="str">
        <f t="shared" si="101"/>
        <v>Low</v>
      </c>
      <c r="N1626" s="1">
        <v>44956</v>
      </c>
      <c r="O1626" s="1" t="str">
        <f>IF(YEAR(Table1[[#This Row],[customer_since]])&gt;=2023, "New",IF(YEAR(Table1[[#This Row],[customer_since]])&gt;=2021, "Medium", "Long term"))</f>
        <v>New</v>
      </c>
      <c r="P1626">
        <v>48</v>
      </c>
      <c r="Q1626" t="str">
        <f t="shared" si="102"/>
        <v>Medium</v>
      </c>
      <c r="R1626">
        <v>0.39</v>
      </c>
      <c r="S1626" t="str">
        <f t="shared" si="103"/>
        <v>Medium</v>
      </c>
    </row>
    <row r="1627" spans="1:19" x14ac:dyDescent="0.35">
      <c r="A1627" t="s">
        <v>2589</v>
      </c>
      <c r="B1627">
        <v>28</v>
      </c>
      <c r="C1627" t="str">
        <f t="shared" si="100"/>
        <v>26-35</v>
      </c>
      <c r="D1627" t="s">
        <v>21</v>
      </c>
      <c r="E1627" t="s">
        <v>52</v>
      </c>
      <c r="G1627">
        <v>6</v>
      </c>
      <c r="H1627">
        <f>Table1[[#This Row],[total_orders]]*Table1[[#This Row],[avg_order_value]]</f>
        <v>0</v>
      </c>
      <c r="I1627">
        <v>54</v>
      </c>
      <c r="J1627">
        <v>1</v>
      </c>
      <c r="K1627" t="s">
        <v>40</v>
      </c>
      <c r="L1627">
        <v>0</v>
      </c>
      <c r="M1627" t="str">
        <f t="shared" si="101"/>
        <v>Low</v>
      </c>
      <c r="N1627" s="1">
        <v>44329</v>
      </c>
      <c r="O1627" s="1" t="str">
        <f>IF(YEAR(Table1[[#This Row],[customer_since]])&gt;=2023, "New",IF(YEAR(Table1[[#This Row],[customer_since]])&gt;=2021, "Medium", "Long term"))</f>
        <v>Medium</v>
      </c>
      <c r="P1627">
        <v>48</v>
      </c>
      <c r="Q1627" t="str">
        <f t="shared" si="102"/>
        <v>Medium</v>
      </c>
      <c r="R1627">
        <v>0.22</v>
      </c>
      <c r="S1627" t="str">
        <f t="shared" si="103"/>
        <v>Medium</v>
      </c>
    </row>
    <row r="1628" spans="1:19" x14ac:dyDescent="0.35">
      <c r="A1628" t="s">
        <v>1307</v>
      </c>
      <c r="B1628">
        <v>58</v>
      </c>
      <c r="C1628" t="str">
        <f t="shared" si="100"/>
        <v>55-65</v>
      </c>
      <c r="D1628" t="s">
        <v>25</v>
      </c>
      <c r="E1628" t="s">
        <v>37</v>
      </c>
      <c r="F1628">
        <v>88.37</v>
      </c>
      <c r="G1628">
        <v>13</v>
      </c>
      <c r="H1628">
        <f>Table1[[#This Row],[total_orders]]*Table1[[#This Row],[avg_order_value]]</f>
        <v>1148.81</v>
      </c>
      <c r="I1628">
        <v>289</v>
      </c>
      <c r="J1628">
        <v>0</v>
      </c>
      <c r="K1628" t="s">
        <v>23</v>
      </c>
      <c r="L1628">
        <v>48.3</v>
      </c>
      <c r="M1628" t="str">
        <f t="shared" si="101"/>
        <v>Medium</v>
      </c>
      <c r="N1628" s="1">
        <v>45650</v>
      </c>
      <c r="O1628" s="1" t="str">
        <f>IF(YEAR(Table1[[#This Row],[customer_since]])&gt;=2023, "New",IF(YEAR(Table1[[#This Row],[customer_since]])&gt;=2021, "Medium", "Long term"))</f>
        <v>New</v>
      </c>
      <c r="P1628">
        <v>96</v>
      </c>
      <c r="Q1628" t="str">
        <f t="shared" si="102"/>
        <v>High</v>
      </c>
      <c r="R1628">
        <v>0.25</v>
      </c>
      <c r="S1628" t="str">
        <f t="shared" si="103"/>
        <v>Medium</v>
      </c>
    </row>
    <row r="1629" spans="1:19" x14ac:dyDescent="0.35">
      <c r="A1629" t="s">
        <v>3746</v>
      </c>
      <c r="B1629">
        <v>64</v>
      </c>
      <c r="C1629" t="str">
        <f t="shared" si="100"/>
        <v>55-65</v>
      </c>
      <c r="D1629" t="s">
        <v>14</v>
      </c>
      <c r="E1629" t="s">
        <v>50</v>
      </c>
      <c r="F1629">
        <v>138.15</v>
      </c>
      <c r="G1629">
        <v>10</v>
      </c>
      <c r="H1629">
        <f>Table1[[#This Row],[total_orders]]*Table1[[#This Row],[avg_order_value]]</f>
        <v>1381.5</v>
      </c>
      <c r="I1629">
        <v>163</v>
      </c>
      <c r="J1629">
        <v>0</v>
      </c>
      <c r="K1629" t="s">
        <v>40</v>
      </c>
      <c r="L1629">
        <v>69.7</v>
      </c>
      <c r="M1629" t="str">
        <f t="shared" si="101"/>
        <v>High</v>
      </c>
      <c r="N1629" s="1">
        <v>45210</v>
      </c>
      <c r="O1629" s="1" t="str">
        <f>IF(YEAR(Table1[[#This Row],[customer_since]])&gt;=2023, "New",IF(YEAR(Table1[[#This Row],[customer_since]])&gt;=2021, "Medium", "Long term"))</f>
        <v>New</v>
      </c>
      <c r="P1629">
        <v>11</v>
      </c>
      <c r="Q1629" t="str">
        <f t="shared" si="102"/>
        <v>Low</v>
      </c>
      <c r="R1629">
        <v>0.6</v>
      </c>
      <c r="S1629" t="str">
        <f t="shared" si="103"/>
        <v>High</v>
      </c>
    </row>
    <row r="1630" spans="1:19" x14ac:dyDescent="0.35">
      <c r="A1630" t="s">
        <v>832</v>
      </c>
      <c r="B1630">
        <v>54</v>
      </c>
      <c r="C1630" t="str">
        <f t="shared" si="100"/>
        <v>46-55</v>
      </c>
      <c r="D1630" t="s">
        <v>21</v>
      </c>
      <c r="E1630" t="s">
        <v>44</v>
      </c>
      <c r="F1630">
        <v>179.04</v>
      </c>
      <c r="G1630">
        <v>8</v>
      </c>
      <c r="H1630">
        <f>Table1[[#This Row],[total_orders]]*Table1[[#This Row],[avg_order_value]]</f>
        <v>1432.32</v>
      </c>
      <c r="I1630">
        <v>188</v>
      </c>
      <c r="J1630">
        <v>0</v>
      </c>
      <c r="K1630" t="s">
        <v>16</v>
      </c>
      <c r="L1630">
        <v>22.1</v>
      </c>
      <c r="M1630" t="str">
        <f t="shared" si="101"/>
        <v>Medium</v>
      </c>
      <c r="N1630" s="1">
        <v>44451</v>
      </c>
      <c r="O1630" s="1" t="str">
        <f>IF(YEAR(Table1[[#This Row],[customer_since]])&gt;=2023, "New",IF(YEAR(Table1[[#This Row],[customer_since]])&gt;=2021, "Medium", "Long term"))</f>
        <v>Medium</v>
      </c>
      <c r="P1630">
        <v>69</v>
      </c>
      <c r="Q1630" t="str">
        <f t="shared" si="102"/>
        <v>High</v>
      </c>
      <c r="R1630">
        <v>0.43</v>
      </c>
      <c r="S1630" t="str">
        <f t="shared" si="103"/>
        <v>Medium</v>
      </c>
    </row>
    <row r="1631" spans="1:19" x14ac:dyDescent="0.35">
      <c r="A1631" t="s">
        <v>3089</v>
      </c>
      <c r="B1631">
        <v>19</v>
      </c>
      <c r="C1631" t="str">
        <f t="shared" si="100"/>
        <v>18-25</v>
      </c>
      <c r="D1631" t="s">
        <v>21</v>
      </c>
      <c r="E1631" t="s">
        <v>22</v>
      </c>
      <c r="F1631">
        <v>131.28</v>
      </c>
      <c r="G1631">
        <v>8</v>
      </c>
      <c r="H1631">
        <f>Table1[[#This Row],[total_orders]]*Table1[[#This Row],[avg_order_value]]</f>
        <v>1050.24</v>
      </c>
      <c r="I1631">
        <v>303</v>
      </c>
      <c r="J1631">
        <v>0</v>
      </c>
      <c r="K1631" t="s">
        <v>40</v>
      </c>
      <c r="L1631">
        <v>48.4</v>
      </c>
      <c r="M1631" t="str">
        <f t="shared" si="101"/>
        <v>Medium</v>
      </c>
      <c r="N1631" s="1">
        <v>44413</v>
      </c>
      <c r="O1631" s="1" t="str">
        <f>IF(YEAR(Table1[[#This Row],[customer_since]])&gt;=2023, "New",IF(YEAR(Table1[[#This Row],[customer_since]])&gt;=2021, "Medium", "Long term"))</f>
        <v>Medium</v>
      </c>
      <c r="P1631">
        <v>68</v>
      </c>
      <c r="Q1631" t="str">
        <f t="shared" si="102"/>
        <v>High</v>
      </c>
      <c r="R1631">
        <v>0.44</v>
      </c>
      <c r="S1631" t="str">
        <f t="shared" si="103"/>
        <v>Medium</v>
      </c>
    </row>
    <row r="1632" spans="1:19" x14ac:dyDescent="0.35">
      <c r="A1632" t="s">
        <v>228</v>
      </c>
      <c r="B1632">
        <v>69</v>
      </c>
      <c r="C1632" t="str">
        <f t="shared" si="100"/>
        <v>66-69</v>
      </c>
      <c r="D1632" t="s">
        <v>14</v>
      </c>
      <c r="E1632" t="s">
        <v>50</v>
      </c>
      <c r="F1632">
        <v>112.24</v>
      </c>
      <c r="G1632">
        <v>8</v>
      </c>
      <c r="H1632">
        <f>Table1[[#This Row],[total_orders]]*Table1[[#This Row],[avg_order_value]]</f>
        <v>897.92</v>
      </c>
      <c r="I1632">
        <v>258</v>
      </c>
      <c r="J1632">
        <v>0</v>
      </c>
      <c r="K1632" t="s">
        <v>40</v>
      </c>
      <c r="L1632">
        <v>0</v>
      </c>
      <c r="M1632" t="str">
        <f t="shared" si="101"/>
        <v>Low</v>
      </c>
      <c r="N1632" s="1">
        <v>44452</v>
      </c>
      <c r="O1632" s="1" t="str">
        <f>IF(YEAR(Table1[[#This Row],[customer_since]])&gt;=2023, "New",IF(YEAR(Table1[[#This Row],[customer_since]])&gt;=2021, "Medium", "Long term"))</f>
        <v>Medium</v>
      </c>
      <c r="P1632">
        <v>23</v>
      </c>
      <c r="Q1632" t="str">
        <f t="shared" si="102"/>
        <v>Low</v>
      </c>
      <c r="R1632">
        <v>0.28999999999999998</v>
      </c>
      <c r="S1632" t="str">
        <f t="shared" si="103"/>
        <v>Medium</v>
      </c>
    </row>
    <row r="1633" spans="1:19" x14ac:dyDescent="0.35">
      <c r="A1633" t="s">
        <v>2868</v>
      </c>
      <c r="B1633">
        <v>56</v>
      </c>
      <c r="C1633" t="str">
        <f t="shared" si="100"/>
        <v>55-65</v>
      </c>
      <c r="D1633" t="s">
        <v>21</v>
      </c>
      <c r="E1633" t="s">
        <v>18</v>
      </c>
      <c r="F1633">
        <v>23.32</v>
      </c>
      <c r="G1633">
        <v>8</v>
      </c>
      <c r="H1633">
        <f>Table1[[#This Row],[total_orders]]*Table1[[#This Row],[avg_order_value]]</f>
        <v>186.56</v>
      </c>
      <c r="I1633">
        <v>289</v>
      </c>
      <c r="J1633">
        <v>0</v>
      </c>
      <c r="K1633" t="s">
        <v>40</v>
      </c>
      <c r="L1633">
        <v>28.4</v>
      </c>
      <c r="M1633" t="str">
        <f t="shared" si="101"/>
        <v>Medium</v>
      </c>
      <c r="N1633" s="1">
        <v>45501</v>
      </c>
      <c r="O1633" s="1" t="str">
        <f>IF(YEAR(Table1[[#This Row],[customer_since]])&gt;=2023, "New",IF(YEAR(Table1[[#This Row],[customer_since]])&gt;=2021, "Medium", "Long term"))</f>
        <v>New</v>
      </c>
      <c r="P1633">
        <v>95</v>
      </c>
      <c r="Q1633" t="str">
        <f t="shared" si="102"/>
        <v>High</v>
      </c>
      <c r="R1633">
        <v>0.27</v>
      </c>
      <c r="S1633" t="str">
        <f t="shared" si="103"/>
        <v>Medium</v>
      </c>
    </row>
    <row r="1634" spans="1:19" x14ac:dyDescent="0.35">
      <c r="A1634" t="s">
        <v>479</v>
      </c>
      <c r="B1634">
        <v>18</v>
      </c>
      <c r="C1634" t="str">
        <f t="shared" si="100"/>
        <v>18-25</v>
      </c>
      <c r="D1634" t="s">
        <v>21</v>
      </c>
      <c r="E1634" t="s">
        <v>28</v>
      </c>
      <c r="F1634">
        <v>157.44999999999999</v>
      </c>
      <c r="G1634">
        <v>21</v>
      </c>
      <c r="H1634">
        <f>Table1[[#This Row],[total_orders]]*Table1[[#This Row],[avg_order_value]]</f>
        <v>3306.45</v>
      </c>
      <c r="I1634">
        <v>14</v>
      </c>
      <c r="J1634">
        <v>0</v>
      </c>
      <c r="K1634" t="s">
        <v>29</v>
      </c>
      <c r="L1634">
        <v>25</v>
      </c>
      <c r="M1634" t="str">
        <f t="shared" si="101"/>
        <v>Medium</v>
      </c>
      <c r="N1634" s="1">
        <v>45765</v>
      </c>
      <c r="O1634" s="1" t="str">
        <f>IF(YEAR(Table1[[#This Row],[customer_since]])&gt;=2023, "New",IF(YEAR(Table1[[#This Row],[customer_since]])&gt;=2021, "Medium", "Long term"))</f>
        <v>New</v>
      </c>
      <c r="P1634">
        <v>36</v>
      </c>
      <c r="Q1634" t="str">
        <f t="shared" si="102"/>
        <v>Medium</v>
      </c>
      <c r="R1634">
        <v>0.11</v>
      </c>
      <c r="S1634" t="str">
        <f t="shared" si="103"/>
        <v>Low</v>
      </c>
    </row>
    <row r="1635" spans="1:19" x14ac:dyDescent="0.35">
      <c r="A1635" t="s">
        <v>3027</v>
      </c>
      <c r="B1635">
        <v>79</v>
      </c>
      <c r="C1635" t="str">
        <f t="shared" si="100"/>
        <v>66-69</v>
      </c>
      <c r="D1635" t="s">
        <v>14</v>
      </c>
      <c r="E1635" t="s">
        <v>15</v>
      </c>
      <c r="F1635">
        <v>96.42</v>
      </c>
      <c r="G1635">
        <v>13</v>
      </c>
      <c r="H1635">
        <f>Table1[[#This Row],[total_orders]]*Table1[[#This Row],[avg_order_value]]</f>
        <v>1253.46</v>
      </c>
      <c r="I1635">
        <v>345</v>
      </c>
      <c r="J1635">
        <v>0</v>
      </c>
      <c r="K1635" t="s">
        <v>23</v>
      </c>
      <c r="L1635">
        <v>2</v>
      </c>
      <c r="M1635" t="str">
        <f t="shared" si="101"/>
        <v>Low</v>
      </c>
      <c r="N1635" s="1">
        <v>45244</v>
      </c>
      <c r="O1635" s="1" t="str">
        <f>IF(YEAR(Table1[[#This Row],[customer_since]])&gt;=2023, "New",IF(YEAR(Table1[[#This Row],[customer_since]])&gt;=2021, "Medium", "Long term"))</f>
        <v>New</v>
      </c>
      <c r="P1635">
        <v>97</v>
      </c>
      <c r="Q1635" t="str">
        <f t="shared" si="102"/>
        <v>High</v>
      </c>
      <c r="R1635">
        <v>0.08</v>
      </c>
      <c r="S1635" t="str">
        <f t="shared" si="103"/>
        <v>Low</v>
      </c>
    </row>
    <row r="1636" spans="1:19" x14ac:dyDescent="0.35">
      <c r="A1636" t="s">
        <v>1421</v>
      </c>
      <c r="B1636">
        <v>34</v>
      </c>
      <c r="C1636" t="str">
        <f t="shared" si="100"/>
        <v>26-35</v>
      </c>
      <c r="D1636" t="s">
        <v>21</v>
      </c>
      <c r="E1636" t="s">
        <v>50</v>
      </c>
      <c r="F1636">
        <v>206.14</v>
      </c>
      <c r="G1636">
        <v>7</v>
      </c>
      <c r="H1636">
        <f>Table1[[#This Row],[total_orders]]*Table1[[#This Row],[avg_order_value]]</f>
        <v>1442.98</v>
      </c>
      <c r="I1636">
        <v>268</v>
      </c>
      <c r="J1636">
        <v>0</v>
      </c>
      <c r="K1636" t="s">
        <v>19</v>
      </c>
      <c r="L1636">
        <v>72.900000000000006</v>
      </c>
      <c r="M1636" t="str">
        <f t="shared" si="101"/>
        <v>High</v>
      </c>
      <c r="N1636" s="1">
        <v>45271</v>
      </c>
      <c r="O1636" s="1" t="str">
        <f>IF(YEAR(Table1[[#This Row],[customer_since]])&gt;=2023, "New",IF(YEAR(Table1[[#This Row],[customer_since]])&gt;=2021, "Medium", "Long term"))</f>
        <v>New</v>
      </c>
      <c r="P1636">
        <v>11</v>
      </c>
      <c r="Q1636" t="str">
        <f t="shared" si="102"/>
        <v>Low</v>
      </c>
      <c r="R1636">
        <v>0.06</v>
      </c>
      <c r="S1636" t="str">
        <f t="shared" si="103"/>
        <v>Low</v>
      </c>
    </row>
    <row r="1637" spans="1:19" x14ac:dyDescent="0.35">
      <c r="A1637" t="s">
        <v>540</v>
      </c>
      <c r="B1637">
        <v>32</v>
      </c>
      <c r="C1637" t="str">
        <f t="shared" si="100"/>
        <v>26-35</v>
      </c>
      <c r="D1637" t="s">
        <v>14</v>
      </c>
      <c r="E1637" t="s">
        <v>44</v>
      </c>
      <c r="F1637">
        <v>204.03</v>
      </c>
      <c r="G1637">
        <v>8</v>
      </c>
      <c r="H1637">
        <f>Table1[[#This Row],[total_orders]]*Table1[[#This Row],[avg_order_value]]</f>
        <v>1632.24</v>
      </c>
      <c r="I1637">
        <v>23</v>
      </c>
      <c r="J1637">
        <v>0</v>
      </c>
      <c r="K1637" t="s">
        <v>19</v>
      </c>
      <c r="L1637">
        <v>76.5</v>
      </c>
      <c r="M1637" t="str">
        <f t="shared" si="101"/>
        <v>High</v>
      </c>
      <c r="N1637" s="1">
        <v>45585</v>
      </c>
      <c r="O1637" s="1" t="str">
        <f>IF(YEAR(Table1[[#This Row],[customer_since]])&gt;=2023, "New",IF(YEAR(Table1[[#This Row],[customer_since]])&gt;=2021, "Medium", "Long term"))</f>
        <v>New</v>
      </c>
      <c r="P1637">
        <v>41</v>
      </c>
      <c r="Q1637" t="str">
        <f t="shared" si="102"/>
        <v>Medium</v>
      </c>
      <c r="R1637">
        <v>0.27</v>
      </c>
      <c r="S1637" t="str">
        <f t="shared" si="103"/>
        <v>Medium</v>
      </c>
    </row>
    <row r="1638" spans="1:19" x14ac:dyDescent="0.35">
      <c r="A1638" t="s">
        <v>3300</v>
      </c>
      <c r="B1638">
        <v>29</v>
      </c>
      <c r="C1638" t="str">
        <f t="shared" si="100"/>
        <v>26-35</v>
      </c>
      <c r="D1638" t="s">
        <v>21</v>
      </c>
      <c r="E1638" t="s">
        <v>50</v>
      </c>
      <c r="F1638">
        <v>93.87</v>
      </c>
      <c r="G1638">
        <v>10</v>
      </c>
      <c r="H1638">
        <f>Table1[[#This Row],[total_orders]]*Table1[[#This Row],[avg_order_value]]</f>
        <v>938.7</v>
      </c>
      <c r="I1638">
        <v>321</v>
      </c>
      <c r="J1638">
        <v>1</v>
      </c>
      <c r="K1638" t="s">
        <v>19</v>
      </c>
      <c r="L1638">
        <v>0</v>
      </c>
      <c r="M1638" t="str">
        <f t="shared" si="101"/>
        <v>Low</v>
      </c>
      <c r="N1638" s="1">
        <v>44523</v>
      </c>
      <c r="O1638" s="1" t="str">
        <f>IF(YEAR(Table1[[#This Row],[customer_since]])&gt;=2023, "New",IF(YEAR(Table1[[#This Row],[customer_since]])&gt;=2021, "Medium", "Long term"))</f>
        <v>Medium</v>
      </c>
      <c r="P1638">
        <v>3</v>
      </c>
      <c r="Q1638" t="str">
        <f t="shared" si="102"/>
        <v>Low</v>
      </c>
      <c r="R1638">
        <v>0.44</v>
      </c>
      <c r="S1638" t="str">
        <f t="shared" si="103"/>
        <v>Medium</v>
      </c>
    </row>
    <row r="1639" spans="1:19" x14ac:dyDescent="0.35">
      <c r="A1639" t="s">
        <v>213</v>
      </c>
      <c r="B1639">
        <v>20</v>
      </c>
      <c r="C1639" t="str">
        <f t="shared" si="100"/>
        <v>18-25</v>
      </c>
      <c r="D1639" t="s">
        <v>25</v>
      </c>
      <c r="E1639" t="s">
        <v>52</v>
      </c>
      <c r="F1639">
        <v>148.5</v>
      </c>
      <c r="G1639">
        <v>7</v>
      </c>
      <c r="H1639">
        <f>Table1[[#This Row],[total_orders]]*Table1[[#This Row],[avg_order_value]]</f>
        <v>1039.5</v>
      </c>
      <c r="I1639">
        <v>283</v>
      </c>
      <c r="J1639">
        <v>0</v>
      </c>
      <c r="K1639" t="s">
        <v>40</v>
      </c>
      <c r="L1639">
        <v>72.5</v>
      </c>
      <c r="M1639" t="str">
        <f t="shared" si="101"/>
        <v>High</v>
      </c>
      <c r="N1639" s="1">
        <v>44424</v>
      </c>
      <c r="O1639" s="1" t="str">
        <f>IF(YEAR(Table1[[#This Row],[customer_since]])&gt;=2023, "New",IF(YEAR(Table1[[#This Row],[customer_since]])&gt;=2021, "Medium", "Long term"))</f>
        <v>Medium</v>
      </c>
      <c r="P1639">
        <v>64</v>
      </c>
      <c r="Q1639" t="str">
        <f t="shared" si="102"/>
        <v>Medium</v>
      </c>
      <c r="R1639">
        <v>0.52</v>
      </c>
      <c r="S1639" t="str">
        <f t="shared" si="103"/>
        <v>High</v>
      </c>
    </row>
    <row r="1640" spans="1:19" x14ac:dyDescent="0.35">
      <c r="A1640" t="s">
        <v>213</v>
      </c>
      <c r="B1640">
        <v>50</v>
      </c>
      <c r="C1640" t="str">
        <f t="shared" si="100"/>
        <v>46-55</v>
      </c>
      <c r="D1640" t="s">
        <v>21</v>
      </c>
      <c r="E1640" t="s">
        <v>26</v>
      </c>
      <c r="F1640">
        <v>148.93</v>
      </c>
      <c r="G1640">
        <v>10</v>
      </c>
      <c r="H1640">
        <f>Table1[[#This Row],[total_orders]]*Table1[[#This Row],[avg_order_value]]</f>
        <v>1489.3000000000002</v>
      </c>
      <c r="I1640">
        <v>70</v>
      </c>
      <c r="J1640">
        <v>1</v>
      </c>
      <c r="K1640" t="s">
        <v>40</v>
      </c>
      <c r="L1640">
        <v>75.099999999999994</v>
      </c>
      <c r="M1640" t="str">
        <f t="shared" si="101"/>
        <v>High</v>
      </c>
      <c r="N1640" s="1">
        <v>45770</v>
      </c>
      <c r="O1640" s="1" t="str">
        <f>IF(YEAR(Table1[[#This Row],[customer_since]])&gt;=2023, "New",IF(YEAR(Table1[[#This Row],[customer_since]])&gt;=2021, "Medium", "Long term"))</f>
        <v>New</v>
      </c>
      <c r="P1640">
        <v>62</v>
      </c>
      <c r="Q1640" t="str">
        <f t="shared" si="102"/>
        <v>Medium</v>
      </c>
      <c r="R1640">
        <v>0.24</v>
      </c>
      <c r="S1640" t="str">
        <f t="shared" si="103"/>
        <v>Medium</v>
      </c>
    </row>
    <row r="1641" spans="1:19" x14ac:dyDescent="0.35">
      <c r="A1641" t="s">
        <v>3732</v>
      </c>
      <c r="B1641">
        <v>26</v>
      </c>
      <c r="C1641" t="str">
        <f t="shared" si="100"/>
        <v>26-35</v>
      </c>
      <c r="D1641" t="s">
        <v>14</v>
      </c>
      <c r="E1641" t="s">
        <v>28</v>
      </c>
      <c r="F1641">
        <v>36.54</v>
      </c>
      <c r="G1641">
        <v>10</v>
      </c>
      <c r="H1641">
        <f>Table1[[#This Row],[total_orders]]*Table1[[#This Row],[avg_order_value]]</f>
        <v>365.4</v>
      </c>
      <c r="I1641">
        <v>326</v>
      </c>
      <c r="J1641">
        <v>0</v>
      </c>
      <c r="K1641" t="s">
        <v>19</v>
      </c>
      <c r="L1641">
        <v>44.7</v>
      </c>
      <c r="M1641" t="str">
        <f t="shared" si="101"/>
        <v>Medium</v>
      </c>
      <c r="N1641" s="1">
        <v>44400</v>
      </c>
      <c r="O1641" s="1" t="str">
        <f>IF(YEAR(Table1[[#This Row],[customer_since]])&gt;=2023, "New",IF(YEAR(Table1[[#This Row],[customer_since]])&gt;=2021, "Medium", "Long term"))</f>
        <v>Medium</v>
      </c>
      <c r="P1641">
        <v>33</v>
      </c>
      <c r="Q1641" t="str">
        <f t="shared" si="102"/>
        <v>Low</v>
      </c>
      <c r="R1641">
        <v>0.15</v>
      </c>
      <c r="S1641" t="str">
        <f t="shared" si="103"/>
        <v>Low</v>
      </c>
    </row>
    <row r="1642" spans="1:19" x14ac:dyDescent="0.35">
      <c r="A1642" t="s">
        <v>3760</v>
      </c>
      <c r="B1642">
        <v>43</v>
      </c>
      <c r="C1642" t="str">
        <f t="shared" si="100"/>
        <v>36-45</v>
      </c>
      <c r="D1642" t="s">
        <v>14</v>
      </c>
      <c r="E1642" t="s">
        <v>52</v>
      </c>
      <c r="F1642">
        <v>138.69</v>
      </c>
      <c r="G1642">
        <v>11</v>
      </c>
      <c r="H1642">
        <f>Table1[[#This Row],[total_orders]]*Table1[[#This Row],[avg_order_value]]</f>
        <v>1525.59</v>
      </c>
      <c r="I1642">
        <v>240</v>
      </c>
      <c r="J1642">
        <v>0</v>
      </c>
      <c r="K1642" t="s">
        <v>19</v>
      </c>
      <c r="L1642">
        <v>28.2</v>
      </c>
      <c r="M1642" t="str">
        <f t="shared" si="101"/>
        <v>Medium</v>
      </c>
      <c r="N1642" s="1">
        <v>45265</v>
      </c>
      <c r="O1642" s="1" t="str">
        <f>IF(YEAR(Table1[[#This Row],[customer_since]])&gt;=2023, "New",IF(YEAR(Table1[[#This Row],[customer_since]])&gt;=2021, "Medium", "Long term"))</f>
        <v>New</v>
      </c>
      <c r="P1642">
        <v>53</v>
      </c>
      <c r="Q1642" t="str">
        <f t="shared" si="102"/>
        <v>Medium</v>
      </c>
      <c r="R1642">
        <v>0.34</v>
      </c>
      <c r="S1642" t="str">
        <f t="shared" si="103"/>
        <v>Medium</v>
      </c>
    </row>
    <row r="1643" spans="1:19" x14ac:dyDescent="0.35">
      <c r="A1643" t="s">
        <v>3420</v>
      </c>
      <c r="B1643">
        <v>60</v>
      </c>
      <c r="C1643" t="str">
        <f t="shared" si="100"/>
        <v>55-65</v>
      </c>
      <c r="D1643" t="s">
        <v>21</v>
      </c>
      <c r="E1643" t="s">
        <v>52</v>
      </c>
      <c r="F1643">
        <v>56.68</v>
      </c>
      <c r="G1643">
        <v>12</v>
      </c>
      <c r="H1643">
        <f>Table1[[#This Row],[total_orders]]*Table1[[#This Row],[avg_order_value]]</f>
        <v>680.16</v>
      </c>
      <c r="I1643">
        <v>168</v>
      </c>
      <c r="J1643">
        <v>0</v>
      </c>
      <c r="K1643" t="s">
        <v>19</v>
      </c>
      <c r="L1643">
        <v>9.6999999999999993</v>
      </c>
      <c r="M1643" t="str">
        <f t="shared" si="101"/>
        <v>Low</v>
      </c>
      <c r="N1643" s="1">
        <v>45647</v>
      </c>
      <c r="O1643" s="1" t="str">
        <f>IF(YEAR(Table1[[#This Row],[customer_since]])&gt;=2023, "New",IF(YEAR(Table1[[#This Row],[customer_since]])&gt;=2021, "Medium", "Long term"))</f>
        <v>New</v>
      </c>
      <c r="P1643">
        <v>76</v>
      </c>
      <c r="Q1643" t="str">
        <f t="shared" si="102"/>
        <v>High</v>
      </c>
      <c r="R1643">
        <v>0.41</v>
      </c>
      <c r="S1643" t="str">
        <f t="shared" si="103"/>
        <v>Medium</v>
      </c>
    </row>
    <row r="1644" spans="1:19" x14ac:dyDescent="0.35">
      <c r="A1644" t="s">
        <v>3000</v>
      </c>
      <c r="B1644">
        <v>66</v>
      </c>
      <c r="C1644" t="str">
        <f t="shared" si="100"/>
        <v>66-69</v>
      </c>
      <c r="D1644" t="s">
        <v>21</v>
      </c>
      <c r="E1644" t="s">
        <v>37</v>
      </c>
      <c r="F1644">
        <v>155.55000000000001</v>
      </c>
      <c r="G1644">
        <v>15</v>
      </c>
      <c r="H1644">
        <f>Table1[[#This Row],[total_orders]]*Table1[[#This Row],[avg_order_value]]</f>
        <v>2333.25</v>
      </c>
      <c r="I1644">
        <v>241</v>
      </c>
      <c r="J1644">
        <v>0</v>
      </c>
      <c r="K1644" t="s">
        <v>40</v>
      </c>
      <c r="L1644">
        <v>0</v>
      </c>
      <c r="M1644" t="str">
        <f t="shared" si="101"/>
        <v>Low</v>
      </c>
      <c r="N1644" s="1">
        <v>45479</v>
      </c>
      <c r="O1644" s="1" t="str">
        <f>IF(YEAR(Table1[[#This Row],[customer_since]])&gt;=2023, "New",IF(YEAR(Table1[[#This Row],[customer_since]])&gt;=2021, "Medium", "Long term"))</f>
        <v>New</v>
      </c>
      <c r="P1644">
        <v>56</v>
      </c>
      <c r="Q1644" t="str">
        <f t="shared" si="102"/>
        <v>Medium</v>
      </c>
      <c r="R1644">
        <v>0.53</v>
      </c>
      <c r="S1644" t="str">
        <f t="shared" si="103"/>
        <v>High</v>
      </c>
    </row>
    <row r="1645" spans="1:19" x14ac:dyDescent="0.35">
      <c r="A1645" t="s">
        <v>1339</v>
      </c>
      <c r="B1645">
        <v>53</v>
      </c>
      <c r="C1645" t="str">
        <f t="shared" si="100"/>
        <v>46-55</v>
      </c>
      <c r="D1645" t="s">
        <v>14</v>
      </c>
      <c r="E1645" t="s">
        <v>52</v>
      </c>
      <c r="F1645">
        <v>74.45</v>
      </c>
      <c r="G1645">
        <v>9</v>
      </c>
      <c r="H1645">
        <f>Table1[[#This Row],[total_orders]]*Table1[[#This Row],[avg_order_value]]</f>
        <v>670.05000000000007</v>
      </c>
      <c r="I1645">
        <v>196</v>
      </c>
      <c r="J1645">
        <v>0</v>
      </c>
      <c r="K1645" t="s">
        <v>19</v>
      </c>
      <c r="L1645">
        <v>55.2</v>
      </c>
      <c r="M1645" t="str">
        <f t="shared" si="101"/>
        <v>High</v>
      </c>
      <c r="N1645" s="1">
        <v>44847</v>
      </c>
      <c r="O1645" s="1" t="str">
        <f>IF(YEAR(Table1[[#This Row],[customer_since]])&gt;=2023, "New",IF(YEAR(Table1[[#This Row],[customer_since]])&gt;=2021, "Medium", "Long term"))</f>
        <v>Medium</v>
      </c>
      <c r="P1645">
        <v>60</v>
      </c>
      <c r="Q1645" t="str">
        <f t="shared" si="102"/>
        <v>Medium</v>
      </c>
      <c r="R1645">
        <v>0.46</v>
      </c>
      <c r="S1645" t="str">
        <f t="shared" si="103"/>
        <v>Medium</v>
      </c>
    </row>
    <row r="1646" spans="1:19" x14ac:dyDescent="0.35">
      <c r="A1646" t="s">
        <v>1339</v>
      </c>
      <c r="B1646">
        <v>75</v>
      </c>
      <c r="C1646" t="str">
        <f t="shared" si="100"/>
        <v>66-69</v>
      </c>
      <c r="D1646" t="s">
        <v>14</v>
      </c>
      <c r="E1646" t="s">
        <v>52</v>
      </c>
      <c r="F1646">
        <v>135.05000000000001</v>
      </c>
      <c r="G1646">
        <v>7</v>
      </c>
      <c r="H1646">
        <f>Table1[[#This Row],[total_orders]]*Table1[[#This Row],[avg_order_value]]</f>
        <v>945.35000000000014</v>
      </c>
      <c r="I1646">
        <v>204</v>
      </c>
      <c r="J1646">
        <v>0</v>
      </c>
      <c r="K1646" t="s">
        <v>16</v>
      </c>
      <c r="L1646">
        <v>55.4</v>
      </c>
      <c r="M1646" t="str">
        <f t="shared" si="101"/>
        <v>High</v>
      </c>
      <c r="N1646" s="1">
        <v>45044</v>
      </c>
      <c r="O1646" s="1" t="str">
        <f>IF(YEAR(Table1[[#This Row],[customer_since]])&gt;=2023, "New",IF(YEAR(Table1[[#This Row],[customer_since]])&gt;=2021, "Medium", "Long term"))</f>
        <v>New</v>
      </c>
      <c r="P1646">
        <v>77</v>
      </c>
      <c r="Q1646" t="str">
        <f t="shared" si="102"/>
        <v>High</v>
      </c>
      <c r="R1646">
        <v>0.69</v>
      </c>
      <c r="S1646" t="str">
        <f t="shared" si="103"/>
        <v>High</v>
      </c>
    </row>
    <row r="1647" spans="1:19" x14ac:dyDescent="0.35">
      <c r="A1647" t="s">
        <v>2761</v>
      </c>
      <c r="B1647">
        <v>25</v>
      </c>
      <c r="C1647" t="str">
        <f t="shared" si="100"/>
        <v>18-25</v>
      </c>
      <c r="D1647" t="s">
        <v>25</v>
      </c>
      <c r="E1647" t="s">
        <v>44</v>
      </c>
      <c r="F1647">
        <v>86.23</v>
      </c>
      <c r="G1647">
        <v>17</v>
      </c>
      <c r="H1647">
        <f>Table1[[#This Row],[total_orders]]*Table1[[#This Row],[avg_order_value]]</f>
        <v>1465.91</v>
      </c>
      <c r="I1647">
        <v>216</v>
      </c>
      <c r="J1647">
        <v>0</v>
      </c>
      <c r="K1647" t="s">
        <v>23</v>
      </c>
      <c r="L1647">
        <v>97.2</v>
      </c>
      <c r="M1647" t="str">
        <f t="shared" si="101"/>
        <v>High</v>
      </c>
      <c r="N1647" s="1">
        <v>44887</v>
      </c>
      <c r="O1647" s="1" t="str">
        <f>IF(YEAR(Table1[[#This Row],[customer_since]])&gt;=2023, "New",IF(YEAR(Table1[[#This Row],[customer_since]])&gt;=2021, "Medium", "Long term"))</f>
        <v>Medium</v>
      </c>
      <c r="P1647">
        <v>20</v>
      </c>
      <c r="Q1647" t="str">
        <f t="shared" si="102"/>
        <v>Low</v>
      </c>
      <c r="R1647">
        <v>0.19</v>
      </c>
      <c r="S1647" t="str">
        <f t="shared" si="103"/>
        <v>Low</v>
      </c>
    </row>
    <row r="1648" spans="1:19" x14ac:dyDescent="0.35">
      <c r="A1648" t="s">
        <v>2761</v>
      </c>
      <c r="B1648">
        <v>33</v>
      </c>
      <c r="C1648" t="str">
        <f t="shared" si="100"/>
        <v>26-35</v>
      </c>
      <c r="D1648" t="s">
        <v>21</v>
      </c>
      <c r="E1648" t="s">
        <v>15</v>
      </c>
      <c r="F1648">
        <v>218.16</v>
      </c>
      <c r="G1648">
        <v>9</v>
      </c>
      <c r="H1648">
        <f>Table1[[#This Row],[total_orders]]*Table1[[#This Row],[avg_order_value]]</f>
        <v>1963.44</v>
      </c>
      <c r="I1648">
        <v>248</v>
      </c>
      <c r="J1648">
        <v>0</v>
      </c>
      <c r="K1648" t="s">
        <v>23</v>
      </c>
      <c r="L1648">
        <v>56.7</v>
      </c>
      <c r="M1648" t="str">
        <f t="shared" si="101"/>
        <v>High</v>
      </c>
      <c r="N1648" s="1">
        <v>45646</v>
      </c>
      <c r="O1648" s="1" t="str">
        <f>IF(YEAR(Table1[[#This Row],[customer_since]])&gt;=2023, "New",IF(YEAR(Table1[[#This Row],[customer_since]])&gt;=2021, "Medium", "Long term"))</f>
        <v>New</v>
      </c>
      <c r="P1648">
        <v>85</v>
      </c>
      <c r="Q1648" t="str">
        <f t="shared" si="102"/>
        <v>High</v>
      </c>
      <c r="R1648">
        <v>0.43</v>
      </c>
      <c r="S1648" t="str">
        <f t="shared" si="103"/>
        <v>Medium</v>
      </c>
    </row>
    <row r="1649" spans="1:19" x14ac:dyDescent="0.35">
      <c r="A1649" t="s">
        <v>344</v>
      </c>
      <c r="B1649">
        <v>78</v>
      </c>
      <c r="C1649" t="str">
        <f t="shared" si="100"/>
        <v>66-69</v>
      </c>
      <c r="D1649" t="s">
        <v>21</v>
      </c>
      <c r="E1649" t="s">
        <v>18</v>
      </c>
      <c r="G1649">
        <v>9</v>
      </c>
      <c r="H1649">
        <f>Table1[[#This Row],[total_orders]]*Table1[[#This Row],[avg_order_value]]</f>
        <v>0</v>
      </c>
      <c r="I1649">
        <v>152</v>
      </c>
      <c r="J1649">
        <v>0</v>
      </c>
      <c r="K1649" t="s">
        <v>23</v>
      </c>
      <c r="L1649">
        <v>28.6</v>
      </c>
      <c r="M1649" t="str">
        <f t="shared" si="101"/>
        <v>Medium</v>
      </c>
      <c r="N1649" s="1">
        <v>44211</v>
      </c>
      <c r="O1649" s="1" t="str">
        <f>IF(YEAR(Table1[[#This Row],[customer_since]])&gt;=2023, "New",IF(YEAR(Table1[[#This Row],[customer_since]])&gt;=2021, "Medium", "Long term"))</f>
        <v>Medium</v>
      </c>
      <c r="P1649">
        <v>76</v>
      </c>
      <c r="Q1649" t="str">
        <f t="shared" si="102"/>
        <v>High</v>
      </c>
      <c r="R1649">
        <v>0.12</v>
      </c>
      <c r="S1649" t="str">
        <f t="shared" si="103"/>
        <v>Low</v>
      </c>
    </row>
    <row r="1650" spans="1:19" x14ac:dyDescent="0.35">
      <c r="A1650" t="s">
        <v>2418</v>
      </c>
      <c r="B1650">
        <v>61</v>
      </c>
      <c r="C1650" t="str">
        <f t="shared" si="100"/>
        <v>55-65</v>
      </c>
      <c r="D1650" t="s">
        <v>25</v>
      </c>
      <c r="E1650" t="s">
        <v>22</v>
      </c>
      <c r="F1650">
        <v>160.91</v>
      </c>
      <c r="G1650">
        <v>10</v>
      </c>
      <c r="H1650">
        <f>Table1[[#This Row],[total_orders]]*Table1[[#This Row],[avg_order_value]]</f>
        <v>1609.1</v>
      </c>
      <c r="I1650">
        <v>107</v>
      </c>
      <c r="J1650">
        <v>0</v>
      </c>
      <c r="K1650" t="s">
        <v>16</v>
      </c>
      <c r="L1650">
        <v>36.6</v>
      </c>
      <c r="M1650" t="str">
        <f t="shared" si="101"/>
        <v>Medium</v>
      </c>
      <c r="N1650" s="1">
        <v>45449</v>
      </c>
      <c r="O1650" s="1" t="str">
        <f>IF(YEAR(Table1[[#This Row],[customer_since]])&gt;=2023, "New",IF(YEAR(Table1[[#This Row],[customer_since]])&gt;=2021, "Medium", "Long term"))</f>
        <v>New</v>
      </c>
      <c r="P1650">
        <v>76</v>
      </c>
      <c r="Q1650" t="str">
        <f t="shared" si="102"/>
        <v>High</v>
      </c>
      <c r="R1650">
        <v>0.45</v>
      </c>
      <c r="S1650" t="str">
        <f t="shared" si="103"/>
        <v>Medium</v>
      </c>
    </row>
    <row r="1651" spans="1:19" x14ac:dyDescent="0.35">
      <c r="A1651" t="s">
        <v>2377</v>
      </c>
      <c r="B1651">
        <v>58</v>
      </c>
      <c r="C1651" t="str">
        <f t="shared" si="100"/>
        <v>55-65</v>
      </c>
      <c r="D1651" t="s">
        <v>21</v>
      </c>
      <c r="E1651" t="s">
        <v>52</v>
      </c>
      <c r="F1651">
        <v>175.77</v>
      </c>
      <c r="G1651">
        <v>16</v>
      </c>
      <c r="H1651">
        <f>Table1[[#This Row],[total_orders]]*Table1[[#This Row],[avg_order_value]]</f>
        <v>2812.32</v>
      </c>
      <c r="I1651">
        <v>262</v>
      </c>
      <c r="J1651">
        <v>0</v>
      </c>
      <c r="K1651" t="s">
        <v>40</v>
      </c>
      <c r="L1651">
        <v>67.8</v>
      </c>
      <c r="M1651" t="str">
        <f t="shared" si="101"/>
        <v>High</v>
      </c>
      <c r="N1651" s="1">
        <v>44047</v>
      </c>
      <c r="O1651" s="1" t="str">
        <f>IF(YEAR(Table1[[#This Row],[customer_since]])&gt;=2023, "New",IF(YEAR(Table1[[#This Row],[customer_since]])&gt;=2021, "Medium", "Long term"))</f>
        <v>Long term</v>
      </c>
      <c r="P1651">
        <v>96</v>
      </c>
      <c r="Q1651" t="str">
        <f t="shared" si="102"/>
        <v>High</v>
      </c>
      <c r="R1651">
        <v>0.28000000000000003</v>
      </c>
      <c r="S1651" t="str">
        <f t="shared" si="103"/>
        <v>Medium</v>
      </c>
    </row>
    <row r="1652" spans="1:19" x14ac:dyDescent="0.35">
      <c r="A1652" t="s">
        <v>1441</v>
      </c>
      <c r="B1652">
        <v>26</v>
      </c>
      <c r="C1652" t="str">
        <f t="shared" si="100"/>
        <v>26-35</v>
      </c>
      <c r="D1652" t="s">
        <v>21</v>
      </c>
      <c r="E1652" t="s">
        <v>37</v>
      </c>
      <c r="F1652">
        <v>81.86</v>
      </c>
      <c r="G1652">
        <v>9</v>
      </c>
      <c r="H1652">
        <f>Table1[[#This Row],[total_orders]]*Table1[[#This Row],[avg_order_value]]</f>
        <v>736.74</v>
      </c>
      <c r="I1652">
        <v>130</v>
      </c>
      <c r="J1652">
        <v>0</v>
      </c>
      <c r="K1652" t="s">
        <v>29</v>
      </c>
      <c r="L1652">
        <v>28.2</v>
      </c>
      <c r="M1652" t="str">
        <f t="shared" si="101"/>
        <v>Medium</v>
      </c>
      <c r="N1652" s="1">
        <v>44515</v>
      </c>
      <c r="O1652" s="1" t="str">
        <f>IF(YEAR(Table1[[#This Row],[customer_since]])&gt;=2023, "New",IF(YEAR(Table1[[#This Row],[customer_since]])&gt;=2021, "Medium", "Long term"))</f>
        <v>Medium</v>
      </c>
      <c r="P1652">
        <v>25</v>
      </c>
      <c r="Q1652" t="str">
        <f t="shared" si="102"/>
        <v>Low</v>
      </c>
      <c r="R1652">
        <v>0.61</v>
      </c>
      <c r="S1652" t="str">
        <f t="shared" si="103"/>
        <v>High</v>
      </c>
    </row>
    <row r="1653" spans="1:19" x14ac:dyDescent="0.35">
      <c r="A1653" t="s">
        <v>265</v>
      </c>
      <c r="B1653">
        <v>46</v>
      </c>
      <c r="C1653" t="str">
        <f t="shared" si="100"/>
        <v>46-55</v>
      </c>
      <c r="D1653" t="s">
        <v>21</v>
      </c>
      <c r="E1653" t="s">
        <v>52</v>
      </c>
      <c r="F1653">
        <v>148.82</v>
      </c>
      <c r="G1653">
        <v>9</v>
      </c>
      <c r="H1653">
        <f>Table1[[#This Row],[total_orders]]*Table1[[#This Row],[avg_order_value]]</f>
        <v>1339.3799999999999</v>
      </c>
      <c r="I1653">
        <v>236</v>
      </c>
      <c r="J1653">
        <v>0</v>
      </c>
      <c r="K1653" t="s">
        <v>40</v>
      </c>
      <c r="L1653">
        <v>85.1</v>
      </c>
      <c r="M1653" t="str">
        <f t="shared" si="101"/>
        <v>High</v>
      </c>
      <c r="N1653" s="1">
        <v>44951</v>
      </c>
      <c r="O1653" s="1" t="str">
        <f>IF(YEAR(Table1[[#This Row],[customer_since]])&gt;=2023, "New",IF(YEAR(Table1[[#This Row],[customer_since]])&gt;=2021, "Medium", "Long term"))</f>
        <v>New</v>
      </c>
      <c r="P1653">
        <v>15</v>
      </c>
      <c r="Q1653" t="str">
        <f t="shared" si="102"/>
        <v>Low</v>
      </c>
      <c r="R1653">
        <v>0.22</v>
      </c>
      <c r="S1653" t="str">
        <f t="shared" si="103"/>
        <v>Medium</v>
      </c>
    </row>
    <row r="1654" spans="1:19" x14ac:dyDescent="0.35">
      <c r="A1654" t="s">
        <v>265</v>
      </c>
      <c r="B1654">
        <v>32</v>
      </c>
      <c r="C1654" t="str">
        <f t="shared" si="100"/>
        <v>26-35</v>
      </c>
      <c r="D1654" t="s">
        <v>14</v>
      </c>
      <c r="E1654" t="s">
        <v>50</v>
      </c>
      <c r="F1654">
        <v>238.99</v>
      </c>
      <c r="G1654">
        <v>9</v>
      </c>
      <c r="H1654">
        <f>Table1[[#This Row],[total_orders]]*Table1[[#This Row],[avg_order_value]]</f>
        <v>2150.91</v>
      </c>
      <c r="I1654">
        <v>295</v>
      </c>
      <c r="J1654">
        <v>0</v>
      </c>
      <c r="K1654" t="s">
        <v>19</v>
      </c>
      <c r="L1654">
        <v>34.799999999999997</v>
      </c>
      <c r="M1654" t="str">
        <f t="shared" si="101"/>
        <v>Medium</v>
      </c>
      <c r="N1654" s="1">
        <v>44261</v>
      </c>
      <c r="O1654" s="1" t="str">
        <f>IF(YEAR(Table1[[#This Row],[customer_since]])&gt;=2023, "New",IF(YEAR(Table1[[#This Row],[customer_since]])&gt;=2021, "Medium", "Long term"))</f>
        <v>Medium</v>
      </c>
      <c r="P1654">
        <v>81</v>
      </c>
      <c r="Q1654" t="str">
        <f t="shared" si="102"/>
        <v>High</v>
      </c>
      <c r="R1654">
        <v>0.2</v>
      </c>
      <c r="S1654" t="str">
        <f t="shared" si="103"/>
        <v>Low</v>
      </c>
    </row>
    <row r="1655" spans="1:19" x14ac:dyDescent="0.35">
      <c r="A1655" t="s">
        <v>2832</v>
      </c>
      <c r="B1655">
        <v>29</v>
      </c>
      <c r="C1655" t="str">
        <f t="shared" si="100"/>
        <v>26-35</v>
      </c>
      <c r="D1655" t="s">
        <v>21</v>
      </c>
      <c r="E1655" t="s">
        <v>28</v>
      </c>
      <c r="F1655">
        <v>44.13</v>
      </c>
      <c r="G1655">
        <v>9</v>
      </c>
      <c r="H1655">
        <f>Table1[[#This Row],[total_orders]]*Table1[[#This Row],[avg_order_value]]</f>
        <v>397.17</v>
      </c>
      <c r="I1655">
        <v>80</v>
      </c>
      <c r="J1655">
        <v>0</v>
      </c>
      <c r="K1655" t="s">
        <v>19</v>
      </c>
      <c r="L1655">
        <v>85.6</v>
      </c>
      <c r="M1655" t="str">
        <f t="shared" si="101"/>
        <v>High</v>
      </c>
      <c r="N1655" s="1">
        <v>44496</v>
      </c>
      <c r="O1655" s="1" t="str">
        <f>IF(YEAR(Table1[[#This Row],[customer_since]])&gt;=2023, "New",IF(YEAR(Table1[[#This Row],[customer_since]])&gt;=2021, "Medium", "Long term"))</f>
        <v>Medium</v>
      </c>
      <c r="P1655">
        <v>69</v>
      </c>
      <c r="Q1655" t="str">
        <f t="shared" si="102"/>
        <v>High</v>
      </c>
      <c r="R1655">
        <v>0.31</v>
      </c>
      <c r="S1655" t="str">
        <f t="shared" si="103"/>
        <v>Medium</v>
      </c>
    </row>
    <row r="1656" spans="1:19" x14ac:dyDescent="0.35">
      <c r="A1656" t="s">
        <v>2832</v>
      </c>
      <c r="B1656">
        <v>66</v>
      </c>
      <c r="C1656" t="str">
        <f t="shared" si="100"/>
        <v>66-69</v>
      </c>
      <c r="D1656" t="s">
        <v>14</v>
      </c>
      <c r="E1656" t="s">
        <v>44</v>
      </c>
      <c r="F1656">
        <v>35.56</v>
      </c>
      <c r="G1656">
        <v>14</v>
      </c>
      <c r="H1656">
        <f>Table1[[#This Row],[total_orders]]*Table1[[#This Row],[avg_order_value]]</f>
        <v>497.84000000000003</v>
      </c>
      <c r="I1656">
        <v>19</v>
      </c>
      <c r="J1656">
        <v>0</v>
      </c>
      <c r="K1656" t="s">
        <v>16</v>
      </c>
      <c r="L1656">
        <v>53.5</v>
      </c>
      <c r="M1656" t="str">
        <f t="shared" si="101"/>
        <v>High</v>
      </c>
      <c r="N1656" s="1">
        <v>45674</v>
      </c>
      <c r="O1656" s="1" t="str">
        <f>IF(YEAR(Table1[[#This Row],[customer_since]])&gt;=2023, "New",IF(YEAR(Table1[[#This Row],[customer_since]])&gt;=2021, "Medium", "Long term"))</f>
        <v>New</v>
      </c>
      <c r="P1656">
        <v>13</v>
      </c>
      <c r="Q1656" t="str">
        <f t="shared" si="102"/>
        <v>Low</v>
      </c>
      <c r="R1656">
        <v>0.28000000000000003</v>
      </c>
      <c r="S1656" t="str">
        <f t="shared" si="103"/>
        <v>Medium</v>
      </c>
    </row>
    <row r="1657" spans="1:19" x14ac:dyDescent="0.35">
      <c r="A1657" t="s">
        <v>1710</v>
      </c>
      <c r="B1657">
        <v>71</v>
      </c>
      <c r="C1657" t="str">
        <f t="shared" si="100"/>
        <v>66-69</v>
      </c>
      <c r="D1657" t="s">
        <v>21</v>
      </c>
      <c r="E1657" t="s">
        <v>28</v>
      </c>
      <c r="G1657">
        <v>11</v>
      </c>
      <c r="H1657">
        <f>Table1[[#This Row],[total_orders]]*Table1[[#This Row],[avg_order_value]]</f>
        <v>0</v>
      </c>
      <c r="I1657">
        <v>252</v>
      </c>
      <c r="J1657">
        <v>0</v>
      </c>
      <c r="K1657" t="s">
        <v>40</v>
      </c>
      <c r="L1657">
        <v>33.799999999999997</v>
      </c>
      <c r="M1657" t="str">
        <f t="shared" si="101"/>
        <v>Medium</v>
      </c>
      <c r="N1657" s="1">
        <v>44611</v>
      </c>
      <c r="O1657" s="1" t="str">
        <f>IF(YEAR(Table1[[#This Row],[customer_since]])&gt;=2023, "New",IF(YEAR(Table1[[#This Row],[customer_since]])&gt;=2021, "Medium", "Long term"))</f>
        <v>Medium</v>
      </c>
      <c r="P1657">
        <v>86</v>
      </c>
      <c r="Q1657" t="str">
        <f t="shared" si="102"/>
        <v>High</v>
      </c>
      <c r="R1657">
        <v>0.1</v>
      </c>
      <c r="S1657" t="str">
        <f t="shared" si="103"/>
        <v>Low</v>
      </c>
    </row>
    <row r="1658" spans="1:19" x14ac:dyDescent="0.35">
      <c r="A1658" t="s">
        <v>1710</v>
      </c>
      <c r="B1658">
        <v>41</v>
      </c>
      <c r="C1658" t="str">
        <f t="shared" si="100"/>
        <v>36-45</v>
      </c>
      <c r="D1658" t="s">
        <v>14</v>
      </c>
      <c r="E1658" t="s">
        <v>44</v>
      </c>
      <c r="F1658">
        <v>145.16</v>
      </c>
      <c r="G1658">
        <v>11</v>
      </c>
      <c r="H1658">
        <f>Table1[[#This Row],[total_orders]]*Table1[[#This Row],[avg_order_value]]</f>
        <v>1596.76</v>
      </c>
      <c r="I1658">
        <v>86</v>
      </c>
      <c r="J1658">
        <v>0</v>
      </c>
      <c r="K1658" t="s">
        <v>29</v>
      </c>
      <c r="L1658">
        <v>54.4</v>
      </c>
      <c r="M1658" t="str">
        <f t="shared" si="101"/>
        <v>High</v>
      </c>
      <c r="N1658" s="1">
        <v>44422</v>
      </c>
      <c r="O1658" s="1" t="str">
        <f>IF(YEAR(Table1[[#This Row],[customer_since]])&gt;=2023, "New",IF(YEAR(Table1[[#This Row],[customer_since]])&gt;=2021, "Medium", "Long term"))</f>
        <v>Medium</v>
      </c>
      <c r="P1658">
        <v>25</v>
      </c>
      <c r="Q1658" t="str">
        <f t="shared" si="102"/>
        <v>Low</v>
      </c>
      <c r="R1658">
        <v>0.37</v>
      </c>
      <c r="S1658" t="str">
        <f t="shared" si="103"/>
        <v>Medium</v>
      </c>
    </row>
    <row r="1659" spans="1:19" x14ac:dyDescent="0.35">
      <c r="A1659" t="s">
        <v>3457</v>
      </c>
      <c r="B1659">
        <v>65</v>
      </c>
      <c r="C1659" t="str">
        <f t="shared" si="100"/>
        <v>55-65</v>
      </c>
      <c r="D1659" t="s">
        <v>21</v>
      </c>
      <c r="E1659" t="s">
        <v>15</v>
      </c>
      <c r="F1659">
        <v>126.97</v>
      </c>
      <c r="G1659">
        <v>10</v>
      </c>
      <c r="H1659">
        <f>Table1[[#This Row],[total_orders]]*Table1[[#This Row],[avg_order_value]]</f>
        <v>1269.7</v>
      </c>
      <c r="I1659">
        <v>299</v>
      </c>
      <c r="J1659">
        <v>0</v>
      </c>
      <c r="K1659" t="s">
        <v>40</v>
      </c>
      <c r="L1659">
        <v>20.2</v>
      </c>
      <c r="M1659" t="str">
        <f t="shared" si="101"/>
        <v>Medium</v>
      </c>
      <c r="N1659" s="1">
        <v>45379</v>
      </c>
      <c r="O1659" s="1" t="str">
        <f>IF(YEAR(Table1[[#This Row],[customer_since]])&gt;=2023, "New",IF(YEAR(Table1[[#This Row],[customer_since]])&gt;=2021, "Medium", "Long term"))</f>
        <v>New</v>
      </c>
      <c r="P1659">
        <v>44</v>
      </c>
      <c r="Q1659" t="str">
        <f t="shared" si="102"/>
        <v>Medium</v>
      </c>
      <c r="R1659">
        <v>0.46</v>
      </c>
      <c r="S1659" t="str">
        <f t="shared" si="103"/>
        <v>Medium</v>
      </c>
    </row>
    <row r="1660" spans="1:19" x14ac:dyDescent="0.35">
      <c r="A1660" t="s">
        <v>466</v>
      </c>
      <c r="B1660">
        <v>36</v>
      </c>
      <c r="C1660" t="str">
        <f t="shared" si="100"/>
        <v>36-45</v>
      </c>
      <c r="D1660" t="s">
        <v>14</v>
      </c>
      <c r="E1660" t="s">
        <v>37</v>
      </c>
      <c r="F1660">
        <v>150.84</v>
      </c>
      <c r="G1660">
        <v>5</v>
      </c>
      <c r="H1660">
        <f>Table1[[#This Row],[total_orders]]*Table1[[#This Row],[avg_order_value]]</f>
        <v>754.2</v>
      </c>
      <c r="I1660">
        <v>112</v>
      </c>
      <c r="J1660">
        <v>0</v>
      </c>
      <c r="K1660" t="s">
        <v>29</v>
      </c>
      <c r="L1660">
        <v>45.6</v>
      </c>
      <c r="M1660" t="str">
        <f t="shared" si="101"/>
        <v>Medium</v>
      </c>
      <c r="N1660" s="1">
        <v>45526</v>
      </c>
      <c r="O1660" s="1" t="str">
        <f>IF(YEAR(Table1[[#This Row],[customer_since]])&gt;=2023, "New",IF(YEAR(Table1[[#This Row],[customer_since]])&gt;=2021, "Medium", "Long term"))</f>
        <v>New</v>
      </c>
      <c r="P1660">
        <v>26</v>
      </c>
      <c r="Q1660" t="str">
        <f t="shared" si="102"/>
        <v>Low</v>
      </c>
      <c r="R1660">
        <v>0.34</v>
      </c>
      <c r="S1660" t="str">
        <f t="shared" si="103"/>
        <v>Medium</v>
      </c>
    </row>
    <row r="1661" spans="1:19" x14ac:dyDescent="0.35">
      <c r="A1661" t="s">
        <v>1057</v>
      </c>
      <c r="B1661">
        <v>29</v>
      </c>
      <c r="C1661" t="str">
        <f t="shared" si="100"/>
        <v>26-35</v>
      </c>
      <c r="D1661" t="s">
        <v>14</v>
      </c>
      <c r="E1661" t="s">
        <v>52</v>
      </c>
      <c r="F1661">
        <v>22.75</v>
      </c>
      <c r="G1661">
        <v>9</v>
      </c>
      <c r="H1661">
        <f>Table1[[#This Row],[total_orders]]*Table1[[#This Row],[avg_order_value]]</f>
        <v>204.75</v>
      </c>
      <c r="I1661">
        <v>86</v>
      </c>
      <c r="J1661">
        <v>0</v>
      </c>
      <c r="K1661" t="s">
        <v>23</v>
      </c>
      <c r="L1661">
        <v>22.3</v>
      </c>
      <c r="M1661" t="str">
        <f t="shared" si="101"/>
        <v>Medium</v>
      </c>
      <c r="N1661" s="1">
        <v>44534</v>
      </c>
      <c r="O1661" s="1" t="str">
        <f>IF(YEAR(Table1[[#This Row],[customer_since]])&gt;=2023, "New",IF(YEAR(Table1[[#This Row],[customer_since]])&gt;=2021, "Medium", "Long term"))</f>
        <v>Medium</v>
      </c>
      <c r="P1661">
        <v>88</v>
      </c>
      <c r="Q1661" t="str">
        <f t="shared" si="102"/>
        <v>High</v>
      </c>
      <c r="R1661">
        <v>0.65</v>
      </c>
      <c r="S1661" t="str">
        <f t="shared" si="103"/>
        <v>High</v>
      </c>
    </row>
    <row r="1662" spans="1:19" x14ac:dyDescent="0.35">
      <c r="A1662" t="s">
        <v>3411</v>
      </c>
      <c r="B1662">
        <v>51</v>
      </c>
      <c r="C1662" t="str">
        <f t="shared" si="100"/>
        <v>46-55</v>
      </c>
      <c r="D1662" t="s">
        <v>21</v>
      </c>
      <c r="E1662" t="s">
        <v>50</v>
      </c>
      <c r="F1662">
        <v>130.19999999999999</v>
      </c>
      <c r="G1662">
        <v>16</v>
      </c>
      <c r="H1662">
        <f>Table1[[#This Row],[total_orders]]*Table1[[#This Row],[avg_order_value]]</f>
        <v>2083.1999999999998</v>
      </c>
      <c r="I1662">
        <v>263</v>
      </c>
      <c r="J1662">
        <v>0</v>
      </c>
      <c r="K1662" t="s">
        <v>23</v>
      </c>
      <c r="L1662">
        <v>78.2</v>
      </c>
      <c r="M1662" t="str">
        <f t="shared" si="101"/>
        <v>High</v>
      </c>
      <c r="N1662" s="1">
        <v>44993</v>
      </c>
      <c r="O1662" s="1" t="str">
        <f>IF(YEAR(Table1[[#This Row],[customer_since]])&gt;=2023, "New",IF(YEAR(Table1[[#This Row],[customer_since]])&gt;=2021, "Medium", "Long term"))</f>
        <v>New</v>
      </c>
      <c r="P1662">
        <v>16</v>
      </c>
      <c r="Q1662" t="str">
        <f t="shared" si="102"/>
        <v>Low</v>
      </c>
      <c r="R1662">
        <v>0.28000000000000003</v>
      </c>
      <c r="S1662" t="str">
        <f t="shared" si="103"/>
        <v>Medium</v>
      </c>
    </row>
    <row r="1663" spans="1:19" x14ac:dyDescent="0.35">
      <c r="A1663" t="s">
        <v>2728</v>
      </c>
      <c r="B1663">
        <v>68</v>
      </c>
      <c r="C1663" t="str">
        <f t="shared" si="100"/>
        <v>66-69</v>
      </c>
      <c r="D1663" t="s">
        <v>21</v>
      </c>
      <c r="E1663" t="s">
        <v>52</v>
      </c>
      <c r="F1663">
        <v>86.36</v>
      </c>
      <c r="G1663">
        <v>13</v>
      </c>
      <c r="H1663">
        <f>Table1[[#This Row],[total_orders]]*Table1[[#This Row],[avg_order_value]]</f>
        <v>1122.68</v>
      </c>
      <c r="I1663">
        <v>269</v>
      </c>
      <c r="J1663">
        <v>0</v>
      </c>
      <c r="K1663" t="s">
        <v>40</v>
      </c>
      <c r="L1663">
        <v>46.6</v>
      </c>
      <c r="M1663" t="str">
        <f t="shared" si="101"/>
        <v>Medium</v>
      </c>
      <c r="N1663" s="1">
        <v>44350</v>
      </c>
      <c r="O1663" s="1" t="str">
        <f>IF(YEAR(Table1[[#This Row],[customer_since]])&gt;=2023, "New",IF(YEAR(Table1[[#This Row],[customer_since]])&gt;=2021, "Medium", "Long term"))</f>
        <v>Medium</v>
      </c>
      <c r="P1663">
        <v>1</v>
      </c>
      <c r="Q1663" t="str">
        <f t="shared" si="102"/>
        <v>Low</v>
      </c>
      <c r="R1663">
        <v>0.61</v>
      </c>
      <c r="S1663" t="str">
        <f t="shared" si="103"/>
        <v>High</v>
      </c>
    </row>
    <row r="1664" spans="1:19" x14ac:dyDescent="0.35">
      <c r="A1664" t="s">
        <v>2728</v>
      </c>
      <c r="B1664">
        <v>40</v>
      </c>
      <c r="C1664" t="str">
        <f t="shared" si="100"/>
        <v>36-45</v>
      </c>
      <c r="D1664" t="s">
        <v>25</v>
      </c>
      <c r="E1664" t="s">
        <v>18</v>
      </c>
      <c r="F1664">
        <v>173.18</v>
      </c>
      <c r="G1664">
        <v>7</v>
      </c>
      <c r="H1664">
        <f>Table1[[#This Row],[total_orders]]*Table1[[#This Row],[avg_order_value]]</f>
        <v>1212.26</v>
      </c>
      <c r="I1664">
        <v>166</v>
      </c>
      <c r="J1664">
        <v>0</v>
      </c>
      <c r="K1664" t="s">
        <v>16</v>
      </c>
      <c r="L1664">
        <v>45.1</v>
      </c>
      <c r="M1664" t="str">
        <f t="shared" si="101"/>
        <v>Medium</v>
      </c>
      <c r="N1664" s="1">
        <v>44265</v>
      </c>
      <c r="O1664" s="1" t="str">
        <f>IF(YEAR(Table1[[#This Row],[customer_since]])&gt;=2023, "New",IF(YEAR(Table1[[#This Row],[customer_since]])&gt;=2021, "Medium", "Long term"))</f>
        <v>Medium</v>
      </c>
      <c r="P1664">
        <v>19</v>
      </c>
      <c r="Q1664" t="str">
        <f t="shared" si="102"/>
        <v>Low</v>
      </c>
      <c r="R1664">
        <v>0.32</v>
      </c>
      <c r="S1664" t="str">
        <f t="shared" si="103"/>
        <v>Medium</v>
      </c>
    </row>
    <row r="1665" spans="1:19" x14ac:dyDescent="0.35">
      <c r="A1665" t="s">
        <v>310</v>
      </c>
      <c r="B1665">
        <v>42</v>
      </c>
      <c r="C1665" t="str">
        <f t="shared" si="100"/>
        <v>36-45</v>
      </c>
      <c r="D1665" t="s">
        <v>21</v>
      </c>
      <c r="E1665" t="s">
        <v>44</v>
      </c>
      <c r="F1665">
        <v>62.37</v>
      </c>
      <c r="G1665">
        <v>12</v>
      </c>
      <c r="H1665">
        <f>Table1[[#This Row],[total_orders]]*Table1[[#This Row],[avg_order_value]]</f>
        <v>748.43999999999994</v>
      </c>
      <c r="I1665">
        <v>168</v>
      </c>
      <c r="J1665">
        <v>0</v>
      </c>
      <c r="K1665" t="s">
        <v>29</v>
      </c>
      <c r="L1665">
        <v>16.399999999999999</v>
      </c>
      <c r="M1665" t="str">
        <f t="shared" si="101"/>
        <v>Low</v>
      </c>
      <c r="N1665" s="1">
        <v>45151</v>
      </c>
      <c r="O1665" s="1" t="str">
        <f>IF(YEAR(Table1[[#This Row],[customer_since]])&gt;=2023, "New",IF(YEAR(Table1[[#This Row],[customer_since]])&gt;=2021, "Medium", "Long term"))</f>
        <v>New</v>
      </c>
      <c r="P1665">
        <v>35</v>
      </c>
      <c r="Q1665" t="str">
        <f t="shared" si="102"/>
        <v>Medium</v>
      </c>
      <c r="R1665">
        <v>0.11</v>
      </c>
      <c r="S1665" t="str">
        <f t="shared" si="103"/>
        <v>Low</v>
      </c>
    </row>
    <row r="1666" spans="1:19" x14ac:dyDescent="0.35">
      <c r="A1666" t="s">
        <v>232</v>
      </c>
      <c r="B1666">
        <v>71</v>
      </c>
      <c r="C1666" t="str">
        <f t="shared" ref="C1666:C1729" si="104">IF(B1666&lt;=25,"18-25",IF(B1666&lt;=35,"26-35",IF(B1666&lt;=45,"36-45",IF(B1666&lt;=55,"46-55",IF(B1666&lt;=65,"55-65","66-69")))))</f>
        <v>66-69</v>
      </c>
      <c r="D1666" t="s">
        <v>21</v>
      </c>
      <c r="E1666" t="s">
        <v>37</v>
      </c>
      <c r="F1666">
        <v>31.8</v>
      </c>
      <c r="G1666">
        <v>11</v>
      </c>
      <c r="H1666">
        <f>Table1[[#This Row],[total_orders]]*Table1[[#This Row],[avg_order_value]]</f>
        <v>349.8</v>
      </c>
      <c r="I1666">
        <v>275</v>
      </c>
      <c r="J1666">
        <v>0</v>
      </c>
      <c r="K1666" t="s">
        <v>16</v>
      </c>
      <c r="L1666">
        <v>86.8</v>
      </c>
      <c r="M1666" t="str">
        <f t="shared" ref="M1666:M1729" si="105">IF(L1666&lt;=20,"Low",IF(L1666&lt;=50,"Medium","High"))</f>
        <v>High</v>
      </c>
      <c r="N1666" s="1">
        <v>44849</v>
      </c>
      <c r="O1666" s="1" t="str">
        <f>IF(YEAR(Table1[[#This Row],[customer_since]])&gt;=2023, "New",IF(YEAR(Table1[[#This Row],[customer_since]])&gt;=2021, "Medium", "Long term"))</f>
        <v>Medium</v>
      </c>
      <c r="P1666">
        <v>41</v>
      </c>
      <c r="Q1666" t="str">
        <f t="shared" ref="Q1666:Q1729" si="106">IF(P1666&lt;=33,"Low",IF(P1666&lt;=66,"Medium","High"))</f>
        <v>Medium</v>
      </c>
      <c r="R1666">
        <v>0.08</v>
      </c>
      <c r="S1666" t="str">
        <f t="shared" ref="S1666:S1729" si="107">IF(R1666&lt;=0.2,"Low",IF(R1666&lt;=0.5,"Medium","High"))</f>
        <v>Low</v>
      </c>
    </row>
    <row r="1667" spans="1:19" x14ac:dyDescent="0.35">
      <c r="A1667" t="s">
        <v>1694</v>
      </c>
      <c r="B1667">
        <v>55</v>
      </c>
      <c r="C1667" t="str">
        <f t="shared" si="104"/>
        <v>46-55</v>
      </c>
      <c r="D1667" t="s">
        <v>21</v>
      </c>
      <c r="E1667" t="s">
        <v>18</v>
      </c>
      <c r="F1667">
        <v>55.37</v>
      </c>
      <c r="G1667">
        <v>10</v>
      </c>
      <c r="H1667">
        <f>Table1[[#This Row],[total_orders]]*Table1[[#This Row],[avg_order_value]]</f>
        <v>553.69999999999993</v>
      </c>
      <c r="I1667">
        <v>206</v>
      </c>
      <c r="J1667">
        <v>0</v>
      </c>
      <c r="K1667" t="s">
        <v>40</v>
      </c>
      <c r="L1667">
        <v>59.7</v>
      </c>
      <c r="M1667" t="str">
        <f t="shared" si="105"/>
        <v>High</v>
      </c>
      <c r="N1667" s="1">
        <v>45404</v>
      </c>
      <c r="O1667" s="1" t="str">
        <f>IF(YEAR(Table1[[#This Row],[customer_since]])&gt;=2023, "New",IF(YEAR(Table1[[#This Row],[customer_since]])&gt;=2021, "Medium", "Long term"))</f>
        <v>New</v>
      </c>
      <c r="P1667">
        <v>88</v>
      </c>
      <c r="Q1667" t="str">
        <f t="shared" si="106"/>
        <v>High</v>
      </c>
      <c r="R1667">
        <v>0.08</v>
      </c>
      <c r="S1667" t="str">
        <f t="shared" si="107"/>
        <v>Low</v>
      </c>
    </row>
    <row r="1668" spans="1:19" x14ac:dyDescent="0.35">
      <c r="A1668" t="s">
        <v>1694</v>
      </c>
      <c r="B1668">
        <v>30</v>
      </c>
      <c r="C1668" t="str">
        <f t="shared" si="104"/>
        <v>26-35</v>
      </c>
      <c r="D1668" t="s">
        <v>21</v>
      </c>
      <c r="E1668" t="s">
        <v>44</v>
      </c>
      <c r="F1668">
        <v>35.979999999999997</v>
      </c>
      <c r="G1668">
        <v>13</v>
      </c>
      <c r="H1668">
        <f>Table1[[#This Row],[total_orders]]*Table1[[#This Row],[avg_order_value]]</f>
        <v>467.73999999999995</v>
      </c>
      <c r="I1668">
        <v>249</v>
      </c>
      <c r="J1668">
        <v>0</v>
      </c>
      <c r="K1668" t="s">
        <v>19</v>
      </c>
      <c r="L1668">
        <v>80.7</v>
      </c>
      <c r="M1668" t="str">
        <f t="shared" si="105"/>
        <v>High</v>
      </c>
      <c r="N1668" s="1">
        <v>44995</v>
      </c>
      <c r="O1668" s="1" t="str">
        <f>IF(YEAR(Table1[[#This Row],[customer_since]])&gt;=2023, "New",IF(YEAR(Table1[[#This Row],[customer_since]])&gt;=2021, "Medium", "Long term"))</f>
        <v>New</v>
      </c>
      <c r="P1668">
        <v>80</v>
      </c>
      <c r="Q1668" t="str">
        <f t="shared" si="106"/>
        <v>High</v>
      </c>
      <c r="R1668">
        <v>0.51</v>
      </c>
      <c r="S1668" t="str">
        <f t="shared" si="107"/>
        <v>High</v>
      </c>
    </row>
    <row r="1669" spans="1:19" x14ac:dyDescent="0.35">
      <c r="A1669" t="s">
        <v>1886</v>
      </c>
      <c r="B1669">
        <v>22</v>
      </c>
      <c r="C1669" t="str">
        <f t="shared" si="104"/>
        <v>18-25</v>
      </c>
      <c r="D1669" t="s">
        <v>14</v>
      </c>
      <c r="E1669" t="s">
        <v>37</v>
      </c>
      <c r="F1669">
        <v>174.57</v>
      </c>
      <c r="G1669">
        <v>12</v>
      </c>
      <c r="H1669">
        <f>Table1[[#This Row],[total_orders]]*Table1[[#This Row],[avg_order_value]]</f>
        <v>2094.84</v>
      </c>
      <c r="I1669">
        <v>235</v>
      </c>
      <c r="J1669">
        <v>0</v>
      </c>
      <c r="K1669" t="s">
        <v>23</v>
      </c>
      <c r="L1669">
        <v>76.8</v>
      </c>
      <c r="M1669" t="str">
        <f t="shared" si="105"/>
        <v>High</v>
      </c>
      <c r="N1669" s="1">
        <v>45824</v>
      </c>
      <c r="O1669" s="1" t="str">
        <f>IF(YEAR(Table1[[#This Row],[customer_since]])&gt;=2023, "New",IF(YEAR(Table1[[#This Row],[customer_since]])&gt;=2021, "Medium", "Long term"))</f>
        <v>New</v>
      </c>
      <c r="P1669">
        <v>12</v>
      </c>
      <c r="Q1669" t="str">
        <f t="shared" si="106"/>
        <v>Low</v>
      </c>
      <c r="R1669">
        <v>0.62</v>
      </c>
      <c r="S1669" t="str">
        <f t="shared" si="107"/>
        <v>High</v>
      </c>
    </row>
    <row r="1670" spans="1:19" x14ac:dyDescent="0.35">
      <c r="A1670" t="s">
        <v>1886</v>
      </c>
      <c r="B1670">
        <v>59</v>
      </c>
      <c r="C1670" t="str">
        <f t="shared" si="104"/>
        <v>55-65</v>
      </c>
      <c r="D1670" t="s">
        <v>14</v>
      </c>
      <c r="E1670" t="s">
        <v>18</v>
      </c>
      <c r="F1670">
        <v>132.31</v>
      </c>
      <c r="G1670">
        <v>7</v>
      </c>
      <c r="H1670">
        <f>Table1[[#This Row],[total_orders]]*Table1[[#This Row],[avg_order_value]]</f>
        <v>926.17000000000007</v>
      </c>
      <c r="I1670">
        <v>112</v>
      </c>
      <c r="J1670">
        <v>0</v>
      </c>
      <c r="K1670" t="s">
        <v>29</v>
      </c>
      <c r="L1670">
        <v>32.299999999999997</v>
      </c>
      <c r="M1670" t="str">
        <f t="shared" si="105"/>
        <v>Medium</v>
      </c>
      <c r="N1670" s="1">
        <v>44265</v>
      </c>
      <c r="O1670" s="1" t="str">
        <f>IF(YEAR(Table1[[#This Row],[customer_since]])&gt;=2023, "New",IF(YEAR(Table1[[#This Row],[customer_since]])&gt;=2021, "Medium", "Long term"))</f>
        <v>Medium</v>
      </c>
      <c r="P1670">
        <v>24</v>
      </c>
      <c r="Q1670" t="str">
        <f t="shared" si="106"/>
        <v>Low</v>
      </c>
      <c r="R1670">
        <v>0.21</v>
      </c>
      <c r="S1670" t="str">
        <f t="shared" si="107"/>
        <v>Medium</v>
      </c>
    </row>
    <row r="1671" spans="1:19" x14ac:dyDescent="0.35">
      <c r="A1671" t="s">
        <v>1145</v>
      </c>
      <c r="B1671">
        <v>21</v>
      </c>
      <c r="C1671" t="str">
        <f t="shared" si="104"/>
        <v>18-25</v>
      </c>
      <c r="D1671" t="s">
        <v>14</v>
      </c>
      <c r="E1671" t="s">
        <v>50</v>
      </c>
      <c r="F1671">
        <v>47.09</v>
      </c>
      <c r="G1671">
        <v>6</v>
      </c>
      <c r="H1671">
        <f>Table1[[#This Row],[total_orders]]*Table1[[#This Row],[avg_order_value]]</f>
        <v>282.54000000000002</v>
      </c>
      <c r="I1671">
        <v>169</v>
      </c>
      <c r="J1671">
        <v>0</v>
      </c>
      <c r="K1671" t="s">
        <v>16</v>
      </c>
      <c r="L1671">
        <v>47.9</v>
      </c>
      <c r="M1671" t="str">
        <f t="shared" si="105"/>
        <v>Medium</v>
      </c>
      <c r="N1671" s="1">
        <v>45776</v>
      </c>
      <c r="O1671" s="1" t="str">
        <f>IF(YEAR(Table1[[#This Row],[customer_since]])&gt;=2023, "New",IF(YEAR(Table1[[#This Row],[customer_since]])&gt;=2021, "Medium", "Long term"))</f>
        <v>New</v>
      </c>
      <c r="P1671">
        <v>19</v>
      </c>
      <c r="Q1671" t="str">
        <f t="shared" si="106"/>
        <v>Low</v>
      </c>
      <c r="R1671">
        <v>0.42</v>
      </c>
      <c r="S1671" t="str">
        <f t="shared" si="107"/>
        <v>Medium</v>
      </c>
    </row>
    <row r="1672" spans="1:19" x14ac:dyDescent="0.35">
      <c r="A1672" t="s">
        <v>3213</v>
      </c>
      <c r="B1672">
        <v>55</v>
      </c>
      <c r="C1672" t="str">
        <f t="shared" si="104"/>
        <v>46-55</v>
      </c>
      <c r="D1672" t="s">
        <v>21</v>
      </c>
      <c r="E1672" t="s">
        <v>35</v>
      </c>
      <c r="F1672">
        <v>45.04</v>
      </c>
      <c r="G1672">
        <v>7</v>
      </c>
      <c r="H1672">
        <f>Table1[[#This Row],[total_orders]]*Table1[[#This Row],[avg_order_value]]</f>
        <v>315.27999999999997</v>
      </c>
      <c r="I1672">
        <v>29</v>
      </c>
      <c r="J1672">
        <v>0</v>
      </c>
      <c r="K1672" t="s">
        <v>23</v>
      </c>
      <c r="L1672">
        <v>58.5</v>
      </c>
      <c r="M1672" t="str">
        <f t="shared" si="105"/>
        <v>High</v>
      </c>
      <c r="N1672" s="1">
        <v>44450</v>
      </c>
      <c r="O1672" s="1" t="str">
        <f>IF(YEAR(Table1[[#This Row],[customer_since]])&gt;=2023, "New",IF(YEAR(Table1[[#This Row],[customer_since]])&gt;=2021, "Medium", "Long term"))</f>
        <v>Medium</v>
      </c>
      <c r="P1672">
        <v>10</v>
      </c>
      <c r="Q1672" t="str">
        <f t="shared" si="106"/>
        <v>Low</v>
      </c>
      <c r="R1672">
        <v>0.02</v>
      </c>
      <c r="S1672" t="str">
        <f t="shared" si="107"/>
        <v>Low</v>
      </c>
    </row>
    <row r="1673" spans="1:19" x14ac:dyDescent="0.35">
      <c r="A1673" t="s">
        <v>3787</v>
      </c>
      <c r="B1673">
        <v>56</v>
      </c>
      <c r="C1673" t="str">
        <f t="shared" si="104"/>
        <v>55-65</v>
      </c>
      <c r="D1673" t="s">
        <v>21</v>
      </c>
      <c r="E1673" t="s">
        <v>37</v>
      </c>
      <c r="F1673">
        <v>119.04</v>
      </c>
      <c r="G1673">
        <v>13</v>
      </c>
      <c r="H1673">
        <f>Table1[[#This Row],[total_orders]]*Table1[[#This Row],[avg_order_value]]</f>
        <v>1547.52</v>
      </c>
      <c r="I1673">
        <v>161</v>
      </c>
      <c r="J1673">
        <v>0</v>
      </c>
      <c r="K1673" t="s">
        <v>19</v>
      </c>
      <c r="L1673">
        <v>44.7</v>
      </c>
      <c r="M1673" t="str">
        <f t="shared" si="105"/>
        <v>Medium</v>
      </c>
      <c r="N1673" s="1">
        <v>45382</v>
      </c>
      <c r="O1673" s="1" t="str">
        <f>IF(YEAR(Table1[[#This Row],[customer_since]])&gt;=2023, "New",IF(YEAR(Table1[[#This Row],[customer_since]])&gt;=2021, "Medium", "Long term"))</f>
        <v>New</v>
      </c>
      <c r="P1673">
        <v>44</v>
      </c>
      <c r="Q1673" t="str">
        <f t="shared" si="106"/>
        <v>Medium</v>
      </c>
      <c r="R1673">
        <v>7.0000000000000007E-2</v>
      </c>
      <c r="S1673" t="str">
        <f t="shared" si="107"/>
        <v>Low</v>
      </c>
    </row>
    <row r="1674" spans="1:19" x14ac:dyDescent="0.35">
      <c r="A1674" t="s">
        <v>1554</v>
      </c>
      <c r="B1674">
        <v>51</v>
      </c>
      <c r="C1674" t="str">
        <f t="shared" si="104"/>
        <v>46-55</v>
      </c>
      <c r="D1674" t="s">
        <v>21</v>
      </c>
      <c r="E1674" t="s">
        <v>22</v>
      </c>
      <c r="F1674">
        <v>25.37</v>
      </c>
      <c r="G1674">
        <v>7</v>
      </c>
      <c r="H1674">
        <f>Table1[[#This Row],[total_orders]]*Table1[[#This Row],[avg_order_value]]</f>
        <v>177.59</v>
      </c>
      <c r="I1674">
        <v>54</v>
      </c>
      <c r="J1674">
        <v>0</v>
      </c>
      <c r="K1674" t="s">
        <v>23</v>
      </c>
      <c r="L1674">
        <v>0</v>
      </c>
      <c r="M1674" t="str">
        <f t="shared" si="105"/>
        <v>Low</v>
      </c>
      <c r="N1674" s="1">
        <v>45118</v>
      </c>
      <c r="O1674" s="1" t="str">
        <f>IF(YEAR(Table1[[#This Row],[customer_since]])&gt;=2023, "New",IF(YEAR(Table1[[#This Row],[customer_since]])&gt;=2021, "Medium", "Long term"))</f>
        <v>New</v>
      </c>
      <c r="P1674">
        <v>76</v>
      </c>
      <c r="Q1674" t="str">
        <f t="shared" si="106"/>
        <v>High</v>
      </c>
      <c r="R1674">
        <v>0.7</v>
      </c>
      <c r="S1674" t="str">
        <f t="shared" si="107"/>
        <v>High</v>
      </c>
    </row>
    <row r="1675" spans="1:19" x14ac:dyDescent="0.35">
      <c r="A1675" t="s">
        <v>2083</v>
      </c>
      <c r="B1675">
        <v>55</v>
      </c>
      <c r="C1675" t="str">
        <f t="shared" si="104"/>
        <v>46-55</v>
      </c>
      <c r="D1675" t="s">
        <v>25</v>
      </c>
      <c r="E1675" t="s">
        <v>50</v>
      </c>
      <c r="F1675">
        <v>53.37</v>
      </c>
      <c r="G1675">
        <v>8</v>
      </c>
      <c r="H1675">
        <f>Table1[[#This Row],[total_orders]]*Table1[[#This Row],[avg_order_value]]</f>
        <v>426.96</v>
      </c>
      <c r="I1675">
        <v>341</v>
      </c>
      <c r="J1675">
        <v>0</v>
      </c>
      <c r="K1675" t="s">
        <v>23</v>
      </c>
      <c r="L1675">
        <v>82.5</v>
      </c>
      <c r="M1675" t="str">
        <f t="shared" si="105"/>
        <v>High</v>
      </c>
      <c r="N1675" s="1">
        <v>44175</v>
      </c>
      <c r="O1675" s="1" t="str">
        <f>IF(YEAR(Table1[[#This Row],[customer_since]])&gt;=2023, "New",IF(YEAR(Table1[[#This Row],[customer_since]])&gt;=2021, "Medium", "Long term"))</f>
        <v>Long term</v>
      </c>
      <c r="P1675">
        <v>54</v>
      </c>
      <c r="Q1675" t="str">
        <f t="shared" si="106"/>
        <v>Medium</v>
      </c>
      <c r="R1675">
        <v>0.12</v>
      </c>
      <c r="S1675" t="str">
        <f t="shared" si="107"/>
        <v>Low</v>
      </c>
    </row>
    <row r="1676" spans="1:19" x14ac:dyDescent="0.35">
      <c r="A1676" t="s">
        <v>2083</v>
      </c>
      <c r="B1676">
        <v>42</v>
      </c>
      <c r="C1676" t="str">
        <f t="shared" si="104"/>
        <v>36-45</v>
      </c>
      <c r="D1676" t="s">
        <v>21</v>
      </c>
      <c r="E1676" t="s">
        <v>37</v>
      </c>
      <c r="F1676">
        <v>76.31</v>
      </c>
      <c r="G1676">
        <v>9</v>
      </c>
      <c r="H1676">
        <f>Table1[[#This Row],[total_orders]]*Table1[[#This Row],[avg_order_value]]</f>
        <v>686.79</v>
      </c>
      <c r="I1676">
        <v>67</v>
      </c>
      <c r="J1676">
        <v>0</v>
      </c>
      <c r="K1676" t="s">
        <v>29</v>
      </c>
      <c r="L1676">
        <v>90.1</v>
      </c>
      <c r="M1676" t="str">
        <f t="shared" si="105"/>
        <v>High</v>
      </c>
      <c r="N1676" s="1">
        <v>44852</v>
      </c>
      <c r="O1676" s="1" t="str">
        <f>IF(YEAR(Table1[[#This Row],[customer_since]])&gt;=2023, "New",IF(YEAR(Table1[[#This Row],[customer_since]])&gt;=2021, "Medium", "Long term"))</f>
        <v>Medium</v>
      </c>
      <c r="P1676">
        <v>94</v>
      </c>
      <c r="Q1676" t="str">
        <f t="shared" si="106"/>
        <v>High</v>
      </c>
      <c r="R1676">
        <v>0.32</v>
      </c>
      <c r="S1676" t="str">
        <f t="shared" si="107"/>
        <v>Medium</v>
      </c>
    </row>
    <row r="1677" spans="1:19" x14ac:dyDescent="0.35">
      <c r="A1677" t="s">
        <v>2807</v>
      </c>
      <c r="B1677">
        <v>64</v>
      </c>
      <c r="C1677" t="str">
        <f t="shared" si="104"/>
        <v>55-65</v>
      </c>
      <c r="D1677" t="s">
        <v>14</v>
      </c>
      <c r="E1677" t="s">
        <v>28</v>
      </c>
      <c r="G1677">
        <v>9</v>
      </c>
      <c r="H1677">
        <f>Table1[[#This Row],[total_orders]]*Table1[[#This Row],[avg_order_value]]</f>
        <v>0</v>
      </c>
      <c r="I1677">
        <v>354</v>
      </c>
      <c r="J1677">
        <v>0</v>
      </c>
      <c r="K1677" t="s">
        <v>29</v>
      </c>
      <c r="L1677">
        <v>72.900000000000006</v>
      </c>
      <c r="M1677" t="str">
        <f t="shared" si="105"/>
        <v>High</v>
      </c>
      <c r="N1677" s="1">
        <v>44567</v>
      </c>
      <c r="O1677" s="1" t="str">
        <f>IF(YEAR(Table1[[#This Row],[customer_since]])&gt;=2023, "New",IF(YEAR(Table1[[#This Row],[customer_since]])&gt;=2021, "Medium", "Long term"))</f>
        <v>Medium</v>
      </c>
      <c r="P1677">
        <v>85</v>
      </c>
      <c r="Q1677" t="str">
        <f t="shared" si="106"/>
        <v>High</v>
      </c>
      <c r="R1677">
        <v>0.26</v>
      </c>
      <c r="S1677" t="str">
        <f t="shared" si="107"/>
        <v>Medium</v>
      </c>
    </row>
    <row r="1678" spans="1:19" x14ac:dyDescent="0.35">
      <c r="A1678" t="s">
        <v>2807</v>
      </c>
      <c r="B1678">
        <v>55</v>
      </c>
      <c r="C1678" t="str">
        <f t="shared" si="104"/>
        <v>46-55</v>
      </c>
      <c r="D1678" t="s">
        <v>21</v>
      </c>
      <c r="E1678" t="s">
        <v>37</v>
      </c>
      <c r="F1678">
        <v>95.14</v>
      </c>
      <c r="G1678">
        <v>10</v>
      </c>
      <c r="H1678">
        <f>Table1[[#This Row],[total_orders]]*Table1[[#This Row],[avg_order_value]]</f>
        <v>951.4</v>
      </c>
      <c r="I1678">
        <v>109</v>
      </c>
      <c r="J1678">
        <v>0</v>
      </c>
      <c r="K1678" t="s">
        <v>29</v>
      </c>
      <c r="L1678">
        <v>94</v>
      </c>
      <c r="M1678" t="str">
        <f t="shared" si="105"/>
        <v>High</v>
      </c>
      <c r="N1678" s="1">
        <v>45403</v>
      </c>
      <c r="O1678" s="1" t="str">
        <f>IF(YEAR(Table1[[#This Row],[customer_since]])&gt;=2023, "New",IF(YEAR(Table1[[#This Row],[customer_since]])&gt;=2021, "Medium", "Long term"))</f>
        <v>New</v>
      </c>
      <c r="P1678">
        <v>48</v>
      </c>
      <c r="Q1678" t="str">
        <f t="shared" si="106"/>
        <v>Medium</v>
      </c>
      <c r="R1678">
        <v>0.1</v>
      </c>
      <c r="S1678" t="str">
        <f t="shared" si="107"/>
        <v>Low</v>
      </c>
    </row>
    <row r="1679" spans="1:19" x14ac:dyDescent="0.35">
      <c r="A1679" t="s">
        <v>3727</v>
      </c>
      <c r="B1679">
        <v>76</v>
      </c>
      <c r="C1679" t="str">
        <f t="shared" si="104"/>
        <v>66-69</v>
      </c>
      <c r="D1679" t="s">
        <v>14</v>
      </c>
      <c r="E1679" t="s">
        <v>28</v>
      </c>
      <c r="F1679">
        <v>105.34</v>
      </c>
      <c r="G1679">
        <v>9</v>
      </c>
      <c r="H1679">
        <f>Table1[[#This Row],[total_orders]]*Table1[[#This Row],[avg_order_value]]</f>
        <v>948.06000000000006</v>
      </c>
      <c r="I1679">
        <v>66</v>
      </c>
      <c r="J1679">
        <v>0</v>
      </c>
      <c r="K1679" t="s">
        <v>40</v>
      </c>
      <c r="L1679">
        <v>85</v>
      </c>
      <c r="M1679" t="str">
        <f t="shared" si="105"/>
        <v>High</v>
      </c>
      <c r="N1679" s="1">
        <v>44472</v>
      </c>
      <c r="O1679" s="1" t="str">
        <f>IF(YEAR(Table1[[#This Row],[customer_since]])&gt;=2023, "New",IF(YEAR(Table1[[#This Row],[customer_since]])&gt;=2021, "Medium", "Long term"))</f>
        <v>Medium</v>
      </c>
      <c r="P1679">
        <v>65</v>
      </c>
      <c r="Q1679" t="str">
        <f t="shared" si="106"/>
        <v>Medium</v>
      </c>
      <c r="R1679">
        <v>0.14000000000000001</v>
      </c>
      <c r="S1679" t="str">
        <f t="shared" si="107"/>
        <v>Low</v>
      </c>
    </row>
    <row r="1680" spans="1:19" x14ac:dyDescent="0.35">
      <c r="A1680" t="s">
        <v>1103</v>
      </c>
      <c r="B1680">
        <v>40</v>
      </c>
      <c r="C1680" t="str">
        <f t="shared" si="104"/>
        <v>36-45</v>
      </c>
      <c r="D1680" t="s">
        <v>14</v>
      </c>
      <c r="E1680" t="s">
        <v>18</v>
      </c>
      <c r="F1680">
        <v>101.23</v>
      </c>
      <c r="G1680">
        <v>14</v>
      </c>
      <c r="H1680">
        <f>Table1[[#This Row],[total_orders]]*Table1[[#This Row],[avg_order_value]]</f>
        <v>1417.22</v>
      </c>
      <c r="I1680">
        <v>303</v>
      </c>
      <c r="J1680">
        <v>0</v>
      </c>
      <c r="K1680" t="s">
        <v>23</v>
      </c>
      <c r="L1680">
        <v>13.9</v>
      </c>
      <c r="M1680" t="str">
        <f t="shared" si="105"/>
        <v>Low</v>
      </c>
      <c r="N1680" s="1">
        <v>45147</v>
      </c>
      <c r="O1680" s="1" t="str">
        <f>IF(YEAR(Table1[[#This Row],[customer_since]])&gt;=2023, "New",IF(YEAR(Table1[[#This Row],[customer_since]])&gt;=2021, "Medium", "Long term"))</f>
        <v>New</v>
      </c>
      <c r="P1680">
        <v>6</v>
      </c>
      <c r="Q1680" t="str">
        <f t="shared" si="106"/>
        <v>Low</v>
      </c>
      <c r="R1680">
        <v>0.51</v>
      </c>
      <c r="S1680" t="str">
        <f t="shared" si="107"/>
        <v>High</v>
      </c>
    </row>
    <row r="1681" spans="1:19" x14ac:dyDescent="0.35">
      <c r="A1681" t="s">
        <v>59</v>
      </c>
      <c r="B1681">
        <v>48</v>
      </c>
      <c r="C1681" t="str">
        <f t="shared" si="104"/>
        <v>46-55</v>
      </c>
      <c r="D1681" t="s">
        <v>14</v>
      </c>
      <c r="E1681" t="s">
        <v>37</v>
      </c>
      <c r="F1681">
        <v>55</v>
      </c>
      <c r="G1681">
        <v>11</v>
      </c>
      <c r="H1681">
        <f>Table1[[#This Row],[total_orders]]*Table1[[#This Row],[avg_order_value]]</f>
        <v>605</v>
      </c>
      <c r="I1681">
        <v>309</v>
      </c>
      <c r="J1681">
        <v>0</v>
      </c>
      <c r="K1681" t="s">
        <v>40</v>
      </c>
      <c r="L1681">
        <v>7.5</v>
      </c>
      <c r="M1681" t="str">
        <f t="shared" si="105"/>
        <v>Low</v>
      </c>
      <c r="N1681" s="1">
        <v>45311</v>
      </c>
      <c r="O1681" s="1" t="str">
        <f>IF(YEAR(Table1[[#This Row],[customer_since]])&gt;=2023, "New",IF(YEAR(Table1[[#This Row],[customer_since]])&gt;=2021, "Medium", "Long term"))</f>
        <v>New</v>
      </c>
      <c r="P1681">
        <v>91</v>
      </c>
      <c r="Q1681" t="str">
        <f t="shared" si="106"/>
        <v>High</v>
      </c>
      <c r="R1681">
        <v>0.44</v>
      </c>
      <c r="S1681" t="str">
        <f t="shared" si="107"/>
        <v>Medium</v>
      </c>
    </row>
    <row r="1682" spans="1:19" x14ac:dyDescent="0.35">
      <c r="A1682" t="s">
        <v>59</v>
      </c>
      <c r="B1682">
        <v>76</v>
      </c>
      <c r="C1682" t="str">
        <f t="shared" si="104"/>
        <v>66-69</v>
      </c>
      <c r="D1682" t="s">
        <v>21</v>
      </c>
      <c r="E1682" t="s">
        <v>28</v>
      </c>
      <c r="F1682">
        <v>143.13999999999999</v>
      </c>
      <c r="G1682">
        <v>8</v>
      </c>
      <c r="H1682">
        <f>Table1[[#This Row],[total_orders]]*Table1[[#This Row],[avg_order_value]]</f>
        <v>1145.1199999999999</v>
      </c>
      <c r="I1682">
        <v>17</v>
      </c>
      <c r="J1682">
        <v>0</v>
      </c>
      <c r="K1682" t="s">
        <v>23</v>
      </c>
      <c r="L1682">
        <v>75.400000000000006</v>
      </c>
      <c r="M1682" t="str">
        <f t="shared" si="105"/>
        <v>High</v>
      </c>
      <c r="N1682" s="1">
        <v>44295</v>
      </c>
      <c r="O1682" s="1" t="str">
        <f>IF(YEAR(Table1[[#This Row],[customer_since]])&gt;=2023, "New",IF(YEAR(Table1[[#This Row],[customer_since]])&gt;=2021, "Medium", "Long term"))</f>
        <v>Medium</v>
      </c>
      <c r="P1682">
        <v>87</v>
      </c>
      <c r="Q1682" t="str">
        <f t="shared" si="106"/>
        <v>High</v>
      </c>
      <c r="R1682">
        <v>0.04</v>
      </c>
      <c r="S1682" t="str">
        <f t="shared" si="107"/>
        <v>Low</v>
      </c>
    </row>
    <row r="1683" spans="1:19" x14ac:dyDescent="0.35">
      <c r="A1683" t="s">
        <v>2635</v>
      </c>
      <c r="B1683">
        <v>47</v>
      </c>
      <c r="C1683" t="str">
        <f t="shared" si="104"/>
        <v>46-55</v>
      </c>
      <c r="D1683" t="s">
        <v>14</v>
      </c>
      <c r="E1683" t="s">
        <v>26</v>
      </c>
      <c r="F1683">
        <v>35.21</v>
      </c>
      <c r="G1683">
        <v>9</v>
      </c>
      <c r="H1683">
        <f>Table1[[#This Row],[total_orders]]*Table1[[#This Row],[avg_order_value]]</f>
        <v>316.89</v>
      </c>
      <c r="I1683">
        <v>334</v>
      </c>
      <c r="J1683">
        <v>0</v>
      </c>
      <c r="K1683" t="s">
        <v>40</v>
      </c>
      <c r="L1683">
        <v>83.3</v>
      </c>
      <c r="M1683" t="str">
        <f t="shared" si="105"/>
        <v>High</v>
      </c>
      <c r="N1683" s="1">
        <v>45238</v>
      </c>
      <c r="O1683" s="1" t="str">
        <f>IF(YEAR(Table1[[#This Row],[customer_since]])&gt;=2023, "New",IF(YEAR(Table1[[#This Row],[customer_since]])&gt;=2021, "Medium", "Long term"))</f>
        <v>New</v>
      </c>
      <c r="P1683">
        <v>86</v>
      </c>
      <c r="Q1683" t="str">
        <f t="shared" si="106"/>
        <v>High</v>
      </c>
      <c r="R1683">
        <v>0.08</v>
      </c>
      <c r="S1683" t="str">
        <f t="shared" si="107"/>
        <v>Low</v>
      </c>
    </row>
    <row r="1684" spans="1:19" x14ac:dyDescent="0.35">
      <c r="A1684" t="s">
        <v>326</v>
      </c>
      <c r="B1684">
        <v>39</v>
      </c>
      <c r="C1684" t="str">
        <f t="shared" si="104"/>
        <v>36-45</v>
      </c>
      <c r="D1684" t="s">
        <v>21</v>
      </c>
      <c r="E1684" t="s">
        <v>18</v>
      </c>
      <c r="F1684">
        <v>81.260000000000005</v>
      </c>
      <c r="G1684">
        <v>8</v>
      </c>
      <c r="H1684">
        <f>Table1[[#This Row],[total_orders]]*Table1[[#This Row],[avg_order_value]]</f>
        <v>650.08000000000004</v>
      </c>
      <c r="I1684">
        <v>271</v>
      </c>
      <c r="J1684">
        <v>0</v>
      </c>
      <c r="K1684" t="s">
        <v>29</v>
      </c>
      <c r="L1684">
        <v>42.9</v>
      </c>
      <c r="M1684" t="str">
        <f t="shared" si="105"/>
        <v>Medium</v>
      </c>
      <c r="N1684" s="1">
        <v>45029</v>
      </c>
      <c r="O1684" s="1" t="str">
        <f>IF(YEAR(Table1[[#This Row],[customer_since]])&gt;=2023, "New",IF(YEAR(Table1[[#This Row],[customer_since]])&gt;=2021, "Medium", "Long term"))</f>
        <v>New</v>
      </c>
      <c r="P1684">
        <v>48</v>
      </c>
      <c r="Q1684" t="str">
        <f t="shared" si="106"/>
        <v>Medium</v>
      </c>
      <c r="R1684">
        <v>0.38</v>
      </c>
      <c r="S1684" t="str">
        <f t="shared" si="107"/>
        <v>Medium</v>
      </c>
    </row>
    <row r="1685" spans="1:19" x14ac:dyDescent="0.35">
      <c r="A1685" t="s">
        <v>326</v>
      </c>
      <c r="B1685">
        <v>30</v>
      </c>
      <c r="C1685" t="str">
        <f t="shared" si="104"/>
        <v>26-35</v>
      </c>
      <c r="D1685" t="s">
        <v>14</v>
      </c>
      <c r="E1685" t="s">
        <v>52</v>
      </c>
      <c r="F1685">
        <v>41.23</v>
      </c>
      <c r="G1685">
        <v>13</v>
      </c>
      <c r="H1685">
        <f>Table1[[#This Row],[total_orders]]*Table1[[#This Row],[avg_order_value]]</f>
        <v>535.99</v>
      </c>
      <c r="I1685">
        <v>255</v>
      </c>
      <c r="J1685">
        <v>0</v>
      </c>
      <c r="K1685" t="s">
        <v>16</v>
      </c>
      <c r="L1685">
        <v>51.3</v>
      </c>
      <c r="M1685" t="str">
        <f t="shared" si="105"/>
        <v>High</v>
      </c>
      <c r="N1685" s="1">
        <v>44145</v>
      </c>
      <c r="O1685" s="1" t="str">
        <f>IF(YEAR(Table1[[#This Row],[customer_since]])&gt;=2023, "New",IF(YEAR(Table1[[#This Row],[customer_since]])&gt;=2021, "Medium", "Long term"))</f>
        <v>Long term</v>
      </c>
      <c r="P1685">
        <v>43</v>
      </c>
      <c r="Q1685" t="str">
        <f t="shared" si="106"/>
        <v>Medium</v>
      </c>
      <c r="R1685">
        <v>0.12</v>
      </c>
      <c r="S1685" t="str">
        <f t="shared" si="107"/>
        <v>Low</v>
      </c>
    </row>
    <row r="1686" spans="1:19" x14ac:dyDescent="0.35">
      <c r="A1686" t="s">
        <v>326</v>
      </c>
      <c r="B1686">
        <v>45</v>
      </c>
      <c r="C1686" t="str">
        <f t="shared" si="104"/>
        <v>36-45</v>
      </c>
      <c r="D1686" t="s">
        <v>25</v>
      </c>
      <c r="E1686" t="s">
        <v>50</v>
      </c>
      <c r="F1686">
        <v>49.9</v>
      </c>
      <c r="G1686">
        <v>9</v>
      </c>
      <c r="H1686">
        <f>Table1[[#This Row],[total_orders]]*Table1[[#This Row],[avg_order_value]]</f>
        <v>449.09999999999997</v>
      </c>
      <c r="I1686">
        <v>184</v>
      </c>
      <c r="J1686">
        <v>0</v>
      </c>
      <c r="K1686" t="s">
        <v>40</v>
      </c>
      <c r="L1686">
        <v>55.9</v>
      </c>
      <c r="M1686" t="str">
        <f t="shared" si="105"/>
        <v>High</v>
      </c>
      <c r="N1686" s="1">
        <v>44768</v>
      </c>
      <c r="O1686" s="1" t="str">
        <f>IF(YEAR(Table1[[#This Row],[customer_since]])&gt;=2023, "New",IF(YEAR(Table1[[#This Row],[customer_since]])&gt;=2021, "Medium", "Long term"))</f>
        <v>Medium</v>
      </c>
      <c r="P1686">
        <v>92</v>
      </c>
      <c r="Q1686" t="str">
        <f t="shared" si="106"/>
        <v>High</v>
      </c>
      <c r="R1686">
        <v>0.08</v>
      </c>
      <c r="S1686" t="str">
        <f t="shared" si="107"/>
        <v>Low</v>
      </c>
    </row>
    <row r="1687" spans="1:19" x14ac:dyDescent="0.35">
      <c r="A1687" t="s">
        <v>1228</v>
      </c>
      <c r="B1687">
        <v>72</v>
      </c>
      <c r="C1687" t="str">
        <f t="shared" si="104"/>
        <v>66-69</v>
      </c>
      <c r="D1687" t="s">
        <v>14</v>
      </c>
      <c r="E1687" t="s">
        <v>18</v>
      </c>
      <c r="F1687">
        <v>168.95</v>
      </c>
      <c r="G1687">
        <v>10</v>
      </c>
      <c r="H1687">
        <f>Table1[[#This Row],[total_orders]]*Table1[[#This Row],[avg_order_value]]</f>
        <v>1689.5</v>
      </c>
      <c r="I1687">
        <v>130</v>
      </c>
      <c r="J1687">
        <v>0</v>
      </c>
      <c r="K1687" t="s">
        <v>19</v>
      </c>
      <c r="L1687">
        <v>18</v>
      </c>
      <c r="M1687" t="str">
        <f t="shared" si="105"/>
        <v>Low</v>
      </c>
      <c r="N1687" s="1">
        <v>45608</v>
      </c>
      <c r="O1687" s="1" t="str">
        <f>IF(YEAR(Table1[[#This Row],[customer_since]])&gt;=2023, "New",IF(YEAR(Table1[[#This Row],[customer_since]])&gt;=2021, "Medium", "Long term"))</f>
        <v>New</v>
      </c>
      <c r="P1687">
        <v>43</v>
      </c>
      <c r="Q1687" t="str">
        <f t="shared" si="106"/>
        <v>Medium</v>
      </c>
      <c r="R1687">
        <v>0.21</v>
      </c>
      <c r="S1687" t="str">
        <f t="shared" si="107"/>
        <v>Medium</v>
      </c>
    </row>
    <row r="1688" spans="1:19" x14ac:dyDescent="0.35">
      <c r="A1688" t="s">
        <v>1228</v>
      </c>
      <c r="B1688">
        <v>23</v>
      </c>
      <c r="C1688" t="str">
        <f t="shared" si="104"/>
        <v>18-25</v>
      </c>
      <c r="D1688" t="s">
        <v>21</v>
      </c>
      <c r="E1688" t="s">
        <v>44</v>
      </c>
      <c r="F1688">
        <v>129.18</v>
      </c>
      <c r="G1688">
        <v>6</v>
      </c>
      <c r="H1688">
        <f>Table1[[#This Row],[total_orders]]*Table1[[#This Row],[avg_order_value]]</f>
        <v>775.08</v>
      </c>
      <c r="I1688">
        <v>318</v>
      </c>
      <c r="J1688">
        <v>0</v>
      </c>
      <c r="K1688" t="s">
        <v>40</v>
      </c>
      <c r="L1688">
        <v>0</v>
      </c>
      <c r="M1688" t="str">
        <f t="shared" si="105"/>
        <v>Low</v>
      </c>
      <c r="N1688" s="1">
        <v>45053</v>
      </c>
      <c r="O1688" s="1" t="str">
        <f>IF(YEAR(Table1[[#This Row],[customer_since]])&gt;=2023, "New",IF(YEAR(Table1[[#This Row],[customer_since]])&gt;=2021, "Medium", "Long term"))</f>
        <v>New</v>
      </c>
      <c r="P1688">
        <v>14</v>
      </c>
      <c r="Q1688" t="str">
        <f t="shared" si="106"/>
        <v>Low</v>
      </c>
      <c r="R1688">
        <v>0.35</v>
      </c>
      <c r="S1688" t="str">
        <f t="shared" si="107"/>
        <v>Medium</v>
      </c>
    </row>
    <row r="1689" spans="1:19" x14ac:dyDescent="0.35">
      <c r="A1689" t="s">
        <v>1058</v>
      </c>
      <c r="B1689">
        <v>19</v>
      </c>
      <c r="C1689" t="str">
        <f t="shared" si="104"/>
        <v>18-25</v>
      </c>
      <c r="D1689" t="s">
        <v>14</v>
      </c>
      <c r="E1689" t="s">
        <v>52</v>
      </c>
      <c r="F1689">
        <v>168.78</v>
      </c>
      <c r="G1689">
        <v>11</v>
      </c>
      <c r="H1689">
        <f>Table1[[#This Row],[total_orders]]*Table1[[#This Row],[avg_order_value]]</f>
        <v>1856.58</v>
      </c>
      <c r="I1689">
        <v>222</v>
      </c>
      <c r="J1689">
        <v>0</v>
      </c>
      <c r="K1689" t="s">
        <v>19</v>
      </c>
      <c r="L1689">
        <v>94.3</v>
      </c>
      <c r="M1689" t="str">
        <f t="shared" si="105"/>
        <v>High</v>
      </c>
      <c r="N1689" s="1">
        <v>45117</v>
      </c>
      <c r="O1689" s="1" t="str">
        <f>IF(YEAR(Table1[[#This Row],[customer_since]])&gt;=2023, "New",IF(YEAR(Table1[[#This Row],[customer_since]])&gt;=2021, "Medium", "Long term"))</f>
        <v>New</v>
      </c>
      <c r="P1689">
        <v>28</v>
      </c>
      <c r="Q1689" t="str">
        <f t="shared" si="106"/>
        <v>Low</v>
      </c>
      <c r="R1689">
        <v>0.47</v>
      </c>
      <c r="S1689" t="str">
        <f t="shared" si="107"/>
        <v>Medium</v>
      </c>
    </row>
    <row r="1690" spans="1:19" x14ac:dyDescent="0.35">
      <c r="A1690" t="s">
        <v>916</v>
      </c>
      <c r="B1690">
        <v>65</v>
      </c>
      <c r="C1690" t="str">
        <f t="shared" si="104"/>
        <v>55-65</v>
      </c>
      <c r="D1690" t="s">
        <v>21</v>
      </c>
      <c r="E1690" t="s">
        <v>44</v>
      </c>
      <c r="F1690">
        <v>59.47</v>
      </c>
      <c r="G1690">
        <v>6</v>
      </c>
      <c r="H1690">
        <f>Table1[[#This Row],[total_orders]]*Table1[[#This Row],[avg_order_value]]</f>
        <v>356.82</v>
      </c>
      <c r="I1690">
        <v>71</v>
      </c>
      <c r="J1690">
        <v>0</v>
      </c>
      <c r="K1690" t="s">
        <v>16</v>
      </c>
      <c r="L1690">
        <v>53</v>
      </c>
      <c r="M1690" t="str">
        <f t="shared" si="105"/>
        <v>High</v>
      </c>
      <c r="N1690" s="1">
        <v>45164</v>
      </c>
      <c r="O1690" s="1" t="str">
        <f>IF(YEAR(Table1[[#This Row],[customer_since]])&gt;=2023, "New",IF(YEAR(Table1[[#This Row],[customer_since]])&gt;=2021, "Medium", "Long term"))</f>
        <v>New</v>
      </c>
      <c r="P1690">
        <v>93</v>
      </c>
      <c r="Q1690" t="str">
        <f t="shared" si="106"/>
        <v>High</v>
      </c>
      <c r="R1690">
        <v>0.15</v>
      </c>
      <c r="S1690" t="str">
        <f t="shared" si="107"/>
        <v>Low</v>
      </c>
    </row>
    <row r="1691" spans="1:19" x14ac:dyDescent="0.35">
      <c r="A1691" t="s">
        <v>1717</v>
      </c>
      <c r="B1691">
        <v>76</v>
      </c>
      <c r="C1691" t="str">
        <f t="shared" si="104"/>
        <v>66-69</v>
      </c>
      <c r="D1691" t="s">
        <v>14</v>
      </c>
      <c r="E1691" t="s">
        <v>44</v>
      </c>
      <c r="F1691">
        <v>196.87</v>
      </c>
      <c r="G1691">
        <v>9</v>
      </c>
      <c r="H1691">
        <f>Table1[[#This Row],[total_orders]]*Table1[[#This Row],[avg_order_value]]</f>
        <v>1771.83</v>
      </c>
      <c r="I1691">
        <v>160</v>
      </c>
      <c r="J1691">
        <v>0</v>
      </c>
      <c r="K1691" t="s">
        <v>40</v>
      </c>
      <c r="L1691">
        <v>48.5</v>
      </c>
      <c r="M1691" t="str">
        <f t="shared" si="105"/>
        <v>Medium</v>
      </c>
      <c r="N1691" s="1">
        <v>44498</v>
      </c>
      <c r="O1691" s="1" t="str">
        <f>IF(YEAR(Table1[[#This Row],[customer_since]])&gt;=2023, "New",IF(YEAR(Table1[[#This Row],[customer_since]])&gt;=2021, "Medium", "Long term"))</f>
        <v>Medium</v>
      </c>
      <c r="P1691">
        <v>25</v>
      </c>
      <c r="Q1691" t="str">
        <f t="shared" si="106"/>
        <v>Low</v>
      </c>
      <c r="R1691">
        <v>0.31</v>
      </c>
      <c r="S1691" t="str">
        <f t="shared" si="107"/>
        <v>Medium</v>
      </c>
    </row>
    <row r="1692" spans="1:19" x14ac:dyDescent="0.35">
      <c r="A1692" t="s">
        <v>1612</v>
      </c>
      <c r="B1692">
        <v>31</v>
      </c>
      <c r="C1692" t="str">
        <f t="shared" si="104"/>
        <v>26-35</v>
      </c>
      <c r="D1692" t="s">
        <v>14</v>
      </c>
      <c r="E1692" t="s">
        <v>50</v>
      </c>
      <c r="F1692">
        <v>174.17</v>
      </c>
      <c r="G1692">
        <v>9</v>
      </c>
      <c r="H1692">
        <f>Table1[[#This Row],[total_orders]]*Table1[[#This Row],[avg_order_value]]</f>
        <v>1567.53</v>
      </c>
      <c r="I1692">
        <v>107</v>
      </c>
      <c r="J1692">
        <v>0</v>
      </c>
      <c r="K1692" t="s">
        <v>23</v>
      </c>
      <c r="L1692">
        <v>60.7</v>
      </c>
      <c r="M1692" t="str">
        <f t="shared" si="105"/>
        <v>High</v>
      </c>
      <c r="N1692" s="1">
        <v>45555</v>
      </c>
      <c r="O1692" s="1" t="str">
        <f>IF(YEAR(Table1[[#This Row],[customer_since]])&gt;=2023, "New",IF(YEAR(Table1[[#This Row],[customer_since]])&gt;=2021, "Medium", "Long term"))</f>
        <v>New</v>
      </c>
      <c r="P1692">
        <v>9</v>
      </c>
      <c r="Q1692" t="str">
        <f t="shared" si="106"/>
        <v>Low</v>
      </c>
      <c r="R1692">
        <v>0.1</v>
      </c>
      <c r="S1692" t="str">
        <f t="shared" si="107"/>
        <v>Low</v>
      </c>
    </row>
    <row r="1693" spans="1:19" x14ac:dyDescent="0.35">
      <c r="A1693" t="s">
        <v>1377</v>
      </c>
      <c r="B1693">
        <v>38</v>
      </c>
      <c r="C1693" t="str">
        <f t="shared" si="104"/>
        <v>36-45</v>
      </c>
      <c r="D1693" t="s">
        <v>21</v>
      </c>
      <c r="E1693" t="s">
        <v>28</v>
      </c>
      <c r="F1693">
        <v>99.52</v>
      </c>
      <c r="G1693">
        <v>16</v>
      </c>
      <c r="H1693">
        <f>Table1[[#This Row],[total_orders]]*Table1[[#This Row],[avg_order_value]]</f>
        <v>1592.32</v>
      </c>
      <c r="I1693">
        <v>287</v>
      </c>
      <c r="J1693">
        <v>0</v>
      </c>
      <c r="K1693" t="s">
        <v>16</v>
      </c>
      <c r="L1693">
        <v>68.3</v>
      </c>
      <c r="M1693" t="str">
        <f t="shared" si="105"/>
        <v>High</v>
      </c>
      <c r="N1693" s="1">
        <v>44207</v>
      </c>
      <c r="O1693" s="1" t="str">
        <f>IF(YEAR(Table1[[#This Row],[customer_since]])&gt;=2023, "New",IF(YEAR(Table1[[#This Row],[customer_since]])&gt;=2021, "Medium", "Long term"))</f>
        <v>Medium</v>
      </c>
      <c r="P1693">
        <v>14</v>
      </c>
      <c r="Q1693" t="str">
        <f t="shared" si="106"/>
        <v>Low</v>
      </c>
      <c r="R1693">
        <v>0.43</v>
      </c>
      <c r="S1693" t="str">
        <f t="shared" si="107"/>
        <v>Medium</v>
      </c>
    </row>
    <row r="1694" spans="1:19" x14ac:dyDescent="0.35">
      <c r="A1694" t="s">
        <v>1134</v>
      </c>
      <c r="B1694">
        <v>63</v>
      </c>
      <c r="C1694" t="str">
        <f t="shared" si="104"/>
        <v>55-65</v>
      </c>
      <c r="D1694" t="s">
        <v>14</v>
      </c>
      <c r="E1694" t="s">
        <v>52</v>
      </c>
      <c r="F1694">
        <v>45.97</v>
      </c>
      <c r="G1694">
        <v>18</v>
      </c>
      <c r="H1694">
        <f>Table1[[#This Row],[total_orders]]*Table1[[#This Row],[avg_order_value]]</f>
        <v>827.46</v>
      </c>
      <c r="I1694">
        <v>146</v>
      </c>
      <c r="J1694">
        <v>0</v>
      </c>
      <c r="K1694" t="s">
        <v>40</v>
      </c>
      <c r="L1694">
        <v>96</v>
      </c>
      <c r="M1694" t="str">
        <f t="shared" si="105"/>
        <v>High</v>
      </c>
      <c r="N1694" s="1">
        <v>45209</v>
      </c>
      <c r="O1694" s="1" t="str">
        <f>IF(YEAR(Table1[[#This Row],[customer_since]])&gt;=2023, "New",IF(YEAR(Table1[[#This Row],[customer_since]])&gt;=2021, "Medium", "Long term"))</f>
        <v>New</v>
      </c>
      <c r="P1694">
        <v>21</v>
      </c>
      <c r="Q1694" t="str">
        <f t="shared" si="106"/>
        <v>Low</v>
      </c>
      <c r="R1694">
        <v>0.25</v>
      </c>
      <c r="S1694" t="str">
        <f t="shared" si="107"/>
        <v>Medium</v>
      </c>
    </row>
    <row r="1695" spans="1:19" x14ac:dyDescent="0.35">
      <c r="A1695" t="s">
        <v>3029</v>
      </c>
      <c r="B1695">
        <v>51</v>
      </c>
      <c r="C1695" t="str">
        <f t="shared" si="104"/>
        <v>46-55</v>
      </c>
      <c r="D1695" t="s">
        <v>21</v>
      </c>
      <c r="E1695" t="s">
        <v>37</v>
      </c>
      <c r="F1695">
        <v>97.72</v>
      </c>
      <c r="G1695">
        <v>13</v>
      </c>
      <c r="H1695">
        <f>Table1[[#This Row],[total_orders]]*Table1[[#This Row],[avg_order_value]]</f>
        <v>1270.3599999999999</v>
      </c>
      <c r="I1695">
        <v>104</v>
      </c>
      <c r="J1695">
        <v>0</v>
      </c>
      <c r="K1695" t="s">
        <v>29</v>
      </c>
      <c r="L1695">
        <v>72.8</v>
      </c>
      <c r="M1695" t="str">
        <f t="shared" si="105"/>
        <v>High</v>
      </c>
      <c r="N1695" s="1">
        <v>45350</v>
      </c>
      <c r="O1695" s="1" t="str">
        <f>IF(YEAR(Table1[[#This Row],[customer_since]])&gt;=2023, "New",IF(YEAR(Table1[[#This Row],[customer_since]])&gt;=2021, "Medium", "Long term"))</f>
        <v>New</v>
      </c>
      <c r="P1695">
        <v>90</v>
      </c>
      <c r="Q1695" t="str">
        <f t="shared" si="106"/>
        <v>High</v>
      </c>
      <c r="R1695">
        <v>0.34</v>
      </c>
      <c r="S1695" t="str">
        <f t="shared" si="107"/>
        <v>Medium</v>
      </c>
    </row>
    <row r="1696" spans="1:19" x14ac:dyDescent="0.35">
      <c r="A1696" t="s">
        <v>367</v>
      </c>
      <c r="B1696">
        <v>30</v>
      </c>
      <c r="C1696" t="str">
        <f t="shared" si="104"/>
        <v>26-35</v>
      </c>
      <c r="D1696" t="s">
        <v>21</v>
      </c>
      <c r="E1696" t="s">
        <v>50</v>
      </c>
      <c r="F1696">
        <v>76.83</v>
      </c>
      <c r="G1696">
        <v>11</v>
      </c>
      <c r="H1696">
        <f>Table1[[#This Row],[total_orders]]*Table1[[#This Row],[avg_order_value]]</f>
        <v>845.13</v>
      </c>
      <c r="I1696">
        <v>314</v>
      </c>
      <c r="J1696">
        <v>0</v>
      </c>
      <c r="K1696" t="s">
        <v>23</v>
      </c>
      <c r="L1696">
        <v>67.7</v>
      </c>
      <c r="M1696" t="str">
        <f t="shared" si="105"/>
        <v>High</v>
      </c>
      <c r="N1696" s="1">
        <v>44569</v>
      </c>
      <c r="O1696" s="1" t="str">
        <f>IF(YEAR(Table1[[#This Row],[customer_since]])&gt;=2023, "New",IF(YEAR(Table1[[#This Row],[customer_since]])&gt;=2021, "Medium", "Long term"))</f>
        <v>Medium</v>
      </c>
      <c r="P1696">
        <v>20</v>
      </c>
      <c r="Q1696" t="str">
        <f t="shared" si="106"/>
        <v>Low</v>
      </c>
      <c r="R1696">
        <v>0.25</v>
      </c>
      <c r="S1696" t="str">
        <f t="shared" si="107"/>
        <v>Medium</v>
      </c>
    </row>
    <row r="1697" spans="1:19" x14ac:dyDescent="0.35">
      <c r="A1697" t="s">
        <v>2217</v>
      </c>
      <c r="B1697">
        <v>50</v>
      </c>
      <c r="C1697" t="str">
        <f t="shared" si="104"/>
        <v>46-55</v>
      </c>
      <c r="D1697" t="s">
        <v>14</v>
      </c>
      <c r="E1697" t="s">
        <v>18</v>
      </c>
      <c r="F1697">
        <v>39.82</v>
      </c>
      <c r="G1697">
        <v>17</v>
      </c>
      <c r="H1697">
        <f>Table1[[#This Row],[total_orders]]*Table1[[#This Row],[avg_order_value]]</f>
        <v>676.94</v>
      </c>
      <c r="I1697">
        <v>252</v>
      </c>
      <c r="J1697">
        <v>0</v>
      </c>
      <c r="K1697" t="s">
        <v>16</v>
      </c>
      <c r="L1697">
        <v>13.7</v>
      </c>
      <c r="M1697" t="str">
        <f t="shared" si="105"/>
        <v>Low</v>
      </c>
      <c r="N1697" s="1">
        <v>44043</v>
      </c>
      <c r="O1697" s="1" t="str">
        <f>IF(YEAR(Table1[[#This Row],[customer_since]])&gt;=2023, "New",IF(YEAR(Table1[[#This Row],[customer_since]])&gt;=2021, "Medium", "Long term"))</f>
        <v>Long term</v>
      </c>
      <c r="P1697">
        <v>40</v>
      </c>
      <c r="Q1697" t="str">
        <f t="shared" si="106"/>
        <v>Medium</v>
      </c>
      <c r="R1697">
        <v>0.28999999999999998</v>
      </c>
      <c r="S1697" t="str">
        <f t="shared" si="107"/>
        <v>Medium</v>
      </c>
    </row>
    <row r="1698" spans="1:19" x14ac:dyDescent="0.35">
      <c r="A1698" t="s">
        <v>996</v>
      </c>
      <c r="B1698">
        <v>57</v>
      </c>
      <c r="C1698" t="str">
        <f t="shared" si="104"/>
        <v>55-65</v>
      </c>
      <c r="D1698" t="s">
        <v>14</v>
      </c>
      <c r="E1698" t="s">
        <v>50</v>
      </c>
      <c r="F1698">
        <v>104.99</v>
      </c>
      <c r="G1698">
        <v>6</v>
      </c>
      <c r="H1698">
        <f>Table1[[#This Row],[total_orders]]*Table1[[#This Row],[avg_order_value]]</f>
        <v>629.93999999999994</v>
      </c>
      <c r="I1698">
        <v>177</v>
      </c>
      <c r="J1698">
        <v>0</v>
      </c>
      <c r="K1698" t="s">
        <v>19</v>
      </c>
      <c r="L1698">
        <v>92.4</v>
      </c>
      <c r="M1698" t="str">
        <f t="shared" si="105"/>
        <v>High</v>
      </c>
      <c r="N1698" s="1">
        <v>44417</v>
      </c>
      <c r="O1698" s="1" t="str">
        <f>IF(YEAR(Table1[[#This Row],[customer_since]])&gt;=2023, "New",IF(YEAR(Table1[[#This Row],[customer_since]])&gt;=2021, "Medium", "Long term"))</f>
        <v>Medium</v>
      </c>
      <c r="P1698">
        <v>97</v>
      </c>
      <c r="Q1698" t="str">
        <f t="shared" si="106"/>
        <v>High</v>
      </c>
      <c r="R1698">
        <v>0.11</v>
      </c>
      <c r="S1698" t="str">
        <f t="shared" si="107"/>
        <v>Low</v>
      </c>
    </row>
    <row r="1699" spans="1:19" x14ac:dyDescent="0.35">
      <c r="A1699" t="s">
        <v>1318</v>
      </c>
      <c r="B1699">
        <v>38</v>
      </c>
      <c r="C1699" t="str">
        <f t="shared" si="104"/>
        <v>36-45</v>
      </c>
      <c r="D1699" t="s">
        <v>14</v>
      </c>
      <c r="E1699" t="s">
        <v>37</v>
      </c>
      <c r="F1699">
        <v>113.19</v>
      </c>
      <c r="G1699">
        <v>5</v>
      </c>
      <c r="H1699">
        <f>Table1[[#This Row],[total_orders]]*Table1[[#This Row],[avg_order_value]]</f>
        <v>565.95000000000005</v>
      </c>
      <c r="I1699">
        <v>52</v>
      </c>
      <c r="J1699">
        <v>0</v>
      </c>
      <c r="K1699" t="s">
        <v>29</v>
      </c>
      <c r="L1699">
        <v>62.8</v>
      </c>
      <c r="M1699" t="str">
        <f t="shared" si="105"/>
        <v>High</v>
      </c>
      <c r="N1699" s="1">
        <v>44414</v>
      </c>
      <c r="O1699" s="1" t="str">
        <f>IF(YEAR(Table1[[#This Row],[customer_since]])&gt;=2023, "New",IF(YEAR(Table1[[#This Row],[customer_since]])&gt;=2021, "Medium", "Long term"))</f>
        <v>Medium</v>
      </c>
      <c r="P1699">
        <v>57</v>
      </c>
      <c r="Q1699" t="str">
        <f t="shared" si="106"/>
        <v>Medium</v>
      </c>
      <c r="R1699">
        <v>0.44</v>
      </c>
      <c r="S1699" t="str">
        <f t="shared" si="107"/>
        <v>Medium</v>
      </c>
    </row>
    <row r="1700" spans="1:19" x14ac:dyDescent="0.35">
      <c r="A1700" t="s">
        <v>1995</v>
      </c>
      <c r="B1700">
        <v>53</v>
      </c>
      <c r="C1700" t="str">
        <f t="shared" si="104"/>
        <v>46-55</v>
      </c>
      <c r="D1700" t="s">
        <v>14</v>
      </c>
      <c r="E1700" t="s">
        <v>22</v>
      </c>
      <c r="F1700">
        <v>152.30000000000001</v>
      </c>
      <c r="G1700">
        <v>14</v>
      </c>
      <c r="H1700">
        <f>Table1[[#This Row],[total_orders]]*Table1[[#This Row],[avg_order_value]]</f>
        <v>2132.2000000000003</v>
      </c>
      <c r="I1700">
        <v>317</v>
      </c>
      <c r="J1700">
        <v>0</v>
      </c>
      <c r="K1700" t="s">
        <v>23</v>
      </c>
      <c r="L1700">
        <v>10.1</v>
      </c>
      <c r="M1700" t="str">
        <f t="shared" si="105"/>
        <v>Low</v>
      </c>
      <c r="N1700" s="1">
        <v>45555</v>
      </c>
      <c r="O1700" s="1" t="str">
        <f>IF(YEAR(Table1[[#This Row],[customer_since]])&gt;=2023, "New",IF(YEAR(Table1[[#This Row],[customer_since]])&gt;=2021, "Medium", "Long term"))</f>
        <v>New</v>
      </c>
      <c r="P1700">
        <v>90</v>
      </c>
      <c r="Q1700" t="str">
        <f t="shared" si="106"/>
        <v>High</v>
      </c>
      <c r="R1700">
        <v>0.13</v>
      </c>
      <c r="S1700" t="str">
        <f t="shared" si="107"/>
        <v>Low</v>
      </c>
    </row>
    <row r="1701" spans="1:19" x14ac:dyDescent="0.35">
      <c r="A1701" t="s">
        <v>1060</v>
      </c>
      <c r="B1701">
        <v>30</v>
      </c>
      <c r="C1701" t="str">
        <f t="shared" si="104"/>
        <v>26-35</v>
      </c>
      <c r="D1701" t="s">
        <v>21</v>
      </c>
      <c r="E1701" t="s">
        <v>15</v>
      </c>
      <c r="F1701">
        <v>35.76</v>
      </c>
      <c r="G1701">
        <v>15</v>
      </c>
      <c r="H1701">
        <f>Table1[[#This Row],[total_orders]]*Table1[[#This Row],[avg_order_value]]</f>
        <v>536.4</v>
      </c>
      <c r="I1701">
        <v>306</v>
      </c>
      <c r="J1701">
        <v>0</v>
      </c>
      <c r="K1701" t="s">
        <v>29</v>
      </c>
      <c r="L1701">
        <v>60.5</v>
      </c>
      <c r="M1701" t="str">
        <f t="shared" si="105"/>
        <v>High</v>
      </c>
      <c r="N1701" s="1">
        <v>44417</v>
      </c>
      <c r="O1701" s="1" t="str">
        <f>IF(YEAR(Table1[[#This Row],[customer_since]])&gt;=2023, "New",IF(YEAR(Table1[[#This Row],[customer_since]])&gt;=2021, "Medium", "Long term"))</f>
        <v>Medium</v>
      </c>
      <c r="P1701">
        <v>65</v>
      </c>
      <c r="Q1701" t="str">
        <f t="shared" si="106"/>
        <v>Medium</v>
      </c>
      <c r="R1701">
        <v>0.17</v>
      </c>
      <c r="S1701" t="str">
        <f t="shared" si="107"/>
        <v>Low</v>
      </c>
    </row>
    <row r="1702" spans="1:19" x14ac:dyDescent="0.35">
      <c r="A1702" t="s">
        <v>550</v>
      </c>
      <c r="B1702">
        <v>22</v>
      </c>
      <c r="C1702" t="str">
        <f t="shared" si="104"/>
        <v>18-25</v>
      </c>
      <c r="D1702" t="s">
        <v>21</v>
      </c>
      <c r="E1702" t="s">
        <v>52</v>
      </c>
      <c r="F1702">
        <v>82.77</v>
      </c>
      <c r="G1702">
        <v>12</v>
      </c>
      <c r="H1702">
        <f>Table1[[#This Row],[total_orders]]*Table1[[#This Row],[avg_order_value]]</f>
        <v>993.24</v>
      </c>
      <c r="I1702">
        <v>40</v>
      </c>
      <c r="J1702">
        <v>0</v>
      </c>
      <c r="K1702" t="s">
        <v>23</v>
      </c>
      <c r="L1702">
        <v>94.2</v>
      </c>
      <c r="M1702" t="str">
        <f t="shared" si="105"/>
        <v>High</v>
      </c>
      <c r="N1702" s="1">
        <v>44930</v>
      </c>
      <c r="O1702" s="1" t="str">
        <f>IF(YEAR(Table1[[#This Row],[customer_since]])&gt;=2023, "New",IF(YEAR(Table1[[#This Row],[customer_since]])&gt;=2021, "Medium", "Long term"))</f>
        <v>New</v>
      </c>
      <c r="P1702">
        <v>37</v>
      </c>
      <c r="Q1702" t="str">
        <f t="shared" si="106"/>
        <v>Medium</v>
      </c>
      <c r="R1702">
        <v>0.28000000000000003</v>
      </c>
      <c r="S1702" t="str">
        <f t="shared" si="107"/>
        <v>Medium</v>
      </c>
    </row>
    <row r="1703" spans="1:19" x14ac:dyDescent="0.35">
      <c r="A1703" t="s">
        <v>550</v>
      </c>
      <c r="B1703">
        <v>53</v>
      </c>
      <c r="C1703" t="str">
        <f t="shared" si="104"/>
        <v>46-55</v>
      </c>
      <c r="D1703" t="s">
        <v>21</v>
      </c>
      <c r="E1703" t="s">
        <v>18</v>
      </c>
      <c r="F1703">
        <v>46.56</v>
      </c>
      <c r="G1703">
        <v>11</v>
      </c>
      <c r="H1703">
        <f>Table1[[#This Row],[total_orders]]*Table1[[#This Row],[avg_order_value]]</f>
        <v>512.16000000000008</v>
      </c>
      <c r="I1703">
        <v>245</v>
      </c>
      <c r="J1703">
        <v>0</v>
      </c>
      <c r="K1703" t="s">
        <v>16</v>
      </c>
      <c r="L1703">
        <v>55.3</v>
      </c>
      <c r="M1703" t="str">
        <f t="shared" si="105"/>
        <v>High</v>
      </c>
      <c r="N1703" s="1">
        <v>44932</v>
      </c>
      <c r="O1703" s="1" t="str">
        <f>IF(YEAR(Table1[[#This Row],[customer_since]])&gt;=2023, "New",IF(YEAR(Table1[[#This Row],[customer_since]])&gt;=2021, "Medium", "Long term"))</f>
        <v>New</v>
      </c>
      <c r="P1703">
        <v>88</v>
      </c>
      <c r="Q1703" t="str">
        <f t="shared" si="106"/>
        <v>High</v>
      </c>
      <c r="R1703">
        <v>0.18</v>
      </c>
      <c r="S1703" t="str">
        <f t="shared" si="107"/>
        <v>Low</v>
      </c>
    </row>
    <row r="1704" spans="1:19" x14ac:dyDescent="0.35">
      <c r="A1704" t="s">
        <v>550</v>
      </c>
      <c r="B1704">
        <v>37</v>
      </c>
      <c r="C1704" t="str">
        <f t="shared" si="104"/>
        <v>36-45</v>
      </c>
      <c r="D1704" t="s">
        <v>14</v>
      </c>
      <c r="E1704" t="s">
        <v>44</v>
      </c>
      <c r="F1704">
        <v>53.23</v>
      </c>
      <c r="G1704">
        <v>7</v>
      </c>
      <c r="H1704">
        <f>Table1[[#This Row],[total_orders]]*Table1[[#This Row],[avg_order_value]]</f>
        <v>372.60999999999996</v>
      </c>
      <c r="I1704">
        <v>348</v>
      </c>
      <c r="J1704">
        <v>0</v>
      </c>
      <c r="K1704" t="s">
        <v>23</v>
      </c>
      <c r="L1704">
        <v>10.8</v>
      </c>
      <c r="M1704" t="str">
        <f t="shared" si="105"/>
        <v>Low</v>
      </c>
      <c r="N1704" s="1">
        <v>44696</v>
      </c>
      <c r="O1704" s="1" t="str">
        <f>IF(YEAR(Table1[[#This Row],[customer_since]])&gt;=2023, "New",IF(YEAR(Table1[[#This Row],[customer_since]])&gt;=2021, "Medium", "Long term"))</f>
        <v>Medium</v>
      </c>
      <c r="P1704">
        <v>1</v>
      </c>
      <c r="Q1704" t="str">
        <f t="shared" si="106"/>
        <v>Low</v>
      </c>
      <c r="R1704">
        <v>0.13</v>
      </c>
      <c r="S1704" t="str">
        <f t="shared" si="107"/>
        <v>Low</v>
      </c>
    </row>
    <row r="1705" spans="1:19" x14ac:dyDescent="0.35">
      <c r="A1705" t="s">
        <v>550</v>
      </c>
      <c r="B1705">
        <v>75</v>
      </c>
      <c r="C1705" t="str">
        <f t="shared" si="104"/>
        <v>66-69</v>
      </c>
      <c r="D1705" t="s">
        <v>14</v>
      </c>
      <c r="E1705" t="s">
        <v>22</v>
      </c>
      <c r="F1705">
        <v>84.86</v>
      </c>
      <c r="G1705">
        <v>14</v>
      </c>
      <c r="H1705">
        <f>Table1[[#This Row],[total_orders]]*Table1[[#This Row],[avg_order_value]]</f>
        <v>1188.04</v>
      </c>
      <c r="I1705">
        <v>13</v>
      </c>
      <c r="J1705">
        <v>0</v>
      </c>
      <c r="K1705" t="s">
        <v>23</v>
      </c>
      <c r="L1705">
        <v>65.599999999999994</v>
      </c>
      <c r="M1705" t="str">
        <f t="shared" si="105"/>
        <v>High</v>
      </c>
      <c r="N1705" s="1">
        <v>44948</v>
      </c>
      <c r="O1705" s="1" t="str">
        <f>IF(YEAR(Table1[[#This Row],[customer_since]])&gt;=2023, "New",IF(YEAR(Table1[[#This Row],[customer_since]])&gt;=2021, "Medium", "Long term"))</f>
        <v>New</v>
      </c>
      <c r="P1705">
        <v>54</v>
      </c>
      <c r="Q1705" t="str">
        <f t="shared" si="106"/>
        <v>Medium</v>
      </c>
      <c r="R1705">
        <v>0.31</v>
      </c>
      <c r="S1705" t="str">
        <f t="shared" si="107"/>
        <v>Medium</v>
      </c>
    </row>
    <row r="1706" spans="1:19" x14ac:dyDescent="0.35">
      <c r="A1706" t="s">
        <v>550</v>
      </c>
      <c r="B1706">
        <v>28</v>
      </c>
      <c r="C1706" t="str">
        <f t="shared" si="104"/>
        <v>26-35</v>
      </c>
      <c r="D1706" t="s">
        <v>14</v>
      </c>
      <c r="E1706" t="s">
        <v>37</v>
      </c>
      <c r="F1706">
        <v>151.47999999999999</v>
      </c>
      <c r="G1706">
        <v>4</v>
      </c>
      <c r="H1706">
        <f>Table1[[#This Row],[total_orders]]*Table1[[#This Row],[avg_order_value]]</f>
        <v>605.91999999999996</v>
      </c>
      <c r="I1706">
        <v>12</v>
      </c>
      <c r="J1706">
        <v>0</v>
      </c>
      <c r="K1706" t="s">
        <v>23</v>
      </c>
      <c r="L1706">
        <v>70.8</v>
      </c>
      <c r="M1706" t="str">
        <f t="shared" si="105"/>
        <v>High</v>
      </c>
      <c r="N1706" s="1">
        <v>45409</v>
      </c>
      <c r="O1706" s="1" t="str">
        <f>IF(YEAR(Table1[[#This Row],[customer_since]])&gt;=2023, "New",IF(YEAR(Table1[[#This Row],[customer_since]])&gt;=2021, "Medium", "Long term"))</f>
        <v>New</v>
      </c>
      <c r="P1706">
        <v>64</v>
      </c>
      <c r="Q1706" t="str">
        <f t="shared" si="106"/>
        <v>Medium</v>
      </c>
      <c r="R1706">
        <v>0.37</v>
      </c>
      <c r="S1706" t="str">
        <f t="shared" si="107"/>
        <v>Medium</v>
      </c>
    </row>
    <row r="1707" spans="1:19" x14ac:dyDescent="0.35">
      <c r="A1707" t="s">
        <v>83</v>
      </c>
      <c r="B1707">
        <v>37</v>
      </c>
      <c r="C1707" t="str">
        <f t="shared" si="104"/>
        <v>36-45</v>
      </c>
      <c r="D1707" t="s">
        <v>21</v>
      </c>
      <c r="E1707" t="s">
        <v>28</v>
      </c>
      <c r="F1707">
        <v>99.86</v>
      </c>
      <c r="G1707">
        <v>13</v>
      </c>
      <c r="H1707">
        <f>Table1[[#This Row],[total_orders]]*Table1[[#This Row],[avg_order_value]]</f>
        <v>1298.18</v>
      </c>
      <c r="I1707">
        <v>209</v>
      </c>
      <c r="J1707">
        <v>0</v>
      </c>
      <c r="K1707" t="s">
        <v>29</v>
      </c>
      <c r="L1707">
        <v>96.7</v>
      </c>
      <c r="M1707" t="str">
        <f t="shared" si="105"/>
        <v>High</v>
      </c>
      <c r="N1707" s="1">
        <v>45832</v>
      </c>
      <c r="O1707" s="1" t="str">
        <f>IF(YEAR(Table1[[#This Row],[customer_since]])&gt;=2023, "New",IF(YEAR(Table1[[#This Row],[customer_since]])&gt;=2021, "Medium", "Long term"))</f>
        <v>New</v>
      </c>
      <c r="P1707">
        <v>34</v>
      </c>
      <c r="Q1707" t="str">
        <f t="shared" si="106"/>
        <v>Medium</v>
      </c>
      <c r="R1707">
        <v>0.24</v>
      </c>
      <c r="S1707" t="str">
        <f t="shared" si="107"/>
        <v>Medium</v>
      </c>
    </row>
    <row r="1708" spans="1:19" x14ac:dyDescent="0.35">
      <c r="A1708" t="s">
        <v>2885</v>
      </c>
      <c r="B1708">
        <v>46</v>
      </c>
      <c r="C1708" t="str">
        <f t="shared" si="104"/>
        <v>46-55</v>
      </c>
      <c r="D1708" t="s">
        <v>14</v>
      </c>
      <c r="E1708" t="s">
        <v>26</v>
      </c>
      <c r="F1708">
        <v>52.17</v>
      </c>
      <c r="G1708">
        <v>10</v>
      </c>
      <c r="H1708">
        <f>Table1[[#This Row],[total_orders]]*Table1[[#This Row],[avg_order_value]]</f>
        <v>521.70000000000005</v>
      </c>
      <c r="I1708">
        <v>111</v>
      </c>
      <c r="J1708">
        <v>0</v>
      </c>
      <c r="K1708" t="s">
        <v>29</v>
      </c>
      <c r="L1708">
        <v>36.4</v>
      </c>
      <c r="M1708" t="str">
        <f t="shared" si="105"/>
        <v>Medium</v>
      </c>
      <c r="N1708" s="1">
        <v>45085</v>
      </c>
      <c r="O1708" s="1" t="str">
        <f>IF(YEAR(Table1[[#This Row],[customer_since]])&gt;=2023, "New",IF(YEAR(Table1[[#This Row],[customer_since]])&gt;=2021, "Medium", "Long term"))</f>
        <v>New</v>
      </c>
      <c r="P1708">
        <v>6</v>
      </c>
      <c r="Q1708" t="str">
        <f t="shared" si="106"/>
        <v>Low</v>
      </c>
      <c r="R1708">
        <v>0.01</v>
      </c>
      <c r="S1708" t="str">
        <f t="shared" si="107"/>
        <v>Low</v>
      </c>
    </row>
    <row r="1709" spans="1:19" x14ac:dyDescent="0.35">
      <c r="A1709" t="s">
        <v>2653</v>
      </c>
      <c r="B1709">
        <v>77</v>
      </c>
      <c r="C1709" t="str">
        <f t="shared" si="104"/>
        <v>66-69</v>
      </c>
      <c r="D1709" t="s">
        <v>21</v>
      </c>
      <c r="E1709" t="s">
        <v>15</v>
      </c>
      <c r="F1709">
        <v>73.47</v>
      </c>
      <c r="G1709">
        <v>13</v>
      </c>
      <c r="H1709">
        <f>Table1[[#This Row],[total_orders]]*Table1[[#This Row],[avg_order_value]]</f>
        <v>955.11</v>
      </c>
      <c r="I1709">
        <v>51</v>
      </c>
      <c r="J1709">
        <v>0</v>
      </c>
      <c r="K1709" t="s">
        <v>29</v>
      </c>
      <c r="L1709">
        <v>29.8</v>
      </c>
      <c r="M1709" t="str">
        <f t="shared" si="105"/>
        <v>Medium</v>
      </c>
      <c r="N1709" s="1">
        <v>45793</v>
      </c>
      <c r="O1709" s="1" t="str">
        <f>IF(YEAR(Table1[[#This Row],[customer_since]])&gt;=2023, "New",IF(YEAR(Table1[[#This Row],[customer_since]])&gt;=2021, "Medium", "Long term"))</f>
        <v>New</v>
      </c>
      <c r="P1709">
        <v>35</v>
      </c>
      <c r="Q1709" t="str">
        <f t="shared" si="106"/>
        <v>Medium</v>
      </c>
      <c r="R1709">
        <v>0.42</v>
      </c>
      <c r="S1709" t="str">
        <f t="shared" si="107"/>
        <v>Medium</v>
      </c>
    </row>
    <row r="1710" spans="1:19" x14ac:dyDescent="0.35">
      <c r="A1710" t="s">
        <v>2653</v>
      </c>
      <c r="B1710">
        <v>53</v>
      </c>
      <c r="C1710" t="str">
        <f t="shared" si="104"/>
        <v>46-55</v>
      </c>
      <c r="D1710" t="s">
        <v>21</v>
      </c>
      <c r="E1710" t="s">
        <v>22</v>
      </c>
      <c r="F1710">
        <v>62.31</v>
      </c>
      <c r="G1710">
        <v>15</v>
      </c>
      <c r="H1710">
        <f>Table1[[#This Row],[total_orders]]*Table1[[#This Row],[avg_order_value]]</f>
        <v>934.65000000000009</v>
      </c>
      <c r="I1710">
        <v>308</v>
      </c>
      <c r="J1710">
        <v>0</v>
      </c>
      <c r="K1710" t="s">
        <v>29</v>
      </c>
      <c r="L1710">
        <v>34.9</v>
      </c>
      <c r="M1710" t="str">
        <f t="shared" si="105"/>
        <v>Medium</v>
      </c>
      <c r="N1710" s="1">
        <v>45818</v>
      </c>
      <c r="O1710" s="1" t="str">
        <f>IF(YEAR(Table1[[#This Row],[customer_since]])&gt;=2023, "New",IF(YEAR(Table1[[#This Row],[customer_since]])&gt;=2021, "Medium", "Long term"))</f>
        <v>New</v>
      </c>
      <c r="P1710">
        <v>4</v>
      </c>
      <c r="Q1710" t="str">
        <f t="shared" si="106"/>
        <v>Low</v>
      </c>
      <c r="R1710">
        <v>0.31</v>
      </c>
      <c r="S1710" t="str">
        <f t="shared" si="107"/>
        <v>Medium</v>
      </c>
    </row>
    <row r="1711" spans="1:19" x14ac:dyDescent="0.35">
      <c r="A1711" t="s">
        <v>1464</v>
      </c>
      <c r="B1711">
        <v>78</v>
      </c>
      <c r="C1711" t="str">
        <f t="shared" si="104"/>
        <v>66-69</v>
      </c>
      <c r="D1711" t="s">
        <v>14</v>
      </c>
      <c r="E1711" t="s">
        <v>37</v>
      </c>
      <c r="F1711">
        <v>78.290000000000006</v>
      </c>
      <c r="G1711">
        <v>5</v>
      </c>
      <c r="H1711">
        <f>Table1[[#This Row],[total_orders]]*Table1[[#This Row],[avg_order_value]]</f>
        <v>391.45000000000005</v>
      </c>
      <c r="I1711">
        <v>306</v>
      </c>
      <c r="J1711">
        <v>0</v>
      </c>
      <c r="K1711" t="s">
        <v>40</v>
      </c>
      <c r="L1711">
        <v>84.2</v>
      </c>
      <c r="M1711" t="str">
        <f t="shared" si="105"/>
        <v>High</v>
      </c>
      <c r="N1711" s="1">
        <v>45275</v>
      </c>
      <c r="O1711" s="1" t="str">
        <f>IF(YEAR(Table1[[#This Row],[customer_since]])&gt;=2023, "New",IF(YEAR(Table1[[#This Row],[customer_since]])&gt;=2021, "Medium", "Long term"))</f>
        <v>New</v>
      </c>
      <c r="P1711">
        <v>31</v>
      </c>
      <c r="Q1711" t="str">
        <f t="shared" si="106"/>
        <v>Low</v>
      </c>
      <c r="R1711">
        <v>0.15</v>
      </c>
      <c r="S1711" t="str">
        <f t="shared" si="107"/>
        <v>Low</v>
      </c>
    </row>
    <row r="1712" spans="1:19" x14ac:dyDescent="0.35">
      <c r="A1712" t="s">
        <v>1464</v>
      </c>
      <c r="B1712">
        <v>66</v>
      </c>
      <c r="C1712" t="str">
        <f t="shared" si="104"/>
        <v>66-69</v>
      </c>
      <c r="D1712" t="s">
        <v>21</v>
      </c>
      <c r="E1712" t="s">
        <v>35</v>
      </c>
      <c r="F1712">
        <v>120.46</v>
      </c>
      <c r="G1712">
        <v>5</v>
      </c>
      <c r="H1712">
        <f>Table1[[#This Row],[total_orders]]*Table1[[#This Row],[avg_order_value]]</f>
        <v>602.29999999999995</v>
      </c>
      <c r="I1712">
        <v>252</v>
      </c>
      <c r="J1712">
        <v>0</v>
      </c>
      <c r="K1712" t="s">
        <v>40</v>
      </c>
      <c r="L1712">
        <v>22.4</v>
      </c>
      <c r="M1712" t="str">
        <f t="shared" si="105"/>
        <v>Medium</v>
      </c>
      <c r="N1712" s="1">
        <v>44030</v>
      </c>
      <c r="O1712" s="1" t="str">
        <f>IF(YEAR(Table1[[#This Row],[customer_since]])&gt;=2023, "New",IF(YEAR(Table1[[#This Row],[customer_since]])&gt;=2021, "Medium", "Long term"))</f>
        <v>Long term</v>
      </c>
      <c r="P1712">
        <v>84</v>
      </c>
      <c r="Q1712" t="str">
        <f t="shared" si="106"/>
        <v>High</v>
      </c>
      <c r="R1712">
        <v>0.44</v>
      </c>
      <c r="S1712" t="str">
        <f t="shared" si="107"/>
        <v>Medium</v>
      </c>
    </row>
    <row r="1713" spans="1:19" x14ac:dyDescent="0.35">
      <c r="A1713" t="s">
        <v>1654</v>
      </c>
      <c r="B1713">
        <v>73</v>
      </c>
      <c r="C1713" t="str">
        <f t="shared" si="104"/>
        <v>66-69</v>
      </c>
      <c r="D1713" t="s">
        <v>21</v>
      </c>
      <c r="E1713" t="s">
        <v>26</v>
      </c>
      <c r="G1713">
        <v>12</v>
      </c>
      <c r="H1713">
        <f>Table1[[#This Row],[total_orders]]*Table1[[#This Row],[avg_order_value]]</f>
        <v>0</v>
      </c>
      <c r="I1713">
        <v>40</v>
      </c>
      <c r="J1713">
        <v>1</v>
      </c>
      <c r="K1713" t="s">
        <v>19</v>
      </c>
      <c r="L1713">
        <v>75.099999999999994</v>
      </c>
      <c r="M1713" t="str">
        <f t="shared" si="105"/>
        <v>High</v>
      </c>
      <c r="N1713" s="1">
        <v>44333</v>
      </c>
      <c r="O1713" s="1" t="str">
        <f>IF(YEAR(Table1[[#This Row],[customer_since]])&gt;=2023, "New",IF(YEAR(Table1[[#This Row],[customer_since]])&gt;=2021, "Medium", "Long term"))</f>
        <v>Medium</v>
      </c>
      <c r="P1713">
        <v>7</v>
      </c>
      <c r="Q1713" t="str">
        <f t="shared" si="106"/>
        <v>Low</v>
      </c>
      <c r="R1713">
        <v>0.35</v>
      </c>
      <c r="S1713" t="str">
        <f t="shared" si="107"/>
        <v>Medium</v>
      </c>
    </row>
    <row r="1714" spans="1:19" x14ac:dyDescent="0.35">
      <c r="A1714" t="s">
        <v>1654</v>
      </c>
      <c r="B1714">
        <v>59</v>
      </c>
      <c r="C1714" t="str">
        <f t="shared" si="104"/>
        <v>55-65</v>
      </c>
      <c r="D1714" t="s">
        <v>14</v>
      </c>
      <c r="E1714" t="s">
        <v>15</v>
      </c>
      <c r="F1714">
        <v>29.76</v>
      </c>
      <c r="G1714">
        <v>9</v>
      </c>
      <c r="H1714">
        <f>Table1[[#This Row],[total_orders]]*Table1[[#This Row],[avg_order_value]]</f>
        <v>267.84000000000003</v>
      </c>
      <c r="I1714">
        <v>319</v>
      </c>
      <c r="J1714">
        <v>0</v>
      </c>
      <c r="K1714" t="s">
        <v>40</v>
      </c>
      <c r="L1714">
        <v>78.2</v>
      </c>
      <c r="M1714" t="str">
        <f t="shared" si="105"/>
        <v>High</v>
      </c>
      <c r="N1714" s="1">
        <v>44385</v>
      </c>
      <c r="O1714" s="1" t="str">
        <f>IF(YEAR(Table1[[#This Row],[customer_since]])&gt;=2023, "New",IF(YEAR(Table1[[#This Row],[customer_since]])&gt;=2021, "Medium", "Long term"))</f>
        <v>Medium</v>
      </c>
      <c r="P1714">
        <v>47</v>
      </c>
      <c r="Q1714" t="str">
        <f t="shared" si="106"/>
        <v>Medium</v>
      </c>
      <c r="R1714">
        <v>0.18</v>
      </c>
      <c r="S1714" t="str">
        <f t="shared" si="107"/>
        <v>Low</v>
      </c>
    </row>
    <row r="1715" spans="1:19" x14ac:dyDescent="0.35">
      <c r="A1715" t="s">
        <v>744</v>
      </c>
      <c r="B1715">
        <v>46</v>
      </c>
      <c r="C1715" t="str">
        <f t="shared" si="104"/>
        <v>46-55</v>
      </c>
      <c r="D1715" t="s">
        <v>14</v>
      </c>
      <c r="E1715" t="s">
        <v>28</v>
      </c>
      <c r="F1715">
        <v>132.37</v>
      </c>
      <c r="G1715">
        <v>10</v>
      </c>
      <c r="H1715">
        <f>Table1[[#This Row],[total_orders]]*Table1[[#This Row],[avg_order_value]]</f>
        <v>1323.7</v>
      </c>
      <c r="I1715">
        <v>93</v>
      </c>
      <c r="J1715">
        <v>1</v>
      </c>
      <c r="K1715" t="s">
        <v>19</v>
      </c>
      <c r="L1715">
        <v>17.5</v>
      </c>
      <c r="M1715" t="str">
        <f t="shared" si="105"/>
        <v>Low</v>
      </c>
      <c r="N1715" s="1">
        <v>45816</v>
      </c>
      <c r="O1715" s="1" t="str">
        <f>IF(YEAR(Table1[[#This Row],[customer_since]])&gt;=2023, "New",IF(YEAR(Table1[[#This Row],[customer_since]])&gt;=2021, "Medium", "Long term"))</f>
        <v>New</v>
      </c>
      <c r="P1715">
        <v>36</v>
      </c>
      <c r="Q1715" t="str">
        <f t="shared" si="106"/>
        <v>Medium</v>
      </c>
      <c r="R1715">
        <v>0.24</v>
      </c>
      <c r="S1715" t="str">
        <f t="shared" si="107"/>
        <v>Medium</v>
      </c>
    </row>
    <row r="1716" spans="1:19" x14ac:dyDescent="0.35">
      <c r="A1716" t="s">
        <v>3452</v>
      </c>
      <c r="B1716">
        <v>19</v>
      </c>
      <c r="C1716" t="str">
        <f t="shared" si="104"/>
        <v>18-25</v>
      </c>
      <c r="D1716" t="s">
        <v>21</v>
      </c>
      <c r="E1716" t="s">
        <v>26</v>
      </c>
      <c r="F1716">
        <v>108.02</v>
      </c>
      <c r="G1716">
        <v>9</v>
      </c>
      <c r="H1716">
        <f>Table1[[#This Row],[total_orders]]*Table1[[#This Row],[avg_order_value]]</f>
        <v>972.18</v>
      </c>
      <c r="I1716">
        <v>270</v>
      </c>
      <c r="J1716">
        <v>0</v>
      </c>
      <c r="K1716" t="s">
        <v>29</v>
      </c>
      <c r="L1716">
        <v>91.4</v>
      </c>
      <c r="M1716" t="str">
        <f t="shared" si="105"/>
        <v>High</v>
      </c>
      <c r="N1716" s="1">
        <v>45349</v>
      </c>
      <c r="O1716" s="1" t="str">
        <f>IF(YEAR(Table1[[#This Row],[customer_since]])&gt;=2023, "New",IF(YEAR(Table1[[#This Row],[customer_since]])&gt;=2021, "Medium", "Long term"))</f>
        <v>New</v>
      </c>
      <c r="P1716">
        <v>9</v>
      </c>
      <c r="Q1716" t="str">
        <f t="shared" si="106"/>
        <v>Low</v>
      </c>
      <c r="R1716">
        <v>0.03</v>
      </c>
      <c r="S1716" t="str">
        <f t="shared" si="107"/>
        <v>Low</v>
      </c>
    </row>
    <row r="1717" spans="1:19" x14ac:dyDescent="0.35">
      <c r="A1717" t="s">
        <v>1304</v>
      </c>
      <c r="B1717">
        <v>27</v>
      </c>
      <c r="C1717" t="str">
        <f t="shared" si="104"/>
        <v>26-35</v>
      </c>
      <c r="D1717" t="s">
        <v>14</v>
      </c>
      <c r="E1717" t="s">
        <v>52</v>
      </c>
      <c r="F1717">
        <v>124.32</v>
      </c>
      <c r="G1717">
        <v>6</v>
      </c>
      <c r="H1717">
        <f>Table1[[#This Row],[total_orders]]*Table1[[#This Row],[avg_order_value]]</f>
        <v>745.92</v>
      </c>
      <c r="I1717">
        <v>305</v>
      </c>
      <c r="J1717">
        <v>0</v>
      </c>
      <c r="K1717" t="s">
        <v>40</v>
      </c>
      <c r="L1717">
        <v>73.400000000000006</v>
      </c>
      <c r="M1717" t="str">
        <f t="shared" si="105"/>
        <v>High</v>
      </c>
      <c r="N1717" s="1">
        <v>45019</v>
      </c>
      <c r="O1717" s="1" t="str">
        <f>IF(YEAR(Table1[[#This Row],[customer_since]])&gt;=2023, "New",IF(YEAR(Table1[[#This Row],[customer_since]])&gt;=2021, "Medium", "Long term"))</f>
        <v>New</v>
      </c>
      <c r="P1717">
        <v>5</v>
      </c>
      <c r="Q1717" t="str">
        <f t="shared" si="106"/>
        <v>Low</v>
      </c>
      <c r="R1717">
        <v>0.37</v>
      </c>
      <c r="S1717" t="str">
        <f t="shared" si="107"/>
        <v>Medium</v>
      </c>
    </row>
    <row r="1718" spans="1:19" x14ac:dyDescent="0.35">
      <c r="A1718" t="s">
        <v>1304</v>
      </c>
      <c r="B1718">
        <v>60</v>
      </c>
      <c r="C1718" t="str">
        <f t="shared" si="104"/>
        <v>55-65</v>
      </c>
      <c r="D1718" t="s">
        <v>21</v>
      </c>
      <c r="E1718" t="s">
        <v>35</v>
      </c>
      <c r="F1718">
        <v>44.13</v>
      </c>
      <c r="G1718">
        <v>8</v>
      </c>
      <c r="H1718">
        <f>Table1[[#This Row],[total_orders]]*Table1[[#This Row],[avg_order_value]]</f>
        <v>353.04</v>
      </c>
      <c r="I1718">
        <v>348</v>
      </c>
      <c r="J1718">
        <v>0</v>
      </c>
      <c r="K1718" t="s">
        <v>23</v>
      </c>
      <c r="L1718">
        <v>41.5</v>
      </c>
      <c r="M1718" t="str">
        <f t="shared" si="105"/>
        <v>Medium</v>
      </c>
      <c r="N1718" s="1">
        <v>44385</v>
      </c>
      <c r="O1718" s="1" t="str">
        <f>IF(YEAR(Table1[[#This Row],[customer_since]])&gt;=2023, "New",IF(YEAR(Table1[[#This Row],[customer_since]])&gt;=2021, "Medium", "Long term"))</f>
        <v>Medium</v>
      </c>
      <c r="P1718">
        <v>93</v>
      </c>
      <c r="Q1718" t="str">
        <f t="shared" si="106"/>
        <v>High</v>
      </c>
      <c r="R1718">
        <v>0.2</v>
      </c>
      <c r="S1718" t="str">
        <f t="shared" si="107"/>
        <v>Low</v>
      </c>
    </row>
    <row r="1719" spans="1:19" x14ac:dyDescent="0.35">
      <c r="A1719" t="s">
        <v>3414</v>
      </c>
      <c r="B1719">
        <v>71</v>
      </c>
      <c r="C1719" t="str">
        <f t="shared" si="104"/>
        <v>66-69</v>
      </c>
      <c r="D1719" t="s">
        <v>21</v>
      </c>
      <c r="E1719" t="s">
        <v>18</v>
      </c>
      <c r="F1719">
        <v>40.270000000000003</v>
      </c>
      <c r="G1719">
        <v>9</v>
      </c>
      <c r="H1719">
        <f>Table1[[#This Row],[total_orders]]*Table1[[#This Row],[avg_order_value]]</f>
        <v>362.43</v>
      </c>
      <c r="I1719">
        <v>85</v>
      </c>
      <c r="J1719">
        <v>0</v>
      </c>
      <c r="K1719" t="s">
        <v>40</v>
      </c>
      <c r="L1719">
        <v>94.1</v>
      </c>
      <c r="M1719" t="str">
        <f t="shared" si="105"/>
        <v>High</v>
      </c>
      <c r="N1719" s="1">
        <v>45639</v>
      </c>
      <c r="O1719" s="1" t="str">
        <f>IF(YEAR(Table1[[#This Row],[customer_since]])&gt;=2023, "New",IF(YEAR(Table1[[#This Row],[customer_since]])&gt;=2021, "Medium", "Long term"))</f>
        <v>New</v>
      </c>
      <c r="P1719">
        <v>13</v>
      </c>
      <c r="Q1719" t="str">
        <f t="shared" si="106"/>
        <v>Low</v>
      </c>
      <c r="R1719">
        <v>0.05</v>
      </c>
      <c r="S1719" t="str">
        <f t="shared" si="107"/>
        <v>Low</v>
      </c>
    </row>
    <row r="1720" spans="1:19" x14ac:dyDescent="0.35">
      <c r="A1720" t="s">
        <v>3414</v>
      </c>
      <c r="B1720">
        <v>35</v>
      </c>
      <c r="C1720" t="str">
        <f t="shared" si="104"/>
        <v>26-35</v>
      </c>
      <c r="D1720" t="s">
        <v>14</v>
      </c>
      <c r="E1720" t="s">
        <v>44</v>
      </c>
      <c r="F1720">
        <v>157.13999999999999</v>
      </c>
      <c r="G1720">
        <v>10</v>
      </c>
      <c r="H1720">
        <f>Table1[[#This Row],[total_orders]]*Table1[[#This Row],[avg_order_value]]</f>
        <v>1571.3999999999999</v>
      </c>
      <c r="I1720">
        <v>355</v>
      </c>
      <c r="J1720">
        <v>0</v>
      </c>
      <c r="K1720" t="s">
        <v>29</v>
      </c>
      <c r="L1720">
        <v>90</v>
      </c>
      <c r="M1720" t="str">
        <f t="shared" si="105"/>
        <v>High</v>
      </c>
      <c r="N1720" s="1">
        <v>44528</v>
      </c>
      <c r="O1720" s="1" t="str">
        <f>IF(YEAR(Table1[[#This Row],[customer_since]])&gt;=2023, "New",IF(YEAR(Table1[[#This Row],[customer_since]])&gt;=2021, "Medium", "Long term"))</f>
        <v>Medium</v>
      </c>
      <c r="P1720">
        <v>24</v>
      </c>
      <c r="Q1720" t="str">
        <f t="shared" si="106"/>
        <v>Low</v>
      </c>
      <c r="R1720">
        <v>0.27</v>
      </c>
      <c r="S1720" t="str">
        <f t="shared" si="107"/>
        <v>Medium</v>
      </c>
    </row>
    <row r="1721" spans="1:19" x14ac:dyDescent="0.35">
      <c r="A1721" t="s">
        <v>1598</v>
      </c>
      <c r="B1721">
        <v>76</v>
      </c>
      <c r="C1721" t="str">
        <f t="shared" si="104"/>
        <v>66-69</v>
      </c>
      <c r="D1721" t="s">
        <v>21</v>
      </c>
      <c r="E1721" t="s">
        <v>35</v>
      </c>
      <c r="F1721">
        <v>158.47</v>
      </c>
      <c r="G1721">
        <v>11</v>
      </c>
      <c r="H1721">
        <f>Table1[[#This Row],[total_orders]]*Table1[[#This Row],[avg_order_value]]</f>
        <v>1743.17</v>
      </c>
      <c r="I1721">
        <v>185</v>
      </c>
      <c r="J1721">
        <v>0</v>
      </c>
      <c r="K1721" t="s">
        <v>40</v>
      </c>
      <c r="L1721">
        <v>79</v>
      </c>
      <c r="M1721" t="str">
        <f t="shared" si="105"/>
        <v>High</v>
      </c>
      <c r="N1721" s="1">
        <v>44036</v>
      </c>
      <c r="O1721" s="1" t="str">
        <f>IF(YEAR(Table1[[#This Row],[customer_since]])&gt;=2023, "New",IF(YEAR(Table1[[#This Row],[customer_since]])&gt;=2021, "Medium", "Long term"))</f>
        <v>Long term</v>
      </c>
      <c r="P1721">
        <v>93</v>
      </c>
      <c r="Q1721" t="str">
        <f t="shared" si="106"/>
        <v>High</v>
      </c>
      <c r="R1721">
        <v>0.36</v>
      </c>
      <c r="S1721" t="str">
        <f t="shared" si="107"/>
        <v>Medium</v>
      </c>
    </row>
    <row r="1722" spans="1:19" x14ac:dyDescent="0.35">
      <c r="A1722" t="s">
        <v>122</v>
      </c>
      <c r="B1722">
        <v>69</v>
      </c>
      <c r="C1722" t="str">
        <f t="shared" si="104"/>
        <v>66-69</v>
      </c>
      <c r="D1722" t="s">
        <v>14</v>
      </c>
      <c r="E1722" t="s">
        <v>35</v>
      </c>
      <c r="F1722">
        <v>19.7</v>
      </c>
      <c r="G1722">
        <v>6</v>
      </c>
      <c r="H1722">
        <f>Table1[[#This Row],[total_orders]]*Table1[[#This Row],[avg_order_value]]</f>
        <v>118.19999999999999</v>
      </c>
      <c r="I1722">
        <v>287</v>
      </c>
      <c r="J1722">
        <v>0</v>
      </c>
      <c r="K1722" t="s">
        <v>29</v>
      </c>
      <c r="L1722">
        <v>24.6</v>
      </c>
      <c r="M1722" t="str">
        <f t="shared" si="105"/>
        <v>Medium</v>
      </c>
      <c r="N1722" s="1">
        <v>45643</v>
      </c>
      <c r="O1722" s="1" t="str">
        <f>IF(YEAR(Table1[[#This Row],[customer_since]])&gt;=2023, "New",IF(YEAR(Table1[[#This Row],[customer_since]])&gt;=2021, "Medium", "Long term"))</f>
        <v>New</v>
      </c>
      <c r="P1722">
        <v>28</v>
      </c>
      <c r="Q1722" t="str">
        <f t="shared" si="106"/>
        <v>Low</v>
      </c>
      <c r="R1722">
        <v>0.12</v>
      </c>
      <c r="S1722" t="str">
        <f t="shared" si="107"/>
        <v>Low</v>
      </c>
    </row>
    <row r="1723" spans="1:19" x14ac:dyDescent="0.35">
      <c r="A1723" t="s">
        <v>3178</v>
      </c>
      <c r="B1723">
        <v>44</v>
      </c>
      <c r="C1723" t="str">
        <f t="shared" si="104"/>
        <v>36-45</v>
      </c>
      <c r="D1723" t="s">
        <v>21</v>
      </c>
      <c r="E1723" t="s">
        <v>15</v>
      </c>
      <c r="F1723">
        <v>99.67</v>
      </c>
      <c r="G1723">
        <v>12</v>
      </c>
      <c r="H1723">
        <f>Table1[[#This Row],[total_orders]]*Table1[[#This Row],[avg_order_value]]</f>
        <v>1196.04</v>
      </c>
      <c r="I1723">
        <v>153</v>
      </c>
      <c r="J1723">
        <v>0</v>
      </c>
      <c r="K1723" t="s">
        <v>16</v>
      </c>
      <c r="L1723">
        <v>96.5</v>
      </c>
      <c r="M1723" t="str">
        <f t="shared" si="105"/>
        <v>High</v>
      </c>
      <c r="N1723" s="1">
        <v>44017</v>
      </c>
      <c r="O1723" s="1" t="str">
        <f>IF(YEAR(Table1[[#This Row],[customer_since]])&gt;=2023, "New",IF(YEAR(Table1[[#This Row],[customer_since]])&gt;=2021, "Medium", "Long term"))</f>
        <v>Long term</v>
      </c>
      <c r="P1723">
        <v>86</v>
      </c>
      <c r="Q1723" t="str">
        <f t="shared" si="106"/>
        <v>High</v>
      </c>
      <c r="R1723">
        <v>0.33</v>
      </c>
      <c r="S1723" t="str">
        <f t="shared" si="107"/>
        <v>Medium</v>
      </c>
    </row>
    <row r="1724" spans="1:19" x14ac:dyDescent="0.35">
      <c r="A1724" t="s">
        <v>125</v>
      </c>
      <c r="B1724">
        <v>34</v>
      </c>
      <c r="C1724" t="str">
        <f t="shared" si="104"/>
        <v>26-35</v>
      </c>
      <c r="D1724" t="s">
        <v>14</v>
      </c>
      <c r="E1724" t="s">
        <v>44</v>
      </c>
      <c r="F1724">
        <v>61.71</v>
      </c>
      <c r="G1724">
        <v>9</v>
      </c>
      <c r="H1724">
        <f>Table1[[#This Row],[total_orders]]*Table1[[#This Row],[avg_order_value]]</f>
        <v>555.39</v>
      </c>
      <c r="I1724">
        <v>332</v>
      </c>
      <c r="J1724">
        <v>0</v>
      </c>
      <c r="K1724" t="s">
        <v>16</v>
      </c>
      <c r="L1724">
        <v>49.6</v>
      </c>
      <c r="M1724" t="str">
        <f t="shared" si="105"/>
        <v>Medium</v>
      </c>
      <c r="N1724" s="1">
        <v>44950</v>
      </c>
      <c r="O1724" s="1" t="str">
        <f>IF(YEAR(Table1[[#This Row],[customer_since]])&gt;=2023, "New",IF(YEAR(Table1[[#This Row],[customer_since]])&gt;=2021, "Medium", "Long term"))</f>
        <v>New</v>
      </c>
      <c r="P1724">
        <v>53</v>
      </c>
      <c r="Q1724" t="str">
        <f t="shared" si="106"/>
        <v>Medium</v>
      </c>
      <c r="R1724">
        <v>0.13</v>
      </c>
      <c r="S1724" t="str">
        <f t="shared" si="107"/>
        <v>Low</v>
      </c>
    </row>
    <row r="1725" spans="1:19" x14ac:dyDescent="0.35">
      <c r="A1725" t="s">
        <v>125</v>
      </c>
      <c r="B1725">
        <v>57</v>
      </c>
      <c r="C1725" t="str">
        <f t="shared" si="104"/>
        <v>55-65</v>
      </c>
      <c r="D1725" t="s">
        <v>14</v>
      </c>
      <c r="E1725" t="s">
        <v>52</v>
      </c>
      <c r="F1725">
        <v>74.599999999999994</v>
      </c>
      <c r="G1725">
        <v>11</v>
      </c>
      <c r="H1725">
        <f>Table1[[#This Row],[total_orders]]*Table1[[#This Row],[avg_order_value]]</f>
        <v>820.59999999999991</v>
      </c>
      <c r="I1725">
        <v>295</v>
      </c>
      <c r="J1725">
        <v>0</v>
      </c>
      <c r="K1725" t="s">
        <v>16</v>
      </c>
      <c r="L1725">
        <v>14.5</v>
      </c>
      <c r="M1725" t="str">
        <f t="shared" si="105"/>
        <v>Low</v>
      </c>
      <c r="N1725" s="1">
        <v>45813</v>
      </c>
      <c r="O1725" s="1" t="str">
        <f>IF(YEAR(Table1[[#This Row],[customer_since]])&gt;=2023, "New",IF(YEAR(Table1[[#This Row],[customer_since]])&gt;=2021, "Medium", "Long term"))</f>
        <v>New</v>
      </c>
      <c r="P1725">
        <v>18</v>
      </c>
      <c r="Q1725" t="str">
        <f t="shared" si="106"/>
        <v>Low</v>
      </c>
      <c r="R1725">
        <v>0.62</v>
      </c>
      <c r="S1725" t="str">
        <f t="shared" si="107"/>
        <v>High</v>
      </c>
    </row>
    <row r="1726" spans="1:19" x14ac:dyDescent="0.35">
      <c r="A1726" t="s">
        <v>249</v>
      </c>
      <c r="B1726">
        <v>51</v>
      </c>
      <c r="C1726" t="str">
        <f t="shared" si="104"/>
        <v>46-55</v>
      </c>
      <c r="D1726" t="s">
        <v>25</v>
      </c>
      <c r="E1726" t="s">
        <v>15</v>
      </c>
      <c r="G1726">
        <v>10</v>
      </c>
      <c r="H1726">
        <f>Table1[[#This Row],[total_orders]]*Table1[[#This Row],[avg_order_value]]</f>
        <v>0</v>
      </c>
      <c r="I1726">
        <v>248</v>
      </c>
      <c r="J1726">
        <v>0</v>
      </c>
      <c r="K1726" t="s">
        <v>23</v>
      </c>
      <c r="L1726">
        <v>32.5</v>
      </c>
      <c r="M1726" t="str">
        <f t="shared" si="105"/>
        <v>Medium</v>
      </c>
      <c r="N1726" s="1">
        <v>45163</v>
      </c>
      <c r="O1726" s="1" t="str">
        <f>IF(YEAR(Table1[[#This Row],[customer_since]])&gt;=2023, "New",IF(YEAR(Table1[[#This Row],[customer_since]])&gt;=2021, "Medium", "Long term"))</f>
        <v>New</v>
      </c>
      <c r="P1726">
        <v>7</v>
      </c>
      <c r="Q1726" t="str">
        <f t="shared" si="106"/>
        <v>Low</v>
      </c>
      <c r="R1726">
        <v>0.35</v>
      </c>
      <c r="S1726" t="str">
        <f t="shared" si="107"/>
        <v>Medium</v>
      </c>
    </row>
    <row r="1727" spans="1:19" x14ac:dyDescent="0.35">
      <c r="A1727" t="s">
        <v>2671</v>
      </c>
      <c r="B1727">
        <v>53</v>
      </c>
      <c r="C1727" t="str">
        <f t="shared" si="104"/>
        <v>46-55</v>
      </c>
      <c r="D1727" t="s">
        <v>21</v>
      </c>
      <c r="E1727" t="s">
        <v>37</v>
      </c>
      <c r="F1727">
        <v>140.68</v>
      </c>
      <c r="G1727">
        <v>8</v>
      </c>
      <c r="H1727">
        <f>Table1[[#This Row],[total_orders]]*Table1[[#This Row],[avg_order_value]]</f>
        <v>1125.44</v>
      </c>
      <c r="I1727">
        <v>222</v>
      </c>
      <c r="J1727">
        <v>0</v>
      </c>
      <c r="K1727" t="s">
        <v>19</v>
      </c>
      <c r="L1727">
        <v>14.8</v>
      </c>
      <c r="M1727" t="str">
        <f t="shared" si="105"/>
        <v>Low</v>
      </c>
      <c r="N1727" s="1">
        <v>45718</v>
      </c>
      <c r="O1727" s="1" t="str">
        <f>IF(YEAR(Table1[[#This Row],[customer_since]])&gt;=2023, "New",IF(YEAR(Table1[[#This Row],[customer_since]])&gt;=2021, "Medium", "Long term"))</f>
        <v>New</v>
      </c>
      <c r="P1727">
        <v>83</v>
      </c>
      <c r="Q1727" t="str">
        <f t="shared" si="106"/>
        <v>High</v>
      </c>
      <c r="R1727">
        <v>0.18</v>
      </c>
      <c r="S1727" t="str">
        <f t="shared" si="107"/>
        <v>Low</v>
      </c>
    </row>
    <row r="1728" spans="1:19" x14ac:dyDescent="0.35">
      <c r="A1728" t="s">
        <v>2671</v>
      </c>
      <c r="B1728">
        <v>47</v>
      </c>
      <c r="C1728" t="str">
        <f t="shared" si="104"/>
        <v>46-55</v>
      </c>
      <c r="D1728" t="s">
        <v>21</v>
      </c>
      <c r="E1728" t="s">
        <v>28</v>
      </c>
      <c r="F1728">
        <v>90.69</v>
      </c>
      <c r="G1728">
        <v>10</v>
      </c>
      <c r="H1728">
        <f>Table1[[#This Row],[total_orders]]*Table1[[#This Row],[avg_order_value]]</f>
        <v>906.9</v>
      </c>
      <c r="I1728">
        <v>143</v>
      </c>
      <c r="J1728">
        <v>0</v>
      </c>
      <c r="K1728" t="s">
        <v>40</v>
      </c>
      <c r="L1728">
        <v>77.900000000000006</v>
      </c>
      <c r="M1728" t="str">
        <f t="shared" si="105"/>
        <v>High</v>
      </c>
      <c r="N1728" s="1">
        <v>44646</v>
      </c>
      <c r="O1728" s="1" t="str">
        <f>IF(YEAR(Table1[[#This Row],[customer_since]])&gt;=2023, "New",IF(YEAR(Table1[[#This Row],[customer_since]])&gt;=2021, "Medium", "Long term"))</f>
        <v>Medium</v>
      </c>
      <c r="P1728">
        <v>60</v>
      </c>
      <c r="Q1728" t="str">
        <f t="shared" si="106"/>
        <v>Medium</v>
      </c>
      <c r="R1728">
        <v>0.39</v>
      </c>
      <c r="S1728" t="str">
        <f t="shared" si="107"/>
        <v>Medium</v>
      </c>
    </row>
    <row r="1729" spans="1:19" x14ac:dyDescent="0.35">
      <c r="A1729" t="s">
        <v>2204</v>
      </c>
      <c r="B1729">
        <v>66</v>
      </c>
      <c r="C1729" t="str">
        <f t="shared" si="104"/>
        <v>66-69</v>
      </c>
      <c r="D1729" t="s">
        <v>14</v>
      </c>
      <c r="E1729" t="s">
        <v>22</v>
      </c>
      <c r="F1729">
        <v>124.96</v>
      </c>
      <c r="G1729">
        <v>11</v>
      </c>
      <c r="H1729">
        <f>Table1[[#This Row],[total_orders]]*Table1[[#This Row],[avg_order_value]]</f>
        <v>1374.56</v>
      </c>
      <c r="I1729">
        <v>133</v>
      </c>
      <c r="J1729">
        <v>0</v>
      </c>
      <c r="K1729" t="s">
        <v>29</v>
      </c>
      <c r="L1729">
        <v>72.8</v>
      </c>
      <c r="M1729" t="str">
        <f t="shared" si="105"/>
        <v>High</v>
      </c>
      <c r="N1729" s="1">
        <v>44751</v>
      </c>
      <c r="O1729" s="1" t="str">
        <f>IF(YEAR(Table1[[#This Row],[customer_since]])&gt;=2023, "New",IF(YEAR(Table1[[#This Row],[customer_since]])&gt;=2021, "Medium", "Long term"))</f>
        <v>Medium</v>
      </c>
      <c r="P1729">
        <v>72</v>
      </c>
      <c r="Q1729" t="str">
        <f t="shared" si="106"/>
        <v>High</v>
      </c>
      <c r="R1729">
        <v>0.35</v>
      </c>
      <c r="S1729" t="str">
        <f t="shared" si="107"/>
        <v>Medium</v>
      </c>
    </row>
    <row r="1730" spans="1:19" x14ac:dyDescent="0.35">
      <c r="A1730" t="s">
        <v>3250</v>
      </c>
      <c r="B1730">
        <v>32</v>
      </c>
      <c r="C1730" t="str">
        <f t="shared" ref="C1730:C1793" si="108">IF(B1730&lt;=25,"18-25",IF(B1730&lt;=35,"26-35",IF(B1730&lt;=45,"36-45",IF(B1730&lt;=55,"46-55",IF(B1730&lt;=65,"55-65","66-69")))))</f>
        <v>26-35</v>
      </c>
      <c r="D1730" t="s">
        <v>14</v>
      </c>
      <c r="E1730" t="s">
        <v>44</v>
      </c>
      <c r="F1730">
        <v>177.14</v>
      </c>
      <c r="G1730">
        <v>8</v>
      </c>
      <c r="H1730">
        <f>Table1[[#This Row],[total_orders]]*Table1[[#This Row],[avg_order_value]]</f>
        <v>1417.12</v>
      </c>
      <c r="I1730">
        <v>27</v>
      </c>
      <c r="J1730">
        <v>1</v>
      </c>
      <c r="K1730" t="s">
        <v>19</v>
      </c>
      <c r="L1730">
        <v>18.100000000000001</v>
      </c>
      <c r="M1730" t="str">
        <f t="shared" ref="M1730:M1793" si="109">IF(L1730&lt;=20,"Low",IF(L1730&lt;=50,"Medium","High"))</f>
        <v>Low</v>
      </c>
      <c r="N1730" s="1">
        <v>44234</v>
      </c>
      <c r="O1730" s="1" t="str">
        <f>IF(YEAR(Table1[[#This Row],[customer_since]])&gt;=2023, "New",IF(YEAR(Table1[[#This Row],[customer_since]])&gt;=2021, "Medium", "Long term"))</f>
        <v>Medium</v>
      </c>
      <c r="P1730">
        <v>20</v>
      </c>
      <c r="Q1730" t="str">
        <f t="shared" ref="Q1730:Q1793" si="110">IF(P1730&lt;=33,"Low",IF(P1730&lt;=66,"Medium","High"))</f>
        <v>Low</v>
      </c>
      <c r="R1730">
        <v>0.2</v>
      </c>
      <c r="S1730" t="str">
        <f t="shared" ref="S1730:S1793" si="111">IF(R1730&lt;=0.2,"Low",IF(R1730&lt;=0.5,"Medium","High"))</f>
        <v>Low</v>
      </c>
    </row>
    <row r="1731" spans="1:19" x14ac:dyDescent="0.35">
      <c r="A1731" t="s">
        <v>1362</v>
      </c>
      <c r="B1731">
        <v>71</v>
      </c>
      <c r="C1731" t="str">
        <f t="shared" si="108"/>
        <v>66-69</v>
      </c>
      <c r="D1731" t="s">
        <v>14</v>
      </c>
      <c r="E1731" t="s">
        <v>22</v>
      </c>
      <c r="F1731">
        <v>92.67</v>
      </c>
      <c r="G1731">
        <v>6</v>
      </c>
      <c r="H1731">
        <f>Table1[[#This Row],[total_orders]]*Table1[[#This Row],[avg_order_value]]</f>
        <v>556.02</v>
      </c>
      <c r="I1731">
        <v>268</v>
      </c>
      <c r="J1731">
        <v>0</v>
      </c>
      <c r="K1731" t="s">
        <v>16</v>
      </c>
      <c r="L1731">
        <v>52.8</v>
      </c>
      <c r="M1731" t="str">
        <f t="shared" si="109"/>
        <v>High</v>
      </c>
      <c r="N1731" s="1">
        <v>45484</v>
      </c>
      <c r="O1731" s="1" t="str">
        <f>IF(YEAR(Table1[[#This Row],[customer_since]])&gt;=2023, "New",IF(YEAR(Table1[[#This Row],[customer_since]])&gt;=2021, "Medium", "Long term"))</f>
        <v>New</v>
      </c>
      <c r="P1731">
        <v>28</v>
      </c>
      <c r="Q1731" t="str">
        <f t="shared" si="110"/>
        <v>Low</v>
      </c>
      <c r="R1731">
        <v>0.15</v>
      </c>
      <c r="S1731" t="str">
        <f t="shared" si="111"/>
        <v>Low</v>
      </c>
    </row>
    <row r="1732" spans="1:19" x14ac:dyDescent="0.35">
      <c r="A1732" t="s">
        <v>2359</v>
      </c>
      <c r="B1732">
        <v>52</v>
      </c>
      <c r="C1732" t="str">
        <f t="shared" si="108"/>
        <v>46-55</v>
      </c>
      <c r="D1732" t="s">
        <v>14</v>
      </c>
      <c r="E1732" t="s">
        <v>52</v>
      </c>
      <c r="F1732">
        <v>193.15</v>
      </c>
      <c r="G1732">
        <v>12</v>
      </c>
      <c r="H1732">
        <f>Table1[[#This Row],[total_orders]]*Table1[[#This Row],[avg_order_value]]</f>
        <v>2317.8000000000002</v>
      </c>
      <c r="I1732">
        <v>8</v>
      </c>
      <c r="J1732">
        <v>0</v>
      </c>
      <c r="K1732" t="s">
        <v>16</v>
      </c>
      <c r="L1732">
        <v>23.9</v>
      </c>
      <c r="M1732" t="str">
        <f t="shared" si="109"/>
        <v>Medium</v>
      </c>
      <c r="N1732" s="1">
        <v>45347</v>
      </c>
      <c r="O1732" s="1" t="str">
        <f>IF(YEAR(Table1[[#This Row],[customer_since]])&gt;=2023, "New",IF(YEAR(Table1[[#This Row],[customer_since]])&gt;=2021, "Medium", "Long term"))</f>
        <v>New</v>
      </c>
      <c r="P1732">
        <v>58</v>
      </c>
      <c r="Q1732" t="str">
        <f t="shared" si="110"/>
        <v>Medium</v>
      </c>
      <c r="R1732">
        <v>0.53</v>
      </c>
      <c r="S1732" t="str">
        <f t="shared" si="111"/>
        <v>High</v>
      </c>
    </row>
    <row r="1733" spans="1:19" x14ac:dyDescent="0.35">
      <c r="A1733" t="s">
        <v>3472</v>
      </c>
      <c r="B1733">
        <v>38</v>
      </c>
      <c r="C1733" t="str">
        <f t="shared" si="108"/>
        <v>36-45</v>
      </c>
      <c r="D1733" t="s">
        <v>14</v>
      </c>
      <c r="E1733" t="s">
        <v>15</v>
      </c>
      <c r="F1733">
        <v>86.45</v>
      </c>
      <c r="G1733">
        <v>13</v>
      </c>
      <c r="H1733">
        <f>Table1[[#This Row],[total_orders]]*Table1[[#This Row],[avg_order_value]]</f>
        <v>1123.8500000000001</v>
      </c>
      <c r="I1733">
        <v>322</v>
      </c>
      <c r="J1733">
        <v>0</v>
      </c>
      <c r="K1733" t="s">
        <v>40</v>
      </c>
      <c r="L1733">
        <v>15.1</v>
      </c>
      <c r="M1733" t="str">
        <f t="shared" si="109"/>
        <v>Low</v>
      </c>
      <c r="N1733" s="1">
        <v>44542</v>
      </c>
      <c r="O1733" s="1" t="str">
        <f>IF(YEAR(Table1[[#This Row],[customer_since]])&gt;=2023, "New",IF(YEAR(Table1[[#This Row],[customer_since]])&gt;=2021, "Medium", "Long term"))</f>
        <v>Medium</v>
      </c>
      <c r="P1733">
        <v>45</v>
      </c>
      <c r="Q1733" t="str">
        <f t="shared" si="110"/>
        <v>Medium</v>
      </c>
      <c r="R1733">
        <v>0.52</v>
      </c>
      <c r="S1733" t="str">
        <f t="shared" si="111"/>
        <v>High</v>
      </c>
    </row>
    <row r="1734" spans="1:19" x14ac:dyDescent="0.35">
      <c r="A1734" t="s">
        <v>365</v>
      </c>
      <c r="B1734">
        <v>73</v>
      </c>
      <c r="C1734" t="str">
        <f t="shared" si="108"/>
        <v>66-69</v>
      </c>
      <c r="D1734" t="s">
        <v>21</v>
      </c>
      <c r="E1734" t="s">
        <v>37</v>
      </c>
      <c r="F1734">
        <v>57.87</v>
      </c>
      <c r="G1734">
        <v>14</v>
      </c>
      <c r="H1734">
        <f>Table1[[#This Row],[total_orders]]*Table1[[#This Row],[avg_order_value]]</f>
        <v>810.18</v>
      </c>
      <c r="I1734">
        <v>239</v>
      </c>
      <c r="J1734">
        <v>1</v>
      </c>
      <c r="K1734" t="s">
        <v>29</v>
      </c>
      <c r="L1734">
        <v>44.4</v>
      </c>
      <c r="M1734" t="str">
        <f t="shared" si="109"/>
        <v>Medium</v>
      </c>
      <c r="N1734" s="1">
        <v>44790</v>
      </c>
      <c r="O1734" s="1" t="str">
        <f>IF(YEAR(Table1[[#This Row],[customer_since]])&gt;=2023, "New",IF(YEAR(Table1[[#This Row],[customer_since]])&gt;=2021, "Medium", "Long term"))</f>
        <v>Medium</v>
      </c>
      <c r="P1734">
        <v>65</v>
      </c>
      <c r="Q1734" t="str">
        <f t="shared" si="110"/>
        <v>Medium</v>
      </c>
      <c r="R1734">
        <v>0.09</v>
      </c>
      <c r="S1734" t="str">
        <f t="shared" si="111"/>
        <v>Low</v>
      </c>
    </row>
    <row r="1735" spans="1:19" x14ac:dyDescent="0.35">
      <c r="A1735" t="s">
        <v>365</v>
      </c>
      <c r="B1735">
        <v>78</v>
      </c>
      <c r="C1735" t="str">
        <f t="shared" si="108"/>
        <v>66-69</v>
      </c>
      <c r="D1735" t="s">
        <v>21</v>
      </c>
      <c r="E1735" t="s">
        <v>37</v>
      </c>
      <c r="F1735">
        <v>27.34</v>
      </c>
      <c r="G1735">
        <v>17</v>
      </c>
      <c r="H1735">
        <f>Table1[[#This Row],[total_orders]]*Table1[[#This Row],[avg_order_value]]</f>
        <v>464.78</v>
      </c>
      <c r="I1735">
        <v>358</v>
      </c>
      <c r="J1735">
        <v>0</v>
      </c>
      <c r="K1735" t="s">
        <v>23</v>
      </c>
      <c r="L1735">
        <v>76.099999999999994</v>
      </c>
      <c r="M1735" t="str">
        <f t="shared" si="109"/>
        <v>High</v>
      </c>
      <c r="N1735" s="1">
        <v>44461</v>
      </c>
      <c r="O1735" s="1" t="str">
        <f>IF(YEAR(Table1[[#This Row],[customer_since]])&gt;=2023, "New",IF(YEAR(Table1[[#This Row],[customer_since]])&gt;=2021, "Medium", "Long term"))</f>
        <v>Medium</v>
      </c>
      <c r="P1735">
        <v>26</v>
      </c>
      <c r="Q1735" t="str">
        <f t="shared" si="110"/>
        <v>Low</v>
      </c>
      <c r="R1735">
        <v>0.18</v>
      </c>
      <c r="S1735" t="str">
        <f t="shared" si="111"/>
        <v>Low</v>
      </c>
    </row>
    <row r="1736" spans="1:19" x14ac:dyDescent="0.35">
      <c r="A1736" t="s">
        <v>365</v>
      </c>
      <c r="B1736">
        <v>41</v>
      </c>
      <c r="C1736" t="str">
        <f t="shared" si="108"/>
        <v>36-45</v>
      </c>
      <c r="D1736" t="s">
        <v>14</v>
      </c>
      <c r="E1736" t="s">
        <v>26</v>
      </c>
      <c r="F1736">
        <v>217.6</v>
      </c>
      <c r="G1736">
        <v>9</v>
      </c>
      <c r="H1736">
        <f>Table1[[#This Row],[total_orders]]*Table1[[#This Row],[avg_order_value]]</f>
        <v>1958.3999999999999</v>
      </c>
      <c r="I1736">
        <v>192</v>
      </c>
      <c r="J1736">
        <v>0</v>
      </c>
      <c r="K1736" t="s">
        <v>23</v>
      </c>
      <c r="L1736">
        <v>71.099999999999994</v>
      </c>
      <c r="M1736" t="str">
        <f t="shared" si="109"/>
        <v>High</v>
      </c>
      <c r="N1736" s="1">
        <v>44443</v>
      </c>
      <c r="O1736" s="1" t="str">
        <f>IF(YEAR(Table1[[#This Row],[customer_since]])&gt;=2023, "New",IF(YEAR(Table1[[#This Row],[customer_since]])&gt;=2021, "Medium", "Long term"))</f>
        <v>Medium</v>
      </c>
      <c r="P1736">
        <v>59</v>
      </c>
      <c r="Q1736" t="str">
        <f t="shared" si="110"/>
        <v>Medium</v>
      </c>
      <c r="R1736">
        <v>0.17</v>
      </c>
      <c r="S1736" t="str">
        <f t="shared" si="111"/>
        <v>Low</v>
      </c>
    </row>
    <row r="1737" spans="1:19" x14ac:dyDescent="0.35">
      <c r="A1737" t="s">
        <v>3217</v>
      </c>
      <c r="B1737">
        <v>53</v>
      </c>
      <c r="C1737" t="str">
        <f t="shared" si="108"/>
        <v>46-55</v>
      </c>
      <c r="D1737" t="s">
        <v>14</v>
      </c>
      <c r="E1737" t="s">
        <v>18</v>
      </c>
      <c r="F1737">
        <v>125.63</v>
      </c>
      <c r="G1737">
        <v>12</v>
      </c>
      <c r="H1737">
        <f>Table1[[#This Row],[total_orders]]*Table1[[#This Row],[avg_order_value]]</f>
        <v>1507.56</v>
      </c>
      <c r="I1737">
        <v>311</v>
      </c>
      <c r="J1737">
        <v>0</v>
      </c>
      <c r="K1737" t="s">
        <v>29</v>
      </c>
      <c r="L1737">
        <v>42.3</v>
      </c>
      <c r="M1737" t="str">
        <f t="shared" si="109"/>
        <v>Medium</v>
      </c>
      <c r="N1737" s="1">
        <v>45078</v>
      </c>
      <c r="O1737" s="1" t="str">
        <f>IF(YEAR(Table1[[#This Row],[customer_since]])&gt;=2023, "New",IF(YEAR(Table1[[#This Row],[customer_since]])&gt;=2021, "Medium", "Long term"))</f>
        <v>New</v>
      </c>
      <c r="P1737">
        <v>55</v>
      </c>
      <c r="Q1737" t="str">
        <f t="shared" si="110"/>
        <v>Medium</v>
      </c>
      <c r="R1737">
        <v>0.21</v>
      </c>
      <c r="S1737" t="str">
        <f t="shared" si="111"/>
        <v>Medium</v>
      </c>
    </row>
    <row r="1738" spans="1:19" x14ac:dyDescent="0.35">
      <c r="A1738" t="s">
        <v>2260</v>
      </c>
      <c r="B1738">
        <v>76</v>
      </c>
      <c r="C1738" t="str">
        <f t="shared" si="108"/>
        <v>66-69</v>
      </c>
      <c r="D1738" t="s">
        <v>25</v>
      </c>
      <c r="E1738" t="s">
        <v>52</v>
      </c>
      <c r="F1738">
        <v>126.93</v>
      </c>
      <c r="G1738">
        <v>7</v>
      </c>
      <c r="H1738">
        <f>Table1[[#This Row],[total_orders]]*Table1[[#This Row],[avg_order_value]]</f>
        <v>888.51</v>
      </c>
      <c r="I1738">
        <v>299</v>
      </c>
      <c r="J1738">
        <v>0</v>
      </c>
      <c r="K1738" t="s">
        <v>40</v>
      </c>
      <c r="L1738">
        <v>74.5</v>
      </c>
      <c r="M1738" t="str">
        <f t="shared" si="109"/>
        <v>High</v>
      </c>
      <c r="N1738" s="1">
        <v>44899</v>
      </c>
      <c r="O1738" s="1" t="str">
        <f>IF(YEAR(Table1[[#This Row],[customer_since]])&gt;=2023, "New",IF(YEAR(Table1[[#This Row],[customer_since]])&gt;=2021, "Medium", "Long term"))</f>
        <v>Medium</v>
      </c>
      <c r="P1738">
        <v>22</v>
      </c>
      <c r="Q1738" t="str">
        <f t="shared" si="110"/>
        <v>Low</v>
      </c>
      <c r="R1738">
        <v>0.09</v>
      </c>
      <c r="S1738" t="str">
        <f t="shared" si="111"/>
        <v>Low</v>
      </c>
    </row>
    <row r="1739" spans="1:19" x14ac:dyDescent="0.35">
      <c r="A1739" t="s">
        <v>3132</v>
      </c>
      <c r="B1739">
        <v>58</v>
      </c>
      <c r="C1739" t="str">
        <f t="shared" si="108"/>
        <v>55-65</v>
      </c>
      <c r="D1739" t="s">
        <v>25</v>
      </c>
      <c r="E1739" t="s">
        <v>22</v>
      </c>
      <c r="F1739">
        <v>84.89</v>
      </c>
      <c r="G1739">
        <v>7</v>
      </c>
      <c r="H1739">
        <f>Table1[[#This Row],[total_orders]]*Table1[[#This Row],[avg_order_value]]</f>
        <v>594.23</v>
      </c>
      <c r="I1739">
        <v>12</v>
      </c>
      <c r="J1739">
        <v>0</v>
      </c>
      <c r="K1739" t="s">
        <v>16</v>
      </c>
      <c r="L1739">
        <v>24.7</v>
      </c>
      <c r="M1739" t="str">
        <f t="shared" si="109"/>
        <v>Medium</v>
      </c>
      <c r="N1739" s="1">
        <v>45355</v>
      </c>
      <c r="O1739" s="1" t="str">
        <f>IF(YEAR(Table1[[#This Row],[customer_since]])&gt;=2023, "New",IF(YEAR(Table1[[#This Row],[customer_since]])&gt;=2021, "Medium", "Long term"))</f>
        <v>New</v>
      </c>
      <c r="P1739">
        <v>36</v>
      </c>
      <c r="Q1739" t="str">
        <f t="shared" si="110"/>
        <v>Medium</v>
      </c>
      <c r="R1739">
        <v>0.32</v>
      </c>
      <c r="S1739" t="str">
        <f t="shared" si="111"/>
        <v>Medium</v>
      </c>
    </row>
    <row r="1740" spans="1:19" x14ac:dyDescent="0.35">
      <c r="A1740" t="s">
        <v>3166</v>
      </c>
      <c r="B1740">
        <v>41</v>
      </c>
      <c r="C1740" t="str">
        <f t="shared" si="108"/>
        <v>36-45</v>
      </c>
      <c r="D1740" t="s">
        <v>14</v>
      </c>
      <c r="E1740" t="s">
        <v>37</v>
      </c>
      <c r="F1740">
        <v>94.8</v>
      </c>
      <c r="G1740">
        <v>6</v>
      </c>
      <c r="H1740">
        <f>Table1[[#This Row],[total_orders]]*Table1[[#This Row],[avg_order_value]]</f>
        <v>568.79999999999995</v>
      </c>
      <c r="I1740">
        <v>209</v>
      </c>
      <c r="J1740">
        <v>0</v>
      </c>
      <c r="K1740" t="s">
        <v>29</v>
      </c>
      <c r="L1740">
        <v>14.7</v>
      </c>
      <c r="M1740" t="str">
        <f t="shared" si="109"/>
        <v>Low</v>
      </c>
      <c r="N1740" s="1">
        <v>45259</v>
      </c>
      <c r="O1740" s="1" t="str">
        <f>IF(YEAR(Table1[[#This Row],[customer_since]])&gt;=2023, "New",IF(YEAR(Table1[[#This Row],[customer_since]])&gt;=2021, "Medium", "Long term"))</f>
        <v>New</v>
      </c>
      <c r="P1740">
        <v>1</v>
      </c>
      <c r="Q1740" t="str">
        <f t="shared" si="110"/>
        <v>Low</v>
      </c>
      <c r="R1740">
        <v>0.48</v>
      </c>
      <c r="S1740" t="str">
        <f t="shared" si="111"/>
        <v>Medium</v>
      </c>
    </row>
    <row r="1741" spans="1:19" x14ac:dyDescent="0.35">
      <c r="A1741" t="s">
        <v>2006</v>
      </c>
      <c r="B1741">
        <v>38</v>
      </c>
      <c r="C1741" t="str">
        <f t="shared" si="108"/>
        <v>36-45</v>
      </c>
      <c r="D1741" t="s">
        <v>21</v>
      </c>
      <c r="E1741" t="s">
        <v>28</v>
      </c>
      <c r="F1741">
        <v>44.8</v>
      </c>
      <c r="G1741">
        <v>13</v>
      </c>
      <c r="H1741">
        <f>Table1[[#This Row],[total_orders]]*Table1[[#This Row],[avg_order_value]]</f>
        <v>582.4</v>
      </c>
      <c r="I1741">
        <v>137</v>
      </c>
      <c r="J1741">
        <v>0</v>
      </c>
      <c r="K1741" t="s">
        <v>16</v>
      </c>
      <c r="L1741">
        <v>72.7</v>
      </c>
      <c r="M1741" t="str">
        <f t="shared" si="109"/>
        <v>High</v>
      </c>
      <c r="N1741" s="1">
        <v>44063</v>
      </c>
      <c r="O1741" s="1" t="str">
        <f>IF(YEAR(Table1[[#This Row],[customer_since]])&gt;=2023, "New",IF(YEAR(Table1[[#This Row],[customer_since]])&gt;=2021, "Medium", "Long term"))</f>
        <v>Long term</v>
      </c>
      <c r="P1741">
        <v>85</v>
      </c>
      <c r="Q1741" t="str">
        <f t="shared" si="110"/>
        <v>High</v>
      </c>
      <c r="R1741">
        <v>0.2</v>
      </c>
      <c r="S1741" t="str">
        <f t="shared" si="111"/>
        <v>Low</v>
      </c>
    </row>
    <row r="1742" spans="1:19" x14ac:dyDescent="0.35">
      <c r="A1742" t="s">
        <v>1690</v>
      </c>
      <c r="B1742">
        <v>50</v>
      </c>
      <c r="C1742" t="str">
        <f t="shared" si="108"/>
        <v>46-55</v>
      </c>
      <c r="D1742" t="s">
        <v>25</v>
      </c>
      <c r="E1742" t="s">
        <v>18</v>
      </c>
      <c r="F1742">
        <v>57.06</v>
      </c>
      <c r="G1742">
        <v>12</v>
      </c>
      <c r="H1742">
        <f>Table1[[#This Row],[total_orders]]*Table1[[#This Row],[avg_order_value]]</f>
        <v>684.72</v>
      </c>
      <c r="I1742">
        <v>41</v>
      </c>
      <c r="J1742">
        <v>0</v>
      </c>
      <c r="K1742" t="s">
        <v>40</v>
      </c>
      <c r="L1742">
        <v>71.8</v>
      </c>
      <c r="M1742" t="str">
        <f t="shared" si="109"/>
        <v>High</v>
      </c>
      <c r="N1742" s="1">
        <v>45544</v>
      </c>
      <c r="O1742" s="1" t="str">
        <f>IF(YEAR(Table1[[#This Row],[customer_since]])&gt;=2023, "New",IF(YEAR(Table1[[#This Row],[customer_since]])&gt;=2021, "Medium", "Long term"))</f>
        <v>New</v>
      </c>
      <c r="P1742">
        <v>6</v>
      </c>
      <c r="Q1742" t="str">
        <f t="shared" si="110"/>
        <v>Low</v>
      </c>
      <c r="R1742">
        <v>0.6</v>
      </c>
      <c r="S1742" t="str">
        <f t="shared" si="111"/>
        <v>High</v>
      </c>
    </row>
    <row r="1743" spans="1:19" x14ac:dyDescent="0.35">
      <c r="A1743" t="s">
        <v>1690</v>
      </c>
      <c r="B1743">
        <v>47</v>
      </c>
      <c r="C1743" t="str">
        <f t="shared" si="108"/>
        <v>46-55</v>
      </c>
      <c r="D1743" t="s">
        <v>21</v>
      </c>
      <c r="E1743" t="s">
        <v>15</v>
      </c>
      <c r="F1743">
        <v>26.75</v>
      </c>
      <c r="G1743">
        <v>8</v>
      </c>
      <c r="H1743">
        <f>Table1[[#This Row],[total_orders]]*Table1[[#This Row],[avg_order_value]]</f>
        <v>214</v>
      </c>
      <c r="I1743">
        <v>283</v>
      </c>
      <c r="J1743">
        <v>0</v>
      </c>
      <c r="K1743" t="s">
        <v>23</v>
      </c>
      <c r="L1743">
        <v>46.5</v>
      </c>
      <c r="M1743" t="str">
        <f t="shared" si="109"/>
        <v>Medium</v>
      </c>
      <c r="N1743" s="1">
        <v>45696</v>
      </c>
      <c r="O1743" s="1" t="str">
        <f>IF(YEAR(Table1[[#This Row],[customer_since]])&gt;=2023, "New",IF(YEAR(Table1[[#This Row],[customer_since]])&gt;=2021, "Medium", "Long term"))</f>
        <v>New</v>
      </c>
      <c r="P1743">
        <v>94</v>
      </c>
      <c r="Q1743" t="str">
        <f t="shared" si="110"/>
        <v>High</v>
      </c>
      <c r="R1743">
        <v>0.18</v>
      </c>
      <c r="S1743" t="str">
        <f t="shared" si="111"/>
        <v>Low</v>
      </c>
    </row>
    <row r="1744" spans="1:19" x14ac:dyDescent="0.35">
      <c r="A1744" t="s">
        <v>535</v>
      </c>
      <c r="B1744">
        <v>40</v>
      </c>
      <c r="C1744" t="str">
        <f t="shared" si="108"/>
        <v>36-45</v>
      </c>
      <c r="D1744" t="s">
        <v>14</v>
      </c>
      <c r="E1744" t="s">
        <v>26</v>
      </c>
      <c r="F1744">
        <v>99.13</v>
      </c>
      <c r="G1744">
        <v>19</v>
      </c>
      <c r="H1744">
        <f>Table1[[#This Row],[total_orders]]*Table1[[#This Row],[avg_order_value]]</f>
        <v>1883.4699999999998</v>
      </c>
      <c r="I1744">
        <v>68</v>
      </c>
      <c r="J1744">
        <v>0</v>
      </c>
      <c r="K1744" t="s">
        <v>40</v>
      </c>
      <c r="L1744">
        <v>15.8</v>
      </c>
      <c r="M1744" t="str">
        <f t="shared" si="109"/>
        <v>Low</v>
      </c>
      <c r="N1744" s="1">
        <v>45068</v>
      </c>
      <c r="O1744" s="1" t="str">
        <f>IF(YEAR(Table1[[#This Row],[customer_since]])&gt;=2023, "New",IF(YEAR(Table1[[#This Row],[customer_since]])&gt;=2021, "Medium", "Long term"))</f>
        <v>New</v>
      </c>
      <c r="P1744">
        <v>30</v>
      </c>
      <c r="Q1744" t="str">
        <f t="shared" si="110"/>
        <v>Low</v>
      </c>
      <c r="R1744">
        <v>0.5</v>
      </c>
      <c r="S1744" t="str">
        <f t="shared" si="111"/>
        <v>Medium</v>
      </c>
    </row>
    <row r="1745" spans="1:19" x14ac:dyDescent="0.35">
      <c r="A1745" t="s">
        <v>1386</v>
      </c>
      <c r="B1745">
        <v>69</v>
      </c>
      <c r="C1745" t="str">
        <f t="shared" si="108"/>
        <v>66-69</v>
      </c>
      <c r="D1745" t="s">
        <v>21</v>
      </c>
      <c r="E1745" t="s">
        <v>15</v>
      </c>
      <c r="F1745">
        <v>174.38</v>
      </c>
      <c r="G1745">
        <v>16</v>
      </c>
      <c r="H1745">
        <f>Table1[[#This Row],[total_orders]]*Table1[[#This Row],[avg_order_value]]</f>
        <v>2790.08</v>
      </c>
      <c r="I1745">
        <v>155</v>
      </c>
      <c r="J1745">
        <v>0</v>
      </c>
      <c r="K1745" t="s">
        <v>29</v>
      </c>
      <c r="L1745">
        <v>22</v>
      </c>
      <c r="M1745" t="str">
        <f t="shared" si="109"/>
        <v>Medium</v>
      </c>
      <c r="N1745" s="1">
        <v>45689</v>
      </c>
      <c r="O1745" s="1" t="str">
        <f>IF(YEAR(Table1[[#This Row],[customer_since]])&gt;=2023, "New",IF(YEAR(Table1[[#This Row],[customer_since]])&gt;=2021, "Medium", "Long term"))</f>
        <v>New</v>
      </c>
      <c r="P1745">
        <v>12</v>
      </c>
      <c r="Q1745" t="str">
        <f t="shared" si="110"/>
        <v>Low</v>
      </c>
      <c r="R1745">
        <v>0.28000000000000003</v>
      </c>
      <c r="S1745" t="str">
        <f t="shared" si="111"/>
        <v>Medium</v>
      </c>
    </row>
    <row r="1746" spans="1:19" x14ac:dyDescent="0.35">
      <c r="A1746" t="s">
        <v>1386</v>
      </c>
      <c r="B1746">
        <v>36</v>
      </c>
      <c r="C1746" t="str">
        <f t="shared" si="108"/>
        <v>36-45</v>
      </c>
      <c r="D1746" t="s">
        <v>21</v>
      </c>
      <c r="E1746" t="s">
        <v>22</v>
      </c>
      <c r="F1746">
        <v>117.83</v>
      </c>
      <c r="G1746">
        <v>9</v>
      </c>
      <c r="H1746">
        <f>Table1[[#This Row],[total_orders]]*Table1[[#This Row],[avg_order_value]]</f>
        <v>1060.47</v>
      </c>
      <c r="I1746">
        <v>55</v>
      </c>
      <c r="J1746">
        <v>0</v>
      </c>
      <c r="K1746" t="s">
        <v>40</v>
      </c>
      <c r="L1746">
        <v>18</v>
      </c>
      <c r="M1746" t="str">
        <f t="shared" si="109"/>
        <v>Low</v>
      </c>
      <c r="N1746" s="1">
        <v>44909</v>
      </c>
      <c r="O1746" s="1" t="str">
        <f>IF(YEAR(Table1[[#This Row],[customer_since]])&gt;=2023, "New",IF(YEAR(Table1[[#This Row],[customer_since]])&gt;=2021, "Medium", "Long term"))</f>
        <v>Medium</v>
      </c>
      <c r="P1746">
        <v>76</v>
      </c>
      <c r="Q1746" t="str">
        <f t="shared" si="110"/>
        <v>High</v>
      </c>
      <c r="R1746">
        <v>0.4</v>
      </c>
      <c r="S1746" t="str">
        <f t="shared" si="111"/>
        <v>Medium</v>
      </c>
    </row>
    <row r="1747" spans="1:19" x14ac:dyDescent="0.35">
      <c r="A1747" t="s">
        <v>404</v>
      </c>
      <c r="B1747">
        <v>46</v>
      </c>
      <c r="C1747" t="str">
        <f t="shared" si="108"/>
        <v>46-55</v>
      </c>
      <c r="D1747" t="s">
        <v>21</v>
      </c>
      <c r="E1747" t="s">
        <v>22</v>
      </c>
      <c r="F1747">
        <v>213.51</v>
      </c>
      <c r="G1747">
        <v>9</v>
      </c>
      <c r="H1747">
        <f>Table1[[#This Row],[total_orders]]*Table1[[#This Row],[avg_order_value]]</f>
        <v>1921.59</v>
      </c>
      <c r="I1747">
        <v>286</v>
      </c>
      <c r="J1747">
        <v>0</v>
      </c>
      <c r="K1747" t="s">
        <v>19</v>
      </c>
      <c r="L1747">
        <v>85.2</v>
      </c>
      <c r="M1747" t="str">
        <f t="shared" si="109"/>
        <v>High</v>
      </c>
      <c r="N1747" s="1">
        <v>45402</v>
      </c>
      <c r="O1747" s="1" t="str">
        <f>IF(YEAR(Table1[[#This Row],[customer_since]])&gt;=2023, "New",IF(YEAR(Table1[[#This Row],[customer_since]])&gt;=2021, "Medium", "Long term"))</f>
        <v>New</v>
      </c>
      <c r="P1747">
        <v>21</v>
      </c>
      <c r="Q1747" t="str">
        <f t="shared" si="110"/>
        <v>Low</v>
      </c>
      <c r="R1747">
        <v>0.45</v>
      </c>
      <c r="S1747" t="str">
        <f t="shared" si="111"/>
        <v>Medium</v>
      </c>
    </row>
    <row r="1748" spans="1:19" x14ac:dyDescent="0.35">
      <c r="A1748" t="s">
        <v>79</v>
      </c>
      <c r="B1748">
        <v>52</v>
      </c>
      <c r="C1748" t="str">
        <f t="shared" si="108"/>
        <v>46-55</v>
      </c>
      <c r="D1748" t="s">
        <v>14</v>
      </c>
      <c r="E1748" t="s">
        <v>18</v>
      </c>
      <c r="F1748">
        <v>77.22</v>
      </c>
      <c r="G1748">
        <v>9</v>
      </c>
      <c r="H1748">
        <f>Table1[[#This Row],[total_orders]]*Table1[[#This Row],[avg_order_value]]</f>
        <v>694.98</v>
      </c>
      <c r="I1748">
        <v>203</v>
      </c>
      <c r="J1748">
        <v>0</v>
      </c>
      <c r="K1748" t="s">
        <v>40</v>
      </c>
      <c r="L1748">
        <v>17.5</v>
      </c>
      <c r="M1748" t="str">
        <f t="shared" si="109"/>
        <v>Low</v>
      </c>
      <c r="N1748" s="1">
        <v>45169</v>
      </c>
      <c r="O1748" s="1" t="str">
        <f>IF(YEAR(Table1[[#This Row],[customer_since]])&gt;=2023, "New",IF(YEAR(Table1[[#This Row],[customer_since]])&gt;=2021, "Medium", "Long term"))</f>
        <v>New</v>
      </c>
      <c r="P1748">
        <v>15</v>
      </c>
      <c r="Q1748" t="str">
        <f t="shared" si="110"/>
        <v>Low</v>
      </c>
      <c r="R1748">
        <v>0.21</v>
      </c>
      <c r="S1748" t="str">
        <f t="shared" si="111"/>
        <v>Medium</v>
      </c>
    </row>
    <row r="1749" spans="1:19" x14ac:dyDescent="0.35">
      <c r="A1749" t="s">
        <v>1303</v>
      </c>
      <c r="B1749">
        <v>72</v>
      </c>
      <c r="C1749" t="str">
        <f t="shared" si="108"/>
        <v>66-69</v>
      </c>
      <c r="D1749" t="s">
        <v>21</v>
      </c>
      <c r="E1749" t="s">
        <v>28</v>
      </c>
      <c r="F1749">
        <v>29.5</v>
      </c>
      <c r="G1749">
        <v>9</v>
      </c>
      <c r="H1749">
        <f>Table1[[#This Row],[total_orders]]*Table1[[#This Row],[avg_order_value]]</f>
        <v>265.5</v>
      </c>
      <c r="I1749">
        <v>337</v>
      </c>
      <c r="J1749">
        <v>0</v>
      </c>
      <c r="K1749" t="s">
        <v>29</v>
      </c>
      <c r="L1749">
        <v>58.5</v>
      </c>
      <c r="M1749" t="str">
        <f t="shared" si="109"/>
        <v>High</v>
      </c>
      <c r="N1749" s="1">
        <v>45699</v>
      </c>
      <c r="O1749" s="1" t="str">
        <f>IF(YEAR(Table1[[#This Row],[customer_since]])&gt;=2023, "New",IF(YEAR(Table1[[#This Row],[customer_since]])&gt;=2021, "Medium", "Long term"))</f>
        <v>New</v>
      </c>
      <c r="P1749">
        <v>89</v>
      </c>
      <c r="Q1749" t="str">
        <f t="shared" si="110"/>
        <v>High</v>
      </c>
      <c r="R1749">
        <v>0.28999999999999998</v>
      </c>
      <c r="S1749" t="str">
        <f t="shared" si="111"/>
        <v>Medium</v>
      </c>
    </row>
    <row r="1750" spans="1:19" x14ac:dyDescent="0.35">
      <c r="A1750" t="s">
        <v>1303</v>
      </c>
      <c r="B1750">
        <v>28</v>
      </c>
      <c r="C1750" t="str">
        <f t="shared" si="108"/>
        <v>26-35</v>
      </c>
      <c r="D1750" t="s">
        <v>14</v>
      </c>
      <c r="E1750" t="s">
        <v>44</v>
      </c>
      <c r="F1750">
        <v>70.98</v>
      </c>
      <c r="G1750">
        <v>10</v>
      </c>
      <c r="H1750">
        <f>Table1[[#This Row],[total_orders]]*Table1[[#This Row],[avg_order_value]]</f>
        <v>709.80000000000007</v>
      </c>
      <c r="I1750">
        <v>101</v>
      </c>
      <c r="J1750">
        <v>0</v>
      </c>
      <c r="K1750" t="s">
        <v>19</v>
      </c>
      <c r="L1750">
        <v>79</v>
      </c>
      <c r="M1750" t="str">
        <f t="shared" si="109"/>
        <v>High</v>
      </c>
      <c r="N1750" s="1">
        <v>45355</v>
      </c>
      <c r="O1750" s="1" t="str">
        <f>IF(YEAR(Table1[[#This Row],[customer_since]])&gt;=2023, "New",IF(YEAR(Table1[[#This Row],[customer_since]])&gt;=2021, "Medium", "Long term"))</f>
        <v>New</v>
      </c>
      <c r="P1750">
        <v>24</v>
      </c>
      <c r="Q1750" t="str">
        <f t="shared" si="110"/>
        <v>Low</v>
      </c>
      <c r="R1750">
        <v>0.36</v>
      </c>
      <c r="S1750" t="str">
        <f t="shared" si="111"/>
        <v>Medium</v>
      </c>
    </row>
    <row r="1751" spans="1:19" x14ac:dyDescent="0.35">
      <c r="A1751" t="s">
        <v>1303</v>
      </c>
      <c r="B1751">
        <v>43</v>
      </c>
      <c r="C1751" t="str">
        <f t="shared" si="108"/>
        <v>36-45</v>
      </c>
      <c r="D1751" t="s">
        <v>25</v>
      </c>
      <c r="E1751" t="s">
        <v>28</v>
      </c>
      <c r="F1751">
        <v>172.16</v>
      </c>
      <c r="G1751">
        <v>11</v>
      </c>
      <c r="H1751">
        <f>Table1[[#This Row],[total_orders]]*Table1[[#This Row],[avg_order_value]]</f>
        <v>1893.76</v>
      </c>
      <c r="I1751">
        <v>260</v>
      </c>
      <c r="J1751">
        <v>0</v>
      </c>
      <c r="K1751" t="s">
        <v>16</v>
      </c>
      <c r="L1751">
        <v>16.8</v>
      </c>
      <c r="M1751" t="str">
        <f t="shared" si="109"/>
        <v>Low</v>
      </c>
      <c r="N1751" s="1">
        <v>44270</v>
      </c>
      <c r="O1751" s="1" t="str">
        <f>IF(YEAR(Table1[[#This Row],[customer_since]])&gt;=2023, "New",IF(YEAR(Table1[[#This Row],[customer_since]])&gt;=2021, "Medium", "Long term"))</f>
        <v>Medium</v>
      </c>
      <c r="P1751">
        <v>45</v>
      </c>
      <c r="Q1751" t="str">
        <f t="shared" si="110"/>
        <v>Medium</v>
      </c>
      <c r="R1751">
        <v>7.0000000000000007E-2</v>
      </c>
      <c r="S1751" t="str">
        <f t="shared" si="111"/>
        <v>Low</v>
      </c>
    </row>
    <row r="1752" spans="1:19" x14ac:dyDescent="0.35">
      <c r="A1752" t="s">
        <v>1303</v>
      </c>
      <c r="B1752">
        <v>39</v>
      </c>
      <c r="C1752" t="str">
        <f t="shared" si="108"/>
        <v>36-45</v>
      </c>
      <c r="D1752" t="s">
        <v>21</v>
      </c>
      <c r="E1752" t="s">
        <v>15</v>
      </c>
      <c r="F1752">
        <v>35.44</v>
      </c>
      <c r="G1752">
        <v>9</v>
      </c>
      <c r="H1752">
        <f>Table1[[#This Row],[total_orders]]*Table1[[#This Row],[avg_order_value]]</f>
        <v>318.95999999999998</v>
      </c>
      <c r="I1752">
        <v>236</v>
      </c>
      <c r="J1752">
        <v>0</v>
      </c>
      <c r="K1752" t="s">
        <v>19</v>
      </c>
      <c r="L1752">
        <v>66.400000000000006</v>
      </c>
      <c r="M1752" t="str">
        <f t="shared" si="109"/>
        <v>High</v>
      </c>
      <c r="N1752" s="1">
        <v>45080</v>
      </c>
      <c r="O1752" s="1" t="str">
        <f>IF(YEAR(Table1[[#This Row],[customer_since]])&gt;=2023, "New",IF(YEAR(Table1[[#This Row],[customer_since]])&gt;=2021, "Medium", "Long term"))</f>
        <v>New</v>
      </c>
      <c r="P1752">
        <v>22</v>
      </c>
      <c r="Q1752" t="str">
        <f t="shared" si="110"/>
        <v>Low</v>
      </c>
      <c r="R1752">
        <v>0.2</v>
      </c>
      <c r="S1752" t="str">
        <f t="shared" si="111"/>
        <v>Low</v>
      </c>
    </row>
    <row r="1753" spans="1:19" x14ac:dyDescent="0.35">
      <c r="A1753" t="s">
        <v>2665</v>
      </c>
      <c r="B1753">
        <v>59</v>
      </c>
      <c r="C1753" t="str">
        <f t="shared" si="108"/>
        <v>55-65</v>
      </c>
      <c r="D1753" t="s">
        <v>21</v>
      </c>
      <c r="E1753" t="s">
        <v>22</v>
      </c>
      <c r="F1753">
        <v>40.61</v>
      </c>
      <c r="G1753">
        <v>10</v>
      </c>
      <c r="H1753">
        <f>Table1[[#This Row],[total_orders]]*Table1[[#This Row],[avg_order_value]]</f>
        <v>406.1</v>
      </c>
      <c r="I1753">
        <v>123</v>
      </c>
      <c r="J1753">
        <v>0</v>
      </c>
      <c r="K1753" t="s">
        <v>16</v>
      </c>
      <c r="L1753">
        <v>55.1</v>
      </c>
      <c r="M1753" t="str">
        <f t="shared" si="109"/>
        <v>High</v>
      </c>
      <c r="N1753" s="1">
        <v>45429</v>
      </c>
      <c r="O1753" s="1" t="str">
        <f>IF(YEAR(Table1[[#This Row],[customer_since]])&gt;=2023, "New",IF(YEAR(Table1[[#This Row],[customer_since]])&gt;=2021, "Medium", "Long term"))</f>
        <v>New</v>
      </c>
      <c r="P1753">
        <v>9</v>
      </c>
      <c r="Q1753" t="str">
        <f t="shared" si="110"/>
        <v>Low</v>
      </c>
      <c r="R1753">
        <v>0.15</v>
      </c>
      <c r="S1753" t="str">
        <f t="shared" si="111"/>
        <v>Low</v>
      </c>
    </row>
    <row r="1754" spans="1:19" x14ac:dyDescent="0.35">
      <c r="A1754" t="s">
        <v>162</v>
      </c>
      <c r="B1754">
        <v>73</v>
      </c>
      <c r="C1754" t="str">
        <f t="shared" si="108"/>
        <v>66-69</v>
      </c>
      <c r="D1754" t="s">
        <v>14</v>
      </c>
      <c r="E1754" t="s">
        <v>15</v>
      </c>
      <c r="F1754">
        <v>35.36</v>
      </c>
      <c r="G1754">
        <v>13</v>
      </c>
      <c r="H1754">
        <f>Table1[[#This Row],[total_orders]]*Table1[[#This Row],[avg_order_value]]</f>
        <v>459.68</v>
      </c>
      <c r="I1754">
        <v>136</v>
      </c>
      <c r="J1754">
        <v>0</v>
      </c>
      <c r="K1754" t="s">
        <v>19</v>
      </c>
      <c r="L1754">
        <v>55.4</v>
      </c>
      <c r="M1754" t="str">
        <f t="shared" si="109"/>
        <v>High</v>
      </c>
      <c r="N1754" s="1">
        <v>45248</v>
      </c>
      <c r="O1754" s="1" t="str">
        <f>IF(YEAR(Table1[[#This Row],[customer_since]])&gt;=2023, "New",IF(YEAR(Table1[[#This Row],[customer_since]])&gt;=2021, "Medium", "Long term"))</f>
        <v>New</v>
      </c>
      <c r="P1754">
        <v>87</v>
      </c>
      <c r="Q1754" t="str">
        <f t="shared" si="110"/>
        <v>High</v>
      </c>
      <c r="R1754">
        <v>0.27</v>
      </c>
      <c r="S1754" t="str">
        <f t="shared" si="111"/>
        <v>Medium</v>
      </c>
    </row>
    <row r="1755" spans="1:19" x14ac:dyDescent="0.35">
      <c r="A1755" t="s">
        <v>162</v>
      </c>
      <c r="B1755">
        <v>50</v>
      </c>
      <c r="C1755" t="str">
        <f t="shared" si="108"/>
        <v>46-55</v>
      </c>
      <c r="D1755" t="s">
        <v>21</v>
      </c>
      <c r="E1755" t="s">
        <v>18</v>
      </c>
      <c r="F1755">
        <v>61.27</v>
      </c>
      <c r="G1755">
        <v>13</v>
      </c>
      <c r="H1755">
        <f>Table1[[#This Row],[total_orders]]*Table1[[#This Row],[avg_order_value]]</f>
        <v>796.51</v>
      </c>
      <c r="I1755">
        <v>323</v>
      </c>
      <c r="J1755">
        <v>0</v>
      </c>
      <c r="K1755" t="s">
        <v>16</v>
      </c>
      <c r="L1755">
        <v>1.2</v>
      </c>
      <c r="M1755" t="str">
        <f t="shared" si="109"/>
        <v>Low</v>
      </c>
      <c r="N1755" s="1">
        <v>45005</v>
      </c>
      <c r="O1755" s="1" t="str">
        <f>IF(YEAR(Table1[[#This Row],[customer_since]])&gt;=2023, "New",IF(YEAR(Table1[[#This Row],[customer_since]])&gt;=2021, "Medium", "Long term"))</f>
        <v>New</v>
      </c>
      <c r="P1755">
        <v>26</v>
      </c>
      <c r="Q1755" t="str">
        <f t="shared" si="110"/>
        <v>Low</v>
      </c>
      <c r="R1755">
        <v>0.31</v>
      </c>
      <c r="S1755" t="str">
        <f t="shared" si="111"/>
        <v>Medium</v>
      </c>
    </row>
    <row r="1756" spans="1:19" x14ac:dyDescent="0.35">
      <c r="A1756" t="s">
        <v>3788</v>
      </c>
      <c r="B1756">
        <v>23</v>
      </c>
      <c r="C1756" t="str">
        <f t="shared" si="108"/>
        <v>18-25</v>
      </c>
      <c r="D1756" t="s">
        <v>14</v>
      </c>
      <c r="E1756" t="s">
        <v>37</v>
      </c>
      <c r="F1756">
        <v>58.16</v>
      </c>
      <c r="G1756">
        <v>10</v>
      </c>
      <c r="H1756">
        <f>Table1[[#This Row],[total_orders]]*Table1[[#This Row],[avg_order_value]]</f>
        <v>581.59999999999991</v>
      </c>
      <c r="I1756">
        <v>44</v>
      </c>
      <c r="J1756">
        <v>0</v>
      </c>
      <c r="K1756" t="s">
        <v>23</v>
      </c>
      <c r="L1756">
        <v>49.5</v>
      </c>
      <c r="M1756" t="str">
        <f t="shared" si="109"/>
        <v>Medium</v>
      </c>
      <c r="N1756" s="1">
        <v>44776</v>
      </c>
      <c r="O1756" s="1" t="str">
        <f>IF(YEAR(Table1[[#This Row],[customer_since]])&gt;=2023, "New",IF(YEAR(Table1[[#This Row],[customer_since]])&gt;=2021, "Medium", "Long term"))</f>
        <v>Medium</v>
      </c>
      <c r="P1756">
        <v>5</v>
      </c>
      <c r="Q1756" t="str">
        <f t="shared" si="110"/>
        <v>Low</v>
      </c>
      <c r="R1756">
        <v>0.1</v>
      </c>
      <c r="S1756" t="str">
        <f t="shared" si="111"/>
        <v>Low</v>
      </c>
    </row>
    <row r="1757" spans="1:19" x14ac:dyDescent="0.35">
      <c r="A1757" t="s">
        <v>2333</v>
      </c>
      <c r="B1757">
        <v>20</v>
      </c>
      <c r="C1757" t="str">
        <f t="shared" si="108"/>
        <v>18-25</v>
      </c>
      <c r="D1757" t="s">
        <v>14</v>
      </c>
      <c r="E1757" t="s">
        <v>28</v>
      </c>
      <c r="F1757">
        <v>60.57</v>
      </c>
      <c r="G1757">
        <v>7</v>
      </c>
      <c r="H1757">
        <f>Table1[[#This Row],[total_orders]]*Table1[[#This Row],[avg_order_value]]</f>
        <v>423.99</v>
      </c>
      <c r="I1757">
        <v>35</v>
      </c>
      <c r="J1757">
        <v>0</v>
      </c>
      <c r="K1757" t="s">
        <v>23</v>
      </c>
      <c r="L1757">
        <v>92</v>
      </c>
      <c r="M1757" t="str">
        <f t="shared" si="109"/>
        <v>High</v>
      </c>
      <c r="N1757" s="1">
        <v>44954</v>
      </c>
      <c r="O1757" s="1" t="str">
        <f>IF(YEAR(Table1[[#This Row],[customer_since]])&gt;=2023, "New",IF(YEAR(Table1[[#This Row],[customer_since]])&gt;=2021, "Medium", "Long term"))</f>
        <v>New</v>
      </c>
      <c r="P1757">
        <v>75</v>
      </c>
      <c r="Q1757" t="str">
        <f t="shared" si="110"/>
        <v>High</v>
      </c>
      <c r="R1757">
        <v>0.06</v>
      </c>
      <c r="S1757" t="str">
        <f t="shared" si="111"/>
        <v>Low</v>
      </c>
    </row>
    <row r="1758" spans="1:19" x14ac:dyDescent="0.35">
      <c r="A1758" t="s">
        <v>2333</v>
      </c>
      <c r="B1758">
        <v>31</v>
      </c>
      <c r="C1758" t="str">
        <f t="shared" si="108"/>
        <v>26-35</v>
      </c>
      <c r="D1758" t="s">
        <v>25</v>
      </c>
      <c r="E1758" t="s">
        <v>18</v>
      </c>
      <c r="F1758">
        <v>180.89</v>
      </c>
      <c r="G1758">
        <v>15</v>
      </c>
      <c r="H1758">
        <f>Table1[[#This Row],[total_orders]]*Table1[[#This Row],[avg_order_value]]</f>
        <v>2713.35</v>
      </c>
      <c r="I1758">
        <v>67</v>
      </c>
      <c r="J1758">
        <v>0</v>
      </c>
      <c r="K1758" t="s">
        <v>16</v>
      </c>
      <c r="L1758">
        <v>0</v>
      </c>
      <c r="M1758" t="str">
        <f t="shared" si="109"/>
        <v>Low</v>
      </c>
      <c r="N1758" s="1">
        <v>45418</v>
      </c>
      <c r="O1758" s="1" t="str">
        <f>IF(YEAR(Table1[[#This Row],[customer_since]])&gt;=2023, "New",IF(YEAR(Table1[[#This Row],[customer_since]])&gt;=2021, "Medium", "Long term"))</f>
        <v>New</v>
      </c>
      <c r="P1758">
        <v>12</v>
      </c>
      <c r="Q1758" t="str">
        <f t="shared" si="110"/>
        <v>Low</v>
      </c>
      <c r="R1758">
        <v>0.28000000000000003</v>
      </c>
      <c r="S1758" t="str">
        <f t="shared" si="111"/>
        <v>Medium</v>
      </c>
    </row>
    <row r="1759" spans="1:19" x14ac:dyDescent="0.35">
      <c r="A1759" t="s">
        <v>2999</v>
      </c>
      <c r="B1759">
        <v>75</v>
      </c>
      <c r="C1759" t="str">
        <f t="shared" si="108"/>
        <v>66-69</v>
      </c>
      <c r="D1759" t="s">
        <v>21</v>
      </c>
      <c r="E1759" t="s">
        <v>28</v>
      </c>
      <c r="F1759">
        <v>122.54</v>
      </c>
      <c r="G1759">
        <v>17</v>
      </c>
      <c r="H1759">
        <f>Table1[[#This Row],[total_orders]]*Table1[[#This Row],[avg_order_value]]</f>
        <v>2083.1800000000003</v>
      </c>
      <c r="I1759">
        <v>66</v>
      </c>
      <c r="J1759">
        <v>0</v>
      </c>
      <c r="K1759" t="s">
        <v>19</v>
      </c>
      <c r="L1759">
        <v>3.5</v>
      </c>
      <c r="M1759" t="str">
        <f t="shared" si="109"/>
        <v>Low</v>
      </c>
      <c r="N1759" s="1">
        <v>44057</v>
      </c>
      <c r="O1759" s="1" t="str">
        <f>IF(YEAR(Table1[[#This Row],[customer_since]])&gt;=2023, "New",IF(YEAR(Table1[[#This Row],[customer_since]])&gt;=2021, "Medium", "Long term"))</f>
        <v>Long term</v>
      </c>
      <c r="P1759">
        <v>22</v>
      </c>
      <c r="Q1759" t="str">
        <f t="shared" si="110"/>
        <v>Low</v>
      </c>
      <c r="R1759">
        <v>0.53</v>
      </c>
      <c r="S1759" t="str">
        <f t="shared" si="111"/>
        <v>High</v>
      </c>
    </row>
    <row r="1760" spans="1:19" x14ac:dyDescent="0.35">
      <c r="A1760" t="s">
        <v>3388</v>
      </c>
      <c r="B1760">
        <v>65</v>
      </c>
      <c r="C1760" t="str">
        <f t="shared" si="108"/>
        <v>55-65</v>
      </c>
      <c r="D1760" t="s">
        <v>25</v>
      </c>
      <c r="E1760" t="s">
        <v>52</v>
      </c>
      <c r="F1760">
        <v>85.97</v>
      </c>
      <c r="G1760">
        <v>9</v>
      </c>
      <c r="H1760">
        <f>Table1[[#This Row],[total_orders]]*Table1[[#This Row],[avg_order_value]]</f>
        <v>773.73</v>
      </c>
      <c r="I1760">
        <v>19</v>
      </c>
      <c r="J1760">
        <v>0</v>
      </c>
      <c r="K1760" t="s">
        <v>19</v>
      </c>
      <c r="L1760">
        <v>25.2</v>
      </c>
      <c r="M1760" t="str">
        <f t="shared" si="109"/>
        <v>Medium</v>
      </c>
      <c r="N1760" s="1">
        <v>45235</v>
      </c>
      <c r="O1760" s="1" t="str">
        <f>IF(YEAR(Table1[[#This Row],[customer_since]])&gt;=2023, "New",IF(YEAR(Table1[[#This Row],[customer_since]])&gt;=2021, "Medium", "Long term"))</f>
        <v>New</v>
      </c>
      <c r="P1760">
        <v>37</v>
      </c>
      <c r="Q1760" t="str">
        <f t="shared" si="110"/>
        <v>Medium</v>
      </c>
      <c r="R1760">
        <v>0.45</v>
      </c>
      <c r="S1760" t="str">
        <f t="shared" si="111"/>
        <v>Medium</v>
      </c>
    </row>
    <row r="1761" spans="1:19" x14ac:dyDescent="0.35">
      <c r="A1761" t="s">
        <v>3388</v>
      </c>
      <c r="B1761">
        <v>71</v>
      </c>
      <c r="C1761" t="str">
        <f t="shared" si="108"/>
        <v>66-69</v>
      </c>
      <c r="D1761" t="s">
        <v>21</v>
      </c>
      <c r="E1761" t="s">
        <v>28</v>
      </c>
      <c r="F1761">
        <v>78.040000000000006</v>
      </c>
      <c r="G1761">
        <v>10</v>
      </c>
      <c r="H1761">
        <f>Table1[[#This Row],[total_orders]]*Table1[[#This Row],[avg_order_value]]</f>
        <v>780.40000000000009</v>
      </c>
      <c r="I1761">
        <v>223</v>
      </c>
      <c r="J1761">
        <v>0</v>
      </c>
      <c r="K1761" t="s">
        <v>29</v>
      </c>
      <c r="L1761">
        <v>58.7</v>
      </c>
      <c r="M1761" t="str">
        <f t="shared" si="109"/>
        <v>High</v>
      </c>
      <c r="N1761" s="1">
        <v>45157</v>
      </c>
      <c r="O1761" s="1" t="str">
        <f>IF(YEAR(Table1[[#This Row],[customer_since]])&gt;=2023, "New",IF(YEAR(Table1[[#This Row],[customer_since]])&gt;=2021, "Medium", "Long term"))</f>
        <v>New</v>
      </c>
      <c r="P1761">
        <v>22</v>
      </c>
      <c r="Q1761" t="str">
        <f t="shared" si="110"/>
        <v>Low</v>
      </c>
      <c r="R1761">
        <v>0.28999999999999998</v>
      </c>
      <c r="S1761" t="str">
        <f t="shared" si="111"/>
        <v>Medium</v>
      </c>
    </row>
    <row r="1762" spans="1:19" x14ac:dyDescent="0.35">
      <c r="A1762" t="s">
        <v>2448</v>
      </c>
      <c r="B1762">
        <v>74</v>
      </c>
      <c r="C1762" t="str">
        <f t="shared" si="108"/>
        <v>66-69</v>
      </c>
      <c r="D1762" t="s">
        <v>21</v>
      </c>
      <c r="E1762" t="s">
        <v>26</v>
      </c>
      <c r="F1762">
        <v>123.93</v>
      </c>
      <c r="G1762">
        <v>11</v>
      </c>
      <c r="H1762">
        <f>Table1[[#This Row],[total_orders]]*Table1[[#This Row],[avg_order_value]]</f>
        <v>1363.23</v>
      </c>
      <c r="I1762">
        <v>239</v>
      </c>
      <c r="J1762">
        <v>0</v>
      </c>
      <c r="K1762" t="s">
        <v>19</v>
      </c>
      <c r="L1762">
        <v>7</v>
      </c>
      <c r="M1762" t="str">
        <f t="shared" si="109"/>
        <v>Low</v>
      </c>
      <c r="N1762" s="1">
        <v>44227</v>
      </c>
      <c r="O1762" s="1" t="str">
        <f>IF(YEAR(Table1[[#This Row],[customer_since]])&gt;=2023, "New",IF(YEAR(Table1[[#This Row],[customer_since]])&gt;=2021, "Medium", "Long term"))</f>
        <v>Medium</v>
      </c>
      <c r="P1762">
        <v>36</v>
      </c>
      <c r="Q1762" t="str">
        <f t="shared" si="110"/>
        <v>Medium</v>
      </c>
      <c r="R1762">
        <v>0.26</v>
      </c>
      <c r="S1762" t="str">
        <f t="shared" si="111"/>
        <v>Medium</v>
      </c>
    </row>
    <row r="1763" spans="1:19" x14ac:dyDescent="0.35">
      <c r="A1763" t="s">
        <v>2762</v>
      </c>
      <c r="B1763">
        <v>54</v>
      </c>
      <c r="C1763" t="str">
        <f t="shared" si="108"/>
        <v>46-55</v>
      </c>
      <c r="D1763" t="s">
        <v>14</v>
      </c>
      <c r="E1763" t="s">
        <v>18</v>
      </c>
      <c r="F1763">
        <v>117.32</v>
      </c>
      <c r="G1763">
        <v>8</v>
      </c>
      <c r="H1763">
        <f>Table1[[#This Row],[total_orders]]*Table1[[#This Row],[avg_order_value]]</f>
        <v>938.56</v>
      </c>
      <c r="I1763">
        <v>340</v>
      </c>
      <c r="J1763">
        <v>0</v>
      </c>
      <c r="K1763" t="s">
        <v>19</v>
      </c>
      <c r="L1763">
        <v>29.5</v>
      </c>
      <c r="M1763" t="str">
        <f t="shared" si="109"/>
        <v>Medium</v>
      </c>
      <c r="N1763" s="1">
        <v>44042</v>
      </c>
      <c r="O1763" s="1" t="str">
        <f>IF(YEAR(Table1[[#This Row],[customer_since]])&gt;=2023, "New",IF(YEAR(Table1[[#This Row],[customer_since]])&gt;=2021, "Medium", "Long term"))</f>
        <v>Long term</v>
      </c>
      <c r="P1763">
        <v>80</v>
      </c>
      <c r="Q1763" t="str">
        <f t="shared" si="110"/>
        <v>High</v>
      </c>
      <c r="R1763">
        <v>0.11</v>
      </c>
      <c r="S1763" t="str">
        <f t="shared" si="111"/>
        <v>Low</v>
      </c>
    </row>
    <row r="1764" spans="1:19" x14ac:dyDescent="0.35">
      <c r="A1764" t="s">
        <v>252</v>
      </c>
      <c r="B1764">
        <v>49</v>
      </c>
      <c r="C1764" t="str">
        <f t="shared" si="108"/>
        <v>46-55</v>
      </c>
      <c r="D1764" t="s">
        <v>21</v>
      </c>
      <c r="E1764" t="s">
        <v>50</v>
      </c>
      <c r="F1764">
        <v>47.73</v>
      </c>
      <c r="G1764">
        <v>15</v>
      </c>
      <c r="H1764">
        <f>Table1[[#This Row],[total_orders]]*Table1[[#This Row],[avg_order_value]]</f>
        <v>715.94999999999993</v>
      </c>
      <c r="I1764">
        <v>79</v>
      </c>
      <c r="J1764">
        <v>0</v>
      </c>
      <c r="K1764" t="s">
        <v>16</v>
      </c>
      <c r="L1764">
        <v>19.8</v>
      </c>
      <c r="M1764" t="str">
        <f t="shared" si="109"/>
        <v>Low</v>
      </c>
      <c r="N1764" s="1">
        <v>44654</v>
      </c>
      <c r="O1764" s="1" t="str">
        <f>IF(YEAR(Table1[[#This Row],[customer_since]])&gt;=2023, "New",IF(YEAR(Table1[[#This Row],[customer_since]])&gt;=2021, "Medium", "Long term"))</f>
        <v>Medium</v>
      </c>
      <c r="P1764">
        <v>43</v>
      </c>
      <c r="Q1764" t="str">
        <f t="shared" si="110"/>
        <v>Medium</v>
      </c>
      <c r="R1764">
        <v>0.4</v>
      </c>
      <c r="S1764" t="str">
        <f t="shared" si="111"/>
        <v>Medium</v>
      </c>
    </row>
    <row r="1765" spans="1:19" x14ac:dyDescent="0.35">
      <c r="A1765" t="s">
        <v>252</v>
      </c>
      <c r="B1765">
        <v>51</v>
      </c>
      <c r="C1765" t="str">
        <f t="shared" si="108"/>
        <v>46-55</v>
      </c>
      <c r="D1765" t="s">
        <v>14</v>
      </c>
      <c r="E1765" t="s">
        <v>50</v>
      </c>
      <c r="F1765">
        <v>223.09</v>
      </c>
      <c r="G1765">
        <v>5</v>
      </c>
      <c r="H1765">
        <f>Table1[[#This Row],[total_orders]]*Table1[[#This Row],[avg_order_value]]</f>
        <v>1115.45</v>
      </c>
      <c r="I1765">
        <v>337</v>
      </c>
      <c r="J1765">
        <v>0</v>
      </c>
      <c r="K1765" t="s">
        <v>23</v>
      </c>
      <c r="L1765">
        <v>25.6</v>
      </c>
      <c r="M1765" t="str">
        <f t="shared" si="109"/>
        <v>Medium</v>
      </c>
      <c r="N1765" s="1">
        <v>45472</v>
      </c>
      <c r="O1765" s="1" t="str">
        <f>IF(YEAR(Table1[[#This Row],[customer_since]])&gt;=2023, "New",IF(YEAR(Table1[[#This Row],[customer_since]])&gt;=2021, "Medium", "Long term"))</f>
        <v>New</v>
      </c>
      <c r="P1765">
        <v>74</v>
      </c>
      <c r="Q1765" t="str">
        <f t="shared" si="110"/>
        <v>High</v>
      </c>
      <c r="R1765">
        <v>0.06</v>
      </c>
      <c r="S1765" t="str">
        <f t="shared" si="111"/>
        <v>Low</v>
      </c>
    </row>
    <row r="1766" spans="1:19" x14ac:dyDescent="0.35">
      <c r="A1766" t="s">
        <v>252</v>
      </c>
      <c r="B1766">
        <v>76</v>
      </c>
      <c r="C1766" t="str">
        <f t="shared" si="108"/>
        <v>66-69</v>
      </c>
      <c r="D1766" t="s">
        <v>21</v>
      </c>
      <c r="E1766" t="s">
        <v>35</v>
      </c>
      <c r="F1766">
        <v>112.89</v>
      </c>
      <c r="G1766">
        <v>8</v>
      </c>
      <c r="H1766">
        <f>Table1[[#This Row],[total_orders]]*Table1[[#This Row],[avg_order_value]]</f>
        <v>903.12</v>
      </c>
      <c r="I1766">
        <v>132</v>
      </c>
      <c r="J1766">
        <v>0</v>
      </c>
      <c r="K1766" t="s">
        <v>29</v>
      </c>
      <c r="L1766">
        <v>0</v>
      </c>
      <c r="M1766" t="str">
        <f t="shared" si="109"/>
        <v>Low</v>
      </c>
      <c r="N1766" s="1">
        <v>44406</v>
      </c>
      <c r="O1766" s="1" t="str">
        <f>IF(YEAR(Table1[[#This Row],[customer_since]])&gt;=2023, "New",IF(YEAR(Table1[[#This Row],[customer_since]])&gt;=2021, "Medium", "Long term"))</f>
        <v>Medium</v>
      </c>
      <c r="P1766">
        <v>47</v>
      </c>
      <c r="Q1766" t="str">
        <f t="shared" si="110"/>
        <v>Medium</v>
      </c>
      <c r="R1766">
        <v>0.15</v>
      </c>
      <c r="S1766" t="str">
        <f t="shared" si="111"/>
        <v>Low</v>
      </c>
    </row>
    <row r="1767" spans="1:19" x14ac:dyDescent="0.35">
      <c r="A1767" t="s">
        <v>2716</v>
      </c>
      <c r="B1767">
        <v>62</v>
      </c>
      <c r="C1767" t="str">
        <f t="shared" si="108"/>
        <v>55-65</v>
      </c>
      <c r="D1767" t="s">
        <v>14</v>
      </c>
      <c r="E1767" t="s">
        <v>35</v>
      </c>
      <c r="F1767">
        <v>50.87</v>
      </c>
      <c r="G1767">
        <v>6</v>
      </c>
      <c r="H1767">
        <f>Table1[[#This Row],[total_orders]]*Table1[[#This Row],[avg_order_value]]</f>
        <v>305.21999999999997</v>
      </c>
      <c r="I1767">
        <v>152</v>
      </c>
      <c r="J1767">
        <v>0</v>
      </c>
      <c r="K1767" t="s">
        <v>40</v>
      </c>
      <c r="L1767">
        <v>6.9</v>
      </c>
      <c r="M1767" t="str">
        <f t="shared" si="109"/>
        <v>Low</v>
      </c>
      <c r="N1767" s="1">
        <v>44143</v>
      </c>
      <c r="O1767" s="1" t="str">
        <f>IF(YEAR(Table1[[#This Row],[customer_since]])&gt;=2023, "New",IF(YEAR(Table1[[#This Row],[customer_since]])&gt;=2021, "Medium", "Long term"))</f>
        <v>Long term</v>
      </c>
      <c r="P1767">
        <v>33</v>
      </c>
      <c r="Q1767" t="str">
        <f t="shared" si="110"/>
        <v>Low</v>
      </c>
      <c r="R1767">
        <v>0.15</v>
      </c>
      <c r="S1767" t="str">
        <f t="shared" si="111"/>
        <v>Low</v>
      </c>
    </row>
    <row r="1768" spans="1:19" x14ac:dyDescent="0.35">
      <c r="A1768" t="s">
        <v>1535</v>
      </c>
      <c r="B1768">
        <v>59</v>
      </c>
      <c r="C1768" t="str">
        <f t="shared" si="108"/>
        <v>55-65</v>
      </c>
      <c r="D1768" t="s">
        <v>21</v>
      </c>
      <c r="E1768" t="s">
        <v>50</v>
      </c>
      <c r="F1768">
        <v>124.7</v>
      </c>
      <c r="G1768">
        <v>5</v>
      </c>
      <c r="H1768">
        <f>Table1[[#This Row],[total_orders]]*Table1[[#This Row],[avg_order_value]]</f>
        <v>623.5</v>
      </c>
      <c r="I1768">
        <v>210</v>
      </c>
      <c r="J1768">
        <v>0</v>
      </c>
      <c r="K1768" t="s">
        <v>16</v>
      </c>
      <c r="L1768">
        <v>87.7</v>
      </c>
      <c r="M1768" t="str">
        <f t="shared" si="109"/>
        <v>High</v>
      </c>
      <c r="N1768" s="1">
        <v>44805</v>
      </c>
      <c r="O1768" s="1" t="str">
        <f>IF(YEAR(Table1[[#This Row],[customer_since]])&gt;=2023, "New",IF(YEAR(Table1[[#This Row],[customer_since]])&gt;=2021, "Medium", "Long term"))</f>
        <v>Medium</v>
      </c>
      <c r="P1768">
        <v>40</v>
      </c>
      <c r="Q1768" t="str">
        <f t="shared" si="110"/>
        <v>Medium</v>
      </c>
      <c r="R1768">
        <v>0.2</v>
      </c>
      <c r="S1768" t="str">
        <f t="shared" si="111"/>
        <v>Low</v>
      </c>
    </row>
    <row r="1769" spans="1:19" x14ac:dyDescent="0.35">
      <c r="A1769" t="s">
        <v>1535</v>
      </c>
      <c r="B1769">
        <v>37</v>
      </c>
      <c r="C1769" t="str">
        <f t="shared" si="108"/>
        <v>36-45</v>
      </c>
      <c r="D1769" t="s">
        <v>21</v>
      </c>
      <c r="E1769" t="s">
        <v>26</v>
      </c>
      <c r="F1769">
        <v>31.59</v>
      </c>
      <c r="G1769">
        <v>14</v>
      </c>
      <c r="H1769">
        <f>Table1[[#This Row],[total_orders]]*Table1[[#This Row],[avg_order_value]]</f>
        <v>442.26</v>
      </c>
      <c r="I1769">
        <v>175</v>
      </c>
      <c r="J1769">
        <v>0</v>
      </c>
      <c r="K1769" t="s">
        <v>16</v>
      </c>
      <c r="L1769">
        <v>25.7</v>
      </c>
      <c r="M1769" t="str">
        <f t="shared" si="109"/>
        <v>Medium</v>
      </c>
      <c r="N1769" s="1">
        <v>45127</v>
      </c>
      <c r="O1769" s="1" t="str">
        <f>IF(YEAR(Table1[[#This Row],[customer_since]])&gt;=2023, "New",IF(YEAR(Table1[[#This Row],[customer_since]])&gt;=2021, "Medium", "Long term"))</f>
        <v>New</v>
      </c>
      <c r="P1769">
        <v>43</v>
      </c>
      <c r="Q1769" t="str">
        <f t="shared" si="110"/>
        <v>Medium</v>
      </c>
      <c r="R1769">
        <v>0.21</v>
      </c>
      <c r="S1769" t="str">
        <f t="shared" si="111"/>
        <v>Medium</v>
      </c>
    </row>
    <row r="1770" spans="1:19" x14ac:dyDescent="0.35">
      <c r="A1770" t="s">
        <v>1373</v>
      </c>
      <c r="B1770">
        <v>18</v>
      </c>
      <c r="C1770" t="str">
        <f t="shared" si="108"/>
        <v>18-25</v>
      </c>
      <c r="D1770" t="s">
        <v>14</v>
      </c>
      <c r="E1770" t="s">
        <v>35</v>
      </c>
      <c r="F1770">
        <v>58.62</v>
      </c>
      <c r="G1770">
        <v>9</v>
      </c>
      <c r="H1770">
        <f>Table1[[#This Row],[total_orders]]*Table1[[#This Row],[avg_order_value]]</f>
        <v>527.57999999999993</v>
      </c>
      <c r="I1770">
        <v>343</v>
      </c>
      <c r="J1770">
        <v>0</v>
      </c>
      <c r="K1770" t="s">
        <v>23</v>
      </c>
      <c r="L1770">
        <v>2.4</v>
      </c>
      <c r="M1770" t="str">
        <f t="shared" si="109"/>
        <v>Low</v>
      </c>
      <c r="N1770" s="1">
        <v>45564</v>
      </c>
      <c r="O1770" s="1" t="str">
        <f>IF(YEAR(Table1[[#This Row],[customer_since]])&gt;=2023, "New",IF(YEAR(Table1[[#This Row],[customer_since]])&gt;=2021, "Medium", "Long term"))</f>
        <v>New</v>
      </c>
      <c r="P1770">
        <v>98</v>
      </c>
      <c r="Q1770" t="str">
        <f t="shared" si="110"/>
        <v>High</v>
      </c>
      <c r="R1770">
        <v>7.0000000000000007E-2</v>
      </c>
      <c r="S1770" t="str">
        <f t="shared" si="111"/>
        <v>Low</v>
      </c>
    </row>
    <row r="1771" spans="1:19" x14ac:dyDescent="0.35">
      <c r="A1771" t="s">
        <v>2396</v>
      </c>
      <c r="B1771">
        <v>70</v>
      </c>
      <c r="C1771" t="str">
        <f t="shared" si="108"/>
        <v>66-69</v>
      </c>
      <c r="D1771" t="s">
        <v>14</v>
      </c>
      <c r="E1771" t="s">
        <v>26</v>
      </c>
      <c r="F1771">
        <v>158.72</v>
      </c>
      <c r="G1771">
        <v>13</v>
      </c>
      <c r="H1771">
        <f>Table1[[#This Row],[total_orders]]*Table1[[#This Row],[avg_order_value]]</f>
        <v>2063.36</v>
      </c>
      <c r="I1771">
        <v>62</v>
      </c>
      <c r="J1771">
        <v>0</v>
      </c>
      <c r="K1771" t="s">
        <v>23</v>
      </c>
      <c r="L1771">
        <v>98.7</v>
      </c>
      <c r="M1771" t="str">
        <f t="shared" si="109"/>
        <v>High</v>
      </c>
      <c r="N1771" s="1">
        <v>44810</v>
      </c>
      <c r="O1771" s="1" t="str">
        <f>IF(YEAR(Table1[[#This Row],[customer_since]])&gt;=2023, "New",IF(YEAR(Table1[[#This Row],[customer_since]])&gt;=2021, "Medium", "Long term"))</f>
        <v>Medium</v>
      </c>
      <c r="P1771">
        <v>25</v>
      </c>
      <c r="Q1771" t="str">
        <f t="shared" si="110"/>
        <v>Low</v>
      </c>
      <c r="R1771">
        <v>0.12</v>
      </c>
      <c r="S1771" t="str">
        <f t="shared" si="111"/>
        <v>Low</v>
      </c>
    </row>
    <row r="1772" spans="1:19" x14ac:dyDescent="0.35">
      <c r="A1772" t="s">
        <v>3265</v>
      </c>
      <c r="B1772">
        <v>38</v>
      </c>
      <c r="C1772" t="str">
        <f t="shared" si="108"/>
        <v>36-45</v>
      </c>
      <c r="D1772" t="s">
        <v>21</v>
      </c>
      <c r="E1772" t="s">
        <v>52</v>
      </c>
      <c r="F1772">
        <v>125.57</v>
      </c>
      <c r="G1772">
        <v>12</v>
      </c>
      <c r="H1772">
        <f>Table1[[#This Row],[total_orders]]*Table1[[#This Row],[avg_order_value]]</f>
        <v>1506.84</v>
      </c>
      <c r="I1772">
        <v>125</v>
      </c>
      <c r="J1772">
        <v>0</v>
      </c>
      <c r="K1772" t="s">
        <v>19</v>
      </c>
      <c r="L1772">
        <v>13.6</v>
      </c>
      <c r="M1772" t="str">
        <f t="shared" si="109"/>
        <v>Low</v>
      </c>
      <c r="N1772" s="1">
        <v>45055</v>
      </c>
      <c r="O1772" s="1" t="str">
        <f>IF(YEAR(Table1[[#This Row],[customer_since]])&gt;=2023, "New",IF(YEAR(Table1[[#This Row],[customer_since]])&gt;=2021, "Medium", "Long term"))</f>
        <v>New</v>
      </c>
      <c r="P1772">
        <v>13</v>
      </c>
      <c r="Q1772" t="str">
        <f t="shared" si="110"/>
        <v>Low</v>
      </c>
      <c r="R1772">
        <v>0.01</v>
      </c>
      <c r="S1772" t="str">
        <f t="shared" si="111"/>
        <v>Low</v>
      </c>
    </row>
    <row r="1773" spans="1:19" x14ac:dyDescent="0.35">
      <c r="A1773" t="s">
        <v>670</v>
      </c>
      <c r="B1773">
        <v>37</v>
      </c>
      <c r="C1773" t="str">
        <f t="shared" si="108"/>
        <v>36-45</v>
      </c>
      <c r="D1773" t="s">
        <v>21</v>
      </c>
      <c r="E1773" t="s">
        <v>28</v>
      </c>
      <c r="F1773">
        <v>65.72</v>
      </c>
      <c r="G1773">
        <v>13</v>
      </c>
      <c r="H1773">
        <f>Table1[[#This Row],[total_orders]]*Table1[[#This Row],[avg_order_value]]</f>
        <v>854.36</v>
      </c>
      <c r="I1773">
        <v>96</v>
      </c>
      <c r="J1773">
        <v>0</v>
      </c>
      <c r="K1773" t="s">
        <v>16</v>
      </c>
      <c r="L1773">
        <v>32.9</v>
      </c>
      <c r="M1773" t="str">
        <f t="shared" si="109"/>
        <v>Medium</v>
      </c>
      <c r="N1773" s="1">
        <v>44209</v>
      </c>
      <c r="O1773" s="1" t="str">
        <f>IF(YEAR(Table1[[#This Row],[customer_since]])&gt;=2023, "New",IF(YEAR(Table1[[#This Row],[customer_since]])&gt;=2021, "Medium", "Long term"))</f>
        <v>Medium</v>
      </c>
      <c r="P1773">
        <v>13</v>
      </c>
      <c r="Q1773" t="str">
        <f t="shared" si="110"/>
        <v>Low</v>
      </c>
      <c r="R1773">
        <v>0.12</v>
      </c>
      <c r="S1773" t="str">
        <f t="shared" si="111"/>
        <v>Low</v>
      </c>
    </row>
    <row r="1774" spans="1:19" x14ac:dyDescent="0.35">
      <c r="A1774" t="s">
        <v>670</v>
      </c>
      <c r="B1774">
        <v>74</v>
      </c>
      <c r="C1774" t="str">
        <f t="shared" si="108"/>
        <v>66-69</v>
      </c>
      <c r="D1774" t="s">
        <v>21</v>
      </c>
      <c r="E1774" t="s">
        <v>50</v>
      </c>
      <c r="F1774">
        <v>91.79</v>
      </c>
      <c r="G1774">
        <v>11</v>
      </c>
      <c r="H1774">
        <f>Table1[[#This Row],[total_orders]]*Table1[[#This Row],[avg_order_value]]</f>
        <v>1009.69</v>
      </c>
      <c r="I1774">
        <v>141</v>
      </c>
      <c r="J1774">
        <v>0</v>
      </c>
      <c r="K1774" t="s">
        <v>19</v>
      </c>
      <c r="L1774">
        <v>85.7</v>
      </c>
      <c r="M1774" t="str">
        <f t="shared" si="109"/>
        <v>High</v>
      </c>
      <c r="N1774" s="1">
        <v>45224</v>
      </c>
      <c r="O1774" s="1" t="str">
        <f>IF(YEAR(Table1[[#This Row],[customer_since]])&gt;=2023, "New",IF(YEAR(Table1[[#This Row],[customer_since]])&gt;=2021, "Medium", "Long term"))</f>
        <v>New</v>
      </c>
      <c r="P1774">
        <v>52</v>
      </c>
      <c r="Q1774" t="str">
        <f t="shared" si="110"/>
        <v>Medium</v>
      </c>
      <c r="R1774">
        <v>0.27</v>
      </c>
      <c r="S1774" t="str">
        <f t="shared" si="111"/>
        <v>Medium</v>
      </c>
    </row>
    <row r="1775" spans="1:19" x14ac:dyDescent="0.35">
      <c r="A1775" t="s">
        <v>670</v>
      </c>
      <c r="B1775">
        <v>54</v>
      </c>
      <c r="C1775" t="str">
        <f t="shared" si="108"/>
        <v>46-55</v>
      </c>
      <c r="D1775" t="s">
        <v>14</v>
      </c>
      <c r="E1775" t="s">
        <v>50</v>
      </c>
      <c r="F1775">
        <v>39.950000000000003</v>
      </c>
      <c r="G1775">
        <v>9</v>
      </c>
      <c r="H1775">
        <f>Table1[[#This Row],[total_orders]]*Table1[[#This Row],[avg_order_value]]</f>
        <v>359.55</v>
      </c>
      <c r="I1775">
        <v>155</v>
      </c>
      <c r="J1775">
        <v>0</v>
      </c>
      <c r="K1775" t="s">
        <v>29</v>
      </c>
      <c r="L1775">
        <v>28.9</v>
      </c>
      <c r="M1775" t="str">
        <f t="shared" si="109"/>
        <v>Medium</v>
      </c>
      <c r="N1775" s="1">
        <v>45604</v>
      </c>
      <c r="O1775" s="1" t="str">
        <f>IF(YEAR(Table1[[#This Row],[customer_since]])&gt;=2023, "New",IF(YEAR(Table1[[#This Row],[customer_since]])&gt;=2021, "Medium", "Long term"))</f>
        <v>New</v>
      </c>
      <c r="P1775">
        <v>55</v>
      </c>
      <c r="Q1775" t="str">
        <f t="shared" si="110"/>
        <v>Medium</v>
      </c>
      <c r="R1775">
        <v>0.45</v>
      </c>
      <c r="S1775" t="str">
        <f t="shared" si="111"/>
        <v>Medium</v>
      </c>
    </row>
    <row r="1776" spans="1:19" x14ac:dyDescent="0.35">
      <c r="A1776" t="s">
        <v>1476</v>
      </c>
      <c r="B1776">
        <v>64</v>
      </c>
      <c r="C1776" t="str">
        <f t="shared" si="108"/>
        <v>55-65</v>
      </c>
      <c r="D1776" t="s">
        <v>14</v>
      </c>
      <c r="E1776" t="s">
        <v>37</v>
      </c>
      <c r="F1776">
        <v>111.08</v>
      </c>
      <c r="G1776">
        <v>5</v>
      </c>
      <c r="H1776">
        <f>Table1[[#This Row],[total_orders]]*Table1[[#This Row],[avg_order_value]]</f>
        <v>555.4</v>
      </c>
      <c r="I1776">
        <v>129</v>
      </c>
      <c r="J1776">
        <v>0</v>
      </c>
      <c r="K1776" t="s">
        <v>29</v>
      </c>
      <c r="L1776">
        <v>46.4</v>
      </c>
      <c r="M1776" t="str">
        <f t="shared" si="109"/>
        <v>Medium</v>
      </c>
      <c r="N1776" s="1">
        <v>45234</v>
      </c>
      <c r="O1776" s="1" t="str">
        <f>IF(YEAR(Table1[[#This Row],[customer_since]])&gt;=2023, "New",IF(YEAR(Table1[[#This Row],[customer_since]])&gt;=2021, "Medium", "Long term"))</f>
        <v>New</v>
      </c>
      <c r="P1776">
        <v>4</v>
      </c>
      <c r="Q1776" t="str">
        <f t="shared" si="110"/>
        <v>Low</v>
      </c>
      <c r="R1776">
        <v>0.41</v>
      </c>
      <c r="S1776" t="str">
        <f t="shared" si="111"/>
        <v>Medium</v>
      </c>
    </row>
    <row r="1777" spans="1:19" x14ac:dyDescent="0.35">
      <c r="A1777" t="s">
        <v>1476</v>
      </c>
      <c r="B1777">
        <v>23</v>
      </c>
      <c r="C1777" t="str">
        <f t="shared" si="108"/>
        <v>18-25</v>
      </c>
      <c r="D1777" t="s">
        <v>14</v>
      </c>
      <c r="E1777" t="s">
        <v>28</v>
      </c>
      <c r="F1777">
        <v>69.959999999999994</v>
      </c>
      <c r="G1777">
        <v>9</v>
      </c>
      <c r="H1777">
        <f>Table1[[#This Row],[total_orders]]*Table1[[#This Row],[avg_order_value]]</f>
        <v>629.64</v>
      </c>
      <c r="I1777">
        <v>316</v>
      </c>
      <c r="J1777">
        <v>0</v>
      </c>
      <c r="K1777" t="s">
        <v>23</v>
      </c>
      <c r="L1777">
        <v>80.7</v>
      </c>
      <c r="M1777" t="str">
        <f t="shared" si="109"/>
        <v>High</v>
      </c>
      <c r="N1777" s="1">
        <v>45157</v>
      </c>
      <c r="O1777" s="1" t="str">
        <f>IF(YEAR(Table1[[#This Row],[customer_since]])&gt;=2023, "New",IF(YEAR(Table1[[#This Row],[customer_since]])&gt;=2021, "Medium", "Long term"))</f>
        <v>New</v>
      </c>
      <c r="P1777">
        <v>62</v>
      </c>
      <c r="Q1777" t="str">
        <f t="shared" si="110"/>
        <v>Medium</v>
      </c>
      <c r="R1777">
        <v>0.2</v>
      </c>
      <c r="S1777" t="str">
        <f t="shared" si="111"/>
        <v>Low</v>
      </c>
    </row>
    <row r="1778" spans="1:19" x14ac:dyDescent="0.35">
      <c r="A1778" t="s">
        <v>1614</v>
      </c>
      <c r="B1778">
        <v>44</v>
      </c>
      <c r="C1778" t="str">
        <f t="shared" si="108"/>
        <v>36-45</v>
      </c>
      <c r="D1778" t="s">
        <v>21</v>
      </c>
      <c r="E1778" t="s">
        <v>44</v>
      </c>
      <c r="F1778">
        <v>57.57</v>
      </c>
      <c r="G1778">
        <v>11</v>
      </c>
      <c r="H1778">
        <f>Table1[[#This Row],[total_orders]]*Table1[[#This Row],[avg_order_value]]</f>
        <v>633.27</v>
      </c>
      <c r="I1778">
        <v>29</v>
      </c>
      <c r="J1778">
        <v>1</v>
      </c>
      <c r="K1778" t="s">
        <v>40</v>
      </c>
      <c r="L1778">
        <v>77.599999999999994</v>
      </c>
      <c r="M1778" t="str">
        <f t="shared" si="109"/>
        <v>High</v>
      </c>
      <c r="N1778" s="1">
        <v>44708</v>
      </c>
      <c r="O1778" s="1" t="str">
        <f>IF(YEAR(Table1[[#This Row],[customer_since]])&gt;=2023, "New",IF(YEAR(Table1[[#This Row],[customer_since]])&gt;=2021, "Medium", "Long term"))</f>
        <v>Medium</v>
      </c>
      <c r="P1778">
        <v>45</v>
      </c>
      <c r="Q1778" t="str">
        <f t="shared" si="110"/>
        <v>Medium</v>
      </c>
      <c r="R1778">
        <v>0.08</v>
      </c>
      <c r="S1778" t="str">
        <f t="shared" si="111"/>
        <v>Low</v>
      </c>
    </row>
    <row r="1779" spans="1:19" x14ac:dyDescent="0.35">
      <c r="A1779" t="s">
        <v>2648</v>
      </c>
      <c r="B1779">
        <v>18</v>
      </c>
      <c r="C1779" t="str">
        <f t="shared" si="108"/>
        <v>18-25</v>
      </c>
      <c r="D1779" t="s">
        <v>14</v>
      </c>
      <c r="E1779" t="s">
        <v>50</v>
      </c>
      <c r="F1779">
        <v>33.17</v>
      </c>
      <c r="G1779">
        <v>7</v>
      </c>
      <c r="H1779">
        <f>Table1[[#This Row],[total_orders]]*Table1[[#This Row],[avg_order_value]]</f>
        <v>232.19</v>
      </c>
      <c r="I1779">
        <v>148</v>
      </c>
      <c r="J1779">
        <v>0</v>
      </c>
      <c r="K1779" t="s">
        <v>16</v>
      </c>
      <c r="L1779">
        <v>84.7</v>
      </c>
      <c r="M1779" t="str">
        <f t="shared" si="109"/>
        <v>High</v>
      </c>
      <c r="N1779" s="1">
        <v>44649</v>
      </c>
      <c r="O1779" s="1" t="str">
        <f>IF(YEAR(Table1[[#This Row],[customer_since]])&gt;=2023, "New",IF(YEAR(Table1[[#This Row],[customer_since]])&gt;=2021, "Medium", "Long term"))</f>
        <v>Medium</v>
      </c>
      <c r="P1779">
        <v>35</v>
      </c>
      <c r="Q1779" t="str">
        <f t="shared" si="110"/>
        <v>Medium</v>
      </c>
      <c r="R1779">
        <v>0.26</v>
      </c>
      <c r="S1779" t="str">
        <f t="shared" si="111"/>
        <v>Medium</v>
      </c>
    </row>
    <row r="1780" spans="1:19" x14ac:dyDescent="0.35">
      <c r="A1780" t="s">
        <v>3164</v>
      </c>
      <c r="B1780">
        <v>46</v>
      </c>
      <c r="C1780" t="str">
        <f t="shared" si="108"/>
        <v>46-55</v>
      </c>
      <c r="D1780" t="s">
        <v>25</v>
      </c>
      <c r="E1780" t="s">
        <v>18</v>
      </c>
      <c r="F1780">
        <v>105.33</v>
      </c>
      <c r="G1780">
        <v>7</v>
      </c>
      <c r="H1780">
        <f>Table1[[#This Row],[total_orders]]*Table1[[#This Row],[avg_order_value]]</f>
        <v>737.31</v>
      </c>
      <c r="I1780">
        <v>90</v>
      </c>
      <c r="J1780">
        <v>0</v>
      </c>
      <c r="K1780" t="s">
        <v>19</v>
      </c>
      <c r="L1780">
        <v>65.3</v>
      </c>
      <c r="M1780" t="str">
        <f t="shared" si="109"/>
        <v>High</v>
      </c>
      <c r="N1780" s="1">
        <v>44375</v>
      </c>
      <c r="O1780" s="1" t="str">
        <f>IF(YEAR(Table1[[#This Row],[customer_since]])&gt;=2023, "New",IF(YEAR(Table1[[#This Row],[customer_since]])&gt;=2021, "Medium", "Long term"))</f>
        <v>Medium</v>
      </c>
      <c r="P1780">
        <v>46</v>
      </c>
      <c r="Q1780" t="str">
        <f t="shared" si="110"/>
        <v>Medium</v>
      </c>
      <c r="R1780">
        <v>0.15</v>
      </c>
      <c r="S1780" t="str">
        <f t="shared" si="111"/>
        <v>Low</v>
      </c>
    </row>
    <row r="1781" spans="1:19" x14ac:dyDescent="0.35">
      <c r="A1781" t="s">
        <v>1031</v>
      </c>
      <c r="B1781">
        <v>54</v>
      </c>
      <c r="C1781" t="str">
        <f t="shared" si="108"/>
        <v>46-55</v>
      </c>
      <c r="D1781" t="s">
        <v>21</v>
      </c>
      <c r="E1781" t="s">
        <v>50</v>
      </c>
      <c r="F1781">
        <v>39.18</v>
      </c>
      <c r="G1781">
        <v>8</v>
      </c>
      <c r="H1781">
        <f>Table1[[#This Row],[total_orders]]*Table1[[#This Row],[avg_order_value]]</f>
        <v>313.44</v>
      </c>
      <c r="I1781">
        <v>216</v>
      </c>
      <c r="J1781">
        <v>0</v>
      </c>
      <c r="K1781" t="s">
        <v>16</v>
      </c>
      <c r="L1781">
        <v>65.599999999999994</v>
      </c>
      <c r="M1781" t="str">
        <f t="shared" si="109"/>
        <v>High</v>
      </c>
      <c r="N1781" s="1">
        <v>44539</v>
      </c>
      <c r="O1781" s="1" t="str">
        <f>IF(YEAR(Table1[[#This Row],[customer_since]])&gt;=2023, "New",IF(YEAR(Table1[[#This Row],[customer_since]])&gt;=2021, "Medium", "Long term"))</f>
        <v>Medium</v>
      </c>
      <c r="P1781">
        <v>25</v>
      </c>
      <c r="Q1781" t="str">
        <f t="shared" si="110"/>
        <v>Low</v>
      </c>
      <c r="R1781">
        <v>0.26</v>
      </c>
      <c r="S1781" t="str">
        <f t="shared" si="111"/>
        <v>Medium</v>
      </c>
    </row>
    <row r="1782" spans="1:19" x14ac:dyDescent="0.35">
      <c r="A1782" t="s">
        <v>1782</v>
      </c>
      <c r="B1782">
        <v>19</v>
      </c>
      <c r="C1782" t="str">
        <f t="shared" si="108"/>
        <v>18-25</v>
      </c>
      <c r="D1782" t="s">
        <v>14</v>
      </c>
      <c r="E1782" t="s">
        <v>15</v>
      </c>
      <c r="F1782">
        <v>125.37</v>
      </c>
      <c r="G1782">
        <v>11</v>
      </c>
      <c r="H1782">
        <f>Table1[[#This Row],[total_orders]]*Table1[[#This Row],[avg_order_value]]</f>
        <v>1379.0700000000002</v>
      </c>
      <c r="I1782">
        <v>8</v>
      </c>
      <c r="J1782">
        <v>0</v>
      </c>
      <c r="K1782" t="s">
        <v>40</v>
      </c>
      <c r="L1782">
        <v>34.5</v>
      </c>
      <c r="M1782" t="str">
        <f t="shared" si="109"/>
        <v>Medium</v>
      </c>
      <c r="N1782" s="1">
        <v>44236</v>
      </c>
      <c r="O1782" s="1" t="str">
        <f>IF(YEAR(Table1[[#This Row],[customer_since]])&gt;=2023, "New",IF(YEAR(Table1[[#This Row],[customer_since]])&gt;=2021, "Medium", "Long term"))</f>
        <v>Medium</v>
      </c>
      <c r="P1782">
        <v>88</v>
      </c>
      <c r="Q1782" t="str">
        <f t="shared" si="110"/>
        <v>High</v>
      </c>
      <c r="R1782">
        <v>0.31</v>
      </c>
      <c r="S1782" t="str">
        <f t="shared" si="111"/>
        <v>Medium</v>
      </c>
    </row>
    <row r="1783" spans="1:19" x14ac:dyDescent="0.35">
      <c r="A1783" t="s">
        <v>1782</v>
      </c>
      <c r="B1783">
        <v>23</v>
      </c>
      <c r="C1783" t="str">
        <f t="shared" si="108"/>
        <v>18-25</v>
      </c>
      <c r="D1783" t="s">
        <v>25</v>
      </c>
      <c r="E1783" t="s">
        <v>44</v>
      </c>
      <c r="F1783">
        <v>110.33</v>
      </c>
      <c r="G1783">
        <v>17</v>
      </c>
      <c r="H1783">
        <f>Table1[[#This Row],[total_orders]]*Table1[[#This Row],[avg_order_value]]</f>
        <v>1875.61</v>
      </c>
      <c r="I1783">
        <v>40</v>
      </c>
      <c r="J1783">
        <v>0</v>
      </c>
      <c r="K1783" t="s">
        <v>19</v>
      </c>
      <c r="L1783">
        <v>43.7</v>
      </c>
      <c r="M1783" t="str">
        <f t="shared" si="109"/>
        <v>Medium</v>
      </c>
      <c r="N1783" s="1">
        <v>44333</v>
      </c>
      <c r="O1783" s="1" t="str">
        <f>IF(YEAR(Table1[[#This Row],[customer_since]])&gt;=2023, "New",IF(YEAR(Table1[[#This Row],[customer_since]])&gt;=2021, "Medium", "Long term"))</f>
        <v>Medium</v>
      </c>
      <c r="P1783">
        <v>41</v>
      </c>
      <c r="Q1783" t="str">
        <f t="shared" si="110"/>
        <v>Medium</v>
      </c>
      <c r="R1783">
        <v>0.15</v>
      </c>
      <c r="S1783" t="str">
        <f t="shared" si="111"/>
        <v>Low</v>
      </c>
    </row>
    <row r="1784" spans="1:19" x14ac:dyDescent="0.35">
      <c r="A1784" t="s">
        <v>1475</v>
      </c>
      <c r="B1784">
        <v>27</v>
      </c>
      <c r="C1784" t="str">
        <f t="shared" si="108"/>
        <v>26-35</v>
      </c>
      <c r="D1784" t="s">
        <v>21</v>
      </c>
      <c r="E1784" t="s">
        <v>37</v>
      </c>
      <c r="F1784">
        <v>14.31</v>
      </c>
      <c r="G1784">
        <v>8</v>
      </c>
      <c r="H1784">
        <f>Table1[[#This Row],[total_orders]]*Table1[[#This Row],[avg_order_value]]</f>
        <v>114.48</v>
      </c>
      <c r="I1784">
        <v>100</v>
      </c>
      <c r="J1784">
        <v>0</v>
      </c>
      <c r="K1784" t="s">
        <v>23</v>
      </c>
      <c r="L1784">
        <v>20.399999999999999</v>
      </c>
      <c r="M1784" t="str">
        <f t="shared" si="109"/>
        <v>Medium</v>
      </c>
      <c r="N1784" s="1">
        <v>45018</v>
      </c>
      <c r="O1784" s="1" t="str">
        <f>IF(YEAR(Table1[[#This Row],[customer_since]])&gt;=2023, "New",IF(YEAR(Table1[[#This Row],[customer_since]])&gt;=2021, "Medium", "Long term"))</f>
        <v>New</v>
      </c>
      <c r="P1784">
        <v>52</v>
      </c>
      <c r="Q1784" t="str">
        <f t="shared" si="110"/>
        <v>Medium</v>
      </c>
      <c r="R1784">
        <v>0.35</v>
      </c>
      <c r="S1784" t="str">
        <f t="shared" si="111"/>
        <v>Medium</v>
      </c>
    </row>
    <row r="1785" spans="1:19" x14ac:dyDescent="0.35">
      <c r="A1785" t="s">
        <v>3446</v>
      </c>
      <c r="B1785">
        <v>60</v>
      </c>
      <c r="C1785" t="str">
        <f t="shared" si="108"/>
        <v>55-65</v>
      </c>
      <c r="D1785" t="s">
        <v>14</v>
      </c>
      <c r="E1785" t="s">
        <v>35</v>
      </c>
      <c r="F1785">
        <v>119.98</v>
      </c>
      <c r="G1785">
        <v>12</v>
      </c>
      <c r="H1785">
        <f>Table1[[#This Row],[total_orders]]*Table1[[#This Row],[avg_order_value]]</f>
        <v>1439.76</v>
      </c>
      <c r="I1785">
        <v>294</v>
      </c>
      <c r="J1785">
        <v>0</v>
      </c>
      <c r="K1785" t="s">
        <v>19</v>
      </c>
      <c r="L1785">
        <v>41.1</v>
      </c>
      <c r="M1785" t="str">
        <f t="shared" si="109"/>
        <v>Medium</v>
      </c>
      <c r="N1785" s="1">
        <v>45031</v>
      </c>
      <c r="O1785" s="1" t="str">
        <f>IF(YEAR(Table1[[#This Row],[customer_since]])&gt;=2023, "New",IF(YEAR(Table1[[#This Row],[customer_since]])&gt;=2021, "Medium", "Long term"))</f>
        <v>New</v>
      </c>
      <c r="P1785">
        <v>14</v>
      </c>
      <c r="Q1785" t="str">
        <f t="shared" si="110"/>
        <v>Low</v>
      </c>
      <c r="R1785">
        <v>0.26</v>
      </c>
      <c r="S1785" t="str">
        <f t="shared" si="111"/>
        <v>Medium</v>
      </c>
    </row>
    <row r="1786" spans="1:19" x14ac:dyDescent="0.35">
      <c r="A1786" t="s">
        <v>2758</v>
      </c>
      <c r="B1786">
        <v>51</v>
      </c>
      <c r="C1786" t="str">
        <f t="shared" si="108"/>
        <v>46-55</v>
      </c>
      <c r="D1786" t="s">
        <v>14</v>
      </c>
      <c r="E1786" t="s">
        <v>37</v>
      </c>
      <c r="F1786">
        <v>110.98</v>
      </c>
      <c r="G1786">
        <v>9</v>
      </c>
      <c r="H1786">
        <f>Table1[[#This Row],[total_orders]]*Table1[[#This Row],[avg_order_value]]</f>
        <v>998.82</v>
      </c>
      <c r="I1786">
        <v>249</v>
      </c>
      <c r="J1786">
        <v>0</v>
      </c>
      <c r="K1786" t="s">
        <v>19</v>
      </c>
      <c r="L1786">
        <v>4.9000000000000004</v>
      </c>
      <c r="M1786" t="str">
        <f t="shared" si="109"/>
        <v>Low</v>
      </c>
      <c r="N1786" s="1">
        <v>45281</v>
      </c>
      <c r="O1786" s="1" t="str">
        <f>IF(YEAR(Table1[[#This Row],[customer_since]])&gt;=2023, "New",IF(YEAR(Table1[[#This Row],[customer_since]])&gt;=2021, "Medium", "Long term"))</f>
        <v>New</v>
      </c>
      <c r="P1786">
        <v>92</v>
      </c>
      <c r="Q1786" t="str">
        <f t="shared" si="110"/>
        <v>High</v>
      </c>
      <c r="R1786">
        <v>0.21</v>
      </c>
      <c r="S1786" t="str">
        <f t="shared" si="111"/>
        <v>Medium</v>
      </c>
    </row>
    <row r="1787" spans="1:19" x14ac:dyDescent="0.35">
      <c r="A1787" t="s">
        <v>2758</v>
      </c>
      <c r="B1787">
        <v>34</v>
      </c>
      <c r="C1787" t="str">
        <f t="shared" si="108"/>
        <v>26-35</v>
      </c>
      <c r="D1787" t="s">
        <v>21</v>
      </c>
      <c r="E1787" t="s">
        <v>18</v>
      </c>
      <c r="F1787">
        <v>38.47</v>
      </c>
      <c r="G1787">
        <v>3</v>
      </c>
      <c r="H1787">
        <f>Table1[[#This Row],[total_orders]]*Table1[[#This Row],[avg_order_value]]</f>
        <v>115.41</v>
      </c>
      <c r="I1787">
        <v>259</v>
      </c>
      <c r="J1787">
        <v>0</v>
      </c>
      <c r="K1787" t="s">
        <v>29</v>
      </c>
      <c r="L1787">
        <v>10</v>
      </c>
      <c r="M1787" t="str">
        <f t="shared" si="109"/>
        <v>Low</v>
      </c>
      <c r="N1787" s="1">
        <v>45352</v>
      </c>
      <c r="O1787" s="1" t="str">
        <f>IF(YEAR(Table1[[#This Row],[customer_since]])&gt;=2023, "New",IF(YEAR(Table1[[#This Row],[customer_since]])&gt;=2021, "Medium", "Long term"))</f>
        <v>New</v>
      </c>
      <c r="P1787">
        <v>67</v>
      </c>
      <c r="Q1787" t="str">
        <f t="shared" si="110"/>
        <v>High</v>
      </c>
      <c r="R1787">
        <v>0.15</v>
      </c>
      <c r="S1787" t="str">
        <f t="shared" si="111"/>
        <v>Low</v>
      </c>
    </row>
    <row r="1788" spans="1:19" x14ac:dyDescent="0.35">
      <c r="A1788" t="s">
        <v>2148</v>
      </c>
      <c r="B1788">
        <v>60</v>
      </c>
      <c r="C1788" t="str">
        <f t="shared" si="108"/>
        <v>55-65</v>
      </c>
      <c r="D1788" t="s">
        <v>21</v>
      </c>
      <c r="E1788" t="s">
        <v>28</v>
      </c>
      <c r="F1788">
        <v>49.23</v>
      </c>
      <c r="G1788">
        <v>9</v>
      </c>
      <c r="H1788">
        <f>Table1[[#This Row],[total_orders]]*Table1[[#This Row],[avg_order_value]]</f>
        <v>443.07</v>
      </c>
      <c r="I1788">
        <v>157</v>
      </c>
      <c r="J1788">
        <v>0</v>
      </c>
      <c r="K1788" t="s">
        <v>40</v>
      </c>
      <c r="L1788">
        <v>32.200000000000003</v>
      </c>
      <c r="M1788" t="str">
        <f t="shared" si="109"/>
        <v>Medium</v>
      </c>
      <c r="N1788" s="1">
        <v>45001</v>
      </c>
      <c r="O1788" s="1" t="str">
        <f>IF(YEAR(Table1[[#This Row],[customer_since]])&gt;=2023, "New",IF(YEAR(Table1[[#This Row],[customer_since]])&gt;=2021, "Medium", "Long term"))</f>
        <v>New</v>
      </c>
      <c r="P1788">
        <v>64</v>
      </c>
      <c r="Q1788" t="str">
        <f t="shared" si="110"/>
        <v>Medium</v>
      </c>
      <c r="R1788">
        <v>0.17</v>
      </c>
      <c r="S1788" t="str">
        <f t="shared" si="111"/>
        <v>Low</v>
      </c>
    </row>
    <row r="1789" spans="1:19" x14ac:dyDescent="0.35">
      <c r="A1789" t="s">
        <v>3162</v>
      </c>
      <c r="B1789">
        <v>63</v>
      </c>
      <c r="C1789" t="str">
        <f t="shared" si="108"/>
        <v>55-65</v>
      </c>
      <c r="D1789" t="s">
        <v>25</v>
      </c>
      <c r="E1789" t="s">
        <v>50</v>
      </c>
      <c r="F1789">
        <v>47.49</v>
      </c>
      <c r="G1789">
        <v>14</v>
      </c>
      <c r="H1789">
        <f>Table1[[#This Row],[total_orders]]*Table1[[#This Row],[avg_order_value]]</f>
        <v>664.86</v>
      </c>
      <c r="I1789">
        <v>279</v>
      </c>
      <c r="J1789">
        <v>0</v>
      </c>
      <c r="K1789" t="s">
        <v>40</v>
      </c>
      <c r="L1789">
        <v>70.5</v>
      </c>
      <c r="M1789" t="str">
        <f t="shared" si="109"/>
        <v>High</v>
      </c>
      <c r="N1789" s="1">
        <v>45496</v>
      </c>
      <c r="O1789" s="1" t="str">
        <f>IF(YEAR(Table1[[#This Row],[customer_since]])&gt;=2023, "New",IF(YEAR(Table1[[#This Row],[customer_since]])&gt;=2021, "Medium", "Long term"))</f>
        <v>New</v>
      </c>
      <c r="P1789">
        <v>23</v>
      </c>
      <c r="Q1789" t="str">
        <f t="shared" si="110"/>
        <v>Low</v>
      </c>
      <c r="R1789">
        <v>0.37</v>
      </c>
      <c r="S1789" t="str">
        <f t="shared" si="111"/>
        <v>Medium</v>
      </c>
    </row>
    <row r="1790" spans="1:19" x14ac:dyDescent="0.35">
      <c r="A1790" t="s">
        <v>2057</v>
      </c>
      <c r="B1790">
        <v>26</v>
      </c>
      <c r="C1790" t="str">
        <f t="shared" si="108"/>
        <v>26-35</v>
      </c>
      <c r="D1790" t="s">
        <v>25</v>
      </c>
      <c r="E1790" t="s">
        <v>50</v>
      </c>
      <c r="F1790">
        <v>114.9</v>
      </c>
      <c r="G1790">
        <v>12</v>
      </c>
      <c r="H1790">
        <f>Table1[[#This Row],[total_orders]]*Table1[[#This Row],[avg_order_value]]</f>
        <v>1378.8000000000002</v>
      </c>
      <c r="I1790">
        <v>94</v>
      </c>
      <c r="J1790">
        <v>0</v>
      </c>
      <c r="K1790" t="s">
        <v>29</v>
      </c>
      <c r="L1790">
        <v>80.099999999999994</v>
      </c>
      <c r="M1790" t="str">
        <f t="shared" si="109"/>
        <v>High</v>
      </c>
      <c r="N1790" s="1">
        <v>45044</v>
      </c>
      <c r="O1790" s="1" t="str">
        <f>IF(YEAR(Table1[[#This Row],[customer_since]])&gt;=2023, "New",IF(YEAR(Table1[[#This Row],[customer_since]])&gt;=2021, "Medium", "Long term"))</f>
        <v>New</v>
      </c>
      <c r="P1790">
        <v>36</v>
      </c>
      <c r="Q1790" t="str">
        <f t="shared" si="110"/>
        <v>Medium</v>
      </c>
      <c r="R1790">
        <v>0.08</v>
      </c>
      <c r="S1790" t="str">
        <f t="shared" si="111"/>
        <v>Low</v>
      </c>
    </row>
    <row r="1791" spans="1:19" x14ac:dyDescent="0.35">
      <c r="A1791" t="s">
        <v>2338</v>
      </c>
      <c r="B1791">
        <v>73</v>
      </c>
      <c r="C1791" t="str">
        <f t="shared" si="108"/>
        <v>66-69</v>
      </c>
      <c r="D1791" t="s">
        <v>25</v>
      </c>
      <c r="E1791" t="s">
        <v>18</v>
      </c>
      <c r="F1791">
        <v>82.4</v>
      </c>
      <c r="G1791">
        <v>12</v>
      </c>
      <c r="H1791">
        <f>Table1[[#This Row],[total_orders]]*Table1[[#This Row],[avg_order_value]]</f>
        <v>988.80000000000007</v>
      </c>
      <c r="I1791">
        <v>335</v>
      </c>
      <c r="J1791">
        <v>0</v>
      </c>
      <c r="K1791" t="s">
        <v>19</v>
      </c>
      <c r="L1791">
        <v>67.400000000000006</v>
      </c>
      <c r="M1791" t="str">
        <f t="shared" si="109"/>
        <v>High</v>
      </c>
      <c r="N1791" s="1">
        <v>44058</v>
      </c>
      <c r="O1791" s="1" t="str">
        <f>IF(YEAR(Table1[[#This Row],[customer_since]])&gt;=2023, "New",IF(YEAR(Table1[[#This Row],[customer_since]])&gt;=2021, "Medium", "Long term"))</f>
        <v>Long term</v>
      </c>
      <c r="P1791">
        <v>4</v>
      </c>
      <c r="Q1791" t="str">
        <f t="shared" si="110"/>
        <v>Low</v>
      </c>
      <c r="R1791">
        <v>0.26</v>
      </c>
      <c r="S1791" t="str">
        <f t="shared" si="111"/>
        <v>Medium</v>
      </c>
    </row>
    <row r="1792" spans="1:19" x14ac:dyDescent="0.35">
      <c r="A1792" t="s">
        <v>2592</v>
      </c>
      <c r="B1792">
        <v>60</v>
      </c>
      <c r="C1792" t="str">
        <f t="shared" si="108"/>
        <v>55-65</v>
      </c>
      <c r="D1792" t="s">
        <v>25</v>
      </c>
      <c r="E1792" t="s">
        <v>15</v>
      </c>
      <c r="F1792">
        <v>56.07</v>
      </c>
      <c r="G1792">
        <v>9</v>
      </c>
      <c r="H1792">
        <f>Table1[[#This Row],[total_orders]]*Table1[[#This Row],[avg_order_value]]</f>
        <v>504.63</v>
      </c>
      <c r="I1792">
        <v>158</v>
      </c>
      <c r="J1792">
        <v>0</v>
      </c>
      <c r="K1792" t="s">
        <v>16</v>
      </c>
      <c r="L1792">
        <v>42.9</v>
      </c>
      <c r="M1792" t="str">
        <f t="shared" si="109"/>
        <v>Medium</v>
      </c>
      <c r="N1792" s="1">
        <v>45463</v>
      </c>
      <c r="O1792" s="1" t="str">
        <f>IF(YEAR(Table1[[#This Row],[customer_since]])&gt;=2023, "New",IF(YEAR(Table1[[#This Row],[customer_since]])&gt;=2021, "Medium", "Long term"))</f>
        <v>New</v>
      </c>
      <c r="P1792">
        <v>14</v>
      </c>
      <c r="Q1792" t="str">
        <f t="shared" si="110"/>
        <v>Low</v>
      </c>
      <c r="R1792">
        <v>0.49</v>
      </c>
      <c r="S1792" t="str">
        <f t="shared" si="111"/>
        <v>Medium</v>
      </c>
    </row>
    <row r="1793" spans="1:19" x14ac:dyDescent="0.35">
      <c r="A1793" t="s">
        <v>1456</v>
      </c>
      <c r="B1793">
        <v>34</v>
      </c>
      <c r="C1793" t="str">
        <f t="shared" si="108"/>
        <v>26-35</v>
      </c>
      <c r="D1793" t="s">
        <v>25</v>
      </c>
      <c r="E1793" t="s">
        <v>37</v>
      </c>
      <c r="F1793">
        <v>54.1</v>
      </c>
      <c r="G1793">
        <v>11</v>
      </c>
      <c r="H1793">
        <f>Table1[[#This Row],[total_orders]]*Table1[[#This Row],[avg_order_value]]</f>
        <v>595.1</v>
      </c>
      <c r="I1793">
        <v>364</v>
      </c>
      <c r="J1793">
        <v>0</v>
      </c>
      <c r="K1793" t="s">
        <v>16</v>
      </c>
      <c r="L1793">
        <v>67.7</v>
      </c>
      <c r="M1793" t="str">
        <f t="shared" si="109"/>
        <v>High</v>
      </c>
      <c r="N1793" s="1">
        <v>44036</v>
      </c>
      <c r="O1793" s="1" t="str">
        <f>IF(YEAR(Table1[[#This Row],[customer_since]])&gt;=2023, "New",IF(YEAR(Table1[[#This Row],[customer_since]])&gt;=2021, "Medium", "Long term"))</f>
        <v>Long term</v>
      </c>
      <c r="P1793">
        <v>44</v>
      </c>
      <c r="Q1793" t="str">
        <f t="shared" si="110"/>
        <v>Medium</v>
      </c>
      <c r="R1793">
        <v>0.15</v>
      </c>
      <c r="S1793" t="str">
        <f t="shared" si="111"/>
        <v>Low</v>
      </c>
    </row>
    <row r="1794" spans="1:19" x14ac:dyDescent="0.35">
      <c r="A1794" t="s">
        <v>1456</v>
      </c>
      <c r="B1794">
        <v>25</v>
      </c>
      <c r="C1794" t="str">
        <f t="shared" ref="C1794:C1857" si="112">IF(B1794&lt;=25,"18-25",IF(B1794&lt;=35,"26-35",IF(B1794&lt;=45,"36-45",IF(B1794&lt;=55,"46-55",IF(B1794&lt;=65,"55-65","66-69")))))</f>
        <v>18-25</v>
      </c>
      <c r="D1794" t="s">
        <v>21</v>
      </c>
      <c r="E1794" t="s">
        <v>37</v>
      </c>
      <c r="F1794">
        <v>38.81</v>
      </c>
      <c r="G1794">
        <v>7</v>
      </c>
      <c r="H1794">
        <f>Table1[[#This Row],[total_orders]]*Table1[[#This Row],[avg_order_value]]</f>
        <v>271.67</v>
      </c>
      <c r="I1794">
        <v>350</v>
      </c>
      <c r="J1794">
        <v>0</v>
      </c>
      <c r="K1794" t="s">
        <v>16</v>
      </c>
      <c r="L1794">
        <v>0</v>
      </c>
      <c r="M1794" t="str">
        <f t="shared" ref="M1794:M1857" si="113">IF(L1794&lt;=20,"Low",IF(L1794&lt;=50,"Medium","High"))</f>
        <v>Low</v>
      </c>
      <c r="N1794" s="1">
        <v>45154</v>
      </c>
      <c r="O1794" s="1" t="str">
        <f>IF(YEAR(Table1[[#This Row],[customer_since]])&gt;=2023, "New",IF(YEAR(Table1[[#This Row],[customer_since]])&gt;=2021, "Medium", "Long term"))</f>
        <v>New</v>
      </c>
      <c r="P1794">
        <v>15</v>
      </c>
      <c r="Q1794" t="str">
        <f t="shared" ref="Q1794:Q1857" si="114">IF(P1794&lt;=33,"Low",IF(P1794&lt;=66,"Medium","High"))</f>
        <v>Low</v>
      </c>
      <c r="R1794">
        <v>0.11</v>
      </c>
      <c r="S1794" t="str">
        <f t="shared" ref="S1794:S1857" si="115">IF(R1794&lt;=0.2,"Low",IF(R1794&lt;=0.5,"Medium","High"))</f>
        <v>Low</v>
      </c>
    </row>
    <row r="1795" spans="1:19" x14ac:dyDescent="0.35">
      <c r="A1795" t="s">
        <v>3392</v>
      </c>
      <c r="B1795">
        <v>79</v>
      </c>
      <c r="C1795" t="str">
        <f t="shared" si="112"/>
        <v>66-69</v>
      </c>
      <c r="D1795" t="s">
        <v>14</v>
      </c>
      <c r="E1795" t="s">
        <v>35</v>
      </c>
      <c r="F1795">
        <v>175.55</v>
      </c>
      <c r="G1795">
        <v>7</v>
      </c>
      <c r="H1795">
        <f>Table1[[#This Row],[total_orders]]*Table1[[#This Row],[avg_order_value]]</f>
        <v>1228.8500000000001</v>
      </c>
      <c r="I1795">
        <v>57</v>
      </c>
      <c r="J1795">
        <v>0</v>
      </c>
      <c r="K1795" t="s">
        <v>29</v>
      </c>
      <c r="L1795">
        <v>13.3</v>
      </c>
      <c r="M1795" t="str">
        <f t="shared" si="113"/>
        <v>Low</v>
      </c>
      <c r="N1795" s="1">
        <v>44788</v>
      </c>
      <c r="O1795" s="1" t="str">
        <f>IF(YEAR(Table1[[#This Row],[customer_since]])&gt;=2023, "New",IF(YEAR(Table1[[#This Row],[customer_since]])&gt;=2021, "Medium", "Long term"))</f>
        <v>Medium</v>
      </c>
      <c r="P1795">
        <v>12</v>
      </c>
      <c r="Q1795" t="str">
        <f t="shared" si="114"/>
        <v>Low</v>
      </c>
      <c r="R1795">
        <v>0.05</v>
      </c>
      <c r="S1795" t="str">
        <f t="shared" si="115"/>
        <v>Low</v>
      </c>
    </row>
    <row r="1796" spans="1:19" x14ac:dyDescent="0.35">
      <c r="A1796" t="s">
        <v>2500</v>
      </c>
      <c r="B1796">
        <v>49</v>
      </c>
      <c r="C1796" t="str">
        <f t="shared" si="112"/>
        <v>46-55</v>
      </c>
      <c r="D1796" t="s">
        <v>14</v>
      </c>
      <c r="E1796" t="s">
        <v>15</v>
      </c>
      <c r="F1796">
        <v>31.94</v>
      </c>
      <c r="G1796">
        <v>11</v>
      </c>
      <c r="H1796">
        <f>Table1[[#This Row],[total_orders]]*Table1[[#This Row],[avg_order_value]]</f>
        <v>351.34000000000003</v>
      </c>
      <c r="I1796">
        <v>99</v>
      </c>
      <c r="J1796">
        <v>0</v>
      </c>
      <c r="K1796" t="s">
        <v>16</v>
      </c>
      <c r="L1796">
        <v>35</v>
      </c>
      <c r="M1796" t="str">
        <f t="shared" si="113"/>
        <v>Medium</v>
      </c>
      <c r="N1796" s="1">
        <v>45616</v>
      </c>
      <c r="O1796" s="1" t="str">
        <f>IF(YEAR(Table1[[#This Row],[customer_since]])&gt;=2023, "New",IF(YEAR(Table1[[#This Row],[customer_since]])&gt;=2021, "Medium", "Long term"))</f>
        <v>New</v>
      </c>
      <c r="P1796">
        <v>26</v>
      </c>
      <c r="Q1796" t="str">
        <f t="shared" si="114"/>
        <v>Low</v>
      </c>
      <c r="R1796">
        <v>0.21</v>
      </c>
      <c r="S1796" t="str">
        <f t="shared" si="115"/>
        <v>Medium</v>
      </c>
    </row>
    <row r="1797" spans="1:19" x14ac:dyDescent="0.35">
      <c r="A1797" t="s">
        <v>1140</v>
      </c>
      <c r="B1797">
        <v>75</v>
      </c>
      <c r="C1797" t="str">
        <f t="shared" si="112"/>
        <v>66-69</v>
      </c>
      <c r="D1797" t="s">
        <v>25</v>
      </c>
      <c r="E1797" t="s">
        <v>15</v>
      </c>
      <c r="F1797">
        <v>130.63999999999999</v>
      </c>
      <c r="G1797">
        <v>8</v>
      </c>
      <c r="H1797">
        <f>Table1[[#This Row],[total_orders]]*Table1[[#This Row],[avg_order_value]]</f>
        <v>1045.1199999999999</v>
      </c>
      <c r="I1797">
        <v>217</v>
      </c>
      <c r="J1797">
        <v>0</v>
      </c>
      <c r="K1797" t="s">
        <v>29</v>
      </c>
      <c r="L1797">
        <v>0</v>
      </c>
      <c r="M1797" t="str">
        <f t="shared" si="113"/>
        <v>Low</v>
      </c>
      <c r="N1797" s="1">
        <v>45048</v>
      </c>
      <c r="O1797" s="1" t="str">
        <f>IF(YEAR(Table1[[#This Row],[customer_since]])&gt;=2023, "New",IF(YEAR(Table1[[#This Row],[customer_since]])&gt;=2021, "Medium", "Long term"))</f>
        <v>New</v>
      </c>
      <c r="P1797">
        <v>35</v>
      </c>
      <c r="Q1797" t="str">
        <f t="shared" si="114"/>
        <v>Medium</v>
      </c>
      <c r="R1797">
        <v>0.31</v>
      </c>
      <c r="S1797" t="str">
        <f t="shared" si="115"/>
        <v>Medium</v>
      </c>
    </row>
    <row r="1798" spans="1:19" x14ac:dyDescent="0.35">
      <c r="A1798" t="s">
        <v>1342</v>
      </c>
      <c r="B1798">
        <v>30</v>
      </c>
      <c r="C1798" t="str">
        <f t="shared" si="112"/>
        <v>26-35</v>
      </c>
      <c r="D1798" t="s">
        <v>21</v>
      </c>
      <c r="E1798" t="s">
        <v>50</v>
      </c>
      <c r="F1798">
        <v>22.69</v>
      </c>
      <c r="G1798">
        <v>8</v>
      </c>
      <c r="H1798">
        <f>Table1[[#This Row],[total_orders]]*Table1[[#This Row],[avg_order_value]]</f>
        <v>181.52</v>
      </c>
      <c r="I1798">
        <v>306</v>
      </c>
      <c r="J1798">
        <v>0</v>
      </c>
      <c r="K1798" t="s">
        <v>29</v>
      </c>
      <c r="L1798">
        <v>86.6</v>
      </c>
      <c r="M1798" t="str">
        <f t="shared" si="113"/>
        <v>High</v>
      </c>
      <c r="N1798" s="1">
        <v>44946</v>
      </c>
      <c r="O1798" s="1" t="str">
        <f>IF(YEAR(Table1[[#This Row],[customer_since]])&gt;=2023, "New",IF(YEAR(Table1[[#This Row],[customer_since]])&gt;=2021, "Medium", "Long term"))</f>
        <v>New</v>
      </c>
      <c r="P1798">
        <v>10</v>
      </c>
      <c r="Q1798" t="str">
        <f t="shared" si="114"/>
        <v>Low</v>
      </c>
      <c r="R1798">
        <v>0.33</v>
      </c>
      <c r="S1798" t="str">
        <f t="shared" si="115"/>
        <v>Medium</v>
      </c>
    </row>
    <row r="1799" spans="1:19" x14ac:dyDescent="0.35">
      <c r="A1799" t="s">
        <v>1603</v>
      </c>
      <c r="B1799">
        <v>65</v>
      </c>
      <c r="C1799" t="str">
        <f t="shared" si="112"/>
        <v>55-65</v>
      </c>
      <c r="D1799" t="s">
        <v>21</v>
      </c>
      <c r="E1799" t="s">
        <v>28</v>
      </c>
      <c r="F1799">
        <v>72.989999999999995</v>
      </c>
      <c r="G1799">
        <v>10</v>
      </c>
      <c r="H1799">
        <f>Table1[[#This Row],[total_orders]]*Table1[[#This Row],[avg_order_value]]</f>
        <v>729.9</v>
      </c>
      <c r="I1799">
        <v>294</v>
      </c>
      <c r="J1799">
        <v>0</v>
      </c>
      <c r="K1799" t="s">
        <v>40</v>
      </c>
      <c r="L1799">
        <v>16.899999999999999</v>
      </c>
      <c r="M1799" t="str">
        <f t="shared" si="113"/>
        <v>Low</v>
      </c>
      <c r="N1799" s="1">
        <v>45776</v>
      </c>
      <c r="O1799" s="1" t="str">
        <f>IF(YEAR(Table1[[#This Row],[customer_since]])&gt;=2023, "New",IF(YEAR(Table1[[#This Row],[customer_since]])&gt;=2021, "Medium", "Long term"))</f>
        <v>New</v>
      </c>
      <c r="P1799">
        <v>80</v>
      </c>
      <c r="Q1799" t="str">
        <f t="shared" si="114"/>
        <v>High</v>
      </c>
      <c r="R1799">
        <v>0.28999999999999998</v>
      </c>
      <c r="S1799" t="str">
        <f t="shared" si="115"/>
        <v>Medium</v>
      </c>
    </row>
    <row r="1800" spans="1:19" x14ac:dyDescent="0.35">
      <c r="A1800" t="s">
        <v>3084</v>
      </c>
      <c r="B1800">
        <v>74</v>
      </c>
      <c r="C1800" t="str">
        <f t="shared" si="112"/>
        <v>66-69</v>
      </c>
      <c r="D1800" t="s">
        <v>21</v>
      </c>
      <c r="E1800" t="s">
        <v>35</v>
      </c>
      <c r="F1800">
        <v>213.81</v>
      </c>
      <c r="G1800">
        <v>9</v>
      </c>
      <c r="H1800">
        <f>Table1[[#This Row],[total_orders]]*Table1[[#This Row],[avg_order_value]]</f>
        <v>1924.29</v>
      </c>
      <c r="I1800">
        <v>35</v>
      </c>
      <c r="J1800">
        <v>0</v>
      </c>
      <c r="K1800" t="s">
        <v>16</v>
      </c>
      <c r="L1800">
        <v>43.5</v>
      </c>
      <c r="M1800" t="str">
        <f t="shared" si="113"/>
        <v>Medium</v>
      </c>
      <c r="N1800" s="1">
        <v>44410</v>
      </c>
      <c r="O1800" s="1" t="str">
        <f>IF(YEAR(Table1[[#This Row],[customer_since]])&gt;=2023, "New",IF(YEAR(Table1[[#This Row],[customer_since]])&gt;=2021, "Medium", "Long term"))</f>
        <v>Medium</v>
      </c>
      <c r="P1800">
        <v>79</v>
      </c>
      <c r="Q1800" t="str">
        <f t="shared" si="114"/>
        <v>High</v>
      </c>
      <c r="R1800">
        <v>0.15</v>
      </c>
      <c r="S1800" t="str">
        <f t="shared" si="115"/>
        <v>Low</v>
      </c>
    </row>
    <row r="1801" spans="1:19" x14ac:dyDescent="0.35">
      <c r="A1801" t="s">
        <v>2524</v>
      </c>
      <c r="B1801">
        <v>75</v>
      </c>
      <c r="C1801" t="str">
        <f t="shared" si="112"/>
        <v>66-69</v>
      </c>
      <c r="D1801" t="s">
        <v>21</v>
      </c>
      <c r="E1801" t="s">
        <v>28</v>
      </c>
      <c r="F1801">
        <v>49.15</v>
      </c>
      <c r="G1801">
        <v>10</v>
      </c>
      <c r="H1801">
        <f>Table1[[#This Row],[total_orders]]*Table1[[#This Row],[avg_order_value]]</f>
        <v>491.5</v>
      </c>
      <c r="I1801">
        <v>221</v>
      </c>
      <c r="J1801">
        <v>0</v>
      </c>
      <c r="K1801" t="s">
        <v>29</v>
      </c>
      <c r="L1801">
        <v>0</v>
      </c>
      <c r="M1801" t="str">
        <f t="shared" si="113"/>
        <v>Low</v>
      </c>
      <c r="N1801" s="1">
        <v>44963</v>
      </c>
      <c r="O1801" s="1" t="str">
        <f>IF(YEAR(Table1[[#This Row],[customer_since]])&gt;=2023, "New",IF(YEAR(Table1[[#This Row],[customer_since]])&gt;=2021, "Medium", "Long term"))</f>
        <v>New</v>
      </c>
      <c r="P1801">
        <v>48</v>
      </c>
      <c r="Q1801" t="str">
        <f t="shared" si="114"/>
        <v>Medium</v>
      </c>
      <c r="R1801">
        <v>0.4</v>
      </c>
      <c r="S1801" t="str">
        <f t="shared" si="115"/>
        <v>Medium</v>
      </c>
    </row>
    <row r="1802" spans="1:19" x14ac:dyDescent="0.35">
      <c r="A1802" t="s">
        <v>880</v>
      </c>
      <c r="B1802">
        <v>48</v>
      </c>
      <c r="C1802" t="str">
        <f t="shared" si="112"/>
        <v>46-55</v>
      </c>
      <c r="D1802" t="s">
        <v>21</v>
      </c>
      <c r="E1802" t="s">
        <v>44</v>
      </c>
      <c r="F1802">
        <v>95.84</v>
      </c>
      <c r="G1802">
        <v>10</v>
      </c>
      <c r="H1802">
        <f>Table1[[#This Row],[total_orders]]*Table1[[#This Row],[avg_order_value]]</f>
        <v>958.40000000000009</v>
      </c>
      <c r="I1802">
        <v>172</v>
      </c>
      <c r="J1802">
        <v>0</v>
      </c>
      <c r="K1802" t="s">
        <v>29</v>
      </c>
      <c r="L1802">
        <v>72.599999999999994</v>
      </c>
      <c r="M1802" t="str">
        <f t="shared" si="113"/>
        <v>High</v>
      </c>
      <c r="N1802" s="1">
        <v>44402</v>
      </c>
      <c r="O1802" s="1" t="str">
        <f>IF(YEAR(Table1[[#This Row],[customer_since]])&gt;=2023, "New",IF(YEAR(Table1[[#This Row],[customer_since]])&gt;=2021, "Medium", "Long term"))</f>
        <v>Medium</v>
      </c>
      <c r="P1802">
        <v>16</v>
      </c>
      <c r="Q1802" t="str">
        <f t="shared" si="114"/>
        <v>Low</v>
      </c>
      <c r="R1802">
        <v>0.23</v>
      </c>
      <c r="S1802" t="str">
        <f t="shared" si="115"/>
        <v>Medium</v>
      </c>
    </row>
    <row r="1803" spans="1:19" x14ac:dyDescent="0.35">
      <c r="A1803" t="s">
        <v>1533</v>
      </c>
      <c r="B1803">
        <v>22</v>
      </c>
      <c r="C1803" t="str">
        <f t="shared" si="112"/>
        <v>18-25</v>
      </c>
      <c r="D1803" t="s">
        <v>21</v>
      </c>
      <c r="E1803" t="s">
        <v>37</v>
      </c>
      <c r="G1803">
        <v>10</v>
      </c>
      <c r="H1803">
        <f>Table1[[#This Row],[total_orders]]*Table1[[#This Row],[avg_order_value]]</f>
        <v>0</v>
      </c>
      <c r="I1803">
        <v>61</v>
      </c>
      <c r="J1803">
        <v>0</v>
      </c>
      <c r="K1803" t="s">
        <v>16</v>
      </c>
      <c r="L1803">
        <v>1.5</v>
      </c>
      <c r="M1803" t="str">
        <f t="shared" si="113"/>
        <v>Low</v>
      </c>
      <c r="N1803" s="1">
        <v>45698</v>
      </c>
      <c r="O1803" s="1" t="str">
        <f>IF(YEAR(Table1[[#This Row],[customer_since]])&gt;=2023, "New",IF(YEAR(Table1[[#This Row],[customer_since]])&gt;=2021, "Medium", "Long term"))</f>
        <v>New</v>
      </c>
      <c r="P1803">
        <v>95</v>
      </c>
      <c r="Q1803" t="str">
        <f t="shared" si="114"/>
        <v>High</v>
      </c>
      <c r="R1803">
        <v>0.71</v>
      </c>
      <c r="S1803" t="str">
        <f t="shared" si="115"/>
        <v>High</v>
      </c>
    </row>
    <row r="1804" spans="1:19" x14ac:dyDescent="0.35">
      <c r="A1804" t="s">
        <v>2308</v>
      </c>
      <c r="B1804">
        <v>43</v>
      </c>
      <c r="C1804" t="str">
        <f t="shared" si="112"/>
        <v>36-45</v>
      </c>
      <c r="D1804" t="s">
        <v>21</v>
      </c>
      <c r="E1804" t="s">
        <v>50</v>
      </c>
      <c r="F1804">
        <v>72.959999999999994</v>
      </c>
      <c r="G1804">
        <v>6</v>
      </c>
      <c r="H1804">
        <f>Table1[[#This Row],[total_orders]]*Table1[[#This Row],[avg_order_value]]</f>
        <v>437.76</v>
      </c>
      <c r="I1804">
        <v>82</v>
      </c>
      <c r="J1804">
        <v>0</v>
      </c>
      <c r="K1804" t="s">
        <v>40</v>
      </c>
      <c r="L1804">
        <v>14.4</v>
      </c>
      <c r="M1804" t="str">
        <f t="shared" si="113"/>
        <v>Low</v>
      </c>
      <c r="N1804" s="1">
        <v>45029</v>
      </c>
      <c r="O1804" s="1" t="str">
        <f>IF(YEAR(Table1[[#This Row],[customer_since]])&gt;=2023, "New",IF(YEAR(Table1[[#This Row],[customer_since]])&gt;=2021, "Medium", "Long term"))</f>
        <v>New</v>
      </c>
      <c r="P1804">
        <v>5</v>
      </c>
      <c r="Q1804" t="str">
        <f t="shared" si="114"/>
        <v>Low</v>
      </c>
      <c r="R1804">
        <v>0.24</v>
      </c>
      <c r="S1804" t="str">
        <f t="shared" si="115"/>
        <v>Medium</v>
      </c>
    </row>
    <row r="1805" spans="1:19" x14ac:dyDescent="0.35">
      <c r="A1805" t="s">
        <v>2490</v>
      </c>
      <c r="B1805">
        <v>33</v>
      </c>
      <c r="C1805" t="str">
        <f t="shared" si="112"/>
        <v>26-35</v>
      </c>
      <c r="D1805" t="s">
        <v>14</v>
      </c>
      <c r="E1805" t="s">
        <v>28</v>
      </c>
      <c r="F1805">
        <v>104.87</v>
      </c>
      <c r="G1805">
        <v>11</v>
      </c>
      <c r="H1805">
        <f>Table1[[#This Row],[total_orders]]*Table1[[#This Row],[avg_order_value]]</f>
        <v>1153.5700000000002</v>
      </c>
      <c r="I1805">
        <v>65</v>
      </c>
      <c r="J1805">
        <v>0</v>
      </c>
      <c r="K1805" t="s">
        <v>23</v>
      </c>
      <c r="L1805">
        <v>44.7</v>
      </c>
      <c r="M1805" t="str">
        <f t="shared" si="113"/>
        <v>Medium</v>
      </c>
      <c r="N1805" s="1">
        <v>44540</v>
      </c>
      <c r="O1805" s="1" t="str">
        <f>IF(YEAR(Table1[[#This Row],[customer_since]])&gt;=2023, "New",IF(YEAR(Table1[[#This Row],[customer_since]])&gt;=2021, "Medium", "Long term"))</f>
        <v>Medium</v>
      </c>
      <c r="P1805">
        <v>38</v>
      </c>
      <c r="Q1805" t="str">
        <f t="shared" si="114"/>
        <v>Medium</v>
      </c>
      <c r="R1805">
        <v>0.17</v>
      </c>
      <c r="S1805" t="str">
        <f t="shared" si="115"/>
        <v>Low</v>
      </c>
    </row>
    <row r="1806" spans="1:19" x14ac:dyDescent="0.35">
      <c r="A1806" t="s">
        <v>1243</v>
      </c>
      <c r="B1806">
        <v>33</v>
      </c>
      <c r="C1806" t="str">
        <f t="shared" si="112"/>
        <v>26-35</v>
      </c>
      <c r="D1806" t="s">
        <v>25</v>
      </c>
      <c r="E1806" t="s">
        <v>28</v>
      </c>
      <c r="F1806">
        <v>116.95</v>
      </c>
      <c r="G1806">
        <v>9</v>
      </c>
      <c r="H1806">
        <f>Table1[[#This Row],[total_orders]]*Table1[[#This Row],[avg_order_value]]</f>
        <v>1052.55</v>
      </c>
      <c r="I1806">
        <v>38</v>
      </c>
      <c r="J1806">
        <v>0</v>
      </c>
      <c r="K1806" t="s">
        <v>40</v>
      </c>
      <c r="L1806">
        <v>41.7</v>
      </c>
      <c r="M1806" t="str">
        <f t="shared" si="113"/>
        <v>Medium</v>
      </c>
      <c r="N1806" s="1">
        <v>44837</v>
      </c>
      <c r="O1806" s="1" t="str">
        <f>IF(YEAR(Table1[[#This Row],[customer_since]])&gt;=2023, "New",IF(YEAR(Table1[[#This Row],[customer_since]])&gt;=2021, "Medium", "Long term"))</f>
        <v>Medium</v>
      </c>
      <c r="P1806">
        <v>4</v>
      </c>
      <c r="Q1806" t="str">
        <f t="shared" si="114"/>
        <v>Low</v>
      </c>
      <c r="R1806">
        <v>0.38</v>
      </c>
      <c r="S1806" t="str">
        <f t="shared" si="115"/>
        <v>Medium</v>
      </c>
    </row>
    <row r="1807" spans="1:19" x14ac:dyDescent="0.35">
      <c r="A1807" t="s">
        <v>2672</v>
      </c>
      <c r="B1807">
        <v>50</v>
      </c>
      <c r="C1807" t="str">
        <f t="shared" si="112"/>
        <v>46-55</v>
      </c>
      <c r="D1807" t="s">
        <v>21</v>
      </c>
      <c r="E1807" t="s">
        <v>50</v>
      </c>
      <c r="F1807">
        <v>24.74</v>
      </c>
      <c r="G1807">
        <v>9</v>
      </c>
      <c r="H1807">
        <f>Table1[[#This Row],[total_orders]]*Table1[[#This Row],[avg_order_value]]</f>
        <v>222.66</v>
      </c>
      <c r="I1807">
        <v>31</v>
      </c>
      <c r="J1807">
        <v>0</v>
      </c>
      <c r="K1807" t="s">
        <v>19</v>
      </c>
      <c r="L1807">
        <v>20.3</v>
      </c>
      <c r="M1807" t="str">
        <f t="shared" si="113"/>
        <v>Medium</v>
      </c>
      <c r="N1807" s="1">
        <v>44922</v>
      </c>
      <c r="O1807" s="1" t="str">
        <f>IF(YEAR(Table1[[#This Row],[customer_since]])&gt;=2023, "New",IF(YEAR(Table1[[#This Row],[customer_since]])&gt;=2021, "Medium", "Long term"))</f>
        <v>Medium</v>
      </c>
      <c r="P1807">
        <v>49</v>
      </c>
      <c r="Q1807" t="str">
        <f t="shared" si="114"/>
        <v>Medium</v>
      </c>
      <c r="R1807">
        <v>0.23</v>
      </c>
      <c r="S1807" t="str">
        <f t="shared" si="115"/>
        <v>Medium</v>
      </c>
    </row>
    <row r="1808" spans="1:19" x14ac:dyDescent="0.35">
      <c r="A1808" t="s">
        <v>1155</v>
      </c>
      <c r="B1808">
        <v>32</v>
      </c>
      <c r="C1808" t="str">
        <f t="shared" si="112"/>
        <v>26-35</v>
      </c>
      <c r="D1808" t="s">
        <v>21</v>
      </c>
      <c r="E1808" t="s">
        <v>26</v>
      </c>
      <c r="F1808">
        <v>87.72</v>
      </c>
      <c r="G1808">
        <v>5</v>
      </c>
      <c r="H1808">
        <f>Table1[[#This Row],[total_orders]]*Table1[[#This Row],[avg_order_value]]</f>
        <v>438.6</v>
      </c>
      <c r="I1808">
        <v>110</v>
      </c>
      <c r="J1808">
        <v>0</v>
      </c>
      <c r="K1808" t="s">
        <v>16</v>
      </c>
      <c r="L1808">
        <v>18.5</v>
      </c>
      <c r="M1808" t="str">
        <f t="shared" si="113"/>
        <v>Low</v>
      </c>
      <c r="N1808" s="1">
        <v>45716</v>
      </c>
      <c r="O1808" s="1" t="str">
        <f>IF(YEAR(Table1[[#This Row],[customer_since]])&gt;=2023, "New",IF(YEAR(Table1[[#This Row],[customer_since]])&gt;=2021, "Medium", "Long term"))</f>
        <v>New</v>
      </c>
      <c r="P1808">
        <v>24</v>
      </c>
      <c r="Q1808" t="str">
        <f t="shared" si="114"/>
        <v>Low</v>
      </c>
      <c r="R1808">
        <v>0.06</v>
      </c>
      <c r="S1808" t="str">
        <f t="shared" si="115"/>
        <v>Low</v>
      </c>
    </row>
    <row r="1809" spans="1:19" x14ac:dyDescent="0.35">
      <c r="A1809" t="s">
        <v>158</v>
      </c>
      <c r="B1809">
        <v>43</v>
      </c>
      <c r="C1809" t="str">
        <f t="shared" si="112"/>
        <v>36-45</v>
      </c>
      <c r="D1809" t="s">
        <v>21</v>
      </c>
      <c r="E1809" t="s">
        <v>35</v>
      </c>
      <c r="F1809">
        <v>36.020000000000003</v>
      </c>
      <c r="G1809">
        <v>10</v>
      </c>
      <c r="H1809">
        <f>Table1[[#This Row],[total_orders]]*Table1[[#This Row],[avg_order_value]]</f>
        <v>360.20000000000005</v>
      </c>
      <c r="I1809">
        <v>260</v>
      </c>
      <c r="J1809">
        <v>0</v>
      </c>
      <c r="K1809" t="s">
        <v>23</v>
      </c>
      <c r="L1809">
        <v>0.4</v>
      </c>
      <c r="M1809" t="str">
        <f t="shared" si="113"/>
        <v>Low</v>
      </c>
      <c r="N1809" s="1">
        <v>45572</v>
      </c>
      <c r="O1809" s="1" t="str">
        <f>IF(YEAR(Table1[[#This Row],[customer_since]])&gt;=2023, "New",IF(YEAR(Table1[[#This Row],[customer_since]])&gt;=2021, "Medium", "Long term"))</f>
        <v>New</v>
      </c>
      <c r="P1809">
        <v>98</v>
      </c>
      <c r="Q1809" t="str">
        <f t="shared" si="114"/>
        <v>High</v>
      </c>
      <c r="R1809">
        <v>0.09</v>
      </c>
      <c r="S1809" t="str">
        <f t="shared" si="115"/>
        <v>Low</v>
      </c>
    </row>
    <row r="1810" spans="1:19" x14ac:dyDescent="0.35">
      <c r="A1810" t="s">
        <v>2257</v>
      </c>
      <c r="B1810">
        <v>20</v>
      </c>
      <c r="C1810" t="str">
        <f t="shared" si="112"/>
        <v>18-25</v>
      </c>
      <c r="D1810" t="s">
        <v>25</v>
      </c>
      <c r="E1810" t="s">
        <v>15</v>
      </c>
      <c r="F1810">
        <v>119.13</v>
      </c>
      <c r="G1810">
        <v>12</v>
      </c>
      <c r="H1810">
        <f>Table1[[#This Row],[total_orders]]*Table1[[#This Row],[avg_order_value]]</f>
        <v>1429.56</v>
      </c>
      <c r="I1810">
        <v>167</v>
      </c>
      <c r="J1810">
        <v>0</v>
      </c>
      <c r="K1810" t="s">
        <v>23</v>
      </c>
      <c r="L1810">
        <v>34.299999999999997</v>
      </c>
      <c r="M1810" t="str">
        <f t="shared" si="113"/>
        <v>Medium</v>
      </c>
      <c r="N1810" s="1">
        <v>45210</v>
      </c>
      <c r="O1810" s="1" t="str">
        <f>IF(YEAR(Table1[[#This Row],[customer_since]])&gt;=2023, "New",IF(YEAR(Table1[[#This Row],[customer_since]])&gt;=2021, "Medium", "Long term"))</f>
        <v>New</v>
      </c>
      <c r="P1810">
        <v>95</v>
      </c>
      <c r="Q1810" t="str">
        <f t="shared" si="114"/>
        <v>High</v>
      </c>
      <c r="R1810">
        <v>0.44</v>
      </c>
      <c r="S1810" t="str">
        <f t="shared" si="115"/>
        <v>Medium</v>
      </c>
    </row>
    <row r="1811" spans="1:19" x14ac:dyDescent="0.35">
      <c r="A1811" t="s">
        <v>2257</v>
      </c>
      <c r="B1811">
        <v>53</v>
      </c>
      <c r="C1811" t="str">
        <f t="shared" si="112"/>
        <v>46-55</v>
      </c>
      <c r="D1811" t="s">
        <v>14</v>
      </c>
      <c r="E1811" t="s">
        <v>26</v>
      </c>
      <c r="F1811">
        <v>108.66</v>
      </c>
      <c r="G1811">
        <v>13</v>
      </c>
      <c r="H1811">
        <f>Table1[[#This Row],[total_orders]]*Table1[[#This Row],[avg_order_value]]</f>
        <v>1412.58</v>
      </c>
      <c r="I1811">
        <v>55</v>
      </c>
      <c r="J1811">
        <v>0</v>
      </c>
      <c r="K1811" t="s">
        <v>23</v>
      </c>
      <c r="L1811">
        <v>4.4000000000000004</v>
      </c>
      <c r="M1811" t="str">
        <f t="shared" si="113"/>
        <v>Low</v>
      </c>
      <c r="N1811" s="1">
        <v>45193</v>
      </c>
      <c r="O1811" s="1" t="str">
        <f>IF(YEAR(Table1[[#This Row],[customer_since]])&gt;=2023, "New",IF(YEAR(Table1[[#This Row],[customer_since]])&gt;=2021, "Medium", "Long term"))</f>
        <v>New</v>
      </c>
      <c r="P1811">
        <v>24</v>
      </c>
      <c r="Q1811" t="str">
        <f t="shared" si="114"/>
        <v>Low</v>
      </c>
      <c r="R1811">
        <v>0.27</v>
      </c>
      <c r="S1811" t="str">
        <f t="shared" si="115"/>
        <v>Medium</v>
      </c>
    </row>
    <row r="1812" spans="1:19" x14ac:dyDescent="0.35">
      <c r="A1812" t="s">
        <v>3410</v>
      </c>
      <c r="B1812">
        <v>65</v>
      </c>
      <c r="C1812" t="str">
        <f t="shared" si="112"/>
        <v>55-65</v>
      </c>
      <c r="D1812" t="s">
        <v>14</v>
      </c>
      <c r="E1812" t="s">
        <v>22</v>
      </c>
      <c r="F1812">
        <v>42.99</v>
      </c>
      <c r="G1812">
        <v>8</v>
      </c>
      <c r="H1812">
        <f>Table1[[#This Row],[total_orders]]*Table1[[#This Row],[avg_order_value]]</f>
        <v>343.92</v>
      </c>
      <c r="I1812">
        <v>361</v>
      </c>
      <c r="J1812">
        <v>0</v>
      </c>
      <c r="K1812" t="s">
        <v>16</v>
      </c>
      <c r="L1812">
        <v>56.2</v>
      </c>
      <c r="M1812" t="str">
        <f t="shared" si="113"/>
        <v>High</v>
      </c>
      <c r="N1812" s="1">
        <v>44167</v>
      </c>
      <c r="O1812" s="1" t="str">
        <f>IF(YEAR(Table1[[#This Row],[customer_since]])&gt;=2023, "New",IF(YEAR(Table1[[#This Row],[customer_since]])&gt;=2021, "Medium", "Long term"))</f>
        <v>Long term</v>
      </c>
      <c r="P1812">
        <v>32</v>
      </c>
      <c r="Q1812" t="str">
        <f t="shared" si="114"/>
        <v>Low</v>
      </c>
      <c r="R1812">
        <v>0.52</v>
      </c>
      <c r="S1812" t="str">
        <f t="shared" si="115"/>
        <v>High</v>
      </c>
    </row>
    <row r="1813" spans="1:19" x14ac:dyDescent="0.35">
      <c r="A1813" t="s">
        <v>1504</v>
      </c>
      <c r="B1813">
        <v>26</v>
      </c>
      <c r="C1813" t="str">
        <f t="shared" si="112"/>
        <v>26-35</v>
      </c>
      <c r="D1813" t="s">
        <v>21</v>
      </c>
      <c r="E1813" t="s">
        <v>18</v>
      </c>
      <c r="F1813">
        <v>44.12</v>
      </c>
      <c r="G1813">
        <v>12</v>
      </c>
      <c r="H1813">
        <f>Table1[[#This Row],[total_orders]]*Table1[[#This Row],[avg_order_value]]</f>
        <v>529.43999999999994</v>
      </c>
      <c r="I1813">
        <v>118</v>
      </c>
      <c r="J1813">
        <v>0</v>
      </c>
      <c r="K1813" t="s">
        <v>40</v>
      </c>
      <c r="L1813">
        <v>91.6</v>
      </c>
      <c r="M1813" t="str">
        <f t="shared" si="113"/>
        <v>High</v>
      </c>
      <c r="N1813" s="1">
        <v>45760</v>
      </c>
      <c r="O1813" s="1" t="str">
        <f>IF(YEAR(Table1[[#This Row],[customer_since]])&gt;=2023, "New",IF(YEAR(Table1[[#This Row],[customer_since]])&gt;=2021, "Medium", "Long term"))</f>
        <v>New</v>
      </c>
      <c r="P1813">
        <v>3</v>
      </c>
      <c r="Q1813" t="str">
        <f t="shared" si="114"/>
        <v>Low</v>
      </c>
      <c r="R1813">
        <v>0.39</v>
      </c>
      <c r="S1813" t="str">
        <f t="shared" si="115"/>
        <v>Medium</v>
      </c>
    </row>
    <row r="1814" spans="1:19" x14ac:dyDescent="0.35">
      <c r="A1814" t="s">
        <v>2655</v>
      </c>
      <c r="B1814">
        <v>51</v>
      </c>
      <c r="C1814" t="str">
        <f t="shared" si="112"/>
        <v>46-55</v>
      </c>
      <c r="D1814" t="s">
        <v>21</v>
      </c>
      <c r="E1814" t="s">
        <v>44</v>
      </c>
      <c r="G1814">
        <v>11</v>
      </c>
      <c r="H1814">
        <f>Table1[[#This Row],[total_orders]]*Table1[[#This Row],[avg_order_value]]</f>
        <v>0</v>
      </c>
      <c r="I1814">
        <v>291</v>
      </c>
      <c r="J1814">
        <v>0</v>
      </c>
      <c r="K1814" t="s">
        <v>40</v>
      </c>
      <c r="L1814">
        <v>57.5</v>
      </c>
      <c r="M1814" t="str">
        <f t="shared" si="113"/>
        <v>High</v>
      </c>
      <c r="N1814" s="1">
        <v>45692</v>
      </c>
      <c r="O1814" s="1" t="str">
        <f>IF(YEAR(Table1[[#This Row],[customer_since]])&gt;=2023, "New",IF(YEAR(Table1[[#This Row],[customer_since]])&gt;=2021, "Medium", "Long term"))</f>
        <v>New</v>
      </c>
      <c r="P1814">
        <v>3</v>
      </c>
      <c r="Q1814" t="str">
        <f t="shared" si="114"/>
        <v>Low</v>
      </c>
      <c r="R1814">
        <v>0.28999999999999998</v>
      </c>
      <c r="S1814" t="str">
        <f t="shared" si="115"/>
        <v>Medium</v>
      </c>
    </row>
    <row r="1815" spans="1:19" x14ac:dyDescent="0.35">
      <c r="A1815" t="s">
        <v>2517</v>
      </c>
      <c r="B1815">
        <v>62</v>
      </c>
      <c r="C1815" t="str">
        <f t="shared" si="112"/>
        <v>55-65</v>
      </c>
      <c r="D1815" t="s">
        <v>14</v>
      </c>
      <c r="E1815" t="s">
        <v>50</v>
      </c>
      <c r="F1815">
        <v>97.3</v>
      </c>
      <c r="G1815">
        <v>10</v>
      </c>
      <c r="H1815">
        <f>Table1[[#This Row],[total_orders]]*Table1[[#This Row],[avg_order_value]]</f>
        <v>973</v>
      </c>
      <c r="I1815">
        <v>342</v>
      </c>
      <c r="J1815">
        <v>0</v>
      </c>
      <c r="K1815" t="s">
        <v>40</v>
      </c>
      <c r="L1815">
        <v>55.5</v>
      </c>
      <c r="M1815" t="str">
        <f t="shared" si="113"/>
        <v>High</v>
      </c>
      <c r="N1815" s="1">
        <v>45031</v>
      </c>
      <c r="O1815" s="1" t="str">
        <f>IF(YEAR(Table1[[#This Row],[customer_since]])&gt;=2023, "New",IF(YEAR(Table1[[#This Row],[customer_since]])&gt;=2021, "Medium", "Long term"))</f>
        <v>New</v>
      </c>
      <c r="P1815">
        <v>57</v>
      </c>
      <c r="Q1815" t="str">
        <f t="shared" si="114"/>
        <v>Medium</v>
      </c>
      <c r="R1815">
        <v>0.25</v>
      </c>
      <c r="S1815" t="str">
        <f t="shared" si="115"/>
        <v>Medium</v>
      </c>
    </row>
    <row r="1816" spans="1:19" x14ac:dyDescent="0.35">
      <c r="A1816" t="s">
        <v>3104</v>
      </c>
      <c r="B1816">
        <v>24</v>
      </c>
      <c r="C1816" t="str">
        <f t="shared" si="112"/>
        <v>18-25</v>
      </c>
      <c r="D1816" t="s">
        <v>21</v>
      </c>
      <c r="E1816" t="s">
        <v>22</v>
      </c>
      <c r="F1816">
        <v>22.86</v>
      </c>
      <c r="G1816">
        <v>11</v>
      </c>
      <c r="H1816">
        <f>Table1[[#This Row],[total_orders]]*Table1[[#This Row],[avg_order_value]]</f>
        <v>251.45999999999998</v>
      </c>
      <c r="I1816">
        <v>77</v>
      </c>
      <c r="J1816">
        <v>0</v>
      </c>
      <c r="K1816" t="s">
        <v>40</v>
      </c>
      <c r="L1816">
        <v>44.7</v>
      </c>
      <c r="M1816" t="str">
        <f t="shared" si="113"/>
        <v>Medium</v>
      </c>
      <c r="N1816" s="1">
        <v>44808</v>
      </c>
      <c r="O1816" s="1" t="str">
        <f>IF(YEAR(Table1[[#This Row],[customer_since]])&gt;=2023, "New",IF(YEAR(Table1[[#This Row],[customer_since]])&gt;=2021, "Medium", "Long term"))</f>
        <v>Medium</v>
      </c>
      <c r="P1816">
        <v>6</v>
      </c>
      <c r="Q1816" t="str">
        <f t="shared" si="114"/>
        <v>Low</v>
      </c>
      <c r="R1816">
        <v>0.2</v>
      </c>
      <c r="S1816" t="str">
        <f t="shared" si="115"/>
        <v>Low</v>
      </c>
    </row>
    <row r="1817" spans="1:19" x14ac:dyDescent="0.35">
      <c r="A1817" t="s">
        <v>2871</v>
      </c>
      <c r="B1817">
        <v>76</v>
      </c>
      <c r="C1817" t="str">
        <f t="shared" si="112"/>
        <v>66-69</v>
      </c>
      <c r="D1817" t="s">
        <v>25</v>
      </c>
      <c r="E1817" t="s">
        <v>26</v>
      </c>
      <c r="F1817">
        <v>180.84</v>
      </c>
      <c r="G1817">
        <v>11</v>
      </c>
      <c r="H1817">
        <f>Table1[[#This Row],[total_orders]]*Table1[[#This Row],[avg_order_value]]</f>
        <v>1989.24</v>
      </c>
      <c r="I1817">
        <v>197</v>
      </c>
      <c r="J1817">
        <v>0</v>
      </c>
      <c r="K1817" t="s">
        <v>16</v>
      </c>
      <c r="L1817">
        <v>40.1</v>
      </c>
      <c r="M1817" t="str">
        <f t="shared" si="113"/>
        <v>Medium</v>
      </c>
      <c r="N1817" s="1">
        <v>44950</v>
      </c>
      <c r="O1817" s="1" t="str">
        <f>IF(YEAR(Table1[[#This Row],[customer_since]])&gt;=2023, "New",IF(YEAR(Table1[[#This Row],[customer_since]])&gt;=2021, "Medium", "Long term"))</f>
        <v>New</v>
      </c>
      <c r="P1817">
        <v>25</v>
      </c>
      <c r="Q1817" t="str">
        <f t="shared" si="114"/>
        <v>Low</v>
      </c>
      <c r="R1817">
        <v>0.26</v>
      </c>
      <c r="S1817" t="str">
        <f t="shared" si="115"/>
        <v>Medium</v>
      </c>
    </row>
    <row r="1818" spans="1:19" x14ac:dyDescent="0.35">
      <c r="A1818" t="s">
        <v>2871</v>
      </c>
      <c r="B1818">
        <v>27</v>
      </c>
      <c r="C1818" t="str">
        <f t="shared" si="112"/>
        <v>26-35</v>
      </c>
      <c r="D1818" t="s">
        <v>14</v>
      </c>
      <c r="E1818" t="s">
        <v>44</v>
      </c>
      <c r="F1818">
        <v>58.06</v>
      </c>
      <c r="G1818">
        <v>7</v>
      </c>
      <c r="H1818">
        <f>Table1[[#This Row],[total_orders]]*Table1[[#This Row],[avg_order_value]]</f>
        <v>406.42</v>
      </c>
      <c r="I1818">
        <v>185</v>
      </c>
      <c r="J1818">
        <v>0</v>
      </c>
      <c r="K1818" t="s">
        <v>29</v>
      </c>
      <c r="L1818">
        <v>83.7</v>
      </c>
      <c r="M1818" t="str">
        <f t="shared" si="113"/>
        <v>High</v>
      </c>
      <c r="N1818" s="1">
        <v>45446</v>
      </c>
      <c r="O1818" s="1" t="str">
        <f>IF(YEAR(Table1[[#This Row],[customer_since]])&gt;=2023, "New",IF(YEAR(Table1[[#This Row],[customer_since]])&gt;=2021, "Medium", "Long term"))</f>
        <v>New</v>
      </c>
      <c r="P1818">
        <v>25</v>
      </c>
      <c r="Q1818" t="str">
        <f t="shared" si="114"/>
        <v>Low</v>
      </c>
      <c r="R1818">
        <v>0.2</v>
      </c>
      <c r="S1818" t="str">
        <f t="shared" si="115"/>
        <v>Low</v>
      </c>
    </row>
    <row r="1819" spans="1:19" x14ac:dyDescent="0.35">
      <c r="A1819" t="s">
        <v>2254</v>
      </c>
      <c r="B1819">
        <v>75</v>
      </c>
      <c r="C1819" t="str">
        <f t="shared" si="112"/>
        <v>66-69</v>
      </c>
      <c r="D1819" t="s">
        <v>14</v>
      </c>
      <c r="E1819" t="s">
        <v>37</v>
      </c>
      <c r="F1819">
        <v>101.52</v>
      </c>
      <c r="G1819">
        <v>9</v>
      </c>
      <c r="H1819">
        <f>Table1[[#This Row],[total_orders]]*Table1[[#This Row],[avg_order_value]]</f>
        <v>913.68</v>
      </c>
      <c r="I1819">
        <v>294</v>
      </c>
      <c r="J1819">
        <v>0</v>
      </c>
      <c r="K1819" t="s">
        <v>29</v>
      </c>
      <c r="L1819">
        <v>28.5</v>
      </c>
      <c r="M1819" t="str">
        <f t="shared" si="113"/>
        <v>Medium</v>
      </c>
      <c r="N1819" s="1">
        <v>45470</v>
      </c>
      <c r="O1819" s="1" t="str">
        <f>IF(YEAR(Table1[[#This Row],[customer_since]])&gt;=2023, "New",IF(YEAR(Table1[[#This Row],[customer_since]])&gt;=2021, "Medium", "Long term"))</f>
        <v>New</v>
      </c>
      <c r="P1819">
        <v>25</v>
      </c>
      <c r="Q1819" t="str">
        <f t="shared" si="114"/>
        <v>Low</v>
      </c>
      <c r="R1819">
        <v>0.26</v>
      </c>
      <c r="S1819" t="str">
        <f t="shared" si="115"/>
        <v>Medium</v>
      </c>
    </row>
    <row r="1820" spans="1:19" x14ac:dyDescent="0.35">
      <c r="A1820" t="s">
        <v>2254</v>
      </c>
      <c r="B1820">
        <v>71</v>
      </c>
      <c r="C1820" t="str">
        <f t="shared" si="112"/>
        <v>66-69</v>
      </c>
      <c r="D1820" t="s">
        <v>14</v>
      </c>
      <c r="E1820" t="s">
        <v>44</v>
      </c>
      <c r="F1820">
        <v>43.72</v>
      </c>
      <c r="G1820">
        <v>15</v>
      </c>
      <c r="H1820">
        <f>Table1[[#This Row],[total_orders]]*Table1[[#This Row],[avg_order_value]]</f>
        <v>655.8</v>
      </c>
      <c r="I1820">
        <v>254</v>
      </c>
      <c r="J1820">
        <v>0</v>
      </c>
      <c r="K1820" t="s">
        <v>40</v>
      </c>
      <c r="L1820">
        <v>5.8</v>
      </c>
      <c r="M1820" t="str">
        <f t="shared" si="113"/>
        <v>Low</v>
      </c>
      <c r="N1820" s="1">
        <v>45342</v>
      </c>
      <c r="O1820" s="1" t="str">
        <f>IF(YEAR(Table1[[#This Row],[customer_since]])&gt;=2023, "New",IF(YEAR(Table1[[#This Row],[customer_since]])&gt;=2021, "Medium", "Long term"))</f>
        <v>New</v>
      </c>
      <c r="P1820">
        <v>78</v>
      </c>
      <c r="Q1820" t="str">
        <f t="shared" si="114"/>
        <v>High</v>
      </c>
      <c r="R1820">
        <v>0.36</v>
      </c>
      <c r="S1820" t="str">
        <f t="shared" si="115"/>
        <v>Medium</v>
      </c>
    </row>
    <row r="1821" spans="1:19" x14ac:dyDescent="0.35">
      <c r="A1821" t="s">
        <v>3735</v>
      </c>
      <c r="B1821">
        <v>67</v>
      </c>
      <c r="C1821" t="str">
        <f t="shared" si="112"/>
        <v>66-69</v>
      </c>
      <c r="D1821" t="s">
        <v>14</v>
      </c>
      <c r="E1821" t="s">
        <v>22</v>
      </c>
      <c r="F1821">
        <v>20.399999999999999</v>
      </c>
      <c r="G1821">
        <v>8</v>
      </c>
      <c r="H1821">
        <f>Table1[[#This Row],[total_orders]]*Table1[[#This Row],[avg_order_value]]</f>
        <v>163.19999999999999</v>
      </c>
      <c r="I1821">
        <v>263</v>
      </c>
      <c r="J1821">
        <v>0</v>
      </c>
      <c r="K1821" t="s">
        <v>40</v>
      </c>
      <c r="L1821">
        <v>27.8</v>
      </c>
      <c r="M1821" t="str">
        <f t="shared" si="113"/>
        <v>Medium</v>
      </c>
      <c r="N1821" s="1">
        <v>44679</v>
      </c>
      <c r="O1821" s="1" t="str">
        <f>IF(YEAR(Table1[[#This Row],[customer_since]])&gt;=2023, "New",IF(YEAR(Table1[[#This Row],[customer_since]])&gt;=2021, "Medium", "Long term"))</f>
        <v>Medium</v>
      </c>
      <c r="P1821">
        <v>79</v>
      </c>
      <c r="Q1821" t="str">
        <f t="shared" si="114"/>
        <v>High</v>
      </c>
      <c r="R1821">
        <v>0.56999999999999995</v>
      </c>
      <c r="S1821" t="str">
        <f t="shared" si="115"/>
        <v>High</v>
      </c>
    </row>
    <row r="1822" spans="1:19" x14ac:dyDescent="0.35">
      <c r="A1822" t="s">
        <v>3076</v>
      </c>
      <c r="B1822">
        <v>51</v>
      </c>
      <c r="C1822" t="str">
        <f t="shared" si="112"/>
        <v>46-55</v>
      </c>
      <c r="D1822" t="s">
        <v>14</v>
      </c>
      <c r="E1822" t="s">
        <v>26</v>
      </c>
      <c r="F1822">
        <v>120.5</v>
      </c>
      <c r="G1822">
        <v>8</v>
      </c>
      <c r="H1822">
        <f>Table1[[#This Row],[total_orders]]*Table1[[#This Row],[avg_order_value]]</f>
        <v>964</v>
      </c>
      <c r="I1822">
        <v>328</v>
      </c>
      <c r="J1822">
        <v>0</v>
      </c>
      <c r="K1822" t="s">
        <v>16</v>
      </c>
      <c r="L1822">
        <v>24.7</v>
      </c>
      <c r="M1822" t="str">
        <f t="shared" si="113"/>
        <v>Medium</v>
      </c>
      <c r="N1822" s="1">
        <v>45771</v>
      </c>
      <c r="O1822" s="1" t="str">
        <f>IF(YEAR(Table1[[#This Row],[customer_since]])&gt;=2023, "New",IF(YEAR(Table1[[#This Row],[customer_since]])&gt;=2021, "Medium", "Long term"))</f>
        <v>New</v>
      </c>
      <c r="P1822">
        <v>24</v>
      </c>
      <c r="Q1822" t="str">
        <f t="shared" si="114"/>
        <v>Low</v>
      </c>
      <c r="R1822">
        <v>0.28999999999999998</v>
      </c>
      <c r="S1822" t="str">
        <f t="shared" si="115"/>
        <v>Medium</v>
      </c>
    </row>
    <row r="1823" spans="1:19" x14ac:dyDescent="0.35">
      <c r="A1823" t="s">
        <v>3076</v>
      </c>
      <c r="B1823">
        <v>60</v>
      </c>
      <c r="C1823" t="str">
        <f t="shared" si="112"/>
        <v>55-65</v>
      </c>
      <c r="D1823" t="s">
        <v>21</v>
      </c>
      <c r="E1823" t="s">
        <v>52</v>
      </c>
      <c r="F1823">
        <v>160.6</v>
      </c>
      <c r="G1823">
        <v>13</v>
      </c>
      <c r="H1823">
        <f>Table1[[#This Row],[total_orders]]*Table1[[#This Row],[avg_order_value]]</f>
        <v>2087.7999999999997</v>
      </c>
      <c r="I1823">
        <v>167</v>
      </c>
      <c r="J1823">
        <v>0</v>
      </c>
      <c r="K1823" t="s">
        <v>19</v>
      </c>
      <c r="L1823">
        <v>15.2</v>
      </c>
      <c r="M1823" t="str">
        <f t="shared" si="113"/>
        <v>Low</v>
      </c>
      <c r="N1823" s="1">
        <v>45018</v>
      </c>
      <c r="O1823" s="1" t="str">
        <f>IF(YEAR(Table1[[#This Row],[customer_since]])&gt;=2023, "New",IF(YEAR(Table1[[#This Row],[customer_since]])&gt;=2021, "Medium", "Long term"))</f>
        <v>New</v>
      </c>
      <c r="P1823">
        <v>14</v>
      </c>
      <c r="Q1823" t="str">
        <f t="shared" si="114"/>
        <v>Low</v>
      </c>
      <c r="R1823">
        <v>0.31</v>
      </c>
      <c r="S1823" t="str">
        <f t="shared" si="115"/>
        <v>Medium</v>
      </c>
    </row>
    <row r="1824" spans="1:19" x14ac:dyDescent="0.35">
      <c r="A1824" t="s">
        <v>699</v>
      </c>
      <c r="B1824">
        <v>69</v>
      </c>
      <c r="C1824" t="str">
        <f t="shared" si="112"/>
        <v>66-69</v>
      </c>
      <c r="D1824" t="s">
        <v>14</v>
      </c>
      <c r="E1824" t="s">
        <v>15</v>
      </c>
      <c r="G1824">
        <v>10</v>
      </c>
      <c r="H1824">
        <f>Table1[[#This Row],[total_orders]]*Table1[[#This Row],[avg_order_value]]</f>
        <v>0</v>
      </c>
      <c r="I1824">
        <v>49</v>
      </c>
      <c r="J1824">
        <v>0</v>
      </c>
      <c r="K1824" t="s">
        <v>23</v>
      </c>
      <c r="L1824">
        <v>42.8</v>
      </c>
      <c r="M1824" t="str">
        <f t="shared" si="113"/>
        <v>Medium</v>
      </c>
      <c r="N1824" s="1">
        <v>44219</v>
      </c>
      <c r="O1824" s="1" t="str">
        <f>IF(YEAR(Table1[[#This Row],[customer_since]])&gt;=2023, "New",IF(YEAR(Table1[[#This Row],[customer_since]])&gt;=2021, "Medium", "Long term"))</f>
        <v>Medium</v>
      </c>
      <c r="P1824">
        <v>65</v>
      </c>
      <c r="Q1824" t="str">
        <f t="shared" si="114"/>
        <v>Medium</v>
      </c>
      <c r="R1824">
        <v>0.51</v>
      </c>
      <c r="S1824" t="str">
        <f t="shared" si="115"/>
        <v>High</v>
      </c>
    </row>
    <row r="1825" spans="1:19" x14ac:dyDescent="0.35">
      <c r="A1825" t="s">
        <v>454</v>
      </c>
      <c r="B1825">
        <v>34</v>
      </c>
      <c r="C1825" t="str">
        <f t="shared" si="112"/>
        <v>26-35</v>
      </c>
      <c r="D1825" t="s">
        <v>21</v>
      </c>
      <c r="E1825" t="s">
        <v>15</v>
      </c>
      <c r="F1825">
        <v>33.53</v>
      </c>
      <c r="G1825">
        <v>5</v>
      </c>
      <c r="H1825">
        <f>Table1[[#This Row],[total_orders]]*Table1[[#This Row],[avg_order_value]]</f>
        <v>167.65</v>
      </c>
      <c r="I1825">
        <v>170</v>
      </c>
      <c r="J1825">
        <v>0</v>
      </c>
      <c r="K1825" t="s">
        <v>29</v>
      </c>
      <c r="L1825">
        <v>34</v>
      </c>
      <c r="M1825" t="str">
        <f t="shared" si="113"/>
        <v>Medium</v>
      </c>
      <c r="N1825" s="1">
        <v>44485</v>
      </c>
      <c r="O1825" s="1" t="str">
        <f>IF(YEAR(Table1[[#This Row],[customer_since]])&gt;=2023, "New",IF(YEAR(Table1[[#This Row],[customer_since]])&gt;=2021, "Medium", "Long term"))</f>
        <v>Medium</v>
      </c>
      <c r="P1825">
        <v>1</v>
      </c>
      <c r="Q1825" t="str">
        <f t="shared" si="114"/>
        <v>Low</v>
      </c>
      <c r="R1825">
        <v>0.11</v>
      </c>
      <c r="S1825" t="str">
        <f t="shared" si="115"/>
        <v>Low</v>
      </c>
    </row>
    <row r="1826" spans="1:19" x14ac:dyDescent="0.35">
      <c r="A1826" t="s">
        <v>454</v>
      </c>
      <c r="B1826">
        <v>63</v>
      </c>
      <c r="C1826" t="str">
        <f t="shared" si="112"/>
        <v>55-65</v>
      </c>
      <c r="D1826" t="s">
        <v>21</v>
      </c>
      <c r="E1826" t="s">
        <v>35</v>
      </c>
      <c r="F1826">
        <v>61.54</v>
      </c>
      <c r="G1826">
        <v>5</v>
      </c>
      <c r="H1826">
        <f>Table1[[#This Row],[total_orders]]*Table1[[#This Row],[avg_order_value]]</f>
        <v>307.7</v>
      </c>
      <c r="I1826">
        <v>346</v>
      </c>
      <c r="J1826">
        <v>0</v>
      </c>
      <c r="K1826" t="s">
        <v>23</v>
      </c>
      <c r="L1826">
        <v>12.3</v>
      </c>
      <c r="M1826" t="str">
        <f t="shared" si="113"/>
        <v>Low</v>
      </c>
      <c r="N1826" s="1">
        <v>44018</v>
      </c>
      <c r="O1826" s="1" t="str">
        <f>IF(YEAR(Table1[[#This Row],[customer_since]])&gt;=2023, "New",IF(YEAR(Table1[[#This Row],[customer_since]])&gt;=2021, "Medium", "Long term"))</f>
        <v>Long term</v>
      </c>
      <c r="P1826">
        <v>19</v>
      </c>
      <c r="Q1826" t="str">
        <f t="shared" si="114"/>
        <v>Low</v>
      </c>
      <c r="R1826">
        <v>0.67</v>
      </c>
      <c r="S1826" t="str">
        <f t="shared" si="115"/>
        <v>High</v>
      </c>
    </row>
    <row r="1827" spans="1:19" x14ac:dyDescent="0.35">
      <c r="A1827" t="s">
        <v>454</v>
      </c>
      <c r="B1827">
        <v>69</v>
      </c>
      <c r="C1827" t="str">
        <f t="shared" si="112"/>
        <v>66-69</v>
      </c>
      <c r="D1827" t="s">
        <v>14</v>
      </c>
      <c r="E1827" t="s">
        <v>50</v>
      </c>
      <c r="F1827">
        <v>39.9</v>
      </c>
      <c r="G1827">
        <v>10</v>
      </c>
      <c r="H1827">
        <f>Table1[[#This Row],[total_orders]]*Table1[[#This Row],[avg_order_value]]</f>
        <v>399</v>
      </c>
      <c r="I1827">
        <v>184</v>
      </c>
      <c r="J1827">
        <v>0</v>
      </c>
      <c r="K1827" t="s">
        <v>16</v>
      </c>
      <c r="L1827">
        <v>45.7</v>
      </c>
      <c r="M1827" t="str">
        <f t="shared" si="113"/>
        <v>Medium</v>
      </c>
      <c r="N1827" s="1">
        <v>45408</v>
      </c>
      <c r="O1827" s="1" t="str">
        <f>IF(YEAR(Table1[[#This Row],[customer_since]])&gt;=2023, "New",IF(YEAR(Table1[[#This Row],[customer_since]])&gt;=2021, "Medium", "Long term"))</f>
        <v>New</v>
      </c>
      <c r="P1827">
        <v>71</v>
      </c>
      <c r="Q1827" t="str">
        <f t="shared" si="114"/>
        <v>High</v>
      </c>
      <c r="R1827">
        <v>0.23</v>
      </c>
      <c r="S1827" t="str">
        <f t="shared" si="115"/>
        <v>Medium</v>
      </c>
    </row>
    <row r="1828" spans="1:19" x14ac:dyDescent="0.35">
      <c r="A1828" t="s">
        <v>1800</v>
      </c>
      <c r="B1828">
        <v>22</v>
      </c>
      <c r="C1828" t="str">
        <f t="shared" si="112"/>
        <v>18-25</v>
      </c>
      <c r="D1828" t="s">
        <v>14</v>
      </c>
      <c r="E1828" t="s">
        <v>52</v>
      </c>
      <c r="F1828">
        <v>73.38</v>
      </c>
      <c r="G1828">
        <v>12</v>
      </c>
      <c r="H1828">
        <f>Table1[[#This Row],[total_orders]]*Table1[[#This Row],[avg_order_value]]</f>
        <v>880.56</v>
      </c>
      <c r="I1828">
        <v>202</v>
      </c>
      <c r="J1828">
        <v>0</v>
      </c>
      <c r="K1828" t="s">
        <v>40</v>
      </c>
      <c r="L1828">
        <v>42.2</v>
      </c>
      <c r="M1828" t="str">
        <f t="shared" si="113"/>
        <v>Medium</v>
      </c>
      <c r="N1828" s="1">
        <v>45296</v>
      </c>
      <c r="O1828" s="1" t="str">
        <f>IF(YEAR(Table1[[#This Row],[customer_since]])&gt;=2023, "New",IF(YEAR(Table1[[#This Row],[customer_since]])&gt;=2021, "Medium", "Long term"))</f>
        <v>New</v>
      </c>
      <c r="P1828">
        <v>83</v>
      </c>
      <c r="Q1828" t="str">
        <f t="shared" si="114"/>
        <v>High</v>
      </c>
      <c r="R1828">
        <v>0.35</v>
      </c>
      <c r="S1828" t="str">
        <f t="shared" si="115"/>
        <v>Medium</v>
      </c>
    </row>
    <row r="1829" spans="1:19" x14ac:dyDescent="0.35">
      <c r="A1829" t="s">
        <v>1609</v>
      </c>
      <c r="B1829">
        <v>57</v>
      </c>
      <c r="C1829" t="str">
        <f t="shared" si="112"/>
        <v>55-65</v>
      </c>
      <c r="D1829" t="s">
        <v>21</v>
      </c>
      <c r="E1829" t="s">
        <v>28</v>
      </c>
      <c r="F1829">
        <v>124.67</v>
      </c>
      <c r="G1829">
        <v>19</v>
      </c>
      <c r="H1829">
        <f>Table1[[#This Row],[total_orders]]*Table1[[#This Row],[avg_order_value]]</f>
        <v>2368.73</v>
      </c>
      <c r="I1829">
        <v>350</v>
      </c>
      <c r="J1829">
        <v>0</v>
      </c>
      <c r="K1829" t="s">
        <v>19</v>
      </c>
      <c r="L1829">
        <v>2.2999999999999998</v>
      </c>
      <c r="M1829" t="str">
        <f t="shared" si="113"/>
        <v>Low</v>
      </c>
      <c r="N1829" s="1">
        <v>45773</v>
      </c>
      <c r="O1829" s="1" t="str">
        <f>IF(YEAR(Table1[[#This Row],[customer_since]])&gt;=2023, "New",IF(YEAR(Table1[[#This Row],[customer_since]])&gt;=2021, "Medium", "Long term"))</f>
        <v>New</v>
      </c>
      <c r="P1829">
        <v>80</v>
      </c>
      <c r="Q1829" t="str">
        <f t="shared" si="114"/>
        <v>High</v>
      </c>
      <c r="R1829">
        <v>0.49</v>
      </c>
      <c r="S1829" t="str">
        <f t="shared" si="115"/>
        <v>Medium</v>
      </c>
    </row>
    <row r="1830" spans="1:19" x14ac:dyDescent="0.35">
      <c r="A1830" t="s">
        <v>1609</v>
      </c>
      <c r="B1830">
        <v>74</v>
      </c>
      <c r="C1830" t="str">
        <f t="shared" si="112"/>
        <v>66-69</v>
      </c>
      <c r="D1830" t="s">
        <v>14</v>
      </c>
      <c r="E1830" t="s">
        <v>15</v>
      </c>
      <c r="F1830">
        <v>107.65</v>
      </c>
      <c r="G1830">
        <v>13</v>
      </c>
      <c r="H1830">
        <f>Table1[[#This Row],[total_orders]]*Table1[[#This Row],[avg_order_value]]</f>
        <v>1399.45</v>
      </c>
      <c r="I1830">
        <v>170</v>
      </c>
      <c r="J1830">
        <v>0</v>
      </c>
      <c r="K1830" t="s">
        <v>40</v>
      </c>
      <c r="L1830">
        <v>78.599999999999994</v>
      </c>
      <c r="M1830" t="str">
        <f t="shared" si="113"/>
        <v>High</v>
      </c>
      <c r="N1830" s="1">
        <v>45390</v>
      </c>
      <c r="O1830" s="1" t="str">
        <f>IF(YEAR(Table1[[#This Row],[customer_since]])&gt;=2023, "New",IF(YEAR(Table1[[#This Row],[customer_since]])&gt;=2021, "Medium", "Long term"))</f>
        <v>New</v>
      </c>
      <c r="P1830">
        <v>89</v>
      </c>
      <c r="Q1830" t="str">
        <f t="shared" si="114"/>
        <v>High</v>
      </c>
      <c r="R1830">
        <v>0.55000000000000004</v>
      </c>
      <c r="S1830" t="str">
        <f t="shared" si="115"/>
        <v>High</v>
      </c>
    </row>
    <row r="1831" spans="1:19" x14ac:dyDescent="0.35">
      <c r="A1831" t="s">
        <v>1609</v>
      </c>
      <c r="B1831">
        <v>45</v>
      </c>
      <c r="C1831" t="str">
        <f t="shared" si="112"/>
        <v>36-45</v>
      </c>
      <c r="D1831" t="s">
        <v>14</v>
      </c>
      <c r="E1831" t="s">
        <v>18</v>
      </c>
      <c r="F1831">
        <v>63.92</v>
      </c>
      <c r="G1831">
        <v>16</v>
      </c>
      <c r="H1831">
        <f>Table1[[#This Row],[total_orders]]*Table1[[#This Row],[avg_order_value]]</f>
        <v>1022.72</v>
      </c>
      <c r="I1831">
        <v>292</v>
      </c>
      <c r="J1831">
        <v>0</v>
      </c>
      <c r="K1831" t="s">
        <v>29</v>
      </c>
      <c r="L1831">
        <v>0</v>
      </c>
      <c r="M1831" t="str">
        <f t="shared" si="113"/>
        <v>Low</v>
      </c>
      <c r="N1831" s="1">
        <v>45284</v>
      </c>
      <c r="O1831" s="1" t="str">
        <f>IF(YEAR(Table1[[#This Row],[customer_since]])&gt;=2023, "New",IF(YEAR(Table1[[#This Row],[customer_since]])&gt;=2021, "Medium", "Long term"))</f>
        <v>New</v>
      </c>
      <c r="P1831">
        <v>27</v>
      </c>
      <c r="Q1831" t="str">
        <f t="shared" si="114"/>
        <v>Low</v>
      </c>
      <c r="R1831">
        <v>0.31</v>
      </c>
      <c r="S1831" t="str">
        <f t="shared" si="115"/>
        <v>Medium</v>
      </c>
    </row>
    <row r="1832" spans="1:19" x14ac:dyDescent="0.35">
      <c r="A1832" t="s">
        <v>2548</v>
      </c>
      <c r="B1832">
        <v>71</v>
      </c>
      <c r="C1832" t="str">
        <f t="shared" si="112"/>
        <v>66-69</v>
      </c>
      <c r="D1832" t="s">
        <v>14</v>
      </c>
      <c r="E1832" t="s">
        <v>26</v>
      </c>
      <c r="F1832">
        <v>102.62</v>
      </c>
      <c r="G1832">
        <v>9</v>
      </c>
      <c r="H1832">
        <f>Table1[[#This Row],[total_orders]]*Table1[[#This Row],[avg_order_value]]</f>
        <v>923.58</v>
      </c>
      <c r="I1832">
        <v>260</v>
      </c>
      <c r="J1832">
        <v>0</v>
      </c>
      <c r="K1832" t="s">
        <v>16</v>
      </c>
      <c r="L1832">
        <v>84.8</v>
      </c>
      <c r="M1832" t="str">
        <f t="shared" si="113"/>
        <v>High</v>
      </c>
      <c r="N1832" s="1">
        <v>45579</v>
      </c>
      <c r="O1832" s="1" t="str">
        <f>IF(YEAR(Table1[[#This Row],[customer_since]])&gt;=2023, "New",IF(YEAR(Table1[[#This Row],[customer_since]])&gt;=2021, "Medium", "Long term"))</f>
        <v>New</v>
      </c>
      <c r="P1832">
        <v>60</v>
      </c>
      <c r="Q1832" t="str">
        <f t="shared" si="114"/>
        <v>Medium</v>
      </c>
      <c r="R1832">
        <v>0.45</v>
      </c>
      <c r="S1832" t="str">
        <f t="shared" si="115"/>
        <v>Medium</v>
      </c>
    </row>
    <row r="1833" spans="1:19" x14ac:dyDescent="0.35">
      <c r="A1833" t="s">
        <v>2750</v>
      </c>
      <c r="B1833">
        <v>46</v>
      </c>
      <c r="C1833" t="str">
        <f t="shared" si="112"/>
        <v>46-55</v>
      </c>
      <c r="D1833" t="s">
        <v>14</v>
      </c>
      <c r="E1833" t="s">
        <v>52</v>
      </c>
      <c r="F1833">
        <v>156.09</v>
      </c>
      <c r="G1833">
        <v>8</v>
      </c>
      <c r="H1833">
        <f>Table1[[#This Row],[total_orders]]*Table1[[#This Row],[avg_order_value]]</f>
        <v>1248.72</v>
      </c>
      <c r="I1833">
        <v>60</v>
      </c>
      <c r="J1833">
        <v>0</v>
      </c>
      <c r="K1833" t="s">
        <v>40</v>
      </c>
      <c r="L1833">
        <v>6</v>
      </c>
      <c r="M1833" t="str">
        <f t="shared" si="113"/>
        <v>Low</v>
      </c>
      <c r="N1833" s="1">
        <v>44825</v>
      </c>
      <c r="O1833" s="1" t="str">
        <f>IF(YEAR(Table1[[#This Row],[customer_since]])&gt;=2023, "New",IF(YEAR(Table1[[#This Row],[customer_since]])&gt;=2021, "Medium", "Long term"))</f>
        <v>Medium</v>
      </c>
      <c r="P1833">
        <v>82</v>
      </c>
      <c r="Q1833" t="str">
        <f t="shared" si="114"/>
        <v>High</v>
      </c>
      <c r="R1833">
        <v>0.52</v>
      </c>
      <c r="S1833" t="str">
        <f t="shared" si="115"/>
        <v>High</v>
      </c>
    </row>
    <row r="1834" spans="1:19" x14ac:dyDescent="0.35">
      <c r="A1834" t="s">
        <v>2883</v>
      </c>
      <c r="B1834">
        <v>30</v>
      </c>
      <c r="C1834" t="str">
        <f t="shared" si="112"/>
        <v>26-35</v>
      </c>
      <c r="D1834" t="s">
        <v>25</v>
      </c>
      <c r="E1834" t="s">
        <v>28</v>
      </c>
      <c r="F1834">
        <v>228.3</v>
      </c>
      <c r="G1834">
        <v>12</v>
      </c>
      <c r="H1834">
        <f>Table1[[#This Row],[total_orders]]*Table1[[#This Row],[avg_order_value]]</f>
        <v>2739.6000000000004</v>
      </c>
      <c r="I1834">
        <v>251</v>
      </c>
      <c r="J1834">
        <v>0</v>
      </c>
      <c r="K1834" t="s">
        <v>16</v>
      </c>
      <c r="L1834">
        <v>45.7</v>
      </c>
      <c r="M1834" t="str">
        <f t="shared" si="113"/>
        <v>Medium</v>
      </c>
      <c r="N1834" s="1">
        <v>45188</v>
      </c>
      <c r="O1834" s="1" t="str">
        <f>IF(YEAR(Table1[[#This Row],[customer_since]])&gt;=2023, "New",IF(YEAR(Table1[[#This Row],[customer_since]])&gt;=2021, "Medium", "Long term"))</f>
        <v>New</v>
      </c>
      <c r="P1834">
        <v>98</v>
      </c>
      <c r="Q1834" t="str">
        <f t="shared" si="114"/>
        <v>High</v>
      </c>
      <c r="R1834">
        <v>0.41</v>
      </c>
      <c r="S1834" t="str">
        <f t="shared" si="115"/>
        <v>Medium</v>
      </c>
    </row>
    <row r="1835" spans="1:19" x14ac:dyDescent="0.35">
      <c r="A1835" t="s">
        <v>2883</v>
      </c>
      <c r="B1835">
        <v>35</v>
      </c>
      <c r="C1835" t="str">
        <f t="shared" si="112"/>
        <v>26-35</v>
      </c>
      <c r="D1835" t="s">
        <v>14</v>
      </c>
      <c r="E1835" t="s">
        <v>44</v>
      </c>
      <c r="F1835">
        <v>135.44999999999999</v>
      </c>
      <c r="G1835">
        <v>7</v>
      </c>
      <c r="H1835">
        <f>Table1[[#This Row],[total_orders]]*Table1[[#This Row],[avg_order_value]]</f>
        <v>948.14999999999986</v>
      </c>
      <c r="I1835">
        <v>301</v>
      </c>
      <c r="J1835">
        <v>0</v>
      </c>
      <c r="K1835" t="s">
        <v>29</v>
      </c>
      <c r="L1835">
        <v>94.2</v>
      </c>
      <c r="M1835" t="str">
        <f t="shared" si="113"/>
        <v>High</v>
      </c>
      <c r="N1835" s="1">
        <v>45415</v>
      </c>
      <c r="O1835" s="1" t="str">
        <f>IF(YEAR(Table1[[#This Row],[customer_since]])&gt;=2023, "New",IF(YEAR(Table1[[#This Row],[customer_since]])&gt;=2021, "Medium", "Long term"))</f>
        <v>New</v>
      </c>
      <c r="P1835">
        <v>93</v>
      </c>
      <c r="Q1835" t="str">
        <f t="shared" si="114"/>
        <v>High</v>
      </c>
      <c r="R1835">
        <v>0.24</v>
      </c>
      <c r="S1835" t="str">
        <f t="shared" si="115"/>
        <v>Medium</v>
      </c>
    </row>
    <row r="1836" spans="1:19" x14ac:dyDescent="0.35">
      <c r="A1836" t="s">
        <v>1525</v>
      </c>
      <c r="B1836">
        <v>72</v>
      </c>
      <c r="C1836" t="str">
        <f t="shared" si="112"/>
        <v>66-69</v>
      </c>
      <c r="D1836" t="s">
        <v>14</v>
      </c>
      <c r="E1836" t="s">
        <v>35</v>
      </c>
      <c r="F1836">
        <v>17.39</v>
      </c>
      <c r="G1836">
        <v>11</v>
      </c>
      <c r="H1836">
        <f>Table1[[#This Row],[total_orders]]*Table1[[#This Row],[avg_order_value]]</f>
        <v>191.29000000000002</v>
      </c>
      <c r="I1836">
        <v>295</v>
      </c>
      <c r="J1836">
        <v>0</v>
      </c>
      <c r="K1836" t="s">
        <v>40</v>
      </c>
      <c r="L1836">
        <v>99.4</v>
      </c>
      <c r="M1836" t="str">
        <f t="shared" si="113"/>
        <v>High</v>
      </c>
      <c r="N1836" s="1">
        <v>45649</v>
      </c>
      <c r="O1836" s="1" t="str">
        <f>IF(YEAR(Table1[[#This Row],[customer_since]])&gt;=2023, "New",IF(YEAR(Table1[[#This Row],[customer_since]])&gt;=2021, "Medium", "Long term"))</f>
        <v>New</v>
      </c>
      <c r="P1836">
        <v>89</v>
      </c>
      <c r="Q1836" t="str">
        <f t="shared" si="114"/>
        <v>High</v>
      </c>
      <c r="R1836">
        <v>0.28999999999999998</v>
      </c>
      <c r="S1836" t="str">
        <f t="shared" si="115"/>
        <v>Medium</v>
      </c>
    </row>
    <row r="1837" spans="1:19" x14ac:dyDescent="0.35">
      <c r="A1837" t="s">
        <v>1525</v>
      </c>
      <c r="B1837">
        <v>24</v>
      </c>
      <c r="C1837" t="str">
        <f t="shared" si="112"/>
        <v>18-25</v>
      </c>
      <c r="D1837" t="s">
        <v>21</v>
      </c>
      <c r="E1837" t="s">
        <v>22</v>
      </c>
      <c r="F1837">
        <v>22.53</v>
      </c>
      <c r="G1837">
        <v>11</v>
      </c>
      <c r="H1837">
        <f>Table1[[#This Row],[total_orders]]*Table1[[#This Row],[avg_order_value]]</f>
        <v>247.83</v>
      </c>
      <c r="I1837">
        <v>57</v>
      </c>
      <c r="J1837">
        <v>0</v>
      </c>
      <c r="K1837" t="s">
        <v>19</v>
      </c>
      <c r="L1837">
        <v>88.2</v>
      </c>
      <c r="M1837" t="str">
        <f t="shared" si="113"/>
        <v>High</v>
      </c>
      <c r="N1837" s="1">
        <v>45722</v>
      </c>
      <c r="O1837" s="1" t="str">
        <f>IF(YEAR(Table1[[#This Row],[customer_since]])&gt;=2023, "New",IF(YEAR(Table1[[#This Row],[customer_since]])&gt;=2021, "Medium", "Long term"))</f>
        <v>New</v>
      </c>
      <c r="P1837">
        <v>54</v>
      </c>
      <c r="Q1837" t="str">
        <f t="shared" si="114"/>
        <v>Medium</v>
      </c>
      <c r="R1837">
        <v>0.04</v>
      </c>
      <c r="S1837" t="str">
        <f t="shared" si="115"/>
        <v>Low</v>
      </c>
    </row>
    <row r="1838" spans="1:19" x14ac:dyDescent="0.35">
      <c r="A1838" t="s">
        <v>1740</v>
      </c>
      <c r="B1838">
        <v>43</v>
      </c>
      <c r="C1838" t="str">
        <f t="shared" si="112"/>
        <v>36-45</v>
      </c>
      <c r="D1838" t="s">
        <v>14</v>
      </c>
      <c r="E1838" t="s">
        <v>52</v>
      </c>
      <c r="F1838">
        <v>78.41</v>
      </c>
      <c r="G1838">
        <v>13</v>
      </c>
      <c r="H1838">
        <f>Table1[[#This Row],[total_orders]]*Table1[[#This Row],[avg_order_value]]</f>
        <v>1019.3299999999999</v>
      </c>
      <c r="I1838">
        <v>309</v>
      </c>
      <c r="J1838">
        <v>0</v>
      </c>
      <c r="K1838" t="s">
        <v>16</v>
      </c>
      <c r="L1838">
        <v>29.5</v>
      </c>
      <c r="M1838" t="str">
        <f t="shared" si="113"/>
        <v>Medium</v>
      </c>
      <c r="N1838" s="1">
        <v>45047</v>
      </c>
      <c r="O1838" s="1" t="str">
        <f>IF(YEAR(Table1[[#This Row],[customer_since]])&gt;=2023, "New",IF(YEAR(Table1[[#This Row],[customer_since]])&gt;=2021, "Medium", "Long term"))</f>
        <v>New</v>
      </c>
      <c r="P1838">
        <v>66</v>
      </c>
      <c r="Q1838" t="str">
        <f t="shared" si="114"/>
        <v>Medium</v>
      </c>
      <c r="R1838">
        <v>0.1</v>
      </c>
      <c r="S1838" t="str">
        <f t="shared" si="115"/>
        <v>Low</v>
      </c>
    </row>
    <row r="1839" spans="1:19" x14ac:dyDescent="0.35">
      <c r="A1839" t="s">
        <v>1740</v>
      </c>
      <c r="B1839">
        <v>40</v>
      </c>
      <c r="C1839" t="str">
        <f t="shared" si="112"/>
        <v>36-45</v>
      </c>
      <c r="D1839" t="s">
        <v>21</v>
      </c>
      <c r="E1839" t="s">
        <v>50</v>
      </c>
      <c r="F1839">
        <v>58.25</v>
      </c>
      <c r="G1839">
        <v>12</v>
      </c>
      <c r="H1839">
        <f>Table1[[#This Row],[total_orders]]*Table1[[#This Row],[avg_order_value]]</f>
        <v>699</v>
      </c>
      <c r="I1839">
        <v>77</v>
      </c>
      <c r="J1839">
        <v>0</v>
      </c>
      <c r="K1839" t="s">
        <v>19</v>
      </c>
      <c r="L1839">
        <v>32.4</v>
      </c>
      <c r="M1839" t="str">
        <f t="shared" si="113"/>
        <v>Medium</v>
      </c>
      <c r="N1839" s="1">
        <v>44931</v>
      </c>
      <c r="O1839" s="1" t="str">
        <f>IF(YEAR(Table1[[#This Row],[customer_since]])&gt;=2023, "New",IF(YEAR(Table1[[#This Row],[customer_since]])&gt;=2021, "Medium", "Long term"))</f>
        <v>New</v>
      </c>
      <c r="P1839">
        <v>12</v>
      </c>
      <c r="Q1839" t="str">
        <f t="shared" si="114"/>
        <v>Low</v>
      </c>
      <c r="R1839">
        <v>0.1</v>
      </c>
      <c r="S1839" t="str">
        <f t="shared" si="115"/>
        <v>Low</v>
      </c>
    </row>
    <row r="1840" spans="1:19" x14ac:dyDescent="0.35">
      <c r="A1840" t="s">
        <v>1131</v>
      </c>
      <c r="B1840">
        <v>52</v>
      </c>
      <c r="C1840" t="str">
        <f t="shared" si="112"/>
        <v>46-55</v>
      </c>
      <c r="D1840" t="s">
        <v>14</v>
      </c>
      <c r="E1840" t="s">
        <v>44</v>
      </c>
      <c r="F1840">
        <v>48.95</v>
      </c>
      <c r="G1840">
        <v>5</v>
      </c>
      <c r="H1840">
        <f>Table1[[#This Row],[total_orders]]*Table1[[#This Row],[avg_order_value]]</f>
        <v>244.75</v>
      </c>
      <c r="I1840">
        <v>45</v>
      </c>
      <c r="J1840">
        <v>0</v>
      </c>
      <c r="K1840" t="s">
        <v>40</v>
      </c>
      <c r="L1840">
        <v>21.7</v>
      </c>
      <c r="M1840" t="str">
        <f t="shared" si="113"/>
        <v>Medium</v>
      </c>
      <c r="N1840" s="1">
        <v>44029</v>
      </c>
      <c r="O1840" s="1" t="str">
        <f>IF(YEAR(Table1[[#This Row],[customer_since]])&gt;=2023, "New",IF(YEAR(Table1[[#This Row],[customer_since]])&gt;=2021, "Medium", "Long term"))</f>
        <v>Long term</v>
      </c>
      <c r="P1840">
        <v>72</v>
      </c>
      <c r="Q1840" t="str">
        <f t="shared" si="114"/>
        <v>High</v>
      </c>
      <c r="R1840">
        <v>0.19</v>
      </c>
      <c r="S1840" t="str">
        <f t="shared" si="115"/>
        <v>Low</v>
      </c>
    </row>
    <row r="1841" spans="1:19" x14ac:dyDescent="0.35">
      <c r="A1841" t="s">
        <v>1131</v>
      </c>
      <c r="B1841">
        <v>18</v>
      </c>
      <c r="C1841" t="str">
        <f t="shared" si="112"/>
        <v>18-25</v>
      </c>
      <c r="D1841" t="s">
        <v>14</v>
      </c>
      <c r="E1841" t="s">
        <v>50</v>
      </c>
      <c r="F1841">
        <v>190.06</v>
      </c>
      <c r="G1841">
        <v>6</v>
      </c>
      <c r="H1841">
        <f>Table1[[#This Row],[total_orders]]*Table1[[#This Row],[avg_order_value]]</f>
        <v>1140.3600000000001</v>
      </c>
      <c r="I1841">
        <v>226</v>
      </c>
      <c r="J1841">
        <v>0</v>
      </c>
      <c r="K1841" t="s">
        <v>40</v>
      </c>
      <c r="L1841">
        <v>22.8</v>
      </c>
      <c r="M1841" t="str">
        <f t="shared" si="113"/>
        <v>Medium</v>
      </c>
      <c r="N1841" s="1">
        <v>44249</v>
      </c>
      <c r="O1841" s="1" t="str">
        <f>IF(YEAR(Table1[[#This Row],[customer_since]])&gt;=2023, "New",IF(YEAR(Table1[[#This Row],[customer_since]])&gt;=2021, "Medium", "Long term"))</f>
        <v>Medium</v>
      </c>
      <c r="P1841">
        <v>83</v>
      </c>
      <c r="Q1841" t="str">
        <f t="shared" si="114"/>
        <v>High</v>
      </c>
      <c r="R1841">
        <v>0.38</v>
      </c>
      <c r="S1841" t="str">
        <f t="shared" si="115"/>
        <v>Medium</v>
      </c>
    </row>
    <row r="1842" spans="1:19" x14ac:dyDescent="0.35">
      <c r="A1842" t="s">
        <v>3783</v>
      </c>
      <c r="B1842">
        <v>79</v>
      </c>
      <c r="C1842" t="str">
        <f t="shared" si="112"/>
        <v>66-69</v>
      </c>
      <c r="D1842" t="s">
        <v>21</v>
      </c>
      <c r="E1842" t="s">
        <v>52</v>
      </c>
      <c r="F1842">
        <v>109.35</v>
      </c>
      <c r="G1842">
        <v>15</v>
      </c>
      <c r="H1842">
        <f>Table1[[#This Row],[total_orders]]*Table1[[#This Row],[avg_order_value]]</f>
        <v>1640.25</v>
      </c>
      <c r="I1842">
        <v>197</v>
      </c>
      <c r="J1842">
        <v>0</v>
      </c>
      <c r="K1842" t="s">
        <v>16</v>
      </c>
      <c r="L1842">
        <v>21.4</v>
      </c>
      <c r="M1842" t="str">
        <f t="shared" si="113"/>
        <v>Medium</v>
      </c>
      <c r="N1842" s="1">
        <v>45164</v>
      </c>
      <c r="O1842" s="1" t="str">
        <f>IF(YEAR(Table1[[#This Row],[customer_since]])&gt;=2023, "New",IF(YEAR(Table1[[#This Row],[customer_since]])&gt;=2021, "Medium", "Long term"))</f>
        <v>New</v>
      </c>
      <c r="P1842">
        <v>8</v>
      </c>
      <c r="Q1842" t="str">
        <f t="shared" si="114"/>
        <v>Low</v>
      </c>
      <c r="R1842">
        <v>0.34</v>
      </c>
      <c r="S1842" t="str">
        <f t="shared" si="115"/>
        <v>Medium</v>
      </c>
    </row>
    <row r="1843" spans="1:19" x14ac:dyDescent="0.35">
      <c r="A1843" t="s">
        <v>991</v>
      </c>
      <c r="B1843">
        <v>79</v>
      </c>
      <c r="C1843" t="str">
        <f t="shared" si="112"/>
        <v>66-69</v>
      </c>
      <c r="D1843" t="s">
        <v>21</v>
      </c>
      <c r="E1843" t="s">
        <v>35</v>
      </c>
      <c r="F1843">
        <v>44.1</v>
      </c>
      <c r="G1843">
        <v>11</v>
      </c>
      <c r="H1843">
        <f>Table1[[#This Row],[total_orders]]*Table1[[#This Row],[avg_order_value]]</f>
        <v>485.1</v>
      </c>
      <c r="I1843">
        <v>39</v>
      </c>
      <c r="J1843">
        <v>0</v>
      </c>
      <c r="K1843" t="s">
        <v>16</v>
      </c>
      <c r="L1843">
        <v>70</v>
      </c>
      <c r="M1843" t="str">
        <f t="shared" si="113"/>
        <v>High</v>
      </c>
      <c r="N1843" s="1">
        <v>45099</v>
      </c>
      <c r="O1843" s="1" t="str">
        <f>IF(YEAR(Table1[[#This Row],[customer_since]])&gt;=2023, "New",IF(YEAR(Table1[[#This Row],[customer_since]])&gt;=2021, "Medium", "Long term"))</f>
        <v>New</v>
      </c>
      <c r="P1843">
        <v>63</v>
      </c>
      <c r="Q1843" t="str">
        <f t="shared" si="114"/>
        <v>Medium</v>
      </c>
      <c r="R1843">
        <v>0.31</v>
      </c>
      <c r="S1843" t="str">
        <f t="shared" si="115"/>
        <v>Medium</v>
      </c>
    </row>
    <row r="1844" spans="1:19" x14ac:dyDescent="0.35">
      <c r="A1844" t="s">
        <v>991</v>
      </c>
      <c r="B1844">
        <v>48</v>
      </c>
      <c r="C1844" t="str">
        <f t="shared" si="112"/>
        <v>46-55</v>
      </c>
      <c r="D1844" t="s">
        <v>14</v>
      </c>
      <c r="E1844" t="s">
        <v>35</v>
      </c>
      <c r="F1844">
        <v>264.04000000000002</v>
      </c>
      <c r="G1844">
        <v>10</v>
      </c>
      <c r="H1844">
        <f>Table1[[#This Row],[total_orders]]*Table1[[#This Row],[avg_order_value]]</f>
        <v>2640.4</v>
      </c>
      <c r="I1844">
        <v>210</v>
      </c>
      <c r="J1844">
        <v>0</v>
      </c>
      <c r="K1844" t="s">
        <v>40</v>
      </c>
      <c r="L1844">
        <v>0.4</v>
      </c>
      <c r="M1844" t="str">
        <f t="shared" si="113"/>
        <v>Low</v>
      </c>
      <c r="N1844" s="1">
        <v>45081</v>
      </c>
      <c r="O1844" s="1" t="str">
        <f>IF(YEAR(Table1[[#This Row],[customer_since]])&gt;=2023, "New",IF(YEAR(Table1[[#This Row],[customer_since]])&gt;=2021, "Medium", "Long term"))</f>
        <v>New</v>
      </c>
      <c r="P1844">
        <v>7</v>
      </c>
      <c r="Q1844" t="str">
        <f t="shared" si="114"/>
        <v>Low</v>
      </c>
      <c r="R1844">
        <v>0.15</v>
      </c>
      <c r="S1844" t="str">
        <f t="shared" si="115"/>
        <v>Low</v>
      </c>
    </row>
    <row r="1845" spans="1:19" x14ac:dyDescent="0.35">
      <c r="A1845" t="s">
        <v>1742</v>
      </c>
      <c r="B1845">
        <v>36</v>
      </c>
      <c r="C1845" t="str">
        <f t="shared" si="112"/>
        <v>36-45</v>
      </c>
      <c r="D1845" t="s">
        <v>14</v>
      </c>
      <c r="E1845" t="s">
        <v>28</v>
      </c>
      <c r="F1845">
        <v>79.75</v>
      </c>
      <c r="G1845">
        <v>4</v>
      </c>
      <c r="H1845">
        <f>Table1[[#This Row],[total_orders]]*Table1[[#This Row],[avg_order_value]]</f>
        <v>319</v>
      </c>
      <c r="I1845">
        <v>339</v>
      </c>
      <c r="J1845">
        <v>0</v>
      </c>
      <c r="K1845" t="s">
        <v>16</v>
      </c>
      <c r="L1845">
        <v>46.6</v>
      </c>
      <c r="M1845" t="str">
        <f t="shared" si="113"/>
        <v>Medium</v>
      </c>
      <c r="N1845" s="1">
        <v>45160</v>
      </c>
      <c r="O1845" s="1" t="str">
        <f>IF(YEAR(Table1[[#This Row],[customer_since]])&gt;=2023, "New",IF(YEAR(Table1[[#This Row],[customer_since]])&gt;=2021, "Medium", "Long term"))</f>
        <v>New</v>
      </c>
      <c r="P1845">
        <v>75</v>
      </c>
      <c r="Q1845" t="str">
        <f t="shared" si="114"/>
        <v>High</v>
      </c>
      <c r="R1845">
        <v>0.18</v>
      </c>
      <c r="S1845" t="str">
        <f t="shared" si="115"/>
        <v>Low</v>
      </c>
    </row>
    <row r="1846" spans="1:19" x14ac:dyDescent="0.35">
      <c r="A1846" t="s">
        <v>3249</v>
      </c>
      <c r="B1846">
        <v>24</v>
      </c>
      <c r="C1846" t="str">
        <f t="shared" si="112"/>
        <v>18-25</v>
      </c>
      <c r="D1846" t="s">
        <v>25</v>
      </c>
      <c r="E1846" t="s">
        <v>28</v>
      </c>
      <c r="F1846">
        <v>27.6</v>
      </c>
      <c r="G1846">
        <v>16</v>
      </c>
      <c r="H1846">
        <f>Table1[[#This Row],[total_orders]]*Table1[[#This Row],[avg_order_value]]</f>
        <v>441.6</v>
      </c>
      <c r="I1846">
        <v>29</v>
      </c>
      <c r="J1846">
        <v>0</v>
      </c>
      <c r="K1846" t="s">
        <v>23</v>
      </c>
      <c r="L1846">
        <v>43.8</v>
      </c>
      <c r="M1846" t="str">
        <f t="shared" si="113"/>
        <v>Medium</v>
      </c>
      <c r="N1846" s="1">
        <v>45378</v>
      </c>
      <c r="O1846" s="1" t="str">
        <f>IF(YEAR(Table1[[#This Row],[customer_since]])&gt;=2023, "New",IF(YEAR(Table1[[#This Row],[customer_since]])&gt;=2021, "Medium", "Long term"))</f>
        <v>New</v>
      </c>
      <c r="P1846">
        <v>77</v>
      </c>
      <c r="Q1846" t="str">
        <f t="shared" si="114"/>
        <v>High</v>
      </c>
      <c r="R1846">
        <v>0.19</v>
      </c>
      <c r="S1846" t="str">
        <f t="shared" si="115"/>
        <v>Low</v>
      </c>
    </row>
    <row r="1847" spans="1:19" x14ac:dyDescent="0.35">
      <c r="A1847" t="s">
        <v>183</v>
      </c>
      <c r="B1847">
        <v>76</v>
      </c>
      <c r="C1847" t="str">
        <f t="shared" si="112"/>
        <v>66-69</v>
      </c>
      <c r="D1847" t="s">
        <v>21</v>
      </c>
      <c r="E1847" t="s">
        <v>44</v>
      </c>
      <c r="F1847">
        <v>36.58</v>
      </c>
      <c r="G1847">
        <v>8</v>
      </c>
      <c r="H1847">
        <f>Table1[[#This Row],[total_orders]]*Table1[[#This Row],[avg_order_value]]</f>
        <v>292.64</v>
      </c>
      <c r="I1847">
        <v>322</v>
      </c>
      <c r="J1847">
        <v>0</v>
      </c>
      <c r="K1847" t="s">
        <v>40</v>
      </c>
      <c r="L1847">
        <v>75</v>
      </c>
      <c r="M1847" t="str">
        <f t="shared" si="113"/>
        <v>High</v>
      </c>
      <c r="N1847" s="1">
        <v>44657</v>
      </c>
      <c r="O1847" s="1" t="str">
        <f>IF(YEAR(Table1[[#This Row],[customer_since]])&gt;=2023, "New",IF(YEAR(Table1[[#This Row],[customer_since]])&gt;=2021, "Medium", "Long term"))</f>
        <v>Medium</v>
      </c>
      <c r="P1847">
        <v>90</v>
      </c>
      <c r="Q1847" t="str">
        <f t="shared" si="114"/>
        <v>High</v>
      </c>
      <c r="R1847">
        <v>0.01</v>
      </c>
      <c r="S1847" t="str">
        <f t="shared" si="115"/>
        <v>Low</v>
      </c>
    </row>
    <row r="1848" spans="1:19" x14ac:dyDescent="0.35">
      <c r="A1848" t="s">
        <v>2984</v>
      </c>
      <c r="B1848">
        <v>25</v>
      </c>
      <c r="C1848" t="str">
        <f t="shared" si="112"/>
        <v>18-25</v>
      </c>
      <c r="D1848" t="s">
        <v>21</v>
      </c>
      <c r="E1848" t="s">
        <v>26</v>
      </c>
      <c r="F1848">
        <v>138.03</v>
      </c>
      <c r="G1848">
        <v>13</v>
      </c>
      <c r="H1848">
        <f>Table1[[#This Row],[total_orders]]*Table1[[#This Row],[avg_order_value]]</f>
        <v>1794.39</v>
      </c>
      <c r="I1848">
        <v>100</v>
      </c>
      <c r="J1848">
        <v>0</v>
      </c>
      <c r="K1848" t="s">
        <v>16</v>
      </c>
      <c r="L1848">
        <v>59.2</v>
      </c>
      <c r="M1848" t="str">
        <f t="shared" si="113"/>
        <v>High</v>
      </c>
      <c r="N1848" s="1">
        <v>45705</v>
      </c>
      <c r="O1848" s="1" t="str">
        <f>IF(YEAR(Table1[[#This Row],[customer_since]])&gt;=2023, "New",IF(YEAR(Table1[[#This Row],[customer_since]])&gt;=2021, "Medium", "Long term"))</f>
        <v>New</v>
      </c>
      <c r="P1848">
        <v>47</v>
      </c>
      <c r="Q1848" t="str">
        <f t="shared" si="114"/>
        <v>Medium</v>
      </c>
      <c r="R1848">
        <v>0.3</v>
      </c>
      <c r="S1848" t="str">
        <f t="shared" si="115"/>
        <v>Medium</v>
      </c>
    </row>
    <row r="1849" spans="1:19" x14ac:dyDescent="0.35">
      <c r="A1849" t="s">
        <v>3246</v>
      </c>
      <c r="B1849">
        <v>55</v>
      </c>
      <c r="C1849" t="str">
        <f t="shared" si="112"/>
        <v>46-55</v>
      </c>
      <c r="D1849" t="s">
        <v>14</v>
      </c>
      <c r="E1849" t="s">
        <v>22</v>
      </c>
      <c r="F1849">
        <v>105.59</v>
      </c>
      <c r="G1849">
        <v>10</v>
      </c>
      <c r="H1849">
        <f>Table1[[#This Row],[total_orders]]*Table1[[#This Row],[avg_order_value]]</f>
        <v>1055.9000000000001</v>
      </c>
      <c r="I1849">
        <v>112</v>
      </c>
      <c r="J1849">
        <v>0</v>
      </c>
      <c r="K1849" t="s">
        <v>29</v>
      </c>
      <c r="L1849">
        <v>51.6</v>
      </c>
      <c r="M1849" t="str">
        <f t="shared" si="113"/>
        <v>High</v>
      </c>
      <c r="N1849" s="1">
        <v>45817</v>
      </c>
      <c r="O1849" s="1" t="str">
        <f>IF(YEAR(Table1[[#This Row],[customer_since]])&gt;=2023, "New",IF(YEAR(Table1[[#This Row],[customer_since]])&gt;=2021, "Medium", "Long term"))</f>
        <v>New</v>
      </c>
      <c r="P1849">
        <v>17</v>
      </c>
      <c r="Q1849" t="str">
        <f t="shared" si="114"/>
        <v>Low</v>
      </c>
      <c r="R1849">
        <v>0.54</v>
      </c>
      <c r="S1849" t="str">
        <f t="shared" si="115"/>
        <v>High</v>
      </c>
    </row>
    <row r="1850" spans="1:19" x14ac:dyDescent="0.35">
      <c r="A1850" t="s">
        <v>990</v>
      </c>
      <c r="B1850">
        <v>57</v>
      </c>
      <c r="C1850" t="str">
        <f t="shared" si="112"/>
        <v>55-65</v>
      </c>
      <c r="D1850" t="s">
        <v>21</v>
      </c>
      <c r="E1850" t="s">
        <v>15</v>
      </c>
      <c r="F1850">
        <v>39.69</v>
      </c>
      <c r="G1850">
        <v>10</v>
      </c>
      <c r="H1850">
        <f>Table1[[#This Row],[total_orders]]*Table1[[#This Row],[avg_order_value]]</f>
        <v>396.9</v>
      </c>
      <c r="I1850">
        <v>81</v>
      </c>
      <c r="J1850">
        <v>0</v>
      </c>
      <c r="K1850" t="s">
        <v>40</v>
      </c>
      <c r="L1850">
        <v>2.7</v>
      </c>
      <c r="M1850" t="str">
        <f t="shared" si="113"/>
        <v>Low</v>
      </c>
      <c r="N1850" s="1">
        <v>44469</v>
      </c>
      <c r="O1850" s="1" t="str">
        <f>IF(YEAR(Table1[[#This Row],[customer_since]])&gt;=2023, "New",IF(YEAR(Table1[[#This Row],[customer_since]])&gt;=2021, "Medium", "Long term"))</f>
        <v>Medium</v>
      </c>
      <c r="P1850">
        <v>95</v>
      </c>
      <c r="Q1850" t="str">
        <f t="shared" si="114"/>
        <v>High</v>
      </c>
      <c r="R1850">
        <v>0.2</v>
      </c>
      <c r="S1850" t="str">
        <f t="shared" si="115"/>
        <v>Low</v>
      </c>
    </row>
    <row r="1851" spans="1:19" x14ac:dyDescent="0.35">
      <c r="A1851" t="s">
        <v>2211</v>
      </c>
      <c r="B1851">
        <v>35</v>
      </c>
      <c r="C1851" t="str">
        <f t="shared" si="112"/>
        <v>26-35</v>
      </c>
      <c r="D1851" t="s">
        <v>21</v>
      </c>
      <c r="E1851" t="s">
        <v>18</v>
      </c>
      <c r="F1851">
        <v>240.35</v>
      </c>
      <c r="G1851">
        <v>11</v>
      </c>
      <c r="H1851">
        <f>Table1[[#This Row],[total_orders]]*Table1[[#This Row],[avg_order_value]]</f>
        <v>2643.85</v>
      </c>
      <c r="I1851">
        <v>155</v>
      </c>
      <c r="J1851">
        <v>0</v>
      </c>
      <c r="K1851" t="s">
        <v>16</v>
      </c>
      <c r="L1851">
        <v>8</v>
      </c>
      <c r="M1851" t="str">
        <f t="shared" si="113"/>
        <v>Low</v>
      </c>
      <c r="N1851" s="1">
        <v>44224</v>
      </c>
      <c r="O1851" s="1" t="str">
        <f>IF(YEAR(Table1[[#This Row],[customer_since]])&gt;=2023, "New",IF(YEAR(Table1[[#This Row],[customer_since]])&gt;=2021, "Medium", "Long term"))</f>
        <v>Medium</v>
      </c>
      <c r="P1851">
        <v>94</v>
      </c>
      <c r="Q1851" t="str">
        <f t="shared" si="114"/>
        <v>High</v>
      </c>
      <c r="R1851">
        <v>0.24</v>
      </c>
      <c r="S1851" t="str">
        <f t="shared" si="115"/>
        <v>Medium</v>
      </c>
    </row>
    <row r="1852" spans="1:19" x14ac:dyDescent="0.35">
      <c r="A1852" t="s">
        <v>2566</v>
      </c>
      <c r="B1852">
        <v>37</v>
      </c>
      <c r="C1852" t="str">
        <f t="shared" si="112"/>
        <v>36-45</v>
      </c>
      <c r="D1852" t="s">
        <v>14</v>
      </c>
      <c r="E1852" t="s">
        <v>18</v>
      </c>
      <c r="F1852">
        <v>72.260000000000005</v>
      </c>
      <c r="G1852">
        <v>10</v>
      </c>
      <c r="H1852">
        <f>Table1[[#This Row],[total_orders]]*Table1[[#This Row],[avg_order_value]]</f>
        <v>722.6</v>
      </c>
      <c r="I1852">
        <v>167</v>
      </c>
      <c r="J1852">
        <v>0</v>
      </c>
      <c r="K1852" t="s">
        <v>29</v>
      </c>
      <c r="L1852">
        <v>45.6</v>
      </c>
      <c r="M1852" t="str">
        <f t="shared" si="113"/>
        <v>Medium</v>
      </c>
      <c r="N1852" s="1">
        <v>44060</v>
      </c>
      <c r="O1852" s="1" t="str">
        <f>IF(YEAR(Table1[[#This Row],[customer_since]])&gt;=2023, "New",IF(YEAR(Table1[[#This Row],[customer_since]])&gt;=2021, "Medium", "Long term"))</f>
        <v>Long term</v>
      </c>
      <c r="P1852">
        <v>67</v>
      </c>
      <c r="Q1852" t="str">
        <f t="shared" si="114"/>
        <v>High</v>
      </c>
      <c r="R1852">
        <v>0.34</v>
      </c>
      <c r="S1852" t="str">
        <f t="shared" si="115"/>
        <v>Medium</v>
      </c>
    </row>
    <row r="1853" spans="1:19" x14ac:dyDescent="0.35">
      <c r="A1853" t="s">
        <v>2619</v>
      </c>
      <c r="B1853">
        <v>51</v>
      </c>
      <c r="C1853" t="str">
        <f t="shared" si="112"/>
        <v>46-55</v>
      </c>
      <c r="D1853" t="s">
        <v>21</v>
      </c>
      <c r="E1853" t="s">
        <v>50</v>
      </c>
      <c r="F1853">
        <v>81.89</v>
      </c>
      <c r="G1853">
        <v>9</v>
      </c>
      <c r="H1853">
        <f>Table1[[#This Row],[total_orders]]*Table1[[#This Row],[avg_order_value]]</f>
        <v>737.01</v>
      </c>
      <c r="I1853">
        <v>32</v>
      </c>
      <c r="J1853">
        <v>0</v>
      </c>
      <c r="K1853" t="s">
        <v>40</v>
      </c>
      <c r="L1853">
        <v>3</v>
      </c>
      <c r="M1853" t="str">
        <f t="shared" si="113"/>
        <v>Low</v>
      </c>
      <c r="N1853" s="1">
        <v>44263</v>
      </c>
      <c r="O1853" s="1" t="str">
        <f>IF(YEAR(Table1[[#This Row],[customer_since]])&gt;=2023, "New",IF(YEAR(Table1[[#This Row],[customer_since]])&gt;=2021, "Medium", "Long term"))</f>
        <v>Medium</v>
      </c>
      <c r="P1853">
        <v>70</v>
      </c>
      <c r="Q1853" t="str">
        <f t="shared" si="114"/>
        <v>High</v>
      </c>
      <c r="R1853">
        <v>0.31</v>
      </c>
      <c r="S1853" t="str">
        <f t="shared" si="115"/>
        <v>Medium</v>
      </c>
    </row>
    <row r="1854" spans="1:19" x14ac:dyDescent="0.35">
      <c r="A1854" t="s">
        <v>2619</v>
      </c>
      <c r="B1854">
        <v>20</v>
      </c>
      <c r="C1854" t="str">
        <f t="shared" si="112"/>
        <v>18-25</v>
      </c>
      <c r="D1854" t="s">
        <v>21</v>
      </c>
      <c r="E1854" t="s">
        <v>37</v>
      </c>
      <c r="F1854">
        <v>85.09</v>
      </c>
      <c r="G1854">
        <v>12</v>
      </c>
      <c r="H1854">
        <f>Table1[[#This Row],[total_orders]]*Table1[[#This Row],[avg_order_value]]</f>
        <v>1021.08</v>
      </c>
      <c r="I1854">
        <v>257</v>
      </c>
      <c r="J1854">
        <v>0</v>
      </c>
      <c r="K1854" t="s">
        <v>23</v>
      </c>
      <c r="L1854">
        <v>94.8</v>
      </c>
      <c r="M1854" t="str">
        <f t="shared" si="113"/>
        <v>High</v>
      </c>
      <c r="N1854" s="1">
        <v>45187</v>
      </c>
      <c r="O1854" s="1" t="str">
        <f>IF(YEAR(Table1[[#This Row],[customer_since]])&gt;=2023, "New",IF(YEAR(Table1[[#This Row],[customer_since]])&gt;=2021, "Medium", "Long term"))</f>
        <v>New</v>
      </c>
      <c r="P1854">
        <v>92</v>
      </c>
      <c r="Q1854" t="str">
        <f t="shared" si="114"/>
        <v>High</v>
      </c>
      <c r="R1854">
        <v>0.28000000000000003</v>
      </c>
      <c r="S1854" t="str">
        <f t="shared" si="115"/>
        <v>Medium</v>
      </c>
    </row>
    <row r="1855" spans="1:19" x14ac:dyDescent="0.35">
      <c r="A1855" t="s">
        <v>2214</v>
      </c>
      <c r="B1855">
        <v>43</v>
      </c>
      <c r="C1855" t="str">
        <f t="shared" si="112"/>
        <v>36-45</v>
      </c>
      <c r="D1855" t="s">
        <v>21</v>
      </c>
      <c r="E1855" t="s">
        <v>37</v>
      </c>
      <c r="G1855">
        <v>8</v>
      </c>
      <c r="H1855">
        <f>Table1[[#This Row],[total_orders]]*Table1[[#This Row],[avg_order_value]]</f>
        <v>0</v>
      </c>
      <c r="I1855">
        <v>162</v>
      </c>
      <c r="J1855">
        <v>0</v>
      </c>
      <c r="K1855" t="s">
        <v>29</v>
      </c>
      <c r="L1855">
        <v>18.399999999999999</v>
      </c>
      <c r="M1855" t="str">
        <f t="shared" si="113"/>
        <v>Low</v>
      </c>
      <c r="N1855" s="1">
        <v>45774</v>
      </c>
      <c r="O1855" s="1" t="str">
        <f>IF(YEAR(Table1[[#This Row],[customer_since]])&gt;=2023, "New",IF(YEAR(Table1[[#This Row],[customer_since]])&gt;=2021, "Medium", "Long term"))</f>
        <v>New</v>
      </c>
      <c r="P1855">
        <v>27</v>
      </c>
      <c r="Q1855" t="str">
        <f t="shared" si="114"/>
        <v>Low</v>
      </c>
      <c r="R1855">
        <v>0.41</v>
      </c>
      <c r="S1855" t="str">
        <f t="shared" si="115"/>
        <v>Medium</v>
      </c>
    </row>
    <row r="1856" spans="1:19" x14ac:dyDescent="0.35">
      <c r="A1856" t="s">
        <v>600</v>
      </c>
      <c r="B1856">
        <v>64</v>
      </c>
      <c r="C1856" t="str">
        <f t="shared" si="112"/>
        <v>55-65</v>
      </c>
      <c r="D1856" t="s">
        <v>21</v>
      </c>
      <c r="E1856" t="s">
        <v>18</v>
      </c>
      <c r="F1856">
        <v>122.23</v>
      </c>
      <c r="G1856">
        <v>8</v>
      </c>
      <c r="H1856">
        <f>Table1[[#This Row],[total_orders]]*Table1[[#This Row],[avg_order_value]]</f>
        <v>977.84</v>
      </c>
      <c r="I1856">
        <v>84</v>
      </c>
      <c r="J1856">
        <v>0</v>
      </c>
      <c r="K1856" t="s">
        <v>19</v>
      </c>
      <c r="L1856">
        <v>2.5</v>
      </c>
      <c r="M1856" t="str">
        <f t="shared" si="113"/>
        <v>Low</v>
      </c>
      <c r="N1856" s="1">
        <v>44508</v>
      </c>
      <c r="O1856" s="1" t="str">
        <f>IF(YEAR(Table1[[#This Row],[customer_since]])&gt;=2023, "New",IF(YEAR(Table1[[#This Row],[customer_since]])&gt;=2021, "Medium", "Long term"))</f>
        <v>Medium</v>
      </c>
      <c r="P1856">
        <v>95</v>
      </c>
      <c r="Q1856" t="str">
        <f t="shared" si="114"/>
        <v>High</v>
      </c>
      <c r="R1856">
        <v>0.06</v>
      </c>
      <c r="S1856" t="str">
        <f t="shared" si="115"/>
        <v>Low</v>
      </c>
    </row>
    <row r="1857" spans="1:19" x14ac:dyDescent="0.35">
      <c r="A1857" t="s">
        <v>2606</v>
      </c>
      <c r="B1857">
        <v>26</v>
      </c>
      <c r="C1857" t="str">
        <f t="shared" si="112"/>
        <v>26-35</v>
      </c>
      <c r="D1857" t="s">
        <v>14</v>
      </c>
      <c r="E1857" t="s">
        <v>35</v>
      </c>
      <c r="F1857">
        <v>58.39</v>
      </c>
      <c r="G1857">
        <v>16</v>
      </c>
      <c r="H1857">
        <f>Table1[[#This Row],[total_orders]]*Table1[[#This Row],[avg_order_value]]</f>
        <v>934.24</v>
      </c>
      <c r="I1857">
        <v>314</v>
      </c>
      <c r="J1857">
        <v>0</v>
      </c>
      <c r="K1857" t="s">
        <v>29</v>
      </c>
      <c r="L1857">
        <v>0</v>
      </c>
      <c r="M1857" t="str">
        <f t="shared" si="113"/>
        <v>Low</v>
      </c>
      <c r="N1857" s="1">
        <v>44480</v>
      </c>
      <c r="O1857" s="1" t="str">
        <f>IF(YEAR(Table1[[#This Row],[customer_since]])&gt;=2023, "New",IF(YEAR(Table1[[#This Row],[customer_since]])&gt;=2021, "Medium", "Long term"))</f>
        <v>Medium</v>
      </c>
      <c r="P1857">
        <v>27</v>
      </c>
      <c r="Q1857" t="str">
        <f t="shared" si="114"/>
        <v>Low</v>
      </c>
      <c r="R1857">
        <v>0.5</v>
      </c>
      <c r="S1857" t="str">
        <f t="shared" si="115"/>
        <v>Medium</v>
      </c>
    </row>
    <row r="1858" spans="1:19" x14ac:dyDescent="0.35">
      <c r="A1858" t="s">
        <v>312</v>
      </c>
      <c r="B1858">
        <v>37</v>
      </c>
      <c r="C1858" t="str">
        <f t="shared" ref="C1858:C1921" si="116">IF(B1858&lt;=25,"18-25",IF(B1858&lt;=35,"26-35",IF(B1858&lt;=45,"36-45",IF(B1858&lt;=55,"46-55",IF(B1858&lt;=65,"55-65","66-69")))))</f>
        <v>36-45</v>
      </c>
      <c r="D1858" t="s">
        <v>21</v>
      </c>
      <c r="E1858" t="s">
        <v>52</v>
      </c>
      <c r="F1858">
        <v>79.61</v>
      </c>
      <c r="G1858">
        <v>5</v>
      </c>
      <c r="H1858">
        <f>Table1[[#This Row],[total_orders]]*Table1[[#This Row],[avg_order_value]]</f>
        <v>398.05</v>
      </c>
      <c r="I1858">
        <v>122</v>
      </c>
      <c r="J1858">
        <v>0</v>
      </c>
      <c r="K1858" t="s">
        <v>16</v>
      </c>
      <c r="L1858">
        <v>89.9</v>
      </c>
      <c r="M1858" t="str">
        <f t="shared" ref="M1858:M1921" si="117">IF(L1858&lt;=20,"Low",IF(L1858&lt;=50,"Medium","High"))</f>
        <v>High</v>
      </c>
      <c r="N1858" s="1">
        <v>44945</v>
      </c>
      <c r="O1858" s="1" t="str">
        <f>IF(YEAR(Table1[[#This Row],[customer_since]])&gt;=2023, "New",IF(YEAR(Table1[[#This Row],[customer_since]])&gt;=2021, "Medium", "Long term"))</f>
        <v>New</v>
      </c>
      <c r="P1858">
        <v>15</v>
      </c>
      <c r="Q1858" t="str">
        <f t="shared" ref="Q1858:Q1921" si="118">IF(P1858&lt;=33,"Low",IF(P1858&lt;=66,"Medium","High"))</f>
        <v>Low</v>
      </c>
      <c r="R1858">
        <v>0.05</v>
      </c>
      <c r="S1858" t="str">
        <f t="shared" ref="S1858:S1921" si="119">IF(R1858&lt;=0.2,"Low",IF(R1858&lt;=0.5,"Medium","High"))</f>
        <v>Low</v>
      </c>
    </row>
    <row r="1859" spans="1:19" x14ac:dyDescent="0.35">
      <c r="A1859" t="s">
        <v>312</v>
      </c>
      <c r="B1859">
        <v>35</v>
      </c>
      <c r="C1859" t="str">
        <f t="shared" si="116"/>
        <v>26-35</v>
      </c>
      <c r="D1859" t="s">
        <v>21</v>
      </c>
      <c r="E1859" t="s">
        <v>52</v>
      </c>
      <c r="F1859">
        <v>289.64999999999998</v>
      </c>
      <c r="G1859">
        <v>7</v>
      </c>
      <c r="H1859">
        <f>Table1[[#This Row],[total_orders]]*Table1[[#This Row],[avg_order_value]]</f>
        <v>2027.5499999999997</v>
      </c>
      <c r="I1859">
        <v>346</v>
      </c>
      <c r="J1859">
        <v>0</v>
      </c>
      <c r="K1859" t="s">
        <v>19</v>
      </c>
      <c r="L1859">
        <v>90.8</v>
      </c>
      <c r="M1859" t="str">
        <f t="shared" si="117"/>
        <v>High</v>
      </c>
      <c r="N1859" s="1">
        <v>44192</v>
      </c>
      <c r="O1859" s="1" t="str">
        <f>IF(YEAR(Table1[[#This Row],[customer_since]])&gt;=2023, "New",IF(YEAR(Table1[[#This Row],[customer_since]])&gt;=2021, "Medium", "Long term"))</f>
        <v>Long term</v>
      </c>
      <c r="P1859">
        <v>67</v>
      </c>
      <c r="Q1859" t="str">
        <f t="shared" si="118"/>
        <v>High</v>
      </c>
      <c r="R1859">
        <v>0.14000000000000001</v>
      </c>
      <c r="S1859" t="str">
        <f t="shared" si="119"/>
        <v>Low</v>
      </c>
    </row>
    <row r="1860" spans="1:19" x14ac:dyDescent="0.35">
      <c r="A1860" t="s">
        <v>572</v>
      </c>
      <c r="B1860">
        <v>24</v>
      </c>
      <c r="C1860" t="str">
        <f t="shared" si="116"/>
        <v>18-25</v>
      </c>
      <c r="D1860" t="s">
        <v>14</v>
      </c>
      <c r="E1860" t="s">
        <v>22</v>
      </c>
      <c r="F1860">
        <v>165.08</v>
      </c>
      <c r="G1860">
        <v>8</v>
      </c>
      <c r="H1860">
        <f>Table1[[#This Row],[total_orders]]*Table1[[#This Row],[avg_order_value]]</f>
        <v>1320.64</v>
      </c>
      <c r="I1860">
        <v>75</v>
      </c>
      <c r="J1860">
        <v>0</v>
      </c>
      <c r="K1860" t="s">
        <v>29</v>
      </c>
      <c r="L1860">
        <v>87.9</v>
      </c>
      <c r="M1860" t="str">
        <f t="shared" si="117"/>
        <v>High</v>
      </c>
      <c r="N1860" s="1">
        <v>44642</v>
      </c>
      <c r="O1860" s="1" t="str">
        <f>IF(YEAR(Table1[[#This Row],[customer_since]])&gt;=2023, "New",IF(YEAR(Table1[[#This Row],[customer_since]])&gt;=2021, "Medium", "Long term"))</f>
        <v>Medium</v>
      </c>
      <c r="P1860">
        <v>8</v>
      </c>
      <c r="Q1860" t="str">
        <f t="shared" si="118"/>
        <v>Low</v>
      </c>
      <c r="R1860">
        <v>0.14000000000000001</v>
      </c>
      <c r="S1860" t="str">
        <f t="shared" si="119"/>
        <v>Low</v>
      </c>
    </row>
    <row r="1861" spans="1:19" x14ac:dyDescent="0.35">
      <c r="A1861" t="s">
        <v>1953</v>
      </c>
      <c r="B1861">
        <v>60</v>
      </c>
      <c r="C1861" t="str">
        <f t="shared" si="116"/>
        <v>55-65</v>
      </c>
      <c r="D1861" t="s">
        <v>21</v>
      </c>
      <c r="E1861" t="s">
        <v>18</v>
      </c>
      <c r="F1861">
        <v>86.45</v>
      </c>
      <c r="G1861">
        <v>8</v>
      </c>
      <c r="H1861">
        <f>Table1[[#This Row],[total_orders]]*Table1[[#This Row],[avg_order_value]]</f>
        <v>691.6</v>
      </c>
      <c r="I1861">
        <v>236</v>
      </c>
      <c r="J1861">
        <v>0</v>
      </c>
      <c r="K1861" t="s">
        <v>23</v>
      </c>
      <c r="L1861">
        <v>1.4</v>
      </c>
      <c r="M1861" t="str">
        <f t="shared" si="117"/>
        <v>Low</v>
      </c>
      <c r="N1861" s="1">
        <v>45308</v>
      </c>
      <c r="O1861" s="1" t="str">
        <f>IF(YEAR(Table1[[#This Row],[customer_since]])&gt;=2023, "New",IF(YEAR(Table1[[#This Row],[customer_since]])&gt;=2021, "Medium", "Long term"))</f>
        <v>New</v>
      </c>
      <c r="P1861">
        <v>88</v>
      </c>
      <c r="Q1861" t="str">
        <f t="shared" si="118"/>
        <v>High</v>
      </c>
      <c r="R1861">
        <v>0.24</v>
      </c>
      <c r="S1861" t="str">
        <f t="shared" si="119"/>
        <v>Medium</v>
      </c>
    </row>
    <row r="1862" spans="1:19" x14ac:dyDescent="0.35">
      <c r="A1862" t="s">
        <v>3829</v>
      </c>
      <c r="B1862">
        <v>75</v>
      </c>
      <c r="C1862" t="str">
        <f t="shared" si="116"/>
        <v>66-69</v>
      </c>
      <c r="D1862" t="s">
        <v>21</v>
      </c>
      <c r="E1862" t="s">
        <v>22</v>
      </c>
      <c r="F1862">
        <v>105.97</v>
      </c>
      <c r="G1862">
        <v>12</v>
      </c>
      <c r="H1862">
        <f>Table1[[#This Row],[total_orders]]*Table1[[#This Row],[avg_order_value]]</f>
        <v>1271.6399999999999</v>
      </c>
      <c r="I1862">
        <v>104</v>
      </c>
      <c r="J1862">
        <v>0</v>
      </c>
      <c r="K1862" t="s">
        <v>19</v>
      </c>
      <c r="L1862">
        <v>87.5</v>
      </c>
      <c r="M1862" t="str">
        <f t="shared" si="117"/>
        <v>High</v>
      </c>
      <c r="N1862" s="1">
        <v>44596</v>
      </c>
      <c r="O1862" s="1" t="str">
        <f>IF(YEAR(Table1[[#This Row],[customer_since]])&gt;=2023, "New",IF(YEAR(Table1[[#This Row],[customer_since]])&gt;=2021, "Medium", "Long term"))</f>
        <v>Medium</v>
      </c>
      <c r="P1862">
        <v>42</v>
      </c>
      <c r="Q1862" t="str">
        <f t="shared" si="118"/>
        <v>Medium</v>
      </c>
      <c r="R1862">
        <v>0.24</v>
      </c>
      <c r="S1862" t="str">
        <f t="shared" si="119"/>
        <v>Medium</v>
      </c>
    </row>
    <row r="1863" spans="1:19" x14ac:dyDescent="0.35">
      <c r="A1863" t="s">
        <v>977</v>
      </c>
      <c r="B1863">
        <v>63</v>
      </c>
      <c r="C1863" t="str">
        <f t="shared" si="116"/>
        <v>55-65</v>
      </c>
      <c r="D1863" t="s">
        <v>21</v>
      </c>
      <c r="E1863" t="s">
        <v>52</v>
      </c>
      <c r="F1863">
        <v>280.64</v>
      </c>
      <c r="G1863">
        <v>12</v>
      </c>
      <c r="H1863">
        <f>Table1[[#This Row],[total_orders]]*Table1[[#This Row],[avg_order_value]]</f>
        <v>3367.68</v>
      </c>
      <c r="I1863">
        <v>108</v>
      </c>
      <c r="J1863">
        <v>0</v>
      </c>
      <c r="K1863" t="s">
        <v>40</v>
      </c>
      <c r="L1863">
        <v>63.9</v>
      </c>
      <c r="M1863" t="str">
        <f t="shared" si="117"/>
        <v>High</v>
      </c>
      <c r="N1863" s="1">
        <v>45672</v>
      </c>
      <c r="O1863" s="1" t="str">
        <f>IF(YEAR(Table1[[#This Row],[customer_since]])&gt;=2023, "New",IF(YEAR(Table1[[#This Row],[customer_since]])&gt;=2021, "Medium", "Long term"))</f>
        <v>New</v>
      </c>
      <c r="P1863">
        <v>53</v>
      </c>
      <c r="Q1863" t="str">
        <f t="shared" si="118"/>
        <v>Medium</v>
      </c>
      <c r="R1863">
        <v>0.56999999999999995</v>
      </c>
      <c r="S1863" t="str">
        <f t="shared" si="119"/>
        <v>High</v>
      </c>
    </row>
    <row r="1864" spans="1:19" x14ac:dyDescent="0.35">
      <c r="A1864" t="s">
        <v>3006</v>
      </c>
      <c r="B1864">
        <v>37</v>
      </c>
      <c r="C1864" t="str">
        <f t="shared" si="116"/>
        <v>36-45</v>
      </c>
      <c r="D1864" t="s">
        <v>14</v>
      </c>
      <c r="E1864" t="s">
        <v>18</v>
      </c>
      <c r="F1864">
        <v>261.12</v>
      </c>
      <c r="G1864">
        <v>11</v>
      </c>
      <c r="H1864">
        <f>Table1[[#This Row],[total_orders]]*Table1[[#This Row],[avg_order_value]]</f>
        <v>2872.32</v>
      </c>
      <c r="I1864">
        <v>152</v>
      </c>
      <c r="J1864">
        <v>0</v>
      </c>
      <c r="K1864" t="s">
        <v>23</v>
      </c>
      <c r="L1864">
        <v>56.7</v>
      </c>
      <c r="M1864" t="str">
        <f t="shared" si="117"/>
        <v>High</v>
      </c>
      <c r="N1864" s="1">
        <v>45406</v>
      </c>
      <c r="O1864" s="1" t="str">
        <f>IF(YEAR(Table1[[#This Row],[customer_since]])&gt;=2023, "New",IF(YEAR(Table1[[#This Row],[customer_since]])&gt;=2021, "Medium", "Long term"))</f>
        <v>New</v>
      </c>
      <c r="P1864">
        <v>45</v>
      </c>
      <c r="Q1864" t="str">
        <f t="shared" si="118"/>
        <v>Medium</v>
      </c>
      <c r="R1864">
        <v>0.21</v>
      </c>
      <c r="S1864" t="str">
        <f t="shared" si="119"/>
        <v>Medium</v>
      </c>
    </row>
    <row r="1865" spans="1:19" x14ac:dyDescent="0.35">
      <c r="A1865" t="s">
        <v>3006</v>
      </c>
      <c r="B1865">
        <v>33</v>
      </c>
      <c r="C1865" t="str">
        <f t="shared" si="116"/>
        <v>26-35</v>
      </c>
      <c r="D1865" t="s">
        <v>21</v>
      </c>
      <c r="E1865" t="s">
        <v>28</v>
      </c>
      <c r="F1865">
        <v>318.86</v>
      </c>
      <c r="G1865">
        <v>8</v>
      </c>
      <c r="H1865">
        <f>Table1[[#This Row],[total_orders]]*Table1[[#This Row],[avg_order_value]]</f>
        <v>2550.88</v>
      </c>
      <c r="I1865">
        <v>354</v>
      </c>
      <c r="J1865">
        <v>0</v>
      </c>
      <c r="K1865" t="s">
        <v>40</v>
      </c>
      <c r="L1865">
        <v>35.5</v>
      </c>
      <c r="M1865" t="str">
        <f t="shared" si="117"/>
        <v>Medium</v>
      </c>
      <c r="N1865" s="1">
        <v>45007</v>
      </c>
      <c r="O1865" s="1" t="str">
        <f>IF(YEAR(Table1[[#This Row],[customer_since]])&gt;=2023, "New",IF(YEAR(Table1[[#This Row],[customer_since]])&gt;=2021, "Medium", "Long term"))</f>
        <v>New</v>
      </c>
      <c r="P1865">
        <v>3</v>
      </c>
      <c r="Q1865" t="str">
        <f t="shared" si="118"/>
        <v>Low</v>
      </c>
      <c r="R1865">
        <v>0.14000000000000001</v>
      </c>
      <c r="S1865" t="str">
        <f t="shared" si="119"/>
        <v>Low</v>
      </c>
    </row>
    <row r="1866" spans="1:19" x14ac:dyDescent="0.35">
      <c r="A1866" t="s">
        <v>1299</v>
      </c>
      <c r="B1866">
        <v>21</v>
      </c>
      <c r="C1866" t="str">
        <f t="shared" si="116"/>
        <v>18-25</v>
      </c>
      <c r="D1866" t="s">
        <v>21</v>
      </c>
      <c r="E1866" t="s">
        <v>52</v>
      </c>
      <c r="F1866">
        <v>141.44999999999999</v>
      </c>
      <c r="G1866">
        <v>8</v>
      </c>
      <c r="H1866">
        <f>Table1[[#This Row],[total_orders]]*Table1[[#This Row],[avg_order_value]]</f>
        <v>1131.5999999999999</v>
      </c>
      <c r="I1866">
        <v>284</v>
      </c>
      <c r="J1866">
        <v>0</v>
      </c>
      <c r="K1866" t="s">
        <v>23</v>
      </c>
      <c r="L1866">
        <v>23.1</v>
      </c>
      <c r="M1866" t="str">
        <f t="shared" si="117"/>
        <v>Medium</v>
      </c>
      <c r="N1866" s="1">
        <v>45612</v>
      </c>
      <c r="O1866" s="1" t="str">
        <f>IF(YEAR(Table1[[#This Row],[customer_since]])&gt;=2023, "New",IF(YEAR(Table1[[#This Row],[customer_since]])&gt;=2021, "Medium", "Long term"))</f>
        <v>New</v>
      </c>
      <c r="P1866">
        <v>73</v>
      </c>
      <c r="Q1866" t="str">
        <f t="shared" si="118"/>
        <v>High</v>
      </c>
      <c r="R1866">
        <v>0.66</v>
      </c>
      <c r="S1866" t="str">
        <f t="shared" si="119"/>
        <v>High</v>
      </c>
    </row>
    <row r="1867" spans="1:19" x14ac:dyDescent="0.35">
      <c r="A1867" t="s">
        <v>399</v>
      </c>
      <c r="B1867">
        <v>63</v>
      </c>
      <c r="C1867" t="str">
        <f t="shared" si="116"/>
        <v>55-65</v>
      </c>
      <c r="D1867" t="s">
        <v>14</v>
      </c>
      <c r="E1867" t="s">
        <v>26</v>
      </c>
      <c r="F1867">
        <v>79.09</v>
      </c>
      <c r="G1867">
        <v>4</v>
      </c>
      <c r="H1867">
        <f>Table1[[#This Row],[total_orders]]*Table1[[#This Row],[avg_order_value]]</f>
        <v>316.36</v>
      </c>
      <c r="I1867">
        <v>355</v>
      </c>
      <c r="J1867">
        <v>0</v>
      </c>
      <c r="K1867" t="s">
        <v>23</v>
      </c>
      <c r="L1867">
        <v>77.599999999999994</v>
      </c>
      <c r="M1867" t="str">
        <f t="shared" si="117"/>
        <v>High</v>
      </c>
      <c r="N1867" s="1">
        <v>44737</v>
      </c>
      <c r="O1867" s="1" t="str">
        <f>IF(YEAR(Table1[[#This Row],[customer_since]])&gt;=2023, "New",IF(YEAR(Table1[[#This Row],[customer_since]])&gt;=2021, "Medium", "Long term"))</f>
        <v>Medium</v>
      </c>
      <c r="P1867">
        <v>5</v>
      </c>
      <c r="Q1867" t="str">
        <f t="shared" si="118"/>
        <v>Low</v>
      </c>
      <c r="R1867">
        <v>0.21</v>
      </c>
      <c r="S1867" t="str">
        <f t="shared" si="119"/>
        <v>Medium</v>
      </c>
    </row>
    <row r="1868" spans="1:19" x14ac:dyDescent="0.35">
      <c r="A1868" t="s">
        <v>399</v>
      </c>
      <c r="B1868">
        <v>50</v>
      </c>
      <c r="C1868" t="str">
        <f t="shared" si="116"/>
        <v>46-55</v>
      </c>
      <c r="D1868" t="s">
        <v>21</v>
      </c>
      <c r="E1868" t="s">
        <v>15</v>
      </c>
      <c r="F1868">
        <v>65.540000000000006</v>
      </c>
      <c r="G1868">
        <v>13</v>
      </c>
      <c r="H1868">
        <f>Table1[[#This Row],[total_orders]]*Table1[[#This Row],[avg_order_value]]</f>
        <v>852.0200000000001</v>
      </c>
      <c r="I1868">
        <v>101</v>
      </c>
      <c r="J1868">
        <v>0</v>
      </c>
      <c r="K1868" t="s">
        <v>40</v>
      </c>
      <c r="L1868">
        <v>57.8</v>
      </c>
      <c r="M1868" t="str">
        <f t="shared" si="117"/>
        <v>High</v>
      </c>
      <c r="N1868" s="1">
        <v>45679</v>
      </c>
      <c r="O1868" s="1" t="str">
        <f>IF(YEAR(Table1[[#This Row],[customer_since]])&gt;=2023, "New",IF(YEAR(Table1[[#This Row],[customer_since]])&gt;=2021, "Medium", "Long term"))</f>
        <v>New</v>
      </c>
      <c r="P1868">
        <v>73</v>
      </c>
      <c r="Q1868" t="str">
        <f t="shared" si="118"/>
        <v>High</v>
      </c>
      <c r="R1868">
        <v>0.46</v>
      </c>
      <c r="S1868" t="str">
        <f t="shared" si="119"/>
        <v>Medium</v>
      </c>
    </row>
    <row r="1869" spans="1:19" x14ac:dyDescent="0.35">
      <c r="A1869" t="s">
        <v>741</v>
      </c>
      <c r="B1869">
        <v>71</v>
      </c>
      <c r="C1869" t="str">
        <f t="shared" si="116"/>
        <v>66-69</v>
      </c>
      <c r="D1869" t="s">
        <v>21</v>
      </c>
      <c r="E1869" t="s">
        <v>44</v>
      </c>
      <c r="F1869">
        <v>40.94</v>
      </c>
      <c r="G1869">
        <v>11</v>
      </c>
      <c r="H1869">
        <f>Table1[[#This Row],[total_orders]]*Table1[[#This Row],[avg_order_value]]</f>
        <v>450.34</v>
      </c>
      <c r="I1869">
        <v>186</v>
      </c>
      <c r="J1869">
        <v>0</v>
      </c>
      <c r="K1869" t="s">
        <v>40</v>
      </c>
      <c r="L1869">
        <v>84.5</v>
      </c>
      <c r="M1869" t="str">
        <f t="shared" si="117"/>
        <v>High</v>
      </c>
      <c r="N1869" s="1">
        <v>44633</v>
      </c>
      <c r="O1869" s="1" t="str">
        <f>IF(YEAR(Table1[[#This Row],[customer_since]])&gt;=2023, "New",IF(YEAR(Table1[[#This Row],[customer_since]])&gt;=2021, "Medium", "Long term"))</f>
        <v>Medium</v>
      </c>
      <c r="P1869">
        <v>45</v>
      </c>
      <c r="Q1869" t="str">
        <f t="shared" si="118"/>
        <v>Medium</v>
      </c>
      <c r="R1869">
        <v>0.5</v>
      </c>
      <c r="S1869" t="str">
        <f t="shared" si="119"/>
        <v>Medium</v>
      </c>
    </row>
    <row r="1870" spans="1:19" x14ac:dyDescent="0.35">
      <c r="A1870" t="s">
        <v>3609</v>
      </c>
      <c r="B1870">
        <v>65</v>
      </c>
      <c r="C1870" t="str">
        <f t="shared" si="116"/>
        <v>55-65</v>
      </c>
      <c r="D1870" t="s">
        <v>21</v>
      </c>
      <c r="E1870" t="s">
        <v>18</v>
      </c>
      <c r="F1870">
        <v>52.61</v>
      </c>
      <c r="G1870">
        <v>11</v>
      </c>
      <c r="H1870">
        <f>Table1[[#This Row],[total_orders]]*Table1[[#This Row],[avg_order_value]]</f>
        <v>578.71</v>
      </c>
      <c r="I1870">
        <v>210</v>
      </c>
      <c r="J1870">
        <v>0</v>
      </c>
      <c r="K1870" t="s">
        <v>16</v>
      </c>
      <c r="L1870">
        <v>11.6</v>
      </c>
      <c r="M1870" t="str">
        <f t="shared" si="117"/>
        <v>Low</v>
      </c>
      <c r="N1870" s="1">
        <v>45116</v>
      </c>
      <c r="O1870" s="1" t="str">
        <f>IF(YEAR(Table1[[#This Row],[customer_since]])&gt;=2023, "New",IF(YEAR(Table1[[#This Row],[customer_since]])&gt;=2021, "Medium", "Long term"))</f>
        <v>New</v>
      </c>
      <c r="P1870">
        <v>19</v>
      </c>
      <c r="Q1870" t="str">
        <f t="shared" si="118"/>
        <v>Low</v>
      </c>
      <c r="R1870">
        <v>0.21</v>
      </c>
      <c r="S1870" t="str">
        <f t="shared" si="119"/>
        <v>Medium</v>
      </c>
    </row>
    <row r="1871" spans="1:19" x14ac:dyDescent="0.35">
      <c r="A1871" t="s">
        <v>2085</v>
      </c>
      <c r="B1871">
        <v>75</v>
      </c>
      <c r="C1871" t="str">
        <f t="shared" si="116"/>
        <v>66-69</v>
      </c>
      <c r="D1871" t="s">
        <v>14</v>
      </c>
      <c r="E1871" t="s">
        <v>44</v>
      </c>
      <c r="F1871">
        <v>201.92</v>
      </c>
      <c r="G1871">
        <v>9</v>
      </c>
      <c r="H1871">
        <f>Table1[[#This Row],[total_orders]]*Table1[[#This Row],[avg_order_value]]</f>
        <v>1817.28</v>
      </c>
      <c r="I1871">
        <v>69</v>
      </c>
      <c r="J1871">
        <v>0</v>
      </c>
      <c r="K1871" t="s">
        <v>23</v>
      </c>
      <c r="L1871">
        <v>58.3</v>
      </c>
      <c r="M1871" t="str">
        <f t="shared" si="117"/>
        <v>High</v>
      </c>
      <c r="N1871" s="1">
        <v>44811</v>
      </c>
      <c r="O1871" s="1" t="str">
        <f>IF(YEAR(Table1[[#This Row],[customer_since]])&gt;=2023, "New",IF(YEAR(Table1[[#This Row],[customer_since]])&gt;=2021, "Medium", "Long term"))</f>
        <v>Medium</v>
      </c>
      <c r="P1871">
        <v>60</v>
      </c>
      <c r="Q1871" t="str">
        <f t="shared" si="118"/>
        <v>Medium</v>
      </c>
      <c r="R1871">
        <v>0.17</v>
      </c>
      <c r="S1871" t="str">
        <f t="shared" si="119"/>
        <v>Low</v>
      </c>
    </row>
    <row r="1872" spans="1:19" x14ac:dyDescent="0.35">
      <c r="A1872" t="s">
        <v>288</v>
      </c>
      <c r="B1872">
        <v>38</v>
      </c>
      <c r="C1872" t="str">
        <f t="shared" si="116"/>
        <v>36-45</v>
      </c>
      <c r="D1872" t="s">
        <v>21</v>
      </c>
      <c r="E1872" t="s">
        <v>18</v>
      </c>
      <c r="F1872">
        <v>150.91</v>
      </c>
      <c r="G1872">
        <v>10</v>
      </c>
      <c r="H1872">
        <f>Table1[[#This Row],[total_orders]]*Table1[[#This Row],[avg_order_value]]</f>
        <v>1509.1</v>
      </c>
      <c r="I1872">
        <v>329</v>
      </c>
      <c r="J1872">
        <v>0</v>
      </c>
      <c r="K1872" t="s">
        <v>19</v>
      </c>
      <c r="L1872">
        <v>86.8</v>
      </c>
      <c r="M1872" t="str">
        <f t="shared" si="117"/>
        <v>High</v>
      </c>
      <c r="N1872" s="1">
        <v>44111</v>
      </c>
      <c r="O1872" s="1" t="str">
        <f>IF(YEAR(Table1[[#This Row],[customer_since]])&gt;=2023, "New",IF(YEAR(Table1[[#This Row],[customer_since]])&gt;=2021, "Medium", "Long term"))</f>
        <v>Long term</v>
      </c>
      <c r="P1872">
        <v>45</v>
      </c>
      <c r="Q1872" t="str">
        <f t="shared" si="118"/>
        <v>Medium</v>
      </c>
      <c r="R1872">
        <v>0.43</v>
      </c>
      <c r="S1872" t="str">
        <f t="shared" si="119"/>
        <v>Medium</v>
      </c>
    </row>
    <row r="1873" spans="1:19" x14ac:dyDescent="0.35">
      <c r="A1873" t="s">
        <v>288</v>
      </c>
      <c r="B1873">
        <v>63</v>
      </c>
      <c r="C1873" t="str">
        <f t="shared" si="116"/>
        <v>55-65</v>
      </c>
      <c r="D1873" t="s">
        <v>21</v>
      </c>
      <c r="E1873" t="s">
        <v>18</v>
      </c>
      <c r="F1873">
        <v>29.49</v>
      </c>
      <c r="G1873">
        <v>11</v>
      </c>
      <c r="H1873">
        <f>Table1[[#This Row],[total_orders]]*Table1[[#This Row],[avg_order_value]]</f>
        <v>324.39</v>
      </c>
      <c r="I1873">
        <v>343</v>
      </c>
      <c r="J1873">
        <v>0</v>
      </c>
      <c r="K1873" t="s">
        <v>29</v>
      </c>
      <c r="L1873">
        <v>83.8</v>
      </c>
      <c r="M1873" t="str">
        <f t="shared" si="117"/>
        <v>High</v>
      </c>
      <c r="N1873" s="1">
        <v>45800</v>
      </c>
      <c r="O1873" s="1" t="str">
        <f>IF(YEAR(Table1[[#This Row],[customer_since]])&gt;=2023, "New",IF(YEAR(Table1[[#This Row],[customer_since]])&gt;=2021, "Medium", "Long term"))</f>
        <v>New</v>
      </c>
      <c r="P1873">
        <v>87</v>
      </c>
      <c r="Q1873" t="str">
        <f t="shared" si="118"/>
        <v>High</v>
      </c>
      <c r="R1873">
        <v>0.35</v>
      </c>
      <c r="S1873" t="str">
        <f t="shared" si="119"/>
        <v>Medium</v>
      </c>
    </row>
    <row r="1874" spans="1:19" x14ac:dyDescent="0.35">
      <c r="A1874" t="s">
        <v>1295</v>
      </c>
      <c r="B1874">
        <v>61</v>
      </c>
      <c r="C1874" t="str">
        <f t="shared" si="116"/>
        <v>55-65</v>
      </c>
      <c r="D1874" t="s">
        <v>25</v>
      </c>
      <c r="E1874" t="s">
        <v>44</v>
      </c>
      <c r="F1874">
        <v>137.66</v>
      </c>
      <c r="G1874">
        <v>13</v>
      </c>
      <c r="H1874">
        <f>Table1[[#This Row],[total_orders]]*Table1[[#This Row],[avg_order_value]]</f>
        <v>1789.58</v>
      </c>
      <c r="I1874">
        <v>191</v>
      </c>
      <c r="J1874">
        <v>0</v>
      </c>
      <c r="K1874" t="s">
        <v>40</v>
      </c>
      <c r="L1874">
        <v>28.3</v>
      </c>
      <c r="M1874" t="str">
        <f t="shared" si="117"/>
        <v>Medium</v>
      </c>
      <c r="N1874" s="1">
        <v>45681</v>
      </c>
      <c r="O1874" s="1" t="str">
        <f>IF(YEAR(Table1[[#This Row],[customer_since]])&gt;=2023, "New",IF(YEAR(Table1[[#This Row],[customer_since]])&gt;=2021, "Medium", "Long term"))</f>
        <v>New</v>
      </c>
      <c r="P1874">
        <v>84</v>
      </c>
      <c r="Q1874" t="str">
        <f t="shared" si="118"/>
        <v>High</v>
      </c>
      <c r="R1874">
        <v>0.37</v>
      </c>
      <c r="S1874" t="str">
        <f t="shared" si="119"/>
        <v>Medium</v>
      </c>
    </row>
    <row r="1875" spans="1:19" x14ac:dyDescent="0.35">
      <c r="A1875" t="s">
        <v>3228</v>
      </c>
      <c r="B1875">
        <v>75</v>
      </c>
      <c r="C1875" t="str">
        <f t="shared" si="116"/>
        <v>66-69</v>
      </c>
      <c r="D1875" t="s">
        <v>14</v>
      </c>
      <c r="E1875" t="s">
        <v>50</v>
      </c>
      <c r="F1875">
        <v>119.98</v>
      </c>
      <c r="G1875">
        <v>14</v>
      </c>
      <c r="H1875">
        <f>Table1[[#This Row],[total_orders]]*Table1[[#This Row],[avg_order_value]]</f>
        <v>1679.72</v>
      </c>
      <c r="I1875">
        <v>302</v>
      </c>
      <c r="J1875">
        <v>0</v>
      </c>
      <c r="K1875" t="s">
        <v>23</v>
      </c>
      <c r="L1875">
        <v>52.4</v>
      </c>
      <c r="M1875" t="str">
        <f t="shared" si="117"/>
        <v>High</v>
      </c>
      <c r="N1875" s="1">
        <v>45025</v>
      </c>
      <c r="O1875" s="1" t="str">
        <f>IF(YEAR(Table1[[#This Row],[customer_since]])&gt;=2023, "New",IF(YEAR(Table1[[#This Row],[customer_since]])&gt;=2021, "Medium", "Long term"))</f>
        <v>New</v>
      </c>
      <c r="P1875">
        <v>6</v>
      </c>
      <c r="Q1875" t="str">
        <f t="shared" si="118"/>
        <v>Low</v>
      </c>
      <c r="R1875">
        <v>0.62</v>
      </c>
      <c r="S1875" t="str">
        <f t="shared" si="119"/>
        <v>High</v>
      </c>
    </row>
    <row r="1876" spans="1:19" x14ac:dyDescent="0.35">
      <c r="A1876" t="s">
        <v>3278</v>
      </c>
      <c r="B1876">
        <v>48</v>
      </c>
      <c r="C1876" t="str">
        <f t="shared" si="116"/>
        <v>46-55</v>
      </c>
      <c r="D1876" t="s">
        <v>21</v>
      </c>
      <c r="E1876" t="s">
        <v>52</v>
      </c>
      <c r="F1876">
        <v>80.930000000000007</v>
      </c>
      <c r="G1876">
        <v>13</v>
      </c>
      <c r="H1876">
        <f>Table1[[#This Row],[total_orders]]*Table1[[#This Row],[avg_order_value]]</f>
        <v>1052.0900000000001</v>
      </c>
      <c r="I1876">
        <v>166</v>
      </c>
      <c r="J1876">
        <v>0</v>
      </c>
      <c r="K1876" t="s">
        <v>29</v>
      </c>
      <c r="L1876">
        <v>24.6</v>
      </c>
      <c r="M1876" t="str">
        <f t="shared" si="117"/>
        <v>Medium</v>
      </c>
      <c r="N1876" s="1">
        <v>44265</v>
      </c>
      <c r="O1876" s="1" t="str">
        <f>IF(YEAR(Table1[[#This Row],[customer_since]])&gt;=2023, "New",IF(YEAR(Table1[[#This Row],[customer_since]])&gt;=2021, "Medium", "Long term"))</f>
        <v>Medium</v>
      </c>
      <c r="P1876">
        <v>52</v>
      </c>
      <c r="Q1876" t="str">
        <f t="shared" si="118"/>
        <v>Medium</v>
      </c>
      <c r="R1876">
        <v>0.3</v>
      </c>
      <c r="S1876" t="str">
        <f t="shared" si="119"/>
        <v>Medium</v>
      </c>
    </row>
    <row r="1877" spans="1:19" x14ac:dyDescent="0.35">
      <c r="A1877" t="s">
        <v>3264</v>
      </c>
      <c r="B1877">
        <v>40</v>
      </c>
      <c r="C1877" t="str">
        <f t="shared" si="116"/>
        <v>36-45</v>
      </c>
      <c r="D1877" t="s">
        <v>21</v>
      </c>
      <c r="E1877" t="s">
        <v>52</v>
      </c>
      <c r="F1877">
        <v>85.17</v>
      </c>
      <c r="G1877">
        <v>13</v>
      </c>
      <c r="H1877">
        <f>Table1[[#This Row],[total_orders]]*Table1[[#This Row],[avg_order_value]]</f>
        <v>1107.21</v>
      </c>
      <c r="I1877">
        <v>212</v>
      </c>
      <c r="J1877">
        <v>0</v>
      </c>
      <c r="K1877" t="s">
        <v>23</v>
      </c>
      <c r="L1877">
        <v>17.100000000000001</v>
      </c>
      <c r="M1877" t="str">
        <f t="shared" si="117"/>
        <v>Low</v>
      </c>
      <c r="N1877" s="1">
        <v>45630</v>
      </c>
      <c r="O1877" s="1" t="str">
        <f>IF(YEAR(Table1[[#This Row],[customer_since]])&gt;=2023, "New",IF(YEAR(Table1[[#This Row],[customer_since]])&gt;=2021, "Medium", "Long term"))</f>
        <v>New</v>
      </c>
      <c r="P1877">
        <v>2</v>
      </c>
      <c r="Q1877" t="str">
        <f t="shared" si="118"/>
        <v>Low</v>
      </c>
      <c r="R1877">
        <v>0.59</v>
      </c>
      <c r="S1877" t="str">
        <f t="shared" si="119"/>
        <v>High</v>
      </c>
    </row>
    <row r="1878" spans="1:19" x14ac:dyDescent="0.35">
      <c r="A1878" t="s">
        <v>2937</v>
      </c>
      <c r="B1878">
        <v>66</v>
      </c>
      <c r="C1878" t="str">
        <f t="shared" si="116"/>
        <v>66-69</v>
      </c>
      <c r="D1878" t="s">
        <v>14</v>
      </c>
      <c r="E1878" t="s">
        <v>22</v>
      </c>
      <c r="F1878">
        <v>101.04</v>
      </c>
      <c r="G1878">
        <v>13</v>
      </c>
      <c r="H1878">
        <f>Table1[[#This Row],[total_orders]]*Table1[[#This Row],[avg_order_value]]</f>
        <v>1313.52</v>
      </c>
      <c r="I1878">
        <v>94</v>
      </c>
      <c r="J1878">
        <v>0</v>
      </c>
      <c r="K1878" t="s">
        <v>29</v>
      </c>
      <c r="L1878">
        <v>94.3</v>
      </c>
      <c r="M1878" t="str">
        <f t="shared" si="117"/>
        <v>High</v>
      </c>
      <c r="N1878" s="1">
        <v>44719</v>
      </c>
      <c r="O1878" s="1" t="str">
        <f>IF(YEAR(Table1[[#This Row],[customer_since]])&gt;=2023, "New",IF(YEAR(Table1[[#This Row],[customer_since]])&gt;=2021, "Medium", "Long term"))</f>
        <v>Medium</v>
      </c>
      <c r="P1878">
        <v>15</v>
      </c>
      <c r="Q1878" t="str">
        <f t="shared" si="118"/>
        <v>Low</v>
      </c>
      <c r="R1878">
        <v>0.44</v>
      </c>
      <c r="S1878" t="str">
        <f t="shared" si="119"/>
        <v>Medium</v>
      </c>
    </row>
    <row r="1879" spans="1:19" x14ac:dyDescent="0.35">
      <c r="A1879" t="s">
        <v>2265</v>
      </c>
      <c r="B1879">
        <v>20</v>
      </c>
      <c r="C1879" t="str">
        <f t="shared" si="116"/>
        <v>18-25</v>
      </c>
      <c r="D1879" t="s">
        <v>14</v>
      </c>
      <c r="E1879" t="s">
        <v>50</v>
      </c>
      <c r="F1879">
        <v>278.62</v>
      </c>
      <c r="G1879">
        <v>8</v>
      </c>
      <c r="H1879">
        <f>Table1[[#This Row],[total_orders]]*Table1[[#This Row],[avg_order_value]]</f>
        <v>2228.96</v>
      </c>
      <c r="I1879">
        <v>34</v>
      </c>
      <c r="J1879">
        <v>0</v>
      </c>
      <c r="K1879" t="s">
        <v>23</v>
      </c>
      <c r="L1879">
        <v>70.099999999999994</v>
      </c>
      <c r="M1879" t="str">
        <f t="shared" si="117"/>
        <v>High</v>
      </c>
      <c r="N1879" s="1">
        <v>45273</v>
      </c>
      <c r="O1879" s="1" t="str">
        <f>IF(YEAR(Table1[[#This Row],[customer_since]])&gt;=2023, "New",IF(YEAR(Table1[[#This Row],[customer_since]])&gt;=2021, "Medium", "Long term"))</f>
        <v>New</v>
      </c>
      <c r="P1879">
        <v>70</v>
      </c>
      <c r="Q1879" t="str">
        <f t="shared" si="118"/>
        <v>High</v>
      </c>
      <c r="R1879">
        <v>0.31</v>
      </c>
      <c r="S1879" t="str">
        <f t="shared" si="119"/>
        <v>Medium</v>
      </c>
    </row>
    <row r="1880" spans="1:19" x14ac:dyDescent="0.35">
      <c r="A1880" t="s">
        <v>2390</v>
      </c>
      <c r="B1880">
        <v>47</v>
      </c>
      <c r="C1880" t="str">
        <f t="shared" si="116"/>
        <v>46-55</v>
      </c>
      <c r="D1880" t="s">
        <v>21</v>
      </c>
      <c r="E1880" t="s">
        <v>52</v>
      </c>
      <c r="F1880">
        <v>173.74</v>
      </c>
      <c r="G1880">
        <v>7</v>
      </c>
      <c r="H1880">
        <f>Table1[[#This Row],[total_orders]]*Table1[[#This Row],[avg_order_value]]</f>
        <v>1216.18</v>
      </c>
      <c r="I1880">
        <v>308</v>
      </c>
      <c r="J1880">
        <v>0</v>
      </c>
      <c r="K1880" t="s">
        <v>23</v>
      </c>
      <c r="L1880">
        <v>53.5</v>
      </c>
      <c r="M1880" t="str">
        <f t="shared" si="117"/>
        <v>High</v>
      </c>
      <c r="N1880" s="1">
        <v>44309</v>
      </c>
      <c r="O1880" s="1" t="str">
        <f>IF(YEAR(Table1[[#This Row],[customer_since]])&gt;=2023, "New",IF(YEAR(Table1[[#This Row],[customer_since]])&gt;=2021, "Medium", "Long term"))</f>
        <v>Medium</v>
      </c>
      <c r="P1880">
        <v>2</v>
      </c>
      <c r="Q1880" t="str">
        <f t="shared" si="118"/>
        <v>Low</v>
      </c>
      <c r="R1880">
        <v>0.35</v>
      </c>
      <c r="S1880" t="str">
        <f t="shared" si="119"/>
        <v>Medium</v>
      </c>
    </row>
    <row r="1881" spans="1:19" x14ac:dyDescent="0.35">
      <c r="A1881" t="s">
        <v>3712</v>
      </c>
      <c r="B1881">
        <v>79</v>
      </c>
      <c r="C1881" t="str">
        <f t="shared" si="116"/>
        <v>66-69</v>
      </c>
      <c r="D1881" t="s">
        <v>21</v>
      </c>
      <c r="E1881" t="s">
        <v>15</v>
      </c>
      <c r="F1881">
        <v>31.33</v>
      </c>
      <c r="G1881">
        <v>11</v>
      </c>
      <c r="H1881">
        <f>Table1[[#This Row],[total_orders]]*Table1[[#This Row],[avg_order_value]]</f>
        <v>344.63</v>
      </c>
      <c r="I1881">
        <v>231</v>
      </c>
      <c r="J1881">
        <v>0</v>
      </c>
      <c r="K1881" t="s">
        <v>19</v>
      </c>
      <c r="L1881">
        <v>4.9000000000000004</v>
      </c>
      <c r="M1881" t="str">
        <f t="shared" si="117"/>
        <v>Low</v>
      </c>
      <c r="N1881" s="1">
        <v>45129</v>
      </c>
      <c r="O1881" s="1" t="str">
        <f>IF(YEAR(Table1[[#This Row],[customer_since]])&gt;=2023, "New",IF(YEAR(Table1[[#This Row],[customer_since]])&gt;=2021, "Medium", "Long term"))</f>
        <v>New</v>
      </c>
      <c r="P1881">
        <v>39</v>
      </c>
      <c r="Q1881" t="str">
        <f t="shared" si="118"/>
        <v>Medium</v>
      </c>
      <c r="R1881">
        <v>0.1</v>
      </c>
      <c r="S1881" t="str">
        <f t="shared" si="119"/>
        <v>Low</v>
      </c>
    </row>
    <row r="1882" spans="1:19" x14ac:dyDescent="0.35">
      <c r="A1882" t="s">
        <v>910</v>
      </c>
      <c r="B1882">
        <v>28</v>
      </c>
      <c r="C1882" t="str">
        <f t="shared" si="116"/>
        <v>26-35</v>
      </c>
      <c r="D1882" t="s">
        <v>14</v>
      </c>
      <c r="E1882" t="s">
        <v>26</v>
      </c>
      <c r="F1882">
        <v>64.489999999999995</v>
      </c>
      <c r="G1882">
        <v>10</v>
      </c>
      <c r="H1882">
        <f>Table1[[#This Row],[total_orders]]*Table1[[#This Row],[avg_order_value]]</f>
        <v>644.9</v>
      </c>
      <c r="I1882">
        <v>268</v>
      </c>
      <c r="J1882">
        <v>0</v>
      </c>
      <c r="K1882" t="s">
        <v>16</v>
      </c>
      <c r="L1882">
        <v>89.7</v>
      </c>
      <c r="M1882" t="str">
        <f t="shared" si="117"/>
        <v>High</v>
      </c>
      <c r="N1882" s="1">
        <v>44326</v>
      </c>
      <c r="O1882" s="1" t="str">
        <f>IF(YEAR(Table1[[#This Row],[customer_since]])&gt;=2023, "New",IF(YEAR(Table1[[#This Row],[customer_since]])&gt;=2021, "Medium", "Long term"))</f>
        <v>Medium</v>
      </c>
      <c r="P1882">
        <v>50</v>
      </c>
      <c r="Q1882" t="str">
        <f t="shared" si="118"/>
        <v>Medium</v>
      </c>
      <c r="R1882">
        <v>0.23</v>
      </c>
      <c r="S1882" t="str">
        <f t="shared" si="119"/>
        <v>Medium</v>
      </c>
    </row>
    <row r="1883" spans="1:19" x14ac:dyDescent="0.35">
      <c r="A1883" t="s">
        <v>445</v>
      </c>
      <c r="B1883">
        <v>59</v>
      </c>
      <c r="C1883" t="str">
        <f t="shared" si="116"/>
        <v>55-65</v>
      </c>
      <c r="D1883" t="s">
        <v>21</v>
      </c>
      <c r="E1883" t="s">
        <v>28</v>
      </c>
      <c r="G1883">
        <v>13</v>
      </c>
      <c r="H1883">
        <f>Table1[[#This Row],[total_orders]]*Table1[[#This Row],[avg_order_value]]</f>
        <v>0</v>
      </c>
      <c r="I1883">
        <v>88</v>
      </c>
      <c r="J1883">
        <v>0</v>
      </c>
      <c r="K1883" t="s">
        <v>16</v>
      </c>
      <c r="L1883">
        <v>90.7</v>
      </c>
      <c r="M1883" t="str">
        <f t="shared" si="117"/>
        <v>High</v>
      </c>
      <c r="N1883" s="1">
        <v>45733</v>
      </c>
      <c r="O1883" s="1" t="str">
        <f>IF(YEAR(Table1[[#This Row],[customer_since]])&gt;=2023, "New",IF(YEAR(Table1[[#This Row],[customer_since]])&gt;=2021, "Medium", "Long term"))</f>
        <v>New</v>
      </c>
      <c r="P1883">
        <v>53</v>
      </c>
      <c r="Q1883" t="str">
        <f t="shared" si="118"/>
        <v>Medium</v>
      </c>
      <c r="R1883">
        <v>0.38</v>
      </c>
      <c r="S1883" t="str">
        <f t="shared" si="119"/>
        <v>Medium</v>
      </c>
    </row>
    <row r="1884" spans="1:19" x14ac:dyDescent="0.35">
      <c r="A1884" t="s">
        <v>445</v>
      </c>
      <c r="B1884">
        <v>34</v>
      </c>
      <c r="C1884" t="str">
        <f t="shared" si="116"/>
        <v>26-35</v>
      </c>
      <c r="D1884" t="s">
        <v>14</v>
      </c>
      <c r="E1884" t="s">
        <v>35</v>
      </c>
      <c r="F1884">
        <v>230.13</v>
      </c>
      <c r="G1884">
        <v>7</v>
      </c>
      <c r="H1884">
        <f>Table1[[#This Row],[total_orders]]*Table1[[#This Row],[avg_order_value]]</f>
        <v>1610.9099999999999</v>
      </c>
      <c r="I1884">
        <v>208</v>
      </c>
      <c r="J1884">
        <v>0</v>
      </c>
      <c r="K1884" t="s">
        <v>19</v>
      </c>
      <c r="L1884">
        <v>64.3</v>
      </c>
      <c r="M1884" t="str">
        <f t="shared" si="117"/>
        <v>High</v>
      </c>
      <c r="N1884" s="1">
        <v>45046</v>
      </c>
      <c r="O1884" s="1" t="str">
        <f>IF(YEAR(Table1[[#This Row],[customer_since]])&gt;=2023, "New",IF(YEAR(Table1[[#This Row],[customer_since]])&gt;=2021, "Medium", "Long term"))</f>
        <v>New</v>
      </c>
      <c r="P1884">
        <v>38</v>
      </c>
      <c r="Q1884" t="str">
        <f t="shared" si="118"/>
        <v>Medium</v>
      </c>
      <c r="R1884">
        <v>0.28000000000000003</v>
      </c>
      <c r="S1884" t="str">
        <f t="shared" si="119"/>
        <v>Medium</v>
      </c>
    </row>
    <row r="1885" spans="1:19" x14ac:dyDescent="0.35">
      <c r="A1885" t="s">
        <v>654</v>
      </c>
      <c r="B1885">
        <v>65</v>
      </c>
      <c r="C1885" t="str">
        <f t="shared" si="116"/>
        <v>55-65</v>
      </c>
      <c r="D1885" t="s">
        <v>21</v>
      </c>
      <c r="E1885" t="s">
        <v>22</v>
      </c>
      <c r="F1885">
        <v>44.17</v>
      </c>
      <c r="G1885">
        <v>12</v>
      </c>
      <c r="H1885">
        <f>Table1[[#This Row],[total_orders]]*Table1[[#This Row],[avg_order_value]]</f>
        <v>530.04</v>
      </c>
      <c r="I1885">
        <v>349</v>
      </c>
      <c r="J1885">
        <v>0</v>
      </c>
      <c r="K1885" t="s">
        <v>40</v>
      </c>
      <c r="L1885">
        <v>12.5</v>
      </c>
      <c r="M1885" t="str">
        <f t="shared" si="117"/>
        <v>Low</v>
      </c>
      <c r="N1885" s="1">
        <v>44149</v>
      </c>
      <c r="O1885" s="1" t="str">
        <f>IF(YEAR(Table1[[#This Row],[customer_since]])&gt;=2023, "New",IF(YEAR(Table1[[#This Row],[customer_since]])&gt;=2021, "Medium", "Long term"))</f>
        <v>Long term</v>
      </c>
      <c r="P1885">
        <v>96</v>
      </c>
      <c r="Q1885" t="str">
        <f t="shared" si="118"/>
        <v>High</v>
      </c>
      <c r="R1885">
        <v>0.3</v>
      </c>
      <c r="S1885" t="str">
        <f t="shared" si="119"/>
        <v>Medium</v>
      </c>
    </row>
    <row r="1886" spans="1:19" x14ac:dyDescent="0.35">
      <c r="A1886" t="s">
        <v>654</v>
      </c>
      <c r="B1886">
        <v>45</v>
      </c>
      <c r="C1886" t="str">
        <f t="shared" si="116"/>
        <v>36-45</v>
      </c>
      <c r="D1886" t="s">
        <v>14</v>
      </c>
      <c r="E1886" t="s">
        <v>28</v>
      </c>
      <c r="F1886">
        <v>138.49</v>
      </c>
      <c r="G1886">
        <v>16</v>
      </c>
      <c r="H1886">
        <f>Table1[[#This Row],[total_orders]]*Table1[[#This Row],[avg_order_value]]</f>
        <v>2215.84</v>
      </c>
      <c r="I1886">
        <v>304</v>
      </c>
      <c r="J1886">
        <v>0</v>
      </c>
      <c r="K1886" t="s">
        <v>40</v>
      </c>
      <c r="L1886">
        <v>41.1</v>
      </c>
      <c r="M1886" t="str">
        <f t="shared" si="117"/>
        <v>Medium</v>
      </c>
      <c r="N1886" s="1">
        <v>44864</v>
      </c>
      <c r="O1886" s="1" t="str">
        <f>IF(YEAR(Table1[[#This Row],[customer_since]])&gt;=2023, "New",IF(YEAR(Table1[[#This Row],[customer_since]])&gt;=2021, "Medium", "Long term"))</f>
        <v>Medium</v>
      </c>
      <c r="P1886">
        <v>78</v>
      </c>
      <c r="Q1886" t="str">
        <f t="shared" si="118"/>
        <v>High</v>
      </c>
      <c r="R1886">
        <v>0.67</v>
      </c>
      <c r="S1886" t="str">
        <f t="shared" si="119"/>
        <v>High</v>
      </c>
    </row>
    <row r="1887" spans="1:19" x14ac:dyDescent="0.35">
      <c r="A1887" t="s">
        <v>654</v>
      </c>
      <c r="B1887">
        <v>22</v>
      </c>
      <c r="C1887" t="str">
        <f t="shared" si="116"/>
        <v>18-25</v>
      </c>
      <c r="D1887" t="s">
        <v>14</v>
      </c>
      <c r="E1887" t="s">
        <v>26</v>
      </c>
      <c r="G1887">
        <v>15</v>
      </c>
      <c r="H1887">
        <f>Table1[[#This Row],[total_orders]]*Table1[[#This Row],[avg_order_value]]</f>
        <v>0</v>
      </c>
      <c r="I1887">
        <v>196</v>
      </c>
      <c r="J1887">
        <v>0</v>
      </c>
      <c r="K1887" t="s">
        <v>29</v>
      </c>
      <c r="L1887">
        <v>59</v>
      </c>
      <c r="M1887" t="str">
        <f t="shared" si="117"/>
        <v>High</v>
      </c>
      <c r="N1887" s="1">
        <v>45615</v>
      </c>
      <c r="O1887" s="1" t="str">
        <f>IF(YEAR(Table1[[#This Row],[customer_since]])&gt;=2023, "New",IF(YEAR(Table1[[#This Row],[customer_since]])&gt;=2021, "Medium", "Long term"))</f>
        <v>New</v>
      </c>
      <c r="P1887">
        <v>33</v>
      </c>
      <c r="Q1887" t="str">
        <f t="shared" si="118"/>
        <v>Low</v>
      </c>
      <c r="R1887">
        <v>0.27</v>
      </c>
      <c r="S1887" t="str">
        <f t="shared" si="119"/>
        <v>Medium</v>
      </c>
    </row>
    <row r="1888" spans="1:19" x14ac:dyDescent="0.35">
      <c r="A1888" t="s">
        <v>654</v>
      </c>
      <c r="B1888">
        <v>28</v>
      </c>
      <c r="C1888" t="str">
        <f t="shared" si="116"/>
        <v>26-35</v>
      </c>
      <c r="D1888" t="s">
        <v>21</v>
      </c>
      <c r="E1888" t="s">
        <v>15</v>
      </c>
      <c r="F1888">
        <v>89.78</v>
      </c>
      <c r="G1888">
        <v>16</v>
      </c>
      <c r="H1888">
        <f>Table1[[#This Row],[total_orders]]*Table1[[#This Row],[avg_order_value]]</f>
        <v>1436.48</v>
      </c>
      <c r="I1888">
        <v>243</v>
      </c>
      <c r="J1888">
        <v>0</v>
      </c>
      <c r="K1888" t="s">
        <v>16</v>
      </c>
      <c r="L1888">
        <v>58.4</v>
      </c>
      <c r="M1888" t="str">
        <f t="shared" si="117"/>
        <v>High</v>
      </c>
      <c r="N1888" s="1">
        <v>44898</v>
      </c>
      <c r="O1888" s="1" t="str">
        <f>IF(YEAR(Table1[[#This Row],[customer_since]])&gt;=2023, "New",IF(YEAR(Table1[[#This Row],[customer_since]])&gt;=2021, "Medium", "Long term"))</f>
        <v>Medium</v>
      </c>
      <c r="P1888">
        <v>58</v>
      </c>
      <c r="Q1888" t="str">
        <f t="shared" si="118"/>
        <v>Medium</v>
      </c>
      <c r="R1888">
        <v>0.2</v>
      </c>
      <c r="S1888" t="str">
        <f t="shared" si="119"/>
        <v>Low</v>
      </c>
    </row>
    <row r="1889" spans="1:19" x14ac:dyDescent="0.35">
      <c r="A1889" t="s">
        <v>568</v>
      </c>
      <c r="B1889">
        <v>51</v>
      </c>
      <c r="C1889" t="str">
        <f t="shared" si="116"/>
        <v>46-55</v>
      </c>
      <c r="D1889" t="s">
        <v>21</v>
      </c>
      <c r="E1889" t="s">
        <v>52</v>
      </c>
      <c r="F1889">
        <v>69.37</v>
      </c>
      <c r="G1889">
        <v>3</v>
      </c>
      <c r="H1889">
        <f>Table1[[#This Row],[total_orders]]*Table1[[#This Row],[avg_order_value]]</f>
        <v>208.11</v>
      </c>
      <c r="I1889">
        <v>145</v>
      </c>
      <c r="J1889">
        <v>0</v>
      </c>
      <c r="K1889" t="s">
        <v>16</v>
      </c>
      <c r="L1889">
        <v>59</v>
      </c>
      <c r="M1889" t="str">
        <f t="shared" si="117"/>
        <v>High</v>
      </c>
      <c r="N1889" s="1">
        <v>44145</v>
      </c>
      <c r="O1889" s="1" t="str">
        <f>IF(YEAR(Table1[[#This Row],[customer_since]])&gt;=2023, "New",IF(YEAR(Table1[[#This Row],[customer_since]])&gt;=2021, "Medium", "Long term"))</f>
        <v>Long term</v>
      </c>
      <c r="P1889">
        <v>67</v>
      </c>
      <c r="Q1889" t="str">
        <f t="shared" si="118"/>
        <v>High</v>
      </c>
      <c r="R1889">
        <v>0.23</v>
      </c>
      <c r="S1889" t="str">
        <f t="shared" si="119"/>
        <v>Medium</v>
      </c>
    </row>
    <row r="1890" spans="1:19" x14ac:dyDescent="0.35">
      <c r="A1890" t="s">
        <v>1328</v>
      </c>
      <c r="B1890">
        <v>22</v>
      </c>
      <c r="C1890" t="str">
        <f t="shared" si="116"/>
        <v>18-25</v>
      </c>
      <c r="D1890" t="s">
        <v>21</v>
      </c>
      <c r="E1890" t="s">
        <v>52</v>
      </c>
      <c r="F1890">
        <v>70.41</v>
      </c>
      <c r="G1890">
        <v>13</v>
      </c>
      <c r="H1890">
        <f>Table1[[#This Row],[total_orders]]*Table1[[#This Row],[avg_order_value]]</f>
        <v>915.32999999999993</v>
      </c>
      <c r="I1890">
        <v>22</v>
      </c>
      <c r="J1890">
        <v>0</v>
      </c>
      <c r="K1890" t="s">
        <v>19</v>
      </c>
      <c r="L1890">
        <v>74.5</v>
      </c>
      <c r="M1890" t="str">
        <f t="shared" si="117"/>
        <v>High</v>
      </c>
      <c r="N1890" s="1">
        <v>44519</v>
      </c>
      <c r="O1890" s="1" t="str">
        <f>IF(YEAR(Table1[[#This Row],[customer_since]])&gt;=2023, "New",IF(YEAR(Table1[[#This Row],[customer_since]])&gt;=2021, "Medium", "Long term"))</f>
        <v>Medium</v>
      </c>
      <c r="P1890">
        <v>26</v>
      </c>
      <c r="Q1890" t="str">
        <f t="shared" si="118"/>
        <v>Low</v>
      </c>
      <c r="R1890">
        <v>0.64</v>
      </c>
      <c r="S1890" t="str">
        <f t="shared" si="119"/>
        <v>High</v>
      </c>
    </row>
    <row r="1891" spans="1:19" x14ac:dyDescent="0.35">
      <c r="A1891" t="s">
        <v>1955</v>
      </c>
      <c r="B1891">
        <v>28</v>
      </c>
      <c r="C1891" t="str">
        <f t="shared" si="116"/>
        <v>26-35</v>
      </c>
      <c r="D1891" t="s">
        <v>25</v>
      </c>
      <c r="E1891" t="s">
        <v>44</v>
      </c>
      <c r="F1891">
        <v>204.71</v>
      </c>
      <c r="G1891">
        <v>10</v>
      </c>
      <c r="H1891">
        <f>Table1[[#This Row],[total_orders]]*Table1[[#This Row],[avg_order_value]]</f>
        <v>2047.1000000000001</v>
      </c>
      <c r="I1891">
        <v>277</v>
      </c>
      <c r="J1891">
        <v>0</v>
      </c>
      <c r="K1891" t="s">
        <v>16</v>
      </c>
      <c r="L1891">
        <v>6.2</v>
      </c>
      <c r="M1891" t="str">
        <f t="shared" si="117"/>
        <v>Low</v>
      </c>
      <c r="N1891" s="1">
        <v>45482</v>
      </c>
      <c r="O1891" s="1" t="str">
        <f>IF(YEAR(Table1[[#This Row],[customer_since]])&gt;=2023, "New",IF(YEAR(Table1[[#This Row],[customer_since]])&gt;=2021, "Medium", "Long term"))</f>
        <v>New</v>
      </c>
      <c r="P1891">
        <v>98</v>
      </c>
      <c r="Q1891" t="str">
        <f t="shared" si="118"/>
        <v>High</v>
      </c>
      <c r="R1891">
        <v>0.4</v>
      </c>
      <c r="S1891" t="str">
        <f t="shared" si="119"/>
        <v>Medium</v>
      </c>
    </row>
    <row r="1892" spans="1:19" x14ac:dyDescent="0.35">
      <c r="A1892" t="s">
        <v>48</v>
      </c>
      <c r="B1892">
        <v>56</v>
      </c>
      <c r="C1892" t="str">
        <f t="shared" si="116"/>
        <v>55-65</v>
      </c>
      <c r="D1892" t="s">
        <v>21</v>
      </c>
      <c r="E1892" t="s">
        <v>28</v>
      </c>
      <c r="F1892">
        <v>58.03</v>
      </c>
      <c r="G1892">
        <v>11</v>
      </c>
      <c r="H1892">
        <f>Table1[[#This Row],[total_orders]]*Table1[[#This Row],[avg_order_value]]</f>
        <v>638.33000000000004</v>
      </c>
      <c r="I1892">
        <v>60</v>
      </c>
      <c r="J1892">
        <v>0</v>
      </c>
      <c r="K1892" t="s">
        <v>40</v>
      </c>
      <c r="L1892">
        <v>57.2</v>
      </c>
      <c r="M1892" t="str">
        <f t="shared" si="117"/>
        <v>High</v>
      </c>
      <c r="N1892" s="1">
        <v>44864</v>
      </c>
      <c r="O1892" s="1" t="str">
        <f>IF(YEAR(Table1[[#This Row],[customer_since]])&gt;=2023, "New",IF(YEAR(Table1[[#This Row],[customer_since]])&gt;=2021, "Medium", "Long term"))</f>
        <v>Medium</v>
      </c>
      <c r="P1892">
        <v>41</v>
      </c>
      <c r="Q1892" t="str">
        <f t="shared" si="118"/>
        <v>Medium</v>
      </c>
      <c r="R1892">
        <v>0.2</v>
      </c>
      <c r="S1892" t="str">
        <f t="shared" si="119"/>
        <v>Low</v>
      </c>
    </row>
    <row r="1893" spans="1:19" x14ac:dyDescent="0.35">
      <c r="A1893" t="s">
        <v>1391</v>
      </c>
      <c r="B1893">
        <v>73</v>
      </c>
      <c r="C1893" t="str">
        <f t="shared" si="116"/>
        <v>66-69</v>
      </c>
      <c r="D1893" t="s">
        <v>14</v>
      </c>
      <c r="E1893" t="s">
        <v>26</v>
      </c>
      <c r="F1893">
        <v>102.71</v>
      </c>
      <c r="G1893">
        <v>10</v>
      </c>
      <c r="H1893">
        <f>Table1[[#This Row],[total_orders]]*Table1[[#This Row],[avg_order_value]]</f>
        <v>1027.0999999999999</v>
      </c>
      <c r="I1893">
        <v>192</v>
      </c>
      <c r="J1893">
        <v>0</v>
      </c>
      <c r="K1893" t="s">
        <v>23</v>
      </c>
      <c r="L1893">
        <v>16.8</v>
      </c>
      <c r="M1893" t="str">
        <f t="shared" si="117"/>
        <v>Low</v>
      </c>
      <c r="N1893" s="1">
        <v>45227</v>
      </c>
      <c r="O1893" s="1" t="str">
        <f>IF(YEAR(Table1[[#This Row],[customer_since]])&gt;=2023, "New",IF(YEAR(Table1[[#This Row],[customer_since]])&gt;=2021, "Medium", "Long term"))</f>
        <v>New</v>
      </c>
      <c r="P1893">
        <v>93</v>
      </c>
      <c r="Q1893" t="str">
        <f t="shared" si="118"/>
        <v>High</v>
      </c>
      <c r="R1893">
        <v>0.2</v>
      </c>
      <c r="S1893" t="str">
        <f t="shared" si="119"/>
        <v>Low</v>
      </c>
    </row>
    <row r="1894" spans="1:19" x14ac:dyDescent="0.35">
      <c r="A1894" t="s">
        <v>1917</v>
      </c>
      <c r="B1894">
        <v>65</v>
      </c>
      <c r="C1894" t="str">
        <f t="shared" si="116"/>
        <v>55-65</v>
      </c>
      <c r="D1894" t="s">
        <v>14</v>
      </c>
      <c r="E1894" t="s">
        <v>22</v>
      </c>
      <c r="F1894">
        <v>72.709999999999994</v>
      </c>
      <c r="G1894">
        <v>9</v>
      </c>
      <c r="H1894">
        <f>Table1[[#This Row],[total_orders]]*Table1[[#This Row],[avg_order_value]]</f>
        <v>654.39</v>
      </c>
      <c r="I1894">
        <v>117</v>
      </c>
      <c r="J1894">
        <v>0</v>
      </c>
      <c r="K1894" t="s">
        <v>40</v>
      </c>
      <c r="L1894">
        <v>65.099999999999994</v>
      </c>
      <c r="M1894" t="str">
        <f t="shared" si="117"/>
        <v>High</v>
      </c>
      <c r="N1894" s="1">
        <v>45813</v>
      </c>
      <c r="O1894" s="1" t="str">
        <f>IF(YEAR(Table1[[#This Row],[customer_since]])&gt;=2023, "New",IF(YEAR(Table1[[#This Row],[customer_since]])&gt;=2021, "Medium", "Long term"))</f>
        <v>New</v>
      </c>
      <c r="P1894">
        <v>75</v>
      </c>
      <c r="Q1894" t="str">
        <f t="shared" si="118"/>
        <v>High</v>
      </c>
      <c r="R1894">
        <v>0.12</v>
      </c>
      <c r="S1894" t="str">
        <f t="shared" si="119"/>
        <v>Low</v>
      </c>
    </row>
    <row r="1895" spans="1:19" x14ac:dyDescent="0.35">
      <c r="A1895" t="s">
        <v>826</v>
      </c>
      <c r="B1895">
        <v>65</v>
      </c>
      <c r="C1895" t="str">
        <f t="shared" si="116"/>
        <v>55-65</v>
      </c>
      <c r="D1895" t="s">
        <v>14</v>
      </c>
      <c r="E1895" t="s">
        <v>18</v>
      </c>
      <c r="F1895">
        <v>157.27000000000001</v>
      </c>
      <c r="G1895">
        <v>4</v>
      </c>
      <c r="H1895">
        <f>Table1[[#This Row],[total_orders]]*Table1[[#This Row],[avg_order_value]]</f>
        <v>629.08000000000004</v>
      </c>
      <c r="I1895">
        <v>49</v>
      </c>
      <c r="J1895">
        <v>0</v>
      </c>
      <c r="K1895" t="s">
        <v>40</v>
      </c>
      <c r="L1895">
        <v>10.6</v>
      </c>
      <c r="M1895" t="str">
        <f t="shared" si="117"/>
        <v>Low</v>
      </c>
      <c r="N1895" s="1">
        <v>44877</v>
      </c>
      <c r="O1895" s="1" t="str">
        <f>IF(YEAR(Table1[[#This Row],[customer_since]])&gt;=2023, "New",IF(YEAR(Table1[[#This Row],[customer_since]])&gt;=2021, "Medium", "Long term"))</f>
        <v>Medium</v>
      </c>
      <c r="P1895">
        <v>81</v>
      </c>
      <c r="Q1895" t="str">
        <f t="shared" si="118"/>
        <v>High</v>
      </c>
      <c r="R1895">
        <v>0.23</v>
      </c>
      <c r="S1895" t="str">
        <f t="shared" si="119"/>
        <v>Medium</v>
      </c>
    </row>
    <row r="1896" spans="1:19" x14ac:dyDescent="0.35">
      <c r="A1896" t="s">
        <v>313</v>
      </c>
      <c r="B1896">
        <v>33</v>
      </c>
      <c r="C1896" t="str">
        <f t="shared" si="116"/>
        <v>26-35</v>
      </c>
      <c r="D1896" t="s">
        <v>21</v>
      </c>
      <c r="E1896" t="s">
        <v>35</v>
      </c>
      <c r="F1896">
        <v>199.04</v>
      </c>
      <c r="G1896">
        <v>10</v>
      </c>
      <c r="H1896">
        <f>Table1[[#This Row],[total_orders]]*Table1[[#This Row],[avg_order_value]]</f>
        <v>1990.3999999999999</v>
      </c>
      <c r="I1896">
        <v>19</v>
      </c>
      <c r="J1896">
        <v>0</v>
      </c>
      <c r="K1896" t="s">
        <v>40</v>
      </c>
      <c r="L1896">
        <v>28</v>
      </c>
      <c r="M1896" t="str">
        <f t="shared" si="117"/>
        <v>Medium</v>
      </c>
      <c r="N1896" s="1">
        <v>44323</v>
      </c>
      <c r="O1896" s="1" t="str">
        <f>IF(YEAR(Table1[[#This Row],[customer_since]])&gt;=2023, "New",IF(YEAR(Table1[[#This Row],[customer_since]])&gt;=2021, "Medium", "Long term"))</f>
        <v>Medium</v>
      </c>
      <c r="P1896">
        <v>96</v>
      </c>
      <c r="Q1896" t="str">
        <f t="shared" si="118"/>
        <v>High</v>
      </c>
      <c r="R1896">
        <v>0.32</v>
      </c>
      <c r="S1896" t="str">
        <f t="shared" si="119"/>
        <v>Medium</v>
      </c>
    </row>
    <row r="1897" spans="1:19" x14ac:dyDescent="0.35">
      <c r="A1897" t="s">
        <v>3492</v>
      </c>
      <c r="B1897">
        <v>42</v>
      </c>
      <c r="C1897" t="str">
        <f t="shared" si="116"/>
        <v>36-45</v>
      </c>
      <c r="D1897" t="s">
        <v>14</v>
      </c>
      <c r="E1897" t="s">
        <v>15</v>
      </c>
      <c r="F1897">
        <v>141.58000000000001</v>
      </c>
      <c r="G1897">
        <v>6</v>
      </c>
      <c r="H1897">
        <f>Table1[[#This Row],[total_orders]]*Table1[[#This Row],[avg_order_value]]</f>
        <v>849.48</v>
      </c>
      <c r="I1897">
        <v>195</v>
      </c>
      <c r="J1897">
        <v>0</v>
      </c>
      <c r="K1897" t="s">
        <v>23</v>
      </c>
      <c r="L1897">
        <v>0</v>
      </c>
      <c r="M1897" t="str">
        <f t="shared" si="117"/>
        <v>Low</v>
      </c>
      <c r="N1897" s="1">
        <v>45828</v>
      </c>
      <c r="O1897" s="1" t="str">
        <f>IF(YEAR(Table1[[#This Row],[customer_since]])&gt;=2023, "New",IF(YEAR(Table1[[#This Row],[customer_since]])&gt;=2021, "Medium", "Long term"))</f>
        <v>New</v>
      </c>
      <c r="P1897">
        <v>66</v>
      </c>
      <c r="Q1897" t="str">
        <f t="shared" si="118"/>
        <v>Medium</v>
      </c>
      <c r="R1897">
        <v>0.21</v>
      </c>
      <c r="S1897" t="str">
        <f t="shared" si="119"/>
        <v>Medium</v>
      </c>
    </row>
    <row r="1898" spans="1:19" x14ac:dyDescent="0.35">
      <c r="A1898" t="s">
        <v>2971</v>
      </c>
      <c r="B1898">
        <v>60</v>
      </c>
      <c r="C1898" t="str">
        <f t="shared" si="116"/>
        <v>55-65</v>
      </c>
      <c r="D1898" t="s">
        <v>14</v>
      </c>
      <c r="E1898" t="s">
        <v>52</v>
      </c>
      <c r="F1898">
        <v>59.59</v>
      </c>
      <c r="G1898">
        <v>12</v>
      </c>
      <c r="H1898">
        <f>Table1[[#This Row],[total_orders]]*Table1[[#This Row],[avg_order_value]]</f>
        <v>715.08</v>
      </c>
      <c r="I1898">
        <v>347</v>
      </c>
      <c r="J1898">
        <v>0</v>
      </c>
      <c r="K1898" t="s">
        <v>16</v>
      </c>
      <c r="L1898">
        <v>91.9</v>
      </c>
      <c r="M1898" t="str">
        <f t="shared" si="117"/>
        <v>High</v>
      </c>
      <c r="N1898" s="1">
        <v>45160</v>
      </c>
      <c r="O1898" s="1" t="str">
        <f>IF(YEAR(Table1[[#This Row],[customer_since]])&gt;=2023, "New",IF(YEAR(Table1[[#This Row],[customer_since]])&gt;=2021, "Medium", "Long term"))</f>
        <v>New</v>
      </c>
      <c r="P1898">
        <v>94</v>
      </c>
      <c r="Q1898" t="str">
        <f t="shared" si="118"/>
        <v>High</v>
      </c>
      <c r="R1898">
        <v>0.28999999999999998</v>
      </c>
      <c r="S1898" t="str">
        <f t="shared" si="119"/>
        <v>Medium</v>
      </c>
    </row>
    <row r="1899" spans="1:19" x14ac:dyDescent="0.35">
      <c r="A1899" t="s">
        <v>2971</v>
      </c>
      <c r="B1899">
        <v>28</v>
      </c>
      <c r="C1899" t="str">
        <f t="shared" si="116"/>
        <v>26-35</v>
      </c>
      <c r="D1899" t="s">
        <v>25</v>
      </c>
      <c r="E1899" t="s">
        <v>18</v>
      </c>
      <c r="G1899">
        <v>7</v>
      </c>
      <c r="H1899">
        <f>Table1[[#This Row],[total_orders]]*Table1[[#This Row],[avg_order_value]]</f>
        <v>0</v>
      </c>
      <c r="I1899">
        <v>231</v>
      </c>
      <c r="J1899">
        <v>0</v>
      </c>
      <c r="K1899" t="s">
        <v>23</v>
      </c>
      <c r="L1899">
        <v>96.8</v>
      </c>
      <c r="M1899" t="str">
        <f t="shared" si="117"/>
        <v>High</v>
      </c>
      <c r="N1899" s="1">
        <v>44910</v>
      </c>
      <c r="O1899" s="1" t="str">
        <f>IF(YEAR(Table1[[#This Row],[customer_since]])&gt;=2023, "New",IF(YEAR(Table1[[#This Row],[customer_since]])&gt;=2021, "Medium", "Long term"))</f>
        <v>Medium</v>
      </c>
      <c r="P1899">
        <v>20</v>
      </c>
      <c r="Q1899" t="str">
        <f t="shared" si="118"/>
        <v>Low</v>
      </c>
      <c r="R1899">
        <v>0.16</v>
      </c>
      <c r="S1899" t="str">
        <f t="shared" si="119"/>
        <v>Low</v>
      </c>
    </row>
    <row r="1900" spans="1:19" x14ac:dyDescent="0.35">
      <c r="A1900" t="s">
        <v>2708</v>
      </c>
      <c r="B1900">
        <v>59</v>
      </c>
      <c r="C1900" t="str">
        <f t="shared" si="116"/>
        <v>55-65</v>
      </c>
      <c r="D1900" t="s">
        <v>14</v>
      </c>
      <c r="E1900" t="s">
        <v>28</v>
      </c>
      <c r="F1900">
        <v>112.61</v>
      </c>
      <c r="G1900">
        <v>10</v>
      </c>
      <c r="H1900">
        <f>Table1[[#This Row],[total_orders]]*Table1[[#This Row],[avg_order_value]]</f>
        <v>1126.0999999999999</v>
      </c>
      <c r="I1900">
        <v>103</v>
      </c>
      <c r="J1900">
        <v>0</v>
      </c>
      <c r="K1900" t="s">
        <v>23</v>
      </c>
      <c r="L1900">
        <v>85.3</v>
      </c>
      <c r="M1900" t="str">
        <f t="shared" si="117"/>
        <v>High</v>
      </c>
      <c r="N1900" s="1">
        <v>44435</v>
      </c>
      <c r="O1900" s="1" t="str">
        <f>IF(YEAR(Table1[[#This Row],[customer_since]])&gt;=2023, "New",IF(YEAR(Table1[[#This Row],[customer_since]])&gt;=2021, "Medium", "Long term"))</f>
        <v>Medium</v>
      </c>
      <c r="P1900">
        <v>5</v>
      </c>
      <c r="Q1900" t="str">
        <f t="shared" si="118"/>
        <v>Low</v>
      </c>
      <c r="R1900">
        <v>0.62</v>
      </c>
      <c r="S1900" t="str">
        <f t="shared" si="119"/>
        <v>High</v>
      </c>
    </row>
    <row r="1901" spans="1:19" x14ac:dyDescent="0.35">
      <c r="A1901" t="s">
        <v>3086</v>
      </c>
      <c r="B1901">
        <v>21</v>
      </c>
      <c r="C1901" t="str">
        <f t="shared" si="116"/>
        <v>18-25</v>
      </c>
      <c r="D1901" t="s">
        <v>14</v>
      </c>
      <c r="E1901" t="s">
        <v>28</v>
      </c>
      <c r="F1901">
        <v>30.55</v>
      </c>
      <c r="G1901">
        <v>8</v>
      </c>
      <c r="H1901">
        <f>Table1[[#This Row],[total_orders]]*Table1[[#This Row],[avg_order_value]]</f>
        <v>244.4</v>
      </c>
      <c r="I1901">
        <v>144</v>
      </c>
      <c r="J1901">
        <v>0</v>
      </c>
      <c r="K1901" t="s">
        <v>19</v>
      </c>
      <c r="L1901">
        <v>50.4</v>
      </c>
      <c r="M1901" t="str">
        <f t="shared" si="117"/>
        <v>High</v>
      </c>
      <c r="N1901" s="1">
        <v>44383</v>
      </c>
      <c r="O1901" s="1" t="str">
        <f>IF(YEAR(Table1[[#This Row],[customer_since]])&gt;=2023, "New",IF(YEAR(Table1[[#This Row],[customer_since]])&gt;=2021, "Medium", "Long term"))</f>
        <v>Medium</v>
      </c>
      <c r="P1901">
        <v>53</v>
      </c>
      <c r="Q1901" t="str">
        <f t="shared" si="118"/>
        <v>Medium</v>
      </c>
      <c r="R1901">
        <v>0.19</v>
      </c>
      <c r="S1901" t="str">
        <f t="shared" si="119"/>
        <v>Low</v>
      </c>
    </row>
    <row r="1902" spans="1:19" x14ac:dyDescent="0.35">
      <c r="A1902" t="s">
        <v>2282</v>
      </c>
      <c r="B1902">
        <v>65</v>
      </c>
      <c r="C1902" t="str">
        <f t="shared" si="116"/>
        <v>55-65</v>
      </c>
      <c r="D1902" t="s">
        <v>14</v>
      </c>
      <c r="E1902" t="s">
        <v>28</v>
      </c>
      <c r="F1902">
        <v>123.89</v>
      </c>
      <c r="G1902">
        <v>14</v>
      </c>
      <c r="H1902">
        <f>Table1[[#This Row],[total_orders]]*Table1[[#This Row],[avg_order_value]]</f>
        <v>1734.46</v>
      </c>
      <c r="I1902">
        <v>41</v>
      </c>
      <c r="J1902">
        <v>0</v>
      </c>
      <c r="K1902" t="s">
        <v>40</v>
      </c>
      <c r="L1902">
        <v>0</v>
      </c>
      <c r="M1902" t="str">
        <f t="shared" si="117"/>
        <v>Low</v>
      </c>
      <c r="N1902" s="1">
        <v>44399</v>
      </c>
      <c r="O1902" s="1" t="str">
        <f>IF(YEAR(Table1[[#This Row],[customer_since]])&gt;=2023, "New",IF(YEAR(Table1[[#This Row],[customer_since]])&gt;=2021, "Medium", "Long term"))</f>
        <v>Medium</v>
      </c>
      <c r="P1902">
        <v>68</v>
      </c>
      <c r="Q1902" t="str">
        <f t="shared" si="118"/>
        <v>High</v>
      </c>
      <c r="R1902">
        <v>0.51</v>
      </c>
      <c r="S1902" t="str">
        <f t="shared" si="119"/>
        <v>High</v>
      </c>
    </row>
    <row r="1903" spans="1:19" x14ac:dyDescent="0.35">
      <c r="A1903" t="s">
        <v>3209</v>
      </c>
      <c r="B1903">
        <v>32</v>
      </c>
      <c r="C1903" t="str">
        <f t="shared" si="116"/>
        <v>26-35</v>
      </c>
      <c r="D1903" t="s">
        <v>14</v>
      </c>
      <c r="E1903" t="s">
        <v>18</v>
      </c>
      <c r="F1903">
        <v>79.09</v>
      </c>
      <c r="G1903">
        <v>8</v>
      </c>
      <c r="H1903">
        <f>Table1[[#This Row],[total_orders]]*Table1[[#This Row],[avg_order_value]]</f>
        <v>632.72</v>
      </c>
      <c r="I1903">
        <v>331</v>
      </c>
      <c r="J1903">
        <v>0</v>
      </c>
      <c r="K1903" t="s">
        <v>23</v>
      </c>
      <c r="L1903">
        <v>64.599999999999994</v>
      </c>
      <c r="M1903" t="str">
        <f t="shared" si="117"/>
        <v>High</v>
      </c>
      <c r="N1903" s="1">
        <v>44662</v>
      </c>
      <c r="O1903" s="1" t="str">
        <f>IF(YEAR(Table1[[#This Row],[customer_since]])&gt;=2023, "New",IF(YEAR(Table1[[#This Row],[customer_since]])&gt;=2021, "Medium", "Long term"))</f>
        <v>Medium</v>
      </c>
      <c r="P1903">
        <v>44</v>
      </c>
      <c r="Q1903" t="str">
        <f t="shared" si="118"/>
        <v>Medium</v>
      </c>
      <c r="R1903">
        <v>0.37</v>
      </c>
      <c r="S1903" t="str">
        <f t="shared" si="119"/>
        <v>Medium</v>
      </c>
    </row>
    <row r="1904" spans="1:19" x14ac:dyDescent="0.35">
      <c r="A1904" t="s">
        <v>914</v>
      </c>
      <c r="B1904">
        <v>38</v>
      </c>
      <c r="C1904" t="str">
        <f t="shared" si="116"/>
        <v>36-45</v>
      </c>
      <c r="D1904" t="s">
        <v>14</v>
      </c>
      <c r="E1904" t="s">
        <v>18</v>
      </c>
      <c r="F1904">
        <v>36.6</v>
      </c>
      <c r="G1904">
        <v>13</v>
      </c>
      <c r="H1904">
        <f>Table1[[#This Row],[total_orders]]*Table1[[#This Row],[avg_order_value]]</f>
        <v>475.8</v>
      </c>
      <c r="I1904">
        <v>68</v>
      </c>
      <c r="J1904">
        <v>0</v>
      </c>
      <c r="K1904" t="s">
        <v>29</v>
      </c>
      <c r="L1904">
        <v>0</v>
      </c>
      <c r="M1904" t="str">
        <f t="shared" si="117"/>
        <v>Low</v>
      </c>
      <c r="N1904" s="1">
        <v>44163</v>
      </c>
      <c r="O1904" s="1" t="str">
        <f>IF(YEAR(Table1[[#This Row],[customer_since]])&gt;=2023, "New",IF(YEAR(Table1[[#This Row],[customer_since]])&gt;=2021, "Medium", "Long term"))</f>
        <v>Long term</v>
      </c>
      <c r="P1904">
        <v>86</v>
      </c>
      <c r="Q1904" t="str">
        <f t="shared" si="118"/>
        <v>High</v>
      </c>
      <c r="R1904">
        <v>0.17</v>
      </c>
      <c r="S1904" t="str">
        <f t="shared" si="119"/>
        <v>Low</v>
      </c>
    </row>
    <row r="1905" spans="1:19" x14ac:dyDescent="0.35">
      <c r="A1905" t="s">
        <v>640</v>
      </c>
      <c r="B1905">
        <v>54</v>
      </c>
      <c r="C1905" t="str">
        <f t="shared" si="116"/>
        <v>46-55</v>
      </c>
      <c r="D1905" t="s">
        <v>21</v>
      </c>
      <c r="E1905" t="s">
        <v>28</v>
      </c>
      <c r="F1905">
        <v>110.69</v>
      </c>
      <c r="G1905">
        <v>10</v>
      </c>
      <c r="H1905">
        <f>Table1[[#This Row],[total_orders]]*Table1[[#This Row],[avg_order_value]]</f>
        <v>1106.9000000000001</v>
      </c>
      <c r="I1905">
        <v>85</v>
      </c>
      <c r="J1905">
        <v>0</v>
      </c>
      <c r="K1905" t="s">
        <v>16</v>
      </c>
      <c r="L1905">
        <v>44.7</v>
      </c>
      <c r="M1905" t="str">
        <f t="shared" si="117"/>
        <v>Medium</v>
      </c>
      <c r="N1905" s="1">
        <v>45776</v>
      </c>
      <c r="O1905" s="1" t="str">
        <f>IF(YEAR(Table1[[#This Row],[customer_since]])&gt;=2023, "New",IF(YEAR(Table1[[#This Row],[customer_since]])&gt;=2021, "Medium", "Long term"))</f>
        <v>New</v>
      </c>
      <c r="P1905">
        <v>45</v>
      </c>
      <c r="Q1905" t="str">
        <f t="shared" si="118"/>
        <v>Medium</v>
      </c>
      <c r="R1905">
        <v>0.21</v>
      </c>
      <c r="S1905" t="str">
        <f t="shared" si="119"/>
        <v>Medium</v>
      </c>
    </row>
    <row r="1906" spans="1:19" x14ac:dyDescent="0.35">
      <c r="A1906" t="s">
        <v>303</v>
      </c>
      <c r="B1906">
        <v>21</v>
      </c>
      <c r="C1906" t="str">
        <f t="shared" si="116"/>
        <v>18-25</v>
      </c>
      <c r="D1906" t="s">
        <v>21</v>
      </c>
      <c r="E1906" t="s">
        <v>28</v>
      </c>
      <c r="F1906">
        <v>127.47</v>
      </c>
      <c r="G1906">
        <v>7</v>
      </c>
      <c r="H1906">
        <f>Table1[[#This Row],[total_orders]]*Table1[[#This Row],[avg_order_value]]</f>
        <v>892.29</v>
      </c>
      <c r="I1906">
        <v>208</v>
      </c>
      <c r="J1906">
        <v>0</v>
      </c>
      <c r="K1906" t="s">
        <v>16</v>
      </c>
      <c r="L1906">
        <v>34.5</v>
      </c>
      <c r="M1906" t="str">
        <f t="shared" si="117"/>
        <v>Medium</v>
      </c>
      <c r="N1906" s="1">
        <v>44980</v>
      </c>
      <c r="O1906" s="1" t="str">
        <f>IF(YEAR(Table1[[#This Row],[customer_since]])&gt;=2023, "New",IF(YEAR(Table1[[#This Row],[customer_since]])&gt;=2021, "Medium", "Long term"))</f>
        <v>New</v>
      </c>
      <c r="P1906">
        <v>51</v>
      </c>
      <c r="Q1906" t="str">
        <f t="shared" si="118"/>
        <v>Medium</v>
      </c>
      <c r="R1906">
        <v>0.38</v>
      </c>
      <c r="S1906" t="str">
        <f t="shared" si="119"/>
        <v>Medium</v>
      </c>
    </row>
    <row r="1907" spans="1:19" x14ac:dyDescent="0.35">
      <c r="A1907" t="s">
        <v>303</v>
      </c>
      <c r="B1907">
        <v>19</v>
      </c>
      <c r="C1907" t="str">
        <f t="shared" si="116"/>
        <v>18-25</v>
      </c>
      <c r="D1907" t="s">
        <v>25</v>
      </c>
      <c r="E1907" t="s">
        <v>50</v>
      </c>
      <c r="F1907">
        <v>316.83999999999997</v>
      </c>
      <c r="G1907">
        <v>9</v>
      </c>
      <c r="H1907">
        <f>Table1[[#This Row],[total_orders]]*Table1[[#This Row],[avg_order_value]]</f>
        <v>2851.56</v>
      </c>
      <c r="I1907">
        <v>88</v>
      </c>
      <c r="J1907">
        <v>0</v>
      </c>
      <c r="K1907" t="s">
        <v>19</v>
      </c>
      <c r="L1907">
        <v>50</v>
      </c>
      <c r="M1907" t="str">
        <f t="shared" si="117"/>
        <v>Medium</v>
      </c>
      <c r="N1907" s="1">
        <v>44149</v>
      </c>
      <c r="O1907" s="1" t="str">
        <f>IF(YEAR(Table1[[#This Row],[customer_since]])&gt;=2023, "New",IF(YEAR(Table1[[#This Row],[customer_since]])&gt;=2021, "Medium", "Long term"))</f>
        <v>Long term</v>
      </c>
      <c r="P1907">
        <v>28</v>
      </c>
      <c r="Q1907" t="str">
        <f t="shared" si="118"/>
        <v>Low</v>
      </c>
      <c r="R1907">
        <v>0.14000000000000001</v>
      </c>
      <c r="S1907" t="str">
        <f t="shared" si="119"/>
        <v>Low</v>
      </c>
    </row>
    <row r="1908" spans="1:19" x14ac:dyDescent="0.35">
      <c r="A1908" t="s">
        <v>2595</v>
      </c>
      <c r="B1908">
        <v>65</v>
      </c>
      <c r="C1908" t="str">
        <f t="shared" si="116"/>
        <v>55-65</v>
      </c>
      <c r="D1908" t="s">
        <v>14</v>
      </c>
      <c r="E1908" t="s">
        <v>52</v>
      </c>
      <c r="F1908">
        <v>154.97999999999999</v>
      </c>
      <c r="G1908">
        <v>9</v>
      </c>
      <c r="H1908">
        <f>Table1[[#This Row],[total_orders]]*Table1[[#This Row],[avg_order_value]]</f>
        <v>1394.82</v>
      </c>
      <c r="I1908">
        <v>109</v>
      </c>
      <c r="J1908">
        <v>0</v>
      </c>
      <c r="K1908" t="s">
        <v>16</v>
      </c>
      <c r="L1908">
        <v>19.2</v>
      </c>
      <c r="M1908" t="str">
        <f t="shared" si="117"/>
        <v>Low</v>
      </c>
      <c r="N1908" s="1">
        <v>44988</v>
      </c>
      <c r="O1908" s="1" t="str">
        <f>IF(YEAR(Table1[[#This Row],[customer_since]])&gt;=2023, "New",IF(YEAR(Table1[[#This Row],[customer_since]])&gt;=2021, "Medium", "Long term"))</f>
        <v>New</v>
      </c>
      <c r="P1908">
        <v>6</v>
      </c>
      <c r="Q1908" t="str">
        <f t="shared" si="118"/>
        <v>Low</v>
      </c>
      <c r="R1908">
        <v>0.36</v>
      </c>
      <c r="S1908" t="str">
        <f t="shared" si="119"/>
        <v>Medium</v>
      </c>
    </row>
    <row r="1909" spans="1:19" x14ac:dyDescent="0.35">
      <c r="A1909" t="s">
        <v>2402</v>
      </c>
      <c r="B1909">
        <v>25</v>
      </c>
      <c r="C1909" t="str">
        <f t="shared" si="116"/>
        <v>18-25</v>
      </c>
      <c r="D1909" t="s">
        <v>14</v>
      </c>
      <c r="E1909" t="s">
        <v>35</v>
      </c>
      <c r="F1909">
        <v>225.7</v>
      </c>
      <c r="G1909">
        <v>11</v>
      </c>
      <c r="H1909">
        <f>Table1[[#This Row],[total_orders]]*Table1[[#This Row],[avg_order_value]]</f>
        <v>2482.6999999999998</v>
      </c>
      <c r="I1909">
        <v>302</v>
      </c>
      <c r="J1909">
        <v>0</v>
      </c>
      <c r="K1909" t="s">
        <v>19</v>
      </c>
      <c r="L1909">
        <v>66.2</v>
      </c>
      <c r="M1909" t="str">
        <f t="shared" si="117"/>
        <v>High</v>
      </c>
      <c r="N1909" s="1">
        <v>45026</v>
      </c>
      <c r="O1909" s="1" t="str">
        <f>IF(YEAR(Table1[[#This Row],[customer_since]])&gt;=2023, "New",IF(YEAR(Table1[[#This Row],[customer_since]])&gt;=2021, "Medium", "Long term"))</f>
        <v>New</v>
      </c>
      <c r="P1909">
        <v>63</v>
      </c>
      <c r="Q1909" t="str">
        <f t="shared" si="118"/>
        <v>Medium</v>
      </c>
      <c r="R1909">
        <v>0.25</v>
      </c>
      <c r="S1909" t="str">
        <f t="shared" si="119"/>
        <v>Medium</v>
      </c>
    </row>
    <row r="1910" spans="1:19" x14ac:dyDescent="0.35">
      <c r="A1910" t="s">
        <v>1410</v>
      </c>
      <c r="B1910">
        <v>59</v>
      </c>
      <c r="C1910" t="str">
        <f t="shared" si="116"/>
        <v>55-65</v>
      </c>
      <c r="D1910" t="s">
        <v>14</v>
      </c>
      <c r="E1910" t="s">
        <v>52</v>
      </c>
      <c r="F1910">
        <v>112.82</v>
      </c>
      <c r="G1910">
        <v>9</v>
      </c>
      <c r="H1910">
        <f>Table1[[#This Row],[total_orders]]*Table1[[#This Row],[avg_order_value]]</f>
        <v>1015.3799999999999</v>
      </c>
      <c r="I1910">
        <v>151</v>
      </c>
      <c r="J1910">
        <v>0</v>
      </c>
      <c r="K1910" t="s">
        <v>16</v>
      </c>
      <c r="L1910">
        <v>0</v>
      </c>
      <c r="M1910" t="str">
        <f t="shared" si="117"/>
        <v>Low</v>
      </c>
      <c r="N1910" s="1">
        <v>45474</v>
      </c>
      <c r="O1910" s="1" t="str">
        <f>IF(YEAR(Table1[[#This Row],[customer_since]])&gt;=2023, "New",IF(YEAR(Table1[[#This Row],[customer_since]])&gt;=2021, "Medium", "Long term"))</f>
        <v>New</v>
      </c>
      <c r="P1910">
        <v>52</v>
      </c>
      <c r="Q1910" t="str">
        <f t="shared" si="118"/>
        <v>Medium</v>
      </c>
      <c r="R1910">
        <v>0.47</v>
      </c>
      <c r="S1910" t="str">
        <f t="shared" si="119"/>
        <v>Medium</v>
      </c>
    </row>
    <row r="1911" spans="1:19" x14ac:dyDescent="0.35">
      <c r="A1911" t="s">
        <v>1167</v>
      </c>
      <c r="B1911">
        <v>33</v>
      </c>
      <c r="C1911" t="str">
        <f t="shared" si="116"/>
        <v>26-35</v>
      </c>
      <c r="D1911" t="s">
        <v>21</v>
      </c>
      <c r="E1911" t="s">
        <v>44</v>
      </c>
      <c r="F1911">
        <v>60.2</v>
      </c>
      <c r="G1911">
        <v>6</v>
      </c>
      <c r="H1911">
        <f>Table1[[#This Row],[total_orders]]*Table1[[#This Row],[avg_order_value]]</f>
        <v>361.20000000000005</v>
      </c>
      <c r="I1911">
        <v>318</v>
      </c>
      <c r="J1911">
        <v>0</v>
      </c>
      <c r="K1911" t="s">
        <v>16</v>
      </c>
      <c r="L1911">
        <v>69</v>
      </c>
      <c r="M1911" t="str">
        <f t="shared" si="117"/>
        <v>High</v>
      </c>
      <c r="N1911" s="1">
        <v>45173</v>
      </c>
      <c r="O1911" s="1" t="str">
        <f>IF(YEAR(Table1[[#This Row],[customer_since]])&gt;=2023, "New",IF(YEAR(Table1[[#This Row],[customer_since]])&gt;=2021, "Medium", "Long term"))</f>
        <v>New</v>
      </c>
      <c r="P1911">
        <v>83</v>
      </c>
      <c r="Q1911" t="str">
        <f t="shared" si="118"/>
        <v>High</v>
      </c>
      <c r="R1911">
        <v>0.19</v>
      </c>
      <c r="S1911" t="str">
        <f t="shared" si="119"/>
        <v>Low</v>
      </c>
    </row>
    <row r="1912" spans="1:19" x14ac:dyDescent="0.35">
      <c r="A1912" t="s">
        <v>951</v>
      </c>
      <c r="B1912">
        <v>67</v>
      </c>
      <c r="C1912" t="str">
        <f t="shared" si="116"/>
        <v>66-69</v>
      </c>
      <c r="D1912" t="s">
        <v>21</v>
      </c>
      <c r="E1912" t="s">
        <v>28</v>
      </c>
      <c r="F1912">
        <v>95.82</v>
      </c>
      <c r="G1912">
        <v>7</v>
      </c>
      <c r="H1912">
        <f>Table1[[#This Row],[total_orders]]*Table1[[#This Row],[avg_order_value]]</f>
        <v>670.74</v>
      </c>
      <c r="I1912">
        <v>234</v>
      </c>
      <c r="J1912">
        <v>0</v>
      </c>
      <c r="K1912" t="s">
        <v>23</v>
      </c>
      <c r="L1912">
        <v>41.3</v>
      </c>
      <c r="M1912" t="str">
        <f t="shared" si="117"/>
        <v>Medium</v>
      </c>
      <c r="N1912" s="1">
        <v>45133</v>
      </c>
      <c r="O1912" s="1" t="str">
        <f>IF(YEAR(Table1[[#This Row],[customer_since]])&gt;=2023, "New",IF(YEAR(Table1[[#This Row],[customer_since]])&gt;=2021, "Medium", "Long term"))</f>
        <v>New</v>
      </c>
      <c r="P1912">
        <v>72</v>
      </c>
      <c r="Q1912" t="str">
        <f t="shared" si="118"/>
        <v>High</v>
      </c>
      <c r="R1912">
        <v>0.18</v>
      </c>
      <c r="S1912" t="str">
        <f t="shared" si="119"/>
        <v>Low</v>
      </c>
    </row>
    <row r="1913" spans="1:19" x14ac:dyDescent="0.35">
      <c r="A1913" t="s">
        <v>951</v>
      </c>
      <c r="B1913">
        <v>62</v>
      </c>
      <c r="C1913" t="str">
        <f t="shared" si="116"/>
        <v>55-65</v>
      </c>
      <c r="D1913" t="s">
        <v>14</v>
      </c>
      <c r="E1913" t="s">
        <v>44</v>
      </c>
      <c r="F1913">
        <v>98.6</v>
      </c>
      <c r="G1913">
        <v>8</v>
      </c>
      <c r="H1913">
        <f>Table1[[#This Row],[total_orders]]*Table1[[#This Row],[avg_order_value]]</f>
        <v>788.8</v>
      </c>
      <c r="I1913">
        <v>191</v>
      </c>
      <c r="J1913">
        <v>0</v>
      </c>
      <c r="K1913" t="s">
        <v>23</v>
      </c>
      <c r="L1913">
        <v>67.5</v>
      </c>
      <c r="M1913" t="str">
        <f t="shared" si="117"/>
        <v>High</v>
      </c>
      <c r="N1913" s="1">
        <v>45187</v>
      </c>
      <c r="O1913" s="1" t="str">
        <f>IF(YEAR(Table1[[#This Row],[customer_since]])&gt;=2023, "New",IF(YEAR(Table1[[#This Row],[customer_since]])&gt;=2021, "Medium", "Long term"))</f>
        <v>New</v>
      </c>
      <c r="P1913">
        <v>60</v>
      </c>
      <c r="Q1913" t="str">
        <f t="shared" si="118"/>
        <v>Medium</v>
      </c>
      <c r="R1913">
        <v>0.23</v>
      </c>
      <c r="S1913" t="str">
        <f t="shared" si="119"/>
        <v>Medium</v>
      </c>
    </row>
    <row r="1914" spans="1:19" x14ac:dyDescent="0.35">
      <c r="A1914" t="s">
        <v>3236</v>
      </c>
      <c r="B1914">
        <v>32</v>
      </c>
      <c r="C1914" t="str">
        <f t="shared" si="116"/>
        <v>26-35</v>
      </c>
      <c r="D1914" t="s">
        <v>14</v>
      </c>
      <c r="E1914" t="s">
        <v>22</v>
      </c>
      <c r="G1914">
        <v>7</v>
      </c>
      <c r="H1914">
        <f>Table1[[#This Row],[total_orders]]*Table1[[#This Row],[avg_order_value]]</f>
        <v>0</v>
      </c>
      <c r="I1914">
        <v>235</v>
      </c>
      <c r="J1914">
        <v>0</v>
      </c>
      <c r="K1914" t="s">
        <v>16</v>
      </c>
      <c r="L1914">
        <v>40.6</v>
      </c>
      <c r="M1914" t="str">
        <f t="shared" si="117"/>
        <v>Medium</v>
      </c>
      <c r="N1914" s="1">
        <v>45176</v>
      </c>
      <c r="O1914" s="1" t="str">
        <f>IF(YEAR(Table1[[#This Row],[customer_since]])&gt;=2023, "New",IF(YEAR(Table1[[#This Row],[customer_since]])&gt;=2021, "Medium", "Long term"))</f>
        <v>New</v>
      </c>
      <c r="P1914">
        <v>51</v>
      </c>
      <c r="Q1914" t="str">
        <f t="shared" si="118"/>
        <v>Medium</v>
      </c>
      <c r="R1914">
        <v>0.22</v>
      </c>
      <c r="S1914" t="str">
        <f t="shared" si="119"/>
        <v>Medium</v>
      </c>
    </row>
    <row r="1915" spans="1:19" x14ac:dyDescent="0.35">
      <c r="A1915" t="s">
        <v>285</v>
      </c>
      <c r="B1915">
        <v>47</v>
      </c>
      <c r="C1915" t="str">
        <f t="shared" si="116"/>
        <v>46-55</v>
      </c>
      <c r="D1915" t="s">
        <v>25</v>
      </c>
      <c r="E1915" t="s">
        <v>26</v>
      </c>
      <c r="F1915">
        <v>67.91</v>
      </c>
      <c r="G1915">
        <v>9</v>
      </c>
      <c r="H1915">
        <f>Table1[[#This Row],[total_orders]]*Table1[[#This Row],[avg_order_value]]</f>
        <v>611.18999999999994</v>
      </c>
      <c r="I1915">
        <v>321</v>
      </c>
      <c r="J1915">
        <v>0</v>
      </c>
      <c r="K1915" t="s">
        <v>40</v>
      </c>
      <c r="L1915">
        <v>59.2</v>
      </c>
      <c r="M1915" t="str">
        <f t="shared" si="117"/>
        <v>High</v>
      </c>
      <c r="N1915" s="1">
        <v>45657</v>
      </c>
      <c r="O1915" s="1" t="str">
        <f>IF(YEAR(Table1[[#This Row],[customer_since]])&gt;=2023, "New",IF(YEAR(Table1[[#This Row],[customer_since]])&gt;=2021, "Medium", "Long term"))</f>
        <v>New</v>
      </c>
      <c r="P1915">
        <v>76</v>
      </c>
      <c r="Q1915" t="str">
        <f t="shared" si="118"/>
        <v>High</v>
      </c>
      <c r="R1915">
        <v>0.14000000000000001</v>
      </c>
      <c r="S1915" t="str">
        <f t="shared" si="119"/>
        <v>Low</v>
      </c>
    </row>
    <row r="1916" spans="1:19" x14ac:dyDescent="0.35">
      <c r="A1916" t="s">
        <v>2992</v>
      </c>
      <c r="B1916">
        <v>57</v>
      </c>
      <c r="C1916" t="str">
        <f t="shared" si="116"/>
        <v>55-65</v>
      </c>
      <c r="D1916" t="s">
        <v>14</v>
      </c>
      <c r="E1916" t="s">
        <v>50</v>
      </c>
      <c r="F1916">
        <v>107.48</v>
      </c>
      <c r="G1916">
        <v>15</v>
      </c>
      <c r="H1916">
        <f>Table1[[#This Row],[total_orders]]*Table1[[#This Row],[avg_order_value]]</f>
        <v>1612.2</v>
      </c>
      <c r="I1916">
        <v>337</v>
      </c>
      <c r="J1916">
        <v>0</v>
      </c>
      <c r="K1916" t="s">
        <v>16</v>
      </c>
      <c r="L1916">
        <v>93.7</v>
      </c>
      <c r="M1916" t="str">
        <f t="shared" si="117"/>
        <v>High</v>
      </c>
      <c r="N1916" s="1">
        <v>44190</v>
      </c>
      <c r="O1916" s="1" t="str">
        <f>IF(YEAR(Table1[[#This Row],[customer_since]])&gt;=2023, "New",IF(YEAR(Table1[[#This Row],[customer_since]])&gt;=2021, "Medium", "Long term"))</f>
        <v>Long term</v>
      </c>
      <c r="P1916">
        <v>47</v>
      </c>
      <c r="Q1916" t="str">
        <f t="shared" si="118"/>
        <v>Medium</v>
      </c>
      <c r="R1916">
        <v>0.17</v>
      </c>
      <c r="S1916" t="str">
        <f t="shared" si="119"/>
        <v>Low</v>
      </c>
    </row>
    <row r="1917" spans="1:19" x14ac:dyDescent="0.35">
      <c r="A1917" t="s">
        <v>476</v>
      </c>
      <c r="B1917">
        <v>46</v>
      </c>
      <c r="C1917" t="str">
        <f t="shared" si="116"/>
        <v>46-55</v>
      </c>
      <c r="D1917" t="s">
        <v>25</v>
      </c>
      <c r="E1917" t="s">
        <v>37</v>
      </c>
      <c r="F1917">
        <v>49.41</v>
      </c>
      <c r="G1917">
        <v>11</v>
      </c>
      <c r="H1917">
        <f>Table1[[#This Row],[total_orders]]*Table1[[#This Row],[avg_order_value]]</f>
        <v>543.51</v>
      </c>
      <c r="I1917">
        <v>31</v>
      </c>
      <c r="J1917">
        <v>0</v>
      </c>
      <c r="K1917" t="s">
        <v>19</v>
      </c>
      <c r="L1917">
        <v>44</v>
      </c>
      <c r="M1917" t="str">
        <f t="shared" si="117"/>
        <v>Medium</v>
      </c>
      <c r="N1917" s="1">
        <v>44607</v>
      </c>
      <c r="O1917" s="1" t="str">
        <f>IF(YEAR(Table1[[#This Row],[customer_since]])&gt;=2023, "New",IF(YEAR(Table1[[#This Row],[customer_since]])&gt;=2021, "Medium", "Long term"))</f>
        <v>Medium</v>
      </c>
      <c r="P1917">
        <v>2</v>
      </c>
      <c r="Q1917" t="str">
        <f t="shared" si="118"/>
        <v>Low</v>
      </c>
      <c r="R1917">
        <v>0.19</v>
      </c>
      <c r="S1917" t="str">
        <f t="shared" si="119"/>
        <v>Low</v>
      </c>
    </row>
    <row r="1918" spans="1:19" x14ac:dyDescent="0.35">
      <c r="A1918" t="s">
        <v>476</v>
      </c>
      <c r="B1918">
        <v>25</v>
      </c>
      <c r="C1918" t="str">
        <f t="shared" si="116"/>
        <v>18-25</v>
      </c>
      <c r="D1918" t="s">
        <v>25</v>
      </c>
      <c r="E1918" t="s">
        <v>18</v>
      </c>
      <c r="F1918">
        <v>156.34</v>
      </c>
      <c r="G1918">
        <v>11</v>
      </c>
      <c r="H1918">
        <f>Table1[[#This Row],[total_orders]]*Table1[[#This Row],[avg_order_value]]</f>
        <v>1719.74</v>
      </c>
      <c r="I1918">
        <v>149</v>
      </c>
      <c r="J1918">
        <v>0</v>
      </c>
      <c r="K1918" t="s">
        <v>23</v>
      </c>
      <c r="L1918">
        <v>72.900000000000006</v>
      </c>
      <c r="M1918" t="str">
        <f t="shared" si="117"/>
        <v>High</v>
      </c>
      <c r="N1918" s="1">
        <v>44248</v>
      </c>
      <c r="O1918" s="1" t="str">
        <f>IF(YEAR(Table1[[#This Row],[customer_since]])&gt;=2023, "New",IF(YEAR(Table1[[#This Row],[customer_since]])&gt;=2021, "Medium", "Long term"))</f>
        <v>Medium</v>
      </c>
      <c r="P1918">
        <v>52</v>
      </c>
      <c r="Q1918" t="str">
        <f t="shared" si="118"/>
        <v>Medium</v>
      </c>
      <c r="R1918">
        <v>0.35</v>
      </c>
      <c r="S1918" t="str">
        <f t="shared" si="119"/>
        <v>Medium</v>
      </c>
    </row>
    <row r="1919" spans="1:19" x14ac:dyDescent="0.35">
      <c r="A1919" t="s">
        <v>301</v>
      </c>
      <c r="B1919">
        <v>75</v>
      </c>
      <c r="C1919" t="str">
        <f t="shared" si="116"/>
        <v>66-69</v>
      </c>
      <c r="D1919" t="s">
        <v>21</v>
      </c>
      <c r="E1919" t="s">
        <v>35</v>
      </c>
      <c r="F1919">
        <v>88.19</v>
      </c>
      <c r="G1919">
        <v>6</v>
      </c>
      <c r="H1919">
        <f>Table1[[#This Row],[total_orders]]*Table1[[#This Row],[avg_order_value]]</f>
        <v>529.14</v>
      </c>
      <c r="I1919">
        <v>36</v>
      </c>
      <c r="J1919">
        <v>1</v>
      </c>
      <c r="K1919" t="s">
        <v>19</v>
      </c>
      <c r="L1919">
        <v>28.1</v>
      </c>
      <c r="M1919" t="str">
        <f t="shared" si="117"/>
        <v>Medium</v>
      </c>
      <c r="N1919" s="1">
        <v>44191</v>
      </c>
      <c r="O1919" s="1" t="str">
        <f>IF(YEAR(Table1[[#This Row],[customer_since]])&gt;=2023, "New",IF(YEAR(Table1[[#This Row],[customer_since]])&gt;=2021, "Medium", "Long term"))</f>
        <v>Long term</v>
      </c>
      <c r="P1919">
        <v>29</v>
      </c>
      <c r="Q1919" t="str">
        <f t="shared" si="118"/>
        <v>Low</v>
      </c>
      <c r="R1919">
        <v>0.19</v>
      </c>
      <c r="S1919" t="str">
        <f t="shared" si="119"/>
        <v>Low</v>
      </c>
    </row>
    <row r="1920" spans="1:19" x14ac:dyDescent="0.35">
      <c r="A1920" t="s">
        <v>281</v>
      </c>
      <c r="B1920">
        <v>54</v>
      </c>
      <c r="C1920" t="str">
        <f t="shared" si="116"/>
        <v>46-55</v>
      </c>
      <c r="D1920" t="s">
        <v>21</v>
      </c>
      <c r="E1920" t="s">
        <v>28</v>
      </c>
      <c r="F1920">
        <v>92.56</v>
      </c>
      <c r="G1920">
        <v>12</v>
      </c>
      <c r="H1920">
        <f>Table1[[#This Row],[total_orders]]*Table1[[#This Row],[avg_order_value]]</f>
        <v>1110.72</v>
      </c>
      <c r="I1920">
        <v>263</v>
      </c>
      <c r="J1920">
        <v>0</v>
      </c>
      <c r="K1920" t="s">
        <v>19</v>
      </c>
      <c r="L1920">
        <v>55.4</v>
      </c>
      <c r="M1920" t="str">
        <f t="shared" si="117"/>
        <v>High</v>
      </c>
      <c r="N1920" s="1">
        <v>45260</v>
      </c>
      <c r="O1920" s="1" t="str">
        <f>IF(YEAR(Table1[[#This Row],[customer_since]])&gt;=2023, "New",IF(YEAR(Table1[[#This Row],[customer_since]])&gt;=2021, "Medium", "Long term"))</f>
        <v>New</v>
      </c>
      <c r="P1920">
        <v>55</v>
      </c>
      <c r="Q1920" t="str">
        <f t="shared" si="118"/>
        <v>Medium</v>
      </c>
      <c r="R1920">
        <v>0.43</v>
      </c>
      <c r="S1920" t="str">
        <f t="shared" si="119"/>
        <v>Medium</v>
      </c>
    </row>
    <row r="1921" spans="1:19" x14ac:dyDescent="0.35">
      <c r="A1921" t="s">
        <v>2680</v>
      </c>
      <c r="B1921">
        <v>54</v>
      </c>
      <c r="C1921" t="str">
        <f t="shared" si="116"/>
        <v>46-55</v>
      </c>
      <c r="D1921" t="s">
        <v>21</v>
      </c>
      <c r="E1921" t="s">
        <v>37</v>
      </c>
      <c r="F1921">
        <v>99.15</v>
      </c>
      <c r="G1921">
        <v>11</v>
      </c>
      <c r="H1921">
        <f>Table1[[#This Row],[total_orders]]*Table1[[#This Row],[avg_order_value]]</f>
        <v>1090.6500000000001</v>
      </c>
      <c r="I1921">
        <v>185</v>
      </c>
      <c r="J1921">
        <v>1</v>
      </c>
      <c r="K1921" t="s">
        <v>29</v>
      </c>
      <c r="L1921">
        <v>31.4</v>
      </c>
      <c r="M1921" t="str">
        <f t="shared" si="117"/>
        <v>Medium</v>
      </c>
      <c r="N1921" s="1">
        <v>45768</v>
      </c>
      <c r="O1921" s="1" t="str">
        <f>IF(YEAR(Table1[[#This Row],[customer_since]])&gt;=2023, "New",IF(YEAR(Table1[[#This Row],[customer_since]])&gt;=2021, "Medium", "Long term"))</f>
        <v>New</v>
      </c>
      <c r="P1921">
        <v>76</v>
      </c>
      <c r="Q1921" t="str">
        <f t="shared" si="118"/>
        <v>High</v>
      </c>
      <c r="R1921">
        <v>0.26</v>
      </c>
      <c r="S1921" t="str">
        <f t="shared" si="119"/>
        <v>Medium</v>
      </c>
    </row>
    <row r="1922" spans="1:19" x14ac:dyDescent="0.35">
      <c r="A1922" t="s">
        <v>982</v>
      </c>
      <c r="B1922">
        <v>59</v>
      </c>
      <c r="C1922" t="str">
        <f t="shared" ref="C1922:C1985" si="120">IF(B1922&lt;=25,"18-25",IF(B1922&lt;=35,"26-35",IF(B1922&lt;=45,"36-45",IF(B1922&lt;=55,"46-55",IF(B1922&lt;=65,"55-65","66-69")))))</f>
        <v>55-65</v>
      </c>
      <c r="D1922" t="s">
        <v>25</v>
      </c>
      <c r="E1922" t="s">
        <v>28</v>
      </c>
      <c r="F1922">
        <v>94.06</v>
      </c>
      <c r="G1922">
        <v>8</v>
      </c>
      <c r="H1922">
        <f>Table1[[#This Row],[total_orders]]*Table1[[#This Row],[avg_order_value]]</f>
        <v>752.48</v>
      </c>
      <c r="I1922">
        <v>140</v>
      </c>
      <c r="J1922">
        <v>0</v>
      </c>
      <c r="K1922" t="s">
        <v>16</v>
      </c>
      <c r="L1922">
        <v>90.8</v>
      </c>
      <c r="M1922" t="str">
        <f t="shared" ref="M1922:M1985" si="121">IF(L1922&lt;=20,"Low",IF(L1922&lt;=50,"Medium","High"))</f>
        <v>High</v>
      </c>
      <c r="N1922" s="1">
        <v>44979</v>
      </c>
      <c r="O1922" s="1" t="str">
        <f>IF(YEAR(Table1[[#This Row],[customer_since]])&gt;=2023, "New",IF(YEAR(Table1[[#This Row],[customer_since]])&gt;=2021, "Medium", "Long term"))</f>
        <v>New</v>
      </c>
      <c r="P1922">
        <v>9</v>
      </c>
      <c r="Q1922" t="str">
        <f t="shared" ref="Q1922:Q1985" si="122">IF(P1922&lt;=33,"Low",IF(P1922&lt;=66,"Medium","High"))</f>
        <v>Low</v>
      </c>
      <c r="R1922">
        <v>0.12</v>
      </c>
      <c r="S1922" t="str">
        <f t="shared" ref="S1922:S1985" si="123">IF(R1922&lt;=0.2,"Low",IF(R1922&lt;=0.5,"Medium","High"))</f>
        <v>Low</v>
      </c>
    </row>
    <row r="1923" spans="1:19" x14ac:dyDescent="0.35">
      <c r="A1923" t="s">
        <v>982</v>
      </c>
      <c r="B1923">
        <v>57</v>
      </c>
      <c r="C1923" t="str">
        <f t="shared" si="120"/>
        <v>55-65</v>
      </c>
      <c r="D1923" t="s">
        <v>14</v>
      </c>
      <c r="E1923" t="s">
        <v>18</v>
      </c>
      <c r="F1923">
        <v>135.5</v>
      </c>
      <c r="G1923">
        <v>10</v>
      </c>
      <c r="H1923">
        <f>Table1[[#This Row],[total_orders]]*Table1[[#This Row],[avg_order_value]]</f>
        <v>1355</v>
      </c>
      <c r="I1923">
        <v>77</v>
      </c>
      <c r="J1923">
        <v>0</v>
      </c>
      <c r="K1923" t="s">
        <v>19</v>
      </c>
      <c r="L1923">
        <v>57</v>
      </c>
      <c r="M1923" t="str">
        <f t="shared" si="121"/>
        <v>High</v>
      </c>
      <c r="N1923" s="1">
        <v>45062</v>
      </c>
      <c r="O1923" s="1" t="str">
        <f>IF(YEAR(Table1[[#This Row],[customer_since]])&gt;=2023, "New",IF(YEAR(Table1[[#This Row],[customer_since]])&gt;=2021, "Medium", "Long term"))</f>
        <v>New</v>
      </c>
      <c r="P1923">
        <v>18</v>
      </c>
      <c r="Q1923" t="str">
        <f t="shared" si="122"/>
        <v>Low</v>
      </c>
      <c r="R1923">
        <v>0.39</v>
      </c>
      <c r="S1923" t="str">
        <f t="shared" si="123"/>
        <v>Medium</v>
      </c>
    </row>
    <row r="1924" spans="1:19" x14ac:dyDescent="0.35">
      <c r="A1924" t="s">
        <v>1012</v>
      </c>
      <c r="B1924">
        <v>41</v>
      </c>
      <c r="C1924" t="str">
        <f t="shared" si="120"/>
        <v>36-45</v>
      </c>
      <c r="D1924" t="s">
        <v>21</v>
      </c>
      <c r="E1924" t="s">
        <v>26</v>
      </c>
      <c r="F1924">
        <v>108.22</v>
      </c>
      <c r="G1924">
        <v>1</v>
      </c>
      <c r="H1924">
        <f>Table1[[#This Row],[total_orders]]*Table1[[#This Row],[avg_order_value]]</f>
        <v>108.22</v>
      </c>
      <c r="I1924">
        <v>54</v>
      </c>
      <c r="J1924">
        <v>0</v>
      </c>
      <c r="K1924" t="s">
        <v>29</v>
      </c>
      <c r="L1924">
        <v>68.900000000000006</v>
      </c>
      <c r="M1924" t="str">
        <f t="shared" si="121"/>
        <v>High</v>
      </c>
      <c r="N1924" s="1">
        <v>44832</v>
      </c>
      <c r="O1924" s="1" t="str">
        <f>IF(YEAR(Table1[[#This Row],[customer_since]])&gt;=2023, "New",IF(YEAR(Table1[[#This Row],[customer_since]])&gt;=2021, "Medium", "Long term"))</f>
        <v>Medium</v>
      </c>
      <c r="P1924">
        <v>84</v>
      </c>
      <c r="Q1924" t="str">
        <f t="shared" si="122"/>
        <v>High</v>
      </c>
      <c r="R1924">
        <v>0.25</v>
      </c>
      <c r="S1924" t="str">
        <f t="shared" si="123"/>
        <v>Medium</v>
      </c>
    </row>
    <row r="1925" spans="1:19" x14ac:dyDescent="0.35">
      <c r="A1925" t="s">
        <v>1430</v>
      </c>
      <c r="B1925">
        <v>53</v>
      </c>
      <c r="C1925" t="str">
        <f t="shared" si="120"/>
        <v>46-55</v>
      </c>
      <c r="D1925" t="s">
        <v>25</v>
      </c>
      <c r="E1925" t="s">
        <v>26</v>
      </c>
      <c r="G1925">
        <v>11</v>
      </c>
      <c r="H1925">
        <f>Table1[[#This Row],[total_orders]]*Table1[[#This Row],[avg_order_value]]</f>
        <v>0</v>
      </c>
      <c r="I1925">
        <v>312</v>
      </c>
      <c r="J1925">
        <v>0</v>
      </c>
      <c r="K1925" t="s">
        <v>16</v>
      </c>
      <c r="L1925">
        <v>83</v>
      </c>
      <c r="M1925" t="str">
        <f t="shared" si="121"/>
        <v>High</v>
      </c>
      <c r="N1925" s="1">
        <v>44520</v>
      </c>
      <c r="O1925" s="1" t="str">
        <f>IF(YEAR(Table1[[#This Row],[customer_since]])&gt;=2023, "New",IF(YEAR(Table1[[#This Row],[customer_since]])&gt;=2021, "Medium", "Long term"))</f>
        <v>Medium</v>
      </c>
      <c r="P1925">
        <v>87</v>
      </c>
      <c r="Q1925" t="str">
        <f t="shared" si="122"/>
        <v>High</v>
      </c>
      <c r="R1925">
        <v>0.17</v>
      </c>
      <c r="S1925" t="str">
        <f t="shared" si="123"/>
        <v>Low</v>
      </c>
    </row>
    <row r="1926" spans="1:19" x14ac:dyDescent="0.35">
      <c r="A1926" t="s">
        <v>1430</v>
      </c>
      <c r="B1926">
        <v>65</v>
      </c>
      <c r="C1926" t="str">
        <f t="shared" si="120"/>
        <v>55-65</v>
      </c>
      <c r="D1926" t="s">
        <v>25</v>
      </c>
      <c r="E1926" t="s">
        <v>26</v>
      </c>
      <c r="F1926">
        <v>78.75</v>
      </c>
      <c r="G1926">
        <v>12</v>
      </c>
      <c r="H1926">
        <f>Table1[[#This Row],[total_orders]]*Table1[[#This Row],[avg_order_value]]</f>
        <v>945</v>
      </c>
      <c r="I1926">
        <v>138</v>
      </c>
      <c r="J1926">
        <v>0</v>
      </c>
      <c r="K1926" t="s">
        <v>40</v>
      </c>
      <c r="L1926">
        <v>15.8</v>
      </c>
      <c r="M1926" t="str">
        <f t="shared" si="121"/>
        <v>Low</v>
      </c>
      <c r="N1926" s="1">
        <v>44850</v>
      </c>
      <c r="O1926" s="1" t="str">
        <f>IF(YEAR(Table1[[#This Row],[customer_since]])&gt;=2023, "New",IF(YEAR(Table1[[#This Row],[customer_since]])&gt;=2021, "Medium", "Long term"))</f>
        <v>Medium</v>
      </c>
      <c r="P1926">
        <v>14</v>
      </c>
      <c r="Q1926" t="str">
        <f t="shared" si="122"/>
        <v>Low</v>
      </c>
      <c r="R1926">
        <v>0.06</v>
      </c>
      <c r="S1926" t="str">
        <f t="shared" si="123"/>
        <v>Low</v>
      </c>
    </row>
    <row r="1927" spans="1:19" x14ac:dyDescent="0.35">
      <c r="A1927" t="s">
        <v>1801</v>
      </c>
      <c r="B1927">
        <v>63</v>
      </c>
      <c r="C1927" t="str">
        <f t="shared" si="120"/>
        <v>55-65</v>
      </c>
      <c r="D1927" t="s">
        <v>14</v>
      </c>
      <c r="E1927" t="s">
        <v>52</v>
      </c>
      <c r="F1927">
        <v>71.180000000000007</v>
      </c>
      <c r="G1927">
        <v>9</v>
      </c>
      <c r="H1927">
        <f>Table1[[#This Row],[total_orders]]*Table1[[#This Row],[avg_order_value]]</f>
        <v>640.62000000000012</v>
      </c>
      <c r="I1927">
        <v>43</v>
      </c>
      <c r="J1927">
        <v>0</v>
      </c>
      <c r="K1927" t="s">
        <v>29</v>
      </c>
      <c r="L1927">
        <v>86.2</v>
      </c>
      <c r="M1927" t="str">
        <f t="shared" si="121"/>
        <v>High</v>
      </c>
      <c r="N1927" s="1">
        <v>45008</v>
      </c>
      <c r="O1927" s="1" t="str">
        <f>IF(YEAR(Table1[[#This Row],[customer_since]])&gt;=2023, "New",IF(YEAR(Table1[[#This Row],[customer_since]])&gt;=2021, "Medium", "Long term"))</f>
        <v>New</v>
      </c>
      <c r="P1927">
        <v>1</v>
      </c>
      <c r="Q1927" t="str">
        <f t="shared" si="122"/>
        <v>Low</v>
      </c>
      <c r="R1927">
        <v>0.28999999999999998</v>
      </c>
      <c r="S1927" t="str">
        <f t="shared" si="123"/>
        <v>Medium</v>
      </c>
    </row>
    <row r="1928" spans="1:19" x14ac:dyDescent="0.35">
      <c r="A1928" t="s">
        <v>1801</v>
      </c>
      <c r="B1928">
        <v>38</v>
      </c>
      <c r="C1928" t="str">
        <f t="shared" si="120"/>
        <v>36-45</v>
      </c>
      <c r="D1928" t="s">
        <v>14</v>
      </c>
      <c r="E1928" t="s">
        <v>18</v>
      </c>
      <c r="F1928">
        <v>218.68</v>
      </c>
      <c r="G1928">
        <v>11</v>
      </c>
      <c r="H1928">
        <f>Table1[[#This Row],[total_orders]]*Table1[[#This Row],[avg_order_value]]</f>
        <v>2405.48</v>
      </c>
      <c r="I1928">
        <v>71</v>
      </c>
      <c r="J1928">
        <v>0</v>
      </c>
      <c r="K1928" t="s">
        <v>29</v>
      </c>
      <c r="L1928">
        <v>87.4</v>
      </c>
      <c r="M1928" t="str">
        <f t="shared" si="121"/>
        <v>High</v>
      </c>
      <c r="N1928" s="1">
        <v>45515</v>
      </c>
      <c r="O1928" s="1" t="str">
        <f>IF(YEAR(Table1[[#This Row],[customer_since]])&gt;=2023, "New",IF(YEAR(Table1[[#This Row],[customer_since]])&gt;=2021, "Medium", "Long term"))</f>
        <v>New</v>
      </c>
      <c r="P1928">
        <v>72</v>
      </c>
      <c r="Q1928" t="str">
        <f t="shared" si="122"/>
        <v>High</v>
      </c>
      <c r="R1928">
        <v>0.32</v>
      </c>
      <c r="S1928" t="str">
        <f t="shared" si="123"/>
        <v>Medium</v>
      </c>
    </row>
    <row r="1929" spans="1:19" x14ac:dyDescent="0.35">
      <c r="A1929" t="s">
        <v>985</v>
      </c>
      <c r="B1929">
        <v>28</v>
      </c>
      <c r="C1929" t="str">
        <f t="shared" si="120"/>
        <v>26-35</v>
      </c>
      <c r="D1929" t="s">
        <v>14</v>
      </c>
      <c r="E1929" t="s">
        <v>22</v>
      </c>
      <c r="F1929">
        <v>54.31</v>
      </c>
      <c r="G1929">
        <v>8</v>
      </c>
      <c r="H1929">
        <f>Table1[[#This Row],[total_orders]]*Table1[[#This Row],[avg_order_value]]</f>
        <v>434.48</v>
      </c>
      <c r="I1929">
        <v>31</v>
      </c>
      <c r="J1929">
        <v>0</v>
      </c>
      <c r="K1929" t="s">
        <v>40</v>
      </c>
      <c r="L1929">
        <v>77.3</v>
      </c>
      <c r="M1929" t="str">
        <f t="shared" si="121"/>
        <v>High</v>
      </c>
      <c r="N1929" s="1">
        <v>45251</v>
      </c>
      <c r="O1929" s="1" t="str">
        <f>IF(YEAR(Table1[[#This Row],[customer_since]])&gt;=2023, "New",IF(YEAR(Table1[[#This Row],[customer_since]])&gt;=2021, "Medium", "Long term"))</f>
        <v>New</v>
      </c>
      <c r="P1929">
        <v>96</v>
      </c>
      <c r="Q1929" t="str">
        <f t="shared" si="122"/>
        <v>High</v>
      </c>
      <c r="R1929">
        <v>0.35</v>
      </c>
      <c r="S1929" t="str">
        <f t="shared" si="123"/>
        <v>Medium</v>
      </c>
    </row>
    <row r="1930" spans="1:19" x14ac:dyDescent="0.35">
      <c r="A1930" t="s">
        <v>1463</v>
      </c>
      <c r="B1930">
        <v>77</v>
      </c>
      <c r="C1930" t="str">
        <f t="shared" si="120"/>
        <v>66-69</v>
      </c>
      <c r="D1930" t="s">
        <v>14</v>
      </c>
      <c r="E1930" t="s">
        <v>52</v>
      </c>
      <c r="G1930">
        <v>16</v>
      </c>
      <c r="H1930">
        <f>Table1[[#This Row],[total_orders]]*Table1[[#This Row],[avg_order_value]]</f>
        <v>0</v>
      </c>
      <c r="I1930">
        <v>148</v>
      </c>
      <c r="J1930">
        <v>0</v>
      </c>
      <c r="K1930" t="s">
        <v>23</v>
      </c>
      <c r="L1930">
        <v>46.1</v>
      </c>
      <c r="M1930" t="str">
        <f t="shared" si="121"/>
        <v>Medium</v>
      </c>
      <c r="N1930" s="1">
        <v>44701</v>
      </c>
      <c r="O1930" s="1" t="str">
        <f>IF(YEAR(Table1[[#This Row],[customer_since]])&gt;=2023, "New",IF(YEAR(Table1[[#This Row],[customer_since]])&gt;=2021, "Medium", "Long term"))</f>
        <v>Medium</v>
      </c>
      <c r="P1930">
        <v>65</v>
      </c>
      <c r="Q1930" t="str">
        <f t="shared" si="122"/>
        <v>Medium</v>
      </c>
      <c r="R1930">
        <v>0.33</v>
      </c>
      <c r="S1930" t="str">
        <f t="shared" si="123"/>
        <v>Medium</v>
      </c>
    </row>
    <row r="1931" spans="1:19" x14ac:dyDescent="0.35">
      <c r="A1931" t="s">
        <v>1935</v>
      </c>
      <c r="B1931">
        <v>41</v>
      </c>
      <c r="C1931" t="str">
        <f t="shared" si="120"/>
        <v>36-45</v>
      </c>
      <c r="D1931" t="s">
        <v>21</v>
      </c>
      <c r="E1931" t="s">
        <v>44</v>
      </c>
      <c r="F1931">
        <v>121.89</v>
      </c>
      <c r="G1931">
        <v>7</v>
      </c>
      <c r="H1931">
        <f>Table1[[#This Row],[total_orders]]*Table1[[#This Row],[avg_order_value]]</f>
        <v>853.23</v>
      </c>
      <c r="I1931">
        <v>136</v>
      </c>
      <c r="J1931">
        <v>0</v>
      </c>
      <c r="K1931" t="s">
        <v>16</v>
      </c>
      <c r="L1931">
        <v>47.8</v>
      </c>
      <c r="M1931" t="str">
        <f t="shared" si="121"/>
        <v>Medium</v>
      </c>
      <c r="N1931" s="1">
        <v>44844</v>
      </c>
      <c r="O1931" s="1" t="str">
        <f>IF(YEAR(Table1[[#This Row],[customer_since]])&gt;=2023, "New",IF(YEAR(Table1[[#This Row],[customer_since]])&gt;=2021, "Medium", "Long term"))</f>
        <v>Medium</v>
      </c>
      <c r="P1931">
        <v>19</v>
      </c>
      <c r="Q1931" t="str">
        <f t="shared" si="122"/>
        <v>Low</v>
      </c>
      <c r="R1931">
        <v>0.19</v>
      </c>
      <c r="S1931" t="str">
        <f t="shared" si="123"/>
        <v>Low</v>
      </c>
    </row>
    <row r="1932" spans="1:19" x14ac:dyDescent="0.35">
      <c r="A1932" t="s">
        <v>677</v>
      </c>
      <c r="B1932">
        <v>66</v>
      </c>
      <c r="C1932" t="str">
        <f t="shared" si="120"/>
        <v>66-69</v>
      </c>
      <c r="D1932" t="s">
        <v>21</v>
      </c>
      <c r="E1932" t="s">
        <v>22</v>
      </c>
      <c r="F1932">
        <v>188.68</v>
      </c>
      <c r="G1932">
        <v>9</v>
      </c>
      <c r="H1932">
        <f>Table1[[#This Row],[total_orders]]*Table1[[#This Row],[avg_order_value]]</f>
        <v>1698.1200000000001</v>
      </c>
      <c r="I1932">
        <v>123</v>
      </c>
      <c r="J1932">
        <v>0</v>
      </c>
      <c r="K1932" t="s">
        <v>40</v>
      </c>
      <c r="L1932">
        <v>6.2</v>
      </c>
      <c r="M1932" t="str">
        <f t="shared" si="121"/>
        <v>Low</v>
      </c>
      <c r="N1932" s="1">
        <v>44853</v>
      </c>
      <c r="O1932" s="1" t="str">
        <f>IF(YEAR(Table1[[#This Row],[customer_since]])&gt;=2023, "New",IF(YEAR(Table1[[#This Row],[customer_since]])&gt;=2021, "Medium", "Long term"))</f>
        <v>Medium</v>
      </c>
      <c r="P1932">
        <v>95</v>
      </c>
      <c r="Q1932" t="str">
        <f t="shared" si="122"/>
        <v>High</v>
      </c>
      <c r="R1932">
        <v>7.0000000000000007E-2</v>
      </c>
      <c r="S1932" t="str">
        <f t="shared" si="123"/>
        <v>Low</v>
      </c>
    </row>
    <row r="1933" spans="1:19" x14ac:dyDescent="0.35">
      <c r="A1933" t="s">
        <v>913</v>
      </c>
      <c r="B1933">
        <v>27</v>
      </c>
      <c r="C1933" t="str">
        <f t="shared" si="120"/>
        <v>26-35</v>
      </c>
      <c r="D1933" t="s">
        <v>21</v>
      </c>
      <c r="E1933" t="s">
        <v>35</v>
      </c>
      <c r="F1933">
        <v>65.900000000000006</v>
      </c>
      <c r="G1933">
        <v>8</v>
      </c>
      <c r="H1933">
        <f>Table1[[#This Row],[total_orders]]*Table1[[#This Row],[avg_order_value]]</f>
        <v>527.20000000000005</v>
      </c>
      <c r="I1933">
        <v>364</v>
      </c>
      <c r="J1933">
        <v>0</v>
      </c>
      <c r="K1933" t="s">
        <v>40</v>
      </c>
      <c r="L1933">
        <v>71.2</v>
      </c>
      <c r="M1933" t="str">
        <f t="shared" si="121"/>
        <v>High</v>
      </c>
      <c r="N1933" s="1">
        <v>44964</v>
      </c>
      <c r="O1933" s="1" t="str">
        <f>IF(YEAR(Table1[[#This Row],[customer_since]])&gt;=2023, "New",IF(YEAR(Table1[[#This Row],[customer_since]])&gt;=2021, "Medium", "Long term"))</f>
        <v>New</v>
      </c>
      <c r="P1933">
        <v>94</v>
      </c>
      <c r="Q1933" t="str">
        <f t="shared" si="122"/>
        <v>High</v>
      </c>
      <c r="R1933">
        <v>0.33</v>
      </c>
      <c r="S1933" t="str">
        <f t="shared" si="123"/>
        <v>Medium</v>
      </c>
    </row>
    <row r="1934" spans="1:19" x14ac:dyDescent="0.35">
      <c r="A1934" t="s">
        <v>2559</v>
      </c>
      <c r="B1934">
        <v>60</v>
      </c>
      <c r="C1934" t="str">
        <f t="shared" si="120"/>
        <v>55-65</v>
      </c>
      <c r="D1934" t="s">
        <v>14</v>
      </c>
      <c r="E1934" t="s">
        <v>15</v>
      </c>
      <c r="F1934">
        <v>113.76</v>
      </c>
      <c r="G1934">
        <v>8</v>
      </c>
      <c r="H1934">
        <f>Table1[[#This Row],[total_orders]]*Table1[[#This Row],[avg_order_value]]</f>
        <v>910.08</v>
      </c>
      <c r="I1934">
        <v>254</v>
      </c>
      <c r="J1934">
        <v>0</v>
      </c>
      <c r="K1934" t="s">
        <v>19</v>
      </c>
      <c r="L1934">
        <v>55.1</v>
      </c>
      <c r="M1934" t="str">
        <f t="shared" si="121"/>
        <v>High</v>
      </c>
      <c r="N1934" s="1">
        <v>44877</v>
      </c>
      <c r="O1934" s="1" t="str">
        <f>IF(YEAR(Table1[[#This Row],[customer_since]])&gt;=2023, "New",IF(YEAR(Table1[[#This Row],[customer_since]])&gt;=2021, "Medium", "Long term"))</f>
        <v>Medium</v>
      </c>
      <c r="P1934">
        <v>42</v>
      </c>
      <c r="Q1934" t="str">
        <f t="shared" si="122"/>
        <v>Medium</v>
      </c>
      <c r="R1934">
        <v>0.21</v>
      </c>
      <c r="S1934" t="str">
        <f t="shared" si="123"/>
        <v>Medium</v>
      </c>
    </row>
    <row r="1935" spans="1:19" x14ac:dyDescent="0.35">
      <c r="A1935" t="s">
        <v>537</v>
      </c>
      <c r="B1935">
        <v>43</v>
      </c>
      <c r="C1935" t="str">
        <f t="shared" si="120"/>
        <v>36-45</v>
      </c>
      <c r="D1935" t="s">
        <v>14</v>
      </c>
      <c r="E1935" t="s">
        <v>52</v>
      </c>
      <c r="F1935">
        <v>136.88999999999999</v>
      </c>
      <c r="G1935">
        <v>14</v>
      </c>
      <c r="H1935">
        <f>Table1[[#This Row],[total_orders]]*Table1[[#This Row],[avg_order_value]]</f>
        <v>1916.4599999999998</v>
      </c>
      <c r="I1935">
        <v>14</v>
      </c>
      <c r="J1935">
        <v>0</v>
      </c>
      <c r="K1935" t="s">
        <v>40</v>
      </c>
      <c r="L1935">
        <v>96.3</v>
      </c>
      <c r="M1935" t="str">
        <f t="shared" si="121"/>
        <v>High</v>
      </c>
      <c r="N1935" s="1">
        <v>45051</v>
      </c>
      <c r="O1935" s="1" t="str">
        <f>IF(YEAR(Table1[[#This Row],[customer_since]])&gt;=2023, "New",IF(YEAR(Table1[[#This Row],[customer_since]])&gt;=2021, "Medium", "Long term"))</f>
        <v>New</v>
      </c>
      <c r="P1935">
        <v>93</v>
      </c>
      <c r="Q1935" t="str">
        <f t="shared" si="122"/>
        <v>High</v>
      </c>
      <c r="R1935">
        <v>7.0000000000000007E-2</v>
      </c>
      <c r="S1935" t="str">
        <f t="shared" si="123"/>
        <v>Low</v>
      </c>
    </row>
    <row r="1936" spans="1:19" x14ac:dyDescent="0.35">
      <c r="A1936" t="s">
        <v>537</v>
      </c>
      <c r="B1936">
        <v>58</v>
      </c>
      <c r="C1936" t="str">
        <f t="shared" si="120"/>
        <v>55-65</v>
      </c>
      <c r="D1936" t="s">
        <v>21</v>
      </c>
      <c r="E1936" t="s">
        <v>50</v>
      </c>
      <c r="F1936">
        <v>314.26</v>
      </c>
      <c r="G1936">
        <v>10</v>
      </c>
      <c r="H1936">
        <f>Table1[[#This Row],[total_orders]]*Table1[[#This Row],[avg_order_value]]</f>
        <v>3142.6</v>
      </c>
      <c r="I1936">
        <v>66</v>
      </c>
      <c r="J1936">
        <v>0</v>
      </c>
      <c r="K1936" t="s">
        <v>16</v>
      </c>
      <c r="L1936">
        <v>79</v>
      </c>
      <c r="M1936" t="str">
        <f t="shared" si="121"/>
        <v>High</v>
      </c>
      <c r="N1936" s="1">
        <v>44168</v>
      </c>
      <c r="O1936" s="1" t="str">
        <f>IF(YEAR(Table1[[#This Row],[customer_since]])&gt;=2023, "New",IF(YEAR(Table1[[#This Row],[customer_since]])&gt;=2021, "Medium", "Long term"))</f>
        <v>Long term</v>
      </c>
      <c r="P1936">
        <v>96</v>
      </c>
      <c r="Q1936" t="str">
        <f t="shared" si="122"/>
        <v>High</v>
      </c>
      <c r="R1936">
        <v>0.14000000000000001</v>
      </c>
      <c r="S1936" t="str">
        <f t="shared" si="123"/>
        <v>Low</v>
      </c>
    </row>
    <row r="1937" spans="1:19" x14ac:dyDescent="0.35">
      <c r="A1937" t="s">
        <v>1890</v>
      </c>
      <c r="B1937">
        <v>58</v>
      </c>
      <c r="C1937" t="str">
        <f t="shared" si="120"/>
        <v>55-65</v>
      </c>
      <c r="D1937" t="s">
        <v>21</v>
      </c>
      <c r="E1937" t="s">
        <v>52</v>
      </c>
      <c r="F1937">
        <v>134.35</v>
      </c>
      <c r="G1937">
        <v>8</v>
      </c>
      <c r="H1937">
        <f>Table1[[#This Row],[total_orders]]*Table1[[#This Row],[avg_order_value]]</f>
        <v>1074.8</v>
      </c>
      <c r="I1937">
        <v>219</v>
      </c>
      <c r="J1937">
        <v>0</v>
      </c>
      <c r="K1937" t="s">
        <v>19</v>
      </c>
      <c r="L1937">
        <v>0</v>
      </c>
      <c r="M1937" t="str">
        <f t="shared" si="121"/>
        <v>Low</v>
      </c>
      <c r="N1937" s="1">
        <v>45769</v>
      </c>
      <c r="O1937" s="1" t="str">
        <f>IF(YEAR(Table1[[#This Row],[customer_since]])&gt;=2023, "New",IF(YEAR(Table1[[#This Row],[customer_since]])&gt;=2021, "Medium", "Long term"))</f>
        <v>New</v>
      </c>
      <c r="P1937">
        <v>56</v>
      </c>
      <c r="Q1937" t="str">
        <f t="shared" si="122"/>
        <v>Medium</v>
      </c>
      <c r="R1937">
        <v>0.08</v>
      </c>
      <c r="S1937" t="str">
        <f t="shared" si="123"/>
        <v>Low</v>
      </c>
    </row>
    <row r="1938" spans="1:19" x14ac:dyDescent="0.35">
      <c r="A1938" t="s">
        <v>1890</v>
      </c>
      <c r="B1938">
        <v>57</v>
      </c>
      <c r="C1938" t="str">
        <f t="shared" si="120"/>
        <v>55-65</v>
      </c>
      <c r="D1938" t="s">
        <v>14</v>
      </c>
      <c r="E1938" t="s">
        <v>50</v>
      </c>
      <c r="F1938">
        <v>56.19</v>
      </c>
      <c r="G1938">
        <v>9</v>
      </c>
      <c r="H1938">
        <f>Table1[[#This Row],[total_orders]]*Table1[[#This Row],[avg_order_value]]</f>
        <v>505.71</v>
      </c>
      <c r="I1938">
        <v>143</v>
      </c>
      <c r="J1938">
        <v>0</v>
      </c>
      <c r="K1938" t="s">
        <v>40</v>
      </c>
      <c r="L1938">
        <v>34.9</v>
      </c>
      <c r="M1938" t="str">
        <f t="shared" si="121"/>
        <v>Medium</v>
      </c>
      <c r="N1938" s="1">
        <v>45608</v>
      </c>
      <c r="O1938" s="1" t="str">
        <f>IF(YEAR(Table1[[#This Row],[customer_since]])&gt;=2023, "New",IF(YEAR(Table1[[#This Row],[customer_since]])&gt;=2021, "Medium", "Long term"))</f>
        <v>New</v>
      </c>
      <c r="P1938">
        <v>42</v>
      </c>
      <c r="Q1938" t="str">
        <f t="shared" si="122"/>
        <v>Medium</v>
      </c>
      <c r="R1938">
        <v>0.12</v>
      </c>
      <c r="S1938" t="str">
        <f t="shared" si="123"/>
        <v>Low</v>
      </c>
    </row>
    <row r="1939" spans="1:19" x14ac:dyDescent="0.35">
      <c r="A1939" t="s">
        <v>814</v>
      </c>
      <c r="B1939">
        <v>39</v>
      </c>
      <c r="C1939" t="str">
        <f t="shared" si="120"/>
        <v>36-45</v>
      </c>
      <c r="D1939" t="s">
        <v>25</v>
      </c>
      <c r="E1939" t="s">
        <v>18</v>
      </c>
      <c r="F1939">
        <v>121.71</v>
      </c>
      <c r="G1939">
        <v>10</v>
      </c>
      <c r="H1939">
        <f>Table1[[#This Row],[total_orders]]*Table1[[#This Row],[avg_order_value]]</f>
        <v>1217.0999999999999</v>
      </c>
      <c r="I1939">
        <v>344</v>
      </c>
      <c r="J1939">
        <v>0</v>
      </c>
      <c r="K1939" t="s">
        <v>16</v>
      </c>
      <c r="L1939">
        <v>75.8</v>
      </c>
      <c r="M1939" t="str">
        <f t="shared" si="121"/>
        <v>High</v>
      </c>
      <c r="N1939" s="1">
        <v>44657</v>
      </c>
      <c r="O1939" s="1" t="str">
        <f>IF(YEAR(Table1[[#This Row],[customer_since]])&gt;=2023, "New",IF(YEAR(Table1[[#This Row],[customer_since]])&gt;=2021, "Medium", "Long term"))</f>
        <v>Medium</v>
      </c>
      <c r="P1939">
        <v>15</v>
      </c>
      <c r="Q1939" t="str">
        <f t="shared" si="122"/>
        <v>Low</v>
      </c>
      <c r="R1939">
        <v>0.36</v>
      </c>
      <c r="S1939" t="str">
        <f t="shared" si="123"/>
        <v>Medium</v>
      </c>
    </row>
    <row r="1940" spans="1:19" x14ac:dyDescent="0.35">
      <c r="A1940" t="s">
        <v>814</v>
      </c>
      <c r="B1940">
        <v>72</v>
      </c>
      <c r="C1940" t="str">
        <f t="shared" si="120"/>
        <v>66-69</v>
      </c>
      <c r="D1940" t="s">
        <v>21</v>
      </c>
      <c r="E1940" t="s">
        <v>22</v>
      </c>
      <c r="F1940">
        <v>60.33</v>
      </c>
      <c r="G1940">
        <v>12</v>
      </c>
      <c r="H1940">
        <f>Table1[[#This Row],[total_orders]]*Table1[[#This Row],[avg_order_value]]</f>
        <v>723.96</v>
      </c>
      <c r="I1940">
        <v>193</v>
      </c>
      <c r="J1940">
        <v>0</v>
      </c>
      <c r="K1940" t="s">
        <v>19</v>
      </c>
      <c r="L1940">
        <v>98.7</v>
      </c>
      <c r="M1940" t="str">
        <f t="shared" si="121"/>
        <v>High</v>
      </c>
      <c r="N1940" s="1">
        <v>44999</v>
      </c>
      <c r="O1940" s="1" t="str">
        <f>IF(YEAR(Table1[[#This Row],[customer_since]])&gt;=2023, "New",IF(YEAR(Table1[[#This Row],[customer_since]])&gt;=2021, "Medium", "Long term"))</f>
        <v>New</v>
      </c>
      <c r="P1940">
        <v>28</v>
      </c>
      <c r="Q1940" t="str">
        <f t="shared" si="122"/>
        <v>Low</v>
      </c>
      <c r="R1940">
        <v>0.06</v>
      </c>
      <c r="S1940" t="str">
        <f t="shared" si="123"/>
        <v>Low</v>
      </c>
    </row>
    <row r="1941" spans="1:19" x14ac:dyDescent="0.35">
      <c r="A1941" t="s">
        <v>814</v>
      </c>
      <c r="B1941">
        <v>64</v>
      </c>
      <c r="C1941" t="str">
        <f t="shared" si="120"/>
        <v>55-65</v>
      </c>
      <c r="D1941" t="s">
        <v>14</v>
      </c>
      <c r="E1941" t="s">
        <v>26</v>
      </c>
      <c r="F1941">
        <v>260.83999999999997</v>
      </c>
      <c r="G1941">
        <v>9</v>
      </c>
      <c r="H1941">
        <f>Table1[[#This Row],[total_orders]]*Table1[[#This Row],[avg_order_value]]</f>
        <v>2347.56</v>
      </c>
      <c r="I1941">
        <v>358</v>
      </c>
      <c r="J1941">
        <v>0</v>
      </c>
      <c r="K1941" t="s">
        <v>40</v>
      </c>
      <c r="L1941">
        <v>43.6</v>
      </c>
      <c r="M1941" t="str">
        <f t="shared" si="121"/>
        <v>Medium</v>
      </c>
      <c r="N1941" s="1">
        <v>44687</v>
      </c>
      <c r="O1941" s="1" t="str">
        <f>IF(YEAR(Table1[[#This Row],[customer_since]])&gt;=2023, "New",IF(YEAR(Table1[[#This Row],[customer_since]])&gt;=2021, "Medium", "Long term"))</f>
        <v>Medium</v>
      </c>
      <c r="P1941">
        <v>30</v>
      </c>
      <c r="Q1941" t="str">
        <f t="shared" si="122"/>
        <v>Low</v>
      </c>
      <c r="R1941">
        <v>0.24</v>
      </c>
      <c r="S1941" t="str">
        <f t="shared" si="123"/>
        <v>Medium</v>
      </c>
    </row>
    <row r="1942" spans="1:19" x14ac:dyDescent="0.35">
      <c r="A1942" t="s">
        <v>1777</v>
      </c>
      <c r="B1942">
        <v>60</v>
      </c>
      <c r="C1942" t="str">
        <f t="shared" si="120"/>
        <v>55-65</v>
      </c>
      <c r="D1942" t="s">
        <v>21</v>
      </c>
      <c r="E1942" t="s">
        <v>35</v>
      </c>
      <c r="F1942">
        <v>51.71</v>
      </c>
      <c r="G1942">
        <v>16</v>
      </c>
      <c r="H1942">
        <f>Table1[[#This Row],[total_orders]]*Table1[[#This Row],[avg_order_value]]</f>
        <v>827.36</v>
      </c>
      <c r="I1942">
        <v>166</v>
      </c>
      <c r="J1942">
        <v>0</v>
      </c>
      <c r="K1942" t="s">
        <v>16</v>
      </c>
      <c r="L1942">
        <v>44.1</v>
      </c>
      <c r="M1942" t="str">
        <f t="shared" si="121"/>
        <v>Medium</v>
      </c>
      <c r="N1942" s="1">
        <v>45647</v>
      </c>
      <c r="O1942" s="1" t="str">
        <f>IF(YEAR(Table1[[#This Row],[customer_since]])&gt;=2023, "New",IF(YEAR(Table1[[#This Row],[customer_since]])&gt;=2021, "Medium", "Long term"))</f>
        <v>New</v>
      </c>
      <c r="P1942">
        <v>69</v>
      </c>
      <c r="Q1942" t="str">
        <f t="shared" si="122"/>
        <v>High</v>
      </c>
      <c r="R1942">
        <v>0.42</v>
      </c>
      <c r="S1942" t="str">
        <f t="shared" si="123"/>
        <v>Medium</v>
      </c>
    </row>
    <row r="1943" spans="1:19" x14ac:dyDescent="0.35">
      <c r="A1943" t="s">
        <v>3685</v>
      </c>
      <c r="B1943">
        <v>20</v>
      </c>
      <c r="C1943" t="str">
        <f t="shared" si="120"/>
        <v>18-25</v>
      </c>
      <c r="D1943" t="s">
        <v>21</v>
      </c>
      <c r="E1943" t="s">
        <v>52</v>
      </c>
      <c r="F1943">
        <v>27.04</v>
      </c>
      <c r="G1943">
        <v>10</v>
      </c>
      <c r="H1943">
        <f>Table1[[#This Row],[total_orders]]*Table1[[#This Row],[avg_order_value]]</f>
        <v>270.39999999999998</v>
      </c>
      <c r="I1943">
        <v>323</v>
      </c>
      <c r="J1943">
        <v>0</v>
      </c>
      <c r="K1943" t="s">
        <v>29</v>
      </c>
      <c r="L1943">
        <v>41.7</v>
      </c>
      <c r="M1943" t="str">
        <f t="shared" si="121"/>
        <v>Medium</v>
      </c>
      <c r="N1943" s="1">
        <v>44072</v>
      </c>
      <c r="O1943" s="1" t="str">
        <f>IF(YEAR(Table1[[#This Row],[customer_since]])&gt;=2023, "New",IF(YEAR(Table1[[#This Row],[customer_since]])&gt;=2021, "Medium", "Long term"))</f>
        <v>Long term</v>
      </c>
      <c r="P1943">
        <v>50</v>
      </c>
      <c r="Q1943" t="str">
        <f t="shared" si="122"/>
        <v>Medium</v>
      </c>
      <c r="R1943">
        <v>0.04</v>
      </c>
      <c r="S1943" t="str">
        <f t="shared" si="123"/>
        <v>Low</v>
      </c>
    </row>
    <row r="1944" spans="1:19" x14ac:dyDescent="0.35">
      <c r="A1944" t="s">
        <v>1358</v>
      </c>
      <c r="B1944">
        <v>63</v>
      </c>
      <c r="C1944" t="str">
        <f t="shared" si="120"/>
        <v>55-65</v>
      </c>
      <c r="D1944" t="s">
        <v>21</v>
      </c>
      <c r="E1944" t="s">
        <v>35</v>
      </c>
      <c r="F1944">
        <v>36.83</v>
      </c>
      <c r="G1944">
        <v>10</v>
      </c>
      <c r="H1944">
        <f>Table1[[#This Row],[total_orders]]*Table1[[#This Row],[avg_order_value]]</f>
        <v>368.29999999999995</v>
      </c>
      <c r="I1944">
        <v>361</v>
      </c>
      <c r="J1944">
        <v>0</v>
      </c>
      <c r="K1944" t="s">
        <v>16</v>
      </c>
      <c r="L1944">
        <v>32.200000000000003</v>
      </c>
      <c r="M1944" t="str">
        <f t="shared" si="121"/>
        <v>Medium</v>
      </c>
      <c r="N1944" s="1">
        <v>45511</v>
      </c>
      <c r="O1944" s="1" t="str">
        <f>IF(YEAR(Table1[[#This Row],[customer_since]])&gt;=2023, "New",IF(YEAR(Table1[[#This Row],[customer_since]])&gt;=2021, "Medium", "Long term"))</f>
        <v>New</v>
      </c>
      <c r="P1944">
        <v>23</v>
      </c>
      <c r="Q1944" t="str">
        <f t="shared" si="122"/>
        <v>Low</v>
      </c>
      <c r="R1944">
        <v>0.18</v>
      </c>
      <c r="S1944" t="str">
        <f t="shared" si="123"/>
        <v>Low</v>
      </c>
    </row>
    <row r="1945" spans="1:19" x14ac:dyDescent="0.35">
      <c r="A1945" t="s">
        <v>1358</v>
      </c>
      <c r="B1945">
        <v>49</v>
      </c>
      <c r="C1945" t="str">
        <f t="shared" si="120"/>
        <v>46-55</v>
      </c>
      <c r="D1945" t="s">
        <v>21</v>
      </c>
      <c r="E1945" t="s">
        <v>44</v>
      </c>
      <c r="F1945">
        <v>92.34</v>
      </c>
      <c r="G1945">
        <v>10</v>
      </c>
      <c r="H1945">
        <f>Table1[[#This Row],[total_orders]]*Table1[[#This Row],[avg_order_value]]</f>
        <v>923.40000000000009</v>
      </c>
      <c r="I1945">
        <v>196</v>
      </c>
      <c r="J1945">
        <v>0</v>
      </c>
      <c r="K1945" t="s">
        <v>23</v>
      </c>
      <c r="L1945">
        <v>56.7</v>
      </c>
      <c r="M1945" t="str">
        <f t="shared" si="121"/>
        <v>High</v>
      </c>
      <c r="N1945" s="1">
        <v>44247</v>
      </c>
      <c r="O1945" s="1" t="str">
        <f>IF(YEAR(Table1[[#This Row],[customer_since]])&gt;=2023, "New",IF(YEAR(Table1[[#This Row],[customer_since]])&gt;=2021, "Medium", "Long term"))</f>
        <v>Medium</v>
      </c>
      <c r="P1945">
        <v>95</v>
      </c>
      <c r="Q1945" t="str">
        <f t="shared" si="122"/>
        <v>High</v>
      </c>
      <c r="R1945">
        <v>0.17</v>
      </c>
      <c r="S1945" t="str">
        <f t="shared" si="123"/>
        <v>Low</v>
      </c>
    </row>
    <row r="1946" spans="1:19" x14ac:dyDescent="0.35">
      <c r="A1946" t="s">
        <v>2251</v>
      </c>
      <c r="B1946">
        <v>42</v>
      </c>
      <c r="C1946" t="str">
        <f t="shared" si="120"/>
        <v>36-45</v>
      </c>
      <c r="D1946" t="s">
        <v>25</v>
      </c>
      <c r="E1946" t="s">
        <v>52</v>
      </c>
      <c r="F1946">
        <v>108.31</v>
      </c>
      <c r="G1946">
        <v>12</v>
      </c>
      <c r="H1946">
        <f>Table1[[#This Row],[total_orders]]*Table1[[#This Row],[avg_order_value]]</f>
        <v>1299.72</v>
      </c>
      <c r="I1946">
        <v>78</v>
      </c>
      <c r="J1946">
        <v>0</v>
      </c>
      <c r="K1946" t="s">
        <v>29</v>
      </c>
      <c r="L1946">
        <v>16.3</v>
      </c>
      <c r="M1946" t="str">
        <f t="shared" si="121"/>
        <v>Low</v>
      </c>
      <c r="N1946" s="1">
        <v>44602</v>
      </c>
      <c r="O1946" s="1" t="str">
        <f>IF(YEAR(Table1[[#This Row],[customer_since]])&gt;=2023, "New",IF(YEAR(Table1[[#This Row],[customer_since]])&gt;=2021, "Medium", "Long term"))</f>
        <v>Medium</v>
      </c>
      <c r="P1946">
        <v>51</v>
      </c>
      <c r="Q1946" t="str">
        <f t="shared" si="122"/>
        <v>Medium</v>
      </c>
      <c r="R1946">
        <v>0.48</v>
      </c>
      <c r="S1946" t="str">
        <f t="shared" si="123"/>
        <v>Medium</v>
      </c>
    </row>
    <row r="1947" spans="1:19" x14ac:dyDescent="0.35">
      <c r="A1947" t="s">
        <v>3060</v>
      </c>
      <c r="B1947">
        <v>47</v>
      </c>
      <c r="C1947" t="str">
        <f t="shared" si="120"/>
        <v>46-55</v>
      </c>
      <c r="D1947" t="s">
        <v>14</v>
      </c>
      <c r="E1947" t="s">
        <v>44</v>
      </c>
      <c r="F1947">
        <v>53.46</v>
      </c>
      <c r="G1947">
        <v>10</v>
      </c>
      <c r="H1947">
        <f>Table1[[#This Row],[total_orders]]*Table1[[#This Row],[avg_order_value]]</f>
        <v>534.6</v>
      </c>
      <c r="I1947">
        <v>71</v>
      </c>
      <c r="J1947">
        <v>0</v>
      </c>
      <c r="K1947" t="s">
        <v>19</v>
      </c>
      <c r="L1947">
        <v>56.5</v>
      </c>
      <c r="M1947" t="str">
        <f t="shared" si="121"/>
        <v>High</v>
      </c>
      <c r="N1947" s="1">
        <v>44330</v>
      </c>
      <c r="O1947" s="1" t="str">
        <f>IF(YEAR(Table1[[#This Row],[customer_since]])&gt;=2023, "New",IF(YEAR(Table1[[#This Row],[customer_since]])&gt;=2021, "Medium", "Long term"))</f>
        <v>Medium</v>
      </c>
      <c r="P1947">
        <v>88</v>
      </c>
      <c r="Q1947" t="str">
        <f t="shared" si="122"/>
        <v>High</v>
      </c>
      <c r="R1947">
        <v>0.1</v>
      </c>
      <c r="S1947" t="str">
        <f t="shared" si="123"/>
        <v>Low</v>
      </c>
    </row>
    <row r="1948" spans="1:19" x14ac:dyDescent="0.35">
      <c r="A1948" t="s">
        <v>3095</v>
      </c>
      <c r="B1948">
        <v>36</v>
      </c>
      <c r="C1948" t="str">
        <f t="shared" si="120"/>
        <v>36-45</v>
      </c>
      <c r="D1948" t="s">
        <v>21</v>
      </c>
      <c r="E1948" t="s">
        <v>15</v>
      </c>
      <c r="F1948">
        <v>198.89</v>
      </c>
      <c r="G1948">
        <v>10</v>
      </c>
      <c r="H1948">
        <f>Table1[[#This Row],[total_orders]]*Table1[[#This Row],[avg_order_value]]</f>
        <v>1988.8999999999999</v>
      </c>
      <c r="I1948">
        <v>70</v>
      </c>
      <c r="J1948">
        <v>0</v>
      </c>
      <c r="K1948" t="s">
        <v>19</v>
      </c>
      <c r="L1948">
        <v>83</v>
      </c>
      <c r="M1948" t="str">
        <f t="shared" si="121"/>
        <v>High</v>
      </c>
      <c r="N1948" s="1">
        <v>44510</v>
      </c>
      <c r="O1948" s="1" t="str">
        <f>IF(YEAR(Table1[[#This Row],[customer_since]])&gt;=2023, "New",IF(YEAR(Table1[[#This Row],[customer_since]])&gt;=2021, "Medium", "Long term"))</f>
        <v>Medium</v>
      </c>
      <c r="P1948">
        <v>95</v>
      </c>
      <c r="Q1948" t="str">
        <f t="shared" si="122"/>
        <v>High</v>
      </c>
      <c r="R1948">
        <v>0.3</v>
      </c>
      <c r="S1948" t="str">
        <f t="shared" si="123"/>
        <v>Medium</v>
      </c>
    </row>
    <row r="1949" spans="1:19" x14ac:dyDescent="0.35">
      <c r="A1949" t="s">
        <v>407</v>
      </c>
      <c r="B1949">
        <v>31</v>
      </c>
      <c r="C1949" t="str">
        <f t="shared" si="120"/>
        <v>26-35</v>
      </c>
      <c r="D1949" t="s">
        <v>14</v>
      </c>
      <c r="E1949" t="s">
        <v>26</v>
      </c>
      <c r="F1949">
        <v>107.33</v>
      </c>
      <c r="G1949">
        <v>7</v>
      </c>
      <c r="H1949">
        <f>Table1[[#This Row],[total_orders]]*Table1[[#This Row],[avg_order_value]]</f>
        <v>751.31</v>
      </c>
      <c r="I1949">
        <v>20</v>
      </c>
      <c r="J1949">
        <v>0</v>
      </c>
      <c r="K1949" t="s">
        <v>19</v>
      </c>
      <c r="L1949">
        <v>57.9</v>
      </c>
      <c r="M1949" t="str">
        <f t="shared" si="121"/>
        <v>High</v>
      </c>
      <c r="N1949" s="1">
        <v>44121</v>
      </c>
      <c r="O1949" s="1" t="str">
        <f>IF(YEAR(Table1[[#This Row],[customer_since]])&gt;=2023, "New",IF(YEAR(Table1[[#This Row],[customer_since]])&gt;=2021, "Medium", "Long term"))</f>
        <v>Long term</v>
      </c>
      <c r="P1949">
        <v>23</v>
      </c>
      <c r="Q1949" t="str">
        <f t="shared" si="122"/>
        <v>Low</v>
      </c>
      <c r="R1949">
        <v>0.3</v>
      </c>
      <c r="S1949" t="str">
        <f t="shared" si="123"/>
        <v>Medium</v>
      </c>
    </row>
    <row r="1950" spans="1:19" x14ac:dyDescent="0.35">
      <c r="A1950" t="s">
        <v>926</v>
      </c>
      <c r="B1950">
        <v>38</v>
      </c>
      <c r="C1950" t="str">
        <f t="shared" si="120"/>
        <v>36-45</v>
      </c>
      <c r="D1950" t="s">
        <v>14</v>
      </c>
      <c r="E1950" t="s">
        <v>35</v>
      </c>
      <c r="F1950">
        <v>78.540000000000006</v>
      </c>
      <c r="G1950">
        <v>5</v>
      </c>
      <c r="H1950">
        <f>Table1[[#This Row],[total_orders]]*Table1[[#This Row],[avg_order_value]]</f>
        <v>392.70000000000005</v>
      </c>
      <c r="I1950">
        <v>38</v>
      </c>
      <c r="J1950">
        <v>0</v>
      </c>
      <c r="K1950" t="s">
        <v>23</v>
      </c>
      <c r="L1950">
        <v>13.4</v>
      </c>
      <c r="M1950" t="str">
        <f t="shared" si="121"/>
        <v>Low</v>
      </c>
      <c r="N1950" s="1">
        <v>44894</v>
      </c>
      <c r="O1950" s="1" t="str">
        <f>IF(YEAR(Table1[[#This Row],[customer_since]])&gt;=2023, "New",IF(YEAR(Table1[[#This Row],[customer_since]])&gt;=2021, "Medium", "Long term"))</f>
        <v>Medium</v>
      </c>
      <c r="P1950">
        <v>34</v>
      </c>
      <c r="Q1950" t="str">
        <f t="shared" si="122"/>
        <v>Medium</v>
      </c>
      <c r="R1950">
        <v>0.46</v>
      </c>
      <c r="S1950" t="str">
        <f t="shared" si="123"/>
        <v>Medium</v>
      </c>
    </row>
    <row r="1951" spans="1:19" x14ac:dyDescent="0.35">
      <c r="A1951" t="s">
        <v>206</v>
      </c>
      <c r="B1951">
        <v>76</v>
      </c>
      <c r="C1951" t="str">
        <f t="shared" si="120"/>
        <v>66-69</v>
      </c>
      <c r="D1951" t="s">
        <v>21</v>
      </c>
      <c r="E1951" t="s">
        <v>35</v>
      </c>
      <c r="F1951">
        <v>55</v>
      </c>
      <c r="G1951">
        <v>8</v>
      </c>
      <c r="H1951">
        <f>Table1[[#This Row],[total_orders]]*Table1[[#This Row],[avg_order_value]]</f>
        <v>440</v>
      </c>
      <c r="I1951">
        <v>202</v>
      </c>
      <c r="J1951">
        <v>0</v>
      </c>
      <c r="K1951" t="s">
        <v>40</v>
      </c>
      <c r="L1951">
        <v>0</v>
      </c>
      <c r="M1951" t="str">
        <f t="shared" si="121"/>
        <v>Low</v>
      </c>
      <c r="N1951" s="1">
        <v>45686</v>
      </c>
      <c r="O1951" s="1" t="str">
        <f>IF(YEAR(Table1[[#This Row],[customer_since]])&gt;=2023, "New",IF(YEAR(Table1[[#This Row],[customer_since]])&gt;=2021, "Medium", "Long term"))</f>
        <v>New</v>
      </c>
      <c r="P1951">
        <v>66</v>
      </c>
      <c r="Q1951" t="str">
        <f t="shared" si="122"/>
        <v>Medium</v>
      </c>
      <c r="R1951">
        <v>0.16</v>
      </c>
      <c r="S1951" t="str">
        <f t="shared" si="123"/>
        <v>Low</v>
      </c>
    </row>
    <row r="1952" spans="1:19" x14ac:dyDescent="0.35">
      <c r="A1952" t="s">
        <v>206</v>
      </c>
      <c r="B1952">
        <v>27</v>
      </c>
      <c r="C1952" t="str">
        <f t="shared" si="120"/>
        <v>26-35</v>
      </c>
      <c r="D1952" t="s">
        <v>14</v>
      </c>
      <c r="E1952" t="s">
        <v>18</v>
      </c>
      <c r="F1952">
        <v>106.27</v>
      </c>
      <c r="G1952">
        <v>11</v>
      </c>
      <c r="H1952">
        <f>Table1[[#This Row],[total_orders]]*Table1[[#This Row],[avg_order_value]]</f>
        <v>1168.97</v>
      </c>
      <c r="I1952">
        <v>221</v>
      </c>
      <c r="J1952">
        <v>0</v>
      </c>
      <c r="K1952" t="s">
        <v>23</v>
      </c>
      <c r="L1952">
        <v>86.8</v>
      </c>
      <c r="M1952" t="str">
        <f t="shared" si="121"/>
        <v>High</v>
      </c>
      <c r="N1952" s="1">
        <v>44894</v>
      </c>
      <c r="O1952" s="1" t="str">
        <f>IF(YEAR(Table1[[#This Row],[customer_since]])&gt;=2023, "New",IF(YEAR(Table1[[#This Row],[customer_since]])&gt;=2021, "Medium", "Long term"))</f>
        <v>Medium</v>
      </c>
      <c r="P1952">
        <v>78</v>
      </c>
      <c r="Q1952" t="str">
        <f t="shared" si="122"/>
        <v>High</v>
      </c>
      <c r="R1952">
        <v>0.49</v>
      </c>
      <c r="S1952" t="str">
        <f t="shared" si="123"/>
        <v>Medium</v>
      </c>
    </row>
    <row r="1953" spans="1:19" x14ac:dyDescent="0.35">
      <c r="A1953" t="s">
        <v>1162</v>
      </c>
      <c r="B1953">
        <v>27</v>
      </c>
      <c r="C1953" t="str">
        <f t="shared" si="120"/>
        <v>26-35</v>
      </c>
      <c r="D1953" t="s">
        <v>21</v>
      </c>
      <c r="E1953" t="s">
        <v>18</v>
      </c>
      <c r="F1953">
        <v>244.06</v>
      </c>
      <c r="G1953">
        <v>9</v>
      </c>
      <c r="H1953">
        <f>Table1[[#This Row],[total_orders]]*Table1[[#This Row],[avg_order_value]]</f>
        <v>2196.54</v>
      </c>
      <c r="I1953">
        <v>11</v>
      </c>
      <c r="J1953">
        <v>0</v>
      </c>
      <c r="K1953" t="s">
        <v>19</v>
      </c>
      <c r="L1953">
        <v>1.9</v>
      </c>
      <c r="M1953" t="str">
        <f t="shared" si="121"/>
        <v>Low</v>
      </c>
      <c r="N1953" s="1">
        <v>44322</v>
      </c>
      <c r="O1953" s="1" t="str">
        <f>IF(YEAR(Table1[[#This Row],[customer_since]])&gt;=2023, "New",IF(YEAR(Table1[[#This Row],[customer_since]])&gt;=2021, "Medium", "Long term"))</f>
        <v>Medium</v>
      </c>
      <c r="P1953">
        <v>93</v>
      </c>
      <c r="Q1953" t="str">
        <f t="shared" si="122"/>
        <v>High</v>
      </c>
      <c r="R1953">
        <v>0.46</v>
      </c>
      <c r="S1953" t="str">
        <f t="shared" si="123"/>
        <v>Medium</v>
      </c>
    </row>
    <row r="1954" spans="1:19" x14ac:dyDescent="0.35">
      <c r="A1954" t="s">
        <v>3596</v>
      </c>
      <c r="B1954">
        <v>27</v>
      </c>
      <c r="C1954" t="str">
        <f t="shared" si="120"/>
        <v>26-35</v>
      </c>
      <c r="D1954" t="s">
        <v>14</v>
      </c>
      <c r="E1954" t="s">
        <v>35</v>
      </c>
      <c r="G1954">
        <v>14</v>
      </c>
      <c r="H1954">
        <f>Table1[[#This Row],[total_orders]]*Table1[[#This Row],[avg_order_value]]</f>
        <v>0</v>
      </c>
      <c r="I1954">
        <v>198</v>
      </c>
      <c r="J1954">
        <v>0</v>
      </c>
      <c r="K1954" t="s">
        <v>40</v>
      </c>
      <c r="L1954">
        <v>83.8</v>
      </c>
      <c r="M1954" t="str">
        <f t="shared" si="121"/>
        <v>High</v>
      </c>
      <c r="N1954" s="1">
        <v>44723</v>
      </c>
      <c r="O1954" s="1" t="str">
        <f>IF(YEAR(Table1[[#This Row],[customer_since]])&gt;=2023, "New",IF(YEAR(Table1[[#This Row],[customer_since]])&gt;=2021, "Medium", "Long term"))</f>
        <v>Medium</v>
      </c>
      <c r="P1954">
        <v>57</v>
      </c>
      <c r="Q1954" t="str">
        <f t="shared" si="122"/>
        <v>Medium</v>
      </c>
      <c r="R1954">
        <v>0.44</v>
      </c>
      <c r="S1954" t="str">
        <f t="shared" si="123"/>
        <v>Medium</v>
      </c>
    </row>
    <row r="1955" spans="1:19" x14ac:dyDescent="0.35">
      <c r="A1955" t="s">
        <v>2157</v>
      </c>
      <c r="B1955">
        <v>53</v>
      </c>
      <c r="C1955" t="str">
        <f t="shared" si="120"/>
        <v>46-55</v>
      </c>
      <c r="D1955" t="s">
        <v>25</v>
      </c>
      <c r="E1955" t="s">
        <v>37</v>
      </c>
      <c r="F1955">
        <v>90.63</v>
      </c>
      <c r="G1955">
        <v>11</v>
      </c>
      <c r="H1955">
        <f>Table1[[#This Row],[total_orders]]*Table1[[#This Row],[avg_order_value]]</f>
        <v>996.93</v>
      </c>
      <c r="I1955">
        <v>214</v>
      </c>
      <c r="J1955">
        <v>0</v>
      </c>
      <c r="K1955" t="s">
        <v>40</v>
      </c>
      <c r="L1955">
        <v>59.7</v>
      </c>
      <c r="M1955" t="str">
        <f t="shared" si="121"/>
        <v>High</v>
      </c>
      <c r="N1955" s="1">
        <v>44626</v>
      </c>
      <c r="O1955" s="1" t="str">
        <f>IF(YEAR(Table1[[#This Row],[customer_since]])&gt;=2023, "New",IF(YEAR(Table1[[#This Row],[customer_since]])&gt;=2021, "Medium", "Long term"))</f>
        <v>Medium</v>
      </c>
      <c r="P1955">
        <v>74</v>
      </c>
      <c r="Q1955" t="str">
        <f t="shared" si="122"/>
        <v>High</v>
      </c>
      <c r="R1955">
        <v>0.12</v>
      </c>
      <c r="S1955" t="str">
        <f t="shared" si="123"/>
        <v>Low</v>
      </c>
    </row>
    <row r="1956" spans="1:19" x14ac:dyDescent="0.35">
      <c r="A1956" t="s">
        <v>2157</v>
      </c>
      <c r="B1956">
        <v>55</v>
      </c>
      <c r="C1956" t="str">
        <f t="shared" si="120"/>
        <v>46-55</v>
      </c>
      <c r="D1956" t="s">
        <v>21</v>
      </c>
      <c r="E1956" t="s">
        <v>44</v>
      </c>
      <c r="F1956">
        <v>169.27</v>
      </c>
      <c r="G1956">
        <v>18</v>
      </c>
      <c r="H1956">
        <f>Table1[[#This Row],[total_orders]]*Table1[[#This Row],[avg_order_value]]</f>
        <v>3046.86</v>
      </c>
      <c r="I1956">
        <v>98</v>
      </c>
      <c r="J1956">
        <v>0</v>
      </c>
      <c r="K1956" t="s">
        <v>19</v>
      </c>
      <c r="L1956">
        <v>76.8</v>
      </c>
      <c r="M1956" t="str">
        <f t="shared" si="121"/>
        <v>High</v>
      </c>
      <c r="N1956" s="1">
        <v>44185</v>
      </c>
      <c r="O1956" s="1" t="str">
        <f>IF(YEAR(Table1[[#This Row],[customer_since]])&gt;=2023, "New",IF(YEAR(Table1[[#This Row],[customer_since]])&gt;=2021, "Medium", "Long term"))</f>
        <v>Long term</v>
      </c>
      <c r="P1956">
        <v>91</v>
      </c>
      <c r="Q1956" t="str">
        <f t="shared" si="122"/>
        <v>High</v>
      </c>
      <c r="R1956">
        <v>0.28000000000000003</v>
      </c>
      <c r="S1956" t="str">
        <f t="shared" si="123"/>
        <v>Medium</v>
      </c>
    </row>
    <row r="1957" spans="1:19" x14ac:dyDescent="0.35">
      <c r="A1957" t="s">
        <v>774</v>
      </c>
      <c r="B1957">
        <v>50</v>
      </c>
      <c r="C1957" t="str">
        <f t="shared" si="120"/>
        <v>46-55</v>
      </c>
      <c r="D1957" t="s">
        <v>14</v>
      </c>
      <c r="E1957" t="s">
        <v>18</v>
      </c>
      <c r="F1957">
        <v>108.46</v>
      </c>
      <c r="G1957">
        <v>11</v>
      </c>
      <c r="H1957">
        <f>Table1[[#This Row],[total_orders]]*Table1[[#This Row],[avg_order_value]]</f>
        <v>1193.06</v>
      </c>
      <c r="I1957">
        <v>128</v>
      </c>
      <c r="J1957">
        <v>0</v>
      </c>
      <c r="K1957" t="s">
        <v>16</v>
      </c>
      <c r="L1957">
        <v>87</v>
      </c>
      <c r="M1957" t="str">
        <f t="shared" si="121"/>
        <v>High</v>
      </c>
      <c r="N1957" s="1">
        <v>45051</v>
      </c>
      <c r="O1957" s="1" t="str">
        <f>IF(YEAR(Table1[[#This Row],[customer_since]])&gt;=2023, "New",IF(YEAR(Table1[[#This Row],[customer_since]])&gt;=2021, "Medium", "Long term"))</f>
        <v>New</v>
      </c>
      <c r="P1957">
        <v>39</v>
      </c>
      <c r="Q1957" t="str">
        <f t="shared" si="122"/>
        <v>Medium</v>
      </c>
      <c r="R1957">
        <v>0.18</v>
      </c>
      <c r="S1957" t="str">
        <f t="shared" si="123"/>
        <v>Low</v>
      </c>
    </row>
    <row r="1958" spans="1:19" x14ac:dyDescent="0.35">
      <c r="A1958" t="s">
        <v>3067</v>
      </c>
      <c r="B1958">
        <v>45</v>
      </c>
      <c r="C1958" t="str">
        <f t="shared" si="120"/>
        <v>36-45</v>
      </c>
      <c r="D1958" t="s">
        <v>14</v>
      </c>
      <c r="E1958" t="s">
        <v>44</v>
      </c>
      <c r="F1958">
        <v>83.5</v>
      </c>
      <c r="G1958">
        <v>8</v>
      </c>
      <c r="H1958">
        <f>Table1[[#This Row],[total_orders]]*Table1[[#This Row],[avg_order_value]]</f>
        <v>668</v>
      </c>
      <c r="I1958">
        <v>245</v>
      </c>
      <c r="J1958">
        <v>0</v>
      </c>
      <c r="K1958" t="s">
        <v>29</v>
      </c>
      <c r="L1958">
        <v>50.9</v>
      </c>
      <c r="M1958" t="str">
        <f t="shared" si="121"/>
        <v>High</v>
      </c>
      <c r="N1958" s="1">
        <v>45070</v>
      </c>
      <c r="O1958" s="1" t="str">
        <f>IF(YEAR(Table1[[#This Row],[customer_since]])&gt;=2023, "New",IF(YEAR(Table1[[#This Row],[customer_since]])&gt;=2021, "Medium", "Long term"))</f>
        <v>New</v>
      </c>
      <c r="P1958">
        <v>35</v>
      </c>
      <c r="Q1958" t="str">
        <f t="shared" si="122"/>
        <v>Medium</v>
      </c>
      <c r="R1958">
        <v>0.41</v>
      </c>
      <c r="S1958" t="str">
        <f t="shared" si="123"/>
        <v>Medium</v>
      </c>
    </row>
    <row r="1959" spans="1:19" x14ac:dyDescent="0.35">
      <c r="A1959" t="s">
        <v>2049</v>
      </c>
      <c r="B1959">
        <v>75</v>
      </c>
      <c r="C1959" t="str">
        <f t="shared" si="120"/>
        <v>66-69</v>
      </c>
      <c r="D1959" t="s">
        <v>14</v>
      </c>
      <c r="E1959" t="s">
        <v>28</v>
      </c>
      <c r="F1959">
        <v>140.02000000000001</v>
      </c>
      <c r="G1959">
        <v>10</v>
      </c>
      <c r="H1959">
        <f>Table1[[#This Row],[total_orders]]*Table1[[#This Row],[avg_order_value]]</f>
        <v>1400.2</v>
      </c>
      <c r="I1959">
        <v>179</v>
      </c>
      <c r="J1959">
        <v>0</v>
      </c>
      <c r="K1959" t="s">
        <v>29</v>
      </c>
      <c r="L1959">
        <v>46.1</v>
      </c>
      <c r="M1959" t="str">
        <f t="shared" si="121"/>
        <v>Medium</v>
      </c>
      <c r="N1959" s="1">
        <v>44300</v>
      </c>
      <c r="O1959" s="1" t="str">
        <f>IF(YEAR(Table1[[#This Row],[customer_since]])&gt;=2023, "New",IF(YEAR(Table1[[#This Row],[customer_since]])&gt;=2021, "Medium", "Long term"))</f>
        <v>Medium</v>
      </c>
      <c r="P1959">
        <v>51</v>
      </c>
      <c r="Q1959" t="str">
        <f t="shared" si="122"/>
        <v>Medium</v>
      </c>
      <c r="R1959">
        <v>0.27</v>
      </c>
      <c r="S1959" t="str">
        <f t="shared" si="123"/>
        <v>Medium</v>
      </c>
    </row>
    <row r="1960" spans="1:19" x14ac:dyDescent="0.35">
      <c r="A1960" t="s">
        <v>820</v>
      </c>
      <c r="B1960">
        <v>47</v>
      </c>
      <c r="C1960" t="str">
        <f t="shared" si="120"/>
        <v>46-55</v>
      </c>
      <c r="D1960" t="s">
        <v>14</v>
      </c>
      <c r="E1960" t="s">
        <v>18</v>
      </c>
      <c r="F1960">
        <v>89.49</v>
      </c>
      <c r="G1960">
        <v>10</v>
      </c>
      <c r="H1960">
        <f>Table1[[#This Row],[total_orders]]*Table1[[#This Row],[avg_order_value]]</f>
        <v>894.9</v>
      </c>
      <c r="I1960">
        <v>22</v>
      </c>
      <c r="J1960">
        <v>0</v>
      </c>
      <c r="K1960" t="s">
        <v>16</v>
      </c>
      <c r="L1960">
        <v>14.1</v>
      </c>
      <c r="M1960" t="str">
        <f t="shared" si="121"/>
        <v>Low</v>
      </c>
      <c r="N1960" s="1">
        <v>45731</v>
      </c>
      <c r="O1960" s="1" t="str">
        <f>IF(YEAR(Table1[[#This Row],[customer_since]])&gt;=2023, "New",IF(YEAR(Table1[[#This Row],[customer_since]])&gt;=2021, "Medium", "Long term"))</f>
        <v>New</v>
      </c>
      <c r="P1960">
        <v>95</v>
      </c>
      <c r="Q1960" t="str">
        <f t="shared" si="122"/>
        <v>High</v>
      </c>
      <c r="R1960">
        <v>0.25</v>
      </c>
      <c r="S1960" t="str">
        <f t="shared" si="123"/>
        <v>Medium</v>
      </c>
    </row>
    <row r="1961" spans="1:19" x14ac:dyDescent="0.35">
      <c r="A1961" t="s">
        <v>820</v>
      </c>
      <c r="B1961">
        <v>27</v>
      </c>
      <c r="C1961" t="str">
        <f t="shared" si="120"/>
        <v>26-35</v>
      </c>
      <c r="D1961" t="s">
        <v>21</v>
      </c>
      <c r="E1961" t="s">
        <v>35</v>
      </c>
      <c r="F1961">
        <v>99.02</v>
      </c>
      <c r="G1961">
        <v>8</v>
      </c>
      <c r="H1961">
        <f>Table1[[#This Row],[total_orders]]*Table1[[#This Row],[avg_order_value]]</f>
        <v>792.16</v>
      </c>
      <c r="I1961">
        <v>230</v>
      </c>
      <c r="J1961">
        <v>0</v>
      </c>
      <c r="K1961" t="s">
        <v>29</v>
      </c>
      <c r="L1961">
        <v>26.4</v>
      </c>
      <c r="M1961" t="str">
        <f t="shared" si="121"/>
        <v>Medium</v>
      </c>
      <c r="N1961" s="1">
        <v>45389</v>
      </c>
      <c r="O1961" s="1" t="str">
        <f>IF(YEAR(Table1[[#This Row],[customer_since]])&gt;=2023, "New",IF(YEAR(Table1[[#This Row],[customer_since]])&gt;=2021, "Medium", "Long term"))</f>
        <v>New</v>
      </c>
      <c r="P1961">
        <v>48</v>
      </c>
      <c r="Q1961" t="str">
        <f t="shared" si="122"/>
        <v>Medium</v>
      </c>
      <c r="R1961">
        <v>0.17</v>
      </c>
      <c r="S1961" t="str">
        <f t="shared" si="123"/>
        <v>Low</v>
      </c>
    </row>
    <row r="1962" spans="1:19" x14ac:dyDescent="0.35">
      <c r="A1962" t="s">
        <v>900</v>
      </c>
      <c r="B1962">
        <v>51</v>
      </c>
      <c r="C1962" t="str">
        <f t="shared" si="120"/>
        <v>46-55</v>
      </c>
      <c r="D1962" t="s">
        <v>25</v>
      </c>
      <c r="E1962" t="s">
        <v>28</v>
      </c>
      <c r="F1962">
        <v>119.31</v>
      </c>
      <c r="G1962">
        <v>6</v>
      </c>
      <c r="H1962">
        <f>Table1[[#This Row],[total_orders]]*Table1[[#This Row],[avg_order_value]]</f>
        <v>715.86</v>
      </c>
      <c r="I1962">
        <v>43</v>
      </c>
      <c r="J1962">
        <v>0</v>
      </c>
      <c r="K1962" t="s">
        <v>19</v>
      </c>
      <c r="L1962">
        <v>47.3</v>
      </c>
      <c r="M1962" t="str">
        <f t="shared" si="121"/>
        <v>Medium</v>
      </c>
      <c r="N1962" s="1">
        <v>44425</v>
      </c>
      <c r="O1962" s="1" t="str">
        <f>IF(YEAR(Table1[[#This Row],[customer_since]])&gt;=2023, "New",IF(YEAR(Table1[[#This Row],[customer_since]])&gt;=2021, "Medium", "Long term"))</f>
        <v>Medium</v>
      </c>
      <c r="P1962">
        <v>61</v>
      </c>
      <c r="Q1962" t="str">
        <f t="shared" si="122"/>
        <v>Medium</v>
      </c>
      <c r="R1962">
        <v>0.32</v>
      </c>
      <c r="S1962" t="str">
        <f t="shared" si="123"/>
        <v>Medium</v>
      </c>
    </row>
    <row r="1963" spans="1:19" x14ac:dyDescent="0.35">
      <c r="A1963" t="s">
        <v>3782</v>
      </c>
      <c r="B1963">
        <v>54</v>
      </c>
      <c r="C1963" t="str">
        <f t="shared" si="120"/>
        <v>46-55</v>
      </c>
      <c r="D1963" t="s">
        <v>14</v>
      </c>
      <c r="E1963" t="s">
        <v>22</v>
      </c>
      <c r="F1963">
        <v>49.87</v>
      </c>
      <c r="G1963">
        <v>8</v>
      </c>
      <c r="H1963">
        <f>Table1[[#This Row],[total_orders]]*Table1[[#This Row],[avg_order_value]]</f>
        <v>398.96</v>
      </c>
      <c r="I1963">
        <v>112</v>
      </c>
      <c r="J1963">
        <v>0</v>
      </c>
      <c r="K1963" t="s">
        <v>23</v>
      </c>
      <c r="L1963">
        <v>81.8</v>
      </c>
      <c r="M1963" t="str">
        <f t="shared" si="121"/>
        <v>High</v>
      </c>
      <c r="N1963" s="1">
        <v>44920</v>
      </c>
      <c r="O1963" s="1" t="str">
        <f>IF(YEAR(Table1[[#This Row],[customer_since]])&gt;=2023, "New",IF(YEAR(Table1[[#This Row],[customer_since]])&gt;=2021, "Medium", "Long term"))</f>
        <v>Medium</v>
      </c>
      <c r="P1963">
        <v>35</v>
      </c>
      <c r="Q1963" t="str">
        <f t="shared" si="122"/>
        <v>Medium</v>
      </c>
      <c r="R1963">
        <v>0.08</v>
      </c>
      <c r="S1963" t="str">
        <f t="shared" si="123"/>
        <v>Low</v>
      </c>
    </row>
    <row r="1964" spans="1:19" x14ac:dyDescent="0.35">
      <c r="A1964" t="s">
        <v>2353</v>
      </c>
      <c r="B1964">
        <v>45</v>
      </c>
      <c r="C1964" t="str">
        <f t="shared" si="120"/>
        <v>36-45</v>
      </c>
      <c r="D1964" t="s">
        <v>21</v>
      </c>
      <c r="E1964" t="s">
        <v>37</v>
      </c>
      <c r="F1964">
        <v>125.98</v>
      </c>
      <c r="G1964">
        <v>6</v>
      </c>
      <c r="H1964">
        <f>Table1[[#This Row],[total_orders]]*Table1[[#This Row],[avg_order_value]]</f>
        <v>755.88</v>
      </c>
      <c r="I1964">
        <v>334</v>
      </c>
      <c r="J1964">
        <v>0</v>
      </c>
      <c r="K1964" t="s">
        <v>29</v>
      </c>
      <c r="L1964">
        <v>14.4</v>
      </c>
      <c r="M1964" t="str">
        <f t="shared" si="121"/>
        <v>Low</v>
      </c>
      <c r="N1964" s="1">
        <v>44758</v>
      </c>
      <c r="O1964" s="1" t="str">
        <f>IF(YEAR(Table1[[#This Row],[customer_since]])&gt;=2023, "New",IF(YEAR(Table1[[#This Row],[customer_since]])&gt;=2021, "Medium", "Long term"))</f>
        <v>Medium</v>
      </c>
      <c r="P1964">
        <v>26</v>
      </c>
      <c r="Q1964" t="str">
        <f t="shared" si="122"/>
        <v>Low</v>
      </c>
      <c r="R1964">
        <v>0.28999999999999998</v>
      </c>
      <c r="S1964" t="str">
        <f t="shared" si="123"/>
        <v>Medium</v>
      </c>
    </row>
    <row r="1965" spans="1:19" x14ac:dyDescent="0.35">
      <c r="A1965" t="s">
        <v>1853</v>
      </c>
      <c r="B1965">
        <v>46</v>
      </c>
      <c r="C1965" t="str">
        <f t="shared" si="120"/>
        <v>46-55</v>
      </c>
      <c r="D1965" t="s">
        <v>21</v>
      </c>
      <c r="E1965" t="s">
        <v>50</v>
      </c>
      <c r="F1965">
        <v>16.98</v>
      </c>
      <c r="G1965">
        <v>15</v>
      </c>
      <c r="H1965">
        <f>Table1[[#This Row],[total_orders]]*Table1[[#This Row],[avg_order_value]]</f>
        <v>254.70000000000002</v>
      </c>
      <c r="I1965">
        <v>126</v>
      </c>
      <c r="J1965">
        <v>0</v>
      </c>
      <c r="K1965" t="s">
        <v>40</v>
      </c>
      <c r="L1965">
        <v>98.6</v>
      </c>
      <c r="M1965" t="str">
        <f t="shared" si="121"/>
        <v>High</v>
      </c>
      <c r="N1965" s="1">
        <v>45712</v>
      </c>
      <c r="O1965" s="1" t="str">
        <f>IF(YEAR(Table1[[#This Row],[customer_since]])&gt;=2023, "New",IF(YEAR(Table1[[#This Row],[customer_since]])&gt;=2021, "Medium", "Long term"))</f>
        <v>New</v>
      </c>
      <c r="P1965">
        <v>58</v>
      </c>
      <c r="Q1965" t="str">
        <f t="shared" si="122"/>
        <v>Medium</v>
      </c>
      <c r="R1965">
        <v>0.24</v>
      </c>
      <c r="S1965" t="str">
        <f t="shared" si="123"/>
        <v>Medium</v>
      </c>
    </row>
    <row r="1966" spans="1:19" x14ac:dyDescent="0.35">
      <c r="A1966" t="s">
        <v>3081</v>
      </c>
      <c r="B1966">
        <v>48</v>
      </c>
      <c r="C1966" t="str">
        <f t="shared" si="120"/>
        <v>46-55</v>
      </c>
      <c r="D1966" t="s">
        <v>14</v>
      </c>
      <c r="E1966" t="s">
        <v>44</v>
      </c>
      <c r="F1966">
        <v>175.72</v>
      </c>
      <c r="G1966">
        <v>8</v>
      </c>
      <c r="H1966">
        <f>Table1[[#This Row],[total_orders]]*Table1[[#This Row],[avg_order_value]]</f>
        <v>1405.76</v>
      </c>
      <c r="I1966">
        <v>196</v>
      </c>
      <c r="J1966">
        <v>0</v>
      </c>
      <c r="K1966" t="s">
        <v>16</v>
      </c>
      <c r="L1966">
        <v>83.3</v>
      </c>
      <c r="M1966" t="str">
        <f t="shared" si="121"/>
        <v>High</v>
      </c>
      <c r="N1966" s="1">
        <v>44650</v>
      </c>
      <c r="O1966" s="1" t="str">
        <f>IF(YEAR(Table1[[#This Row],[customer_since]])&gt;=2023, "New",IF(YEAR(Table1[[#This Row],[customer_since]])&gt;=2021, "Medium", "Long term"))</f>
        <v>Medium</v>
      </c>
      <c r="P1966">
        <v>21</v>
      </c>
      <c r="Q1966" t="str">
        <f t="shared" si="122"/>
        <v>Low</v>
      </c>
      <c r="R1966">
        <v>0.28000000000000003</v>
      </c>
      <c r="S1966" t="str">
        <f t="shared" si="123"/>
        <v>Medium</v>
      </c>
    </row>
    <row r="1967" spans="1:19" x14ac:dyDescent="0.35">
      <c r="A1967" t="s">
        <v>1096</v>
      </c>
      <c r="B1967">
        <v>18</v>
      </c>
      <c r="C1967" t="str">
        <f t="shared" si="120"/>
        <v>18-25</v>
      </c>
      <c r="D1967" t="s">
        <v>14</v>
      </c>
      <c r="E1967" t="s">
        <v>52</v>
      </c>
      <c r="F1967">
        <v>78.73</v>
      </c>
      <c r="G1967">
        <v>14</v>
      </c>
      <c r="H1967">
        <f>Table1[[#This Row],[total_orders]]*Table1[[#This Row],[avg_order_value]]</f>
        <v>1102.22</v>
      </c>
      <c r="I1967">
        <v>45</v>
      </c>
      <c r="J1967">
        <v>0</v>
      </c>
      <c r="K1967" t="s">
        <v>23</v>
      </c>
      <c r="L1967">
        <v>84.5</v>
      </c>
      <c r="M1967" t="str">
        <f t="shared" si="121"/>
        <v>High</v>
      </c>
      <c r="N1967" s="1">
        <v>44487</v>
      </c>
      <c r="O1967" s="1" t="str">
        <f>IF(YEAR(Table1[[#This Row],[customer_since]])&gt;=2023, "New",IF(YEAR(Table1[[#This Row],[customer_since]])&gt;=2021, "Medium", "Long term"))</f>
        <v>Medium</v>
      </c>
      <c r="P1967">
        <v>56</v>
      </c>
      <c r="Q1967" t="str">
        <f t="shared" si="122"/>
        <v>Medium</v>
      </c>
      <c r="R1967">
        <v>0.18</v>
      </c>
      <c r="S1967" t="str">
        <f t="shared" si="123"/>
        <v>Low</v>
      </c>
    </row>
    <row r="1968" spans="1:19" x14ac:dyDescent="0.35">
      <c r="A1968" t="s">
        <v>2688</v>
      </c>
      <c r="B1968">
        <v>55</v>
      </c>
      <c r="C1968" t="str">
        <f t="shared" si="120"/>
        <v>46-55</v>
      </c>
      <c r="D1968" t="s">
        <v>21</v>
      </c>
      <c r="E1968" t="s">
        <v>44</v>
      </c>
      <c r="F1968">
        <v>154.08000000000001</v>
      </c>
      <c r="G1968">
        <v>13</v>
      </c>
      <c r="H1968">
        <f>Table1[[#This Row],[total_orders]]*Table1[[#This Row],[avg_order_value]]</f>
        <v>2003.0400000000002</v>
      </c>
      <c r="I1968">
        <v>53</v>
      </c>
      <c r="J1968">
        <v>0</v>
      </c>
      <c r="K1968" t="s">
        <v>23</v>
      </c>
      <c r="L1968">
        <v>0</v>
      </c>
      <c r="M1968" t="str">
        <f t="shared" si="121"/>
        <v>Low</v>
      </c>
      <c r="N1968" s="1">
        <v>44338</v>
      </c>
      <c r="O1968" s="1" t="str">
        <f>IF(YEAR(Table1[[#This Row],[customer_since]])&gt;=2023, "New",IF(YEAR(Table1[[#This Row],[customer_since]])&gt;=2021, "Medium", "Long term"))</f>
        <v>Medium</v>
      </c>
      <c r="P1968">
        <v>42</v>
      </c>
      <c r="Q1968" t="str">
        <f t="shared" si="122"/>
        <v>Medium</v>
      </c>
      <c r="R1968">
        <v>0.25</v>
      </c>
      <c r="S1968" t="str">
        <f t="shared" si="123"/>
        <v>Medium</v>
      </c>
    </row>
    <row r="1969" spans="1:19" x14ac:dyDescent="0.35">
      <c r="A1969" t="s">
        <v>2938</v>
      </c>
      <c r="B1969">
        <v>79</v>
      </c>
      <c r="C1969" t="str">
        <f t="shared" si="120"/>
        <v>66-69</v>
      </c>
      <c r="D1969" t="s">
        <v>21</v>
      </c>
      <c r="E1969" t="s">
        <v>22</v>
      </c>
      <c r="F1969">
        <v>103.06</v>
      </c>
      <c r="G1969">
        <v>9</v>
      </c>
      <c r="H1969">
        <f>Table1[[#This Row],[total_orders]]*Table1[[#This Row],[avg_order_value]]</f>
        <v>927.54</v>
      </c>
      <c r="I1969">
        <v>20</v>
      </c>
      <c r="J1969">
        <v>0</v>
      </c>
      <c r="K1969" t="s">
        <v>40</v>
      </c>
      <c r="L1969">
        <v>64.7</v>
      </c>
      <c r="M1969" t="str">
        <f t="shared" si="121"/>
        <v>High</v>
      </c>
      <c r="N1969" s="1">
        <v>44682</v>
      </c>
      <c r="O1969" s="1" t="str">
        <f>IF(YEAR(Table1[[#This Row],[customer_since]])&gt;=2023, "New",IF(YEAR(Table1[[#This Row],[customer_since]])&gt;=2021, "Medium", "Long term"))</f>
        <v>Medium</v>
      </c>
      <c r="P1969">
        <v>8</v>
      </c>
      <c r="Q1969" t="str">
        <f t="shared" si="122"/>
        <v>Low</v>
      </c>
      <c r="R1969">
        <v>0.32</v>
      </c>
      <c r="S1969" t="str">
        <f t="shared" si="123"/>
        <v>Medium</v>
      </c>
    </row>
    <row r="1970" spans="1:19" x14ac:dyDescent="0.35">
      <c r="A1970" t="s">
        <v>1538</v>
      </c>
      <c r="B1970">
        <v>29</v>
      </c>
      <c r="C1970" t="str">
        <f t="shared" si="120"/>
        <v>26-35</v>
      </c>
      <c r="D1970" t="s">
        <v>21</v>
      </c>
      <c r="E1970" t="s">
        <v>26</v>
      </c>
      <c r="F1970">
        <v>157.03</v>
      </c>
      <c r="G1970">
        <v>13</v>
      </c>
      <c r="H1970">
        <f>Table1[[#This Row],[total_orders]]*Table1[[#This Row],[avg_order_value]]</f>
        <v>2041.39</v>
      </c>
      <c r="I1970">
        <v>11</v>
      </c>
      <c r="J1970">
        <v>0</v>
      </c>
      <c r="K1970" t="s">
        <v>19</v>
      </c>
      <c r="L1970">
        <v>9.5</v>
      </c>
      <c r="M1970" t="str">
        <f t="shared" si="121"/>
        <v>Low</v>
      </c>
      <c r="N1970" s="1">
        <v>45139</v>
      </c>
      <c r="O1970" s="1" t="str">
        <f>IF(YEAR(Table1[[#This Row],[customer_since]])&gt;=2023, "New",IF(YEAR(Table1[[#This Row],[customer_since]])&gt;=2021, "Medium", "Long term"))</f>
        <v>New</v>
      </c>
      <c r="P1970">
        <v>10</v>
      </c>
      <c r="Q1970" t="str">
        <f t="shared" si="122"/>
        <v>Low</v>
      </c>
      <c r="R1970">
        <v>0.38</v>
      </c>
      <c r="S1970" t="str">
        <f t="shared" si="123"/>
        <v>Medium</v>
      </c>
    </row>
    <row r="1971" spans="1:19" x14ac:dyDescent="0.35">
      <c r="A1971" t="s">
        <v>1538</v>
      </c>
      <c r="B1971">
        <v>62</v>
      </c>
      <c r="C1971" t="str">
        <f t="shared" si="120"/>
        <v>55-65</v>
      </c>
      <c r="D1971" t="s">
        <v>14</v>
      </c>
      <c r="E1971" t="s">
        <v>28</v>
      </c>
      <c r="F1971">
        <v>49.32</v>
      </c>
      <c r="G1971">
        <v>10</v>
      </c>
      <c r="H1971">
        <f>Table1[[#This Row],[total_orders]]*Table1[[#This Row],[avg_order_value]]</f>
        <v>493.2</v>
      </c>
      <c r="I1971">
        <v>32</v>
      </c>
      <c r="J1971">
        <v>0</v>
      </c>
      <c r="K1971" t="s">
        <v>16</v>
      </c>
      <c r="L1971">
        <v>18.5</v>
      </c>
      <c r="M1971" t="str">
        <f t="shared" si="121"/>
        <v>Low</v>
      </c>
      <c r="N1971" s="1">
        <v>45451</v>
      </c>
      <c r="O1971" s="1" t="str">
        <f>IF(YEAR(Table1[[#This Row],[customer_since]])&gt;=2023, "New",IF(YEAR(Table1[[#This Row],[customer_since]])&gt;=2021, "Medium", "Long term"))</f>
        <v>New</v>
      </c>
      <c r="P1971">
        <v>11</v>
      </c>
      <c r="Q1971" t="str">
        <f t="shared" si="122"/>
        <v>Low</v>
      </c>
      <c r="R1971">
        <v>0.14000000000000001</v>
      </c>
      <c r="S1971" t="str">
        <f t="shared" si="123"/>
        <v>Low</v>
      </c>
    </row>
    <row r="1972" spans="1:19" x14ac:dyDescent="0.35">
      <c r="A1972" t="s">
        <v>2801</v>
      </c>
      <c r="B1972">
        <v>63</v>
      </c>
      <c r="C1972" t="str">
        <f t="shared" si="120"/>
        <v>55-65</v>
      </c>
      <c r="D1972" t="s">
        <v>14</v>
      </c>
      <c r="E1972" t="s">
        <v>37</v>
      </c>
      <c r="F1972">
        <v>42.17</v>
      </c>
      <c r="G1972">
        <v>16</v>
      </c>
      <c r="H1972">
        <f>Table1[[#This Row],[total_orders]]*Table1[[#This Row],[avg_order_value]]</f>
        <v>674.72</v>
      </c>
      <c r="I1972">
        <v>54</v>
      </c>
      <c r="J1972">
        <v>0</v>
      </c>
      <c r="K1972" t="s">
        <v>19</v>
      </c>
      <c r="L1972">
        <v>12.5</v>
      </c>
      <c r="M1972" t="str">
        <f t="shared" si="121"/>
        <v>Low</v>
      </c>
      <c r="N1972" s="1">
        <v>45539</v>
      </c>
      <c r="O1972" s="1" t="str">
        <f>IF(YEAR(Table1[[#This Row],[customer_since]])&gt;=2023, "New",IF(YEAR(Table1[[#This Row],[customer_since]])&gt;=2021, "Medium", "Long term"))</f>
        <v>New</v>
      </c>
      <c r="P1972">
        <v>90</v>
      </c>
      <c r="Q1972" t="str">
        <f t="shared" si="122"/>
        <v>High</v>
      </c>
      <c r="R1972">
        <v>7.0000000000000007E-2</v>
      </c>
      <c r="S1972" t="str">
        <f t="shared" si="123"/>
        <v>Low</v>
      </c>
    </row>
    <row r="1973" spans="1:19" x14ac:dyDescent="0.35">
      <c r="A1973" t="s">
        <v>65</v>
      </c>
      <c r="B1973">
        <v>72</v>
      </c>
      <c r="C1973" t="str">
        <f t="shared" si="120"/>
        <v>66-69</v>
      </c>
      <c r="D1973" t="s">
        <v>14</v>
      </c>
      <c r="E1973" t="s">
        <v>44</v>
      </c>
      <c r="F1973">
        <v>106.23</v>
      </c>
      <c r="G1973">
        <v>13</v>
      </c>
      <c r="H1973">
        <f>Table1[[#This Row],[total_orders]]*Table1[[#This Row],[avg_order_value]]</f>
        <v>1380.99</v>
      </c>
      <c r="I1973">
        <v>93</v>
      </c>
      <c r="J1973">
        <v>0</v>
      </c>
      <c r="K1973" t="s">
        <v>23</v>
      </c>
      <c r="L1973">
        <v>54.5</v>
      </c>
      <c r="M1973" t="str">
        <f t="shared" si="121"/>
        <v>High</v>
      </c>
      <c r="N1973" s="1">
        <v>45209</v>
      </c>
      <c r="O1973" s="1" t="str">
        <f>IF(YEAR(Table1[[#This Row],[customer_since]])&gt;=2023, "New",IF(YEAR(Table1[[#This Row],[customer_since]])&gt;=2021, "Medium", "Long term"))</f>
        <v>New</v>
      </c>
      <c r="P1973">
        <v>14</v>
      </c>
      <c r="Q1973" t="str">
        <f t="shared" si="122"/>
        <v>Low</v>
      </c>
      <c r="R1973">
        <v>0.25</v>
      </c>
      <c r="S1973" t="str">
        <f t="shared" si="123"/>
        <v>Medium</v>
      </c>
    </row>
    <row r="1974" spans="1:19" x14ac:dyDescent="0.35">
      <c r="A1974" t="s">
        <v>3210</v>
      </c>
      <c r="B1974">
        <v>25</v>
      </c>
      <c r="C1974" t="str">
        <f t="shared" si="120"/>
        <v>18-25</v>
      </c>
      <c r="D1974" t="s">
        <v>14</v>
      </c>
      <c r="E1974" t="s">
        <v>50</v>
      </c>
      <c r="F1974">
        <v>158.62</v>
      </c>
      <c r="G1974">
        <v>12</v>
      </c>
      <c r="H1974">
        <f>Table1[[#This Row],[total_orders]]*Table1[[#This Row],[avg_order_value]]</f>
        <v>1903.44</v>
      </c>
      <c r="I1974">
        <v>343</v>
      </c>
      <c r="J1974">
        <v>0</v>
      </c>
      <c r="K1974" t="s">
        <v>23</v>
      </c>
      <c r="L1974">
        <v>1.2</v>
      </c>
      <c r="M1974" t="str">
        <f t="shared" si="121"/>
        <v>Low</v>
      </c>
      <c r="N1974" s="1">
        <v>45709</v>
      </c>
      <c r="O1974" s="1" t="str">
        <f>IF(YEAR(Table1[[#This Row],[customer_since]])&gt;=2023, "New",IF(YEAR(Table1[[#This Row],[customer_since]])&gt;=2021, "Medium", "Long term"))</f>
        <v>New</v>
      </c>
      <c r="P1974">
        <v>71</v>
      </c>
      <c r="Q1974" t="str">
        <f t="shared" si="122"/>
        <v>High</v>
      </c>
      <c r="R1974">
        <v>0.16</v>
      </c>
      <c r="S1974" t="str">
        <f t="shared" si="123"/>
        <v>Low</v>
      </c>
    </row>
    <row r="1975" spans="1:19" x14ac:dyDescent="0.35">
      <c r="A1975" t="s">
        <v>3210</v>
      </c>
      <c r="B1975">
        <v>23</v>
      </c>
      <c r="C1975" t="str">
        <f t="shared" si="120"/>
        <v>18-25</v>
      </c>
      <c r="D1975" t="s">
        <v>21</v>
      </c>
      <c r="E1975" t="s">
        <v>22</v>
      </c>
      <c r="F1975">
        <v>328.63</v>
      </c>
      <c r="G1975">
        <v>13</v>
      </c>
      <c r="H1975">
        <f>Table1[[#This Row],[total_orders]]*Table1[[#This Row],[avg_order_value]]</f>
        <v>4272.1899999999996</v>
      </c>
      <c r="I1975">
        <v>189</v>
      </c>
      <c r="J1975">
        <v>0</v>
      </c>
      <c r="K1975" t="s">
        <v>29</v>
      </c>
      <c r="L1975">
        <v>29.5</v>
      </c>
      <c r="M1975" t="str">
        <f t="shared" si="121"/>
        <v>Medium</v>
      </c>
      <c r="N1975" s="1">
        <v>44356</v>
      </c>
      <c r="O1975" s="1" t="str">
        <f>IF(YEAR(Table1[[#This Row],[customer_since]])&gt;=2023, "New",IF(YEAR(Table1[[#This Row],[customer_since]])&gt;=2021, "Medium", "Long term"))</f>
        <v>Medium</v>
      </c>
      <c r="P1975">
        <v>55</v>
      </c>
      <c r="Q1975" t="str">
        <f t="shared" si="122"/>
        <v>Medium</v>
      </c>
      <c r="R1975">
        <v>0.19</v>
      </c>
      <c r="S1975" t="str">
        <f t="shared" si="123"/>
        <v>Low</v>
      </c>
    </row>
    <row r="1976" spans="1:19" x14ac:dyDescent="0.35">
      <c r="A1976" t="s">
        <v>2771</v>
      </c>
      <c r="B1976">
        <v>49</v>
      </c>
      <c r="C1976" t="str">
        <f t="shared" si="120"/>
        <v>46-55</v>
      </c>
      <c r="D1976" t="s">
        <v>21</v>
      </c>
      <c r="E1976" t="s">
        <v>28</v>
      </c>
      <c r="F1976">
        <v>46.42</v>
      </c>
      <c r="G1976">
        <v>8</v>
      </c>
      <c r="H1976">
        <f>Table1[[#This Row],[total_orders]]*Table1[[#This Row],[avg_order_value]]</f>
        <v>371.36</v>
      </c>
      <c r="I1976">
        <v>12</v>
      </c>
      <c r="J1976">
        <v>0</v>
      </c>
      <c r="K1976" t="s">
        <v>29</v>
      </c>
      <c r="L1976">
        <v>80</v>
      </c>
      <c r="M1976" t="str">
        <f t="shared" si="121"/>
        <v>High</v>
      </c>
      <c r="N1976" s="1">
        <v>44381</v>
      </c>
      <c r="O1976" s="1" t="str">
        <f>IF(YEAR(Table1[[#This Row],[customer_since]])&gt;=2023, "New",IF(YEAR(Table1[[#This Row],[customer_since]])&gt;=2021, "Medium", "Long term"))</f>
        <v>Medium</v>
      </c>
      <c r="P1976">
        <v>25</v>
      </c>
      <c r="Q1976" t="str">
        <f t="shared" si="122"/>
        <v>Low</v>
      </c>
      <c r="R1976">
        <v>0.28000000000000003</v>
      </c>
      <c r="S1976" t="str">
        <f t="shared" si="123"/>
        <v>Medium</v>
      </c>
    </row>
    <row r="1977" spans="1:19" x14ac:dyDescent="0.35">
      <c r="A1977" t="s">
        <v>2771</v>
      </c>
      <c r="B1977">
        <v>44</v>
      </c>
      <c r="C1977" t="str">
        <f t="shared" si="120"/>
        <v>36-45</v>
      </c>
      <c r="D1977" t="s">
        <v>14</v>
      </c>
      <c r="E1977" t="s">
        <v>37</v>
      </c>
      <c r="F1977">
        <v>49.24</v>
      </c>
      <c r="G1977">
        <v>13</v>
      </c>
      <c r="H1977">
        <f>Table1[[#This Row],[total_orders]]*Table1[[#This Row],[avg_order_value]]</f>
        <v>640.12</v>
      </c>
      <c r="I1977">
        <v>339</v>
      </c>
      <c r="J1977">
        <v>0</v>
      </c>
      <c r="K1977" t="s">
        <v>23</v>
      </c>
      <c r="L1977">
        <v>2</v>
      </c>
      <c r="M1977" t="str">
        <f t="shared" si="121"/>
        <v>Low</v>
      </c>
      <c r="N1977" s="1">
        <v>45354</v>
      </c>
      <c r="O1977" s="1" t="str">
        <f>IF(YEAR(Table1[[#This Row],[customer_since]])&gt;=2023, "New",IF(YEAR(Table1[[#This Row],[customer_since]])&gt;=2021, "Medium", "Long term"))</f>
        <v>New</v>
      </c>
      <c r="P1977">
        <v>58</v>
      </c>
      <c r="Q1977" t="str">
        <f t="shared" si="122"/>
        <v>Medium</v>
      </c>
      <c r="R1977">
        <v>0.11</v>
      </c>
      <c r="S1977" t="str">
        <f t="shared" si="123"/>
        <v>Low</v>
      </c>
    </row>
    <row r="1978" spans="1:19" x14ac:dyDescent="0.35">
      <c r="A1978" t="s">
        <v>120</v>
      </c>
      <c r="B1978">
        <v>45</v>
      </c>
      <c r="C1978" t="str">
        <f t="shared" si="120"/>
        <v>36-45</v>
      </c>
      <c r="D1978" t="s">
        <v>14</v>
      </c>
      <c r="E1978" t="s">
        <v>50</v>
      </c>
      <c r="F1978">
        <v>76.650000000000006</v>
      </c>
      <c r="G1978">
        <v>9</v>
      </c>
      <c r="H1978">
        <f>Table1[[#This Row],[total_orders]]*Table1[[#This Row],[avg_order_value]]</f>
        <v>689.85</v>
      </c>
      <c r="I1978">
        <v>198</v>
      </c>
      <c r="J1978">
        <v>0</v>
      </c>
      <c r="K1978" t="s">
        <v>40</v>
      </c>
      <c r="L1978">
        <v>88.8</v>
      </c>
      <c r="M1978" t="str">
        <f t="shared" si="121"/>
        <v>High</v>
      </c>
      <c r="N1978" s="1">
        <v>45408</v>
      </c>
      <c r="O1978" s="1" t="str">
        <f>IF(YEAR(Table1[[#This Row],[customer_since]])&gt;=2023, "New",IF(YEAR(Table1[[#This Row],[customer_since]])&gt;=2021, "Medium", "Long term"))</f>
        <v>New</v>
      </c>
      <c r="P1978">
        <v>81</v>
      </c>
      <c r="Q1978" t="str">
        <f t="shared" si="122"/>
        <v>High</v>
      </c>
      <c r="R1978">
        <v>0.27</v>
      </c>
      <c r="S1978" t="str">
        <f t="shared" si="123"/>
        <v>Medium</v>
      </c>
    </row>
    <row r="1979" spans="1:19" x14ac:dyDescent="0.35">
      <c r="A1979" t="s">
        <v>120</v>
      </c>
      <c r="B1979">
        <v>56</v>
      </c>
      <c r="C1979" t="str">
        <f t="shared" si="120"/>
        <v>55-65</v>
      </c>
      <c r="D1979" t="s">
        <v>14</v>
      </c>
      <c r="E1979" t="s">
        <v>50</v>
      </c>
      <c r="F1979">
        <v>69.06</v>
      </c>
      <c r="G1979">
        <v>5</v>
      </c>
      <c r="H1979">
        <f>Table1[[#This Row],[total_orders]]*Table1[[#This Row],[avg_order_value]]</f>
        <v>345.3</v>
      </c>
      <c r="I1979">
        <v>161</v>
      </c>
      <c r="J1979">
        <v>0</v>
      </c>
      <c r="K1979" t="s">
        <v>23</v>
      </c>
      <c r="L1979">
        <v>17.5</v>
      </c>
      <c r="M1979" t="str">
        <f t="shared" si="121"/>
        <v>Low</v>
      </c>
      <c r="N1979" s="1">
        <v>44801</v>
      </c>
      <c r="O1979" s="1" t="str">
        <f>IF(YEAR(Table1[[#This Row],[customer_since]])&gt;=2023, "New",IF(YEAR(Table1[[#This Row],[customer_since]])&gt;=2021, "Medium", "Long term"))</f>
        <v>Medium</v>
      </c>
      <c r="P1979">
        <v>43</v>
      </c>
      <c r="Q1979" t="str">
        <f t="shared" si="122"/>
        <v>Medium</v>
      </c>
      <c r="R1979">
        <v>0.19</v>
      </c>
      <c r="S1979" t="str">
        <f t="shared" si="123"/>
        <v>Low</v>
      </c>
    </row>
    <row r="1980" spans="1:19" x14ac:dyDescent="0.35">
      <c r="A1980" t="s">
        <v>120</v>
      </c>
      <c r="B1980">
        <v>30</v>
      </c>
      <c r="C1980" t="str">
        <f t="shared" si="120"/>
        <v>26-35</v>
      </c>
      <c r="D1980" t="s">
        <v>21</v>
      </c>
      <c r="E1980" t="s">
        <v>35</v>
      </c>
      <c r="F1980">
        <v>124.85</v>
      </c>
      <c r="G1980">
        <v>12</v>
      </c>
      <c r="H1980">
        <f>Table1[[#This Row],[total_orders]]*Table1[[#This Row],[avg_order_value]]</f>
        <v>1498.1999999999998</v>
      </c>
      <c r="I1980">
        <v>133</v>
      </c>
      <c r="J1980">
        <v>0</v>
      </c>
      <c r="K1980" t="s">
        <v>29</v>
      </c>
      <c r="L1980">
        <v>57.3</v>
      </c>
      <c r="M1980" t="str">
        <f t="shared" si="121"/>
        <v>High</v>
      </c>
      <c r="N1980" s="1">
        <v>45514</v>
      </c>
      <c r="O1980" s="1" t="str">
        <f>IF(YEAR(Table1[[#This Row],[customer_since]])&gt;=2023, "New",IF(YEAR(Table1[[#This Row],[customer_since]])&gt;=2021, "Medium", "Long term"))</f>
        <v>New</v>
      </c>
      <c r="P1980">
        <v>11</v>
      </c>
      <c r="Q1980" t="str">
        <f t="shared" si="122"/>
        <v>Low</v>
      </c>
      <c r="R1980">
        <v>0.46</v>
      </c>
      <c r="S1980" t="str">
        <f t="shared" si="123"/>
        <v>Medium</v>
      </c>
    </row>
    <row r="1981" spans="1:19" x14ac:dyDescent="0.35">
      <c r="A1981" t="s">
        <v>1192</v>
      </c>
      <c r="B1981">
        <v>45</v>
      </c>
      <c r="C1981" t="str">
        <f t="shared" si="120"/>
        <v>36-45</v>
      </c>
      <c r="D1981" t="s">
        <v>14</v>
      </c>
      <c r="E1981" t="s">
        <v>18</v>
      </c>
      <c r="F1981">
        <v>32.94</v>
      </c>
      <c r="G1981">
        <v>16</v>
      </c>
      <c r="H1981">
        <f>Table1[[#This Row],[total_orders]]*Table1[[#This Row],[avg_order_value]]</f>
        <v>527.04</v>
      </c>
      <c r="I1981">
        <v>76</v>
      </c>
      <c r="J1981">
        <v>0</v>
      </c>
      <c r="K1981" t="s">
        <v>29</v>
      </c>
      <c r="L1981">
        <v>77.7</v>
      </c>
      <c r="M1981" t="str">
        <f t="shared" si="121"/>
        <v>High</v>
      </c>
      <c r="N1981" s="1">
        <v>44955</v>
      </c>
      <c r="O1981" s="1" t="str">
        <f>IF(YEAR(Table1[[#This Row],[customer_since]])&gt;=2023, "New",IF(YEAR(Table1[[#This Row],[customer_since]])&gt;=2021, "Medium", "Long term"))</f>
        <v>New</v>
      </c>
      <c r="P1981">
        <v>33</v>
      </c>
      <c r="Q1981" t="str">
        <f t="shared" si="122"/>
        <v>Low</v>
      </c>
      <c r="R1981">
        <v>0.35</v>
      </c>
      <c r="S1981" t="str">
        <f t="shared" si="123"/>
        <v>Medium</v>
      </c>
    </row>
    <row r="1982" spans="1:19" x14ac:dyDescent="0.35">
      <c r="A1982" t="s">
        <v>3720</v>
      </c>
      <c r="B1982">
        <v>28</v>
      </c>
      <c r="C1982" t="str">
        <f t="shared" si="120"/>
        <v>26-35</v>
      </c>
      <c r="D1982" t="s">
        <v>25</v>
      </c>
      <c r="E1982" t="s">
        <v>37</v>
      </c>
      <c r="F1982">
        <v>228.13</v>
      </c>
      <c r="G1982">
        <v>9</v>
      </c>
      <c r="H1982">
        <f>Table1[[#This Row],[total_orders]]*Table1[[#This Row],[avg_order_value]]</f>
        <v>2053.17</v>
      </c>
      <c r="I1982">
        <v>223</v>
      </c>
      <c r="J1982">
        <v>0</v>
      </c>
      <c r="K1982" t="s">
        <v>16</v>
      </c>
      <c r="L1982">
        <v>23.4</v>
      </c>
      <c r="M1982" t="str">
        <f t="shared" si="121"/>
        <v>Medium</v>
      </c>
      <c r="N1982" s="1">
        <v>45735</v>
      </c>
      <c r="O1982" s="1" t="str">
        <f>IF(YEAR(Table1[[#This Row],[customer_since]])&gt;=2023, "New",IF(YEAR(Table1[[#This Row],[customer_since]])&gt;=2021, "Medium", "Long term"))</f>
        <v>New</v>
      </c>
      <c r="P1982">
        <v>14</v>
      </c>
      <c r="Q1982" t="str">
        <f t="shared" si="122"/>
        <v>Low</v>
      </c>
      <c r="R1982">
        <v>0.08</v>
      </c>
      <c r="S1982" t="str">
        <f t="shared" si="123"/>
        <v>Low</v>
      </c>
    </row>
    <row r="1983" spans="1:19" x14ac:dyDescent="0.35">
      <c r="A1983" t="s">
        <v>1479</v>
      </c>
      <c r="B1983">
        <v>79</v>
      </c>
      <c r="C1983" t="str">
        <f t="shared" si="120"/>
        <v>66-69</v>
      </c>
      <c r="D1983" t="s">
        <v>21</v>
      </c>
      <c r="E1983" t="s">
        <v>18</v>
      </c>
      <c r="F1983">
        <v>311.27</v>
      </c>
      <c r="G1983">
        <v>23</v>
      </c>
      <c r="H1983">
        <f>Table1[[#This Row],[total_orders]]*Table1[[#This Row],[avg_order_value]]</f>
        <v>7159.2099999999991</v>
      </c>
      <c r="I1983">
        <v>331</v>
      </c>
      <c r="J1983">
        <v>0</v>
      </c>
      <c r="K1983" t="s">
        <v>23</v>
      </c>
      <c r="L1983">
        <v>85.1</v>
      </c>
      <c r="M1983" t="str">
        <f t="shared" si="121"/>
        <v>High</v>
      </c>
      <c r="N1983" s="1">
        <v>44126</v>
      </c>
      <c r="O1983" s="1" t="str">
        <f>IF(YEAR(Table1[[#This Row],[customer_since]])&gt;=2023, "New",IF(YEAR(Table1[[#This Row],[customer_since]])&gt;=2021, "Medium", "Long term"))</f>
        <v>Long term</v>
      </c>
      <c r="P1983">
        <v>9</v>
      </c>
      <c r="Q1983" t="str">
        <f t="shared" si="122"/>
        <v>Low</v>
      </c>
      <c r="R1983">
        <v>0.41</v>
      </c>
      <c r="S1983" t="str">
        <f t="shared" si="123"/>
        <v>Medium</v>
      </c>
    </row>
    <row r="1984" spans="1:19" x14ac:dyDescent="0.35">
      <c r="A1984" t="s">
        <v>3630</v>
      </c>
      <c r="B1984">
        <v>47</v>
      </c>
      <c r="C1984" t="str">
        <f t="shared" si="120"/>
        <v>46-55</v>
      </c>
      <c r="D1984" t="s">
        <v>21</v>
      </c>
      <c r="E1984" t="s">
        <v>50</v>
      </c>
      <c r="F1984">
        <v>131.55000000000001</v>
      </c>
      <c r="G1984">
        <v>12</v>
      </c>
      <c r="H1984">
        <f>Table1[[#This Row],[total_orders]]*Table1[[#This Row],[avg_order_value]]</f>
        <v>1578.6000000000001</v>
      </c>
      <c r="I1984">
        <v>247</v>
      </c>
      <c r="J1984">
        <v>0</v>
      </c>
      <c r="K1984" t="s">
        <v>23</v>
      </c>
      <c r="L1984">
        <v>61.2</v>
      </c>
      <c r="M1984" t="str">
        <f t="shared" si="121"/>
        <v>High</v>
      </c>
      <c r="N1984" s="1">
        <v>44337</v>
      </c>
      <c r="O1984" s="1" t="str">
        <f>IF(YEAR(Table1[[#This Row],[customer_since]])&gt;=2023, "New",IF(YEAR(Table1[[#This Row],[customer_since]])&gt;=2021, "Medium", "Long term"))</f>
        <v>Medium</v>
      </c>
      <c r="P1984">
        <v>10</v>
      </c>
      <c r="Q1984" t="str">
        <f t="shared" si="122"/>
        <v>Low</v>
      </c>
      <c r="R1984">
        <v>0.11</v>
      </c>
      <c r="S1984" t="str">
        <f t="shared" si="123"/>
        <v>Low</v>
      </c>
    </row>
    <row r="1985" spans="1:19" x14ac:dyDescent="0.35">
      <c r="A1985" t="s">
        <v>944</v>
      </c>
      <c r="B1985">
        <v>39</v>
      </c>
      <c r="C1985" t="str">
        <f t="shared" si="120"/>
        <v>36-45</v>
      </c>
      <c r="D1985" t="s">
        <v>21</v>
      </c>
      <c r="E1985" t="s">
        <v>50</v>
      </c>
      <c r="F1985">
        <v>39.58</v>
      </c>
      <c r="G1985">
        <v>10</v>
      </c>
      <c r="H1985">
        <f>Table1[[#This Row],[total_orders]]*Table1[[#This Row],[avg_order_value]]</f>
        <v>395.79999999999995</v>
      </c>
      <c r="I1985">
        <v>190</v>
      </c>
      <c r="J1985">
        <v>0</v>
      </c>
      <c r="K1985" t="s">
        <v>29</v>
      </c>
      <c r="L1985">
        <v>82.1</v>
      </c>
      <c r="M1985" t="str">
        <f t="shared" si="121"/>
        <v>High</v>
      </c>
      <c r="N1985" s="1">
        <v>45051</v>
      </c>
      <c r="O1985" s="1" t="str">
        <f>IF(YEAR(Table1[[#This Row],[customer_since]])&gt;=2023, "New",IF(YEAR(Table1[[#This Row],[customer_since]])&gt;=2021, "Medium", "Long term"))</f>
        <v>New</v>
      </c>
      <c r="P1985">
        <v>71</v>
      </c>
      <c r="Q1985" t="str">
        <f t="shared" si="122"/>
        <v>High</v>
      </c>
      <c r="R1985">
        <v>0.2</v>
      </c>
      <c r="S1985" t="str">
        <f t="shared" si="123"/>
        <v>Low</v>
      </c>
    </row>
    <row r="1986" spans="1:19" x14ac:dyDescent="0.35">
      <c r="A1986" t="s">
        <v>3371</v>
      </c>
      <c r="B1986">
        <v>77</v>
      </c>
      <c r="C1986" t="str">
        <f t="shared" ref="C1986:C2049" si="124">IF(B1986&lt;=25,"18-25",IF(B1986&lt;=35,"26-35",IF(B1986&lt;=45,"36-45",IF(B1986&lt;=55,"46-55",IF(B1986&lt;=65,"55-65","66-69")))))</f>
        <v>66-69</v>
      </c>
      <c r="D1986" t="s">
        <v>14</v>
      </c>
      <c r="E1986" t="s">
        <v>50</v>
      </c>
      <c r="F1986">
        <v>260.25</v>
      </c>
      <c r="G1986">
        <v>4</v>
      </c>
      <c r="H1986">
        <f>Table1[[#This Row],[total_orders]]*Table1[[#This Row],[avg_order_value]]</f>
        <v>1041</v>
      </c>
      <c r="I1986">
        <v>103</v>
      </c>
      <c r="J1986">
        <v>0</v>
      </c>
      <c r="K1986" t="s">
        <v>40</v>
      </c>
      <c r="L1986">
        <v>80.900000000000006</v>
      </c>
      <c r="M1986" t="str">
        <f t="shared" ref="M1986:M2049" si="125">IF(L1986&lt;=20,"Low",IF(L1986&lt;=50,"Medium","High"))</f>
        <v>High</v>
      </c>
      <c r="N1986" s="1">
        <v>44935</v>
      </c>
      <c r="O1986" s="1" t="str">
        <f>IF(YEAR(Table1[[#This Row],[customer_since]])&gt;=2023, "New",IF(YEAR(Table1[[#This Row],[customer_since]])&gt;=2021, "Medium", "Long term"))</f>
        <v>New</v>
      </c>
      <c r="P1986">
        <v>12</v>
      </c>
      <c r="Q1986" t="str">
        <f t="shared" ref="Q1986:Q2049" si="126">IF(P1986&lt;=33,"Low",IF(P1986&lt;=66,"Medium","High"))</f>
        <v>Low</v>
      </c>
      <c r="R1986">
        <v>0.18</v>
      </c>
      <c r="S1986" t="str">
        <f t="shared" ref="S1986:S2049" si="127">IF(R1986&lt;=0.2,"Low",IF(R1986&lt;=0.5,"Medium","High"))</f>
        <v>Low</v>
      </c>
    </row>
    <row r="1987" spans="1:19" x14ac:dyDescent="0.35">
      <c r="A1987" t="s">
        <v>680</v>
      </c>
      <c r="B1987">
        <v>21</v>
      </c>
      <c r="C1987" t="str">
        <f t="shared" si="124"/>
        <v>18-25</v>
      </c>
      <c r="D1987" t="s">
        <v>14</v>
      </c>
      <c r="E1987" t="s">
        <v>37</v>
      </c>
      <c r="F1987">
        <v>49.71</v>
      </c>
      <c r="G1987">
        <v>11</v>
      </c>
      <c r="H1987">
        <f>Table1[[#This Row],[total_orders]]*Table1[[#This Row],[avg_order_value]]</f>
        <v>546.81000000000006</v>
      </c>
      <c r="I1987">
        <v>316</v>
      </c>
      <c r="J1987">
        <v>0</v>
      </c>
      <c r="K1987" t="s">
        <v>16</v>
      </c>
      <c r="L1987">
        <v>78</v>
      </c>
      <c r="M1987" t="str">
        <f t="shared" si="125"/>
        <v>High</v>
      </c>
      <c r="N1987" s="1">
        <v>45408</v>
      </c>
      <c r="O1987" s="1" t="str">
        <f>IF(YEAR(Table1[[#This Row],[customer_since]])&gt;=2023, "New",IF(YEAR(Table1[[#This Row],[customer_since]])&gt;=2021, "Medium", "Long term"))</f>
        <v>New</v>
      </c>
      <c r="P1987">
        <v>58</v>
      </c>
      <c r="Q1987" t="str">
        <f t="shared" si="126"/>
        <v>Medium</v>
      </c>
      <c r="R1987">
        <v>0.77</v>
      </c>
      <c r="S1987" t="str">
        <f t="shared" si="127"/>
        <v>High</v>
      </c>
    </row>
    <row r="1988" spans="1:19" x14ac:dyDescent="0.35">
      <c r="A1988" t="s">
        <v>3344</v>
      </c>
      <c r="B1988">
        <v>74</v>
      </c>
      <c r="C1988" t="str">
        <f t="shared" si="124"/>
        <v>66-69</v>
      </c>
      <c r="D1988" t="s">
        <v>21</v>
      </c>
      <c r="E1988" t="s">
        <v>35</v>
      </c>
      <c r="F1988">
        <v>27.72</v>
      </c>
      <c r="G1988">
        <v>5</v>
      </c>
      <c r="H1988">
        <f>Table1[[#This Row],[total_orders]]*Table1[[#This Row],[avg_order_value]]</f>
        <v>138.6</v>
      </c>
      <c r="I1988">
        <v>352</v>
      </c>
      <c r="J1988">
        <v>0</v>
      </c>
      <c r="K1988" t="s">
        <v>40</v>
      </c>
      <c r="L1988">
        <v>84.3</v>
      </c>
      <c r="M1988" t="str">
        <f t="shared" si="125"/>
        <v>High</v>
      </c>
      <c r="N1988" s="1">
        <v>44972</v>
      </c>
      <c r="O1988" s="1" t="str">
        <f>IF(YEAR(Table1[[#This Row],[customer_since]])&gt;=2023, "New",IF(YEAR(Table1[[#This Row],[customer_since]])&gt;=2021, "Medium", "Long term"))</f>
        <v>New</v>
      </c>
      <c r="P1988">
        <v>6</v>
      </c>
      <c r="Q1988" t="str">
        <f t="shared" si="126"/>
        <v>Low</v>
      </c>
      <c r="R1988">
        <v>0.27</v>
      </c>
      <c r="S1988" t="str">
        <f t="shared" si="127"/>
        <v>Medium</v>
      </c>
    </row>
    <row r="1989" spans="1:19" x14ac:dyDescent="0.35">
      <c r="A1989" t="s">
        <v>189</v>
      </c>
      <c r="B1989">
        <v>44</v>
      </c>
      <c r="C1989" t="str">
        <f t="shared" si="124"/>
        <v>36-45</v>
      </c>
      <c r="D1989" t="s">
        <v>21</v>
      </c>
      <c r="E1989" t="s">
        <v>18</v>
      </c>
      <c r="F1989">
        <v>124.35</v>
      </c>
      <c r="G1989">
        <v>10</v>
      </c>
      <c r="H1989">
        <f>Table1[[#This Row],[total_orders]]*Table1[[#This Row],[avg_order_value]]</f>
        <v>1243.5</v>
      </c>
      <c r="I1989">
        <v>325</v>
      </c>
      <c r="J1989">
        <v>0</v>
      </c>
      <c r="K1989" t="s">
        <v>19</v>
      </c>
      <c r="L1989">
        <v>86</v>
      </c>
      <c r="M1989" t="str">
        <f t="shared" si="125"/>
        <v>High</v>
      </c>
      <c r="N1989" s="1">
        <v>45553</v>
      </c>
      <c r="O1989" s="1" t="str">
        <f>IF(YEAR(Table1[[#This Row],[customer_since]])&gt;=2023, "New",IF(YEAR(Table1[[#This Row],[customer_since]])&gt;=2021, "Medium", "Long term"))</f>
        <v>New</v>
      </c>
      <c r="P1989">
        <v>13</v>
      </c>
      <c r="Q1989" t="str">
        <f t="shared" si="126"/>
        <v>Low</v>
      </c>
      <c r="R1989">
        <v>0.74</v>
      </c>
      <c r="S1989" t="str">
        <f t="shared" si="127"/>
        <v>High</v>
      </c>
    </row>
    <row r="1990" spans="1:19" x14ac:dyDescent="0.35">
      <c r="A1990" t="s">
        <v>2605</v>
      </c>
      <c r="B1990">
        <v>31</v>
      </c>
      <c r="C1990" t="str">
        <f t="shared" si="124"/>
        <v>26-35</v>
      </c>
      <c r="D1990" t="s">
        <v>14</v>
      </c>
      <c r="E1990" t="s">
        <v>18</v>
      </c>
      <c r="F1990">
        <v>121.41</v>
      </c>
      <c r="G1990">
        <v>12</v>
      </c>
      <c r="H1990">
        <f>Table1[[#This Row],[total_orders]]*Table1[[#This Row],[avg_order_value]]</f>
        <v>1456.92</v>
      </c>
      <c r="I1990">
        <v>198</v>
      </c>
      <c r="J1990">
        <v>0</v>
      </c>
      <c r="K1990" t="s">
        <v>29</v>
      </c>
      <c r="L1990">
        <v>87.1</v>
      </c>
      <c r="M1990" t="str">
        <f t="shared" si="125"/>
        <v>High</v>
      </c>
      <c r="N1990" s="1">
        <v>44830</v>
      </c>
      <c r="O1990" s="1" t="str">
        <f>IF(YEAR(Table1[[#This Row],[customer_since]])&gt;=2023, "New",IF(YEAR(Table1[[#This Row],[customer_since]])&gt;=2021, "Medium", "Long term"))</f>
        <v>Medium</v>
      </c>
      <c r="P1990">
        <v>9</v>
      </c>
      <c r="Q1990" t="str">
        <f t="shared" si="126"/>
        <v>Low</v>
      </c>
      <c r="R1990">
        <v>0.06</v>
      </c>
      <c r="S1990" t="str">
        <f t="shared" si="127"/>
        <v>Low</v>
      </c>
    </row>
    <row r="1991" spans="1:19" x14ac:dyDescent="0.35">
      <c r="A1991" t="s">
        <v>570</v>
      </c>
      <c r="B1991">
        <v>58</v>
      </c>
      <c r="C1991" t="str">
        <f t="shared" si="124"/>
        <v>55-65</v>
      </c>
      <c r="D1991" t="s">
        <v>14</v>
      </c>
      <c r="E1991" t="s">
        <v>50</v>
      </c>
      <c r="F1991">
        <v>63.29</v>
      </c>
      <c r="G1991">
        <v>8</v>
      </c>
      <c r="H1991">
        <f>Table1[[#This Row],[total_orders]]*Table1[[#This Row],[avg_order_value]]</f>
        <v>506.32</v>
      </c>
      <c r="I1991">
        <v>4</v>
      </c>
      <c r="J1991">
        <v>0</v>
      </c>
      <c r="K1991" t="s">
        <v>23</v>
      </c>
      <c r="L1991">
        <v>18.3</v>
      </c>
      <c r="M1991" t="str">
        <f t="shared" si="125"/>
        <v>Low</v>
      </c>
      <c r="N1991" s="1">
        <v>44518</v>
      </c>
      <c r="O1991" s="1" t="str">
        <f>IF(YEAR(Table1[[#This Row],[customer_since]])&gt;=2023, "New",IF(YEAR(Table1[[#This Row],[customer_since]])&gt;=2021, "Medium", "Long term"))</f>
        <v>Medium</v>
      </c>
      <c r="P1991">
        <v>84</v>
      </c>
      <c r="Q1991" t="str">
        <f t="shared" si="126"/>
        <v>High</v>
      </c>
      <c r="R1991">
        <v>0.75</v>
      </c>
      <c r="S1991" t="str">
        <f t="shared" si="127"/>
        <v>High</v>
      </c>
    </row>
    <row r="1992" spans="1:19" x14ac:dyDescent="0.35">
      <c r="A1992" t="s">
        <v>1913</v>
      </c>
      <c r="B1992">
        <v>19</v>
      </c>
      <c r="C1992" t="str">
        <f t="shared" si="124"/>
        <v>18-25</v>
      </c>
      <c r="D1992" t="s">
        <v>14</v>
      </c>
      <c r="E1992" t="s">
        <v>18</v>
      </c>
      <c r="F1992">
        <v>252.8</v>
      </c>
      <c r="G1992">
        <v>6</v>
      </c>
      <c r="H1992">
        <f>Table1[[#This Row],[total_orders]]*Table1[[#This Row],[avg_order_value]]</f>
        <v>1516.8000000000002</v>
      </c>
      <c r="I1992">
        <v>101</v>
      </c>
      <c r="J1992">
        <v>0</v>
      </c>
      <c r="K1992" t="s">
        <v>23</v>
      </c>
      <c r="L1992">
        <v>5.0999999999999996</v>
      </c>
      <c r="M1992" t="str">
        <f t="shared" si="125"/>
        <v>Low</v>
      </c>
      <c r="N1992" s="1">
        <v>44557</v>
      </c>
      <c r="O1992" s="1" t="str">
        <f>IF(YEAR(Table1[[#This Row],[customer_since]])&gt;=2023, "New",IF(YEAR(Table1[[#This Row],[customer_since]])&gt;=2021, "Medium", "Long term"))</f>
        <v>Medium</v>
      </c>
      <c r="P1992">
        <v>39</v>
      </c>
      <c r="Q1992" t="str">
        <f t="shared" si="126"/>
        <v>Medium</v>
      </c>
      <c r="R1992">
        <v>0.45</v>
      </c>
      <c r="S1992" t="str">
        <f t="shared" si="127"/>
        <v>Medium</v>
      </c>
    </row>
    <row r="1993" spans="1:19" x14ac:dyDescent="0.35">
      <c r="A1993" t="s">
        <v>3644</v>
      </c>
      <c r="B1993">
        <v>41</v>
      </c>
      <c r="C1993" t="str">
        <f t="shared" si="124"/>
        <v>36-45</v>
      </c>
      <c r="D1993" t="s">
        <v>21</v>
      </c>
      <c r="E1993" t="s">
        <v>22</v>
      </c>
      <c r="F1993">
        <v>146.58000000000001</v>
      </c>
      <c r="G1993">
        <v>9</v>
      </c>
      <c r="H1993">
        <f>Table1[[#This Row],[total_orders]]*Table1[[#This Row],[avg_order_value]]</f>
        <v>1319.22</v>
      </c>
      <c r="I1993">
        <v>190</v>
      </c>
      <c r="J1993">
        <v>0</v>
      </c>
      <c r="K1993" t="s">
        <v>29</v>
      </c>
      <c r="L1993">
        <v>3</v>
      </c>
      <c r="M1993" t="str">
        <f t="shared" si="125"/>
        <v>Low</v>
      </c>
      <c r="N1993" s="1">
        <v>45217</v>
      </c>
      <c r="O1993" s="1" t="str">
        <f>IF(YEAR(Table1[[#This Row],[customer_since]])&gt;=2023, "New",IF(YEAR(Table1[[#This Row],[customer_since]])&gt;=2021, "Medium", "Long term"))</f>
        <v>New</v>
      </c>
      <c r="P1993">
        <v>33</v>
      </c>
      <c r="Q1993" t="str">
        <f t="shared" si="126"/>
        <v>Low</v>
      </c>
      <c r="R1993">
        <v>0.26</v>
      </c>
      <c r="S1993" t="str">
        <f t="shared" si="127"/>
        <v>Medium</v>
      </c>
    </row>
    <row r="1994" spans="1:19" x14ac:dyDescent="0.35">
      <c r="A1994" t="s">
        <v>1443</v>
      </c>
      <c r="B1994">
        <v>68</v>
      </c>
      <c r="C1994" t="str">
        <f t="shared" si="124"/>
        <v>66-69</v>
      </c>
      <c r="D1994" t="s">
        <v>21</v>
      </c>
      <c r="E1994" t="s">
        <v>52</v>
      </c>
      <c r="F1994">
        <v>61.6</v>
      </c>
      <c r="G1994">
        <v>12</v>
      </c>
      <c r="H1994">
        <f>Table1[[#This Row],[total_orders]]*Table1[[#This Row],[avg_order_value]]</f>
        <v>739.2</v>
      </c>
      <c r="I1994">
        <v>10</v>
      </c>
      <c r="J1994">
        <v>0</v>
      </c>
      <c r="K1994" t="s">
        <v>23</v>
      </c>
      <c r="L1994">
        <v>1.5</v>
      </c>
      <c r="M1994" t="str">
        <f t="shared" si="125"/>
        <v>Low</v>
      </c>
      <c r="N1994" s="1">
        <v>45498</v>
      </c>
      <c r="O1994" s="1" t="str">
        <f>IF(YEAR(Table1[[#This Row],[customer_since]])&gt;=2023, "New",IF(YEAR(Table1[[#This Row],[customer_since]])&gt;=2021, "Medium", "Long term"))</f>
        <v>New</v>
      </c>
      <c r="P1994">
        <v>4</v>
      </c>
      <c r="Q1994" t="str">
        <f t="shared" si="126"/>
        <v>Low</v>
      </c>
      <c r="R1994">
        <v>0.15</v>
      </c>
      <c r="S1994" t="str">
        <f t="shared" si="127"/>
        <v>Low</v>
      </c>
    </row>
    <row r="1995" spans="1:19" x14ac:dyDescent="0.35">
      <c r="A1995" t="s">
        <v>1018</v>
      </c>
      <c r="B1995">
        <v>27</v>
      </c>
      <c r="C1995" t="str">
        <f t="shared" si="124"/>
        <v>26-35</v>
      </c>
      <c r="D1995" t="s">
        <v>21</v>
      </c>
      <c r="E1995" t="s">
        <v>28</v>
      </c>
      <c r="F1995">
        <v>121.17</v>
      </c>
      <c r="G1995">
        <v>11</v>
      </c>
      <c r="H1995">
        <f>Table1[[#This Row],[total_orders]]*Table1[[#This Row],[avg_order_value]]</f>
        <v>1332.8700000000001</v>
      </c>
      <c r="I1995">
        <v>9</v>
      </c>
      <c r="J1995">
        <v>0</v>
      </c>
      <c r="K1995" t="s">
        <v>23</v>
      </c>
      <c r="L1995">
        <v>24.8</v>
      </c>
      <c r="M1995" t="str">
        <f t="shared" si="125"/>
        <v>Medium</v>
      </c>
      <c r="N1995" s="1">
        <v>45599</v>
      </c>
      <c r="O1995" s="1" t="str">
        <f>IF(YEAR(Table1[[#This Row],[customer_since]])&gt;=2023, "New",IF(YEAR(Table1[[#This Row],[customer_since]])&gt;=2021, "Medium", "Long term"))</f>
        <v>New</v>
      </c>
      <c r="P1995">
        <v>11</v>
      </c>
      <c r="Q1995" t="str">
        <f t="shared" si="126"/>
        <v>Low</v>
      </c>
      <c r="R1995">
        <v>0.15</v>
      </c>
      <c r="S1995" t="str">
        <f t="shared" si="127"/>
        <v>Low</v>
      </c>
    </row>
    <row r="1996" spans="1:19" x14ac:dyDescent="0.35">
      <c r="A1996" t="s">
        <v>754</v>
      </c>
      <c r="B1996">
        <v>43</v>
      </c>
      <c r="C1996" t="str">
        <f t="shared" si="124"/>
        <v>36-45</v>
      </c>
      <c r="D1996" t="s">
        <v>21</v>
      </c>
      <c r="E1996" t="s">
        <v>22</v>
      </c>
      <c r="F1996">
        <v>88.93</v>
      </c>
      <c r="G1996">
        <v>9</v>
      </c>
      <c r="H1996">
        <f>Table1[[#This Row],[total_orders]]*Table1[[#This Row],[avg_order_value]]</f>
        <v>800.37000000000012</v>
      </c>
      <c r="I1996">
        <v>184</v>
      </c>
      <c r="J1996">
        <v>0</v>
      </c>
      <c r="K1996" t="s">
        <v>40</v>
      </c>
      <c r="L1996">
        <v>49.2</v>
      </c>
      <c r="M1996" t="str">
        <f t="shared" si="125"/>
        <v>Medium</v>
      </c>
      <c r="N1996" s="1">
        <v>45625</v>
      </c>
      <c r="O1996" s="1" t="str">
        <f>IF(YEAR(Table1[[#This Row],[customer_since]])&gt;=2023, "New",IF(YEAR(Table1[[#This Row],[customer_since]])&gt;=2021, "Medium", "Long term"))</f>
        <v>New</v>
      </c>
      <c r="P1996">
        <v>97</v>
      </c>
      <c r="Q1996" t="str">
        <f t="shared" si="126"/>
        <v>High</v>
      </c>
      <c r="R1996">
        <v>0.28000000000000003</v>
      </c>
      <c r="S1996" t="str">
        <f t="shared" si="127"/>
        <v>Medium</v>
      </c>
    </row>
    <row r="1997" spans="1:19" x14ac:dyDescent="0.35">
      <c r="A1997" t="s">
        <v>1316</v>
      </c>
      <c r="B1997">
        <v>77</v>
      </c>
      <c r="C1997" t="str">
        <f t="shared" si="124"/>
        <v>66-69</v>
      </c>
      <c r="D1997" t="s">
        <v>14</v>
      </c>
      <c r="E1997" t="s">
        <v>18</v>
      </c>
      <c r="F1997">
        <v>18.03</v>
      </c>
      <c r="G1997">
        <v>13</v>
      </c>
      <c r="H1997">
        <f>Table1[[#This Row],[total_orders]]*Table1[[#This Row],[avg_order_value]]</f>
        <v>234.39000000000001</v>
      </c>
      <c r="I1997">
        <v>190</v>
      </c>
      <c r="J1997">
        <v>0</v>
      </c>
      <c r="K1997" t="s">
        <v>23</v>
      </c>
      <c r="L1997">
        <v>15.5</v>
      </c>
      <c r="M1997" t="str">
        <f t="shared" si="125"/>
        <v>Low</v>
      </c>
      <c r="N1997" s="1">
        <v>44933</v>
      </c>
      <c r="O1997" s="1" t="str">
        <f>IF(YEAR(Table1[[#This Row],[customer_since]])&gt;=2023, "New",IF(YEAR(Table1[[#This Row],[customer_since]])&gt;=2021, "Medium", "Long term"))</f>
        <v>New</v>
      </c>
      <c r="P1997">
        <v>8</v>
      </c>
      <c r="Q1997" t="str">
        <f t="shared" si="126"/>
        <v>Low</v>
      </c>
      <c r="R1997">
        <v>0.6</v>
      </c>
      <c r="S1997" t="str">
        <f t="shared" si="127"/>
        <v>High</v>
      </c>
    </row>
    <row r="1998" spans="1:19" x14ac:dyDescent="0.35">
      <c r="A1998" t="s">
        <v>938</v>
      </c>
      <c r="B1998">
        <v>43</v>
      </c>
      <c r="C1998" t="str">
        <f t="shared" si="124"/>
        <v>36-45</v>
      </c>
      <c r="D1998" t="s">
        <v>14</v>
      </c>
      <c r="E1998" t="s">
        <v>28</v>
      </c>
      <c r="F1998">
        <v>99.21</v>
      </c>
      <c r="G1998">
        <v>12</v>
      </c>
      <c r="H1998">
        <f>Table1[[#This Row],[total_orders]]*Table1[[#This Row],[avg_order_value]]</f>
        <v>1190.52</v>
      </c>
      <c r="I1998">
        <v>264</v>
      </c>
      <c r="J1998">
        <v>0</v>
      </c>
      <c r="K1998" t="s">
        <v>29</v>
      </c>
      <c r="L1998">
        <v>43.4</v>
      </c>
      <c r="M1998" t="str">
        <f t="shared" si="125"/>
        <v>Medium</v>
      </c>
      <c r="N1998" s="1">
        <v>44056</v>
      </c>
      <c r="O1998" s="1" t="str">
        <f>IF(YEAR(Table1[[#This Row],[customer_since]])&gt;=2023, "New",IF(YEAR(Table1[[#This Row],[customer_since]])&gt;=2021, "Medium", "Long term"))</f>
        <v>Long term</v>
      </c>
      <c r="P1998">
        <v>48</v>
      </c>
      <c r="Q1998" t="str">
        <f t="shared" si="126"/>
        <v>Medium</v>
      </c>
      <c r="R1998">
        <v>0.76</v>
      </c>
      <c r="S1998" t="str">
        <f t="shared" si="127"/>
        <v>High</v>
      </c>
    </row>
    <row r="1999" spans="1:19" x14ac:dyDescent="0.35">
      <c r="A1999" t="s">
        <v>2071</v>
      </c>
      <c r="B1999">
        <v>73</v>
      </c>
      <c r="C1999" t="str">
        <f t="shared" si="124"/>
        <v>66-69</v>
      </c>
      <c r="D1999" t="s">
        <v>14</v>
      </c>
      <c r="E1999" t="s">
        <v>15</v>
      </c>
      <c r="F1999">
        <v>202.15</v>
      </c>
      <c r="G1999">
        <v>9</v>
      </c>
      <c r="H1999">
        <f>Table1[[#This Row],[total_orders]]*Table1[[#This Row],[avg_order_value]]</f>
        <v>1819.3500000000001</v>
      </c>
      <c r="I1999">
        <v>79</v>
      </c>
      <c r="J1999">
        <v>0</v>
      </c>
      <c r="K1999" t="s">
        <v>16</v>
      </c>
      <c r="L1999">
        <v>94.1</v>
      </c>
      <c r="M1999" t="str">
        <f t="shared" si="125"/>
        <v>High</v>
      </c>
      <c r="N1999" s="1">
        <v>45062</v>
      </c>
      <c r="O1999" s="1" t="str">
        <f>IF(YEAR(Table1[[#This Row],[customer_since]])&gt;=2023, "New",IF(YEAR(Table1[[#This Row],[customer_since]])&gt;=2021, "Medium", "Long term"))</f>
        <v>New</v>
      </c>
      <c r="P1999">
        <v>21</v>
      </c>
      <c r="Q1999" t="str">
        <f t="shared" si="126"/>
        <v>Low</v>
      </c>
      <c r="R1999">
        <v>0.22</v>
      </c>
      <c r="S1999" t="str">
        <f t="shared" si="127"/>
        <v>Medium</v>
      </c>
    </row>
    <row r="2000" spans="1:19" x14ac:dyDescent="0.35">
      <c r="A2000" t="s">
        <v>2899</v>
      </c>
      <c r="B2000">
        <v>49</v>
      </c>
      <c r="C2000" t="str">
        <f t="shared" si="124"/>
        <v>46-55</v>
      </c>
      <c r="D2000" t="s">
        <v>25</v>
      </c>
      <c r="E2000" t="s">
        <v>28</v>
      </c>
      <c r="F2000">
        <v>82.41</v>
      </c>
      <c r="G2000">
        <v>11</v>
      </c>
      <c r="H2000">
        <f>Table1[[#This Row],[total_orders]]*Table1[[#This Row],[avg_order_value]]</f>
        <v>906.51</v>
      </c>
      <c r="I2000">
        <v>349</v>
      </c>
      <c r="J2000">
        <v>0</v>
      </c>
      <c r="K2000" t="s">
        <v>40</v>
      </c>
      <c r="L2000">
        <v>41.9</v>
      </c>
      <c r="M2000" t="str">
        <f t="shared" si="125"/>
        <v>Medium</v>
      </c>
      <c r="N2000" s="1">
        <v>45731</v>
      </c>
      <c r="O2000" s="1" t="str">
        <f>IF(YEAR(Table1[[#This Row],[customer_since]])&gt;=2023, "New",IF(YEAR(Table1[[#This Row],[customer_since]])&gt;=2021, "Medium", "Long term"))</f>
        <v>New</v>
      </c>
      <c r="P2000">
        <v>34</v>
      </c>
      <c r="Q2000" t="str">
        <f t="shared" si="126"/>
        <v>Medium</v>
      </c>
      <c r="R2000">
        <v>0.15</v>
      </c>
      <c r="S2000" t="str">
        <f t="shared" si="127"/>
        <v>Low</v>
      </c>
    </row>
    <row r="2001" spans="1:19" x14ac:dyDescent="0.35">
      <c r="A2001" t="s">
        <v>2468</v>
      </c>
      <c r="B2001">
        <v>34</v>
      </c>
      <c r="C2001" t="str">
        <f t="shared" si="124"/>
        <v>26-35</v>
      </c>
      <c r="D2001" t="s">
        <v>21</v>
      </c>
      <c r="E2001" t="s">
        <v>37</v>
      </c>
      <c r="F2001">
        <v>22.87</v>
      </c>
      <c r="G2001">
        <v>7</v>
      </c>
      <c r="H2001">
        <f>Table1[[#This Row],[total_orders]]*Table1[[#This Row],[avg_order_value]]</f>
        <v>160.09</v>
      </c>
      <c r="I2001">
        <v>315</v>
      </c>
      <c r="J2001">
        <v>0</v>
      </c>
      <c r="K2001" t="s">
        <v>29</v>
      </c>
      <c r="L2001">
        <v>5.4</v>
      </c>
      <c r="M2001" t="str">
        <f t="shared" si="125"/>
        <v>Low</v>
      </c>
      <c r="N2001" s="1">
        <v>44864</v>
      </c>
      <c r="O2001" s="1" t="str">
        <f>IF(YEAR(Table1[[#This Row],[customer_since]])&gt;=2023, "New",IF(YEAR(Table1[[#This Row],[customer_since]])&gt;=2021, "Medium", "Long term"))</f>
        <v>Medium</v>
      </c>
      <c r="P2001">
        <v>6</v>
      </c>
      <c r="Q2001" t="str">
        <f t="shared" si="126"/>
        <v>Low</v>
      </c>
      <c r="R2001">
        <v>0.19</v>
      </c>
      <c r="S2001" t="str">
        <f t="shared" si="127"/>
        <v>Low</v>
      </c>
    </row>
    <row r="2002" spans="1:19" x14ac:dyDescent="0.35">
      <c r="A2002" t="s">
        <v>2468</v>
      </c>
      <c r="B2002">
        <v>57</v>
      </c>
      <c r="C2002" t="str">
        <f t="shared" si="124"/>
        <v>55-65</v>
      </c>
      <c r="D2002" t="s">
        <v>25</v>
      </c>
      <c r="E2002" t="s">
        <v>52</v>
      </c>
      <c r="F2002">
        <v>14.79</v>
      </c>
      <c r="G2002">
        <v>5</v>
      </c>
      <c r="H2002">
        <f>Table1[[#This Row],[total_orders]]*Table1[[#This Row],[avg_order_value]]</f>
        <v>73.949999999999989</v>
      </c>
      <c r="I2002">
        <v>82</v>
      </c>
      <c r="J2002">
        <v>0</v>
      </c>
      <c r="K2002" t="s">
        <v>23</v>
      </c>
      <c r="L2002">
        <v>14.3</v>
      </c>
      <c r="M2002" t="str">
        <f t="shared" si="125"/>
        <v>Low</v>
      </c>
      <c r="N2002" s="1">
        <v>45138</v>
      </c>
      <c r="O2002" s="1" t="str">
        <f>IF(YEAR(Table1[[#This Row],[customer_since]])&gt;=2023, "New",IF(YEAR(Table1[[#This Row],[customer_since]])&gt;=2021, "Medium", "Long term"))</f>
        <v>New</v>
      </c>
      <c r="P2002">
        <v>53</v>
      </c>
      <c r="Q2002" t="str">
        <f t="shared" si="126"/>
        <v>Medium</v>
      </c>
      <c r="R2002">
        <v>0.14000000000000001</v>
      </c>
      <c r="S2002" t="str">
        <f t="shared" si="127"/>
        <v>Low</v>
      </c>
    </row>
    <row r="2003" spans="1:19" x14ac:dyDescent="0.35">
      <c r="A2003" t="s">
        <v>1322</v>
      </c>
      <c r="B2003">
        <v>31</v>
      </c>
      <c r="C2003" t="str">
        <f t="shared" si="124"/>
        <v>26-35</v>
      </c>
      <c r="D2003" t="s">
        <v>21</v>
      </c>
      <c r="E2003" t="s">
        <v>22</v>
      </c>
      <c r="F2003">
        <v>172.89</v>
      </c>
      <c r="G2003">
        <v>8</v>
      </c>
      <c r="H2003">
        <f>Table1[[#This Row],[total_orders]]*Table1[[#This Row],[avg_order_value]]</f>
        <v>1383.12</v>
      </c>
      <c r="I2003">
        <v>140</v>
      </c>
      <c r="J2003">
        <v>0</v>
      </c>
      <c r="K2003" t="s">
        <v>23</v>
      </c>
      <c r="L2003">
        <v>69.7</v>
      </c>
      <c r="M2003" t="str">
        <f t="shared" si="125"/>
        <v>High</v>
      </c>
      <c r="N2003" s="1">
        <v>45418</v>
      </c>
      <c r="O2003" s="1" t="str">
        <f>IF(YEAR(Table1[[#This Row],[customer_since]])&gt;=2023, "New",IF(YEAR(Table1[[#This Row],[customer_since]])&gt;=2021, "Medium", "Long term"))</f>
        <v>New</v>
      </c>
      <c r="P2003">
        <v>28</v>
      </c>
      <c r="Q2003" t="str">
        <f t="shared" si="126"/>
        <v>Low</v>
      </c>
      <c r="R2003">
        <v>0.28000000000000003</v>
      </c>
      <c r="S2003" t="str">
        <f t="shared" si="127"/>
        <v>Medium</v>
      </c>
    </row>
    <row r="2004" spans="1:19" x14ac:dyDescent="0.35">
      <c r="A2004" t="s">
        <v>1322</v>
      </c>
      <c r="B2004">
        <v>46</v>
      </c>
      <c r="C2004" t="str">
        <f t="shared" si="124"/>
        <v>46-55</v>
      </c>
      <c r="D2004" t="s">
        <v>21</v>
      </c>
      <c r="E2004" t="s">
        <v>50</v>
      </c>
      <c r="F2004">
        <v>139.13999999999999</v>
      </c>
      <c r="G2004">
        <v>15</v>
      </c>
      <c r="H2004">
        <f>Table1[[#This Row],[total_orders]]*Table1[[#This Row],[avg_order_value]]</f>
        <v>2087.1</v>
      </c>
      <c r="I2004">
        <v>66</v>
      </c>
      <c r="J2004">
        <v>0</v>
      </c>
      <c r="K2004" t="s">
        <v>40</v>
      </c>
      <c r="L2004">
        <v>42.4</v>
      </c>
      <c r="M2004" t="str">
        <f t="shared" si="125"/>
        <v>Medium</v>
      </c>
      <c r="N2004" s="1">
        <v>44466</v>
      </c>
      <c r="O2004" s="1" t="str">
        <f>IF(YEAR(Table1[[#This Row],[customer_since]])&gt;=2023, "New",IF(YEAR(Table1[[#This Row],[customer_since]])&gt;=2021, "Medium", "Long term"))</f>
        <v>Medium</v>
      </c>
      <c r="P2004">
        <v>59</v>
      </c>
      <c r="Q2004" t="str">
        <f t="shared" si="126"/>
        <v>Medium</v>
      </c>
      <c r="R2004">
        <v>7.0000000000000007E-2</v>
      </c>
      <c r="S2004" t="str">
        <f t="shared" si="127"/>
        <v>Low</v>
      </c>
    </row>
    <row r="2005" spans="1:19" x14ac:dyDescent="0.35">
      <c r="A2005" t="s">
        <v>1322</v>
      </c>
      <c r="B2005">
        <v>70</v>
      </c>
      <c r="C2005" t="str">
        <f t="shared" si="124"/>
        <v>66-69</v>
      </c>
      <c r="D2005" t="s">
        <v>21</v>
      </c>
      <c r="E2005" t="s">
        <v>52</v>
      </c>
      <c r="F2005">
        <v>76.08</v>
      </c>
      <c r="G2005">
        <v>9</v>
      </c>
      <c r="H2005">
        <f>Table1[[#This Row],[total_orders]]*Table1[[#This Row],[avg_order_value]]</f>
        <v>684.72</v>
      </c>
      <c r="I2005">
        <v>61</v>
      </c>
      <c r="J2005">
        <v>0</v>
      </c>
      <c r="K2005" t="s">
        <v>16</v>
      </c>
      <c r="L2005">
        <v>63.1</v>
      </c>
      <c r="M2005" t="str">
        <f t="shared" si="125"/>
        <v>High</v>
      </c>
      <c r="N2005" s="1">
        <v>44508</v>
      </c>
      <c r="O2005" s="1" t="str">
        <f>IF(YEAR(Table1[[#This Row],[customer_since]])&gt;=2023, "New",IF(YEAR(Table1[[#This Row],[customer_since]])&gt;=2021, "Medium", "Long term"))</f>
        <v>Medium</v>
      </c>
      <c r="P2005">
        <v>44</v>
      </c>
      <c r="Q2005" t="str">
        <f t="shared" si="126"/>
        <v>Medium</v>
      </c>
      <c r="R2005">
        <v>0.49</v>
      </c>
      <c r="S2005" t="str">
        <f t="shared" si="127"/>
        <v>Medium</v>
      </c>
    </row>
    <row r="2006" spans="1:19" x14ac:dyDescent="0.35">
      <c r="A2006" t="s">
        <v>2996</v>
      </c>
      <c r="B2006">
        <v>51</v>
      </c>
      <c r="C2006" t="str">
        <f t="shared" si="124"/>
        <v>46-55</v>
      </c>
      <c r="D2006" t="s">
        <v>21</v>
      </c>
      <c r="E2006" t="s">
        <v>37</v>
      </c>
      <c r="F2006">
        <v>122.47</v>
      </c>
      <c r="G2006">
        <v>7</v>
      </c>
      <c r="H2006">
        <f>Table1[[#This Row],[total_orders]]*Table1[[#This Row],[avg_order_value]]</f>
        <v>857.29</v>
      </c>
      <c r="I2006">
        <v>180</v>
      </c>
      <c r="J2006">
        <v>0</v>
      </c>
      <c r="K2006" t="s">
        <v>19</v>
      </c>
      <c r="L2006">
        <v>15.4</v>
      </c>
      <c r="M2006" t="str">
        <f t="shared" si="125"/>
        <v>Low</v>
      </c>
      <c r="N2006" s="1">
        <v>45766</v>
      </c>
      <c r="O2006" s="1" t="str">
        <f>IF(YEAR(Table1[[#This Row],[customer_since]])&gt;=2023, "New",IF(YEAR(Table1[[#This Row],[customer_since]])&gt;=2021, "Medium", "Long term"))</f>
        <v>New</v>
      </c>
      <c r="P2006">
        <v>66</v>
      </c>
      <c r="Q2006" t="str">
        <f t="shared" si="126"/>
        <v>Medium</v>
      </c>
      <c r="R2006">
        <v>0.21</v>
      </c>
      <c r="S2006" t="str">
        <f t="shared" si="127"/>
        <v>Medium</v>
      </c>
    </row>
    <row r="2007" spans="1:19" x14ac:dyDescent="0.35">
      <c r="A2007" t="s">
        <v>3637</v>
      </c>
      <c r="B2007">
        <v>59</v>
      </c>
      <c r="C2007" t="str">
        <f t="shared" si="124"/>
        <v>55-65</v>
      </c>
      <c r="D2007" t="s">
        <v>21</v>
      </c>
      <c r="E2007" t="s">
        <v>18</v>
      </c>
      <c r="F2007">
        <v>70.28</v>
      </c>
      <c r="G2007">
        <v>5</v>
      </c>
      <c r="H2007">
        <f>Table1[[#This Row],[total_orders]]*Table1[[#This Row],[avg_order_value]]</f>
        <v>351.4</v>
      </c>
      <c r="I2007">
        <v>70</v>
      </c>
      <c r="J2007">
        <v>0</v>
      </c>
      <c r="K2007" t="s">
        <v>23</v>
      </c>
      <c r="L2007">
        <v>33.200000000000003</v>
      </c>
      <c r="M2007" t="str">
        <f t="shared" si="125"/>
        <v>Medium</v>
      </c>
      <c r="N2007" s="1">
        <v>44621</v>
      </c>
      <c r="O2007" s="1" t="str">
        <f>IF(YEAR(Table1[[#This Row],[customer_since]])&gt;=2023, "New",IF(YEAR(Table1[[#This Row],[customer_since]])&gt;=2021, "Medium", "Long term"))</f>
        <v>Medium</v>
      </c>
      <c r="P2007">
        <v>64</v>
      </c>
      <c r="Q2007" t="str">
        <f t="shared" si="126"/>
        <v>Medium</v>
      </c>
      <c r="R2007">
        <v>0.35</v>
      </c>
      <c r="S2007" t="str">
        <f t="shared" si="127"/>
        <v>Medium</v>
      </c>
    </row>
    <row r="2008" spans="1:19" x14ac:dyDescent="0.35">
      <c r="A2008" t="s">
        <v>2604</v>
      </c>
      <c r="B2008">
        <v>22</v>
      </c>
      <c r="C2008" t="str">
        <f t="shared" si="124"/>
        <v>18-25</v>
      </c>
      <c r="D2008" t="s">
        <v>14</v>
      </c>
      <c r="E2008" t="s">
        <v>22</v>
      </c>
      <c r="F2008">
        <v>203.87</v>
      </c>
      <c r="G2008">
        <v>5</v>
      </c>
      <c r="H2008">
        <f>Table1[[#This Row],[total_orders]]*Table1[[#This Row],[avg_order_value]]</f>
        <v>1019.35</v>
      </c>
      <c r="I2008">
        <v>309</v>
      </c>
      <c r="J2008">
        <v>0</v>
      </c>
      <c r="K2008" t="s">
        <v>19</v>
      </c>
      <c r="L2008">
        <v>91.9</v>
      </c>
      <c r="M2008" t="str">
        <f t="shared" si="125"/>
        <v>High</v>
      </c>
      <c r="N2008" s="1">
        <v>45051</v>
      </c>
      <c r="O2008" s="1" t="str">
        <f>IF(YEAR(Table1[[#This Row],[customer_since]])&gt;=2023, "New",IF(YEAR(Table1[[#This Row],[customer_since]])&gt;=2021, "Medium", "Long term"))</f>
        <v>New</v>
      </c>
      <c r="P2008">
        <v>80</v>
      </c>
      <c r="Q2008" t="str">
        <f t="shared" si="126"/>
        <v>High</v>
      </c>
      <c r="R2008">
        <v>0.21</v>
      </c>
      <c r="S2008" t="str">
        <f t="shared" si="127"/>
        <v>Medium</v>
      </c>
    </row>
    <row r="2009" spans="1:19" x14ac:dyDescent="0.35">
      <c r="A2009" t="s">
        <v>3667</v>
      </c>
      <c r="B2009">
        <v>71</v>
      </c>
      <c r="C2009" t="str">
        <f t="shared" si="124"/>
        <v>66-69</v>
      </c>
      <c r="D2009" t="s">
        <v>14</v>
      </c>
      <c r="E2009" t="s">
        <v>18</v>
      </c>
      <c r="F2009">
        <v>133.35</v>
      </c>
      <c r="G2009">
        <v>15</v>
      </c>
      <c r="H2009">
        <f>Table1[[#This Row],[total_orders]]*Table1[[#This Row],[avg_order_value]]</f>
        <v>2000.25</v>
      </c>
      <c r="I2009">
        <v>115</v>
      </c>
      <c r="J2009">
        <v>0</v>
      </c>
      <c r="K2009" t="s">
        <v>29</v>
      </c>
      <c r="L2009">
        <v>78.900000000000006</v>
      </c>
      <c r="M2009" t="str">
        <f t="shared" si="125"/>
        <v>High</v>
      </c>
      <c r="N2009" s="1">
        <v>44658</v>
      </c>
      <c r="O2009" s="1" t="str">
        <f>IF(YEAR(Table1[[#This Row],[customer_since]])&gt;=2023, "New",IF(YEAR(Table1[[#This Row],[customer_since]])&gt;=2021, "Medium", "Long term"))</f>
        <v>Medium</v>
      </c>
      <c r="P2009">
        <v>10</v>
      </c>
      <c r="Q2009" t="str">
        <f t="shared" si="126"/>
        <v>Low</v>
      </c>
      <c r="R2009">
        <v>0.14000000000000001</v>
      </c>
      <c r="S2009" t="str">
        <f t="shared" si="127"/>
        <v>Low</v>
      </c>
    </row>
    <row r="2010" spans="1:19" x14ac:dyDescent="0.35">
      <c r="A2010" t="s">
        <v>165</v>
      </c>
      <c r="B2010">
        <v>76</v>
      </c>
      <c r="C2010" t="str">
        <f t="shared" si="124"/>
        <v>66-69</v>
      </c>
      <c r="D2010" t="s">
        <v>14</v>
      </c>
      <c r="E2010" t="s">
        <v>18</v>
      </c>
      <c r="F2010">
        <v>52.2</v>
      </c>
      <c r="G2010">
        <v>11</v>
      </c>
      <c r="H2010">
        <f>Table1[[#This Row],[total_orders]]*Table1[[#This Row],[avg_order_value]]</f>
        <v>574.20000000000005</v>
      </c>
      <c r="I2010">
        <v>108</v>
      </c>
      <c r="J2010">
        <v>0</v>
      </c>
      <c r="K2010" t="s">
        <v>23</v>
      </c>
      <c r="L2010">
        <v>19.3</v>
      </c>
      <c r="M2010" t="str">
        <f t="shared" si="125"/>
        <v>Low</v>
      </c>
      <c r="N2010" s="1">
        <v>45440</v>
      </c>
      <c r="O2010" s="1" t="str">
        <f>IF(YEAR(Table1[[#This Row],[customer_since]])&gt;=2023, "New",IF(YEAR(Table1[[#This Row],[customer_since]])&gt;=2021, "Medium", "Long term"))</f>
        <v>New</v>
      </c>
      <c r="P2010">
        <v>86</v>
      </c>
      <c r="Q2010" t="str">
        <f t="shared" si="126"/>
        <v>High</v>
      </c>
      <c r="R2010">
        <v>0.31</v>
      </c>
      <c r="S2010" t="str">
        <f t="shared" si="127"/>
        <v>Medium</v>
      </c>
    </row>
    <row r="2011" spans="1:19" x14ac:dyDescent="0.35">
      <c r="A2011" t="s">
        <v>165</v>
      </c>
      <c r="B2011">
        <v>31</v>
      </c>
      <c r="C2011" t="str">
        <f t="shared" si="124"/>
        <v>26-35</v>
      </c>
      <c r="D2011" t="s">
        <v>14</v>
      </c>
      <c r="E2011" t="s">
        <v>35</v>
      </c>
      <c r="F2011">
        <v>200.53</v>
      </c>
      <c r="G2011">
        <v>8</v>
      </c>
      <c r="H2011">
        <f>Table1[[#This Row],[total_orders]]*Table1[[#This Row],[avg_order_value]]</f>
        <v>1604.24</v>
      </c>
      <c r="I2011">
        <v>38</v>
      </c>
      <c r="J2011">
        <v>0</v>
      </c>
      <c r="K2011" t="s">
        <v>23</v>
      </c>
      <c r="L2011">
        <v>16.7</v>
      </c>
      <c r="M2011" t="str">
        <f t="shared" si="125"/>
        <v>Low</v>
      </c>
      <c r="N2011" s="1">
        <v>44260</v>
      </c>
      <c r="O2011" s="1" t="str">
        <f>IF(YEAR(Table1[[#This Row],[customer_since]])&gt;=2023, "New",IF(YEAR(Table1[[#This Row],[customer_since]])&gt;=2021, "Medium", "Long term"))</f>
        <v>Medium</v>
      </c>
      <c r="P2011">
        <v>75</v>
      </c>
      <c r="Q2011" t="str">
        <f t="shared" si="126"/>
        <v>High</v>
      </c>
      <c r="R2011">
        <v>0.31</v>
      </c>
      <c r="S2011" t="str">
        <f t="shared" si="127"/>
        <v>Medium</v>
      </c>
    </row>
    <row r="2012" spans="1:19" x14ac:dyDescent="0.35">
      <c r="A2012" t="s">
        <v>2209</v>
      </c>
      <c r="B2012">
        <v>60</v>
      </c>
      <c r="C2012" t="str">
        <f t="shared" si="124"/>
        <v>55-65</v>
      </c>
      <c r="D2012" t="s">
        <v>14</v>
      </c>
      <c r="E2012" t="s">
        <v>50</v>
      </c>
      <c r="F2012">
        <v>41.74</v>
      </c>
      <c r="G2012">
        <v>11</v>
      </c>
      <c r="H2012">
        <f>Table1[[#This Row],[total_orders]]*Table1[[#This Row],[avg_order_value]]</f>
        <v>459.14000000000004</v>
      </c>
      <c r="I2012">
        <v>213</v>
      </c>
      <c r="J2012">
        <v>0</v>
      </c>
      <c r="K2012" t="s">
        <v>40</v>
      </c>
      <c r="L2012">
        <v>0</v>
      </c>
      <c r="M2012" t="str">
        <f t="shared" si="125"/>
        <v>Low</v>
      </c>
      <c r="N2012" s="1">
        <v>44801</v>
      </c>
      <c r="O2012" s="1" t="str">
        <f>IF(YEAR(Table1[[#This Row],[customer_since]])&gt;=2023, "New",IF(YEAR(Table1[[#This Row],[customer_since]])&gt;=2021, "Medium", "Long term"))</f>
        <v>Medium</v>
      </c>
      <c r="P2012">
        <v>20</v>
      </c>
      <c r="Q2012" t="str">
        <f t="shared" si="126"/>
        <v>Low</v>
      </c>
      <c r="R2012">
        <v>0.34</v>
      </c>
      <c r="S2012" t="str">
        <f t="shared" si="127"/>
        <v>Medium</v>
      </c>
    </row>
    <row r="2013" spans="1:19" x14ac:dyDescent="0.35">
      <c r="A2013" t="s">
        <v>1059</v>
      </c>
      <c r="B2013">
        <v>45</v>
      </c>
      <c r="C2013" t="str">
        <f t="shared" si="124"/>
        <v>36-45</v>
      </c>
      <c r="D2013" t="s">
        <v>21</v>
      </c>
      <c r="E2013" t="s">
        <v>44</v>
      </c>
      <c r="F2013">
        <v>103.26</v>
      </c>
      <c r="G2013">
        <v>10</v>
      </c>
      <c r="H2013">
        <f>Table1[[#This Row],[total_orders]]*Table1[[#This Row],[avg_order_value]]</f>
        <v>1032.6000000000001</v>
      </c>
      <c r="I2013">
        <v>315</v>
      </c>
      <c r="J2013">
        <v>0</v>
      </c>
      <c r="K2013" t="s">
        <v>23</v>
      </c>
      <c r="L2013">
        <v>63.6</v>
      </c>
      <c r="M2013" t="str">
        <f t="shared" si="125"/>
        <v>High</v>
      </c>
      <c r="N2013" s="1">
        <v>45266</v>
      </c>
      <c r="O2013" s="1" t="str">
        <f>IF(YEAR(Table1[[#This Row],[customer_since]])&gt;=2023, "New",IF(YEAR(Table1[[#This Row],[customer_since]])&gt;=2021, "Medium", "Long term"))</f>
        <v>New</v>
      </c>
      <c r="P2013">
        <v>20</v>
      </c>
      <c r="Q2013" t="str">
        <f t="shared" si="126"/>
        <v>Low</v>
      </c>
      <c r="R2013">
        <v>0.4</v>
      </c>
      <c r="S2013" t="str">
        <f t="shared" si="127"/>
        <v>Medium</v>
      </c>
    </row>
    <row r="2014" spans="1:19" x14ac:dyDescent="0.35">
      <c r="A2014" t="s">
        <v>1059</v>
      </c>
      <c r="B2014">
        <v>50</v>
      </c>
      <c r="C2014" t="str">
        <f t="shared" si="124"/>
        <v>46-55</v>
      </c>
      <c r="D2014" t="s">
        <v>21</v>
      </c>
      <c r="E2014" t="s">
        <v>50</v>
      </c>
      <c r="F2014">
        <v>67.88</v>
      </c>
      <c r="G2014">
        <v>15</v>
      </c>
      <c r="H2014">
        <f>Table1[[#This Row],[total_orders]]*Table1[[#This Row],[avg_order_value]]</f>
        <v>1018.1999999999999</v>
      </c>
      <c r="I2014">
        <v>339</v>
      </c>
      <c r="J2014">
        <v>0</v>
      </c>
      <c r="K2014" t="s">
        <v>29</v>
      </c>
      <c r="L2014">
        <v>11.4</v>
      </c>
      <c r="M2014" t="str">
        <f t="shared" si="125"/>
        <v>Low</v>
      </c>
      <c r="N2014" s="1">
        <v>45799</v>
      </c>
      <c r="O2014" s="1" t="str">
        <f>IF(YEAR(Table1[[#This Row],[customer_since]])&gt;=2023, "New",IF(YEAR(Table1[[#This Row],[customer_since]])&gt;=2021, "Medium", "Long term"))</f>
        <v>New</v>
      </c>
      <c r="P2014">
        <v>50</v>
      </c>
      <c r="Q2014" t="str">
        <f t="shared" si="126"/>
        <v>Medium</v>
      </c>
      <c r="R2014">
        <v>0.44</v>
      </c>
      <c r="S2014" t="str">
        <f t="shared" si="127"/>
        <v>Medium</v>
      </c>
    </row>
    <row r="2015" spans="1:19" x14ac:dyDescent="0.35">
      <c r="A2015" t="s">
        <v>1059</v>
      </c>
      <c r="B2015">
        <v>48</v>
      </c>
      <c r="C2015" t="str">
        <f t="shared" si="124"/>
        <v>46-55</v>
      </c>
      <c r="D2015" t="s">
        <v>21</v>
      </c>
      <c r="E2015" t="s">
        <v>37</v>
      </c>
      <c r="F2015">
        <v>205.75</v>
      </c>
      <c r="G2015">
        <v>13</v>
      </c>
      <c r="H2015">
        <f>Table1[[#This Row],[total_orders]]*Table1[[#This Row],[avg_order_value]]</f>
        <v>2674.75</v>
      </c>
      <c r="I2015">
        <v>194</v>
      </c>
      <c r="J2015">
        <v>0</v>
      </c>
      <c r="K2015" t="s">
        <v>29</v>
      </c>
      <c r="L2015">
        <v>83.7</v>
      </c>
      <c r="M2015" t="str">
        <f t="shared" si="125"/>
        <v>High</v>
      </c>
      <c r="N2015" s="1">
        <v>45777</v>
      </c>
      <c r="O2015" s="1" t="str">
        <f>IF(YEAR(Table1[[#This Row],[customer_since]])&gt;=2023, "New",IF(YEAR(Table1[[#This Row],[customer_since]])&gt;=2021, "Medium", "Long term"))</f>
        <v>New</v>
      </c>
      <c r="P2015">
        <v>18</v>
      </c>
      <c r="Q2015" t="str">
        <f t="shared" si="126"/>
        <v>Low</v>
      </c>
      <c r="R2015">
        <v>0.28999999999999998</v>
      </c>
      <c r="S2015" t="str">
        <f t="shared" si="127"/>
        <v>Medium</v>
      </c>
    </row>
    <row r="2016" spans="1:19" x14ac:dyDescent="0.35">
      <c r="A2016" t="s">
        <v>2337</v>
      </c>
      <c r="B2016">
        <v>19</v>
      </c>
      <c r="C2016" t="str">
        <f t="shared" si="124"/>
        <v>18-25</v>
      </c>
      <c r="D2016" t="s">
        <v>14</v>
      </c>
      <c r="E2016" t="s">
        <v>44</v>
      </c>
      <c r="F2016">
        <v>77</v>
      </c>
      <c r="G2016">
        <v>10</v>
      </c>
      <c r="H2016">
        <f>Table1[[#This Row],[total_orders]]*Table1[[#This Row],[avg_order_value]]</f>
        <v>770</v>
      </c>
      <c r="I2016">
        <v>196</v>
      </c>
      <c r="J2016">
        <v>0</v>
      </c>
      <c r="K2016" t="s">
        <v>19</v>
      </c>
      <c r="L2016">
        <v>80.8</v>
      </c>
      <c r="M2016" t="str">
        <f t="shared" si="125"/>
        <v>High</v>
      </c>
      <c r="N2016" s="1">
        <v>45040</v>
      </c>
      <c r="O2016" s="1" t="str">
        <f>IF(YEAR(Table1[[#This Row],[customer_since]])&gt;=2023, "New",IF(YEAR(Table1[[#This Row],[customer_since]])&gt;=2021, "Medium", "Long term"))</f>
        <v>New</v>
      </c>
      <c r="P2016">
        <v>36</v>
      </c>
      <c r="Q2016" t="str">
        <f t="shared" si="126"/>
        <v>Medium</v>
      </c>
      <c r="R2016">
        <v>0.25</v>
      </c>
      <c r="S2016" t="str">
        <f t="shared" si="127"/>
        <v>Medium</v>
      </c>
    </row>
    <row r="2017" spans="1:19" x14ac:dyDescent="0.35">
      <c r="A2017" t="s">
        <v>2337</v>
      </c>
      <c r="B2017">
        <v>79</v>
      </c>
      <c r="C2017" t="str">
        <f t="shared" si="124"/>
        <v>66-69</v>
      </c>
      <c r="D2017" t="s">
        <v>14</v>
      </c>
      <c r="E2017" t="s">
        <v>28</v>
      </c>
      <c r="F2017">
        <v>147.16</v>
      </c>
      <c r="G2017">
        <v>13</v>
      </c>
      <c r="H2017">
        <f>Table1[[#This Row],[total_orders]]*Table1[[#This Row],[avg_order_value]]</f>
        <v>1913.08</v>
      </c>
      <c r="I2017">
        <v>284</v>
      </c>
      <c r="J2017">
        <v>0</v>
      </c>
      <c r="K2017" t="s">
        <v>29</v>
      </c>
      <c r="L2017">
        <v>11</v>
      </c>
      <c r="M2017" t="str">
        <f t="shared" si="125"/>
        <v>Low</v>
      </c>
      <c r="N2017" s="1">
        <v>45450</v>
      </c>
      <c r="O2017" s="1" t="str">
        <f>IF(YEAR(Table1[[#This Row],[customer_since]])&gt;=2023, "New",IF(YEAR(Table1[[#This Row],[customer_since]])&gt;=2021, "Medium", "Long term"))</f>
        <v>New</v>
      </c>
      <c r="P2017">
        <v>94</v>
      </c>
      <c r="Q2017" t="str">
        <f t="shared" si="126"/>
        <v>High</v>
      </c>
      <c r="R2017">
        <v>0.17</v>
      </c>
      <c r="S2017" t="str">
        <f t="shared" si="127"/>
        <v>Low</v>
      </c>
    </row>
    <row r="2018" spans="1:19" x14ac:dyDescent="0.35">
      <c r="A2018" t="s">
        <v>1786</v>
      </c>
      <c r="B2018">
        <v>27</v>
      </c>
      <c r="C2018" t="str">
        <f t="shared" si="124"/>
        <v>26-35</v>
      </c>
      <c r="D2018" t="s">
        <v>14</v>
      </c>
      <c r="E2018" t="s">
        <v>26</v>
      </c>
      <c r="G2018">
        <v>10</v>
      </c>
      <c r="H2018">
        <f>Table1[[#This Row],[total_orders]]*Table1[[#This Row],[avg_order_value]]</f>
        <v>0</v>
      </c>
      <c r="I2018">
        <v>42</v>
      </c>
      <c r="J2018">
        <v>0</v>
      </c>
      <c r="K2018" t="s">
        <v>29</v>
      </c>
      <c r="L2018">
        <v>89</v>
      </c>
      <c r="M2018" t="str">
        <f t="shared" si="125"/>
        <v>High</v>
      </c>
      <c r="N2018" s="1">
        <v>45737</v>
      </c>
      <c r="O2018" s="1" t="str">
        <f>IF(YEAR(Table1[[#This Row],[customer_since]])&gt;=2023, "New",IF(YEAR(Table1[[#This Row],[customer_since]])&gt;=2021, "Medium", "Long term"))</f>
        <v>New</v>
      </c>
      <c r="P2018">
        <v>2</v>
      </c>
      <c r="Q2018" t="str">
        <f t="shared" si="126"/>
        <v>Low</v>
      </c>
      <c r="R2018">
        <v>0.3</v>
      </c>
      <c r="S2018" t="str">
        <f t="shared" si="127"/>
        <v>Medium</v>
      </c>
    </row>
    <row r="2019" spans="1:19" x14ac:dyDescent="0.35">
      <c r="A2019" t="s">
        <v>1332</v>
      </c>
      <c r="B2019">
        <v>48</v>
      </c>
      <c r="C2019" t="str">
        <f t="shared" si="124"/>
        <v>46-55</v>
      </c>
      <c r="D2019" t="s">
        <v>14</v>
      </c>
      <c r="E2019" t="s">
        <v>37</v>
      </c>
      <c r="F2019">
        <v>32.35</v>
      </c>
      <c r="G2019">
        <v>5</v>
      </c>
      <c r="H2019">
        <f>Table1[[#This Row],[total_orders]]*Table1[[#This Row],[avg_order_value]]</f>
        <v>161.75</v>
      </c>
      <c r="I2019">
        <v>324</v>
      </c>
      <c r="J2019">
        <v>0</v>
      </c>
      <c r="K2019" t="s">
        <v>29</v>
      </c>
      <c r="L2019">
        <v>60.5</v>
      </c>
      <c r="M2019" t="str">
        <f t="shared" si="125"/>
        <v>High</v>
      </c>
      <c r="N2019" s="1">
        <v>45637</v>
      </c>
      <c r="O2019" s="1" t="str">
        <f>IF(YEAR(Table1[[#This Row],[customer_since]])&gt;=2023, "New",IF(YEAR(Table1[[#This Row],[customer_since]])&gt;=2021, "Medium", "Long term"))</f>
        <v>New</v>
      </c>
      <c r="P2019">
        <v>48</v>
      </c>
      <c r="Q2019" t="str">
        <f t="shared" si="126"/>
        <v>Medium</v>
      </c>
      <c r="R2019">
        <v>0.1</v>
      </c>
      <c r="S2019" t="str">
        <f t="shared" si="127"/>
        <v>Low</v>
      </c>
    </row>
    <row r="2020" spans="1:19" x14ac:dyDescent="0.35">
      <c r="A2020" t="s">
        <v>501</v>
      </c>
      <c r="B2020">
        <v>24</v>
      </c>
      <c r="C2020" t="str">
        <f t="shared" si="124"/>
        <v>18-25</v>
      </c>
      <c r="D2020" t="s">
        <v>21</v>
      </c>
      <c r="E2020" t="s">
        <v>28</v>
      </c>
      <c r="F2020">
        <v>29.51</v>
      </c>
      <c r="G2020">
        <v>12</v>
      </c>
      <c r="H2020">
        <f>Table1[[#This Row],[total_orders]]*Table1[[#This Row],[avg_order_value]]</f>
        <v>354.12</v>
      </c>
      <c r="I2020">
        <v>337</v>
      </c>
      <c r="J2020">
        <v>0</v>
      </c>
      <c r="K2020" t="s">
        <v>16</v>
      </c>
      <c r="L2020">
        <v>16.2</v>
      </c>
      <c r="M2020" t="str">
        <f t="shared" si="125"/>
        <v>Low</v>
      </c>
      <c r="N2020" s="1">
        <v>45769</v>
      </c>
      <c r="O2020" s="1" t="str">
        <f>IF(YEAR(Table1[[#This Row],[customer_since]])&gt;=2023, "New",IF(YEAR(Table1[[#This Row],[customer_since]])&gt;=2021, "Medium", "Long term"))</f>
        <v>New</v>
      </c>
      <c r="P2020">
        <v>44</v>
      </c>
      <c r="Q2020" t="str">
        <f t="shared" si="126"/>
        <v>Medium</v>
      </c>
      <c r="R2020">
        <v>0.25</v>
      </c>
      <c r="S2020" t="str">
        <f t="shared" si="127"/>
        <v>Medium</v>
      </c>
    </row>
    <row r="2021" spans="1:19" x14ac:dyDescent="0.35">
      <c r="A2021" t="s">
        <v>501</v>
      </c>
      <c r="B2021">
        <v>65</v>
      </c>
      <c r="C2021" t="str">
        <f t="shared" si="124"/>
        <v>55-65</v>
      </c>
      <c r="D2021" t="s">
        <v>14</v>
      </c>
      <c r="E2021" t="s">
        <v>26</v>
      </c>
      <c r="F2021">
        <v>196</v>
      </c>
      <c r="G2021">
        <v>12</v>
      </c>
      <c r="H2021">
        <f>Table1[[#This Row],[total_orders]]*Table1[[#This Row],[avg_order_value]]</f>
        <v>2352</v>
      </c>
      <c r="I2021">
        <v>310</v>
      </c>
      <c r="J2021">
        <v>0</v>
      </c>
      <c r="K2021" t="s">
        <v>19</v>
      </c>
      <c r="L2021">
        <v>47.7</v>
      </c>
      <c r="M2021" t="str">
        <f t="shared" si="125"/>
        <v>Medium</v>
      </c>
      <c r="N2021" s="1">
        <v>44196</v>
      </c>
      <c r="O2021" s="1" t="str">
        <f>IF(YEAR(Table1[[#This Row],[customer_since]])&gt;=2023, "New",IF(YEAR(Table1[[#This Row],[customer_since]])&gt;=2021, "Medium", "Long term"))</f>
        <v>Long term</v>
      </c>
      <c r="P2021">
        <v>68</v>
      </c>
      <c r="Q2021" t="str">
        <f t="shared" si="126"/>
        <v>High</v>
      </c>
      <c r="R2021">
        <v>0.31</v>
      </c>
      <c r="S2021" t="str">
        <f t="shared" si="127"/>
        <v>Medium</v>
      </c>
    </row>
    <row r="2022" spans="1:19" x14ac:dyDescent="0.35">
      <c r="A2022" t="s">
        <v>2376</v>
      </c>
      <c r="B2022">
        <v>23</v>
      </c>
      <c r="C2022" t="str">
        <f t="shared" si="124"/>
        <v>18-25</v>
      </c>
      <c r="D2022" t="s">
        <v>25</v>
      </c>
      <c r="E2022" t="s">
        <v>18</v>
      </c>
      <c r="F2022">
        <v>21.28</v>
      </c>
      <c r="G2022">
        <v>8</v>
      </c>
      <c r="H2022">
        <f>Table1[[#This Row],[total_orders]]*Table1[[#This Row],[avg_order_value]]</f>
        <v>170.24</v>
      </c>
      <c r="I2022">
        <v>5</v>
      </c>
      <c r="J2022">
        <v>0</v>
      </c>
      <c r="K2022" t="s">
        <v>16</v>
      </c>
      <c r="L2022">
        <v>92.1</v>
      </c>
      <c r="M2022" t="str">
        <f t="shared" si="125"/>
        <v>High</v>
      </c>
      <c r="N2022" s="1">
        <v>45759</v>
      </c>
      <c r="O2022" s="1" t="str">
        <f>IF(YEAR(Table1[[#This Row],[customer_since]])&gt;=2023, "New",IF(YEAR(Table1[[#This Row],[customer_since]])&gt;=2021, "Medium", "Long term"))</f>
        <v>New</v>
      </c>
      <c r="P2022">
        <v>41</v>
      </c>
      <c r="Q2022" t="str">
        <f t="shared" si="126"/>
        <v>Medium</v>
      </c>
      <c r="R2022">
        <v>0.32</v>
      </c>
      <c r="S2022" t="str">
        <f t="shared" si="127"/>
        <v>Medium</v>
      </c>
    </row>
    <row r="2023" spans="1:19" x14ac:dyDescent="0.35">
      <c r="A2023" t="s">
        <v>2376</v>
      </c>
      <c r="B2023">
        <v>32</v>
      </c>
      <c r="C2023" t="str">
        <f t="shared" si="124"/>
        <v>26-35</v>
      </c>
      <c r="D2023" t="s">
        <v>21</v>
      </c>
      <c r="E2023" t="s">
        <v>22</v>
      </c>
      <c r="F2023">
        <v>70.69</v>
      </c>
      <c r="G2023">
        <v>9</v>
      </c>
      <c r="H2023">
        <f>Table1[[#This Row],[total_orders]]*Table1[[#This Row],[avg_order_value]]</f>
        <v>636.21</v>
      </c>
      <c r="I2023">
        <v>61</v>
      </c>
      <c r="J2023">
        <v>0</v>
      </c>
      <c r="K2023" t="s">
        <v>16</v>
      </c>
      <c r="L2023">
        <v>96.5</v>
      </c>
      <c r="M2023" t="str">
        <f t="shared" si="125"/>
        <v>High</v>
      </c>
      <c r="N2023" s="1">
        <v>45579</v>
      </c>
      <c r="O2023" s="1" t="str">
        <f>IF(YEAR(Table1[[#This Row],[customer_since]])&gt;=2023, "New",IF(YEAR(Table1[[#This Row],[customer_since]])&gt;=2021, "Medium", "Long term"))</f>
        <v>New</v>
      </c>
      <c r="P2023">
        <v>61</v>
      </c>
      <c r="Q2023" t="str">
        <f t="shared" si="126"/>
        <v>Medium</v>
      </c>
      <c r="R2023">
        <v>0.38</v>
      </c>
      <c r="S2023" t="str">
        <f t="shared" si="127"/>
        <v>Medium</v>
      </c>
    </row>
    <row r="2024" spans="1:19" x14ac:dyDescent="0.35">
      <c r="A2024" t="s">
        <v>1408</v>
      </c>
      <c r="B2024">
        <v>24</v>
      </c>
      <c r="C2024" t="str">
        <f t="shared" si="124"/>
        <v>18-25</v>
      </c>
      <c r="D2024" t="s">
        <v>21</v>
      </c>
      <c r="E2024" t="s">
        <v>44</v>
      </c>
      <c r="F2024">
        <v>100.82</v>
      </c>
      <c r="G2024">
        <v>13</v>
      </c>
      <c r="H2024">
        <f>Table1[[#This Row],[total_orders]]*Table1[[#This Row],[avg_order_value]]</f>
        <v>1310.6599999999999</v>
      </c>
      <c r="I2024">
        <v>87</v>
      </c>
      <c r="J2024">
        <v>0</v>
      </c>
      <c r="K2024" t="s">
        <v>16</v>
      </c>
      <c r="L2024">
        <v>85.2</v>
      </c>
      <c r="M2024" t="str">
        <f t="shared" si="125"/>
        <v>High</v>
      </c>
      <c r="N2024" s="1">
        <v>45148</v>
      </c>
      <c r="O2024" s="1" t="str">
        <f>IF(YEAR(Table1[[#This Row],[customer_since]])&gt;=2023, "New",IF(YEAR(Table1[[#This Row],[customer_since]])&gt;=2021, "Medium", "Long term"))</f>
        <v>New</v>
      </c>
      <c r="P2024">
        <v>50</v>
      </c>
      <c r="Q2024" t="str">
        <f t="shared" si="126"/>
        <v>Medium</v>
      </c>
      <c r="R2024">
        <v>0.19</v>
      </c>
      <c r="S2024" t="str">
        <f t="shared" si="127"/>
        <v>Low</v>
      </c>
    </row>
    <row r="2025" spans="1:19" x14ac:dyDescent="0.35">
      <c r="A2025" t="s">
        <v>1408</v>
      </c>
      <c r="B2025">
        <v>38</v>
      </c>
      <c r="C2025" t="str">
        <f t="shared" si="124"/>
        <v>36-45</v>
      </c>
      <c r="D2025" t="s">
        <v>25</v>
      </c>
      <c r="E2025" t="s">
        <v>28</v>
      </c>
      <c r="F2025">
        <v>48.18</v>
      </c>
      <c r="G2025">
        <v>10</v>
      </c>
      <c r="H2025">
        <f>Table1[[#This Row],[total_orders]]*Table1[[#This Row],[avg_order_value]]</f>
        <v>481.8</v>
      </c>
      <c r="I2025">
        <v>73</v>
      </c>
      <c r="J2025">
        <v>0</v>
      </c>
      <c r="K2025" t="s">
        <v>23</v>
      </c>
      <c r="L2025">
        <v>7.7</v>
      </c>
      <c r="M2025" t="str">
        <f t="shared" si="125"/>
        <v>Low</v>
      </c>
      <c r="N2025" s="1">
        <v>45460</v>
      </c>
      <c r="O2025" s="1" t="str">
        <f>IF(YEAR(Table1[[#This Row],[customer_since]])&gt;=2023, "New",IF(YEAR(Table1[[#This Row],[customer_since]])&gt;=2021, "Medium", "Long term"))</f>
        <v>New</v>
      </c>
      <c r="P2025">
        <v>59</v>
      </c>
      <c r="Q2025" t="str">
        <f t="shared" si="126"/>
        <v>Medium</v>
      </c>
      <c r="R2025">
        <v>0.53</v>
      </c>
      <c r="S2025" t="str">
        <f t="shared" si="127"/>
        <v>High</v>
      </c>
    </row>
    <row r="2026" spans="1:19" x14ac:dyDescent="0.35">
      <c r="A2026" t="s">
        <v>1105</v>
      </c>
      <c r="B2026">
        <v>65</v>
      </c>
      <c r="C2026" t="str">
        <f t="shared" si="124"/>
        <v>55-65</v>
      </c>
      <c r="D2026" t="s">
        <v>14</v>
      </c>
      <c r="E2026" t="s">
        <v>15</v>
      </c>
      <c r="F2026">
        <v>74.87</v>
      </c>
      <c r="G2026">
        <v>15</v>
      </c>
      <c r="H2026">
        <f>Table1[[#This Row],[total_orders]]*Table1[[#This Row],[avg_order_value]]</f>
        <v>1123.0500000000002</v>
      </c>
      <c r="I2026">
        <v>192</v>
      </c>
      <c r="J2026">
        <v>0</v>
      </c>
      <c r="K2026" t="s">
        <v>23</v>
      </c>
      <c r="L2026">
        <v>86.5</v>
      </c>
      <c r="M2026" t="str">
        <f t="shared" si="125"/>
        <v>High</v>
      </c>
      <c r="N2026" s="1">
        <v>44629</v>
      </c>
      <c r="O2026" s="1" t="str">
        <f>IF(YEAR(Table1[[#This Row],[customer_since]])&gt;=2023, "New",IF(YEAR(Table1[[#This Row],[customer_since]])&gt;=2021, "Medium", "Long term"))</f>
        <v>Medium</v>
      </c>
      <c r="P2026">
        <v>71</v>
      </c>
      <c r="Q2026" t="str">
        <f t="shared" si="126"/>
        <v>High</v>
      </c>
      <c r="R2026">
        <v>0.15</v>
      </c>
      <c r="S2026" t="str">
        <f t="shared" si="127"/>
        <v>Low</v>
      </c>
    </row>
    <row r="2027" spans="1:19" x14ac:dyDescent="0.35">
      <c r="A2027" t="s">
        <v>2872</v>
      </c>
      <c r="B2027">
        <v>59</v>
      </c>
      <c r="C2027" t="str">
        <f t="shared" si="124"/>
        <v>55-65</v>
      </c>
      <c r="D2027" t="s">
        <v>14</v>
      </c>
      <c r="E2027" t="s">
        <v>44</v>
      </c>
      <c r="F2027">
        <v>89.32</v>
      </c>
      <c r="G2027">
        <v>9</v>
      </c>
      <c r="H2027">
        <f>Table1[[#This Row],[total_orders]]*Table1[[#This Row],[avg_order_value]]</f>
        <v>803.87999999999988</v>
      </c>
      <c r="I2027">
        <v>190</v>
      </c>
      <c r="J2027">
        <v>1</v>
      </c>
      <c r="K2027" t="s">
        <v>19</v>
      </c>
      <c r="L2027">
        <v>42.8</v>
      </c>
      <c r="M2027" t="str">
        <f t="shared" si="125"/>
        <v>Medium</v>
      </c>
      <c r="N2027" s="1">
        <v>44092</v>
      </c>
      <c r="O2027" s="1" t="str">
        <f>IF(YEAR(Table1[[#This Row],[customer_since]])&gt;=2023, "New",IF(YEAR(Table1[[#This Row],[customer_since]])&gt;=2021, "Medium", "Long term"))</f>
        <v>Long term</v>
      </c>
      <c r="P2027">
        <v>58</v>
      </c>
      <c r="Q2027" t="str">
        <f t="shared" si="126"/>
        <v>Medium</v>
      </c>
      <c r="R2027">
        <v>0.33</v>
      </c>
      <c r="S2027" t="str">
        <f t="shared" si="127"/>
        <v>Medium</v>
      </c>
    </row>
    <row r="2028" spans="1:19" x14ac:dyDescent="0.35">
      <c r="A2028" t="s">
        <v>2588</v>
      </c>
      <c r="B2028">
        <v>31</v>
      </c>
      <c r="C2028" t="str">
        <f t="shared" si="124"/>
        <v>26-35</v>
      </c>
      <c r="D2028" t="s">
        <v>25</v>
      </c>
      <c r="E2028" t="s">
        <v>37</v>
      </c>
      <c r="F2028">
        <v>60.36</v>
      </c>
      <c r="G2028">
        <v>5</v>
      </c>
      <c r="H2028">
        <f>Table1[[#This Row],[total_orders]]*Table1[[#This Row],[avg_order_value]]</f>
        <v>301.8</v>
      </c>
      <c r="I2028">
        <v>331</v>
      </c>
      <c r="J2028">
        <v>0</v>
      </c>
      <c r="K2028" t="s">
        <v>19</v>
      </c>
      <c r="L2028">
        <v>88.2</v>
      </c>
      <c r="M2028" t="str">
        <f t="shared" si="125"/>
        <v>High</v>
      </c>
      <c r="N2028" s="1">
        <v>44388</v>
      </c>
      <c r="O2028" s="1" t="str">
        <f>IF(YEAR(Table1[[#This Row],[customer_since]])&gt;=2023, "New",IF(YEAR(Table1[[#This Row],[customer_since]])&gt;=2021, "Medium", "Long term"))</f>
        <v>Medium</v>
      </c>
      <c r="P2028">
        <v>17</v>
      </c>
      <c r="Q2028" t="str">
        <f t="shared" si="126"/>
        <v>Low</v>
      </c>
      <c r="R2028">
        <v>0.63</v>
      </c>
      <c r="S2028" t="str">
        <f t="shared" si="127"/>
        <v>High</v>
      </c>
    </row>
    <row r="2029" spans="1:19" x14ac:dyDescent="0.35">
      <c r="A2029" t="s">
        <v>720</v>
      </c>
      <c r="B2029">
        <v>66</v>
      </c>
      <c r="C2029" t="str">
        <f t="shared" si="124"/>
        <v>66-69</v>
      </c>
      <c r="D2029" t="s">
        <v>21</v>
      </c>
      <c r="E2029" t="s">
        <v>22</v>
      </c>
      <c r="F2029">
        <v>45.94</v>
      </c>
      <c r="G2029">
        <v>10</v>
      </c>
      <c r="H2029">
        <f>Table1[[#This Row],[total_orders]]*Table1[[#This Row],[avg_order_value]]</f>
        <v>459.4</v>
      </c>
      <c r="I2029">
        <v>167</v>
      </c>
      <c r="J2029">
        <v>0</v>
      </c>
      <c r="K2029" t="s">
        <v>40</v>
      </c>
      <c r="L2029">
        <v>21.8</v>
      </c>
      <c r="M2029" t="str">
        <f t="shared" si="125"/>
        <v>Medium</v>
      </c>
      <c r="N2029" s="1">
        <v>44221</v>
      </c>
      <c r="O2029" s="1" t="str">
        <f>IF(YEAR(Table1[[#This Row],[customer_since]])&gt;=2023, "New",IF(YEAR(Table1[[#This Row],[customer_since]])&gt;=2021, "Medium", "Long term"))</f>
        <v>Medium</v>
      </c>
      <c r="P2029">
        <v>24</v>
      </c>
      <c r="Q2029" t="str">
        <f t="shared" si="126"/>
        <v>Low</v>
      </c>
      <c r="R2029">
        <v>0.27</v>
      </c>
      <c r="S2029" t="str">
        <f t="shared" si="127"/>
        <v>Medium</v>
      </c>
    </row>
    <row r="2030" spans="1:19" x14ac:dyDescent="0.35">
      <c r="A2030" t="s">
        <v>720</v>
      </c>
      <c r="B2030">
        <v>76</v>
      </c>
      <c r="C2030" t="str">
        <f t="shared" si="124"/>
        <v>66-69</v>
      </c>
      <c r="D2030" t="s">
        <v>14</v>
      </c>
      <c r="E2030" t="s">
        <v>15</v>
      </c>
      <c r="F2030">
        <v>102.36</v>
      </c>
      <c r="G2030">
        <v>9</v>
      </c>
      <c r="H2030">
        <f>Table1[[#This Row],[total_orders]]*Table1[[#This Row],[avg_order_value]]</f>
        <v>921.24</v>
      </c>
      <c r="I2030">
        <v>55</v>
      </c>
      <c r="J2030">
        <v>0</v>
      </c>
      <c r="K2030" t="s">
        <v>19</v>
      </c>
      <c r="L2030">
        <v>80.8</v>
      </c>
      <c r="M2030" t="str">
        <f t="shared" si="125"/>
        <v>High</v>
      </c>
      <c r="N2030" s="1">
        <v>45577</v>
      </c>
      <c r="O2030" s="1" t="str">
        <f>IF(YEAR(Table1[[#This Row],[customer_since]])&gt;=2023, "New",IF(YEAR(Table1[[#This Row],[customer_since]])&gt;=2021, "Medium", "Long term"))</f>
        <v>New</v>
      </c>
      <c r="P2030">
        <v>46</v>
      </c>
      <c r="Q2030" t="str">
        <f t="shared" si="126"/>
        <v>Medium</v>
      </c>
      <c r="R2030">
        <v>0.27</v>
      </c>
      <c r="S2030" t="str">
        <f t="shared" si="127"/>
        <v>Medium</v>
      </c>
    </row>
    <row r="2031" spans="1:19" x14ac:dyDescent="0.35">
      <c r="A2031" t="s">
        <v>720</v>
      </c>
      <c r="B2031">
        <v>61</v>
      </c>
      <c r="C2031" t="str">
        <f t="shared" si="124"/>
        <v>55-65</v>
      </c>
      <c r="D2031" t="s">
        <v>21</v>
      </c>
      <c r="E2031" t="s">
        <v>26</v>
      </c>
      <c r="F2031">
        <v>81.39</v>
      </c>
      <c r="G2031">
        <v>7</v>
      </c>
      <c r="H2031">
        <f>Table1[[#This Row],[total_orders]]*Table1[[#This Row],[avg_order_value]]</f>
        <v>569.73</v>
      </c>
      <c r="I2031">
        <v>344</v>
      </c>
      <c r="J2031">
        <v>0</v>
      </c>
      <c r="K2031" t="s">
        <v>40</v>
      </c>
      <c r="L2031">
        <v>16.899999999999999</v>
      </c>
      <c r="M2031" t="str">
        <f t="shared" si="125"/>
        <v>Low</v>
      </c>
      <c r="N2031" s="1">
        <v>44340</v>
      </c>
      <c r="O2031" s="1" t="str">
        <f>IF(YEAR(Table1[[#This Row],[customer_since]])&gt;=2023, "New",IF(YEAR(Table1[[#This Row],[customer_since]])&gt;=2021, "Medium", "Long term"))</f>
        <v>Medium</v>
      </c>
      <c r="P2031">
        <v>14</v>
      </c>
      <c r="Q2031" t="str">
        <f t="shared" si="126"/>
        <v>Low</v>
      </c>
      <c r="R2031">
        <v>0.31</v>
      </c>
      <c r="S2031" t="str">
        <f t="shared" si="127"/>
        <v>Medium</v>
      </c>
    </row>
    <row r="2032" spans="1:19" x14ac:dyDescent="0.35">
      <c r="A2032" t="s">
        <v>2951</v>
      </c>
      <c r="B2032">
        <v>26</v>
      </c>
      <c r="C2032" t="str">
        <f t="shared" si="124"/>
        <v>26-35</v>
      </c>
      <c r="D2032" t="s">
        <v>21</v>
      </c>
      <c r="E2032" t="s">
        <v>18</v>
      </c>
      <c r="F2032">
        <v>171.2</v>
      </c>
      <c r="G2032">
        <v>10</v>
      </c>
      <c r="H2032">
        <f>Table1[[#This Row],[total_orders]]*Table1[[#This Row],[avg_order_value]]</f>
        <v>1712</v>
      </c>
      <c r="I2032">
        <v>42</v>
      </c>
      <c r="J2032">
        <v>0</v>
      </c>
      <c r="K2032" t="s">
        <v>23</v>
      </c>
      <c r="L2032">
        <v>49.8</v>
      </c>
      <c r="M2032" t="str">
        <f t="shared" si="125"/>
        <v>Medium</v>
      </c>
      <c r="N2032" s="1">
        <v>45223</v>
      </c>
      <c r="O2032" s="1" t="str">
        <f>IF(YEAR(Table1[[#This Row],[customer_since]])&gt;=2023, "New",IF(YEAR(Table1[[#This Row],[customer_since]])&gt;=2021, "Medium", "Long term"))</f>
        <v>New</v>
      </c>
      <c r="P2032">
        <v>90</v>
      </c>
      <c r="Q2032" t="str">
        <f t="shared" si="126"/>
        <v>High</v>
      </c>
      <c r="R2032">
        <v>0.17</v>
      </c>
      <c r="S2032" t="str">
        <f t="shared" si="127"/>
        <v>Low</v>
      </c>
    </row>
    <row r="2033" spans="1:19" x14ac:dyDescent="0.35">
      <c r="A2033" t="s">
        <v>2951</v>
      </c>
      <c r="B2033">
        <v>78</v>
      </c>
      <c r="C2033" t="str">
        <f t="shared" si="124"/>
        <v>66-69</v>
      </c>
      <c r="D2033" t="s">
        <v>14</v>
      </c>
      <c r="E2033" t="s">
        <v>26</v>
      </c>
      <c r="F2033">
        <v>162.34</v>
      </c>
      <c r="G2033">
        <v>10</v>
      </c>
      <c r="H2033">
        <f>Table1[[#This Row],[total_orders]]*Table1[[#This Row],[avg_order_value]]</f>
        <v>1623.4</v>
      </c>
      <c r="I2033">
        <v>166</v>
      </c>
      <c r="J2033">
        <v>0</v>
      </c>
      <c r="K2033" t="s">
        <v>29</v>
      </c>
      <c r="L2033">
        <v>82.5</v>
      </c>
      <c r="M2033" t="str">
        <f t="shared" si="125"/>
        <v>High</v>
      </c>
      <c r="N2033" s="1">
        <v>44363</v>
      </c>
      <c r="O2033" s="1" t="str">
        <f>IF(YEAR(Table1[[#This Row],[customer_since]])&gt;=2023, "New",IF(YEAR(Table1[[#This Row],[customer_since]])&gt;=2021, "Medium", "Long term"))</f>
        <v>Medium</v>
      </c>
      <c r="P2033">
        <v>58</v>
      </c>
      <c r="Q2033" t="str">
        <f t="shared" si="126"/>
        <v>Medium</v>
      </c>
      <c r="R2033">
        <v>0.33</v>
      </c>
      <c r="S2033" t="str">
        <f t="shared" si="127"/>
        <v>Medium</v>
      </c>
    </row>
    <row r="2034" spans="1:19" x14ac:dyDescent="0.35">
      <c r="A2034" t="s">
        <v>2004</v>
      </c>
      <c r="B2034">
        <v>39</v>
      </c>
      <c r="C2034" t="str">
        <f t="shared" si="124"/>
        <v>36-45</v>
      </c>
      <c r="D2034" t="s">
        <v>21</v>
      </c>
      <c r="E2034" t="s">
        <v>22</v>
      </c>
      <c r="F2034">
        <v>161.30000000000001</v>
      </c>
      <c r="G2034">
        <v>7</v>
      </c>
      <c r="H2034">
        <f>Table1[[#This Row],[total_orders]]*Table1[[#This Row],[avg_order_value]]</f>
        <v>1129.1000000000001</v>
      </c>
      <c r="I2034">
        <v>312</v>
      </c>
      <c r="J2034">
        <v>0</v>
      </c>
      <c r="K2034" t="s">
        <v>40</v>
      </c>
      <c r="L2034">
        <v>15.8</v>
      </c>
      <c r="M2034" t="str">
        <f t="shared" si="125"/>
        <v>Low</v>
      </c>
      <c r="N2034" s="1">
        <v>44047</v>
      </c>
      <c r="O2034" s="1" t="str">
        <f>IF(YEAR(Table1[[#This Row],[customer_since]])&gt;=2023, "New",IF(YEAR(Table1[[#This Row],[customer_since]])&gt;=2021, "Medium", "Long term"))</f>
        <v>Long term</v>
      </c>
      <c r="P2034">
        <v>83</v>
      </c>
      <c r="Q2034" t="str">
        <f t="shared" si="126"/>
        <v>High</v>
      </c>
      <c r="R2034">
        <v>7.0000000000000007E-2</v>
      </c>
      <c r="S2034" t="str">
        <f t="shared" si="127"/>
        <v>Low</v>
      </c>
    </row>
    <row r="2035" spans="1:19" x14ac:dyDescent="0.35">
      <c r="A2035" t="s">
        <v>1583</v>
      </c>
      <c r="B2035">
        <v>34</v>
      </c>
      <c r="C2035" t="str">
        <f t="shared" si="124"/>
        <v>26-35</v>
      </c>
      <c r="D2035" t="s">
        <v>14</v>
      </c>
      <c r="E2035" t="s">
        <v>37</v>
      </c>
      <c r="G2035">
        <v>9</v>
      </c>
      <c r="H2035">
        <f>Table1[[#This Row],[total_orders]]*Table1[[#This Row],[avg_order_value]]</f>
        <v>0</v>
      </c>
      <c r="I2035">
        <v>36</v>
      </c>
      <c r="J2035">
        <v>0</v>
      </c>
      <c r="K2035" t="s">
        <v>19</v>
      </c>
      <c r="L2035">
        <v>90.7</v>
      </c>
      <c r="M2035" t="str">
        <f t="shared" si="125"/>
        <v>High</v>
      </c>
      <c r="N2035" s="1">
        <v>44680</v>
      </c>
      <c r="O2035" s="1" t="str">
        <f>IF(YEAR(Table1[[#This Row],[customer_since]])&gt;=2023, "New",IF(YEAR(Table1[[#This Row],[customer_since]])&gt;=2021, "Medium", "Long term"))</f>
        <v>Medium</v>
      </c>
      <c r="P2035">
        <v>25</v>
      </c>
      <c r="Q2035" t="str">
        <f t="shared" si="126"/>
        <v>Low</v>
      </c>
      <c r="R2035">
        <v>0.41</v>
      </c>
      <c r="S2035" t="str">
        <f t="shared" si="127"/>
        <v>Medium</v>
      </c>
    </row>
    <row r="2036" spans="1:19" x14ac:dyDescent="0.35">
      <c r="A2036" t="s">
        <v>2403</v>
      </c>
      <c r="B2036">
        <v>41</v>
      </c>
      <c r="C2036" t="str">
        <f t="shared" si="124"/>
        <v>36-45</v>
      </c>
      <c r="D2036" t="s">
        <v>21</v>
      </c>
      <c r="E2036" t="s">
        <v>50</v>
      </c>
      <c r="F2036">
        <v>65.45</v>
      </c>
      <c r="G2036">
        <v>14</v>
      </c>
      <c r="H2036">
        <f>Table1[[#This Row],[total_orders]]*Table1[[#This Row],[avg_order_value]]</f>
        <v>916.30000000000007</v>
      </c>
      <c r="I2036">
        <v>205</v>
      </c>
      <c r="J2036">
        <v>0</v>
      </c>
      <c r="K2036" t="s">
        <v>16</v>
      </c>
      <c r="L2036">
        <v>67.400000000000006</v>
      </c>
      <c r="M2036" t="str">
        <f t="shared" si="125"/>
        <v>High</v>
      </c>
      <c r="N2036" s="1">
        <v>45153</v>
      </c>
      <c r="O2036" s="1" t="str">
        <f>IF(YEAR(Table1[[#This Row],[customer_since]])&gt;=2023, "New",IF(YEAR(Table1[[#This Row],[customer_since]])&gt;=2021, "Medium", "Long term"))</f>
        <v>New</v>
      </c>
      <c r="P2036">
        <v>47</v>
      </c>
      <c r="Q2036" t="str">
        <f t="shared" si="126"/>
        <v>Medium</v>
      </c>
      <c r="R2036">
        <v>0.43</v>
      </c>
      <c r="S2036" t="str">
        <f t="shared" si="127"/>
        <v>Medium</v>
      </c>
    </row>
    <row r="2037" spans="1:19" x14ac:dyDescent="0.35">
      <c r="A2037" t="s">
        <v>2742</v>
      </c>
      <c r="B2037">
        <v>35</v>
      </c>
      <c r="C2037" t="str">
        <f t="shared" si="124"/>
        <v>26-35</v>
      </c>
      <c r="D2037" t="s">
        <v>14</v>
      </c>
      <c r="E2037" t="s">
        <v>52</v>
      </c>
      <c r="F2037">
        <v>171.11</v>
      </c>
      <c r="G2037">
        <v>6</v>
      </c>
      <c r="H2037">
        <f>Table1[[#This Row],[total_orders]]*Table1[[#This Row],[avg_order_value]]</f>
        <v>1026.6600000000001</v>
      </c>
      <c r="I2037">
        <v>90</v>
      </c>
      <c r="J2037">
        <v>0</v>
      </c>
      <c r="K2037" t="s">
        <v>40</v>
      </c>
      <c r="L2037">
        <v>1.6</v>
      </c>
      <c r="M2037" t="str">
        <f t="shared" si="125"/>
        <v>Low</v>
      </c>
      <c r="N2037" s="1">
        <v>45114</v>
      </c>
      <c r="O2037" s="1" t="str">
        <f>IF(YEAR(Table1[[#This Row],[customer_since]])&gt;=2023, "New",IF(YEAR(Table1[[#This Row],[customer_since]])&gt;=2021, "Medium", "Long term"))</f>
        <v>New</v>
      </c>
      <c r="P2037">
        <v>57</v>
      </c>
      <c r="Q2037" t="str">
        <f t="shared" si="126"/>
        <v>Medium</v>
      </c>
      <c r="R2037">
        <v>0.13</v>
      </c>
      <c r="S2037" t="str">
        <f t="shared" si="127"/>
        <v>Low</v>
      </c>
    </row>
    <row r="2038" spans="1:19" x14ac:dyDescent="0.35">
      <c r="A2038" t="s">
        <v>2701</v>
      </c>
      <c r="B2038">
        <v>28</v>
      </c>
      <c r="C2038" t="str">
        <f t="shared" si="124"/>
        <v>26-35</v>
      </c>
      <c r="D2038" t="s">
        <v>14</v>
      </c>
      <c r="E2038" t="s">
        <v>37</v>
      </c>
      <c r="F2038">
        <v>99.81</v>
      </c>
      <c r="G2038">
        <v>12</v>
      </c>
      <c r="H2038">
        <f>Table1[[#This Row],[total_orders]]*Table1[[#This Row],[avg_order_value]]</f>
        <v>1197.72</v>
      </c>
      <c r="I2038">
        <v>277</v>
      </c>
      <c r="J2038">
        <v>0</v>
      </c>
      <c r="K2038" t="s">
        <v>16</v>
      </c>
      <c r="L2038">
        <v>88.9</v>
      </c>
      <c r="M2038" t="str">
        <f t="shared" si="125"/>
        <v>High</v>
      </c>
      <c r="N2038" s="1">
        <v>44541</v>
      </c>
      <c r="O2038" s="1" t="str">
        <f>IF(YEAR(Table1[[#This Row],[customer_since]])&gt;=2023, "New",IF(YEAR(Table1[[#This Row],[customer_since]])&gt;=2021, "Medium", "Long term"))</f>
        <v>Medium</v>
      </c>
      <c r="P2038">
        <v>91</v>
      </c>
      <c r="Q2038" t="str">
        <f t="shared" si="126"/>
        <v>High</v>
      </c>
      <c r="R2038">
        <v>0.11</v>
      </c>
      <c r="S2038" t="str">
        <f t="shared" si="127"/>
        <v>Low</v>
      </c>
    </row>
    <row r="2039" spans="1:19" x14ac:dyDescent="0.35">
      <c r="A2039" t="s">
        <v>1416</v>
      </c>
      <c r="B2039">
        <v>64</v>
      </c>
      <c r="C2039" t="str">
        <f t="shared" si="124"/>
        <v>55-65</v>
      </c>
      <c r="D2039" t="s">
        <v>21</v>
      </c>
      <c r="E2039" t="s">
        <v>37</v>
      </c>
      <c r="F2039">
        <v>121.85</v>
      </c>
      <c r="G2039">
        <v>12</v>
      </c>
      <c r="H2039">
        <f>Table1[[#This Row],[total_orders]]*Table1[[#This Row],[avg_order_value]]</f>
        <v>1462.1999999999998</v>
      </c>
      <c r="I2039">
        <v>14</v>
      </c>
      <c r="J2039">
        <v>0</v>
      </c>
      <c r="K2039" t="s">
        <v>23</v>
      </c>
      <c r="L2039">
        <v>84</v>
      </c>
      <c r="M2039" t="str">
        <f t="shared" si="125"/>
        <v>High</v>
      </c>
      <c r="N2039" s="1">
        <v>44059</v>
      </c>
      <c r="O2039" s="1" t="str">
        <f>IF(YEAR(Table1[[#This Row],[customer_since]])&gt;=2023, "New",IF(YEAR(Table1[[#This Row],[customer_since]])&gt;=2021, "Medium", "Long term"))</f>
        <v>Long term</v>
      </c>
      <c r="P2039">
        <v>23</v>
      </c>
      <c r="Q2039" t="str">
        <f t="shared" si="126"/>
        <v>Low</v>
      </c>
      <c r="R2039">
        <v>0.66</v>
      </c>
      <c r="S2039" t="str">
        <f t="shared" si="127"/>
        <v>High</v>
      </c>
    </row>
    <row r="2040" spans="1:19" x14ac:dyDescent="0.35">
      <c r="A2040" t="s">
        <v>2599</v>
      </c>
      <c r="B2040">
        <v>69</v>
      </c>
      <c r="C2040" t="str">
        <f t="shared" si="124"/>
        <v>66-69</v>
      </c>
      <c r="D2040" t="s">
        <v>21</v>
      </c>
      <c r="E2040" t="s">
        <v>50</v>
      </c>
      <c r="F2040">
        <v>17.920000000000002</v>
      </c>
      <c r="G2040">
        <v>9</v>
      </c>
      <c r="H2040">
        <f>Table1[[#This Row],[total_orders]]*Table1[[#This Row],[avg_order_value]]</f>
        <v>161.28000000000003</v>
      </c>
      <c r="I2040">
        <v>205</v>
      </c>
      <c r="J2040">
        <v>0</v>
      </c>
      <c r="K2040" t="s">
        <v>16</v>
      </c>
      <c r="L2040">
        <v>12.1</v>
      </c>
      <c r="M2040" t="str">
        <f t="shared" si="125"/>
        <v>Low</v>
      </c>
      <c r="N2040" s="1">
        <v>44649</v>
      </c>
      <c r="O2040" s="1" t="str">
        <f>IF(YEAR(Table1[[#This Row],[customer_since]])&gt;=2023, "New",IF(YEAR(Table1[[#This Row],[customer_since]])&gt;=2021, "Medium", "Long term"))</f>
        <v>Medium</v>
      </c>
      <c r="P2040">
        <v>36</v>
      </c>
      <c r="Q2040" t="str">
        <f t="shared" si="126"/>
        <v>Medium</v>
      </c>
      <c r="R2040">
        <v>0.25</v>
      </c>
      <c r="S2040" t="str">
        <f t="shared" si="127"/>
        <v>Medium</v>
      </c>
    </row>
    <row r="2041" spans="1:19" x14ac:dyDescent="0.35">
      <c r="A2041" t="s">
        <v>1984</v>
      </c>
      <c r="B2041">
        <v>33</v>
      </c>
      <c r="C2041" t="str">
        <f t="shared" si="124"/>
        <v>26-35</v>
      </c>
      <c r="D2041" t="s">
        <v>21</v>
      </c>
      <c r="E2041" t="s">
        <v>26</v>
      </c>
      <c r="F2041">
        <v>124.56</v>
      </c>
      <c r="G2041">
        <v>10</v>
      </c>
      <c r="H2041">
        <f>Table1[[#This Row],[total_orders]]*Table1[[#This Row],[avg_order_value]]</f>
        <v>1245.5999999999999</v>
      </c>
      <c r="I2041">
        <v>42</v>
      </c>
      <c r="J2041">
        <v>0</v>
      </c>
      <c r="K2041" t="s">
        <v>19</v>
      </c>
      <c r="L2041">
        <v>65.900000000000006</v>
      </c>
      <c r="M2041" t="str">
        <f t="shared" si="125"/>
        <v>High</v>
      </c>
      <c r="N2041" s="1">
        <v>45551</v>
      </c>
      <c r="O2041" s="1" t="str">
        <f>IF(YEAR(Table1[[#This Row],[customer_since]])&gt;=2023, "New",IF(YEAR(Table1[[#This Row],[customer_since]])&gt;=2021, "Medium", "Long term"))</f>
        <v>New</v>
      </c>
      <c r="P2041">
        <v>91</v>
      </c>
      <c r="Q2041" t="str">
        <f t="shared" si="126"/>
        <v>High</v>
      </c>
      <c r="R2041">
        <v>0.38</v>
      </c>
      <c r="S2041" t="str">
        <f t="shared" si="127"/>
        <v>Medium</v>
      </c>
    </row>
    <row r="2042" spans="1:19" x14ac:dyDescent="0.35">
      <c r="A2042" t="s">
        <v>397</v>
      </c>
      <c r="B2042">
        <v>18</v>
      </c>
      <c r="C2042" t="str">
        <f t="shared" si="124"/>
        <v>18-25</v>
      </c>
      <c r="D2042" t="s">
        <v>21</v>
      </c>
      <c r="E2042" t="s">
        <v>26</v>
      </c>
      <c r="F2042">
        <v>83.66</v>
      </c>
      <c r="G2042">
        <v>8</v>
      </c>
      <c r="H2042">
        <f>Table1[[#This Row],[total_orders]]*Table1[[#This Row],[avg_order_value]]</f>
        <v>669.28</v>
      </c>
      <c r="I2042">
        <v>57</v>
      </c>
      <c r="J2042">
        <v>0</v>
      </c>
      <c r="K2042" t="s">
        <v>29</v>
      </c>
      <c r="L2042">
        <v>80.3</v>
      </c>
      <c r="M2042" t="str">
        <f t="shared" si="125"/>
        <v>High</v>
      </c>
      <c r="N2042" s="1">
        <v>44422</v>
      </c>
      <c r="O2042" s="1" t="str">
        <f>IF(YEAR(Table1[[#This Row],[customer_since]])&gt;=2023, "New",IF(YEAR(Table1[[#This Row],[customer_since]])&gt;=2021, "Medium", "Long term"))</f>
        <v>Medium</v>
      </c>
      <c r="P2042">
        <v>87</v>
      </c>
      <c r="Q2042" t="str">
        <f t="shared" si="126"/>
        <v>High</v>
      </c>
      <c r="R2042">
        <v>0.16</v>
      </c>
      <c r="S2042" t="str">
        <f t="shared" si="127"/>
        <v>Low</v>
      </c>
    </row>
    <row r="2043" spans="1:19" x14ac:dyDescent="0.35">
      <c r="A2043" t="s">
        <v>397</v>
      </c>
      <c r="B2043">
        <v>71</v>
      </c>
      <c r="C2043" t="str">
        <f t="shared" si="124"/>
        <v>66-69</v>
      </c>
      <c r="D2043" t="s">
        <v>14</v>
      </c>
      <c r="E2043" t="s">
        <v>22</v>
      </c>
      <c r="F2043">
        <v>35.17</v>
      </c>
      <c r="G2043">
        <v>6</v>
      </c>
      <c r="H2043">
        <f>Table1[[#This Row],[total_orders]]*Table1[[#This Row],[avg_order_value]]</f>
        <v>211.02</v>
      </c>
      <c r="I2043">
        <v>247</v>
      </c>
      <c r="J2043">
        <v>0</v>
      </c>
      <c r="K2043" t="s">
        <v>40</v>
      </c>
      <c r="L2043">
        <v>10.7</v>
      </c>
      <c r="M2043" t="str">
        <f t="shared" si="125"/>
        <v>Low</v>
      </c>
      <c r="N2043" s="1">
        <v>44438</v>
      </c>
      <c r="O2043" s="1" t="str">
        <f>IF(YEAR(Table1[[#This Row],[customer_since]])&gt;=2023, "New",IF(YEAR(Table1[[#This Row],[customer_since]])&gt;=2021, "Medium", "Long term"))</f>
        <v>Medium</v>
      </c>
      <c r="P2043">
        <v>10</v>
      </c>
      <c r="Q2043" t="str">
        <f t="shared" si="126"/>
        <v>Low</v>
      </c>
      <c r="R2043">
        <v>0.41</v>
      </c>
      <c r="S2043" t="str">
        <f t="shared" si="127"/>
        <v>Medium</v>
      </c>
    </row>
    <row r="2044" spans="1:19" x14ac:dyDescent="0.35">
      <c r="A2044" t="s">
        <v>2124</v>
      </c>
      <c r="B2044">
        <v>30</v>
      </c>
      <c r="C2044" t="str">
        <f t="shared" si="124"/>
        <v>26-35</v>
      </c>
      <c r="D2044" t="s">
        <v>14</v>
      </c>
      <c r="E2044" t="s">
        <v>28</v>
      </c>
      <c r="F2044">
        <v>110.32</v>
      </c>
      <c r="G2044">
        <v>6</v>
      </c>
      <c r="H2044">
        <f>Table1[[#This Row],[total_orders]]*Table1[[#This Row],[avg_order_value]]</f>
        <v>661.92</v>
      </c>
      <c r="I2044">
        <v>341</v>
      </c>
      <c r="J2044">
        <v>0</v>
      </c>
      <c r="K2044" t="s">
        <v>29</v>
      </c>
      <c r="L2044">
        <v>79.7</v>
      </c>
      <c r="M2044" t="str">
        <f t="shared" si="125"/>
        <v>High</v>
      </c>
      <c r="N2044" s="1">
        <v>44579</v>
      </c>
      <c r="O2044" s="1" t="str">
        <f>IF(YEAR(Table1[[#This Row],[customer_since]])&gt;=2023, "New",IF(YEAR(Table1[[#This Row],[customer_since]])&gt;=2021, "Medium", "Long term"))</f>
        <v>Medium</v>
      </c>
      <c r="P2044">
        <v>18</v>
      </c>
      <c r="Q2044" t="str">
        <f t="shared" si="126"/>
        <v>Low</v>
      </c>
      <c r="R2044">
        <v>0.16</v>
      </c>
      <c r="S2044" t="str">
        <f t="shared" si="127"/>
        <v>Low</v>
      </c>
    </row>
    <row r="2045" spans="1:19" x14ac:dyDescent="0.35">
      <c r="A2045" t="s">
        <v>2124</v>
      </c>
      <c r="B2045">
        <v>40</v>
      </c>
      <c r="C2045" t="str">
        <f t="shared" si="124"/>
        <v>36-45</v>
      </c>
      <c r="D2045" t="s">
        <v>21</v>
      </c>
      <c r="E2045" t="s">
        <v>28</v>
      </c>
      <c r="F2045">
        <v>36</v>
      </c>
      <c r="G2045">
        <v>11</v>
      </c>
      <c r="H2045">
        <f>Table1[[#This Row],[total_orders]]*Table1[[#This Row],[avg_order_value]]</f>
        <v>396</v>
      </c>
      <c r="I2045">
        <v>216</v>
      </c>
      <c r="J2045">
        <v>0</v>
      </c>
      <c r="K2045" t="s">
        <v>29</v>
      </c>
      <c r="L2045">
        <v>11.6</v>
      </c>
      <c r="M2045" t="str">
        <f t="shared" si="125"/>
        <v>Low</v>
      </c>
      <c r="N2045" s="1">
        <v>44588</v>
      </c>
      <c r="O2045" s="1" t="str">
        <f>IF(YEAR(Table1[[#This Row],[customer_since]])&gt;=2023, "New",IF(YEAR(Table1[[#This Row],[customer_since]])&gt;=2021, "Medium", "Long term"))</f>
        <v>Medium</v>
      </c>
      <c r="P2045">
        <v>5</v>
      </c>
      <c r="Q2045" t="str">
        <f t="shared" si="126"/>
        <v>Low</v>
      </c>
      <c r="R2045">
        <v>0.03</v>
      </c>
      <c r="S2045" t="str">
        <f t="shared" si="127"/>
        <v>Low</v>
      </c>
    </row>
    <row r="2046" spans="1:19" x14ac:dyDescent="0.35">
      <c r="A2046" t="s">
        <v>995</v>
      </c>
      <c r="B2046">
        <v>24</v>
      </c>
      <c r="C2046" t="str">
        <f t="shared" si="124"/>
        <v>18-25</v>
      </c>
      <c r="D2046" t="s">
        <v>21</v>
      </c>
      <c r="E2046" t="s">
        <v>35</v>
      </c>
      <c r="F2046">
        <v>52.51</v>
      </c>
      <c r="G2046">
        <v>8</v>
      </c>
      <c r="H2046">
        <f>Table1[[#This Row],[total_orders]]*Table1[[#This Row],[avg_order_value]]</f>
        <v>420.08</v>
      </c>
      <c r="I2046">
        <v>155</v>
      </c>
      <c r="J2046">
        <v>0</v>
      </c>
      <c r="K2046" t="s">
        <v>23</v>
      </c>
      <c r="L2046">
        <v>85</v>
      </c>
      <c r="M2046" t="str">
        <f t="shared" si="125"/>
        <v>High</v>
      </c>
      <c r="N2046" s="1">
        <v>44957</v>
      </c>
      <c r="O2046" s="1" t="str">
        <f>IF(YEAR(Table1[[#This Row],[customer_since]])&gt;=2023, "New",IF(YEAR(Table1[[#This Row],[customer_since]])&gt;=2021, "Medium", "Long term"))</f>
        <v>New</v>
      </c>
      <c r="P2046">
        <v>9</v>
      </c>
      <c r="Q2046" t="str">
        <f t="shared" si="126"/>
        <v>Low</v>
      </c>
      <c r="R2046">
        <v>0.17</v>
      </c>
      <c r="S2046" t="str">
        <f t="shared" si="127"/>
        <v>Low</v>
      </c>
    </row>
    <row r="2047" spans="1:19" x14ac:dyDescent="0.35">
      <c r="A2047" t="s">
        <v>1327</v>
      </c>
      <c r="B2047">
        <v>34</v>
      </c>
      <c r="C2047" t="str">
        <f t="shared" si="124"/>
        <v>26-35</v>
      </c>
      <c r="D2047" t="s">
        <v>21</v>
      </c>
      <c r="E2047" t="s">
        <v>28</v>
      </c>
      <c r="F2047">
        <v>67.599999999999994</v>
      </c>
      <c r="G2047">
        <v>12</v>
      </c>
      <c r="H2047">
        <f>Table1[[#This Row],[total_orders]]*Table1[[#This Row],[avg_order_value]]</f>
        <v>811.19999999999993</v>
      </c>
      <c r="I2047">
        <v>98</v>
      </c>
      <c r="J2047">
        <v>0</v>
      </c>
      <c r="K2047" t="s">
        <v>16</v>
      </c>
      <c r="L2047">
        <v>67.400000000000006</v>
      </c>
      <c r="M2047" t="str">
        <f t="shared" si="125"/>
        <v>High</v>
      </c>
      <c r="N2047" s="1">
        <v>44250</v>
      </c>
      <c r="O2047" s="1" t="str">
        <f>IF(YEAR(Table1[[#This Row],[customer_since]])&gt;=2023, "New",IF(YEAR(Table1[[#This Row],[customer_since]])&gt;=2021, "Medium", "Long term"))</f>
        <v>Medium</v>
      </c>
      <c r="P2047">
        <v>77</v>
      </c>
      <c r="Q2047" t="str">
        <f t="shared" si="126"/>
        <v>High</v>
      </c>
      <c r="R2047">
        <v>0.21</v>
      </c>
      <c r="S2047" t="str">
        <f t="shared" si="127"/>
        <v>Medium</v>
      </c>
    </row>
    <row r="2048" spans="1:19" x14ac:dyDescent="0.35">
      <c r="A2048" t="s">
        <v>1327</v>
      </c>
      <c r="B2048">
        <v>66</v>
      </c>
      <c r="C2048" t="str">
        <f t="shared" si="124"/>
        <v>66-69</v>
      </c>
      <c r="D2048" t="s">
        <v>14</v>
      </c>
      <c r="E2048" t="s">
        <v>18</v>
      </c>
      <c r="F2048">
        <v>113.74</v>
      </c>
      <c r="G2048">
        <v>3</v>
      </c>
      <c r="H2048">
        <f>Table1[[#This Row],[total_orders]]*Table1[[#This Row],[avg_order_value]]</f>
        <v>341.21999999999997</v>
      </c>
      <c r="I2048">
        <v>153</v>
      </c>
      <c r="J2048">
        <v>0</v>
      </c>
      <c r="K2048" t="s">
        <v>23</v>
      </c>
      <c r="L2048">
        <v>35.9</v>
      </c>
      <c r="M2048" t="str">
        <f t="shared" si="125"/>
        <v>Medium</v>
      </c>
      <c r="N2048" s="1">
        <v>44389</v>
      </c>
      <c r="O2048" s="1" t="str">
        <f>IF(YEAR(Table1[[#This Row],[customer_since]])&gt;=2023, "New",IF(YEAR(Table1[[#This Row],[customer_since]])&gt;=2021, "Medium", "Long term"))</f>
        <v>Medium</v>
      </c>
      <c r="P2048">
        <v>71</v>
      </c>
      <c r="Q2048" t="str">
        <f t="shared" si="126"/>
        <v>High</v>
      </c>
      <c r="R2048">
        <v>0.16</v>
      </c>
      <c r="S2048" t="str">
        <f t="shared" si="127"/>
        <v>Low</v>
      </c>
    </row>
    <row r="2049" spans="1:19" x14ac:dyDescent="0.35">
      <c r="A2049" t="s">
        <v>1327</v>
      </c>
      <c r="B2049">
        <v>48</v>
      </c>
      <c r="C2049" t="str">
        <f t="shared" si="124"/>
        <v>46-55</v>
      </c>
      <c r="D2049" t="s">
        <v>14</v>
      </c>
      <c r="E2049" t="s">
        <v>52</v>
      </c>
      <c r="F2049">
        <v>65.010000000000005</v>
      </c>
      <c r="G2049">
        <v>8</v>
      </c>
      <c r="H2049">
        <f>Table1[[#This Row],[total_orders]]*Table1[[#This Row],[avg_order_value]]</f>
        <v>520.08000000000004</v>
      </c>
      <c r="I2049">
        <v>194</v>
      </c>
      <c r="J2049">
        <v>0</v>
      </c>
      <c r="K2049" t="s">
        <v>23</v>
      </c>
      <c r="L2049">
        <v>39.6</v>
      </c>
      <c r="M2049" t="str">
        <f t="shared" si="125"/>
        <v>Medium</v>
      </c>
      <c r="N2049" s="1">
        <v>45211</v>
      </c>
      <c r="O2049" s="1" t="str">
        <f>IF(YEAR(Table1[[#This Row],[customer_since]])&gt;=2023, "New",IF(YEAR(Table1[[#This Row],[customer_since]])&gt;=2021, "Medium", "Long term"))</f>
        <v>New</v>
      </c>
      <c r="P2049">
        <v>71</v>
      </c>
      <c r="Q2049" t="str">
        <f t="shared" si="126"/>
        <v>High</v>
      </c>
      <c r="R2049">
        <v>7.0000000000000007E-2</v>
      </c>
      <c r="S2049" t="str">
        <f t="shared" si="127"/>
        <v>Low</v>
      </c>
    </row>
    <row r="2050" spans="1:19" x14ac:dyDescent="0.35">
      <c r="A2050" t="s">
        <v>1607</v>
      </c>
      <c r="B2050">
        <v>61</v>
      </c>
      <c r="C2050" t="str">
        <f t="shared" ref="C2050:C2113" si="128">IF(B2050&lt;=25,"18-25",IF(B2050&lt;=35,"26-35",IF(B2050&lt;=45,"36-45",IF(B2050&lt;=55,"46-55",IF(B2050&lt;=65,"55-65","66-69")))))</f>
        <v>55-65</v>
      </c>
      <c r="D2050" t="s">
        <v>14</v>
      </c>
      <c r="E2050" t="s">
        <v>52</v>
      </c>
      <c r="F2050">
        <v>59.46</v>
      </c>
      <c r="G2050">
        <v>11</v>
      </c>
      <c r="H2050">
        <f>Table1[[#This Row],[total_orders]]*Table1[[#This Row],[avg_order_value]]</f>
        <v>654.06000000000006</v>
      </c>
      <c r="I2050">
        <v>71</v>
      </c>
      <c r="J2050">
        <v>0</v>
      </c>
      <c r="K2050" t="s">
        <v>19</v>
      </c>
      <c r="L2050">
        <v>77.5</v>
      </c>
      <c r="M2050" t="str">
        <f t="shared" ref="M2050:M2113" si="129">IF(L2050&lt;=20,"Low",IF(L2050&lt;=50,"Medium","High"))</f>
        <v>High</v>
      </c>
      <c r="N2050" s="1">
        <v>44434</v>
      </c>
      <c r="O2050" s="1" t="str">
        <f>IF(YEAR(Table1[[#This Row],[customer_since]])&gt;=2023, "New",IF(YEAR(Table1[[#This Row],[customer_since]])&gt;=2021, "Medium", "Long term"))</f>
        <v>Medium</v>
      </c>
      <c r="P2050">
        <v>27</v>
      </c>
      <c r="Q2050" t="str">
        <f t="shared" ref="Q2050:Q2113" si="130">IF(P2050&lt;=33,"Low",IF(P2050&lt;=66,"Medium","High"))</f>
        <v>Low</v>
      </c>
      <c r="R2050">
        <v>0.22</v>
      </c>
      <c r="S2050" t="str">
        <f t="shared" ref="S2050:S2113" si="131">IF(R2050&lt;=0.2,"Low",IF(R2050&lt;=0.5,"Medium","High"))</f>
        <v>Medium</v>
      </c>
    </row>
    <row r="2051" spans="1:19" x14ac:dyDescent="0.35">
      <c r="A2051" t="s">
        <v>852</v>
      </c>
      <c r="B2051">
        <v>38</v>
      </c>
      <c r="C2051" t="str">
        <f t="shared" si="128"/>
        <v>36-45</v>
      </c>
      <c r="D2051" t="s">
        <v>14</v>
      </c>
      <c r="E2051" t="s">
        <v>26</v>
      </c>
      <c r="F2051">
        <v>91.77</v>
      </c>
      <c r="G2051">
        <v>14</v>
      </c>
      <c r="H2051">
        <f>Table1[[#This Row],[total_orders]]*Table1[[#This Row],[avg_order_value]]</f>
        <v>1284.78</v>
      </c>
      <c r="I2051">
        <v>169</v>
      </c>
      <c r="J2051">
        <v>0</v>
      </c>
      <c r="K2051" t="s">
        <v>16</v>
      </c>
      <c r="L2051">
        <v>54.8</v>
      </c>
      <c r="M2051" t="str">
        <f t="shared" si="129"/>
        <v>High</v>
      </c>
      <c r="N2051" s="1">
        <v>44061</v>
      </c>
      <c r="O2051" s="1" t="str">
        <f>IF(YEAR(Table1[[#This Row],[customer_since]])&gt;=2023, "New",IF(YEAR(Table1[[#This Row],[customer_since]])&gt;=2021, "Medium", "Long term"))</f>
        <v>Long term</v>
      </c>
      <c r="P2051">
        <v>13</v>
      </c>
      <c r="Q2051" t="str">
        <f t="shared" si="130"/>
        <v>Low</v>
      </c>
      <c r="R2051">
        <v>0.34</v>
      </c>
      <c r="S2051" t="str">
        <f t="shared" si="131"/>
        <v>Medium</v>
      </c>
    </row>
    <row r="2052" spans="1:19" x14ac:dyDescent="0.35">
      <c r="A2052" t="s">
        <v>852</v>
      </c>
      <c r="B2052">
        <v>56</v>
      </c>
      <c r="C2052" t="str">
        <f t="shared" si="128"/>
        <v>55-65</v>
      </c>
      <c r="D2052" t="s">
        <v>21</v>
      </c>
      <c r="E2052" t="s">
        <v>28</v>
      </c>
      <c r="F2052">
        <v>81.739999999999995</v>
      </c>
      <c r="G2052">
        <v>7</v>
      </c>
      <c r="H2052">
        <f>Table1[[#This Row],[total_orders]]*Table1[[#This Row],[avg_order_value]]</f>
        <v>572.17999999999995</v>
      </c>
      <c r="I2052">
        <v>319</v>
      </c>
      <c r="J2052">
        <v>0</v>
      </c>
      <c r="K2052" t="s">
        <v>16</v>
      </c>
      <c r="L2052">
        <v>65.900000000000006</v>
      </c>
      <c r="M2052" t="str">
        <f t="shared" si="129"/>
        <v>High</v>
      </c>
      <c r="N2052" s="1">
        <v>45599</v>
      </c>
      <c r="O2052" s="1" t="str">
        <f>IF(YEAR(Table1[[#This Row],[customer_since]])&gt;=2023, "New",IF(YEAR(Table1[[#This Row],[customer_since]])&gt;=2021, "Medium", "Long term"))</f>
        <v>New</v>
      </c>
      <c r="P2052">
        <v>6</v>
      </c>
      <c r="Q2052" t="str">
        <f t="shared" si="130"/>
        <v>Low</v>
      </c>
      <c r="R2052">
        <v>0.48</v>
      </c>
      <c r="S2052" t="str">
        <f t="shared" si="131"/>
        <v>Medium</v>
      </c>
    </row>
    <row r="2053" spans="1:19" x14ac:dyDescent="0.35">
      <c r="A2053" t="s">
        <v>2061</v>
      </c>
      <c r="B2053">
        <v>35</v>
      </c>
      <c r="C2053" t="str">
        <f t="shared" si="128"/>
        <v>26-35</v>
      </c>
      <c r="D2053" t="s">
        <v>14</v>
      </c>
      <c r="E2053" t="s">
        <v>35</v>
      </c>
      <c r="F2053">
        <v>101.65</v>
      </c>
      <c r="G2053">
        <v>6</v>
      </c>
      <c r="H2053">
        <f>Table1[[#This Row],[total_orders]]*Table1[[#This Row],[avg_order_value]]</f>
        <v>609.90000000000009</v>
      </c>
      <c r="I2053">
        <v>158</v>
      </c>
      <c r="J2053">
        <v>0</v>
      </c>
      <c r="K2053" t="s">
        <v>23</v>
      </c>
      <c r="L2053">
        <v>75.3</v>
      </c>
      <c r="M2053" t="str">
        <f t="shared" si="129"/>
        <v>High</v>
      </c>
      <c r="N2053" s="1">
        <v>44738</v>
      </c>
      <c r="O2053" s="1" t="str">
        <f>IF(YEAR(Table1[[#This Row],[customer_since]])&gt;=2023, "New",IF(YEAR(Table1[[#This Row],[customer_since]])&gt;=2021, "Medium", "Long term"))</f>
        <v>Medium</v>
      </c>
      <c r="P2053">
        <v>72</v>
      </c>
      <c r="Q2053" t="str">
        <f t="shared" si="130"/>
        <v>High</v>
      </c>
      <c r="R2053">
        <v>0.28000000000000003</v>
      </c>
      <c r="S2053" t="str">
        <f t="shared" si="131"/>
        <v>Medium</v>
      </c>
    </row>
    <row r="2054" spans="1:19" x14ac:dyDescent="0.35">
      <c r="A2054" t="s">
        <v>1011</v>
      </c>
      <c r="B2054">
        <v>79</v>
      </c>
      <c r="C2054" t="str">
        <f t="shared" si="128"/>
        <v>66-69</v>
      </c>
      <c r="D2054" t="s">
        <v>21</v>
      </c>
      <c r="E2054" t="s">
        <v>35</v>
      </c>
      <c r="F2054">
        <v>71.650000000000006</v>
      </c>
      <c r="G2054">
        <v>10</v>
      </c>
      <c r="H2054">
        <f>Table1[[#This Row],[total_orders]]*Table1[[#This Row],[avg_order_value]]</f>
        <v>716.5</v>
      </c>
      <c r="I2054">
        <v>73</v>
      </c>
      <c r="J2054">
        <v>0</v>
      </c>
      <c r="K2054" t="s">
        <v>16</v>
      </c>
      <c r="L2054">
        <v>22.2</v>
      </c>
      <c r="M2054" t="str">
        <f t="shared" si="129"/>
        <v>Medium</v>
      </c>
      <c r="N2054" s="1">
        <v>45518</v>
      </c>
      <c r="O2054" s="1" t="str">
        <f>IF(YEAR(Table1[[#This Row],[customer_since]])&gt;=2023, "New",IF(YEAR(Table1[[#This Row],[customer_since]])&gt;=2021, "Medium", "Long term"))</f>
        <v>New</v>
      </c>
      <c r="P2054">
        <v>84</v>
      </c>
      <c r="Q2054" t="str">
        <f t="shared" si="130"/>
        <v>High</v>
      </c>
      <c r="R2054">
        <v>0.01</v>
      </c>
      <c r="S2054" t="str">
        <f t="shared" si="131"/>
        <v>Low</v>
      </c>
    </row>
    <row r="2055" spans="1:19" x14ac:dyDescent="0.35">
      <c r="A2055" t="s">
        <v>193</v>
      </c>
      <c r="B2055">
        <v>55</v>
      </c>
      <c r="C2055" t="str">
        <f t="shared" si="128"/>
        <v>46-55</v>
      </c>
      <c r="D2055" t="s">
        <v>14</v>
      </c>
      <c r="E2055" t="s">
        <v>18</v>
      </c>
      <c r="F2055">
        <v>53.22</v>
      </c>
      <c r="G2055">
        <v>10</v>
      </c>
      <c r="H2055">
        <f>Table1[[#This Row],[total_orders]]*Table1[[#This Row],[avg_order_value]]</f>
        <v>532.20000000000005</v>
      </c>
      <c r="I2055">
        <v>240</v>
      </c>
      <c r="J2055">
        <v>0</v>
      </c>
      <c r="K2055" t="s">
        <v>23</v>
      </c>
      <c r="L2055">
        <v>19.399999999999999</v>
      </c>
      <c r="M2055" t="str">
        <f t="shared" si="129"/>
        <v>Low</v>
      </c>
      <c r="N2055" s="1">
        <v>45632</v>
      </c>
      <c r="O2055" s="1" t="str">
        <f>IF(YEAR(Table1[[#This Row],[customer_since]])&gt;=2023, "New",IF(YEAR(Table1[[#This Row],[customer_since]])&gt;=2021, "Medium", "Long term"))</f>
        <v>New</v>
      </c>
      <c r="P2055">
        <v>27</v>
      </c>
      <c r="Q2055" t="str">
        <f t="shared" si="130"/>
        <v>Low</v>
      </c>
      <c r="R2055">
        <v>0.28999999999999998</v>
      </c>
      <c r="S2055" t="str">
        <f t="shared" si="131"/>
        <v>Medium</v>
      </c>
    </row>
    <row r="2056" spans="1:19" x14ac:dyDescent="0.35">
      <c r="A2056" t="s">
        <v>193</v>
      </c>
      <c r="B2056">
        <v>32</v>
      </c>
      <c r="C2056" t="str">
        <f t="shared" si="128"/>
        <v>26-35</v>
      </c>
      <c r="D2056" t="s">
        <v>14</v>
      </c>
      <c r="E2056" t="s">
        <v>15</v>
      </c>
      <c r="F2056">
        <v>109.08</v>
      </c>
      <c r="G2056">
        <v>8</v>
      </c>
      <c r="H2056">
        <f>Table1[[#This Row],[total_orders]]*Table1[[#This Row],[avg_order_value]]</f>
        <v>872.64</v>
      </c>
      <c r="I2056">
        <v>152</v>
      </c>
      <c r="J2056">
        <v>0</v>
      </c>
      <c r="K2056" t="s">
        <v>29</v>
      </c>
      <c r="L2056">
        <v>39.299999999999997</v>
      </c>
      <c r="M2056" t="str">
        <f t="shared" si="129"/>
        <v>Medium</v>
      </c>
      <c r="N2056" s="1">
        <v>44113</v>
      </c>
      <c r="O2056" s="1" t="str">
        <f>IF(YEAR(Table1[[#This Row],[customer_since]])&gt;=2023, "New",IF(YEAR(Table1[[#This Row],[customer_since]])&gt;=2021, "Medium", "Long term"))</f>
        <v>Long term</v>
      </c>
      <c r="P2056">
        <v>99</v>
      </c>
      <c r="Q2056" t="str">
        <f t="shared" si="130"/>
        <v>High</v>
      </c>
      <c r="R2056">
        <v>0.7</v>
      </c>
      <c r="S2056" t="str">
        <f t="shared" si="131"/>
        <v>High</v>
      </c>
    </row>
    <row r="2057" spans="1:19" x14ac:dyDescent="0.35">
      <c r="A2057" t="s">
        <v>2279</v>
      </c>
      <c r="B2057">
        <v>30</v>
      </c>
      <c r="C2057" t="str">
        <f t="shared" si="128"/>
        <v>26-35</v>
      </c>
      <c r="D2057" t="s">
        <v>14</v>
      </c>
      <c r="E2057" t="s">
        <v>44</v>
      </c>
      <c r="F2057">
        <v>149.44</v>
      </c>
      <c r="G2057">
        <v>11</v>
      </c>
      <c r="H2057">
        <f>Table1[[#This Row],[total_orders]]*Table1[[#This Row],[avg_order_value]]</f>
        <v>1643.84</v>
      </c>
      <c r="I2057">
        <v>37</v>
      </c>
      <c r="J2057">
        <v>0</v>
      </c>
      <c r="K2057" t="s">
        <v>23</v>
      </c>
      <c r="L2057">
        <v>93.1</v>
      </c>
      <c r="M2057" t="str">
        <f t="shared" si="129"/>
        <v>High</v>
      </c>
      <c r="N2057" s="1">
        <v>44496</v>
      </c>
      <c r="O2057" s="1" t="str">
        <f>IF(YEAR(Table1[[#This Row],[customer_since]])&gt;=2023, "New",IF(YEAR(Table1[[#This Row],[customer_since]])&gt;=2021, "Medium", "Long term"))</f>
        <v>Medium</v>
      </c>
      <c r="P2057">
        <v>18</v>
      </c>
      <c r="Q2057" t="str">
        <f t="shared" si="130"/>
        <v>Low</v>
      </c>
      <c r="R2057">
        <v>0.14000000000000001</v>
      </c>
      <c r="S2057" t="str">
        <f t="shared" si="131"/>
        <v>Low</v>
      </c>
    </row>
    <row r="2058" spans="1:19" x14ac:dyDescent="0.35">
      <c r="A2058" t="s">
        <v>2279</v>
      </c>
      <c r="B2058">
        <v>63</v>
      </c>
      <c r="C2058" t="str">
        <f t="shared" si="128"/>
        <v>55-65</v>
      </c>
      <c r="D2058" t="s">
        <v>21</v>
      </c>
      <c r="E2058" t="s">
        <v>50</v>
      </c>
      <c r="F2058">
        <v>50.56</v>
      </c>
      <c r="G2058">
        <v>7</v>
      </c>
      <c r="H2058">
        <f>Table1[[#This Row],[total_orders]]*Table1[[#This Row],[avg_order_value]]</f>
        <v>353.92</v>
      </c>
      <c r="I2058">
        <v>94</v>
      </c>
      <c r="J2058">
        <v>0</v>
      </c>
      <c r="K2058" t="s">
        <v>40</v>
      </c>
      <c r="L2058">
        <v>27.6</v>
      </c>
      <c r="M2058" t="str">
        <f t="shared" si="129"/>
        <v>Medium</v>
      </c>
      <c r="N2058" s="1">
        <v>44809</v>
      </c>
      <c r="O2058" s="1" t="str">
        <f>IF(YEAR(Table1[[#This Row],[customer_since]])&gt;=2023, "New",IF(YEAR(Table1[[#This Row],[customer_since]])&gt;=2021, "Medium", "Long term"))</f>
        <v>Medium</v>
      </c>
      <c r="P2058">
        <v>94</v>
      </c>
      <c r="Q2058" t="str">
        <f t="shared" si="130"/>
        <v>High</v>
      </c>
      <c r="R2058">
        <v>0.19</v>
      </c>
      <c r="S2058" t="str">
        <f t="shared" si="131"/>
        <v>Low</v>
      </c>
    </row>
    <row r="2059" spans="1:19" x14ac:dyDescent="0.35">
      <c r="A2059" t="s">
        <v>2954</v>
      </c>
      <c r="B2059">
        <v>49</v>
      </c>
      <c r="C2059" t="str">
        <f t="shared" si="128"/>
        <v>46-55</v>
      </c>
      <c r="D2059" t="s">
        <v>21</v>
      </c>
      <c r="E2059" t="s">
        <v>50</v>
      </c>
      <c r="F2059">
        <v>108.38</v>
      </c>
      <c r="G2059">
        <v>9</v>
      </c>
      <c r="H2059">
        <f>Table1[[#This Row],[total_orders]]*Table1[[#This Row],[avg_order_value]]</f>
        <v>975.42</v>
      </c>
      <c r="I2059">
        <v>145</v>
      </c>
      <c r="J2059">
        <v>0</v>
      </c>
      <c r="K2059" t="s">
        <v>40</v>
      </c>
      <c r="L2059">
        <v>60</v>
      </c>
      <c r="M2059" t="str">
        <f t="shared" si="129"/>
        <v>High</v>
      </c>
      <c r="N2059" s="1">
        <v>44844</v>
      </c>
      <c r="O2059" s="1" t="str">
        <f>IF(YEAR(Table1[[#This Row],[customer_since]])&gt;=2023, "New",IF(YEAR(Table1[[#This Row],[customer_since]])&gt;=2021, "Medium", "Long term"))</f>
        <v>Medium</v>
      </c>
      <c r="P2059">
        <v>19</v>
      </c>
      <c r="Q2059" t="str">
        <f t="shared" si="130"/>
        <v>Low</v>
      </c>
      <c r="R2059">
        <v>0.23</v>
      </c>
      <c r="S2059" t="str">
        <f t="shared" si="131"/>
        <v>Medium</v>
      </c>
    </row>
    <row r="2060" spans="1:19" x14ac:dyDescent="0.35">
      <c r="A2060" t="s">
        <v>954</v>
      </c>
      <c r="B2060">
        <v>68</v>
      </c>
      <c r="C2060" t="str">
        <f t="shared" si="128"/>
        <v>66-69</v>
      </c>
      <c r="D2060" t="s">
        <v>14</v>
      </c>
      <c r="E2060" t="s">
        <v>22</v>
      </c>
      <c r="F2060">
        <v>61.75</v>
      </c>
      <c r="G2060">
        <v>9</v>
      </c>
      <c r="H2060">
        <f>Table1[[#This Row],[total_orders]]*Table1[[#This Row],[avg_order_value]]</f>
        <v>555.75</v>
      </c>
      <c r="I2060">
        <v>283</v>
      </c>
      <c r="J2060">
        <v>0</v>
      </c>
      <c r="K2060" t="s">
        <v>19</v>
      </c>
      <c r="L2060">
        <v>83.4</v>
      </c>
      <c r="M2060" t="str">
        <f t="shared" si="129"/>
        <v>High</v>
      </c>
      <c r="N2060" s="1">
        <v>45255</v>
      </c>
      <c r="O2060" s="1" t="str">
        <f>IF(YEAR(Table1[[#This Row],[customer_since]])&gt;=2023, "New",IF(YEAR(Table1[[#This Row],[customer_since]])&gt;=2021, "Medium", "Long term"))</f>
        <v>New</v>
      </c>
      <c r="P2060">
        <v>46</v>
      </c>
      <c r="Q2060" t="str">
        <f t="shared" si="130"/>
        <v>Medium</v>
      </c>
      <c r="R2060">
        <v>0.22</v>
      </c>
      <c r="S2060" t="str">
        <f t="shared" si="131"/>
        <v>Medium</v>
      </c>
    </row>
    <row r="2061" spans="1:19" x14ac:dyDescent="0.35">
      <c r="A2061" t="s">
        <v>954</v>
      </c>
      <c r="B2061">
        <v>67</v>
      </c>
      <c r="C2061" t="str">
        <f t="shared" si="128"/>
        <v>66-69</v>
      </c>
      <c r="D2061" t="s">
        <v>14</v>
      </c>
      <c r="E2061" t="s">
        <v>35</v>
      </c>
      <c r="F2061">
        <v>55.28</v>
      </c>
      <c r="G2061">
        <v>9</v>
      </c>
      <c r="H2061">
        <f>Table1[[#This Row],[total_orders]]*Table1[[#This Row],[avg_order_value]]</f>
        <v>497.52</v>
      </c>
      <c r="I2061">
        <v>150</v>
      </c>
      <c r="J2061">
        <v>0</v>
      </c>
      <c r="K2061" t="s">
        <v>29</v>
      </c>
      <c r="L2061">
        <v>98.6</v>
      </c>
      <c r="M2061" t="str">
        <f t="shared" si="129"/>
        <v>High</v>
      </c>
      <c r="N2061" s="1">
        <v>45638</v>
      </c>
      <c r="O2061" s="1" t="str">
        <f>IF(YEAR(Table1[[#This Row],[customer_since]])&gt;=2023, "New",IF(YEAR(Table1[[#This Row],[customer_since]])&gt;=2021, "Medium", "Long term"))</f>
        <v>New</v>
      </c>
      <c r="P2061">
        <v>49</v>
      </c>
      <c r="Q2061" t="str">
        <f t="shared" si="130"/>
        <v>Medium</v>
      </c>
      <c r="R2061">
        <v>0.23</v>
      </c>
      <c r="S2061" t="str">
        <f t="shared" si="131"/>
        <v>Medium</v>
      </c>
    </row>
    <row r="2062" spans="1:19" x14ac:dyDescent="0.35">
      <c r="A2062" t="s">
        <v>547</v>
      </c>
      <c r="B2062">
        <v>72</v>
      </c>
      <c r="C2062" t="str">
        <f t="shared" si="128"/>
        <v>66-69</v>
      </c>
      <c r="D2062" t="s">
        <v>14</v>
      </c>
      <c r="E2062" t="s">
        <v>18</v>
      </c>
      <c r="F2062">
        <v>160.55000000000001</v>
      </c>
      <c r="G2062">
        <v>11</v>
      </c>
      <c r="H2062">
        <f>Table1[[#This Row],[total_orders]]*Table1[[#This Row],[avg_order_value]]</f>
        <v>1766.0500000000002</v>
      </c>
      <c r="I2062">
        <v>178</v>
      </c>
      <c r="J2062">
        <v>0</v>
      </c>
      <c r="K2062" t="s">
        <v>40</v>
      </c>
      <c r="L2062">
        <v>90.9</v>
      </c>
      <c r="M2062" t="str">
        <f t="shared" si="129"/>
        <v>High</v>
      </c>
      <c r="N2062" s="1">
        <v>44935</v>
      </c>
      <c r="O2062" s="1" t="str">
        <f>IF(YEAR(Table1[[#This Row],[customer_since]])&gt;=2023, "New",IF(YEAR(Table1[[#This Row],[customer_since]])&gt;=2021, "Medium", "Long term"))</f>
        <v>New</v>
      </c>
      <c r="P2062">
        <v>33</v>
      </c>
      <c r="Q2062" t="str">
        <f t="shared" si="130"/>
        <v>Low</v>
      </c>
      <c r="R2062">
        <v>0.28999999999999998</v>
      </c>
      <c r="S2062" t="str">
        <f t="shared" si="131"/>
        <v>Medium</v>
      </c>
    </row>
    <row r="2063" spans="1:19" x14ac:dyDescent="0.35">
      <c r="A2063" t="s">
        <v>547</v>
      </c>
      <c r="B2063">
        <v>41</v>
      </c>
      <c r="C2063" t="str">
        <f t="shared" si="128"/>
        <v>36-45</v>
      </c>
      <c r="D2063" t="s">
        <v>14</v>
      </c>
      <c r="E2063" t="s">
        <v>18</v>
      </c>
      <c r="F2063">
        <v>78.22</v>
      </c>
      <c r="G2063">
        <v>6</v>
      </c>
      <c r="H2063">
        <f>Table1[[#This Row],[total_orders]]*Table1[[#This Row],[avg_order_value]]</f>
        <v>469.32</v>
      </c>
      <c r="I2063">
        <v>232</v>
      </c>
      <c r="J2063">
        <v>0</v>
      </c>
      <c r="K2063" t="s">
        <v>23</v>
      </c>
      <c r="L2063">
        <v>23.4</v>
      </c>
      <c r="M2063" t="str">
        <f t="shared" si="129"/>
        <v>Medium</v>
      </c>
      <c r="N2063" s="1">
        <v>45820</v>
      </c>
      <c r="O2063" s="1" t="str">
        <f>IF(YEAR(Table1[[#This Row],[customer_since]])&gt;=2023, "New",IF(YEAR(Table1[[#This Row],[customer_since]])&gt;=2021, "Medium", "Long term"))</f>
        <v>New</v>
      </c>
      <c r="P2063">
        <v>94</v>
      </c>
      <c r="Q2063" t="str">
        <f t="shared" si="130"/>
        <v>High</v>
      </c>
      <c r="R2063">
        <v>0.2</v>
      </c>
      <c r="S2063" t="str">
        <f t="shared" si="131"/>
        <v>Low</v>
      </c>
    </row>
    <row r="2064" spans="1:19" x14ac:dyDescent="0.35">
      <c r="A2064" t="s">
        <v>2078</v>
      </c>
      <c r="B2064">
        <v>66</v>
      </c>
      <c r="C2064" t="str">
        <f t="shared" si="128"/>
        <v>66-69</v>
      </c>
      <c r="D2064" t="s">
        <v>21</v>
      </c>
      <c r="E2064" t="s">
        <v>35</v>
      </c>
      <c r="F2064">
        <v>156.61000000000001</v>
      </c>
      <c r="G2064">
        <v>13</v>
      </c>
      <c r="H2064">
        <f>Table1[[#This Row],[total_orders]]*Table1[[#This Row],[avg_order_value]]</f>
        <v>2035.9300000000003</v>
      </c>
      <c r="I2064">
        <v>145</v>
      </c>
      <c r="J2064">
        <v>0</v>
      </c>
      <c r="K2064" t="s">
        <v>40</v>
      </c>
      <c r="L2064">
        <v>0</v>
      </c>
      <c r="M2064" t="str">
        <f t="shared" si="129"/>
        <v>Low</v>
      </c>
      <c r="N2064" s="1">
        <v>45097</v>
      </c>
      <c r="O2064" s="1" t="str">
        <f>IF(YEAR(Table1[[#This Row],[customer_since]])&gt;=2023, "New",IF(YEAR(Table1[[#This Row],[customer_since]])&gt;=2021, "Medium", "Long term"))</f>
        <v>New</v>
      </c>
      <c r="P2064">
        <v>67</v>
      </c>
      <c r="Q2064" t="str">
        <f t="shared" si="130"/>
        <v>High</v>
      </c>
      <c r="R2064">
        <v>0.61</v>
      </c>
      <c r="S2064" t="str">
        <f t="shared" si="131"/>
        <v>High</v>
      </c>
    </row>
    <row r="2065" spans="1:19" x14ac:dyDescent="0.35">
      <c r="A2065" t="s">
        <v>1542</v>
      </c>
      <c r="B2065">
        <v>32</v>
      </c>
      <c r="C2065" t="str">
        <f t="shared" si="128"/>
        <v>26-35</v>
      </c>
      <c r="D2065" t="s">
        <v>21</v>
      </c>
      <c r="E2065" t="s">
        <v>28</v>
      </c>
      <c r="F2065">
        <v>101.23</v>
      </c>
      <c r="G2065">
        <v>12</v>
      </c>
      <c r="H2065">
        <f>Table1[[#This Row],[total_orders]]*Table1[[#This Row],[avg_order_value]]</f>
        <v>1214.76</v>
      </c>
      <c r="I2065">
        <v>3</v>
      </c>
      <c r="J2065">
        <v>0</v>
      </c>
      <c r="K2065" t="s">
        <v>19</v>
      </c>
      <c r="L2065">
        <v>71</v>
      </c>
      <c r="M2065" t="str">
        <f t="shared" si="129"/>
        <v>High</v>
      </c>
      <c r="N2065" s="1">
        <v>44172</v>
      </c>
      <c r="O2065" s="1" t="str">
        <f>IF(YEAR(Table1[[#This Row],[customer_since]])&gt;=2023, "New",IF(YEAR(Table1[[#This Row],[customer_since]])&gt;=2021, "Medium", "Long term"))</f>
        <v>Long term</v>
      </c>
      <c r="P2065">
        <v>42</v>
      </c>
      <c r="Q2065" t="str">
        <f t="shared" si="130"/>
        <v>Medium</v>
      </c>
      <c r="R2065">
        <v>0.41</v>
      </c>
      <c r="S2065" t="str">
        <f t="shared" si="131"/>
        <v>Medium</v>
      </c>
    </row>
    <row r="2066" spans="1:19" x14ac:dyDescent="0.35">
      <c r="A2066" t="s">
        <v>1641</v>
      </c>
      <c r="B2066">
        <v>30</v>
      </c>
      <c r="C2066" t="str">
        <f t="shared" si="128"/>
        <v>26-35</v>
      </c>
      <c r="D2066" t="s">
        <v>21</v>
      </c>
      <c r="E2066" t="s">
        <v>18</v>
      </c>
      <c r="F2066">
        <v>262.54000000000002</v>
      </c>
      <c r="G2066">
        <v>14</v>
      </c>
      <c r="H2066">
        <f>Table1[[#This Row],[total_orders]]*Table1[[#This Row],[avg_order_value]]</f>
        <v>3675.5600000000004</v>
      </c>
      <c r="I2066">
        <v>119</v>
      </c>
      <c r="J2066">
        <v>0</v>
      </c>
      <c r="K2066" t="s">
        <v>40</v>
      </c>
      <c r="L2066">
        <v>48.1</v>
      </c>
      <c r="M2066" t="str">
        <f t="shared" si="129"/>
        <v>Medium</v>
      </c>
      <c r="N2066" s="1">
        <v>45249</v>
      </c>
      <c r="O2066" s="1" t="str">
        <f>IF(YEAR(Table1[[#This Row],[customer_since]])&gt;=2023, "New",IF(YEAR(Table1[[#This Row],[customer_since]])&gt;=2021, "Medium", "Long term"))</f>
        <v>New</v>
      </c>
      <c r="P2066">
        <v>20</v>
      </c>
      <c r="Q2066" t="str">
        <f t="shared" si="130"/>
        <v>Low</v>
      </c>
      <c r="R2066">
        <v>0.41</v>
      </c>
      <c r="S2066" t="str">
        <f t="shared" si="131"/>
        <v>Medium</v>
      </c>
    </row>
    <row r="2067" spans="1:19" x14ac:dyDescent="0.35">
      <c r="A2067" t="s">
        <v>1439</v>
      </c>
      <c r="B2067">
        <v>41</v>
      </c>
      <c r="C2067" t="str">
        <f t="shared" si="128"/>
        <v>36-45</v>
      </c>
      <c r="D2067" t="s">
        <v>21</v>
      </c>
      <c r="E2067" t="s">
        <v>50</v>
      </c>
      <c r="F2067">
        <v>129.33000000000001</v>
      </c>
      <c r="G2067">
        <v>13</v>
      </c>
      <c r="H2067">
        <f>Table1[[#This Row],[total_orders]]*Table1[[#This Row],[avg_order_value]]</f>
        <v>1681.2900000000002</v>
      </c>
      <c r="I2067">
        <v>26</v>
      </c>
      <c r="J2067">
        <v>0</v>
      </c>
      <c r="K2067" t="s">
        <v>16</v>
      </c>
      <c r="L2067">
        <v>11.9</v>
      </c>
      <c r="M2067" t="str">
        <f t="shared" si="129"/>
        <v>Low</v>
      </c>
      <c r="N2067" s="1">
        <v>44601</v>
      </c>
      <c r="O2067" s="1" t="str">
        <f>IF(YEAR(Table1[[#This Row],[customer_since]])&gt;=2023, "New",IF(YEAR(Table1[[#This Row],[customer_since]])&gt;=2021, "Medium", "Long term"))</f>
        <v>Medium</v>
      </c>
      <c r="P2067">
        <v>25</v>
      </c>
      <c r="Q2067" t="str">
        <f t="shared" si="130"/>
        <v>Low</v>
      </c>
      <c r="R2067">
        <v>0.22</v>
      </c>
      <c r="S2067" t="str">
        <f t="shared" si="131"/>
        <v>Medium</v>
      </c>
    </row>
    <row r="2068" spans="1:19" x14ac:dyDescent="0.35">
      <c r="A2068" t="s">
        <v>3669</v>
      </c>
      <c r="B2068">
        <v>64</v>
      </c>
      <c r="C2068" t="str">
        <f t="shared" si="128"/>
        <v>55-65</v>
      </c>
      <c r="D2068" t="s">
        <v>14</v>
      </c>
      <c r="E2068" t="s">
        <v>18</v>
      </c>
      <c r="F2068">
        <v>182.83</v>
      </c>
      <c r="G2068">
        <v>5</v>
      </c>
      <c r="H2068">
        <f>Table1[[#This Row],[total_orders]]*Table1[[#This Row],[avg_order_value]]</f>
        <v>914.15000000000009</v>
      </c>
      <c r="I2068">
        <v>302</v>
      </c>
      <c r="J2068">
        <v>0</v>
      </c>
      <c r="K2068" t="s">
        <v>19</v>
      </c>
      <c r="L2068">
        <v>22.3</v>
      </c>
      <c r="M2068" t="str">
        <f t="shared" si="129"/>
        <v>Medium</v>
      </c>
      <c r="N2068" s="1">
        <v>44590</v>
      </c>
      <c r="O2068" s="1" t="str">
        <f>IF(YEAR(Table1[[#This Row],[customer_since]])&gt;=2023, "New",IF(YEAR(Table1[[#This Row],[customer_since]])&gt;=2021, "Medium", "Long term"))</f>
        <v>Medium</v>
      </c>
      <c r="P2068">
        <v>62</v>
      </c>
      <c r="Q2068" t="str">
        <f t="shared" si="130"/>
        <v>Medium</v>
      </c>
      <c r="R2068">
        <v>0.47</v>
      </c>
      <c r="S2068" t="str">
        <f t="shared" si="131"/>
        <v>Medium</v>
      </c>
    </row>
    <row r="2069" spans="1:19" x14ac:dyDescent="0.35">
      <c r="A2069" t="s">
        <v>1750</v>
      </c>
      <c r="B2069">
        <v>21</v>
      </c>
      <c r="C2069" t="str">
        <f t="shared" si="128"/>
        <v>18-25</v>
      </c>
      <c r="D2069" t="s">
        <v>14</v>
      </c>
      <c r="E2069" t="s">
        <v>37</v>
      </c>
      <c r="F2069">
        <v>54.94</v>
      </c>
      <c r="G2069">
        <v>10</v>
      </c>
      <c r="H2069">
        <f>Table1[[#This Row],[total_orders]]*Table1[[#This Row],[avg_order_value]]</f>
        <v>549.4</v>
      </c>
      <c r="I2069">
        <v>271</v>
      </c>
      <c r="J2069">
        <v>0</v>
      </c>
      <c r="K2069" t="s">
        <v>29</v>
      </c>
      <c r="L2069">
        <v>4.9000000000000004</v>
      </c>
      <c r="M2069" t="str">
        <f t="shared" si="129"/>
        <v>Low</v>
      </c>
      <c r="N2069" s="1">
        <v>44350</v>
      </c>
      <c r="O2069" s="1" t="str">
        <f>IF(YEAR(Table1[[#This Row],[customer_since]])&gt;=2023, "New",IF(YEAR(Table1[[#This Row],[customer_since]])&gt;=2021, "Medium", "Long term"))</f>
        <v>Medium</v>
      </c>
      <c r="P2069">
        <v>43</v>
      </c>
      <c r="Q2069" t="str">
        <f t="shared" si="130"/>
        <v>Medium</v>
      </c>
      <c r="R2069">
        <v>0.11</v>
      </c>
      <c r="S2069" t="str">
        <f t="shared" si="131"/>
        <v>Low</v>
      </c>
    </row>
    <row r="2070" spans="1:19" x14ac:dyDescent="0.35">
      <c r="A2070" t="s">
        <v>1750</v>
      </c>
      <c r="B2070">
        <v>56</v>
      </c>
      <c r="C2070" t="str">
        <f t="shared" si="128"/>
        <v>55-65</v>
      </c>
      <c r="D2070" t="s">
        <v>14</v>
      </c>
      <c r="E2070" t="s">
        <v>18</v>
      </c>
      <c r="F2070">
        <v>23.28</v>
      </c>
      <c r="G2070">
        <v>5</v>
      </c>
      <c r="H2070">
        <f>Table1[[#This Row],[total_orders]]*Table1[[#This Row],[avg_order_value]]</f>
        <v>116.4</v>
      </c>
      <c r="I2070">
        <v>97</v>
      </c>
      <c r="J2070">
        <v>0</v>
      </c>
      <c r="K2070" t="s">
        <v>29</v>
      </c>
      <c r="L2070">
        <v>93.2</v>
      </c>
      <c r="M2070" t="str">
        <f t="shared" si="129"/>
        <v>High</v>
      </c>
      <c r="N2070" s="1">
        <v>45409</v>
      </c>
      <c r="O2070" s="1" t="str">
        <f>IF(YEAR(Table1[[#This Row],[customer_since]])&gt;=2023, "New",IF(YEAR(Table1[[#This Row],[customer_since]])&gt;=2021, "Medium", "Long term"))</f>
        <v>New</v>
      </c>
      <c r="P2070">
        <v>53</v>
      </c>
      <c r="Q2070" t="str">
        <f t="shared" si="130"/>
        <v>Medium</v>
      </c>
      <c r="R2070">
        <v>0.53</v>
      </c>
      <c r="S2070" t="str">
        <f t="shared" si="131"/>
        <v>High</v>
      </c>
    </row>
    <row r="2071" spans="1:19" x14ac:dyDescent="0.35">
      <c r="A2071" t="s">
        <v>2540</v>
      </c>
      <c r="B2071">
        <v>49</v>
      </c>
      <c r="C2071" t="str">
        <f t="shared" si="128"/>
        <v>46-55</v>
      </c>
      <c r="D2071" t="s">
        <v>21</v>
      </c>
      <c r="E2071" t="s">
        <v>52</v>
      </c>
      <c r="F2071">
        <v>104.22</v>
      </c>
      <c r="G2071">
        <v>11</v>
      </c>
      <c r="H2071">
        <f>Table1[[#This Row],[total_orders]]*Table1[[#This Row],[avg_order_value]]</f>
        <v>1146.42</v>
      </c>
      <c r="I2071">
        <v>97</v>
      </c>
      <c r="J2071">
        <v>0</v>
      </c>
      <c r="K2071" t="s">
        <v>29</v>
      </c>
      <c r="L2071">
        <v>48.9</v>
      </c>
      <c r="M2071" t="str">
        <f t="shared" si="129"/>
        <v>Medium</v>
      </c>
      <c r="N2071" s="1">
        <v>44722</v>
      </c>
      <c r="O2071" s="1" t="str">
        <f>IF(YEAR(Table1[[#This Row],[customer_since]])&gt;=2023, "New",IF(YEAR(Table1[[#This Row],[customer_since]])&gt;=2021, "Medium", "Long term"))</f>
        <v>Medium</v>
      </c>
      <c r="P2071">
        <v>32</v>
      </c>
      <c r="Q2071" t="str">
        <f t="shared" si="130"/>
        <v>Low</v>
      </c>
      <c r="R2071">
        <v>0.26</v>
      </c>
      <c r="S2071" t="str">
        <f t="shared" si="131"/>
        <v>Medium</v>
      </c>
    </row>
    <row r="2072" spans="1:19" x14ac:dyDescent="0.35">
      <c r="A2072" t="s">
        <v>583</v>
      </c>
      <c r="B2072">
        <v>69</v>
      </c>
      <c r="C2072" t="str">
        <f t="shared" si="128"/>
        <v>66-69</v>
      </c>
      <c r="D2072" t="s">
        <v>14</v>
      </c>
      <c r="E2072" t="s">
        <v>28</v>
      </c>
      <c r="F2072">
        <v>256.88</v>
      </c>
      <c r="G2072">
        <v>14</v>
      </c>
      <c r="H2072">
        <f>Table1[[#This Row],[total_orders]]*Table1[[#This Row],[avg_order_value]]</f>
        <v>3596.3199999999997</v>
      </c>
      <c r="I2072">
        <v>29</v>
      </c>
      <c r="J2072">
        <v>0</v>
      </c>
      <c r="K2072" t="s">
        <v>29</v>
      </c>
      <c r="L2072">
        <v>4.5999999999999996</v>
      </c>
      <c r="M2072" t="str">
        <f t="shared" si="129"/>
        <v>Low</v>
      </c>
      <c r="N2072" s="1">
        <v>44176</v>
      </c>
      <c r="O2072" s="1" t="str">
        <f>IF(YEAR(Table1[[#This Row],[customer_since]])&gt;=2023, "New",IF(YEAR(Table1[[#This Row],[customer_since]])&gt;=2021, "Medium", "Long term"))</f>
        <v>Long term</v>
      </c>
      <c r="P2072">
        <v>76</v>
      </c>
      <c r="Q2072" t="str">
        <f t="shared" si="130"/>
        <v>High</v>
      </c>
      <c r="R2072">
        <v>0.45</v>
      </c>
      <c r="S2072" t="str">
        <f t="shared" si="131"/>
        <v>Medium</v>
      </c>
    </row>
    <row r="2073" spans="1:19" x14ac:dyDescent="0.35">
      <c r="A2073" t="s">
        <v>583</v>
      </c>
      <c r="B2073">
        <v>68</v>
      </c>
      <c r="C2073" t="str">
        <f t="shared" si="128"/>
        <v>66-69</v>
      </c>
      <c r="D2073" t="s">
        <v>21</v>
      </c>
      <c r="E2073" t="s">
        <v>18</v>
      </c>
      <c r="F2073">
        <v>217.32</v>
      </c>
      <c r="G2073">
        <v>12</v>
      </c>
      <c r="H2073">
        <f>Table1[[#This Row],[total_orders]]*Table1[[#This Row],[avg_order_value]]</f>
        <v>2607.84</v>
      </c>
      <c r="I2073">
        <v>210</v>
      </c>
      <c r="J2073">
        <v>0</v>
      </c>
      <c r="K2073" t="s">
        <v>23</v>
      </c>
      <c r="L2073">
        <v>38.700000000000003</v>
      </c>
      <c r="M2073" t="str">
        <f t="shared" si="129"/>
        <v>Medium</v>
      </c>
      <c r="N2073" s="1">
        <v>45339</v>
      </c>
      <c r="O2073" s="1" t="str">
        <f>IF(YEAR(Table1[[#This Row],[customer_since]])&gt;=2023, "New",IF(YEAR(Table1[[#This Row],[customer_since]])&gt;=2021, "Medium", "Long term"))</f>
        <v>New</v>
      </c>
      <c r="P2073">
        <v>26</v>
      </c>
      <c r="Q2073" t="str">
        <f t="shared" si="130"/>
        <v>Low</v>
      </c>
      <c r="R2073">
        <v>0.1</v>
      </c>
      <c r="S2073" t="str">
        <f t="shared" si="131"/>
        <v>Low</v>
      </c>
    </row>
    <row r="2074" spans="1:19" x14ac:dyDescent="0.35">
      <c r="A2074" t="s">
        <v>583</v>
      </c>
      <c r="B2074">
        <v>31</v>
      </c>
      <c r="C2074" t="str">
        <f t="shared" si="128"/>
        <v>26-35</v>
      </c>
      <c r="D2074" t="s">
        <v>25</v>
      </c>
      <c r="E2074" t="s">
        <v>26</v>
      </c>
      <c r="F2074">
        <v>31.33</v>
      </c>
      <c r="G2074">
        <v>12</v>
      </c>
      <c r="H2074">
        <f>Table1[[#This Row],[total_orders]]*Table1[[#This Row],[avg_order_value]]</f>
        <v>375.96</v>
      </c>
      <c r="I2074">
        <v>21</v>
      </c>
      <c r="J2074">
        <v>0</v>
      </c>
      <c r="K2074" t="s">
        <v>19</v>
      </c>
      <c r="L2074">
        <v>67.5</v>
      </c>
      <c r="M2074" t="str">
        <f t="shared" si="129"/>
        <v>High</v>
      </c>
      <c r="N2074" s="1">
        <v>45454</v>
      </c>
      <c r="O2074" s="1" t="str">
        <f>IF(YEAR(Table1[[#This Row],[customer_since]])&gt;=2023, "New",IF(YEAR(Table1[[#This Row],[customer_since]])&gt;=2021, "Medium", "Long term"))</f>
        <v>New</v>
      </c>
      <c r="P2074">
        <v>41</v>
      </c>
      <c r="Q2074" t="str">
        <f t="shared" si="130"/>
        <v>Medium</v>
      </c>
      <c r="R2074">
        <v>0.24</v>
      </c>
      <c r="S2074" t="str">
        <f t="shared" si="131"/>
        <v>Medium</v>
      </c>
    </row>
    <row r="2075" spans="1:19" x14ac:dyDescent="0.35">
      <c r="A2075" t="s">
        <v>583</v>
      </c>
      <c r="B2075">
        <v>27</v>
      </c>
      <c r="C2075" t="str">
        <f t="shared" si="128"/>
        <v>26-35</v>
      </c>
      <c r="D2075" t="s">
        <v>14</v>
      </c>
      <c r="E2075" t="s">
        <v>15</v>
      </c>
      <c r="F2075">
        <v>72.64</v>
      </c>
      <c r="G2075">
        <v>8</v>
      </c>
      <c r="H2075">
        <f>Table1[[#This Row],[total_orders]]*Table1[[#This Row],[avg_order_value]]</f>
        <v>581.12</v>
      </c>
      <c r="I2075">
        <v>320</v>
      </c>
      <c r="J2075">
        <v>0</v>
      </c>
      <c r="K2075" t="s">
        <v>16</v>
      </c>
      <c r="L2075">
        <v>4.5</v>
      </c>
      <c r="M2075" t="str">
        <f t="shared" si="129"/>
        <v>Low</v>
      </c>
      <c r="N2075" s="1">
        <v>45550</v>
      </c>
      <c r="O2075" s="1" t="str">
        <f>IF(YEAR(Table1[[#This Row],[customer_since]])&gt;=2023, "New",IF(YEAR(Table1[[#This Row],[customer_since]])&gt;=2021, "Medium", "Long term"))</f>
        <v>New</v>
      </c>
      <c r="P2075">
        <v>21</v>
      </c>
      <c r="Q2075" t="str">
        <f t="shared" si="130"/>
        <v>Low</v>
      </c>
      <c r="R2075">
        <v>0.3</v>
      </c>
      <c r="S2075" t="str">
        <f t="shared" si="131"/>
        <v>Medium</v>
      </c>
    </row>
    <row r="2076" spans="1:19" x14ac:dyDescent="0.35">
      <c r="A2076" t="s">
        <v>583</v>
      </c>
      <c r="B2076">
        <v>49</v>
      </c>
      <c r="C2076" t="str">
        <f t="shared" si="128"/>
        <v>46-55</v>
      </c>
      <c r="D2076" t="s">
        <v>14</v>
      </c>
      <c r="E2076" t="s">
        <v>52</v>
      </c>
      <c r="F2076">
        <v>21.79</v>
      </c>
      <c r="G2076">
        <v>8</v>
      </c>
      <c r="H2076">
        <f>Table1[[#This Row],[total_orders]]*Table1[[#This Row],[avg_order_value]]</f>
        <v>174.32</v>
      </c>
      <c r="I2076">
        <v>258</v>
      </c>
      <c r="J2076">
        <v>0</v>
      </c>
      <c r="K2076" t="s">
        <v>23</v>
      </c>
      <c r="L2076">
        <v>75.7</v>
      </c>
      <c r="M2076" t="str">
        <f t="shared" si="129"/>
        <v>High</v>
      </c>
      <c r="N2076" s="1">
        <v>44064</v>
      </c>
      <c r="O2076" s="1" t="str">
        <f>IF(YEAR(Table1[[#This Row],[customer_since]])&gt;=2023, "New",IF(YEAR(Table1[[#This Row],[customer_since]])&gt;=2021, "Medium", "Long term"))</f>
        <v>Long term</v>
      </c>
      <c r="P2076">
        <v>51</v>
      </c>
      <c r="Q2076" t="str">
        <f t="shared" si="130"/>
        <v>Medium</v>
      </c>
      <c r="R2076">
        <v>0.52</v>
      </c>
      <c r="S2076" t="str">
        <f t="shared" si="131"/>
        <v>High</v>
      </c>
    </row>
    <row r="2077" spans="1:19" x14ac:dyDescent="0.35">
      <c r="A2077" t="s">
        <v>2687</v>
      </c>
      <c r="B2077">
        <v>67</v>
      </c>
      <c r="C2077" t="str">
        <f t="shared" si="128"/>
        <v>66-69</v>
      </c>
      <c r="D2077" t="s">
        <v>14</v>
      </c>
      <c r="E2077" t="s">
        <v>18</v>
      </c>
      <c r="F2077">
        <v>291.08</v>
      </c>
      <c r="G2077">
        <v>10</v>
      </c>
      <c r="H2077">
        <f>Table1[[#This Row],[total_orders]]*Table1[[#This Row],[avg_order_value]]</f>
        <v>2910.7999999999997</v>
      </c>
      <c r="I2077">
        <v>279</v>
      </c>
      <c r="J2077">
        <v>0</v>
      </c>
      <c r="K2077" t="s">
        <v>19</v>
      </c>
      <c r="L2077">
        <v>71</v>
      </c>
      <c r="M2077" t="str">
        <f t="shared" si="129"/>
        <v>High</v>
      </c>
      <c r="N2077" s="1">
        <v>45670</v>
      </c>
      <c r="O2077" s="1" t="str">
        <f>IF(YEAR(Table1[[#This Row],[customer_since]])&gt;=2023, "New",IF(YEAR(Table1[[#This Row],[customer_since]])&gt;=2021, "Medium", "Long term"))</f>
        <v>New</v>
      </c>
      <c r="P2077">
        <v>11</v>
      </c>
      <c r="Q2077" t="str">
        <f t="shared" si="130"/>
        <v>Low</v>
      </c>
      <c r="R2077">
        <v>0.59</v>
      </c>
      <c r="S2077" t="str">
        <f t="shared" si="131"/>
        <v>High</v>
      </c>
    </row>
    <row r="2078" spans="1:19" x14ac:dyDescent="0.35">
      <c r="A2078" t="s">
        <v>2687</v>
      </c>
      <c r="B2078">
        <v>46</v>
      </c>
      <c r="C2078" t="str">
        <f t="shared" si="128"/>
        <v>46-55</v>
      </c>
      <c r="D2078" t="s">
        <v>21</v>
      </c>
      <c r="E2078" t="s">
        <v>18</v>
      </c>
      <c r="F2078">
        <v>227.45</v>
      </c>
      <c r="G2078">
        <v>11</v>
      </c>
      <c r="H2078">
        <f>Table1[[#This Row],[total_orders]]*Table1[[#This Row],[avg_order_value]]</f>
        <v>2501.9499999999998</v>
      </c>
      <c r="I2078">
        <v>17</v>
      </c>
      <c r="J2078">
        <v>0</v>
      </c>
      <c r="K2078" t="s">
        <v>29</v>
      </c>
      <c r="L2078">
        <v>81.7</v>
      </c>
      <c r="M2078" t="str">
        <f t="shared" si="129"/>
        <v>High</v>
      </c>
      <c r="N2078" s="1">
        <v>45349</v>
      </c>
      <c r="O2078" s="1" t="str">
        <f>IF(YEAR(Table1[[#This Row],[customer_since]])&gt;=2023, "New",IF(YEAR(Table1[[#This Row],[customer_since]])&gt;=2021, "Medium", "Long term"))</f>
        <v>New</v>
      </c>
      <c r="P2078">
        <v>40</v>
      </c>
      <c r="Q2078" t="str">
        <f t="shared" si="130"/>
        <v>Medium</v>
      </c>
      <c r="R2078">
        <v>0.33</v>
      </c>
      <c r="S2078" t="str">
        <f t="shared" si="131"/>
        <v>Medium</v>
      </c>
    </row>
    <row r="2079" spans="1:19" x14ac:dyDescent="0.35">
      <c r="A2079" t="s">
        <v>1670</v>
      </c>
      <c r="B2079">
        <v>33</v>
      </c>
      <c r="C2079" t="str">
        <f t="shared" si="128"/>
        <v>26-35</v>
      </c>
      <c r="D2079" t="s">
        <v>21</v>
      </c>
      <c r="E2079" t="s">
        <v>15</v>
      </c>
      <c r="F2079">
        <v>194.72</v>
      </c>
      <c r="G2079">
        <v>12</v>
      </c>
      <c r="H2079">
        <f>Table1[[#This Row],[total_orders]]*Table1[[#This Row],[avg_order_value]]</f>
        <v>2336.64</v>
      </c>
      <c r="I2079">
        <v>269</v>
      </c>
      <c r="J2079">
        <v>1</v>
      </c>
      <c r="K2079" t="s">
        <v>23</v>
      </c>
      <c r="L2079">
        <v>99.5</v>
      </c>
      <c r="M2079" t="str">
        <f t="shared" si="129"/>
        <v>High</v>
      </c>
      <c r="N2079" s="1">
        <v>45633</v>
      </c>
      <c r="O2079" s="1" t="str">
        <f>IF(YEAR(Table1[[#This Row],[customer_since]])&gt;=2023, "New",IF(YEAR(Table1[[#This Row],[customer_since]])&gt;=2021, "Medium", "Long term"))</f>
        <v>New</v>
      </c>
      <c r="P2079">
        <v>94</v>
      </c>
      <c r="Q2079" t="str">
        <f t="shared" si="130"/>
        <v>High</v>
      </c>
      <c r="R2079">
        <v>0.51</v>
      </c>
      <c r="S2079" t="str">
        <f t="shared" si="131"/>
        <v>High</v>
      </c>
    </row>
    <row r="2080" spans="1:19" x14ac:dyDescent="0.35">
      <c r="A2080" t="s">
        <v>1547</v>
      </c>
      <c r="B2080">
        <v>21</v>
      </c>
      <c r="C2080" t="str">
        <f t="shared" si="128"/>
        <v>18-25</v>
      </c>
      <c r="D2080" t="s">
        <v>21</v>
      </c>
      <c r="E2080" t="s">
        <v>26</v>
      </c>
      <c r="F2080">
        <v>87.02</v>
      </c>
      <c r="G2080">
        <v>11</v>
      </c>
      <c r="H2080">
        <f>Table1[[#This Row],[total_orders]]*Table1[[#This Row],[avg_order_value]]</f>
        <v>957.21999999999991</v>
      </c>
      <c r="I2080">
        <v>143</v>
      </c>
      <c r="J2080">
        <v>0</v>
      </c>
      <c r="K2080" t="s">
        <v>40</v>
      </c>
      <c r="L2080">
        <v>17.2</v>
      </c>
      <c r="M2080" t="str">
        <f t="shared" si="129"/>
        <v>Low</v>
      </c>
      <c r="N2080" s="1">
        <v>44480</v>
      </c>
      <c r="O2080" s="1" t="str">
        <f>IF(YEAR(Table1[[#This Row],[customer_since]])&gt;=2023, "New",IF(YEAR(Table1[[#This Row],[customer_since]])&gt;=2021, "Medium", "Long term"))</f>
        <v>Medium</v>
      </c>
      <c r="P2080">
        <v>82</v>
      </c>
      <c r="Q2080" t="str">
        <f t="shared" si="130"/>
        <v>High</v>
      </c>
      <c r="R2080">
        <v>0.26</v>
      </c>
      <c r="S2080" t="str">
        <f t="shared" si="131"/>
        <v>Medium</v>
      </c>
    </row>
    <row r="2081" spans="1:19" x14ac:dyDescent="0.35">
      <c r="A2081" t="s">
        <v>1875</v>
      </c>
      <c r="B2081">
        <v>74</v>
      </c>
      <c r="C2081" t="str">
        <f t="shared" si="128"/>
        <v>66-69</v>
      </c>
      <c r="D2081" t="s">
        <v>21</v>
      </c>
      <c r="E2081" t="s">
        <v>52</v>
      </c>
      <c r="F2081">
        <v>188.51</v>
      </c>
      <c r="G2081">
        <v>11</v>
      </c>
      <c r="H2081">
        <f>Table1[[#This Row],[total_orders]]*Table1[[#This Row],[avg_order_value]]</f>
        <v>2073.6099999999997</v>
      </c>
      <c r="I2081">
        <v>330</v>
      </c>
      <c r="J2081">
        <v>0</v>
      </c>
      <c r="K2081" t="s">
        <v>23</v>
      </c>
      <c r="L2081">
        <v>69.400000000000006</v>
      </c>
      <c r="M2081" t="str">
        <f t="shared" si="129"/>
        <v>High</v>
      </c>
      <c r="N2081" s="1">
        <v>45040</v>
      </c>
      <c r="O2081" s="1" t="str">
        <f>IF(YEAR(Table1[[#This Row],[customer_since]])&gt;=2023, "New",IF(YEAR(Table1[[#This Row],[customer_since]])&gt;=2021, "Medium", "Long term"))</f>
        <v>New</v>
      </c>
      <c r="P2081">
        <v>37</v>
      </c>
      <c r="Q2081" t="str">
        <f t="shared" si="130"/>
        <v>Medium</v>
      </c>
      <c r="R2081">
        <v>0.03</v>
      </c>
      <c r="S2081" t="str">
        <f t="shared" si="131"/>
        <v>Low</v>
      </c>
    </row>
    <row r="2082" spans="1:19" x14ac:dyDescent="0.35">
      <c r="A2082" t="s">
        <v>3780</v>
      </c>
      <c r="B2082">
        <v>61</v>
      </c>
      <c r="C2082" t="str">
        <f t="shared" si="128"/>
        <v>55-65</v>
      </c>
      <c r="D2082" t="s">
        <v>14</v>
      </c>
      <c r="E2082" t="s">
        <v>37</v>
      </c>
      <c r="F2082">
        <v>71.14</v>
      </c>
      <c r="G2082">
        <v>10</v>
      </c>
      <c r="H2082">
        <f>Table1[[#This Row],[total_orders]]*Table1[[#This Row],[avg_order_value]]</f>
        <v>711.4</v>
      </c>
      <c r="I2082">
        <v>314</v>
      </c>
      <c r="J2082">
        <v>0</v>
      </c>
      <c r="K2082" t="s">
        <v>23</v>
      </c>
      <c r="L2082">
        <v>82.2</v>
      </c>
      <c r="M2082" t="str">
        <f t="shared" si="129"/>
        <v>High</v>
      </c>
      <c r="N2082" s="1">
        <v>45559</v>
      </c>
      <c r="O2082" s="1" t="str">
        <f>IF(YEAR(Table1[[#This Row],[customer_since]])&gt;=2023, "New",IF(YEAR(Table1[[#This Row],[customer_since]])&gt;=2021, "Medium", "Long term"))</f>
        <v>New</v>
      </c>
      <c r="P2082">
        <v>36</v>
      </c>
      <c r="Q2082" t="str">
        <f t="shared" si="130"/>
        <v>Medium</v>
      </c>
      <c r="R2082">
        <v>0.14000000000000001</v>
      </c>
      <c r="S2082" t="str">
        <f t="shared" si="131"/>
        <v>Low</v>
      </c>
    </row>
    <row r="2083" spans="1:19" x14ac:dyDescent="0.35">
      <c r="A2083" t="s">
        <v>2331</v>
      </c>
      <c r="B2083">
        <v>75</v>
      </c>
      <c r="C2083" t="str">
        <f t="shared" si="128"/>
        <v>66-69</v>
      </c>
      <c r="D2083" t="s">
        <v>14</v>
      </c>
      <c r="E2083" t="s">
        <v>15</v>
      </c>
      <c r="F2083">
        <v>141.61000000000001</v>
      </c>
      <c r="G2083">
        <v>10</v>
      </c>
      <c r="H2083">
        <f>Table1[[#This Row],[total_orders]]*Table1[[#This Row],[avg_order_value]]</f>
        <v>1416.1000000000001</v>
      </c>
      <c r="I2083">
        <v>69</v>
      </c>
      <c r="J2083">
        <v>0</v>
      </c>
      <c r="K2083" t="s">
        <v>29</v>
      </c>
      <c r="L2083">
        <v>83.3</v>
      </c>
      <c r="M2083" t="str">
        <f t="shared" si="129"/>
        <v>High</v>
      </c>
      <c r="N2083" s="1">
        <v>44428</v>
      </c>
      <c r="O2083" s="1" t="str">
        <f>IF(YEAR(Table1[[#This Row],[customer_since]])&gt;=2023, "New",IF(YEAR(Table1[[#This Row],[customer_since]])&gt;=2021, "Medium", "Long term"))</f>
        <v>Medium</v>
      </c>
      <c r="P2083">
        <v>53</v>
      </c>
      <c r="Q2083" t="str">
        <f t="shared" si="130"/>
        <v>Medium</v>
      </c>
      <c r="R2083">
        <v>0.5</v>
      </c>
      <c r="S2083" t="str">
        <f t="shared" si="131"/>
        <v>Medium</v>
      </c>
    </row>
    <row r="2084" spans="1:19" x14ac:dyDescent="0.35">
      <c r="A2084" t="s">
        <v>2745</v>
      </c>
      <c r="B2084">
        <v>29</v>
      </c>
      <c r="C2084" t="str">
        <f t="shared" si="128"/>
        <v>26-35</v>
      </c>
      <c r="D2084" t="s">
        <v>14</v>
      </c>
      <c r="E2084" t="s">
        <v>44</v>
      </c>
      <c r="F2084">
        <v>87.09</v>
      </c>
      <c r="G2084">
        <v>9</v>
      </c>
      <c r="H2084">
        <f>Table1[[#This Row],[total_orders]]*Table1[[#This Row],[avg_order_value]]</f>
        <v>783.81000000000006</v>
      </c>
      <c r="I2084">
        <v>115</v>
      </c>
      <c r="J2084">
        <v>0</v>
      </c>
      <c r="K2084" t="s">
        <v>19</v>
      </c>
      <c r="L2084">
        <v>99</v>
      </c>
      <c r="M2084" t="str">
        <f t="shared" si="129"/>
        <v>High</v>
      </c>
      <c r="N2084" s="1">
        <v>44352</v>
      </c>
      <c r="O2084" s="1" t="str">
        <f>IF(YEAR(Table1[[#This Row],[customer_since]])&gt;=2023, "New",IF(YEAR(Table1[[#This Row],[customer_since]])&gt;=2021, "Medium", "Long term"))</f>
        <v>Medium</v>
      </c>
      <c r="P2084">
        <v>93</v>
      </c>
      <c r="Q2084" t="str">
        <f t="shared" si="130"/>
        <v>High</v>
      </c>
      <c r="R2084">
        <v>7.0000000000000007E-2</v>
      </c>
      <c r="S2084" t="str">
        <f t="shared" si="131"/>
        <v>Low</v>
      </c>
    </row>
    <row r="2085" spans="1:19" x14ac:dyDescent="0.35">
      <c r="A2085" t="s">
        <v>775</v>
      </c>
      <c r="B2085">
        <v>30</v>
      </c>
      <c r="C2085" t="str">
        <f t="shared" si="128"/>
        <v>26-35</v>
      </c>
      <c r="D2085" t="s">
        <v>21</v>
      </c>
      <c r="E2085" t="s">
        <v>26</v>
      </c>
      <c r="F2085">
        <v>31.07</v>
      </c>
      <c r="G2085">
        <v>8</v>
      </c>
      <c r="H2085">
        <f>Table1[[#This Row],[total_orders]]*Table1[[#This Row],[avg_order_value]]</f>
        <v>248.56</v>
      </c>
      <c r="I2085">
        <v>62</v>
      </c>
      <c r="J2085">
        <v>0</v>
      </c>
      <c r="K2085" t="s">
        <v>40</v>
      </c>
      <c r="L2085">
        <v>79.3</v>
      </c>
      <c r="M2085" t="str">
        <f t="shared" si="129"/>
        <v>High</v>
      </c>
      <c r="N2085" s="1">
        <v>45434</v>
      </c>
      <c r="O2085" s="1" t="str">
        <f>IF(YEAR(Table1[[#This Row],[customer_since]])&gt;=2023, "New",IF(YEAR(Table1[[#This Row],[customer_since]])&gt;=2021, "Medium", "Long term"))</f>
        <v>New</v>
      </c>
      <c r="P2085">
        <v>92</v>
      </c>
      <c r="Q2085" t="str">
        <f t="shared" si="130"/>
        <v>High</v>
      </c>
      <c r="R2085">
        <v>0.25</v>
      </c>
      <c r="S2085" t="str">
        <f t="shared" si="131"/>
        <v>Medium</v>
      </c>
    </row>
    <row r="2086" spans="1:19" x14ac:dyDescent="0.35">
      <c r="A2086" t="s">
        <v>775</v>
      </c>
      <c r="B2086">
        <v>22</v>
      </c>
      <c r="C2086" t="str">
        <f t="shared" si="128"/>
        <v>18-25</v>
      </c>
      <c r="D2086" t="s">
        <v>14</v>
      </c>
      <c r="E2086" t="s">
        <v>50</v>
      </c>
      <c r="F2086">
        <v>235.81</v>
      </c>
      <c r="G2086">
        <v>5</v>
      </c>
      <c r="H2086">
        <f>Table1[[#This Row],[total_orders]]*Table1[[#This Row],[avg_order_value]]</f>
        <v>1179.05</v>
      </c>
      <c r="I2086">
        <v>24</v>
      </c>
      <c r="J2086">
        <v>0</v>
      </c>
      <c r="K2086" t="s">
        <v>19</v>
      </c>
      <c r="L2086">
        <v>26.8</v>
      </c>
      <c r="M2086" t="str">
        <f t="shared" si="129"/>
        <v>Medium</v>
      </c>
      <c r="N2086" s="1">
        <v>45652</v>
      </c>
      <c r="O2086" s="1" t="str">
        <f>IF(YEAR(Table1[[#This Row],[customer_since]])&gt;=2023, "New",IF(YEAR(Table1[[#This Row],[customer_since]])&gt;=2021, "Medium", "Long term"))</f>
        <v>New</v>
      </c>
      <c r="P2086">
        <v>33</v>
      </c>
      <c r="Q2086" t="str">
        <f t="shared" si="130"/>
        <v>Low</v>
      </c>
      <c r="R2086">
        <v>0.15</v>
      </c>
      <c r="S2086" t="str">
        <f t="shared" si="131"/>
        <v>Low</v>
      </c>
    </row>
    <row r="2087" spans="1:19" x14ac:dyDescent="0.35">
      <c r="A2087" t="s">
        <v>2180</v>
      </c>
      <c r="B2087">
        <v>28</v>
      </c>
      <c r="C2087" t="str">
        <f t="shared" si="128"/>
        <v>26-35</v>
      </c>
      <c r="D2087" t="s">
        <v>21</v>
      </c>
      <c r="E2087" t="s">
        <v>44</v>
      </c>
      <c r="F2087">
        <v>263.64999999999998</v>
      </c>
      <c r="G2087">
        <v>13</v>
      </c>
      <c r="H2087">
        <f>Table1[[#This Row],[total_orders]]*Table1[[#This Row],[avg_order_value]]</f>
        <v>3427.45</v>
      </c>
      <c r="I2087">
        <v>24</v>
      </c>
      <c r="J2087">
        <v>0</v>
      </c>
      <c r="K2087" t="s">
        <v>19</v>
      </c>
      <c r="L2087">
        <v>27.9</v>
      </c>
      <c r="M2087" t="str">
        <f t="shared" si="129"/>
        <v>Medium</v>
      </c>
      <c r="N2087" s="1">
        <v>45538</v>
      </c>
      <c r="O2087" s="1" t="str">
        <f>IF(YEAR(Table1[[#This Row],[customer_since]])&gt;=2023, "New",IF(YEAR(Table1[[#This Row],[customer_since]])&gt;=2021, "Medium", "Long term"))</f>
        <v>New</v>
      </c>
      <c r="P2087">
        <v>52</v>
      </c>
      <c r="Q2087" t="str">
        <f t="shared" si="130"/>
        <v>Medium</v>
      </c>
      <c r="R2087">
        <v>0.38</v>
      </c>
      <c r="S2087" t="str">
        <f t="shared" si="131"/>
        <v>Medium</v>
      </c>
    </row>
    <row r="2088" spans="1:19" x14ac:dyDescent="0.35">
      <c r="A2088" t="s">
        <v>1250</v>
      </c>
      <c r="B2088">
        <v>33</v>
      </c>
      <c r="C2088" t="str">
        <f t="shared" si="128"/>
        <v>26-35</v>
      </c>
      <c r="D2088" t="s">
        <v>21</v>
      </c>
      <c r="E2088" t="s">
        <v>44</v>
      </c>
      <c r="F2088">
        <v>230.17</v>
      </c>
      <c r="G2088">
        <v>10</v>
      </c>
      <c r="H2088">
        <f>Table1[[#This Row],[total_orders]]*Table1[[#This Row],[avg_order_value]]</f>
        <v>2301.6999999999998</v>
      </c>
      <c r="I2088">
        <v>258</v>
      </c>
      <c r="J2088">
        <v>0</v>
      </c>
      <c r="K2088" t="s">
        <v>23</v>
      </c>
      <c r="L2088">
        <v>31.9</v>
      </c>
      <c r="M2088" t="str">
        <f t="shared" si="129"/>
        <v>Medium</v>
      </c>
      <c r="N2088" s="1">
        <v>45696</v>
      </c>
      <c r="O2088" s="1" t="str">
        <f>IF(YEAR(Table1[[#This Row],[customer_since]])&gt;=2023, "New",IF(YEAR(Table1[[#This Row],[customer_since]])&gt;=2021, "Medium", "Long term"))</f>
        <v>New</v>
      </c>
      <c r="P2088">
        <v>63</v>
      </c>
      <c r="Q2088" t="str">
        <f t="shared" si="130"/>
        <v>Medium</v>
      </c>
      <c r="R2088">
        <v>0.18</v>
      </c>
      <c r="S2088" t="str">
        <f t="shared" si="131"/>
        <v>Low</v>
      </c>
    </row>
    <row r="2089" spans="1:19" x14ac:dyDescent="0.35">
      <c r="A2089" t="s">
        <v>2167</v>
      </c>
      <c r="B2089">
        <v>77</v>
      </c>
      <c r="C2089" t="str">
        <f t="shared" si="128"/>
        <v>66-69</v>
      </c>
      <c r="D2089" t="s">
        <v>14</v>
      </c>
      <c r="E2089" t="s">
        <v>50</v>
      </c>
      <c r="F2089">
        <v>142.9</v>
      </c>
      <c r="G2089">
        <v>13</v>
      </c>
      <c r="H2089">
        <f>Table1[[#This Row],[total_orders]]*Table1[[#This Row],[avg_order_value]]</f>
        <v>1857.7</v>
      </c>
      <c r="I2089">
        <v>194</v>
      </c>
      <c r="J2089">
        <v>0</v>
      </c>
      <c r="K2089" t="s">
        <v>16</v>
      </c>
      <c r="L2089">
        <v>14.7</v>
      </c>
      <c r="M2089" t="str">
        <f t="shared" si="129"/>
        <v>Low</v>
      </c>
      <c r="N2089" s="1">
        <v>44688</v>
      </c>
      <c r="O2089" s="1" t="str">
        <f>IF(YEAR(Table1[[#This Row],[customer_since]])&gt;=2023, "New",IF(YEAR(Table1[[#This Row],[customer_since]])&gt;=2021, "Medium", "Long term"))</f>
        <v>Medium</v>
      </c>
      <c r="P2089">
        <v>62</v>
      </c>
      <c r="Q2089" t="str">
        <f t="shared" si="130"/>
        <v>Medium</v>
      </c>
      <c r="R2089">
        <v>0.55000000000000004</v>
      </c>
      <c r="S2089" t="str">
        <f t="shared" si="131"/>
        <v>High</v>
      </c>
    </row>
    <row r="2090" spans="1:19" x14ac:dyDescent="0.35">
      <c r="A2090" t="s">
        <v>1257</v>
      </c>
      <c r="B2090">
        <v>74</v>
      </c>
      <c r="C2090" t="str">
        <f t="shared" si="128"/>
        <v>66-69</v>
      </c>
      <c r="D2090" t="s">
        <v>14</v>
      </c>
      <c r="E2090" t="s">
        <v>18</v>
      </c>
      <c r="F2090">
        <v>85.46</v>
      </c>
      <c r="G2090">
        <v>9</v>
      </c>
      <c r="H2090">
        <f>Table1[[#This Row],[total_orders]]*Table1[[#This Row],[avg_order_value]]</f>
        <v>769.14</v>
      </c>
      <c r="I2090">
        <v>8</v>
      </c>
      <c r="J2090">
        <v>0</v>
      </c>
      <c r="K2090" t="s">
        <v>16</v>
      </c>
      <c r="L2090">
        <v>89.3</v>
      </c>
      <c r="M2090" t="str">
        <f t="shared" si="129"/>
        <v>High</v>
      </c>
      <c r="N2090" s="1">
        <v>45287</v>
      </c>
      <c r="O2090" s="1" t="str">
        <f>IF(YEAR(Table1[[#This Row],[customer_since]])&gt;=2023, "New",IF(YEAR(Table1[[#This Row],[customer_since]])&gt;=2021, "Medium", "Long term"))</f>
        <v>New</v>
      </c>
      <c r="P2090">
        <v>35</v>
      </c>
      <c r="Q2090" t="str">
        <f t="shared" si="130"/>
        <v>Medium</v>
      </c>
      <c r="R2090">
        <v>0.47</v>
      </c>
      <c r="S2090" t="str">
        <f t="shared" si="131"/>
        <v>Medium</v>
      </c>
    </row>
    <row r="2091" spans="1:19" x14ac:dyDescent="0.35">
      <c r="A2091" t="s">
        <v>1257</v>
      </c>
      <c r="B2091">
        <v>56</v>
      </c>
      <c r="C2091" t="str">
        <f t="shared" si="128"/>
        <v>55-65</v>
      </c>
      <c r="D2091" t="s">
        <v>21</v>
      </c>
      <c r="E2091" t="s">
        <v>37</v>
      </c>
      <c r="F2091">
        <v>171.44</v>
      </c>
      <c r="G2091">
        <v>13</v>
      </c>
      <c r="H2091">
        <f>Table1[[#This Row],[total_orders]]*Table1[[#This Row],[avg_order_value]]</f>
        <v>2228.7199999999998</v>
      </c>
      <c r="I2091">
        <v>225</v>
      </c>
      <c r="J2091">
        <v>1</v>
      </c>
      <c r="K2091" t="s">
        <v>16</v>
      </c>
      <c r="L2091">
        <v>80.7</v>
      </c>
      <c r="M2091" t="str">
        <f t="shared" si="129"/>
        <v>High</v>
      </c>
      <c r="N2091" s="1">
        <v>45813</v>
      </c>
      <c r="O2091" s="1" t="str">
        <f>IF(YEAR(Table1[[#This Row],[customer_since]])&gt;=2023, "New",IF(YEAR(Table1[[#This Row],[customer_since]])&gt;=2021, "Medium", "Long term"))</f>
        <v>New</v>
      </c>
      <c r="P2091">
        <v>47</v>
      </c>
      <c r="Q2091" t="str">
        <f t="shared" si="130"/>
        <v>Medium</v>
      </c>
      <c r="R2091">
        <v>0.23</v>
      </c>
      <c r="S2091" t="str">
        <f t="shared" si="131"/>
        <v>Medium</v>
      </c>
    </row>
    <row r="2092" spans="1:19" x14ac:dyDescent="0.35">
      <c r="A2092" t="s">
        <v>2623</v>
      </c>
      <c r="B2092">
        <v>20</v>
      </c>
      <c r="C2092" t="str">
        <f t="shared" si="128"/>
        <v>18-25</v>
      </c>
      <c r="D2092" t="s">
        <v>21</v>
      </c>
      <c r="E2092" t="s">
        <v>22</v>
      </c>
      <c r="F2092">
        <v>122.02</v>
      </c>
      <c r="G2092">
        <v>11</v>
      </c>
      <c r="H2092">
        <f>Table1[[#This Row],[total_orders]]*Table1[[#This Row],[avg_order_value]]</f>
        <v>1342.22</v>
      </c>
      <c r="I2092">
        <v>334</v>
      </c>
      <c r="J2092">
        <v>0</v>
      </c>
      <c r="K2092" t="s">
        <v>16</v>
      </c>
      <c r="L2092">
        <v>81.5</v>
      </c>
      <c r="M2092" t="str">
        <f t="shared" si="129"/>
        <v>High</v>
      </c>
      <c r="N2092" s="1">
        <v>45178</v>
      </c>
      <c r="O2092" s="1" t="str">
        <f>IF(YEAR(Table1[[#This Row],[customer_since]])&gt;=2023, "New",IF(YEAR(Table1[[#This Row],[customer_since]])&gt;=2021, "Medium", "Long term"))</f>
        <v>New</v>
      </c>
      <c r="P2092">
        <v>60</v>
      </c>
      <c r="Q2092" t="str">
        <f t="shared" si="130"/>
        <v>Medium</v>
      </c>
      <c r="R2092">
        <v>0.38</v>
      </c>
      <c r="S2092" t="str">
        <f t="shared" si="131"/>
        <v>Medium</v>
      </c>
    </row>
    <row r="2093" spans="1:19" x14ac:dyDescent="0.35">
      <c r="A2093" t="s">
        <v>803</v>
      </c>
      <c r="B2093">
        <v>29</v>
      </c>
      <c r="C2093" t="str">
        <f t="shared" si="128"/>
        <v>26-35</v>
      </c>
      <c r="D2093" t="s">
        <v>21</v>
      </c>
      <c r="E2093" t="s">
        <v>26</v>
      </c>
      <c r="G2093">
        <v>13</v>
      </c>
      <c r="H2093">
        <f>Table1[[#This Row],[total_orders]]*Table1[[#This Row],[avg_order_value]]</f>
        <v>0</v>
      </c>
      <c r="I2093">
        <v>176</v>
      </c>
      <c r="J2093">
        <v>0</v>
      </c>
      <c r="K2093" t="s">
        <v>16</v>
      </c>
      <c r="L2093">
        <v>0</v>
      </c>
      <c r="M2093" t="str">
        <f t="shared" si="129"/>
        <v>Low</v>
      </c>
      <c r="N2093" s="1">
        <v>45323</v>
      </c>
      <c r="O2093" s="1" t="str">
        <f>IF(YEAR(Table1[[#This Row],[customer_since]])&gt;=2023, "New",IF(YEAR(Table1[[#This Row],[customer_since]])&gt;=2021, "Medium", "Long term"))</f>
        <v>New</v>
      </c>
      <c r="P2093">
        <v>71</v>
      </c>
      <c r="Q2093" t="str">
        <f t="shared" si="130"/>
        <v>High</v>
      </c>
      <c r="R2093">
        <v>0.48</v>
      </c>
      <c r="S2093" t="str">
        <f t="shared" si="131"/>
        <v>Medium</v>
      </c>
    </row>
    <row r="2094" spans="1:19" x14ac:dyDescent="0.35">
      <c r="A2094" t="s">
        <v>803</v>
      </c>
      <c r="B2094">
        <v>67</v>
      </c>
      <c r="C2094" t="str">
        <f t="shared" si="128"/>
        <v>66-69</v>
      </c>
      <c r="D2094" t="s">
        <v>21</v>
      </c>
      <c r="E2094" t="s">
        <v>28</v>
      </c>
      <c r="F2094">
        <v>52.04</v>
      </c>
      <c r="G2094">
        <v>12</v>
      </c>
      <c r="H2094">
        <f>Table1[[#This Row],[total_orders]]*Table1[[#This Row],[avg_order_value]]</f>
        <v>624.48</v>
      </c>
      <c r="I2094">
        <v>14</v>
      </c>
      <c r="J2094">
        <v>0</v>
      </c>
      <c r="K2094" t="s">
        <v>16</v>
      </c>
      <c r="L2094">
        <v>96</v>
      </c>
      <c r="M2094" t="str">
        <f t="shared" si="129"/>
        <v>High</v>
      </c>
      <c r="N2094" s="1">
        <v>44408</v>
      </c>
      <c r="O2094" s="1" t="str">
        <f>IF(YEAR(Table1[[#This Row],[customer_since]])&gt;=2023, "New",IF(YEAR(Table1[[#This Row],[customer_since]])&gt;=2021, "Medium", "Long term"))</f>
        <v>Medium</v>
      </c>
      <c r="P2094">
        <v>68</v>
      </c>
      <c r="Q2094" t="str">
        <f t="shared" si="130"/>
        <v>High</v>
      </c>
      <c r="R2094">
        <v>0.27</v>
      </c>
      <c r="S2094" t="str">
        <f t="shared" si="131"/>
        <v>Medium</v>
      </c>
    </row>
    <row r="2095" spans="1:19" x14ac:dyDescent="0.35">
      <c r="A2095" t="s">
        <v>803</v>
      </c>
      <c r="B2095">
        <v>59</v>
      </c>
      <c r="C2095" t="str">
        <f t="shared" si="128"/>
        <v>55-65</v>
      </c>
      <c r="D2095" t="s">
        <v>21</v>
      </c>
      <c r="E2095" t="s">
        <v>44</v>
      </c>
      <c r="F2095">
        <v>68.650000000000006</v>
      </c>
      <c r="G2095">
        <v>5</v>
      </c>
      <c r="H2095">
        <f>Table1[[#This Row],[total_orders]]*Table1[[#This Row],[avg_order_value]]</f>
        <v>343.25</v>
      </c>
      <c r="I2095">
        <v>66</v>
      </c>
      <c r="J2095">
        <v>0</v>
      </c>
      <c r="K2095" t="s">
        <v>16</v>
      </c>
      <c r="L2095">
        <v>98.1</v>
      </c>
      <c r="M2095" t="str">
        <f t="shared" si="129"/>
        <v>High</v>
      </c>
      <c r="N2095" s="1">
        <v>45540</v>
      </c>
      <c r="O2095" s="1" t="str">
        <f>IF(YEAR(Table1[[#This Row],[customer_since]])&gt;=2023, "New",IF(YEAR(Table1[[#This Row],[customer_since]])&gt;=2021, "Medium", "Long term"))</f>
        <v>New</v>
      </c>
      <c r="P2095">
        <v>18</v>
      </c>
      <c r="Q2095" t="str">
        <f t="shared" si="130"/>
        <v>Low</v>
      </c>
      <c r="R2095">
        <v>0.28999999999999998</v>
      </c>
      <c r="S2095" t="str">
        <f t="shared" si="131"/>
        <v>Medium</v>
      </c>
    </row>
    <row r="2096" spans="1:19" x14ac:dyDescent="0.35">
      <c r="A2096" t="s">
        <v>1825</v>
      </c>
      <c r="B2096">
        <v>44</v>
      </c>
      <c r="C2096" t="str">
        <f t="shared" si="128"/>
        <v>36-45</v>
      </c>
      <c r="D2096" t="s">
        <v>21</v>
      </c>
      <c r="E2096" t="s">
        <v>37</v>
      </c>
      <c r="F2096">
        <v>132.59</v>
      </c>
      <c r="G2096">
        <v>8</v>
      </c>
      <c r="H2096">
        <f>Table1[[#This Row],[total_orders]]*Table1[[#This Row],[avg_order_value]]</f>
        <v>1060.72</v>
      </c>
      <c r="I2096">
        <v>117</v>
      </c>
      <c r="J2096">
        <v>1</v>
      </c>
      <c r="K2096" t="s">
        <v>19</v>
      </c>
      <c r="L2096">
        <v>97.5</v>
      </c>
      <c r="M2096" t="str">
        <f t="shared" si="129"/>
        <v>High</v>
      </c>
      <c r="N2096" s="1">
        <v>45115</v>
      </c>
      <c r="O2096" s="1" t="str">
        <f>IF(YEAR(Table1[[#This Row],[customer_since]])&gt;=2023, "New",IF(YEAR(Table1[[#This Row],[customer_since]])&gt;=2021, "Medium", "Long term"))</f>
        <v>New</v>
      </c>
      <c r="P2096">
        <v>29</v>
      </c>
      <c r="Q2096" t="str">
        <f t="shared" si="130"/>
        <v>Low</v>
      </c>
      <c r="R2096">
        <v>0.28000000000000003</v>
      </c>
      <c r="S2096" t="str">
        <f t="shared" si="131"/>
        <v>Medium</v>
      </c>
    </row>
    <row r="2097" spans="1:19" x14ac:dyDescent="0.35">
      <c r="A2097" t="s">
        <v>1825</v>
      </c>
      <c r="B2097">
        <v>77</v>
      </c>
      <c r="C2097" t="str">
        <f t="shared" si="128"/>
        <v>66-69</v>
      </c>
      <c r="D2097" t="s">
        <v>21</v>
      </c>
      <c r="E2097" t="s">
        <v>37</v>
      </c>
      <c r="F2097">
        <v>147.69999999999999</v>
      </c>
      <c r="G2097">
        <v>12</v>
      </c>
      <c r="H2097">
        <f>Table1[[#This Row],[total_orders]]*Table1[[#This Row],[avg_order_value]]</f>
        <v>1772.3999999999999</v>
      </c>
      <c r="I2097">
        <v>359</v>
      </c>
      <c r="J2097">
        <v>0</v>
      </c>
      <c r="K2097" t="s">
        <v>29</v>
      </c>
      <c r="L2097">
        <v>57.2</v>
      </c>
      <c r="M2097" t="str">
        <f t="shared" si="129"/>
        <v>High</v>
      </c>
      <c r="N2097" s="1">
        <v>45050</v>
      </c>
      <c r="O2097" s="1" t="str">
        <f>IF(YEAR(Table1[[#This Row],[customer_since]])&gt;=2023, "New",IF(YEAR(Table1[[#This Row],[customer_since]])&gt;=2021, "Medium", "Long term"))</f>
        <v>New</v>
      </c>
      <c r="P2097">
        <v>80</v>
      </c>
      <c r="Q2097" t="str">
        <f t="shared" si="130"/>
        <v>High</v>
      </c>
      <c r="R2097">
        <v>0.5</v>
      </c>
      <c r="S2097" t="str">
        <f t="shared" si="131"/>
        <v>Medium</v>
      </c>
    </row>
    <row r="2098" spans="1:19" x14ac:dyDescent="0.35">
      <c r="A2098" t="s">
        <v>178</v>
      </c>
      <c r="B2098">
        <v>25</v>
      </c>
      <c r="C2098" t="str">
        <f t="shared" si="128"/>
        <v>18-25</v>
      </c>
      <c r="D2098" t="s">
        <v>21</v>
      </c>
      <c r="E2098" t="s">
        <v>28</v>
      </c>
      <c r="F2098">
        <v>96.92</v>
      </c>
      <c r="G2098">
        <v>12</v>
      </c>
      <c r="H2098">
        <f>Table1[[#This Row],[total_orders]]*Table1[[#This Row],[avg_order_value]]</f>
        <v>1163.04</v>
      </c>
      <c r="I2098">
        <v>68</v>
      </c>
      <c r="J2098">
        <v>0</v>
      </c>
      <c r="K2098" t="s">
        <v>40</v>
      </c>
      <c r="L2098">
        <v>54.3</v>
      </c>
      <c r="M2098" t="str">
        <f t="shared" si="129"/>
        <v>High</v>
      </c>
      <c r="N2098" s="1">
        <v>45117</v>
      </c>
      <c r="O2098" s="1" t="str">
        <f>IF(YEAR(Table1[[#This Row],[customer_since]])&gt;=2023, "New",IF(YEAR(Table1[[#This Row],[customer_since]])&gt;=2021, "Medium", "Long term"))</f>
        <v>New</v>
      </c>
      <c r="P2098">
        <v>93</v>
      </c>
      <c r="Q2098" t="str">
        <f t="shared" si="130"/>
        <v>High</v>
      </c>
      <c r="R2098">
        <v>0.25</v>
      </c>
      <c r="S2098" t="str">
        <f t="shared" si="131"/>
        <v>Medium</v>
      </c>
    </row>
    <row r="2099" spans="1:19" x14ac:dyDescent="0.35">
      <c r="A2099" t="s">
        <v>178</v>
      </c>
      <c r="B2099">
        <v>20</v>
      </c>
      <c r="C2099" t="str">
        <f t="shared" si="128"/>
        <v>18-25</v>
      </c>
      <c r="D2099" t="s">
        <v>14</v>
      </c>
      <c r="E2099" t="s">
        <v>50</v>
      </c>
      <c r="F2099">
        <v>60.72</v>
      </c>
      <c r="G2099">
        <v>6</v>
      </c>
      <c r="H2099">
        <f>Table1[[#This Row],[total_orders]]*Table1[[#This Row],[avg_order_value]]</f>
        <v>364.32</v>
      </c>
      <c r="I2099">
        <v>306</v>
      </c>
      <c r="J2099">
        <v>0</v>
      </c>
      <c r="K2099" t="s">
        <v>16</v>
      </c>
      <c r="L2099">
        <v>26.8</v>
      </c>
      <c r="M2099" t="str">
        <f t="shared" si="129"/>
        <v>Medium</v>
      </c>
      <c r="N2099" s="1">
        <v>45347</v>
      </c>
      <c r="O2099" s="1" t="str">
        <f>IF(YEAR(Table1[[#This Row],[customer_since]])&gt;=2023, "New",IF(YEAR(Table1[[#This Row],[customer_since]])&gt;=2021, "Medium", "Long term"))</f>
        <v>New</v>
      </c>
      <c r="P2099">
        <v>84</v>
      </c>
      <c r="Q2099" t="str">
        <f t="shared" si="130"/>
        <v>High</v>
      </c>
      <c r="R2099">
        <v>0.39</v>
      </c>
      <c r="S2099" t="str">
        <f t="shared" si="131"/>
        <v>Medium</v>
      </c>
    </row>
    <row r="2100" spans="1:19" x14ac:dyDescent="0.35">
      <c r="A2100" t="s">
        <v>178</v>
      </c>
      <c r="B2100">
        <v>57</v>
      </c>
      <c r="C2100" t="str">
        <f t="shared" si="128"/>
        <v>55-65</v>
      </c>
      <c r="D2100" t="s">
        <v>14</v>
      </c>
      <c r="E2100" t="s">
        <v>26</v>
      </c>
      <c r="F2100">
        <v>125.67</v>
      </c>
      <c r="G2100">
        <v>8</v>
      </c>
      <c r="H2100">
        <f>Table1[[#This Row],[total_orders]]*Table1[[#This Row],[avg_order_value]]</f>
        <v>1005.36</v>
      </c>
      <c r="I2100">
        <v>180</v>
      </c>
      <c r="J2100">
        <v>0</v>
      </c>
      <c r="K2100" t="s">
        <v>19</v>
      </c>
      <c r="L2100">
        <v>21.1</v>
      </c>
      <c r="M2100" t="str">
        <f t="shared" si="129"/>
        <v>Medium</v>
      </c>
      <c r="N2100" s="1">
        <v>44227</v>
      </c>
      <c r="O2100" s="1" t="str">
        <f>IF(YEAR(Table1[[#This Row],[customer_since]])&gt;=2023, "New",IF(YEAR(Table1[[#This Row],[customer_since]])&gt;=2021, "Medium", "Long term"))</f>
        <v>Medium</v>
      </c>
      <c r="P2100">
        <v>20</v>
      </c>
      <c r="Q2100" t="str">
        <f t="shared" si="130"/>
        <v>Low</v>
      </c>
      <c r="R2100">
        <v>0.13</v>
      </c>
      <c r="S2100" t="str">
        <f t="shared" si="131"/>
        <v>Low</v>
      </c>
    </row>
    <row r="2101" spans="1:19" x14ac:dyDescent="0.35">
      <c r="A2101" t="s">
        <v>178</v>
      </c>
      <c r="B2101">
        <v>67</v>
      </c>
      <c r="C2101" t="str">
        <f t="shared" si="128"/>
        <v>66-69</v>
      </c>
      <c r="D2101" t="s">
        <v>14</v>
      </c>
      <c r="E2101" t="s">
        <v>35</v>
      </c>
      <c r="F2101">
        <v>67.959999999999994</v>
      </c>
      <c r="G2101">
        <v>11</v>
      </c>
      <c r="H2101">
        <f>Table1[[#This Row],[total_orders]]*Table1[[#This Row],[avg_order_value]]</f>
        <v>747.56</v>
      </c>
      <c r="I2101">
        <v>104</v>
      </c>
      <c r="J2101">
        <v>0</v>
      </c>
      <c r="K2101" t="s">
        <v>29</v>
      </c>
      <c r="L2101">
        <v>21.2</v>
      </c>
      <c r="M2101" t="str">
        <f t="shared" si="129"/>
        <v>Medium</v>
      </c>
      <c r="N2101" s="1">
        <v>44348</v>
      </c>
      <c r="O2101" s="1" t="str">
        <f>IF(YEAR(Table1[[#This Row],[customer_since]])&gt;=2023, "New",IF(YEAR(Table1[[#This Row],[customer_since]])&gt;=2021, "Medium", "Long term"))</f>
        <v>Medium</v>
      </c>
      <c r="P2101">
        <v>57</v>
      </c>
      <c r="Q2101" t="str">
        <f t="shared" si="130"/>
        <v>Medium</v>
      </c>
      <c r="R2101">
        <v>0.42</v>
      </c>
      <c r="S2101" t="str">
        <f t="shared" si="131"/>
        <v>Medium</v>
      </c>
    </row>
    <row r="2102" spans="1:19" x14ac:dyDescent="0.35">
      <c r="A2102" t="s">
        <v>2009</v>
      </c>
      <c r="B2102">
        <v>56</v>
      </c>
      <c r="C2102" t="str">
        <f t="shared" si="128"/>
        <v>55-65</v>
      </c>
      <c r="D2102" t="s">
        <v>14</v>
      </c>
      <c r="E2102" t="s">
        <v>50</v>
      </c>
      <c r="F2102">
        <v>108.69</v>
      </c>
      <c r="G2102">
        <v>8</v>
      </c>
      <c r="H2102">
        <f>Table1[[#This Row],[total_orders]]*Table1[[#This Row],[avg_order_value]]</f>
        <v>869.52</v>
      </c>
      <c r="I2102">
        <v>101</v>
      </c>
      <c r="J2102">
        <v>0</v>
      </c>
      <c r="K2102" t="s">
        <v>29</v>
      </c>
      <c r="L2102">
        <v>18.899999999999999</v>
      </c>
      <c r="M2102" t="str">
        <f t="shared" si="129"/>
        <v>Low</v>
      </c>
      <c r="N2102" s="1">
        <v>45364</v>
      </c>
      <c r="O2102" s="1" t="str">
        <f>IF(YEAR(Table1[[#This Row],[customer_since]])&gt;=2023, "New",IF(YEAR(Table1[[#This Row],[customer_since]])&gt;=2021, "Medium", "Long term"))</f>
        <v>New</v>
      </c>
      <c r="P2102">
        <v>42</v>
      </c>
      <c r="Q2102" t="str">
        <f t="shared" si="130"/>
        <v>Medium</v>
      </c>
      <c r="R2102">
        <v>0.03</v>
      </c>
      <c r="S2102" t="str">
        <f t="shared" si="131"/>
        <v>Low</v>
      </c>
    </row>
    <row r="2103" spans="1:19" x14ac:dyDescent="0.35">
      <c r="A2103" t="s">
        <v>1860</v>
      </c>
      <c r="B2103">
        <v>54</v>
      </c>
      <c r="C2103" t="str">
        <f t="shared" si="128"/>
        <v>46-55</v>
      </c>
      <c r="D2103" t="s">
        <v>21</v>
      </c>
      <c r="E2103" t="s">
        <v>28</v>
      </c>
      <c r="F2103">
        <v>61.5</v>
      </c>
      <c r="G2103">
        <v>15</v>
      </c>
      <c r="H2103">
        <f>Table1[[#This Row],[total_orders]]*Table1[[#This Row],[avg_order_value]]</f>
        <v>922.5</v>
      </c>
      <c r="I2103">
        <v>248</v>
      </c>
      <c r="J2103">
        <v>0</v>
      </c>
      <c r="K2103" t="s">
        <v>40</v>
      </c>
      <c r="L2103">
        <v>1.9</v>
      </c>
      <c r="M2103" t="str">
        <f t="shared" si="129"/>
        <v>Low</v>
      </c>
      <c r="N2103" s="1">
        <v>44568</v>
      </c>
      <c r="O2103" s="1" t="str">
        <f>IF(YEAR(Table1[[#This Row],[customer_since]])&gt;=2023, "New",IF(YEAR(Table1[[#This Row],[customer_since]])&gt;=2021, "Medium", "Long term"))</f>
        <v>Medium</v>
      </c>
      <c r="P2103">
        <v>23</v>
      </c>
      <c r="Q2103" t="str">
        <f t="shared" si="130"/>
        <v>Low</v>
      </c>
      <c r="R2103">
        <v>0.1</v>
      </c>
      <c r="S2103" t="str">
        <f t="shared" si="131"/>
        <v>Low</v>
      </c>
    </row>
    <row r="2104" spans="1:19" x14ac:dyDescent="0.35">
      <c r="A2104" t="s">
        <v>883</v>
      </c>
      <c r="B2104">
        <v>56</v>
      </c>
      <c r="C2104" t="str">
        <f t="shared" si="128"/>
        <v>55-65</v>
      </c>
      <c r="D2104" t="s">
        <v>21</v>
      </c>
      <c r="E2104" t="s">
        <v>52</v>
      </c>
      <c r="F2104">
        <v>184.01</v>
      </c>
      <c r="G2104">
        <v>9</v>
      </c>
      <c r="H2104">
        <f>Table1[[#This Row],[total_orders]]*Table1[[#This Row],[avg_order_value]]</f>
        <v>1656.09</v>
      </c>
      <c r="I2104">
        <v>297</v>
      </c>
      <c r="J2104">
        <v>0</v>
      </c>
      <c r="K2104" t="s">
        <v>23</v>
      </c>
      <c r="L2104">
        <v>40</v>
      </c>
      <c r="M2104" t="str">
        <f t="shared" si="129"/>
        <v>Medium</v>
      </c>
      <c r="N2104" s="1">
        <v>45681</v>
      </c>
      <c r="O2104" s="1" t="str">
        <f>IF(YEAR(Table1[[#This Row],[customer_since]])&gt;=2023, "New",IF(YEAR(Table1[[#This Row],[customer_since]])&gt;=2021, "Medium", "Long term"))</f>
        <v>New</v>
      </c>
      <c r="P2104">
        <v>8</v>
      </c>
      <c r="Q2104" t="str">
        <f t="shared" si="130"/>
        <v>Low</v>
      </c>
      <c r="R2104">
        <v>0.18</v>
      </c>
      <c r="S2104" t="str">
        <f t="shared" si="131"/>
        <v>Low</v>
      </c>
    </row>
    <row r="2105" spans="1:19" x14ac:dyDescent="0.35">
      <c r="A2105" t="s">
        <v>3340</v>
      </c>
      <c r="B2105">
        <v>79</v>
      </c>
      <c r="C2105" t="str">
        <f t="shared" si="128"/>
        <v>66-69</v>
      </c>
      <c r="D2105" t="s">
        <v>14</v>
      </c>
      <c r="E2105" t="s">
        <v>44</v>
      </c>
      <c r="F2105">
        <v>68.959999999999994</v>
      </c>
      <c r="G2105">
        <v>9</v>
      </c>
      <c r="H2105">
        <f>Table1[[#This Row],[total_orders]]*Table1[[#This Row],[avg_order_value]]</f>
        <v>620.64</v>
      </c>
      <c r="I2105">
        <v>298</v>
      </c>
      <c r="J2105">
        <v>0</v>
      </c>
      <c r="K2105" t="s">
        <v>16</v>
      </c>
      <c r="L2105">
        <v>44.5</v>
      </c>
      <c r="M2105" t="str">
        <f t="shared" si="129"/>
        <v>Medium</v>
      </c>
      <c r="N2105" s="1">
        <v>45490</v>
      </c>
      <c r="O2105" s="1" t="str">
        <f>IF(YEAR(Table1[[#This Row],[customer_since]])&gt;=2023, "New",IF(YEAR(Table1[[#This Row],[customer_since]])&gt;=2021, "Medium", "Long term"))</f>
        <v>New</v>
      </c>
      <c r="P2105">
        <v>8</v>
      </c>
      <c r="Q2105" t="str">
        <f t="shared" si="130"/>
        <v>Low</v>
      </c>
      <c r="R2105">
        <v>7.0000000000000007E-2</v>
      </c>
      <c r="S2105" t="str">
        <f t="shared" si="131"/>
        <v>Low</v>
      </c>
    </row>
    <row r="2106" spans="1:19" x14ac:dyDescent="0.35">
      <c r="A2106" t="s">
        <v>3044</v>
      </c>
      <c r="B2106">
        <v>65</v>
      </c>
      <c r="C2106" t="str">
        <f t="shared" si="128"/>
        <v>55-65</v>
      </c>
      <c r="D2106" t="s">
        <v>14</v>
      </c>
      <c r="E2106" t="s">
        <v>50</v>
      </c>
      <c r="F2106">
        <v>61.71</v>
      </c>
      <c r="G2106">
        <v>12</v>
      </c>
      <c r="H2106">
        <f>Table1[[#This Row],[total_orders]]*Table1[[#This Row],[avg_order_value]]</f>
        <v>740.52</v>
      </c>
      <c r="I2106">
        <v>42</v>
      </c>
      <c r="J2106">
        <v>0</v>
      </c>
      <c r="K2106" t="s">
        <v>16</v>
      </c>
      <c r="L2106">
        <v>0</v>
      </c>
      <c r="M2106" t="str">
        <f t="shared" si="129"/>
        <v>Low</v>
      </c>
      <c r="N2106" s="1">
        <v>45190</v>
      </c>
      <c r="O2106" s="1" t="str">
        <f>IF(YEAR(Table1[[#This Row],[customer_since]])&gt;=2023, "New",IF(YEAR(Table1[[#This Row],[customer_since]])&gt;=2021, "Medium", "Long term"))</f>
        <v>New</v>
      </c>
      <c r="P2106">
        <v>8</v>
      </c>
      <c r="Q2106" t="str">
        <f t="shared" si="130"/>
        <v>Low</v>
      </c>
      <c r="R2106">
        <v>0.45</v>
      </c>
      <c r="S2106" t="str">
        <f t="shared" si="131"/>
        <v>Medium</v>
      </c>
    </row>
    <row r="2107" spans="1:19" x14ac:dyDescent="0.35">
      <c r="A2107" t="s">
        <v>1169</v>
      </c>
      <c r="B2107">
        <v>53</v>
      </c>
      <c r="C2107" t="str">
        <f t="shared" si="128"/>
        <v>46-55</v>
      </c>
      <c r="D2107" t="s">
        <v>21</v>
      </c>
      <c r="E2107" t="s">
        <v>35</v>
      </c>
      <c r="F2107">
        <v>398.16</v>
      </c>
      <c r="G2107">
        <v>10</v>
      </c>
      <c r="H2107">
        <f>Table1[[#This Row],[total_orders]]*Table1[[#This Row],[avg_order_value]]</f>
        <v>3981.6000000000004</v>
      </c>
      <c r="I2107">
        <v>222</v>
      </c>
      <c r="J2107">
        <v>0</v>
      </c>
      <c r="K2107" t="s">
        <v>16</v>
      </c>
      <c r="L2107">
        <v>82.2</v>
      </c>
      <c r="M2107" t="str">
        <f t="shared" si="129"/>
        <v>High</v>
      </c>
      <c r="N2107" s="1">
        <v>45332</v>
      </c>
      <c r="O2107" s="1" t="str">
        <f>IF(YEAR(Table1[[#This Row],[customer_since]])&gt;=2023, "New",IF(YEAR(Table1[[#This Row],[customer_since]])&gt;=2021, "Medium", "Long term"))</f>
        <v>New</v>
      </c>
      <c r="P2107">
        <v>22</v>
      </c>
      <c r="Q2107" t="str">
        <f t="shared" si="130"/>
        <v>Low</v>
      </c>
      <c r="R2107">
        <v>0.32</v>
      </c>
      <c r="S2107" t="str">
        <f t="shared" si="131"/>
        <v>Medium</v>
      </c>
    </row>
    <row r="2108" spans="1:19" x14ac:dyDescent="0.35">
      <c r="A2108" t="s">
        <v>1169</v>
      </c>
      <c r="B2108">
        <v>18</v>
      </c>
      <c r="C2108" t="str">
        <f t="shared" si="128"/>
        <v>18-25</v>
      </c>
      <c r="D2108" t="s">
        <v>14</v>
      </c>
      <c r="E2108" t="s">
        <v>18</v>
      </c>
      <c r="G2108">
        <v>11</v>
      </c>
      <c r="H2108">
        <f>Table1[[#This Row],[total_orders]]*Table1[[#This Row],[avg_order_value]]</f>
        <v>0</v>
      </c>
      <c r="I2108">
        <v>286</v>
      </c>
      <c r="J2108">
        <v>0</v>
      </c>
      <c r="K2108" t="s">
        <v>19</v>
      </c>
      <c r="L2108">
        <v>4</v>
      </c>
      <c r="M2108" t="str">
        <f t="shared" si="129"/>
        <v>Low</v>
      </c>
      <c r="N2108" s="1">
        <v>45817</v>
      </c>
      <c r="O2108" s="1" t="str">
        <f>IF(YEAR(Table1[[#This Row],[customer_since]])&gt;=2023, "New",IF(YEAR(Table1[[#This Row],[customer_since]])&gt;=2021, "Medium", "Long term"))</f>
        <v>New</v>
      </c>
      <c r="P2108">
        <v>71</v>
      </c>
      <c r="Q2108" t="str">
        <f t="shared" si="130"/>
        <v>High</v>
      </c>
      <c r="R2108">
        <v>0.4</v>
      </c>
      <c r="S2108" t="str">
        <f t="shared" si="131"/>
        <v>Medium</v>
      </c>
    </row>
    <row r="2109" spans="1:19" x14ac:dyDescent="0.35">
      <c r="A2109" t="s">
        <v>1361</v>
      </c>
      <c r="B2109">
        <v>37</v>
      </c>
      <c r="C2109" t="str">
        <f t="shared" si="128"/>
        <v>36-45</v>
      </c>
      <c r="D2109" t="s">
        <v>14</v>
      </c>
      <c r="E2109" t="s">
        <v>26</v>
      </c>
      <c r="F2109">
        <v>70.14</v>
      </c>
      <c r="G2109">
        <v>8</v>
      </c>
      <c r="H2109">
        <f>Table1[[#This Row],[total_orders]]*Table1[[#This Row],[avg_order_value]]</f>
        <v>561.12</v>
      </c>
      <c r="I2109">
        <v>233</v>
      </c>
      <c r="J2109">
        <v>0</v>
      </c>
      <c r="K2109" t="s">
        <v>40</v>
      </c>
      <c r="L2109">
        <v>85.9</v>
      </c>
      <c r="M2109" t="str">
        <f t="shared" si="129"/>
        <v>High</v>
      </c>
      <c r="N2109" s="1">
        <v>44768</v>
      </c>
      <c r="O2109" s="1" t="str">
        <f>IF(YEAR(Table1[[#This Row],[customer_since]])&gt;=2023, "New",IF(YEAR(Table1[[#This Row],[customer_since]])&gt;=2021, "Medium", "Long term"))</f>
        <v>Medium</v>
      </c>
      <c r="P2109">
        <v>54</v>
      </c>
      <c r="Q2109" t="str">
        <f t="shared" si="130"/>
        <v>Medium</v>
      </c>
      <c r="R2109">
        <v>0.11</v>
      </c>
      <c r="S2109" t="str">
        <f t="shared" si="131"/>
        <v>Low</v>
      </c>
    </row>
    <row r="2110" spans="1:19" x14ac:dyDescent="0.35">
      <c r="A2110" t="s">
        <v>184</v>
      </c>
      <c r="B2110">
        <v>20</v>
      </c>
      <c r="C2110" t="str">
        <f t="shared" si="128"/>
        <v>18-25</v>
      </c>
      <c r="D2110" t="s">
        <v>21</v>
      </c>
      <c r="E2110" t="s">
        <v>50</v>
      </c>
      <c r="F2110">
        <v>81.56</v>
      </c>
      <c r="G2110">
        <v>9</v>
      </c>
      <c r="H2110">
        <f>Table1[[#This Row],[total_orders]]*Table1[[#This Row],[avg_order_value]]</f>
        <v>734.04</v>
      </c>
      <c r="I2110">
        <v>33</v>
      </c>
      <c r="J2110">
        <v>0</v>
      </c>
      <c r="K2110" t="s">
        <v>40</v>
      </c>
      <c r="L2110">
        <v>16.8</v>
      </c>
      <c r="M2110" t="str">
        <f t="shared" si="129"/>
        <v>Low</v>
      </c>
      <c r="N2110" s="1">
        <v>44660</v>
      </c>
      <c r="O2110" s="1" t="str">
        <f>IF(YEAR(Table1[[#This Row],[customer_since]])&gt;=2023, "New",IF(YEAR(Table1[[#This Row],[customer_since]])&gt;=2021, "Medium", "Long term"))</f>
        <v>Medium</v>
      </c>
      <c r="P2110">
        <v>67</v>
      </c>
      <c r="Q2110" t="str">
        <f t="shared" si="130"/>
        <v>High</v>
      </c>
      <c r="R2110">
        <v>0.28000000000000003</v>
      </c>
      <c r="S2110" t="str">
        <f t="shared" si="131"/>
        <v>Medium</v>
      </c>
    </row>
    <row r="2111" spans="1:19" x14ac:dyDescent="0.35">
      <c r="A2111" t="s">
        <v>2555</v>
      </c>
      <c r="B2111">
        <v>36</v>
      </c>
      <c r="C2111" t="str">
        <f t="shared" si="128"/>
        <v>36-45</v>
      </c>
      <c r="D2111" t="s">
        <v>25</v>
      </c>
      <c r="E2111" t="s">
        <v>26</v>
      </c>
      <c r="F2111">
        <v>106.36</v>
      </c>
      <c r="G2111">
        <v>10</v>
      </c>
      <c r="H2111">
        <f>Table1[[#This Row],[total_orders]]*Table1[[#This Row],[avg_order_value]]</f>
        <v>1063.5999999999999</v>
      </c>
      <c r="I2111">
        <v>20</v>
      </c>
      <c r="J2111">
        <v>0</v>
      </c>
      <c r="K2111" t="s">
        <v>23</v>
      </c>
      <c r="L2111">
        <v>71.5</v>
      </c>
      <c r="M2111" t="str">
        <f t="shared" si="129"/>
        <v>High</v>
      </c>
      <c r="N2111" s="1">
        <v>45579</v>
      </c>
      <c r="O2111" s="1" t="str">
        <f>IF(YEAR(Table1[[#This Row],[customer_since]])&gt;=2023, "New",IF(YEAR(Table1[[#This Row],[customer_since]])&gt;=2021, "Medium", "Long term"))</f>
        <v>New</v>
      </c>
      <c r="P2111">
        <v>33</v>
      </c>
      <c r="Q2111" t="str">
        <f t="shared" si="130"/>
        <v>Low</v>
      </c>
      <c r="R2111">
        <v>0.14000000000000001</v>
      </c>
      <c r="S2111" t="str">
        <f t="shared" si="131"/>
        <v>Low</v>
      </c>
    </row>
    <row r="2112" spans="1:19" x14ac:dyDescent="0.35">
      <c r="A2112" t="s">
        <v>2555</v>
      </c>
      <c r="B2112">
        <v>74</v>
      </c>
      <c r="C2112" t="str">
        <f t="shared" si="128"/>
        <v>66-69</v>
      </c>
      <c r="D2112" t="s">
        <v>14</v>
      </c>
      <c r="E2112" t="s">
        <v>37</v>
      </c>
      <c r="F2112">
        <v>53.57</v>
      </c>
      <c r="G2112">
        <v>9</v>
      </c>
      <c r="H2112">
        <f>Table1[[#This Row],[total_orders]]*Table1[[#This Row],[avg_order_value]]</f>
        <v>482.13</v>
      </c>
      <c r="I2112">
        <v>9</v>
      </c>
      <c r="J2112">
        <v>0</v>
      </c>
      <c r="K2112" t="s">
        <v>19</v>
      </c>
      <c r="L2112">
        <v>97</v>
      </c>
      <c r="M2112" t="str">
        <f t="shared" si="129"/>
        <v>High</v>
      </c>
      <c r="N2112" s="1">
        <v>45797</v>
      </c>
      <c r="O2112" s="1" t="str">
        <f>IF(YEAR(Table1[[#This Row],[customer_since]])&gt;=2023, "New",IF(YEAR(Table1[[#This Row],[customer_since]])&gt;=2021, "Medium", "Long term"))</f>
        <v>New</v>
      </c>
      <c r="P2112">
        <v>89</v>
      </c>
      <c r="Q2112" t="str">
        <f t="shared" si="130"/>
        <v>High</v>
      </c>
      <c r="R2112">
        <v>0.64</v>
      </c>
      <c r="S2112" t="str">
        <f t="shared" si="131"/>
        <v>High</v>
      </c>
    </row>
    <row r="2113" spans="1:19" x14ac:dyDescent="0.35">
      <c r="A2113" t="s">
        <v>2778</v>
      </c>
      <c r="B2113">
        <v>22</v>
      </c>
      <c r="C2113" t="str">
        <f t="shared" si="128"/>
        <v>18-25</v>
      </c>
      <c r="D2113" t="s">
        <v>21</v>
      </c>
      <c r="E2113" t="s">
        <v>37</v>
      </c>
      <c r="F2113">
        <v>95.34</v>
      </c>
      <c r="G2113">
        <v>8</v>
      </c>
      <c r="H2113">
        <f>Table1[[#This Row],[total_orders]]*Table1[[#This Row],[avg_order_value]]</f>
        <v>762.72</v>
      </c>
      <c r="I2113">
        <v>188</v>
      </c>
      <c r="J2113">
        <v>0</v>
      </c>
      <c r="K2113" t="s">
        <v>16</v>
      </c>
      <c r="L2113">
        <v>49.9</v>
      </c>
      <c r="M2113" t="str">
        <f t="shared" si="129"/>
        <v>Medium</v>
      </c>
      <c r="N2113" s="1">
        <v>44984</v>
      </c>
      <c r="O2113" s="1" t="str">
        <f>IF(YEAR(Table1[[#This Row],[customer_since]])&gt;=2023, "New",IF(YEAR(Table1[[#This Row],[customer_since]])&gt;=2021, "Medium", "Long term"))</f>
        <v>New</v>
      </c>
      <c r="P2113">
        <v>39</v>
      </c>
      <c r="Q2113" t="str">
        <f t="shared" si="130"/>
        <v>Medium</v>
      </c>
      <c r="R2113">
        <v>0.28999999999999998</v>
      </c>
      <c r="S2113" t="str">
        <f t="shared" si="131"/>
        <v>Medium</v>
      </c>
    </row>
    <row r="2114" spans="1:19" x14ac:dyDescent="0.35">
      <c r="A2114" t="s">
        <v>477</v>
      </c>
      <c r="B2114">
        <v>23</v>
      </c>
      <c r="C2114" t="str">
        <f t="shared" ref="C2114:C2177" si="132">IF(B2114&lt;=25,"18-25",IF(B2114&lt;=35,"26-35",IF(B2114&lt;=45,"36-45",IF(B2114&lt;=55,"46-55",IF(B2114&lt;=65,"55-65","66-69")))))</f>
        <v>18-25</v>
      </c>
      <c r="D2114" t="s">
        <v>21</v>
      </c>
      <c r="E2114" t="s">
        <v>15</v>
      </c>
      <c r="F2114">
        <v>78.09</v>
      </c>
      <c r="G2114">
        <v>15</v>
      </c>
      <c r="H2114">
        <f>Table1[[#This Row],[total_orders]]*Table1[[#This Row],[avg_order_value]]</f>
        <v>1171.3500000000001</v>
      </c>
      <c r="I2114">
        <v>152</v>
      </c>
      <c r="J2114">
        <v>0</v>
      </c>
      <c r="K2114" t="s">
        <v>40</v>
      </c>
      <c r="L2114">
        <v>10.8</v>
      </c>
      <c r="M2114" t="str">
        <f t="shared" ref="M2114:M2177" si="133">IF(L2114&lt;=20,"Low",IF(L2114&lt;=50,"Medium","High"))</f>
        <v>Low</v>
      </c>
      <c r="N2114" s="1">
        <v>44157</v>
      </c>
      <c r="O2114" s="1" t="str">
        <f>IF(YEAR(Table1[[#This Row],[customer_since]])&gt;=2023, "New",IF(YEAR(Table1[[#This Row],[customer_since]])&gt;=2021, "Medium", "Long term"))</f>
        <v>Long term</v>
      </c>
      <c r="P2114">
        <v>75</v>
      </c>
      <c r="Q2114" t="str">
        <f t="shared" ref="Q2114:Q2177" si="134">IF(P2114&lt;=33,"Low",IF(P2114&lt;=66,"Medium","High"))</f>
        <v>High</v>
      </c>
      <c r="R2114">
        <v>0.38</v>
      </c>
      <c r="S2114" t="str">
        <f t="shared" ref="S2114:S2177" si="135">IF(R2114&lt;=0.2,"Low",IF(R2114&lt;=0.5,"Medium","High"))</f>
        <v>Medium</v>
      </c>
    </row>
    <row r="2115" spans="1:19" x14ac:dyDescent="0.35">
      <c r="A2115" t="s">
        <v>356</v>
      </c>
      <c r="B2115">
        <v>77</v>
      </c>
      <c r="C2115" t="str">
        <f t="shared" si="132"/>
        <v>66-69</v>
      </c>
      <c r="D2115" t="s">
        <v>21</v>
      </c>
      <c r="E2115" t="s">
        <v>22</v>
      </c>
      <c r="F2115">
        <v>186.1</v>
      </c>
      <c r="G2115">
        <v>13</v>
      </c>
      <c r="H2115">
        <f>Table1[[#This Row],[total_orders]]*Table1[[#This Row],[avg_order_value]]</f>
        <v>2419.2999999999997</v>
      </c>
      <c r="I2115">
        <v>117</v>
      </c>
      <c r="J2115">
        <v>0</v>
      </c>
      <c r="K2115" t="s">
        <v>40</v>
      </c>
      <c r="L2115">
        <v>50.3</v>
      </c>
      <c r="M2115" t="str">
        <f t="shared" si="133"/>
        <v>High</v>
      </c>
      <c r="N2115" s="1">
        <v>45240</v>
      </c>
      <c r="O2115" s="1" t="str">
        <f>IF(YEAR(Table1[[#This Row],[customer_since]])&gt;=2023, "New",IF(YEAR(Table1[[#This Row],[customer_since]])&gt;=2021, "Medium", "Long term"))</f>
        <v>New</v>
      </c>
      <c r="P2115">
        <v>1</v>
      </c>
      <c r="Q2115" t="str">
        <f t="shared" si="134"/>
        <v>Low</v>
      </c>
      <c r="R2115">
        <v>0.18</v>
      </c>
      <c r="S2115" t="str">
        <f t="shared" si="135"/>
        <v>Low</v>
      </c>
    </row>
    <row r="2116" spans="1:19" x14ac:dyDescent="0.35">
      <c r="A2116" t="s">
        <v>589</v>
      </c>
      <c r="B2116">
        <v>43</v>
      </c>
      <c r="C2116" t="str">
        <f t="shared" si="132"/>
        <v>36-45</v>
      </c>
      <c r="D2116" t="s">
        <v>21</v>
      </c>
      <c r="E2116" t="s">
        <v>50</v>
      </c>
      <c r="F2116">
        <v>69.94</v>
      </c>
      <c r="G2116">
        <v>7</v>
      </c>
      <c r="H2116">
        <f>Table1[[#This Row],[total_orders]]*Table1[[#This Row],[avg_order_value]]</f>
        <v>489.58</v>
      </c>
      <c r="I2116">
        <v>128</v>
      </c>
      <c r="J2116">
        <v>1</v>
      </c>
      <c r="K2116" t="s">
        <v>19</v>
      </c>
      <c r="L2116">
        <v>48.5</v>
      </c>
      <c r="M2116" t="str">
        <f t="shared" si="133"/>
        <v>Medium</v>
      </c>
      <c r="N2116" s="1">
        <v>45581</v>
      </c>
      <c r="O2116" s="1" t="str">
        <f>IF(YEAR(Table1[[#This Row],[customer_since]])&gt;=2023, "New",IF(YEAR(Table1[[#This Row],[customer_since]])&gt;=2021, "Medium", "Long term"))</f>
        <v>New</v>
      </c>
      <c r="P2116">
        <v>40</v>
      </c>
      <c r="Q2116" t="str">
        <f t="shared" si="134"/>
        <v>Medium</v>
      </c>
      <c r="R2116">
        <v>0.36</v>
      </c>
      <c r="S2116" t="str">
        <f t="shared" si="135"/>
        <v>Medium</v>
      </c>
    </row>
    <row r="2117" spans="1:19" x14ac:dyDescent="0.35">
      <c r="A2117" t="s">
        <v>1306</v>
      </c>
      <c r="B2117">
        <v>59</v>
      </c>
      <c r="C2117" t="str">
        <f t="shared" si="132"/>
        <v>55-65</v>
      </c>
      <c r="D2117" t="s">
        <v>14</v>
      </c>
      <c r="E2117" t="s">
        <v>26</v>
      </c>
      <c r="F2117">
        <v>81.61</v>
      </c>
      <c r="G2117">
        <v>6</v>
      </c>
      <c r="H2117">
        <f>Table1[[#This Row],[total_orders]]*Table1[[#This Row],[avg_order_value]]</f>
        <v>489.65999999999997</v>
      </c>
      <c r="I2117">
        <v>161</v>
      </c>
      <c r="J2117">
        <v>0</v>
      </c>
      <c r="K2117" t="s">
        <v>19</v>
      </c>
      <c r="L2117">
        <v>24</v>
      </c>
      <c r="M2117" t="str">
        <f t="shared" si="133"/>
        <v>Medium</v>
      </c>
      <c r="N2117" s="1">
        <v>45243</v>
      </c>
      <c r="O2117" s="1" t="str">
        <f>IF(YEAR(Table1[[#This Row],[customer_since]])&gt;=2023, "New",IF(YEAR(Table1[[#This Row],[customer_since]])&gt;=2021, "Medium", "Long term"))</f>
        <v>New</v>
      </c>
      <c r="P2117">
        <v>35</v>
      </c>
      <c r="Q2117" t="str">
        <f t="shared" si="134"/>
        <v>Medium</v>
      </c>
      <c r="R2117">
        <v>0.38</v>
      </c>
      <c r="S2117" t="str">
        <f t="shared" si="135"/>
        <v>Medium</v>
      </c>
    </row>
    <row r="2118" spans="1:19" x14ac:dyDescent="0.35">
      <c r="A2118" t="s">
        <v>3309</v>
      </c>
      <c r="B2118">
        <v>73</v>
      </c>
      <c r="C2118" t="str">
        <f t="shared" si="132"/>
        <v>66-69</v>
      </c>
      <c r="D2118" t="s">
        <v>21</v>
      </c>
      <c r="E2118" t="s">
        <v>22</v>
      </c>
      <c r="F2118">
        <v>128.41999999999999</v>
      </c>
      <c r="G2118">
        <v>7</v>
      </c>
      <c r="H2118">
        <f>Table1[[#This Row],[total_orders]]*Table1[[#This Row],[avg_order_value]]</f>
        <v>898.93999999999994</v>
      </c>
      <c r="I2118">
        <v>285</v>
      </c>
      <c r="J2118">
        <v>0</v>
      </c>
      <c r="K2118" t="s">
        <v>29</v>
      </c>
      <c r="L2118">
        <v>41.9</v>
      </c>
      <c r="M2118" t="str">
        <f t="shared" si="133"/>
        <v>Medium</v>
      </c>
      <c r="N2118" s="1">
        <v>45647</v>
      </c>
      <c r="O2118" s="1" t="str">
        <f>IF(YEAR(Table1[[#This Row],[customer_since]])&gt;=2023, "New",IF(YEAR(Table1[[#This Row],[customer_since]])&gt;=2021, "Medium", "Long term"))</f>
        <v>New</v>
      </c>
      <c r="P2118">
        <v>11</v>
      </c>
      <c r="Q2118" t="str">
        <f t="shared" si="134"/>
        <v>Low</v>
      </c>
      <c r="R2118">
        <v>0.25</v>
      </c>
      <c r="S2118" t="str">
        <f t="shared" si="135"/>
        <v>Medium</v>
      </c>
    </row>
    <row r="2119" spans="1:19" x14ac:dyDescent="0.35">
      <c r="A2119" t="s">
        <v>2638</v>
      </c>
      <c r="B2119">
        <v>23</v>
      </c>
      <c r="C2119" t="str">
        <f t="shared" si="132"/>
        <v>18-25</v>
      </c>
      <c r="D2119" t="s">
        <v>21</v>
      </c>
      <c r="E2119" t="s">
        <v>15</v>
      </c>
      <c r="F2119">
        <v>54.64</v>
      </c>
      <c r="G2119">
        <v>14</v>
      </c>
      <c r="H2119">
        <f>Table1[[#This Row],[total_orders]]*Table1[[#This Row],[avg_order_value]]</f>
        <v>764.96</v>
      </c>
      <c r="I2119">
        <v>289</v>
      </c>
      <c r="J2119">
        <v>0</v>
      </c>
      <c r="K2119" t="s">
        <v>19</v>
      </c>
      <c r="L2119">
        <v>33.5</v>
      </c>
      <c r="M2119" t="str">
        <f t="shared" si="133"/>
        <v>Medium</v>
      </c>
      <c r="N2119" s="1">
        <v>44737</v>
      </c>
      <c r="O2119" s="1" t="str">
        <f>IF(YEAR(Table1[[#This Row],[customer_since]])&gt;=2023, "New",IF(YEAR(Table1[[#This Row],[customer_since]])&gt;=2021, "Medium", "Long term"))</f>
        <v>Medium</v>
      </c>
      <c r="P2119">
        <v>72</v>
      </c>
      <c r="Q2119" t="str">
        <f t="shared" si="134"/>
        <v>High</v>
      </c>
      <c r="R2119">
        <v>0.54</v>
      </c>
      <c r="S2119" t="str">
        <f t="shared" si="135"/>
        <v>High</v>
      </c>
    </row>
    <row r="2120" spans="1:19" x14ac:dyDescent="0.35">
      <c r="A2120" t="s">
        <v>2638</v>
      </c>
      <c r="B2120">
        <v>52</v>
      </c>
      <c r="C2120" t="str">
        <f t="shared" si="132"/>
        <v>46-55</v>
      </c>
      <c r="D2120" t="s">
        <v>21</v>
      </c>
      <c r="E2120" t="s">
        <v>50</v>
      </c>
      <c r="F2120">
        <v>195.84</v>
      </c>
      <c r="G2120">
        <v>11</v>
      </c>
      <c r="H2120">
        <f>Table1[[#This Row],[total_orders]]*Table1[[#This Row],[avg_order_value]]</f>
        <v>2154.2400000000002</v>
      </c>
      <c r="I2120">
        <v>167</v>
      </c>
      <c r="J2120">
        <v>0</v>
      </c>
      <c r="K2120" t="s">
        <v>19</v>
      </c>
      <c r="L2120">
        <v>0</v>
      </c>
      <c r="M2120" t="str">
        <f t="shared" si="133"/>
        <v>Low</v>
      </c>
      <c r="N2120" s="1">
        <v>44977</v>
      </c>
      <c r="O2120" s="1" t="str">
        <f>IF(YEAR(Table1[[#This Row],[customer_since]])&gt;=2023, "New",IF(YEAR(Table1[[#This Row],[customer_since]])&gt;=2021, "Medium", "Long term"))</f>
        <v>New</v>
      </c>
      <c r="P2120">
        <v>22</v>
      </c>
      <c r="Q2120" t="str">
        <f t="shared" si="134"/>
        <v>Low</v>
      </c>
      <c r="R2120">
        <v>0.16</v>
      </c>
      <c r="S2120" t="str">
        <f t="shared" si="135"/>
        <v>Low</v>
      </c>
    </row>
    <row r="2121" spans="1:19" x14ac:dyDescent="0.35">
      <c r="A2121" t="s">
        <v>1350</v>
      </c>
      <c r="B2121">
        <v>23</v>
      </c>
      <c r="C2121" t="str">
        <f t="shared" si="132"/>
        <v>18-25</v>
      </c>
      <c r="D2121" t="s">
        <v>14</v>
      </c>
      <c r="E2121" t="s">
        <v>35</v>
      </c>
      <c r="F2121">
        <v>52.46</v>
      </c>
      <c r="G2121">
        <v>9</v>
      </c>
      <c r="H2121">
        <f>Table1[[#This Row],[total_orders]]*Table1[[#This Row],[avg_order_value]]</f>
        <v>472.14</v>
      </c>
      <c r="I2121">
        <v>131</v>
      </c>
      <c r="J2121">
        <v>0</v>
      </c>
      <c r="K2121" t="s">
        <v>29</v>
      </c>
      <c r="L2121">
        <v>56.1</v>
      </c>
      <c r="M2121" t="str">
        <f t="shared" si="133"/>
        <v>High</v>
      </c>
      <c r="N2121" s="1">
        <v>44154</v>
      </c>
      <c r="O2121" s="1" t="str">
        <f>IF(YEAR(Table1[[#This Row],[customer_since]])&gt;=2023, "New",IF(YEAR(Table1[[#This Row],[customer_since]])&gt;=2021, "Medium", "Long term"))</f>
        <v>Long term</v>
      </c>
      <c r="P2121">
        <v>28</v>
      </c>
      <c r="Q2121" t="str">
        <f t="shared" si="134"/>
        <v>Low</v>
      </c>
      <c r="R2121">
        <v>0.16</v>
      </c>
      <c r="S2121" t="str">
        <f t="shared" si="135"/>
        <v>Low</v>
      </c>
    </row>
    <row r="2122" spans="1:19" x14ac:dyDescent="0.35">
      <c r="A2122" t="s">
        <v>3547</v>
      </c>
      <c r="B2122">
        <v>36</v>
      </c>
      <c r="C2122" t="str">
        <f t="shared" si="132"/>
        <v>36-45</v>
      </c>
      <c r="D2122" t="s">
        <v>21</v>
      </c>
      <c r="E2122" t="s">
        <v>35</v>
      </c>
      <c r="F2122">
        <v>41.67</v>
      </c>
      <c r="G2122">
        <v>9</v>
      </c>
      <c r="H2122">
        <f>Table1[[#This Row],[total_orders]]*Table1[[#This Row],[avg_order_value]]</f>
        <v>375.03000000000003</v>
      </c>
      <c r="I2122">
        <v>42</v>
      </c>
      <c r="J2122">
        <v>0</v>
      </c>
      <c r="K2122" t="s">
        <v>40</v>
      </c>
      <c r="L2122">
        <v>48.4</v>
      </c>
      <c r="M2122" t="str">
        <f t="shared" si="133"/>
        <v>Medium</v>
      </c>
      <c r="N2122" s="1">
        <v>44105</v>
      </c>
      <c r="O2122" s="1" t="str">
        <f>IF(YEAR(Table1[[#This Row],[customer_since]])&gt;=2023, "New",IF(YEAR(Table1[[#This Row],[customer_since]])&gt;=2021, "Medium", "Long term"))</f>
        <v>Long term</v>
      </c>
      <c r="P2122">
        <v>81</v>
      </c>
      <c r="Q2122" t="str">
        <f t="shared" si="134"/>
        <v>High</v>
      </c>
      <c r="R2122">
        <v>0.24</v>
      </c>
      <c r="S2122" t="str">
        <f t="shared" si="135"/>
        <v>Medium</v>
      </c>
    </row>
    <row r="2123" spans="1:19" x14ac:dyDescent="0.35">
      <c r="A2123" t="s">
        <v>3242</v>
      </c>
      <c r="B2123">
        <v>62</v>
      </c>
      <c r="C2123" t="str">
        <f t="shared" si="132"/>
        <v>55-65</v>
      </c>
      <c r="D2123" t="s">
        <v>25</v>
      </c>
      <c r="E2123" t="s">
        <v>44</v>
      </c>
      <c r="F2123">
        <v>39.89</v>
      </c>
      <c r="G2123">
        <v>7</v>
      </c>
      <c r="H2123">
        <f>Table1[[#This Row],[total_orders]]*Table1[[#This Row],[avg_order_value]]</f>
        <v>279.23</v>
      </c>
      <c r="I2123">
        <v>285</v>
      </c>
      <c r="J2123">
        <v>0</v>
      </c>
      <c r="K2123" t="s">
        <v>23</v>
      </c>
      <c r="L2123">
        <v>59.1</v>
      </c>
      <c r="M2123" t="str">
        <f t="shared" si="133"/>
        <v>High</v>
      </c>
      <c r="N2123" s="1">
        <v>44682</v>
      </c>
      <c r="O2123" s="1" t="str">
        <f>IF(YEAR(Table1[[#This Row],[customer_since]])&gt;=2023, "New",IF(YEAR(Table1[[#This Row],[customer_since]])&gt;=2021, "Medium", "Long term"))</f>
        <v>Medium</v>
      </c>
      <c r="P2123">
        <v>89</v>
      </c>
      <c r="Q2123" t="str">
        <f t="shared" si="134"/>
        <v>High</v>
      </c>
      <c r="R2123">
        <v>0.15</v>
      </c>
      <c r="S2123" t="str">
        <f t="shared" si="135"/>
        <v>Low</v>
      </c>
    </row>
    <row r="2124" spans="1:19" x14ac:dyDescent="0.35">
      <c r="A2124" t="s">
        <v>2993</v>
      </c>
      <c r="B2124">
        <v>48</v>
      </c>
      <c r="C2124" t="str">
        <f t="shared" si="132"/>
        <v>46-55</v>
      </c>
      <c r="D2124" t="s">
        <v>14</v>
      </c>
      <c r="E2124" t="s">
        <v>50</v>
      </c>
      <c r="F2124">
        <v>107.19</v>
      </c>
      <c r="G2124">
        <v>14</v>
      </c>
      <c r="H2124">
        <f>Table1[[#This Row],[total_orders]]*Table1[[#This Row],[avg_order_value]]</f>
        <v>1500.6599999999999</v>
      </c>
      <c r="I2124">
        <v>44</v>
      </c>
      <c r="J2124">
        <v>0</v>
      </c>
      <c r="K2124" t="s">
        <v>40</v>
      </c>
      <c r="L2124">
        <v>5</v>
      </c>
      <c r="M2124" t="str">
        <f t="shared" si="133"/>
        <v>Low</v>
      </c>
      <c r="N2124" s="1">
        <v>45206</v>
      </c>
      <c r="O2124" s="1" t="str">
        <f>IF(YEAR(Table1[[#This Row],[customer_since]])&gt;=2023, "New",IF(YEAR(Table1[[#This Row],[customer_since]])&gt;=2021, "Medium", "Long term"))</f>
        <v>New</v>
      </c>
      <c r="P2124">
        <v>93</v>
      </c>
      <c r="Q2124" t="str">
        <f t="shared" si="134"/>
        <v>High</v>
      </c>
      <c r="R2124">
        <v>0.17</v>
      </c>
      <c r="S2124" t="str">
        <f t="shared" si="135"/>
        <v>Low</v>
      </c>
    </row>
    <row r="2125" spans="1:19" x14ac:dyDescent="0.35">
      <c r="A2125" t="s">
        <v>2993</v>
      </c>
      <c r="B2125">
        <v>62</v>
      </c>
      <c r="C2125" t="str">
        <f t="shared" si="132"/>
        <v>55-65</v>
      </c>
      <c r="D2125" t="s">
        <v>21</v>
      </c>
      <c r="E2125" t="s">
        <v>28</v>
      </c>
      <c r="F2125">
        <v>97.22</v>
      </c>
      <c r="G2125">
        <v>8</v>
      </c>
      <c r="H2125">
        <f>Table1[[#This Row],[total_orders]]*Table1[[#This Row],[avg_order_value]]</f>
        <v>777.76</v>
      </c>
      <c r="I2125">
        <v>144</v>
      </c>
      <c r="J2125">
        <v>0</v>
      </c>
      <c r="K2125" t="s">
        <v>40</v>
      </c>
      <c r="L2125">
        <v>43.4</v>
      </c>
      <c r="M2125" t="str">
        <f t="shared" si="133"/>
        <v>Medium</v>
      </c>
      <c r="N2125" s="1">
        <v>44521</v>
      </c>
      <c r="O2125" s="1" t="str">
        <f>IF(YEAR(Table1[[#This Row],[customer_since]])&gt;=2023, "New",IF(YEAR(Table1[[#This Row],[customer_since]])&gt;=2021, "Medium", "Long term"))</f>
        <v>Medium</v>
      </c>
      <c r="P2125">
        <v>18</v>
      </c>
      <c r="Q2125" t="str">
        <f t="shared" si="134"/>
        <v>Low</v>
      </c>
      <c r="R2125">
        <v>0.01</v>
      </c>
      <c r="S2125" t="str">
        <f t="shared" si="135"/>
        <v>Low</v>
      </c>
    </row>
    <row r="2126" spans="1:19" x14ac:dyDescent="0.35">
      <c r="A2126" t="s">
        <v>2466</v>
      </c>
      <c r="B2126">
        <v>78</v>
      </c>
      <c r="C2126" t="str">
        <f t="shared" si="132"/>
        <v>66-69</v>
      </c>
      <c r="D2126" t="s">
        <v>21</v>
      </c>
      <c r="E2126" t="s">
        <v>35</v>
      </c>
      <c r="G2126">
        <v>15</v>
      </c>
      <c r="H2126">
        <f>Table1[[#This Row],[total_orders]]*Table1[[#This Row],[avg_order_value]]</f>
        <v>0</v>
      </c>
      <c r="I2126">
        <v>316</v>
      </c>
      <c r="J2126">
        <v>0</v>
      </c>
      <c r="K2126" t="s">
        <v>29</v>
      </c>
      <c r="L2126">
        <v>40.6</v>
      </c>
      <c r="M2126" t="str">
        <f t="shared" si="133"/>
        <v>Medium</v>
      </c>
      <c r="N2126" s="1">
        <v>44971</v>
      </c>
      <c r="O2126" s="1" t="str">
        <f>IF(YEAR(Table1[[#This Row],[customer_since]])&gt;=2023, "New",IF(YEAR(Table1[[#This Row],[customer_since]])&gt;=2021, "Medium", "Long term"))</f>
        <v>New</v>
      </c>
      <c r="P2126">
        <v>64</v>
      </c>
      <c r="Q2126" t="str">
        <f t="shared" si="134"/>
        <v>Medium</v>
      </c>
      <c r="R2126">
        <v>0.13</v>
      </c>
      <c r="S2126" t="str">
        <f t="shared" si="135"/>
        <v>Low</v>
      </c>
    </row>
    <row r="2127" spans="1:19" x14ac:dyDescent="0.35">
      <c r="A2127" t="s">
        <v>911</v>
      </c>
      <c r="B2127">
        <v>77</v>
      </c>
      <c r="C2127" t="str">
        <f t="shared" si="132"/>
        <v>66-69</v>
      </c>
      <c r="D2127" t="s">
        <v>21</v>
      </c>
      <c r="E2127" t="s">
        <v>50</v>
      </c>
      <c r="F2127">
        <v>86.8</v>
      </c>
      <c r="G2127">
        <v>11</v>
      </c>
      <c r="H2127">
        <f>Table1[[#This Row],[total_orders]]*Table1[[#This Row],[avg_order_value]]</f>
        <v>954.8</v>
      </c>
      <c r="I2127">
        <v>26</v>
      </c>
      <c r="J2127">
        <v>0</v>
      </c>
      <c r="K2127" t="s">
        <v>23</v>
      </c>
      <c r="L2127">
        <v>60</v>
      </c>
      <c r="M2127" t="str">
        <f t="shared" si="133"/>
        <v>High</v>
      </c>
      <c r="N2127" s="1">
        <v>44850</v>
      </c>
      <c r="O2127" s="1" t="str">
        <f>IF(YEAR(Table1[[#This Row],[customer_since]])&gt;=2023, "New",IF(YEAR(Table1[[#This Row],[customer_since]])&gt;=2021, "Medium", "Long term"))</f>
        <v>Medium</v>
      </c>
      <c r="P2127">
        <v>12</v>
      </c>
      <c r="Q2127" t="str">
        <f t="shared" si="134"/>
        <v>Low</v>
      </c>
      <c r="R2127">
        <v>0.36</v>
      </c>
      <c r="S2127" t="str">
        <f t="shared" si="135"/>
        <v>Medium</v>
      </c>
    </row>
    <row r="2128" spans="1:19" x14ac:dyDescent="0.35">
      <c r="A2128" t="s">
        <v>3013</v>
      </c>
      <c r="B2128">
        <v>61</v>
      </c>
      <c r="C2128" t="str">
        <f t="shared" si="132"/>
        <v>55-65</v>
      </c>
      <c r="D2128" t="s">
        <v>21</v>
      </c>
      <c r="E2128" t="s">
        <v>52</v>
      </c>
      <c r="F2128">
        <v>85.82</v>
      </c>
      <c r="G2128">
        <v>12</v>
      </c>
      <c r="H2128">
        <f>Table1[[#This Row],[total_orders]]*Table1[[#This Row],[avg_order_value]]</f>
        <v>1029.8399999999999</v>
      </c>
      <c r="I2128">
        <v>118</v>
      </c>
      <c r="J2128">
        <v>0</v>
      </c>
      <c r="K2128" t="s">
        <v>16</v>
      </c>
      <c r="L2128">
        <v>90.8</v>
      </c>
      <c r="M2128" t="str">
        <f t="shared" si="133"/>
        <v>High</v>
      </c>
      <c r="N2128" s="1">
        <v>45323</v>
      </c>
      <c r="O2128" s="1" t="str">
        <f>IF(YEAR(Table1[[#This Row],[customer_since]])&gt;=2023, "New",IF(YEAR(Table1[[#This Row],[customer_since]])&gt;=2021, "Medium", "Long term"))</f>
        <v>New</v>
      </c>
      <c r="P2128">
        <v>25</v>
      </c>
      <c r="Q2128" t="str">
        <f t="shared" si="134"/>
        <v>Low</v>
      </c>
      <c r="R2128">
        <v>0.22</v>
      </c>
      <c r="S2128" t="str">
        <f t="shared" si="135"/>
        <v>Medium</v>
      </c>
    </row>
    <row r="2129" spans="1:19" x14ac:dyDescent="0.35">
      <c r="A2129" t="s">
        <v>2355</v>
      </c>
      <c r="B2129">
        <v>48</v>
      </c>
      <c r="C2129" t="str">
        <f t="shared" si="132"/>
        <v>46-55</v>
      </c>
      <c r="D2129" t="s">
        <v>14</v>
      </c>
      <c r="E2129" t="s">
        <v>28</v>
      </c>
      <c r="F2129">
        <v>62.27</v>
      </c>
      <c r="G2129">
        <v>12</v>
      </c>
      <c r="H2129">
        <f>Table1[[#This Row],[total_orders]]*Table1[[#This Row],[avg_order_value]]</f>
        <v>747.24</v>
      </c>
      <c r="I2129">
        <v>63</v>
      </c>
      <c r="J2129">
        <v>0</v>
      </c>
      <c r="K2129" t="s">
        <v>16</v>
      </c>
      <c r="L2129">
        <v>18.8</v>
      </c>
      <c r="M2129" t="str">
        <f t="shared" si="133"/>
        <v>Low</v>
      </c>
      <c r="N2129" s="1">
        <v>44221</v>
      </c>
      <c r="O2129" s="1" t="str">
        <f>IF(YEAR(Table1[[#This Row],[customer_since]])&gt;=2023, "New",IF(YEAR(Table1[[#This Row],[customer_since]])&gt;=2021, "Medium", "Long term"))</f>
        <v>Medium</v>
      </c>
      <c r="P2129">
        <v>32</v>
      </c>
      <c r="Q2129" t="str">
        <f t="shared" si="134"/>
        <v>Low</v>
      </c>
      <c r="R2129">
        <v>0.71</v>
      </c>
      <c r="S2129" t="str">
        <f t="shared" si="135"/>
        <v>High</v>
      </c>
    </row>
    <row r="2130" spans="1:19" x14ac:dyDescent="0.35">
      <c r="A2130" t="s">
        <v>2355</v>
      </c>
      <c r="B2130">
        <v>79</v>
      </c>
      <c r="C2130" t="str">
        <f t="shared" si="132"/>
        <v>66-69</v>
      </c>
      <c r="D2130" t="s">
        <v>14</v>
      </c>
      <c r="E2130" t="s">
        <v>15</v>
      </c>
      <c r="F2130">
        <v>42.59</v>
      </c>
      <c r="G2130">
        <v>12</v>
      </c>
      <c r="H2130">
        <f>Table1[[#This Row],[total_orders]]*Table1[[#This Row],[avg_order_value]]</f>
        <v>511.08000000000004</v>
      </c>
      <c r="I2130">
        <v>202</v>
      </c>
      <c r="J2130">
        <v>0</v>
      </c>
      <c r="K2130" t="s">
        <v>29</v>
      </c>
      <c r="L2130">
        <v>83.8</v>
      </c>
      <c r="M2130" t="str">
        <f t="shared" si="133"/>
        <v>High</v>
      </c>
      <c r="N2130" s="1">
        <v>45351</v>
      </c>
      <c r="O2130" s="1" t="str">
        <f>IF(YEAR(Table1[[#This Row],[customer_since]])&gt;=2023, "New",IF(YEAR(Table1[[#This Row],[customer_since]])&gt;=2021, "Medium", "Long term"))</f>
        <v>New</v>
      </c>
      <c r="P2130">
        <v>23</v>
      </c>
      <c r="Q2130" t="str">
        <f t="shared" si="134"/>
        <v>Low</v>
      </c>
      <c r="R2130">
        <v>0.45</v>
      </c>
      <c r="S2130" t="str">
        <f t="shared" si="135"/>
        <v>Medium</v>
      </c>
    </row>
    <row r="2131" spans="1:19" x14ac:dyDescent="0.35">
      <c r="A2131" t="s">
        <v>3129</v>
      </c>
      <c r="B2131">
        <v>18</v>
      </c>
      <c r="C2131" t="str">
        <f t="shared" si="132"/>
        <v>18-25</v>
      </c>
      <c r="D2131" t="s">
        <v>14</v>
      </c>
      <c r="E2131" t="s">
        <v>52</v>
      </c>
      <c r="F2131">
        <v>129.09</v>
      </c>
      <c r="G2131">
        <v>12</v>
      </c>
      <c r="H2131">
        <f>Table1[[#This Row],[total_orders]]*Table1[[#This Row],[avg_order_value]]</f>
        <v>1549.08</v>
      </c>
      <c r="I2131">
        <v>229</v>
      </c>
      <c r="J2131">
        <v>0</v>
      </c>
      <c r="K2131" t="s">
        <v>40</v>
      </c>
      <c r="L2131">
        <v>55.8</v>
      </c>
      <c r="M2131" t="str">
        <f t="shared" si="133"/>
        <v>High</v>
      </c>
      <c r="N2131" s="1">
        <v>45748</v>
      </c>
      <c r="O2131" s="1" t="str">
        <f>IF(YEAR(Table1[[#This Row],[customer_since]])&gt;=2023, "New",IF(YEAR(Table1[[#This Row],[customer_since]])&gt;=2021, "Medium", "Long term"))</f>
        <v>New</v>
      </c>
      <c r="P2131">
        <v>77</v>
      </c>
      <c r="Q2131" t="str">
        <f t="shared" si="134"/>
        <v>High</v>
      </c>
      <c r="R2131">
        <v>0.13</v>
      </c>
      <c r="S2131" t="str">
        <f t="shared" si="135"/>
        <v>Low</v>
      </c>
    </row>
    <row r="2132" spans="1:19" x14ac:dyDescent="0.35">
      <c r="A2132" t="s">
        <v>3327</v>
      </c>
      <c r="B2132">
        <v>23</v>
      </c>
      <c r="C2132" t="str">
        <f t="shared" si="132"/>
        <v>18-25</v>
      </c>
      <c r="D2132" t="s">
        <v>21</v>
      </c>
      <c r="E2132" t="s">
        <v>52</v>
      </c>
      <c r="F2132">
        <v>78.099999999999994</v>
      </c>
      <c r="G2132">
        <v>9</v>
      </c>
      <c r="H2132">
        <f>Table1[[#This Row],[total_orders]]*Table1[[#This Row],[avg_order_value]]</f>
        <v>702.9</v>
      </c>
      <c r="I2132">
        <v>99</v>
      </c>
      <c r="J2132">
        <v>0</v>
      </c>
      <c r="K2132" t="s">
        <v>40</v>
      </c>
      <c r="L2132">
        <v>0</v>
      </c>
      <c r="M2132" t="str">
        <f t="shared" si="133"/>
        <v>Low</v>
      </c>
      <c r="N2132" s="1">
        <v>44584</v>
      </c>
      <c r="O2132" s="1" t="str">
        <f>IF(YEAR(Table1[[#This Row],[customer_since]])&gt;=2023, "New",IF(YEAR(Table1[[#This Row],[customer_since]])&gt;=2021, "Medium", "Long term"))</f>
        <v>Medium</v>
      </c>
      <c r="P2132">
        <v>35</v>
      </c>
      <c r="Q2132" t="str">
        <f t="shared" si="134"/>
        <v>Medium</v>
      </c>
      <c r="R2132">
        <v>0.27</v>
      </c>
      <c r="S2132" t="str">
        <f t="shared" si="135"/>
        <v>Medium</v>
      </c>
    </row>
    <row r="2133" spans="1:19" x14ac:dyDescent="0.35">
      <c r="A2133" t="s">
        <v>2307</v>
      </c>
      <c r="B2133">
        <v>68</v>
      </c>
      <c r="C2133" t="str">
        <f t="shared" si="132"/>
        <v>66-69</v>
      </c>
      <c r="D2133" t="s">
        <v>14</v>
      </c>
      <c r="E2133" t="s">
        <v>52</v>
      </c>
      <c r="F2133">
        <v>72.349999999999994</v>
      </c>
      <c r="G2133">
        <v>5</v>
      </c>
      <c r="H2133">
        <f>Table1[[#This Row],[total_orders]]*Table1[[#This Row],[avg_order_value]]</f>
        <v>361.75</v>
      </c>
      <c r="I2133">
        <v>210</v>
      </c>
      <c r="J2133">
        <v>0</v>
      </c>
      <c r="K2133" t="s">
        <v>19</v>
      </c>
      <c r="L2133">
        <v>67.5</v>
      </c>
      <c r="M2133" t="str">
        <f t="shared" si="133"/>
        <v>High</v>
      </c>
      <c r="N2133" s="1">
        <v>44778</v>
      </c>
      <c r="O2133" s="1" t="str">
        <f>IF(YEAR(Table1[[#This Row],[customer_since]])&gt;=2023, "New",IF(YEAR(Table1[[#This Row],[customer_since]])&gt;=2021, "Medium", "Long term"))</f>
        <v>Medium</v>
      </c>
      <c r="P2133">
        <v>19</v>
      </c>
      <c r="Q2133" t="str">
        <f t="shared" si="134"/>
        <v>Low</v>
      </c>
      <c r="R2133">
        <v>0.47</v>
      </c>
      <c r="S2133" t="str">
        <f t="shared" si="135"/>
        <v>Medium</v>
      </c>
    </row>
    <row r="2134" spans="1:19" x14ac:dyDescent="0.35">
      <c r="A2134" t="s">
        <v>2226</v>
      </c>
      <c r="B2134">
        <v>44</v>
      </c>
      <c r="C2134" t="str">
        <f t="shared" si="132"/>
        <v>36-45</v>
      </c>
      <c r="D2134" t="s">
        <v>21</v>
      </c>
      <c r="E2134" t="s">
        <v>35</v>
      </c>
      <c r="F2134">
        <v>20.64</v>
      </c>
      <c r="G2134">
        <v>12</v>
      </c>
      <c r="H2134">
        <f>Table1[[#This Row],[total_orders]]*Table1[[#This Row],[avg_order_value]]</f>
        <v>247.68</v>
      </c>
      <c r="I2134">
        <v>41</v>
      </c>
      <c r="J2134">
        <v>0</v>
      </c>
      <c r="K2134" t="s">
        <v>19</v>
      </c>
      <c r="L2134">
        <v>97.2</v>
      </c>
      <c r="M2134" t="str">
        <f t="shared" si="133"/>
        <v>High</v>
      </c>
      <c r="N2134" s="1">
        <v>44059</v>
      </c>
      <c r="O2134" s="1" t="str">
        <f>IF(YEAR(Table1[[#This Row],[customer_since]])&gt;=2023, "New",IF(YEAR(Table1[[#This Row],[customer_since]])&gt;=2021, "Medium", "Long term"))</f>
        <v>Long term</v>
      </c>
      <c r="P2134">
        <v>3</v>
      </c>
      <c r="Q2134" t="str">
        <f t="shared" si="134"/>
        <v>Low</v>
      </c>
      <c r="R2134">
        <v>0.48</v>
      </c>
      <c r="S2134" t="str">
        <f t="shared" si="135"/>
        <v>Medium</v>
      </c>
    </row>
    <row r="2135" spans="1:19" x14ac:dyDescent="0.35">
      <c r="A2135" t="s">
        <v>3524</v>
      </c>
      <c r="B2135">
        <v>21</v>
      </c>
      <c r="C2135" t="str">
        <f t="shared" si="132"/>
        <v>18-25</v>
      </c>
      <c r="D2135" t="s">
        <v>14</v>
      </c>
      <c r="E2135" t="s">
        <v>50</v>
      </c>
      <c r="F2135">
        <v>35.700000000000003</v>
      </c>
      <c r="G2135">
        <v>5</v>
      </c>
      <c r="H2135">
        <f>Table1[[#This Row],[total_orders]]*Table1[[#This Row],[avg_order_value]]</f>
        <v>178.5</v>
      </c>
      <c r="I2135">
        <v>362</v>
      </c>
      <c r="J2135">
        <v>0</v>
      </c>
      <c r="K2135" t="s">
        <v>29</v>
      </c>
      <c r="L2135">
        <v>30.9</v>
      </c>
      <c r="M2135" t="str">
        <f t="shared" si="133"/>
        <v>Medium</v>
      </c>
      <c r="N2135" s="1">
        <v>44193</v>
      </c>
      <c r="O2135" s="1" t="str">
        <f>IF(YEAR(Table1[[#This Row],[customer_since]])&gt;=2023, "New",IF(YEAR(Table1[[#This Row],[customer_since]])&gt;=2021, "Medium", "Long term"))</f>
        <v>Long term</v>
      </c>
      <c r="P2135">
        <v>64</v>
      </c>
      <c r="Q2135" t="str">
        <f t="shared" si="134"/>
        <v>Medium</v>
      </c>
      <c r="R2135">
        <v>0.18</v>
      </c>
      <c r="S2135" t="str">
        <f t="shared" si="135"/>
        <v>Low</v>
      </c>
    </row>
    <row r="2136" spans="1:19" x14ac:dyDescent="0.35">
      <c r="A2136" t="s">
        <v>1158</v>
      </c>
      <c r="B2136">
        <v>22</v>
      </c>
      <c r="C2136" t="str">
        <f t="shared" si="132"/>
        <v>18-25</v>
      </c>
      <c r="D2136" t="s">
        <v>14</v>
      </c>
      <c r="E2136" t="s">
        <v>18</v>
      </c>
      <c r="G2136">
        <v>10</v>
      </c>
      <c r="H2136">
        <f>Table1[[#This Row],[total_orders]]*Table1[[#This Row],[avg_order_value]]</f>
        <v>0</v>
      </c>
      <c r="I2136">
        <v>69</v>
      </c>
      <c r="J2136">
        <v>0</v>
      </c>
      <c r="K2136" t="s">
        <v>23</v>
      </c>
      <c r="L2136">
        <v>47.6</v>
      </c>
      <c r="M2136" t="str">
        <f t="shared" si="133"/>
        <v>Medium</v>
      </c>
      <c r="N2136" s="1">
        <v>44507</v>
      </c>
      <c r="O2136" s="1" t="str">
        <f>IF(YEAR(Table1[[#This Row],[customer_since]])&gt;=2023, "New",IF(YEAR(Table1[[#This Row],[customer_since]])&gt;=2021, "Medium", "Long term"))</f>
        <v>Medium</v>
      </c>
      <c r="P2136">
        <v>12</v>
      </c>
      <c r="Q2136" t="str">
        <f t="shared" si="134"/>
        <v>Low</v>
      </c>
      <c r="R2136">
        <v>0.2</v>
      </c>
      <c r="S2136" t="str">
        <f t="shared" si="135"/>
        <v>Low</v>
      </c>
    </row>
    <row r="2137" spans="1:19" x14ac:dyDescent="0.35">
      <c r="A2137" t="s">
        <v>2681</v>
      </c>
      <c r="B2137">
        <v>24</v>
      </c>
      <c r="C2137" t="str">
        <f t="shared" si="132"/>
        <v>18-25</v>
      </c>
      <c r="D2137" t="s">
        <v>25</v>
      </c>
      <c r="E2137" t="s">
        <v>44</v>
      </c>
      <c r="F2137">
        <v>173.01</v>
      </c>
      <c r="G2137">
        <v>9</v>
      </c>
      <c r="H2137">
        <f>Table1[[#This Row],[total_orders]]*Table1[[#This Row],[avg_order_value]]</f>
        <v>1557.09</v>
      </c>
      <c r="I2137">
        <v>198</v>
      </c>
      <c r="J2137">
        <v>0</v>
      </c>
      <c r="K2137" t="s">
        <v>29</v>
      </c>
      <c r="L2137">
        <v>58.3</v>
      </c>
      <c r="M2137" t="str">
        <f t="shared" si="133"/>
        <v>High</v>
      </c>
      <c r="N2137" s="1">
        <v>44361</v>
      </c>
      <c r="O2137" s="1" t="str">
        <f>IF(YEAR(Table1[[#This Row],[customer_since]])&gt;=2023, "New",IF(YEAR(Table1[[#This Row],[customer_since]])&gt;=2021, "Medium", "Long term"))</f>
        <v>Medium</v>
      </c>
      <c r="P2137">
        <v>50</v>
      </c>
      <c r="Q2137" t="str">
        <f t="shared" si="134"/>
        <v>Medium</v>
      </c>
      <c r="R2137">
        <v>0.35</v>
      </c>
      <c r="S2137" t="str">
        <f t="shared" si="135"/>
        <v>Medium</v>
      </c>
    </row>
    <row r="2138" spans="1:19" x14ac:dyDescent="0.35">
      <c r="A2138" t="s">
        <v>768</v>
      </c>
      <c r="B2138">
        <v>31</v>
      </c>
      <c r="C2138" t="str">
        <f t="shared" si="132"/>
        <v>26-35</v>
      </c>
      <c r="D2138" t="s">
        <v>14</v>
      </c>
      <c r="E2138" t="s">
        <v>18</v>
      </c>
      <c r="F2138">
        <v>105.3</v>
      </c>
      <c r="G2138">
        <v>5</v>
      </c>
      <c r="H2138">
        <f>Table1[[#This Row],[total_orders]]*Table1[[#This Row],[avg_order_value]]</f>
        <v>526.5</v>
      </c>
      <c r="I2138">
        <v>202</v>
      </c>
      <c r="J2138">
        <v>0</v>
      </c>
      <c r="K2138" t="s">
        <v>29</v>
      </c>
      <c r="L2138">
        <v>1.2</v>
      </c>
      <c r="M2138" t="str">
        <f t="shared" si="133"/>
        <v>Low</v>
      </c>
      <c r="N2138" s="1">
        <v>45806</v>
      </c>
      <c r="O2138" s="1" t="str">
        <f>IF(YEAR(Table1[[#This Row],[customer_since]])&gt;=2023, "New",IF(YEAR(Table1[[#This Row],[customer_since]])&gt;=2021, "Medium", "Long term"))</f>
        <v>New</v>
      </c>
      <c r="P2138">
        <v>69</v>
      </c>
      <c r="Q2138" t="str">
        <f t="shared" si="134"/>
        <v>High</v>
      </c>
      <c r="R2138">
        <v>0.2</v>
      </c>
      <c r="S2138" t="str">
        <f t="shared" si="135"/>
        <v>Low</v>
      </c>
    </row>
    <row r="2139" spans="1:19" x14ac:dyDescent="0.35">
      <c r="A2139" t="s">
        <v>1455</v>
      </c>
      <c r="B2139">
        <v>40</v>
      </c>
      <c r="C2139" t="str">
        <f t="shared" si="132"/>
        <v>36-45</v>
      </c>
      <c r="D2139" t="s">
        <v>14</v>
      </c>
      <c r="E2139" t="s">
        <v>37</v>
      </c>
      <c r="F2139">
        <v>32.99</v>
      </c>
      <c r="G2139">
        <v>6</v>
      </c>
      <c r="H2139">
        <f>Table1[[#This Row],[total_orders]]*Table1[[#This Row],[avg_order_value]]</f>
        <v>197.94</v>
      </c>
      <c r="I2139">
        <v>263</v>
      </c>
      <c r="J2139">
        <v>0</v>
      </c>
      <c r="K2139" t="s">
        <v>40</v>
      </c>
      <c r="L2139">
        <v>87.2</v>
      </c>
      <c r="M2139" t="str">
        <f t="shared" si="133"/>
        <v>High</v>
      </c>
      <c r="N2139" s="1">
        <v>44939</v>
      </c>
      <c r="O2139" s="1" t="str">
        <f>IF(YEAR(Table1[[#This Row],[customer_since]])&gt;=2023, "New",IF(YEAR(Table1[[#This Row],[customer_since]])&gt;=2021, "Medium", "Long term"))</f>
        <v>New</v>
      </c>
      <c r="P2139">
        <v>82</v>
      </c>
      <c r="Q2139" t="str">
        <f t="shared" si="134"/>
        <v>High</v>
      </c>
      <c r="R2139">
        <v>7.0000000000000007E-2</v>
      </c>
      <c r="S2139" t="str">
        <f t="shared" si="135"/>
        <v>Low</v>
      </c>
    </row>
    <row r="2140" spans="1:19" x14ac:dyDescent="0.35">
      <c r="A2140" t="s">
        <v>2959</v>
      </c>
      <c r="B2140">
        <v>61</v>
      </c>
      <c r="C2140" t="str">
        <f t="shared" si="132"/>
        <v>55-65</v>
      </c>
      <c r="D2140" t="s">
        <v>21</v>
      </c>
      <c r="E2140" t="s">
        <v>18</v>
      </c>
      <c r="F2140">
        <v>77.930000000000007</v>
      </c>
      <c r="G2140">
        <v>11</v>
      </c>
      <c r="H2140">
        <f>Table1[[#This Row],[total_orders]]*Table1[[#This Row],[avg_order_value]]</f>
        <v>857.23</v>
      </c>
      <c r="I2140">
        <v>126</v>
      </c>
      <c r="J2140">
        <v>0</v>
      </c>
      <c r="K2140" t="s">
        <v>40</v>
      </c>
      <c r="L2140">
        <v>96.6</v>
      </c>
      <c r="M2140" t="str">
        <f t="shared" si="133"/>
        <v>High</v>
      </c>
      <c r="N2140" s="1">
        <v>44124</v>
      </c>
      <c r="O2140" s="1" t="str">
        <f>IF(YEAR(Table1[[#This Row],[customer_since]])&gt;=2023, "New",IF(YEAR(Table1[[#This Row],[customer_since]])&gt;=2021, "Medium", "Long term"))</f>
        <v>Long term</v>
      </c>
      <c r="P2140">
        <v>5</v>
      </c>
      <c r="Q2140" t="str">
        <f t="shared" si="134"/>
        <v>Low</v>
      </c>
      <c r="R2140">
        <v>0.25</v>
      </c>
      <c r="S2140" t="str">
        <f t="shared" si="135"/>
        <v>Medium</v>
      </c>
    </row>
    <row r="2141" spans="1:19" x14ac:dyDescent="0.35">
      <c r="A2141" t="s">
        <v>687</v>
      </c>
      <c r="B2141">
        <v>60</v>
      </c>
      <c r="C2141" t="str">
        <f t="shared" si="132"/>
        <v>55-65</v>
      </c>
      <c r="D2141" t="s">
        <v>21</v>
      </c>
      <c r="E2141" t="s">
        <v>15</v>
      </c>
      <c r="F2141">
        <v>53.73</v>
      </c>
      <c r="G2141">
        <v>9</v>
      </c>
      <c r="H2141">
        <f>Table1[[#This Row],[total_orders]]*Table1[[#This Row],[avg_order_value]]</f>
        <v>483.57</v>
      </c>
      <c r="I2141">
        <v>308</v>
      </c>
      <c r="J2141">
        <v>0</v>
      </c>
      <c r="K2141" t="s">
        <v>19</v>
      </c>
      <c r="L2141">
        <v>74.900000000000006</v>
      </c>
      <c r="M2141" t="str">
        <f t="shared" si="133"/>
        <v>High</v>
      </c>
      <c r="N2141" s="1">
        <v>44513</v>
      </c>
      <c r="O2141" s="1" t="str">
        <f>IF(YEAR(Table1[[#This Row],[customer_since]])&gt;=2023, "New",IF(YEAR(Table1[[#This Row],[customer_since]])&gt;=2021, "Medium", "Long term"))</f>
        <v>Medium</v>
      </c>
      <c r="P2141">
        <v>38</v>
      </c>
      <c r="Q2141" t="str">
        <f t="shared" si="134"/>
        <v>Medium</v>
      </c>
      <c r="R2141">
        <v>0.45</v>
      </c>
      <c r="S2141" t="str">
        <f t="shared" si="135"/>
        <v>Medium</v>
      </c>
    </row>
    <row r="2142" spans="1:19" x14ac:dyDescent="0.35">
      <c r="A2142" t="s">
        <v>3601</v>
      </c>
      <c r="B2142">
        <v>78</v>
      </c>
      <c r="C2142" t="str">
        <f t="shared" si="132"/>
        <v>66-69</v>
      </c>
      <c r="D2142" t="s">
        <v>14</v>
      </c>
      <c r="E2142" t="s">
        <v>18</v>
      </c>
      <c r="G2142">
        <v>7</v>
      </c>
      <c r="H2142">
        <f>Table1[[#This Row],[total_orders]]*Table1[[#This Row],[avg_order_value]]</f>
        <v>0</v>
      </c>
      <c r="I2142">
        <v>119</v>
      </c>
      <c r="J2142">
        <v>0</v>
      </c>
      <c r="K2142" t="s">
        <v>19</v>
      </c>
      <c r="L2142">
        <v>19.3</v>
      </c>
      <c r="M2142" t="str">
        <f t="shared" si="133"/>
        <v>Low</v>
      </c>
      <c r="N2142" s="1">
        <v>44270</v>
      </c>
      <c r="O2142" s="1" t="str">
        <f>IF(YEAR(Table1[[#This Row],[customer_since]])&gt;=2023, "New",IF(YEAR(Table1[[#This Row],[customer_since]])&gt;=2021, "Medium", "Long term"))</f>
        <v>Medium</v>
      </c>
      <c r="P2142">
        <v>4</v>
      </c>
      <c r="Q2142" t="str">
        <f t="shared" si="134"/>
        <v>Low</v>
      </c>
      <c r="R2142">
        <v>0.09</v>
      </c>
      <c r="S2142" t="str">
        <f t="shared" si="135"/>
        <v>Low</v>
      </c>
    </row>
    <row r="2143" spans="1:19" x14ac:dyDescent="0.35">
      <c r="A2143" t="s">
        <v>2624</v>
      </c>
      <c r="B2143">
        <v>29</v>
      </c>
      <c r="C2143" t="str">
        <f t="shared" si="132"/>
        <v>26-35</v>
      </c>
      <c r="D2143" t="s">
        <v>14</v>
      </c>
      <c r="E2143" t="s">
        <v>22</v>
      </c>
      <c r="F2143">
        <v>111.49</v>
      </c>
      <c r="G2143">
        <v>10</v>
      </c>
      <c r="H2143">
        <f>Table1[[#This Row],[total_orders]]*Table1[[#This Row],[avg_order_value]]</f>
        <v>1114.8999999999999</v>
      </c>
      <c r="I2143">
        <v>52</v>
      </c>
      <c r="J2143">
        <v>0</v>
      </c>
      <c r="K2143" t="s">
        <v>16</v>
      </c>
      <c r="L2143">
        <v>98.6</v>
      </c>
      <c r="M2143" t="str">
        <f t="shared" si="133"/>
        <v>High</v>
      </c>
      <c r="N2143" s="1">
        <v>45461</v>
      </c>
      <c r="O2143" s="1" t="str">
        <f>IF(YEAR(Table1[[#This Row],[customer_since]])&gt;=2023, "New",IF(YEAR(Table1[[#This Row],[customer_since]])&gt;=2021, "Medium", "Long term"))</f>
        <v>New</v>
      </c>
      <c r="P2143">
        <v>94</v>
      </c>
      <c r="Q2143" t="str">
        <f t="shared" si="134"/>
        <v>High</v>
      </c>
      <c r="R2143">
        <v>7.0000000000000007E-2</v>
      </c>
      <c r="S2143" t="str">
        <f t="shared" si="135"/>
        <v>Low</v>
      </c>
    </row>
    <row r="2144" spans="1:19" x14ac:dyDescent="0.35">
      <c r="A2144" t="s">
        <v>2352</v>
      </c>
      <c r="B2144">
        <v>68</v>
      </c>
      <c r="C2144" t="str">
        <f t="shared" si="132"/>
        <v>66-69</v>
      </c>
      <c r="D2144" t="s">
        <v>25</v>
      </c>
      <c r="E2144" t="s">
        <v>35</v>
      </c>
      <c r="F2144">
        <v>106.85</v>
      </c>
      <c r="G2144">
        <v>6</v>
      </c>
      <c r="H2144">
        <f>Table1[[#This Row],[total_orders]]*Table1[[#This Row],[avg_order_value]]</f>
        <v>641.09999999999991</v>
      </c>
      <c r="I2144">
        <v>137</v>
      </c>
      <c r="J2144">
        <v>0</v>
      </c>
      <c r="K2144" t="s">
        <v>29</v>
      </c>
      <c r="L2144">
        <v>0.4</v>
      </c>
      <c r="M2144" t="str">
        <f t="shared" si="133"/>
        <v>Low</v>
      </c>
      <c r="N2144" s="1">
        <v>44376</v>
      </c>
      <c r="O2144" s="1" t="str">
        <f>IF(YEAR(Table1[[#This Row],[customer_since]])&gt;=2023, "New",IF(YEAR(Table1[[#This Row],[customer_since]])&gt;=2021, "Medium", "Long term"))</f>
        <v>Medium</v>
      </c>
      <c r="P2144">
        <v>5</v>
      </c>
      <c r="Q2144" t="str">
        <f t="shared" si="134"/>
        <v>Low</v>
      </c>
      <c r="R2144">
        <v>0.16</v>
      </c>
      <c r="S2144" t="str">
        <f t="shared" si="135"/>
        <v>Low</v>
      </c>
    </row>
    <row r="2145" spans="1:19" x14ac:dyDescent="0.35">
      <c r="A2145" t="s">
        <v>1532</v>
      </c>
      <c r="B2145">
        <v>59</v>
      </c>
      <c r="C2145" t="str">
        <f t="shared" si="132"/>
        <v>55-65</v>
      </c>
      <c r="D2145" t="s">
        <v>21</v>
      </c>
      <c r="E2145" t="s">
        <v>22</v>
      </c>
      <c r="F2145">
        <v>176.36</v>
      </c>
      <c r="G2145">
        <v>9</v>
      </c>
      <c r="H2145">
        <f>Table1[[#This Row],[total_orders]]*Table1[[#This Row],[avg_order_value]]</f>
        <v>1587.2400000000002</v>
      </c>
      <c r="I2145">
        <v>95</v>
      </c>
      <c r="J2145">
        <v>0</v>
      </c>
      <c r="K2145" t="s">
        <v>23</v>
      </c>
      <c r="L2145">
        <v>18.600000000000001</v>
      </c>
      <c r="M2145" t="str">
        <f t="shared" si="133"/>
        <v>Low</v>
      </c>
      <c r="N2145" s="1">
        <v>45765</v>
      </c>
      <c r="O2145" s="1" t="str">
        <f>IF(YEAR(Table1[[#This Row],[customer_since]])&gt;=2023, "New",IF(YEAR(Table1[[#This Row],[customer_since]])&gt;=2021, "Medium", "Long term"))</f>
        <v>New</v>
      </c>
      <c r="P2145">
        <v>89</v>
      </c>
      <c r="Q2145" t="str">
        <f t="shared" si="134"/>
        <v>High</v>
      </c>
      <c r="R2145">
        <v>0.04</v>
      </c>
      <c r="S2145" t="str">
        <f t="shared" si="135"/>
        <v>Low</v>
      </c>
    </row>
    <row r="2146" spans="1:19" x14ac:dyDescent="0.35">
      <c r="A2146" t="s">
        <v>1532</v>
      </c>
      <c r="B2146">
        <v>33</v>
      </c>
      <c r="C2146" t="str">
        <f t="shared" si="132"/>
        <v>26-35</v>
      </c>
      <c r="D2146" t="s">
        <v>21</v>
      </c>
      <c r="E2146" t="s">
        <v>26</v>
      </c>
      <c r="F2146">
        <v>555.46</v>
      </c>
      <c r="G2146">
        <v>16</v>
      </c>
      <c r="H2146">
        <f>Table1[[#This Row],[total_orders]]*Table1[[#This Row],[avg_order_value]]</f>
        <v>8887.36</v>
      </c>
      <c r="I2146">
        <v>308</v>
      </c>
      <c r="J2146">
        <v>0</v>
      </c>
      <c r="K2146" t="s">
        <v>23</v>
      </c>
      <c r="L2146">
        <v>95.7</v>
      </c>
      <c r="M2146" t="str">
        <f t="shared" si="133"/>
        <v>High</v>
      </c>
      <c r="N2146" s="1">
        <v>44018</v>
      </c>
      <c r="O2146" s="1" t="str">
        <f>IF(YEAR(Table1[[#This Row],[customer_since]])&gt;=2023, "New",IF(YEAR(Table1[[#This Row],[customer_since]])&gt;=2021, "Medium", "Long term"))</f>
        <v>Long term</v>
      </c>
      <c r="P2146">
        <v>55</v>
      </c>
      <c r="Q2146" t="str">
        <f t="shared" si="134"/>
        <v>Medium</v>
      </c>
      <c r="R2146">
        <v>0.46</v>
      </c>
      <c r="S2146" t="str">
        <f t="shared" si="135"/>
        <v>Medium</v>
      </c>
    </row>
    <row r="2147" spans="1:19" x14ac:dyDescent="0.35">
      <c r="A2147" t="s">
        <v>2104</v>
      </c>
      <c r="B2147">
        <v>59</v>
      </c>
      <c r="C2147" t="str">
        <f t="shared" si="132"/>
        <v>55-65</v>
      </c>
      <c r="D2147" t="s">
        <v>21</v>
      </c>
      <c r="E2147" t="s">
        <v>15</v>
      </c>
      <c r="F2147">
        <v>105.48</v>
      </c>
      <c r="G2147">
        <v>8</v>
      </c>
      <c r="H2147">
        <f>Table1[[#This Row],[total_orders]]*Table1[[#This Row],[avg_order_value]]</f>
        <v>843.84</v>
      </c>
      <c r="I2147">
        <v>314</v>
      </c>
      <c r="J2147">
        <v>0</v>
      </c>
      <c r="K2147" t="s">
        <v>16</v>
      </c>
      <c r="L2147">
        <v>21.6</v>
      </c>
      <c r="M2147" t="str">
        <f t="shared" si="133"/>
        <v>Medium</v>
      </c>
      <c r="N2147" s="1">
        <v>44859</v>
      </c>
      <c r="O2147" s="1" t="str">
        <f>IF(YEAR(Table1[[#This Row],[customer_since]])&gt;=2023, "New",IF(YEAR(Table1[[#This Row],[customer_since]])&gt;=2021, "Medium", "Long term"))</f>
        <v>Medium</v>
      </c>
      <c r="P2147">
        <v>65</v>
      </c>
      <c r="Q2147" t="str">
        <f t="shared" si="134"/>
        <v>Medium</v>
      </c>
      <c r="R2147">
        <v>0.42</v>
      </c>
      <c r="S2147" t="str">
        <f t="shared" si="135"/>
        <v>Medium</v>
      </c>
    </row>
    <row r="2148" spans="1:19" x14ac:dyDescent="0.35">
      <c r="A2148" t="s">
        <v>2087</v>
      </c>
      <c r="B2148">
        <v>75</v>
      </c>
      <c r="C2148" t="str">
        <f t="shared" si="132"/>
        <v>66-69</v>
      </c>
      <c r="D2148" t="s">
        <v>21</v>
      </c>
      <c r="E2148" t="s">
        <v>18</v>
      </c>
      <c r="F2148">
        <v>358.68</v>
      </c>
      <c r="G2148">
        <v>9</v>
      </c>
      <c r="H2148">
        <f>Table1[[#This Row],[total_orders]]*Table1[[#This Row],[avg_order_value]]</f>
        <v>3228.12</v>
      </c>
      <c r="I2148">
        <v>255</v>
      </c>
      <c r="J2148">
        <v>0</v>
      </c>
      <c r="K2148" t="s">
        <v>40</v>
      </c>
      <c r="L2148">
        <v>32</v>
      </c>
      <c r="M2148" t="str">
        <f t="shared" si="133"/>
        <v>Medium</v>
      </c>
      <c r="N2148" s="1">
        <v>44886</v>
      </c>
      <c r="O2148" s="1" t="str">
        <f>IF(YEAR(Table1[[#This Row],[customer_since]])&gt;=2023, "New",IF(YEAR(Table1[[#This Row],[customer_since]])&gt;=2021, "Medium", "Long term"))</f>
        <v>Medium</v>
      </c>
      <c r="P2148">
        <v>94</v>
      </c>
      <c r="Q2148" t="str">
        <f t="shared" si="134"/>
        <v>High</v>
      </c>
      <c r="R2148">
        <v>0.38</v>
      </c>
      <c r="S2148" t="str">
        <f t="shared" si="135"/>
        <v>Medium</v>
      </c>
    </row>
    <row r="2149" spans="1:19" x14ac:dyDescent="0.35">
      <c r="A2149" t="s">
        <v>2662</v>
      </c>
      <c r="B2149">
        <v>31</v>
      </c>
      <c r="C2149" t="str">
        <f t="shared" si="132"/>
        <v>26-35</v>
      </c>
      <c r="D2149" t="s">
        <v>25</v>
      </c>
      <c r="E2149" t="s">
        <v>28</v>
      </c>
      <c r="F2149">
        <v>92.52</v>
      </c>
      <c r="G2149">
        <v>12</v>
      </c>
      <c r="H2149">
        <f>Table1[[#This Row],[total_orders]]*Table1[[#This Row],[avg_order_value]]</f>
        <v>1110.24</v>
      </c>
      <c r="I2149">
        <v>81</v>
      </c>
      <c r="J2149">
        <v>0</v>
      </c>
      <c r="K2149" t="s">
        <v>40</v>
      </c>
      <c r="L2149">
        <v>0</v>
      </c>
      <c r="M2149" t="str">
        <f t="shared" si="133"/>
        <v>Low</v>
      </c>
      <c r="N2149" s="1">
        <v>45574</v>
      </c>
      <c r="O2149" s="1" t="str">
        <f>IF(YEAR(Table1[[#This Row],[customer_since]])&gt;=2023, "New",IF(YEAR(Table1[[#This Row],[customer_since]])&gt;=2021, "Medium", "Long term"))</f>
        <v>New</v>
      </c>
      <c r="P2149">
        <v>22</v>
      </c>
      <c r="Q2149" t="str">
        <f t="shared" si="134"/>
        <v>Low</v>
      </c>
      <c r="R2149">
        <v>0.33</v>
      </c>
      <c r="S2149" t="str">
        <f t="shared" si="135"/>
        <v>Medium</v>
      </c>
    </row>
    <row r="2150" spans="1:19" x14ac:dyDescent="0.35">
      <c r="A2150" t="s">
        <v>2324</v>
      </c>
      <c r="B2150">
        <v>23</v>
      </c>
      <c r="C2150" t="str">
        <f t="shared" si="132"/>
        <v>18-25</v>
      </c>
      <c r="D2150" t="s">
        <v>14</v>
      </c>
      <c r="E2150" t="s">
        <v>22</v>
      </c>
      <c r="F2150">
        <v>75.88</v>
      </c>
      <c r="G2150">
        <v>9</v>
      </c>
      <c r="H2150">
        <f>Table1[[#This Row],[total_orders]]*Table1[[#This Row],[avg_order_value]]</f>
        <v>682.92</v>
      </c>
      <c r="I2150">
        <v>281</v>
      </c>
      <c r="J2150">
        <v>0</v>
      </c>
      <c r="K2150" t="s">
        <v>19</v>
      </c>
      <c r="L2150">
        <v>34.799999999999997</v>
      </c>
      <c r="M2150" t="str">
        <f t="shared" si="133"/>
        <v>Medium</v>
      </c>
      <c r="N2150" s="1">
        <v>45606</v>
      </c>
      <c r="O2150" s="1" t="str">
        <f>IF(YEAR(Table1[[#This Row],[customer_since]])&gt;=2023, "New",IF(YEAR(Table1[[#This Row],[customer_since]])&gt;=2021, "Medium", "Long term"))</f>
        <v>New</v>
      </c>
      <c r="P2150">
        <v>37</v>
      </c>
      <c r="Q2150" t="str">
        <f t="shared" si="134"/>
        <v>Medium</v>
      </c>
      <c r="R2150">
        <v>0.6</v>
      </c>
      <c r="S2150" t="str">
        <f t="shared" si="135"/>
        <v>High</v>
      </c>
    </row>
    <row r="2151" spans="1:19" x14ac:dyDescent="0.35">
      <c r="A2151" t="s">
        <v>1816</v>
      </c>
      <c r="B2151">
        <v>69</v>
      </c>
      <c r="C2151" t="str">
        <f t="shared" si="132"/>
        <v>66-69</v>
      </c>
      <c r="D2151" t="s">
        <v>14</v>
      </c>
      <c r="E2151" t="s">
        <v>28</v>
      </c>
      <c r="F2151">
        <v>192.34</v>
      </c>
      <c r="G2151">
        <v>14</v>
      </c>
      <c r="H2151">
        <f>Table1[[#This Row],[total_orders]]*Table1[[#This Row],[avg_order_value]]</f>
        <v>2692.76</v>
      </c>
      <c r="I2151">
        <v>235</v>
      </c>
      <c r="J2151">
        <v>0</v>
      </c>
      <c r="K2151" t="s">
        <v>23</v>
      </c>
      <c r="L2151">
        <v>26</v>
      </c>
      <c r="M2151" t="str">
        <f t="shared" si="133"/>
        <v>Medium</v>
      </c>
      <c r="N2151" s="1">
        <v>45121</v>
      </c>
      <c r="O2151" s="1" t="str">
        <f>IF(YEAR(Table1[[#This Row],[customer_since]])&gt;=2023, "New",IF(YEAR(Table1[[#This Row],[customer_since]])&gt;=2021, "Medium", "Long term"))</f>
        <v>New</v>
      </c>
      <c r="P2151">
        <v>92</v>
      </c>
      <c r="Q2151" t="str">
        <f t="shared" si="134"/>
        <v>High</v>
      </c>
      <c r="R2151">
        <v>0.37</v>
      </c>
      <c r="S2151" t="str">
        <f t="shared" si="135"/>
        <v>Medium</v>
      </c>
    </row>
    <row r="2152" spans="1:19" x14ac:dyDescent="0.35">
      <c r="A2152" t="s">
        <v>1816</v>
      </c>
      <c r="B2152">
        <v>24</v>
      </c>
      <c r="C2152" t="str">
        <f t="shared" si="132"/>
        <v>18-25</v>
      </c>
      <c r="D2152" t="s">
        <v>21</v>
      </c>
      <c r="E2152" t="s">
        <v>28</v>
      </c>
      <c r="F2152">
        <v>87.71</v>
      </c>
      <c r="G2152">
        <v>16</v>
      </c>
      <c r="H2152">
        <f>Table1[[#This Row],[total_orders]]*Table1[[#This Row],[avg_order_value]]</f>
        <v>1403.36</v>
      </c>
      <c r="I2152">
        <v>270</v>
      </c>
      <c r="J2152">
        <v>0</v>
      </c>
      <c r="K2152" t="s">
        <v>16</v>
      </c>
      <c r="L2152">
        <v>78</v>
      </c>
      <c r="M2152" t="str">
        <f t="shared" si="133"/>
        <v>High</v>
      </c>
      <c r="N2152" s="1">
        <v>44842</v>
      </c>
      <c r="O2152" s="1" t="str">
        <f>IF(YEAR(Table1[[#This Row],[customer_since]])&gt;=2023, "New",IF(YEAR(Table1[[#This Row],[customer_since]])&gt;=2021, "Medium", "Long term"))</f>
        <v>Medium</v>
      </c>
      <c r="P2152">
        <v>60</v>
      </c>
      <c r="Q2152" t="str">
        <f t="shared" si="134"/>
        <v>Medium</v>
      </c>
      <c r="R2152">
        <v>0.16</v>
      </c>
      <c r="S2152" t="str">
        <f t="shared" si="135"/>
        <v>Low</v>
      </c>
    </row>
    <row r="2153" spans="1:19" x14ac:dyDescent="0.35">
      <c r="A2153" t="s">
        <v>133</v>
      </c>
      <c r="B2153">
        <v>42</v>
      </c>
      <c r="C2153" t="str">
        <f t="shared" si="132"/>
        <v>36-45</v>
      </c>
      <c r="D2153" t="s">
        <v>25</v>
      </c>
      <c r="E2153" t="s">
        <v>18</v>
      </c>
      <c r="F2153">
        <v>41.29</v>
      </c>
      <c r="G2153">
        <v>12</v>
      </c>
      <c r="H2153">
        <f>Table1[[#This Row],[total_orders]]*Table1[[#This Row],[avg_order_value]]</f>
        <v>495.48</v>
      </c>
      <c r="I2153">
        <v>235</v>
      </c>
      <c r="J2153">
        <v>0</v>
      </c>
      <c r="K2153" t="s">
        <v>19</v>
      </c>
      <c r="L2153">
        <v>66.900000000000006</v>
      </c>
      <c r="M2153" t="str">
        <f t="shared" si="133"/>
        <v>High</v>
      </c>
      <c r="N2153" s="1">
        <v>45220</v>
      </c>
      <c r="O2153" s="1" t="str">
        <f>IF(YEAR(Table1[[#This Row],[customer_since]])&gt;=2023, "New",IF(YEAR(Table1[[#This Row],[customer_since]])&gt;=2021, "Medium", "Long term"))</f>
        <v>New</v>
      </c>
      <c r="P2153">
        <v>94</v>
      </c>
      <c r="Q2153" t="str">
        <f t="shared" si="134"/>
        <v>High</v>
      </c>
      <c r="R2153">
        <v>0.22</v>
      </c>
      <c r="S2153" t="str">
        <f t="shared" si="135"/>
        <v>Medium</v>
      </c>
    </row>
    <row r="2154" spans="1:19" x14ac:dyDescent="0.35">
      <c r="A2154" t="s">
        <v>2510</v>
      </c>
      <c r="B2154">
        <v>56</v>
      </c>
      <c r="C2154" t="str">
        <f t="shared" si="132"/>
        <v>55-65</v>
      </c>
      <c r="D2154" t="s">
        <v>14</v>
      </c>
      <c r="E2154" t="s">
        <v>26</v>
      </c>
      <c r="F2154">
        <v>119.41</v>
      </c>
      <c r="G2154">
        <v>10</v>
      </c>
      <c r="H2154">
        <f>Table1[[#This Row],[total_orders]]*Table1[[#This Row],[avg_order_value]]</f>
        <v>1194.0999999999999</v>
      </c>
      <c r="I2154">
        <v>31</v>
      </c>
      <c r="J2154">
        <v>0</v>
      </c>
      <c r="K2154" t="s">
        <v>29</v>
      </c>
      <c r="L2154">
        <v>39.9</v>
      </c>
      <c r="M2154" t="str">
        <f t="shared" si="133"/>
        <v>Medium</v>
      </c>
      <c r="N2154" s="1">
        <v>45253</v>
      </c>
      <c r="O2154" s="1" t="str">
        <f>IF(YEAR(Table1[[#This Row],[customer_since]])&gt;=2023, "New",IF(YEAR(Table1[[#This Row],[customer_since]])&gt;=2021, "Medium", "Long term"))</f>
        <v>New</v>
      </c>
      <c r="P2154">
        <v>30</v>
      </c>
      <c r="Q2154" t="str">
        <f t="shared" si="134"/>
        <v>Low</v>
      </c>
      <c r="R2154">
        <v>7.0000000000000007E-2</v>
      </c>
      <c r="S2154" t="str">
        <f t="shared" si="135"/>
        <v>Low</v>
      </c>
    </row>
    <row r="2155" spans="1:19" x14ac:dyDescent="0.35">
      <c r="A2155" t="s">
        <v>2510</v>
      </c>
      <c r="B2155">
        <v>38</v>
      </c>
      <c r="C2155" t="str">
        <f t="shared" si="132"/>
        <v>36-45</v>
      </c>
      <c r="D2155" t="s">
        <v>21</v>
      </c>
      <c r="E2155" t="s">
        <v>50</v>
      </c>
      <c r="F2155">
        <v>167.27</v>
      </c>
      <c r="G2155">
        <v>15</v>
      </c>
      <c r="H2155">
        <f>Table1[[#This Row],[total_orders]]*Table1[[#This Row],[avg_order_value]]</f>
        <v>2509.0500000000002</v>
      </c>
      <c r="I2155">
        <v>289</v>
      </c>
      <c r="J2155">
        <v>0</v>
      </c>
      <c r="K2155" t="s">
        <v>16</v>
      </c>
      <c r="L2155">
        <v>45</v>
      </c>
      <c r="M2155" t="str">
        <f t="shared" si="133"/>
        <v>Medium</v>
      </c>
      <c r="N2155" s="1">
        <v>44905</v>
      </c>
      <c r="O2155" s="1" t="str">
        <f>IF(YEAR(Table1[[#This Row],[customer_since]])&gt;=2023, "New",IF(YEAR(Table1[[#This Row],[customer_since]])&gt;=2021, "Medium", "Long term"))</f>
        <v>Medium</v>
      </c>
      <c r="P2155">
        <v>26</v>
      </c>
      <c r="Q2155" t="str">
        <f t="shared" si="134"/>
        <v>Low</v>
      </c>
      <c r="R2155">
        <v>0.19</v>
      </c>
      <c r="S2155" t="str">
        <f t="shared" si="135"/>
        <v>Low</v>
      </c>
    </row>
    <row r="2156" spans="1:19" x14ac:dyDescent="0.35">
      <c r="A2156" t="s">
        <v>85</v>
      </c>
      <c r="B2156">
        <v>36</v>
      </c>
      <c r="C2156" t="str">
        <f t="shared" si="132"/>
        <v>36-45</v>
      </c>
      <c r="D2156" t="s">
        <v>21</v>
      </c>
      <c r="E2156" t="s">
        <v>28</v>
      </c>
      <c r="F2156">
        <v>50.6</v>
      </c>
      <c r="G2156">
        <v>11</v>
      </c>
      <c r="H2156">
        <f>Table1[[#This Row],[total_orders]]*Table1[[#This Row],[avg_order_value]]</f>
        <v>556.6</v>
      </c>
      <c r="I2156">
        <v>311</v>
      </c>
      <c r="J2156">
        <v>0</v>
      </c>
      <c r="K2156" t="s">
        <v>16</v>
      </c>
      <c r="L2156">
        <v>79.2</v>
      </c>
      <c r="M2156" t="str">
        <f t="shared" si="133"/>
        <v>High</v>
      </c>
      <c r="N2156" s="1">
        <v>44830</v>
      </c>
      <c r="O2156" s="1" t="str">
        <f>IF(YEAR(Table1[[#This Row],[customer_since]])&gt;=2023, "New",IF(YEAR(Table1[[#This Row],[customer_since]])&gt;=2021, "Medium", "Long term"))</f>
        <v>Medium</v>
      </c>
      <c r="P2156">
        <v>32</v>
      </c>
      <c r="Q2156" t="str">
        <f t="shared" si="134"/>
        <v>Low</v>
      </c>
      <c r="R2156">
        <v>0.36</v>
      </c>
      <c r="S2156" t="str">
        <f t="shared" si="135"/>
        <v>Medium</v>
      </c>
    </row>
    <row r="2157" spans="1:19" x14ac:dyDescent="0.35">
      <c r="A2157" t="s">
        <v>1199</v>
      </c>
      <c r="B2157">
        <v>59</v>
      </c>
      <c r="C2157" t="str">
        <f t="shared" si="132"/>
        <v>55-65</v>
      </c>
      <c r="D2157" t="s">
        <v>21</v>
      </c>
      <c r="E2157" t="s">
        <v>28</v>
      </c>
      <c r="F2157">
        <v>184.22</v>
      </c>
      <c r="G2157">
        <v>5</v>
      </c>
      <c r="H2157">
        <f>Table1[[#This Row],[total_orders]]*Table1[[#This Row],[avg_order_value]]</f>
        <v>921.1</v>
      </c>
      <c r="I2157">
        <v>257</v>
      </c>
      <c r="J2157">
        <v>0</v>
      </c>
      <c r="K2157" t="s">
        <v>40</v>
      </c>
      <c r="L2157">
        <v>79.2</v>
      </c>
      <c r="M2157" t="str">
        <f t="shared" si="133"/>
        <v>High</v>
      </c>
      <c r="N2157" s="1">
        <v>45719</v>
      </c>
      <c r="O2157" s="1" t="str">
        <f>IF(YEAR(Table1[[#This Row],[customer_since]])&gt;=2023, "New",IF(YEAR(Table1[[#This Row],[customer_since]])&gt;=2021, "Medium", "Long term"))</f>
        <v>New</v>
      </c>
      <c r="P2157">
        <v>4</v>
      </c>
      <c r="Q2157" t="str">
        <f t="shared" si="134"/>
        <v>Low</v>
      </c>
      <c r="R2157">
        <v>0.31</v>
      </c>
      <c r="S2157" t="str">
        <f t="shared" si="135"/>
        <v>Medium</v>
      </c>
    </row>
    <row r="2158" spans="1:19" x14ac:dyDescent="0.35">
      <c r="A2158" t="s">
        <v>3369</v>
      </c>
      <c r="B2158">
        <v>51</v>
      </c>
      <c r="C2158" t="str">
        <f t="shared" si="132"/>
        <v>46-55</v>
      </c>
      <c r="D2158" t="s">
        <v>14</v>
      </c>
      <c r="E2158" t="s">
        <v>26</v>
      </c>
      <c r="F2158">
        <v>68.459999999999994</v>
      </c>
      <c r="G2158">
        <v>13</v>
      </c>
      <c r="H2158">
        <f>Table1[[#This Row],[total_orders]]*Table1[[#This Row],[avg_order_value]]</f>
        <v>889.9799999999999</v>
      </c>
      <c r="I2158">
        <v>294</v>
      </c>
      <c r="J2158">
        <v>0</v>
      </c>
      <c r="K2158" t="s">
        <v>29</v>
      </c>
      <c r="L2158">
        <v>53.8</v>
      </c>
      <c r="M2158" t="str">
        <f t="shared" si="133"/>
        <v>High</v>
      </c>
      <c r="N2158" s="1">
        <v>44751</v>
      </c>
      <c r="O2158" s="1" t="str">
        <f>IF(YEAR(Table1[[#This Row],[customer_since]])&gt;=2023, "New",IF(YEAR(Table1[[#This Row],[customer_since]])&gt;=2021, "Medium", "Long term"))</f>
        <v>Medium</v>
      </c>
      <c r="P2158">
        <v>83</v>
      </c>
      <c r="Q2158" t="str">
        <f t="shared" si="134"/>
        <v>High</v>
      </c>
      <c r="R2158">
        <v>0.23</v>
      </c>
      <c r="S2158" t="str">
        <f t="shared" si="135"/>
        <v>Medium</v>
      </c>
    </row>
    <row r="2159" spans="1:19" x14ac:dyDescent="0.35">
      <c r="A2159" t="s">
        <v>2802</v>
      </c>
      <c r="B2159">
        <v>54</v>
      </c>
      <c r="C2159" t="str">
        <f t="shared" si="132"/>
        <v>46-55</v>
      </c>
      <c r="D2159" t="s">
        <v>21</v>
      </c>
      <c r="E2159" t="s">
        <v>28</v>
      </c>
      <c r="G2159">
        <v>10</v>
      </c>
      <c r="H2159">
        <f>Table1[[#This Row],[total_orders]]*Table1[[#This Row],[avg_order_value]]</f>
        <v>0</v>
      </c>
      <c r="I2159">
        <v>1</v>
      </c>
      <c r="J2159">
        <v>0</v>
      </c>
      <c r="K2159" t="s">
        <v>19</v>
      </c>
      <c r="L2159">
        <v>10</v>
      </c>
      <c r="M2159" t="str">
        <f t="shared" si="133"/>
        <v>Low</v>
      </c>
      <c r="N2159" s="1">
        <v>45629</v>
      </c>
      <c r="O2159" s="1" t="str">
        <f>IF(YEAR(Table1[[#This Row],[customer_since]])&gt;=2023, "New",IF(YEAR(Table1[[#This Row],[customer_since]])&gt;=2021, "Medium", "Long term"))</f>
        <v>New</v>
      </c>
      <c r="P2159">
        <v>63</v>
      </c>
      <c r="Q2159" t="str">
        <f t="shared" si="134"/>
        <v>Medium</v>
      </c>
      <c r="R2159">
        <v>0.35</v>
      </c>
      <c r="S2159" t="str">
        <f t="shared" si="135"/>
        <v>Medium</v>
      </c>
    </row>
    <row r="2160" spans="1:19" x14ac:dyDescent="0.35">
      <c r="A2160" t="s">
        <v>1067</v>
      </c>
      <c r="B2160">
        <v>43</v>
      </c>
      <c r="C2160" t="str">
        <f t="shared" si="132"/>
        <v>36-45</v>
      </c>
      <c r="D2160" t="s">
        <v>21</v>
      </c>
      <c r="E2160" t="s">
        <v>52</v>
      </c>
      <c r="F2160">
        <v>85.38</v>
      </c>
      <c r="G2160">
        <v>9</v>
      </c>
      <c r="H2160">
        <f>Table1[[#This Row],[total_orders]]*Table1[[#This Row],[avg_order_value]]</f>
        <v>768.42</v>
      </c>
      <c r="I2160">
        <v>340</v>
      </c>
      <c r="J2160">
        <v>0</v>
      </c>
      <c r="K2160" t="s">
        <v>29</v>
      </c>
      <c r="L2160">
        <v>4.3</v>
      </c>
      <c r="M2160" t="str">
        <f t="shared" si="133"/>
        <v>Low</v>
      </c>
      <c r="N2160" s="1">
        <v>45067</v>
      </c>
      <c r="O2160" s="1" t="str">
        <f>IF(YEAR(Table1[[#This Row],[customer_since]])&gt;=2023, "New",IF(YEAR(Table1[[#This Row],[customer_since]])&gt;=2021, "Medium", "Long term"))</f>
        <v>New</v>
      </c>
      <c r="P2160">
        <v>74</v>
      </c>
      <c r="Q2160" t="str">
        <f t="shared" si="134"/>
        <v>High</v>
      </c>
      <c r="R2160">
        <v>0.08</v>
      </c>
      <c r="S2160" t="str">
        <f t="shared" si="135"/>
        <v>Low</v>
      </c>
    </row>
    <row r="2161" spans="1:19" x14ac:dyDescent="0.35">
      <c r="A2161" t="s">
        <v>1067</v>
      </c>
      <c r="B2161">
        <v>62</v>
      </c>
      <c r="C2161" t="str">
        <f t="shared" si="132"/>
        <v>55-65</v>
      </c>
      <c r="D2161" t="s">
        <v>21</v>
      </c>
      <c r="E2161" t="s">
        <v>44</v>
      </c>
      <c r="F2161">
        <v>28.68</v>
      </c>
      <c r="G2161">
        <v>16</v>
      </c>
      <c r="H2161">
        <f>Table1[[#This Row],[total_orders]]*Table1[[#This Row],[avg_order_value]]</f>
        <v>458.88</v>
      </c>
      <c r="I2161">
        <v>323</v>
      </c>
      <c r="J2161">
        <v>0</v>
      </c>
      <c r="K2161" t="s">
        <v>23</v>
      </c>
      <c r="L2161">
        <v>62.3</v>
      </c>
      <c r="M2161" t="str">
        <f t="shared" si="133"/>
        <v>High</v>
      </c>
      <c r="N2161" s="1">
        <v>44054</v>
      </c>
      <c r="O2161" s="1" t="str">
        <f>IF(YEAR(Table1[[#This Row],[customer_since]])&gt;=2023, "New",IF(YEAR(Table1[[#This Row],[customer_since]])&gt;=2021, "Medium", "Long term"))</f>
        <v>Long term</v>
      </c>
      <c r="P2161">
        <v>95</v>
      </c>
      <c r="Q2161" t="str">
        <f t="shared" si="134"/>
        <v>High</v>
      </c>
      <c r="R2161">
        <v>0.13</v>
      </c>
      <c r="S2161" t="str">
        <f t="shared" si="135"/>
        <v>Low</v>
      </c>
    </row>
    <row r="2162" spans="1:19" x14ac:dyDescent="0.35">
      <c r="A2162" t="s">
        <v>363</v>
      </c>
      <c r="B2162">
        <v>59</v>
      </c>
      <c r="C2162" t="str">
        <f t="shared" si="132"/>
        <v>55-65</v>
      </c>
      <c r="D2162" t="s">
        <v>14</v>
      </c>
      <c r="E2162" t="s">
        <v>18</v>
      </c>
      <c r="F2162">
        <v>131.4</v>
      </c>
      <c r="G2162">
        <v>11</v>
      </c>
      <c r="H2162">
        <f>Table1[[#This Row],[total_orders]]*Table1[[#This Row],[avg_order_value]]</f>
        <v>1445.4</v>
      </c>
      <c r="I2162">
        <v>264</v>
      </c>
      <c r="J2162">
        <v>0</v>
      </c>
      <c r="K2162" t="s">
        <v>29</v>
      </c>
      <c r="L2162">
        <v>5.4</v>
      </c>
      <c r="M2162" t="str">
        <f t="shared" si="133"/>
        <v>Low</v>
      </c>
      <c r="N2162" s="1">
        <v>45744</v>
      </c>
      <c r="O2162" s="1" t="str">
        <f>IF(YEAR(Table1[[#This Row],[customer_since]])&gt;=2023, "New",IF(YEAR(Table1[[#This Row],[customer_since]])&gt;=2021, "Medium", "Long term"))</f>
        <v>New</v>
      </c>
      <c r="P2162">
        <v>59</v>
      </c>
      <c r="Q2162" t="str">
        <f t="shared" si="134"/>
        <v>Medium</v>
      </c>
      <c r="R2162">
        <v>0.06</v>
      </c>
      <c r="S2162" t="str">
        <f t="shared" si="135"/>
        <v>Low</v>
      </c>
    </row>
    <row r="2163" spans="1:19" x14ac:dyDescent="0.35">
      <c r="A2163" t="s">
        <v>363</v>
      </c>
      <c r="B2163">
        <v>61</v>
      </c>
      <c r="C2163" t="str">
        <f t="shared" si="132"/>
        <v>55-65</v>
      </c>
      <c r="D2163" t="s">
        <v>14</v>
      </c>
      <c r="E2163" t="s">
        <v>44</v>
      </c>
      <c r="F2163">
        <v>191.86</v>
      </c>
      <c r="G2163">
        <v>18</v>
      </c>
      <c r="H2163">
        <f>Table1[[#This Row],[total_orders]]*Table1[[#This Row],[avg_order_value]]</f>
        <v>3453.4800000000005</v>
      </c>
      <c r="I2163">
        <v>92</v>
      </c>
      <c r="J2163">
        <v>0</v>
      </c>
      <c r="K2163" t="s">
        <v>23</v>
      </c>
      <c r="L2163">
        <v>18.600000000000001</v>
      </c>
      <c r="M2163" t="str">
        <f t="shared" si="133"/>
        <v>Low</v>
      </c>
      <c r="N2163" s="1">
        <v>45788</v>
      </c>
      <c r="O2163" s="1" t="str">
        <f>IF(YEAR(Table1[[#This Row],[customer_since]])&gt;=2023, "New",IF(YEAR(Table1[[#This Row],[customer_since]])&gt;=2021, "Medium", "Long term"))</f>
        <v>New</v>
      </c>
      <c r="P2163">
        <v>27</v>
      </c>
      <c r="Q2163" t="str">
        <f t="shared" si="134"/>
        <v>Low</v>
      </c>
      <c r="R2163">
        <v>0.54</v>
      </c>
      <c r="S2163" t="str">
        <f t="shared" si="135"/>
        <v>High</v>
      </c>
    </row>
    <row r="2164" spans="1:19" x14ac:dyDescent="0.35">
      <c r="A2164" t="s">
        <v>363</v>
      </c>
      <c r="B2164">
        <v>58</v>
      </c>
      <c r="C2164" t="str">
        <f t="shared" si="132"/>
        <v>55-65</v>
      </c>
      <c r="D2164" t="s">
        <v>21</v>
      </c>
      <c r="E2164" t="s">
        <v>35</v>
      </c>
      <c r="F2164">
        <v>72.34</v>
      </c>
      <c r="G2164">
        <v>17</v>
      </c>
      <c r="H2164">
        <f>Table1[[#This Row],[total_orders]]*Table1[[#This Row],[avg_order_value]]</f>
        <v>1229.78</v>
      </c>
      <c r="I2164">
        <v>175</v>
      </c>
      <c r="J2164">
        <v>0</v>
      </c>
      <c r="K2164" t="s">
        <v>29</v>
      </c>
      <c r="L2164">
        <v>61</v>
      </c>
      <c r="M2164" t="str">
        <f t="shared" si="133"/>
        <v>High</v>
      </c>
      <c r="N2164" s="1">
        <v>44305</v>
      </c>
      <c r="O2164" s="1" t="str">
        <f>IF(YEAR(Table1[[#This Row],[customer_since]])&gt;=2023, "New",IF(YEAR(Table1[[#This Row],[customer_since]])&gt;=2021, "Medium", "Long term"))</f>
        <v>Medium</v>
      </c>
      <c r="P2164">
        <v>53</v>
      </c>
      <c r="Q2164" t="str">
        <f t="shared" si="134"/>
        <v>Medium</v>
      </c>
      <c r="R2164">
        <v>0.12</v>
      </c>
      <c r="S2164" t="str">
        <f t="shared" si="135"/>
        <v>Low</v>
      </c>
    </row>
    <row r="2165" spans="1:19" x14ac:dyDescent="0.35">
      <c r="A2165" t="s">
        <v>363</v>
      </c>
      <c r="B2165">
        <v>58</v>
      </c>
      <c r="C2165" t="str">
        <f t="shared" si="132"/>
        <v>55-65</v>
      </c>
      <c r="D2165" t="s">
        <v>25</v>
      </c>
      <c r="E2165" t="s">
        <v>35</v>
      </c>
      <c r="F2165">
        <v>156.72</v>
      </c>
      <c r="G2165">
        <v>10</v>
      </c>
      <c r="H2165">
        <f>Table1[[#This Row],[total_orders]]*Table1[[#This Row],[avg_order_value]]</f>
        <v>1567.2</v>
      </c>
      <c r="I2165">
        <v>179</v>
      </c>
      <c r="J2165">
        <v>0</v>
      </c>
      <c r="K2165" t="s">
        <v>19</v>
      </c>
      <c r="L2165">
        <v>22.7</v>
      </c>
      <c r="M2165" t="str">
        <f t="shared" si="133"/>
        <v>Medium</v>
      </c>
      <c r="N2165" s="1">
        <v>45138</v>
      </c>
      <c r="O2165" s="1" t="str">
        <f>IF(YEAR(Table1[[#This Row],[customer_since]])&gt;=2023, "New",IF(YEAR(Table1[[#This Row],[customer_since]])&gt;=2021, "Medium", "Long term"))</f>
        <v>New</v>
      </c>
      <c r="P2165">
        <v>67</v>
      </c>
      <c r="Q2165" t="str">
        <f t="shared" si="134"/>
        <v>High</v>
      </c>
      <c r="R2165">
        <v>0.16</v>
      </c>
      <c r="S2165" t="str">
        <f t="shared" si="135"/>
        <v>Low</v>
      </c>
    </row>
    <row r="2166" spans="1:19" x14ac:dyDescent="0.35">
      <c r="A2166" t="s">
        <v>3131</v>
      </c>
      <c r="B2166">
        <v>35</v>
      </c>
      <c r="C2166" t="str">
        <f t="shared" si="132"/>
        <v>26-35</v>
      </c>
      <c r="D2166" t="s">
        <v>21</v>
      </c>
      <c r="E2166" t="s">
        <v>26</v>
      </c>
      <c r="F2166">
        <v>85.85</v>
      </c>
      <c r="G2166">
        <v>14</v>
      </c>
      <c r="H2166">
        <f>Table1[[#This Row],[total_orders]]*Table1[[#This Row],[avg_order_value]]</f>
        <v>1201.8999999999999</v>
      </c>
      <c r="I2166">
        <v>156</v>
      </c>
      <c r="J2166">
        <v>0</v>
      </c>
      <c r="K2166" t="s">
        <v>40</v>
      </c>
      <c r="L2166">
        <v>75.900000000000006</v>
      </c>
      <c r="M2166" t="str">
        <f t="shared" si="133"/>
        <v>High</v>
      </c>
      <c r="N2166" s="1">
        <v>45481</v>
      </c>
      <c r="O2166" s="1" t="str">
        <f>IF(YEAR(Table1[[#This Row],[customer_since]])&gt;=2023, "New",IF(YEAR(Table1[[#This Row],[customer_since]])&gt;=2021, "Medium", "Long term"))</f>
        <v>New</v>
      </c>
      <c r="P2166">
        <v>78</v>
      </c>
      <c r="Q2166" t="str">
        <f t="shared" si="134"/>
        <v>High</v>
      </c>
      <c r="R2166">
        <v>0.47</v>
      </c>
      <c r="S2166" t="str">
        <f t="shared" si="135"/>
        <v>Medium</v>
      </c>
    </row>
    <row r="2167" spans="1:19" x14ac:dyDescent="0.35">
      <c r="A2167" t="s">
        <v>3572</v>
      </c>
      <c r="B2167">
        <v>57</v>
      </c>
      <c r="C2167" t="str">
        <f t="shared" si="132"/>
        <v>55-65</v>
      </c>
      <c r="D2167" t="s">
        <v>14</v>
      </c>
      <c r="E2167" t="s">
        <v>18</v>
      </c>
      <c r="G2167">
        <v>13</v>
      </c>
      <c r="H2167">
        <f>Table1[[#This Row],[total_orders]]*Table1[[#This Row],[avg_order_value]]</f>
        <v>0</v>
      </c>
      <c r="I2167">
        <v>221</v>
      </c>
      <c r="J2167">
        <v>0</v>
      </c>
      <c r="K2167" t="s">
        <v>40</v>
      </c>
      <c r="L2167">
        <v>27.1</v>
      </c>
      <c r="M2167" t="str">
        <f t="shared" si="133"/>
        <v>Medium</v>
      </c>
      <c r="N2167" s="1">
        <v>45643</v>
      </c>
      <c r="O2167" s="1" t="str">
        <f>IF(YEAR(Table1[[#This Row],[customer_since]])&gt;=2023, "New",IF(YEAR(Table1[[#This Row],[customer_since]])&gt;=2021, "Medium", "Long term"))</f>
        <v>New</v>
      </c>
      <c r="P2167">
        <v>33</v>
      </c>
      <c r="Q2167" t="str">
        <f t="shared" si="134"/>
        <v>Low</v>
      </c>
      <c r="R2167">
        <v>0.2</v>
      </c>
      <c r="S2167" t="str">
        <f t="shared" si="135"/>
        <v>Low</v>
      </c>
    </row>
    <row r="2168" spans="1:19" x14ac:dyDescent="0.35">
      <c r="A2168" t="s">
        <v>3733</v>
      </c>
      <c r="B2168">
        <v>71</v>
      </c>
      <c r="C2168" t="str">
        <f t="shared" si="132"/>
        <v>66-69</v>
      </c>
      <c r="D2168" t="s">
        <v>21</v>
      </c>
      <c r="E2168" t="s">
        <v>44</v>
      </c>
      <c r="F2168">
        <v>97.58</v>
      </c>
      <c r="G2168">
        <v>12</v>
      </c>
      <c r="H2168">
        <f>Table1[[#This Row],[total_orders]]*Table1[[#This Row],[avg_order_value]]</f>
        <v>1170.96</v>
      </c>
      <c r="I2168">
        <v>216</v>
      </c>
      <c r="J2168">
        <v>0</v>
      </c>
      <c r="K2168" t="s">
        <v>23</v>
      </c>
      <c r="L2168">
        <v>53.7</v>
      </c>
      <c r="M2168" t="str">
        <f t="shared" si="133"/>
        <v>High</v>
      </c>
      <c r="N2168" s="1">
        <v>45067</v>
      </c>
      <c r="O2168" s="1" t="str">
        <f>IF(YEAR(Table1[[#This Row],[customer_since]])&gt;=2023, "New",IF(YEAR(Table1[[#This Row],[customer_since]])&gt;=2021, "Medium", "Long term"))</f>
        <v>New</v>
      </c>
      <c r="P2168">
        <v>51</v>
      </c>
      <c r="Q2168" t="str">
        <f t="shared" si="134"/>
        <v>Medium</v>
      </c>
      <c r="R2168">
        <v>0.11</v>
      </c>
      <c r="S2168" t="str">
        <f t="shared" si="135"/>
        <v>Low</v>
      </c>
    </row>
    <row r="2169" spans="1:19" x14ac:dyDescent="0.35">
      <c r="A2169" t="s">
        <v>322</v>
      </c>
      <c r="B2169">
        <v>19</v>
      </c>
      <c r="C2169" t="str">
        <f t="shared" si="132"/>
        <v>18-25</v>
      </c>
      <c r="D2169" t="s">
        <v>21</v>
      </c>
      <c r="E2169" t="s">
        <v>26</v>
      </c>
      <c r="F2169">
        <v>143.6</v>
      </c>
      <c r="G2169">
        <v>7</v>
      </c>
      <c r="H2169">
        <f>Table1[[#This Row],[total_orders]]*Table1[[#This Row],[avg_order_value]]</f>
        <v>1005.1999999999999</v>
      </c>
      <c r="I2169">
        <v>175</v>
      </c>
      <c r="J2169">
        <v>0</v>
      </c>
      <c r="K2169" t="s">
        <v>23</v>
      </c>
      <c r="L2169">
        <v>54.5</v>
      </c>
      <c r="M2169" t="str">
        <f t="shared" si="133"/>
        <v>High</v>
      </c>
      <c r="N2169" s="1">
        <v>44196</v>
      </c>
      <c r="O2169" s="1" t="str">
        <f>IF(YEAR(Table1[[#This Row],[customer_since]])&gt;=2023, "New",IF(YEAR(Table1[[#This Row],[customer_since]])&gt;=2021, "Medium", "Long term"))</f>
        <v>Long term</v>
      </c>
      <c r="P2169">
        <v>51</v>
      </c>
      <c r="Q2169" t="str">
        <f t="shared" si="134"/>
        <v>Medium</v>
      </c>
      <c r="R2169">
        <v>0.2</v>
      </c>
      <c r="S2169" t="str">
        <f t="shared" si="135"/>
        <v>Low</v>
      </c>
    </row>
    <row r="2170" spans="1:19" x14ac:dyDescent="0.35">
      <c r="A2170" t="s">
        <v>2080</v>
      </c>
      <c r="B2170">
        <v>33</v>
      </c>
      <c r="C2170" t="str">
        <f t="shared" si="132"/>
        <v>26-35</v>
      </c>
      <c r="D2170" t="s">
        <v>14</v>
      </c>
      <c r="E2170" t="s">
        <v>28</v>
      </c>
      <c r="F2170">
        <v>27.52</v>
      </c>
      <c r="G2170">
        <v>13</v>
      </c>
      <c r="H2170">
        <f>Table1[[#This Row],[total_orders]]*Table1[[#This Row],[avg_order_value]]</f>
        <v>357.76</v>
      </c>
      <c r="I2170">
        <v>184</v>
      </c>
      <c r="J2170">
        <v>0</v>
      </c>
      <c r="K2170" t="s">
        <v>23</v>
      </c>
      <c r="L2170">
        <v>52.1</v>
      </c>
      <c r="M2170" t="str">
        <f t="shared" si="133"/>
        <v>High</v>
      </c>
      <c r="N2170" s="1">
        <v>44188</v>
      </c>
      <c r="O2170" s="1" t="str">
        <f>IF(YEAR(Table1[[#This Row],[customer_since]])&gt;=2023, "New",IF(YEAR(Table1[[#This Row],[customer_since]])&gt;=2021, "Medium", "Long term"))</f>
        <v>Long term</v>
      </c>
      <c r="P2170">
        <v>95</v>
      </c>
      <c r="Q2170" t="str">
        <f t="shared" si="134"/>
        <v>High</v>
      </c>
      <c r="R2170">
        <v>0.3</v>
      </c>
      <c r="S2170" t="str">
        <f t="shared" si="135"/>
        <v>Medium</v>
      </c>
    </row>
    <row r="2171" spans="1:19" x14ac:dyDescent="0.35">
      <c r="A2171" t="s">
        <v>2525</v>
      </c>
      <c r="B2171">
        <v>76</v>
      </c>
      <c r="C2171" t="str">
        <f t="shared" si="132"/>
        <v>66-69</v>
      </c>
      <c r="D2171" t="s">
        <v>21</v>
      </c>
      <c r="E2171" t="s">
        <v>26</v>
      </c>
      <c r="F2171">
        <v>173.56</v>
      </c>
      <c r="G2171">
        <v>9</v>
      </c>
      <c r="H2171">
        <f>Table1[[#This Row],[total_orders]]*Table1[[#This Row],[avg_order_value]]</f>
        <v>1562.04</v>
      </c>
      <c r="I2171">
        <v>1</v>
      </c>
      <c r="J2171">
        <v>0</v>
      </c>
      <c r="K2171" t="s">
        <v>40</v>
      </c>
      <c r="L2171">
        <v>4.4000000000000004</v>
      </c>
      <c r="M2171" t="str">
        <f t="shared" si="133"/>
        <v>Low</v>
      </c>
      <c r="N2171" s="1">
        <v>45761</v>
      </c>
      <c r="O2171" s="1" t="str">
        <f>IF(YEAR(Table1[[#This Row],[customer_since]])&gt;=2023, "New",IF(YEAR(Table1[[#This Row],[customer_since]])&gt;=2021, "Medium", "Long term"))</f>
        <v>New</v>
      </c>
      <c r="P2171">
        <v>10</v>
      </c>
      <c r="Q2171" t="str">
        <f t="shared" si="134"/>
        <v>Low</v>
      </c>
      <c r="R2171">
        <v>0.33</v>
      </c>
      <c r="S2171" t="str">
        <f t="shared" si="135"/>
        <v>Medium</v>
      </c>
    </row>
    <row r="2172" spans="1:19" x14ac:dyDescent="0.35">
      <c r="A2172" t="s">
        <v>2525</v>
      </c>
      <c r="B2172">
        <v>31</v>
      </c>
      <c r="C2172" t="str">
        <f t="shared" si="132"/>
        <v>26-35</v>
      </c>
      <c r="D2172" t="s">
        <v>25</v>
      </c>
      <c r="E2172" t="s">
        <v>50</v>
      </c>
      <c r="F2172">
        <v>219.22</v>
      </c>
      <c r="G2172">
        <v>4</v>
      </c>
      <c r="H2172">
        <f>Table1[[#This Row],[total_orders]]*Table1[[#This Row],[avg_order_value]]</f>
        <v>876.88</v>
      </c>
      <c r="I2172">
        <v>165</v>
      </c>
      <c r="J2172">
        <v>0</v>
      </c>
      <c r="K2172" t="s">
        <v>19</v>
      </c>
      <c r="L2172">
        <v>3.4</v>
      </c>
      <c r="M2172" t="str">
        <f t="shared" si="133"/>
        <v>Low</v>
      </c>
      <c r="N2172" s="1">
        <v>44231</v>
      </c>
      <c r="O2172" s="1" t="str">
        <f>IF(YEAR(Table1[[#This Row],[customer_since]])&gt;=2023, "New",IF(YEAR(Table1[[#This Row],[customer_since]])&gt;=2021, "Medium", "Long term"))</f>
        <v>Medium</v>
      </c>
      <c r="P2172">
        <v>27</v>
      </c>
      <c r="Q2172" t="str">
        <f t="shared" si="134"/>
        <v>Low</v>
      </c>
      <c r="R2172">
        <v>0.33</v>
      </c>
      <c r="S2172" t="str">
        <f t="shared" si="135"/>
        <v>Medium</v>
      </c>
    </row>
    <row r="2173" spans="1:19" x14ac:dyDescent="0.35">
      <c r="A2173" t="s">
        <v>2025</v>
      </c>
      <c r="B2173">
        <v>69</v>
      </c>
      <c r="C2173" t="str">
        <f t="shared" si="132"/>
        <v>66-69</v>
      </c>
      <c r="D2173" t="s">
        <v>14</v>
      </c>
      <c r="E2173" t="s">
        <v>22</v>
      </c>
      <c r="F2173">
        <v>55.74</v>
      </c>
      <c r="G2173">
        <v>14</v>
      </c>
      <c r="H2173">
        <f>Table1[[#This Row],[total_orders]]*Table1[[#This Row],[avg_order_value]]</f>
        <v>780.36</v>
      </c>
      <c r="I2173">
        <v>251</v>
      </c>
      <c r="J2173">
        <v>0</v>
      </c>
      <c r="K2173" t="s">
        <v>16</v>
      </c>
      <c r="L2173">
        <v>93.1</v>
      </c>
      <c r="M2173" t="str">
        <f t="shared" si="133"/>
        <v>High</v>
      </c>
      <c r="N2173" s="1">
        <v>45420</v>
      </c>
      <c r="O2173" s="1" t="str">
        <f>IF(YEAR(Table1[[#This Row],[customer_since]])&gt;=2023, "New",IF(YEAR(Table1[[#This Row],[customer_since]])&gt;=2021, "Medium", "Long term"))</f>
        <v>New</v>
      </c>
      <c r="P2173">
        <v>53</v>
      </c>
      <c r="Q2173" t="str">
        <f t="shared" si="134"/>
        <v>Medium</v>
      </c>
      <c r="R2173">
        <v>0.17</v>
      </c>
      <c r="S2173" t="str">
        <f t="shared" si="135"/>
        <v>Low</v>
      </c>
    </row>
    <row r="2174" spans="1:19" x14ac:dyDescent="0.35">
      <c r="A2174" t="s">
        <v>2025</v>
      </c>
      <c r="B2174">
        <v>30</v>
      </c>
      <c r="C2174" t="str">
        <f t="shared" si="132"/>
        <v>26-35</v>
      </c>
      <c r="D2174" t="s">
        <v>21</v>
      </c>
      <c r="E2174" t="s">
        <v>50</v>
      </c>
      <c r="F2174">
        <v>80.3</v>
      </c>
      <c r="G2174">
        <v>9</v>
      </c>
      <c r="H2174">
        <f>Table1[[#This Row],[total_orders]]*Table1[[#This Row],[avg_order_value]]</f>
        <v>722.69999999999993</v>
      </c>
      <c r="I2174">
        <v>271</v>
      </c>
      <c r="J2174">
        <v>0</v>
      </c>
      <c r="K2174" t="s">
        <v>40</v>
      </c>
      <c r="L2174">
        <v>44</v>
      </c>
      <c r="M2174" t="str">
        <f t="shared" si="133"/>
        <v>Medium</v>
      </c>
      <c r="N2174" s="1">
        <v>44088</v>
      </c>
      <c r="O2174" s="1" t="str">
        <f>IF(YEAR(Table1[[#This Row],[customer_since]])&gt;=2023, "New",IF(YEAR(Table1[[#This Row],[customer_since]])&gt;=2021, "Medium", "Long term"))</f>
        <v>Long term</v>
      </c>
      <c r="P2174">
        <v>65</v>
      </c>
      <c r="Q2174" t="str">
        <f t="shared" si="134"/>
        <v>Medium</v>
      </c>
      <c r="R2174">
        <v>0.21</v>
      </c>
      <c r="S2174" t="str">
        <f t="shared" si="135"/>
        <v>Medium</v>
      </c>
    </row>
    <row r="2175" spans="1:19" x14ac:dyDescent="0.35">
      <c r="A2175" t="s">
        <v>2232</v>
      </c>
      <c r="B2175">
        <v>72</v>
      </c>
      <c r="C2175" t="str">
        <f t="shared" si="132"/>
        <v>66-69</v>
      </c>
      <c r="D2175" t="s">
        <v>21</v>
      </c>
      <c r="E2175" t="s">
        <v>35</v>
      </c>
      <c r="F2175">
        <v>24.58</v>
      </c>
      <c r="G2175">
        <v>13</v>
      </c>
      <c r="H2175">
        <f>Table1[[#This Row],[total_orders]]*Table1[[#This Row],[avg_order_value]]</f>
        <v>319.53999999999996</v>
      </c>
      <c r="I2175">
        <v>244</v>
      </c>
      <c r="J2175">
        <v>0</v>
      </c>
      <c r="K2175" t="s">
        <v>23</v>
      </c>
      <c r="L2175">
        <v>46.5</v>
      </c>
      <c r="M2175" t="str">
        <f t="shared" si="133"/>
        <v>Medium</v>
      </c>
      <c r="N2175" s="1">
        <v>45221</v>
      </c>
      <c r="O2175" s="1" t="str">
        <f>IF(YEAR(Table1[[#This Row],[customer_since]])&gt;=2023, "New",IF(YEAR(Table1[[#This Row],[customer_since]])&gt;=2021, "Medium", "Long term"))</f>
        <v>New</v>
      </c>
      <c r="P2175">
        <v>80</v>
      </c>
      <c r="Q2175" t="str">
        <f t="shared" si="134"/>
        <v>High</v>
      </c>
      <c r="R2175">
        <v>0.28999999999999998</v>
      </c>
      <c r="S2175" t="str">
        <f t="shared" si="135"/>
        <v>Medium</v>
      </c>
    </row>
    <row r="2176" spans="1:19" x14ac:dyDescent="0.35">
      <c r="A2176" t="s">
        <v>3243</v>
      </c>
      <c r="B2176">
        <v>69</v>
      </c>
      <c r="C2176" t="str">
        <f t="shared" si="132"/>
        <v>66-69</v>
      </c>
      <c r="D2176" t="s">
        <v>14</v>
      </c>
      <c r="E2176" t="s">
        <v>15</v>
      </c>
      <c r="F2176">
        <v>70.099999999999994</v>
      </c>
      <c r="G2176">
        <v>8</v>
      </c>
      <c r="H2176">
        <f>Table1[[#This Row],[total_orders]]*Table1[[#This Row],[avg_order_value]]</f>
        <v>560.79999999999995</v>
      </c>
      <c r="I2176">
        <v>101</v>
      </c>
      <c r="J2176">
        <v>0</v>
      </c>
      <c r="K2176" t="s">
        <v>16</v>
      </c>
      <c r="L2176">
        <v>53.5</v>
      </c>
      <c r="M2176" t="str">
        <f t="shared" si="133"/>
        <v>High</v>
      </c>
      <c r="N2176" s="1">
        <v>45014</v>
      </c>
      <c r="O2176" s="1" t="str">
        <f>IF(YEAR(Table1[[#This Row],[customer_since]])&gt;=2023, "New",IF(YEAR(Table1[[#This Row],[customer_since]])&gt;=2021, "Medium", "Long term"))</f>
        <v>New</v>
      </c>
      <c r="P2176">
        <v>9</v>
      </c>
      <c r="Q2176" t="str">
        <f t="shared" si="134"/>
        <v>Low</v>
      </c>
      <c r="R2176">
        <v>0.23</v>
      </c>
      <c r="S2176" t="str">
        <f t="shared" si="135"/>
        <v>Medium</v>
      </c>
    </row>
    <row r="2177" spans="1:19" x14ac:dyDescent="0.35">
      <c r="A2177" t="s">
        <v>1648</v>
      </c>
      <c r="B2177">
        <v>52</v>
      </c>
      <c r="C2177" t="str">
        <f t="shared" si="132"/>
        <v>46-55</v>
      </c>
      <c r="D2177" t="s">
        <v>25</v>
      </c>
      <c r="E2177" t="s">
        <v>15</v>
      </c>
      <c r="F2177">
        <v>358.69</v>
      </c>
      <c r="G2177">
        <v>8</v>
      </c>
      <c r="H2177">
        <f>Table1[[#This Row],[total_orders]]*Table1[[#This Row],[avg_order_value]]</f>
        <v>2869.52</v>
      </c>
      <c r="I2177">
        <v>94</v>
      </c>
      <c r="J2177">
        <v>0</v>
      </c>
      <c r="K2177" t="s">
        <v>16</v>
      </c>
      <c r="L2177">
        <v>76.7</v>
      </c>
      <c r="M2177" t="str">
        <f t="shared" si="133"/>
        <v>High</v>
      </c>
      <c r="N2177" s="1">
        <v>44494</v>
      </c>
      <c r="O2177" s="1" t="str">
        <f>IF(YEAR(Table1[[#This Row],[customer_since]])&gt;=2023, "New",IF(YEAR(Table1[[#This Row],[customer_since]])&gt;=2021, "Medium", "Long term"))</f>
        <v>Medium</v>
      </c>
      <c r="P2177">
        <v>50</v>
      </c>
      <c r="Q2177" t="str">
        <f t="shared" si="134"/>
        <v>Medium</v>
      </c>
      <c r="R2177">
        <v>0.18</v>
      </c>
      <c r="S2177" t="str">
        <f t="shared" si="135"/>
        <v>Low</v>
      </c>
    </row>
    <row r="2178" spans="1:19" x14ac:dyDescent="0.35">
      <c r="A2178" t="s">
        <v>3110</v>
      </c>
      <c r="B2178">
        <v>56</v>
      </c>
      <c r="C2178" t="str">
        <f t="shared" ref="C2178:C2241" si="136">IF(B2178&lt;=25,"18-25",IF(B2178&lt;=35,"26-35",IF(B2178&lt;=45,"36-45",IF(B2178&lt;=55,"46-55",IF(B2178&lt;=65,"55-65","66-69")))))</f>
        <v>55-65</v>
      </c>
      <c r="D2178" t="s">
        <v>14</v>
      </c>
      <c r="E2178" t="s">
        <v>28</v>
      </c>
      <c r="G2178">
        <v>9</v>
      </c>
      <c r="H2178">
        <f>Table1[[#This Row],[total_orders]]*Table1[[#This Row],[avg_order_value]]</f>
        <v>0</v>
      </c>
      <c r="I2178">
        <v>218</v>
      </c>
      <c r="J2178">
        <v>0</v>
      </c>
      <c r="K2178" t="s">
        <v>16</v>
      </c>
      <c r="L2178">
        <v>66.8</v>
      </c>
      <c r="M2178" t="str">
        <f t="shared" ref="M2178:M2241" si="137">IF(L2178&lt;=20,"Low",IF(L2178&lt;=50,"Medium","High"))</f>
        <v>High</v>
      </c>
      <c r="N2178" s="1">
        <v>45735</v>
      </c>
      <c r="O2178" s="1" t="str">
        <f>IF(YEAR(Table1[[#This Row],[customer_since]])&gt;=2023, "New",IF(YEAR(Table1[[#This Row],[customer_since]])&gt;=2021, "Medium", "Long term"))</f>
        <v>New</v>
      </c>
      <c r="P2178">
        <v>78</v>
      </c>
      <c r="Q2178" t="str">
        <f t="shared" ref="Q2178:Q2241" si="138">IF(P2178&lt;=33,"Low",IF(P2178&lt;=66,"Medium","High"))</f>
        <v>High</v>
      </c>
      <c r="R2178">
        <v>0.28000000000000003</v>
      </c>
      <c r="S2178" t="str">
        <f t="shared" ref="S2178:S2241" si="139">IF(R2178&lt;=0.2,"Low",IF(R2178&lt;=0.5,"Medium","High"))</f>
        <v>Medium</v>
      </c>
    </row>
    <row r="2179" spans="1:19" x14ac:dyDescent="0.35">
      <c r="A2179" t="s">
        <v>903</v>
      </c>
      <c r="B2179">
        <v>78</v>
      </c>
      <c r="C2179" t="str">
        <f t="shared" si="136"/>
        <v>66-69</v>
      </c>
      <c r="D2179" t="s">
        <v>21</v>
      </c>
      <c r="E2179" t="s">
        <v>22</v>
      </c>
      <c r="G2179">
        <v>7</v>
      </c>
      <c r="H2179">
        <f>Table1[[#This Row],[total_orders]]*Table1[[#This Row],[avg_order_value]]</f>
        <v>0</v>
      </c>
      <c r="I2179">
        <v>225</v>
      </c>
      <c r="J2179">
        <v>0</v>
      </c>
      <c r="K2179" t="s">
        <v>23</v>
      </c>
      <c r="L2179">
        <v>34.1</v>
      </c>
      <c r="M2179" t="str">
        <f t="shared" si="137"/>
        <v>Medium</v>
      </c>
      <c r="N2179" s="1">
        <v>45276</v>
      </c>
      <c r="O2179" s="1" t="str">
        <f>IF(YEAR(Table1[[#This Row],[customer_since]])&gt;=2023, "New",IF(YEAR(Table1[[#This Row],[customer_since]])&gt;=2021, "Medium", "Long term"))</f>
        <v>New</v>
      </c>
      <c r="P2179">
        <v>84</v>
      </c>
      <c r="Q2179" t="str">
        <f t="shared" si="138"/>
        <v>High</v>
      </c>
      <c r="R2179">
        <v>0.57999999999999996</v>
      </c>
      <c r="S2179" t="str">
        <f t="shared" si="139"/>
        <v>High</v>
      </c>
    </row>
    <row r="2180" spans="1:19" x14ac:dyDescent="0.35">
      <c r="A2180" t="s">
        <v>3112</v>
      </c>
      <c r="B2180">
        <v>75</v>
      </c>
      <c r="C2180" t="str">
        <f t="shared" si="136"/>
        <v>66-69</v>
      </c>
      <c r="D2180" t="s">
        <v>14</v>
      </c>
      <c r="E2180" t="s">
        <v>50</v>
      </c>
      <c r="F2180">
        <v>42.89</v>
      </c>
      <c r="G2180">
        <v>6</v>
      </c>
      <c r="H2180">
        <f>Table1[[#This Row],[total_orders]]*Table1[[#This Row],[avg_order_value]]</f>
        <v>257.34000000000003</v>
      </c>
      <c r="I2180">
        <v>213</v>
      </c>
      <c r="J2180">
        <v>0</v>
      </c>
      <c r="K2180" t="s">
        <v>16</v>
      </c>
      <c r="L2180">
        <v>40.9</v>
      </c>
      <c r="M2180" t="str">
        <f t="shared" si="137"/>
        <v>Medium</v>
      </c>
      <c r="N2180" s="1">
        <v>45229</v>
      </c>
      <c r="O2180" s="1" t="str">
        <f>IF(YEAR(Table1[[#This Row],[customer_since]])&gt;=2023, "New",IF(YEAR(Table1[[#This Row],[customer_since]])&gt;=2021, "Medium", "Long term"))</f>
        <v>New</v>
      </c>
      <c r="P2180">
        <v>67</v>
      </c>
      <c r="Q2180" t="str">
        <f t="shared" si="138"/>
        <v>High</v>
      </c>
      <c r="R2180">
        <v>0.12</v>
      </c>
      <c r="S2180" t="str">
        <f t="shared" si="139"/>
        <v>Low</v>
      </c>
    </row>
    <row r="2181" spans="1:19" x14ac:dyDescent="0.35">
      <c r="A2181" t="s">
        <v>66</v>
      </c>
      <c r="B2181">
        <v>34</v>
      </c>
      <c r="C2181" t="str">
        <f t="shared" si="136"/>
        <v>26-35</v>
      </c>
      <c r="D2181" t="s">
        <v>21</v>
      </c>
      <c r="E2181" t="s">
        <v>50</v>
      </c>
      <c r="F2181">
        <v>112.56</v>
      </c>
      <c r="G2181">
        <v>13</v>
      </c>
      <c r="H2181">
        <f>Table1[[#This Row],[total_orders]]*Table1[[#This Row],[avg_order_value]]</f>
        <v>1463.28</v>
      </c>
      <c r="I2181">
        <v>236</v>
      </c>
      <c r="J2181">
        <v>0</v>
      </c>
      <c r="K2181" t="s">
        <v>16</v>
      </c>
      <c r="L2181">
        <v>58.3</v>
      </c>
      <c r="M2181" t="str">
        <f t="shared" si="137"/>
        <v>High</v>
      </c>
      <c r="N2181" s="1">
        <v>44471</v>
      </c>
      <c r="O2181" s="1" t="str">
        <f>IF(YEAR(Table1[[#This Row],[customer_since]])&gt;=2023, "New",IF(YEAR(Table1[[#This Row],[customer_since]])&gt;=2021, "Medium", "Long term"))</f>
        <v>Medium</v>
      </c>
      <c r="P2181">
        <v>93</v>
      </c>
      <c r="Q2181" t="str">
        <f t="shared" si="138"/>
        <v>High</v>
      </c>
      <c r="R2181">
        <v>0.28000000000000003</v>
      </c>
      <c r="S2181" t="str">
        <f t="shared" si="139"/>
        <v>Medium</v>
      </c>
    </row>
    <row r="2182" spans="1:19" x14ac:dyDescent="0.35">
      <c r="A2182" t="s">
        <v>3622</v>
      </c>
      <c r="B2182">
        <v>66</v>
      </c>
      <c r="C2182" t="str">
        <f t="shared" si="136"/>
        <v>66-69</v>
      </c>
      <c r="D2182" t="s">
        <v>14</v>
      </c>
      <c r="E2182" t="s">
        <v>15</v>
      </c>
      <c r="F2182">
        <v>41.9</v>
      </c>
      <c r="G2182">
        <v>11</v>
      </c>
      <c r="H2182">
        <f>Table1[[#This Row],[total_orders]]*Table1[[#This Row],[avg_order_value]]</f>
        <v>460.9</v>
      </c>
      <c r="I2182">
        <v>255</v>
      </c>
      <c r="J2182">
        <v>0</v>
      </c>
      <c r="K2182" t="s">
        <v>29</v>
      </c>
      <c r="L2182">
        <v>91.7</v>
      </c>
      <c r="M2182" t="str">
        <f t="shared" si="137"/>
        <v>High</v>
      </c>
      <c r="N2182" s="1">
        <v>45776</v>
      </c>
      <c r="O2182" s="1" t="str">
        <f>IF(YEAR(Table1[[#This Row],[customer_since]])&gt;=2023, "New",IF(YEAR(Table1[[#This Row],[customer_since]])&gt;=2021, "Medium", "Long term"))</f>
        <v>New</v>
      </c>
      <c r="P2182">
        <v>30</v>
      </c>
      <c r="Q2182" t="str">
        <f t="shared" si="138"/>
        <v>Low</v>
      </c>
      <c r="R2182">
        <v>0.49</v>
      </c>
      <c r="S2182" t="str">
        <f t="shared" si="139"/>
        <v>Medium</v>
      </c>
    </row>
    <row r="2183" spans="1:19" x14ac:dyDescent="0.35">
      <c r="A2183" t="s">
        <v>2491</v>
      </c>
      <c r="B2183">
        <v>57</v>
      </c>
      <c r="C2183" t="str">
        <f t="shared" si="136"/>
        <v>55-65</v>
      </c>
      <c r="D2183" t="s">
        <v>25</v>
      </c>
      <c r="E2183" t="s">
        <v>37</v>
      </c>
      <c r="F2183">
        <v>83.03</v>
      </c>
      <c r="G2183">
        <v>10</v>
      </c>
      <c r="H2183">
        <f>Table1[[#This Row],[total_orders]]*Table1[[#This Row],[avg_order_value]]</f>
        <v>830.3</v>
      </c>
      <c r="I2183">
        <v>357</v>
      </c>
      <c r="J2183">
        <v>0</v>
      </c>
      <c r="K2183" t="s">
        <v>23</v>
      </c>
      <c r="L2183">
        <v>39.299999999999997</v>
      </c>
      <c r="M2183" t="str">
        <f t="shared" si="137"/>
        <v>Medium</v>
      </c>
      <c r="N2183" s="1">
        <v>45313</v>
      </c>
      <c r="O2183" s="1" t="str">
        <f>IF(YEAR(Table1[[#This Row],[customer_since]])&gt;=2023, "New",IF(YEAR(Table1[[#This Row],[customer_since]])&gt;=2021, "Medium", "Long term"))</f>
        <v>New</v>
      </c>
      <c r="P2183">
        <v>46</v>
      </c>
      <c r="Q2183" t="str">
        <f t="shared" si="138"/>
        <v>Medium</v>
      </c>
      <c r="R2183">
        <v>0.15</v>
      </c>
      <c r="S2183" t="str">
        <f t="shared" si="139"/>
        <v>Low</v>
      </c>
    </row>
    <row r="2184" spans="1:19" x14ac:dyDescent="0.35">
      <c r="A2184" t="s">
        <v>2491</v>
      </c>
      <c r="B2184">
        <v>42</v>
      </c>
      <c r="C2184" t="str">
        <f t="shared" si="136"/>
        <v>36-45</v>
      </c>
      <c r="D2184" t="s">
        <v>14</v>
      </c>
      <c r="E2184" t="s">
        <v>52</v>
      </c>
      <c r="F2184">
        <v>29.31</v>
      </c>
      <c r="G2184">
        <v>11</v>
      </c>
      <c r="H2184">
        <f>Table1[[#This Row],[total_orders]]*Table1[[#This Row],[avg_order_value]]</f>
        <v>322.40999999999997</v>
      </c>
      <c r="I2184">
        <v>327</v>
      </c>
      <c r="J2184">
        <v>0</v>
      </c>
      <c r="K2184" t="s">
        <v>19</v>
      </c>
      <c r="L2184">
        <v>17.100000000000001</v>
      </c>
      <c r="M2184" t="str">
        <f t="shared" si="137"/>
        <v>Low</v>
      </c>
      <c r="N2184" s="1">
        <v>45422</v>
      </c>
      <c r="O2184" s="1" t="str">
        <f>IF(YEAR(Table1[[#This Row],[customer_since]])&gt;=2023, "New",IF(YEAR(Table1[[#This Row],[customer_since]])&gt;=2021, "Medium", "Long term"))</f>
        <v>New</v>
      </c>
      <c r="P2184">
        <v>40</v>
      </c>
      <c r="Q2184" t="str">
        <f t="shared" si="138"/>
        <v>Medium</v>
      </c>
      <c r="R2184">
        <v>0.13</v>
      </c>
      <c r="S2184" t="str">
        <f t="shared" si="139"/>
        <v>Low</v>
      </c>
    </row>
    <row r="2185" spans="1:19" x14ac:dyDescent="0.35">
      <c r="A2185" t="s">
        <v>1788</v>
      </c>
      <c r="B2185">
        <v>51</v>
      </c>
      <c r="C2185" t="str">
        <f t="shared" si="136"/>
        <v>46-55</v>
      </c>
      <c r="D2185" t="s">
        <v>14</v>
      </c>
      <c r="E2185" t="s">
        <v>22</v>
      </c>
      <c r="F2185">
        <v>66.27</v>
      </c>
      <c r="G2185">
        <v>7</v>
      </c>
      <c r="H2185">
        <f>Table1[[#This Row],[total_orders]]*Table1[[#This Row],[avg_order_value]]</f>
        <v>463.89</v>
      </c>
      <c r="I2185">
        <v>169</v>
      </c>
      <c r="J2185">
        <v>0</v>
      </c>
      <c r="K2185" t="s">
        <v>16</v>
      </c>
      <c r="L2185">
        <v>10.4</v>
      </c>
      <c r="M2185" t="str">
        <f t="shared" si="137"/>
        <v>Low</v>
      </c>
      <c r="N2185" s="1">
        <v>45662</v>
      </c>
      <c r="O2185" s="1" t="str">
        <f>IF(YEAR(Table1[[#This Row],[customer_since]])&gt;=2023, "New",IF(YEAR(Table1[[#This Row],[customer_since]])&gt;=2021, "Medium", "Long term"))</f>
        <v>New</v>
      </c>
      <c r="P2185">
        <v>76</v>
      </c>
      <c r="Q2185" t="str">
        <f t="shared" si="138"/>
        <v>High</v>
      </c>
      <c r="R2185">
        <v>0.34</v>
      </c>
      <c r="S2185" t="str">
        <f t="shared" si="139"/>
        <v>Medium</v>
      </c>
    </row>
    <row r="2186" spans="1:19" x14ac:dyDescent="0.35">
      <c r="A2186" t="s">
        <v>3721</v>
      </c>
      <c r="B2186">
        <v>26</v>
      </c>
      <c r="C2186" t="str">
        <f t="shared" si="136"/>
        <v>26-35</v>
      </c>
      <c r="D2186" t="s">
        <v>14</v>
      </c>
      <c r="E2186" t="s">
        <v>44</v>
      </c>
      <c r="F2186">
        <v>42.04</v>
      </c>
      <c r="G2186">
        <v>5</v>
      </c>
      <c r="H2186">
        <f>Table1[[#This Row],[total_orders]]*Table1[[#This Row],[avg_order_value]]</f>
        <v>210.2</v>
      </c>
      <c r="I2186">
        <v>235</v>
      </c>
      <c r="J2186">
        <v>0</v>
      </c>
      <c r="K2186" t="s">
        <v>40</v>
      </c>
      <c r="L2186">
        <v>94.7</v>
      </c>
      <c r="M2186" t="str">
        <f t="shared" si="137"/>
        <v>High</v>
      </c>
      <c r="N2186" s="1">
        <v>45467</v>
      </c>
      <c r="O2186" s="1" t="str">
        <f>IF(YEAR(Table1[[#This Row],[customer_since]])&gt;=2023, "New",IF(YEAR(Table1[[#This Row],[customer_since]])&gt;=2021, "Medium", "Long term"))</f>
        <v>New</v>
      </c>
      <c r="P2186">
        <v>5</v>
      </c>
      <c r="Q2186" t="str">
        <f t="shared" si="138"/>
        <v>Low</v>
      </c>
      <c r="R2186">
        <v>0.19</v>
      </c>
      <c r="S2186" t="str">
        <f t="shared" si="139"/>
        <v>Low</v>
      </c>
    </row>
    <row r="2187" spans="1:19" x14ac:dyDescent="0.35">
      <c r="A2187" t="s">
        <v>707</v>
      </c>
      <c r="B2187">
        <v>70</v>
      </c>
      <c r="C2187" t="str">
        <f t="shared" si="136"/>
        <v>66-69</v>
      </c>
      <c r="D2187" t="s">
        <v>21</v>
      </c>
      <c r="E2187" t="s">
        <v>52</v>
      </c>
      <c r="F2187">
        <v>161.47</v>
      </c>
      <c r="G2187">
        <v>9</v>
      </c>
      <c r="H2187">
        <f>Table1[[#This Row],[total_orders]]*Table1[[#This Row],[avg_order_value]]</f>
        <v>1453.23</v>
      </c>
      <c r="I2187">
        <v>153</v>
      </c>
      <c r="J2187">
        <v>0</v>
      </c>
      <c r="K2187" t="s">
        <v>40</v>
      </c>
      <c r="L2187">
        <v>53.3</v>
      </c>
      <c r="M2187" t="str">
        <f t="shared" si="137"/>
        <v>High</v>
      </c>
      <c r="N2187" s="1">
        <v>44553</v>
      </c>
      <c r="O2187" s="1" t="str">
        <f>IF(YEAR(Table1[[#This Row],[customer_since]])&gt;=2023, "New",IF(YEAR(Table1[[#This Row],[customer_since]])&gt;=2021, "Medium", "Long term"))</f>
        <v>Medium</v>
      </c>
      <c r="P2187">
        <v>21</v>
      </c>
      <c r="Q2187" t="str">
        <f t="shared" si="138"/>
        <v>Low</v>
      </c>
      <c r="R2187">
        <v>0.38</v>
      </c>
      <c r="S2187" t="str">
        <f t="shared" si="139"/>
        <v>Medium</v>
      </c>
    </row>
    <row r="2188" spans="1:19" x14ac:dyDescent="0.35">
      <c r="A2188" t="s">
        <v>2847</v>
      </c>
      <c r="B2188">
        <v>71</v>
      </c>
      <c r="C2188" t="str">
        <f t="shared" si="136"/>
        <v>66-69</v>
      </c>
      <c r="D2188" t="s">
        <v>25</v>
      </c>
      <c r="E2188" t="s">
        <v>52</v>
      </c>
      <c r="F2188">
        <v>115.66</v>
      </c>
      <c r="G2188">
        <v>9</v>
      </c>
      <c r="H2188">
        <f>Table1[[#This Row],[total_orders]]*Table1[[#This Row],[avg_order_value]]</f>
        <v>1040.94</v>
      </c>
      <c r="I2188">
        <v>14</v>
      </c>
      <c r="J2188">
        <v>1</v>
      </c>
      <c r="K2188" t="s">
        <v>29</v>
      </c>
      <c r="L2188">
        <v>0</v>
      </c>
      <c r="M2188" t="str">
        <f t="shared" si="137"/>
        <v>Low</v>
      </c>
      <c r="N2188" s="1">
        <v>44464</v>
      </c>
      <c r="O2188" s="1" t="str">
        <f>IF(YEAR(Table1[[#This Row],[customer_since]])&gt;=2023, "New",IF(YEAR(Table1[[#This Row],[customer_since]])&gt;=2021, "Medium", "Long term"))</f>
        <v>Medium</v>
      </c>
      <c r="P2188">
        <v>94</v>
      </c>
      <c r="Q2188" t="str">
        <f t="shared" si="138"/>
        <v>High</v>
      </c>
      <c r="R2188">
        <v>0.4</v>
      </c>
      <c r="S2188" t="str">
        <f t="shared" si="139"/>
        <v>Medium</v>
      </c>
    </row>
    <row r="2189" spans="1:19" x14ac:dyDescent="0.35">
      <c r="A2189" t="s">
        <v>2956</v>
      </c>
      <c r="B2189">
        <v>32</v>
      </c>
      <c r="C2189" t="str">
        <f t="shared" si="136"/>
        <v>26-35</v>
      </c>
      <c r="D2189" t="s">
        <v>21</v>
      </c>
      <c r="E2189" t="s">
        <v>52</v>
      </c>
      <c r="F2189">
        <v>143.22999999999999</v>
      </c>
      <c r="G2189">
        <v>18</v>
      </c>
      <c r="H2189">
        <f>Table1[[#This Row],[total_orders]]*Table1[[#This Row],[avg_order_value]]</f>
        <v>2578.14</v>
      </c>
      <c r="I2189">
        <v>118</v>
      </c>
      <c r="J2189">
        <v>0</v>
      </c>
      <c r="K2189" t="s">
        <v>19</v>
      </c>
      <c r="L2189">
        <v>3.9</v>
      </c>
      <c r="M2189" t="str">
        <f t="shared" si="137"/>
        <v>Low</v>
      </c>
      <c r="N2189" s="1">
        <v>45219</v>
      </c>
      <c r="O2189" s="1" t="str">
        <f>IF(YEAR(Table1[[#This Row],[customer_since]])&gt;=2023, "New",IF(YEAR(Table1[[#This Row],[customer_since]])&gt;=2021, "Medium", "Long term"))</f>
        <v>New</v>
      </c>
      <c r="P2189">
        <v>3</v>
      </c>
      <c r="Q2189" t="str">
        <f t="shared" si="138"/>
        <v>Low</v>
      </c>
      <c r="R2189">
        <v>0.28000000000000003</v>
      </c>
      <c r="S2189" t="str">
        <f t="shared" si="139"/>
        <v>Medium</v>
      </c>
    </row>
    <row r="2190" spans="1:19" x14ac:dyDescent="0.35">
      <c r="A2190" t="s">
        <v>2956</v>
      </c>
      <c r="B2190">
        <v>54</v>
      </c>
      <c r="C2190" t="str">
        <f t="shared" si="136"/>
        <v>46-55</v>
      </c>
      <c r="D2190" t="s">
        <v>14</v>
      </c>
      <c r="E2190" t="s">
        <v>18</v>
      </c>
      <c r="F2190">
        <v>177.19</v>
      </c>
      <c r="G2190">
        <v>10</v>
      </c>
      <c r="H2190">
        <f>Table1[[#This Row],[total_orders]]*Table1[[#This Row],[avg_order_value]]</f>
        <v>1771.9</v>
      </c>
      <c r="I2190">
        <v>85</v>
      </c>
      <c r="J2190">
        <v>0</v>
      </c>
      <c r="K2190" t="s">
        <v>19</v>
      </c>
      <c r="L2190">
        <v>35.9</v>
      </c>
      <c r="M2190" t="str">
        <f t="shared" si="137"/>
        <v>Medium</v>
      </c>
      <c r="N2190" s="1">
        <v>44048</v>
      </c>
      <c r="O2190" s="1" t="str">
        <f>IF(YEAR(Table1[[#This Row],[customer_since]])&gt;=2023, "New",IF(YEAR(Table1[[#This Row],[customer_since]])&gt;=2021, "Medium", "Long term"))</f>
        <v>Long term</v>
      </c>
      <c r="P2190">
        <v>45</v>
      </c>
      <c r="Q2190" t="str">
        <f t="shared" si="138"/>
        <v>Medium</v>
      </c>
      <c r="R2190">
        <v>0.48</v>
      </c>
      <c r="S2190" t="str">
        <f t="shared" si="139"/>
        <v>Medium</v>
      </c>
    </row>
    <row r="2191" spans="1:19" x14ac:dyDescent="0.35">
      <c r="A2191" t="s">
        <v>2375</v>
      </c>
      <c r="B2191">
        <v>43</v>
      </c>
      <c r="C2191" t="str">
        <f t="shared" si="136"/>
        <v>36-45</v>
      </c>
      <c r="D2191" t="s">
        <v>14</v>
      </c>
      <c r="E2191" t="s">
        <v>15</v>
      </c>
      <c r="F2191">
        <v>261.39999999999998</v>
      </c>
      <c r="G2191">
        <v>18</v>
      </c>
      <c r="H2191">
        <f>Table1[[#This Row],[total_orders]]*Table1[[#This Row],[avg_order_value]]</f>
        <v>4705.2</v>
      </c>
      <c r="I2191">
        <v>193</v>
      </c>
      <c r="J2191">
        <v>0</v>
      </c>
      <c r="K2191" t="s">
        <v>16</v>
      </c>
      <c r="L2191">
        <v>22.6</v>
      </c>
      <c r="M2191" t="str">
        <f t="shared" si="137"/>
        <v>Medium</v>
      </c>
      <c r="N2191" s="1">
        <v>44207</v>
      </c>
      <c r="O2191" s="1" t="str">
        <f>IF(YEAR(Table1[[#This Row],[customer_since]])&gt;=2023, "New",IF(YEAR(Table1[[#This Row],[customer_since]])&gt;=2021, "Medium", "Long term"))</f>
        <v>Medium</v>
      </c>
      <c r="P2191">
        <v>70</v>
      </c>
      <c r="Q2191" t="str">
        <f t="shared" si="138"/>
        <v>High</v>
      </c>
      <c r="R2191">
        <v>0.34</v>
      </c>
      <c r="S2191" t="str">
        <f t="shared" si="139"/>
        <v>Medium</v>
      </c>
    </row>
    <row r="2192" spans="1:19" x14ac:dyDescent="0.35">
      <c r="A2192" t="s">
        <v>3362</v>
      </c>
      <c r="B2192">
        <v>39</v>
      </c>
      <c r="C2192" t="str">
        <f t="shared" si="136"/>
        <v>36-45</v>
      </c>
      <c r="D2192" t="s">
        <v>21</v>
      </c>
      <c r="E2192" t="s">
        <v>35</v>
      </c>
      <c r="F2192">
        <v>95.57</v>
      </c>
      <c r="G2192">
        <v>14</v>
      </c>
      <c r="H2192">
        <f>Table1[[#This Row],[total_orders]]*Table1[[#This Row],[avg_order_value]]</f>
        <v>1337.98</v>
      </c>
      <c r="I2192">
        <v>20</v>
      </c>
      <c r="J2192">
        <v>0</v>
      </c>
      <c r="K2192" t="s">
        <v>19</v>
      </c>
      <c r="L2192">
        <v>66.400000000000006</v>
      </c>
      <c r="M2192" t="str">
        <f t="shared" si="137"/>
        <v>High</v>
      </c>
      <c r="N2192" s="1">
        <v>44517</v>
      </c>
      <c r="O2192" s="1" t="str">
        <f>IF(YEAR(Table1[[#This Row],[customer_since]])&gt;=2023, "New",IF(YEAR(Table1[[#This Row],[customer_since]])&gt;=2021, "Medium", "Long term"))</f>
        <v>Medium</v>
      </c>
      <c r="P2192">
        <v>52</v>
      </c>
      <c r="Q2192" t="str">
        <f t="shared" si="138"/>
        <v>Medium</v>
      </c>
      <c r="R2192">
        <v>0.18</v>
      </c>
      <c r="S2192" t="str">
        <f t="shared" si="139"/>
        <v>Low</v>
      </c>
    </row>
    <row r="2193" spans="1:19" x14ac:dyDescent="0.35">
      <c r="A2193" t="s">
        <v>1390</v>
      </c>
      <c r="B2193">
        <v>38</v>
      </c>
      <c r="C2193" t="str">
        <f t="shared" si="136"/>
        <v>36-45</v>
      </c>
      <c r="D2193" t="s">
        <v>21</v>
      </c>
      <c r="E2193" t="s">
        <v>52</v>
      </c>
      <c r="F2193">
        <v>135.31</v>
      </c>
      <c r="G2193">
        <v>5</v>
      </c>
      <c r="H2193">
        <f>Table1[[#This Row],[total_orders]]*Table1[[#This Row],[avg_order_value]]</f>
        <v>676.55</v>
      </c>
      <c r="I2193">
        <v>126</v>
      </c>
      <c r="J2193">
        <v>0</v>
      </c>
      <c r="K2193" t="s">
        <v>40</v>
      </c>
      <c r="L2193">
        <v>23.7</v>
      </c>
      <c r="M2193" t="str">
        <f t="shared" si="137"/>
        <v>Medium</v>
      </c>
      <c r="N2193" s="1">
        <v>44645</v>
      </c>
      <c r="O2193" s="1" t="str">
        <f>IF(YEAR(Table1[[#This Row],[customer_since]])&gt;=2023, "New",IF(YEAR(Table1[[#This Row],[customer_since]])&gt;=2021, "Medium", "Long term"))</f>
        <v>Medium</v>
      </c>
      <c r="P2193">
        <v>34</v>
      </c>
      <c r="Q2193" t="str">
        <f t="shared" si="138"/>
        <v>Medium</v>
      </c>
      <c r="R2193">
        <v>0.4</v>
      </c>
      <c r="S2193" t="str">
        <f t="shared" si="139"/>
        <v>Medium</v>
      </c>
    </row>
    <row r="2194" spans="1:19" x14ac:dyDescent="0.35">
      <c r="A2194" t="s">
        <v>439</v>
      </c>
      <c r="B2194">
        <v>28</v>
      </c>
      <c r="C2194" t="str">
        <f t="shared" si="136"/>
        <v>26-35</v>
      </c>
      <c r="D2194" t="s">
        <v>25</v>
      </c>
      <c r="E2194" t="s">
        <v>15</v>
      </c>
      <c r="F2194">
        <v>198.93</v>
      </c>
      <c r="G2194">
        <v>11</v>
      </c>
      <c r="H2194">
        <f>Table1[[#This Row],[total_orders]]*Table1[[#This Row],[avg_order_value]]</f>
        <v>2188.23</v>
      </c>
      <c r="I2194">
        <v>221</v>
      </c>
      <c r="J2194">
        <v>0</v>
      </c>
      <c r="K2194" t="s">
        <v>16</v>
      </c>
      <c r="L2194">
        <v>98.4</v>
      </c>
      <c r="M2194" t="str">
        <f t="shared" si="137"/>
        <v>High</v>
      </c>
      <c r="N2194" s="1">
        <v>45272</v>
      </c>
      <c r="O2194" s="1" t="str">
        <f>IF(YEAR(Table1[[#This Row],[customer_since]])&gt;=2023, "New",IF(YEAR(Table1[[#This Row],[customer_since]])&gt;=2021, "Medium", "Long term"))</f>
        <v>New</v>
      </c>
      <c r="P2194">
        <v>24</v>
      </c>
      <c r="Q2194" t="str">
        <f t="shared" si="138"/>
        <v>Low</v>
      </c>
      <c r="R2194">
        <v>0.09</v>
      </c>
      <c r="S2194" t="str">
        <f t="shared" si="139"/>
        <v>Low</v>
      </c>
    </row>
    <row r="2195" spans="1:19" x14ac:dyDescent="0.35">
      <c r="A2195" t="s">
        <v>3183</v>
      </c>
      <c r="B2195">
        <v>66</v>
      </c>
      <c r="C2195" t="str">
        <f t="shared" si="136"/>
        <v>66-69</v>
      </c>
      <c r="D2195" t="s">
        <v>21</v>
      </c>
      <c r="E2195" t="s">
        <v>52</v>
      </c>
      <c r="F2195">
        <v>37.93</v>
      </c>
      <c r="G2195">
        <v>14</v>
      </c>
      <c r="H2195">
        <f>Table1[[#This Row],[total_orders]]*Table1[[#This Row],[avg_order_value]]</f>
        <v>531.02</v>
      </c>
      <c r="I2195">
        <v>128</v>
      </c>
      <c r="J2195">
        <v>0</v>
      </c>
      <c r="K2195" t="s">
        <v>16</v>
      </c>
      <c r="L2195">
        <v>91.2</v>
      </c>
      <c r="M2195" t="str">
        <f t="shared" si="137"/>
        <v>High</v>
      </c>
      <c r="N2195" s="1">
        <v>45642</v>
      </c>
      <c r="O2195" s="1" t="str">
        <f>IF(YEAR(Table1[[#This Row],[customer_since]])&gt;=2023, "New",IF(YEAR(Table1[[#This Row],[customer_since]])&gt;=2021, "Medium", "Long term"))</f>
        <v>New</v>
      </c>
      <c r="P2195">
        <v>38</v>
      </c>
      <c r="Q2195" t="str">
        <f t="shared" si="138"/>
        <v>Medium</v>
      </c>
      <c r="R2195">
        <v>0.4</v>
      </c>
      <c r="S2195" t="str">
        <f t="shared" si="139"/>
        <v>Medium</v>
      </c>
    </row>
    <row r="2196" spans="1:19" x14ac:dyDescent="0.35">
      <c r="A2196" t="s">
        <v>3730</v>
      </c>
      <c r="B2196">
        <v>52</v>
      </c>
      <c r="C2196" t="str">
        <f t="shared" si="136"/>
        <v>46-55</v>
      </c>
      <c r="D2196" t="s">
        <v>21</v>
      </c>
      <c r="E2196" t="s">
        <v>52</v>
      </c>
      <c r="F2196">
        <v>42.91</v>
      </c>
      <c r="G2196">
        <v>6</v>
      </c>
      <c r="H2196">
        <f>Table1[[#This Row],[total_orders]]*Table1[[#This Row],[avg_order_value]]</f>
        <v>257.45999999999998</v>
      </c>
      <c r="I2196">
        <v>187</v>
      </c>
      <c r="J2196">
        <v>0</v>
      </c>
      <c r="K2196" t="s">
        <v>40</v>
      </c>
      <c r="L2196">
        <v>0.7</v>
      </c>
      <c r="M2196" t="str">
        <f t="shared" si="137"/>
        <v>Low</v>
      </c>
      <c r="N2196" s="1">
        <v>44280</v>
      </c>
      <c r="O2196" s="1" t="str">
        <f>IF(YEAR(Table1[[#This Row],[customer_since]])&gt;=2023, "New",IF(YEAR(Table1[[#This Row],[customer_since]])&gt;=2021, "Medium", "Long term"))</f>
        <v>Medium</v>
      </c>
      <c r="P2196">
        <v>74</v>
      </c>
      <c r="Q2196" t="str">
        <f t="shared" si="138"/>
        <v>High</v>
      </c>
      <c r="R2196">
        <v>0.34</v>
      </c>
      <c r="S2196" t="str">
        <f t="shared" si="139"/>
        <v>Medium</v>
      </c>
    </row>
    <row r="2197" spans="1:19" x14ac:dyDescent="0.35">
      <c r="A2197" t="s">
        <v>1941</v>
      </c>
      <c r="B2197">
        <v>68</v>
      </c>
      <c r="C2197" t="str">
        <f t="shared" si="136"/>
        <v>66-69</v>
      </c>
      <c r="D2197" t="s">
        <v>14</v>
      </c>
      <c r="E2197" t="s">
        <v>52</v>
      </c>
      <c r="F2197">
        <v>149.74</v>
      </c>
      <c r="G2197">
        <v>9</v>
      </c>
      <c r="H2197">
        <f>Table1[[#This Row],[total_orders]]*Table1[[#This Row],[avg_order_value]]</f>
        <v>1347.66</v>
      </c>
      <c r="I2197">
        <v>235</v>
      </c>
      <c r="J2197">
        <v>0</v>
      </c>
      <c r="K2197" t="s">
        <v>40</v>
      </c>
      <c r="L2197">
        <v>47.8</v>
      </c>
      <c r="M2197" t="str">
        <f t="shared" si="137"/>
        <v>Medium</v>
      </c>
      <c r="N2197" s="1">
        <v>44224</v>
      </c>
      <c r="O2197" s="1" t="str">
        <f>IF(YEAR(Table1[[#This Row],[customer_since]])&gt;=2023, "New",IF(YEAR(Table1[[#This Row],[customer_since]])&gt;=2021, "Medium", "Long term"))</f>
        <v>Medium</v>
      </c>
      <c r="P2197">
        <v>8</v>
      </c>
      <c r="Q2197" t="str">
        <f t="shared" si="138"/>
        <v>Low</v>
      </c>
      <c r="R2197">
        <v>0.24</v>
      </c>
      <c r="S2197" t="str">
        <f t="shared" si="139"/>
        <v>Medium</v>
      </c>
    </row>
    <row r="2198" spans="1:19" x14ac:dyDescent="0.35">
      <c r="A2198" t="s">
        <v>2729</v>
      </c>
      <c r="B2198">
        <v>36</v>
      </c>
      <c r="C2198" t="str">
        <f t="shared" si="136"/>
        <v>36-45</v>
      </c>
      <c r="D2198" t="s">
        <v>25</v>
      </c>
      <c r="E2198" t="s">
        <v>15</v>
      </c>
      <c r="F2198">
        <v>100.44</v>
      </c>
      <c r="G2198">
        <v>9</v>
      </c>
      <c r="H2198">
        <f>Table1[[#This Row],[total_orders]]*Table1[[#This Row],[avg_order_value]]</f>
        <v>903.96</v>
      </c>
      <c r="I2198">
        <v>102</v>
      </c>
      <c r="J2198">
        <v>0</v>
      </c>
      <c r="K2198" t="s">
        <v>19</v>
      </c>
      <c r="L2198">
        <v>2.1</v>
      </c>
      <c r="M2198" t="str">
        <f t="shared" si="137"/>
        <v>Low</v>
      </c>
      <c r="N2198" s="1">
        <v>45243</v>
      </c>
      <c r="O2198" s="1" t="str">
        <f>IF(YEAR(Table1[[#This Row],[customer_since]])&gt;=2023, "New",IF(YEAR(Table1[[#This Row],[customer_since]])&gt;=2021, "Medium", "Long term"))</f>
        <v>New</v>
      </c>
      <c r="P2198">
        <v>13</v>
      </c>
      <c r="Q2198" t="str">
        <f t="shared" si="138"/>
        <v>Low</v>
      </c>
      <c r="R2198">
        <v>0.06</v>
      </c>
      <c r="S2198" t="str">
        <f t="shared" si="139"/>
        <v>Low</v>
      </c>
    </row>
    <row r="2199" spans="1:19" x14ac:dyDescent="0.35">
      <c r="A2199" t="s">
        <v>2522</v>
      </c>
      <c r="B2199">
        <v>24</v>
      </c>
      <c r="C2199" t="str">
        <f t="shared" si="136"/>
        <v>18-25</v>
      </c>
      <c r="D2199" t="s">
        <v>14</v>
      </c>
      <c r="E2199" t="s">
        <v>50</v>
      </c>
      <c r="F2199">
        <v>55.31</v>
      </c>
      <c r="G2199">
        <v>10</v>
      </c>
      <c r="H2199">
        <f>Table1[[#This Row],[total_orders]]*Table1[[#This Row],[avg_order_value]]</f>
        <v>553.1</v>
      </c>
      <c r="I2199">
        <v>34</v>
      </c>
      <c r="J2199">
        <v>0</v>
      </c>
      <c r="K2199" t="s">
        <v>29</v>
      </c>
      <c r="L2199">
        <v>64.2</v>
      </c>
      <c r="M2199" t="str">
        <f t="shared" si="137"/>
        <v>High</v>
      </c>
      <c r="N2199" s="1">
        <v>44866</v>
      </c>
      <c r="O2199" s="1" t="str">
        <f>IF(YEAR(Table1[[#This Row],[customer_since]])&gt;=2023, "New",IF(YEAR(Table1[[#This Row],[customer_since]])&gt;=2021, "Medium", "Long term"))</f>
        <v>Medium</v>
      </c>
      <c r="P2199">
        <v>7</v>
      </c>
      <c r="Q2199" t="str">
        <f t="shared" si="138"/>
        <v>Low</v>
      </c>
      <c r="R2199">
        <v>0.12</v>
      </c>
      <c r="S2199" t="str">
        <f t="shared" si="139"/>
        <v>Low</v>
      </c>
    </row>
    <row r="2200" spans="1:19" x14ac:dyDescent="0.35">
      <c r="A2200" t="s">
        <v>3252</v>
      </c>
      <c r="B2200">
        <v>41</v>
      </c>
      <c r="C2200" t="str">
        <f t="shared" si="136"/>
        <v>36-45</v>
      </c>
      <c r="D2200" t="s">
        <v>14</v>
      </c>
      <c r="E2200" t="s">
        <v>35</v>
      </c>
      <c r="F2200">
        <v>59.88</v>
      </c>
      <c r="G2200">
        <v>9</v>
      </c>
      <c r="H2200">
        <f>Table1[[#This Row],[total_orders]]*Table1[[#This Row],[avg_order_value]]</f>
        <v>538.92000000000007</v>
      </c>
      <c r="I2200">
        <v>354</v>
      </c>
      <c r="J2200">
        <v>0</v>
      </c>
      <c r="K2200" t="s">
        <v>29</v>
      </c>
      <c r="L2200">
        <v>86.7</v>
      </c>
      <c r="M2200" t="str">
        <f t="shared" si="137"/>
        <v>High</v>
      </c>
      <c r="N2200" s="1">
        <v>44545</v>
      </c>
      <c r="O2200" s="1" t="str">
        <f>IF(YEAR(Table1[[#This Row],[customer_since]])&gt;=2023, "New",IF(YEAR(Table1[[#This Row],[customer_since]])&gt;=2021, "Medium", "Long term"))</f>
        <v>Medium</v>
      </c>
      <c r="P2200">
        <v>85</v>
      </c>
      <c r="Q2200" t="str">
        <f t="shared" si="138"/>
        <v>High</v>
      </c>
      <c r="R2200">
        <v>0.47</v>
      </c>
      <c r="S2200" t="str">
        <f t="shared" si="139"/>
        <v>Medium</v>
      </c>
    </row>
    <row r="2201" spans="1:19" x14ac:dyDescent="0.35">
      <c r="A2201" t="s">
        <v>617</v>
      </c>
      <c r="B2201">
        <v>19</v>
      </c>
      <c r="C2201" t="str">
        <f t="shared" si="136"/>
        <v>18-25</v>
      </c>
      <c r="D2201" t="s">
        <v>21</v>
      </c>
      <c r="E2201" t="s">
        <v>28</v>
      </c>
      <c r="F2201">
        <v>138.06</v>
      </c>
      <c r="G2201">
        <v>15</v>
      </c>
      <c r="H2201">
        <f>Table1[[#This Row],[total_orders]]*Table1[[#This Row],[avg_order_value]]</f>
        <v>2070.9</v>
      </c>
      <c r="I2201">
        <v>313</v>
      </c>
      <c r="J2201">
        <v>0</v>
      </c>
      <c r="K2201" t="s">
        <v>19</v>
      </c>
      <c r="L2201">
        <v>9.4</v>
      </c>
      <c r="M2201" t="str">
        <f t="shared" si="137"/>
        <v>Low</v>
      </c>
      <c r="N2201" s="1">
        <v>44302</v>
      </c>
      <c r="O2201" s="1" t="str">
        <f>IF(YEAR(Table1[[#This Row],[customer_since]])&gt;=2023, "New",IF(YEAR(Table1[[#This Row],[customer_since]])&gt;=2021, "Medium", "Long term"))</f>
        <v>Medium</v>
      </c>
      <c r="P2201">
        <v>48</v>
      </c>
      <c r="Q2201" t="str">
        <f t="shared" si="138"/>
        <v>Medium</v>
      </c>
      <c r="R2201">
        <v>0.2</v>
      </c>
      <c r="S2201" t="str">
        <f t="shared" si="139"/>
        <v>Low</v>
      </c>
    </row>
    <row r="2202" spans="1:19" x14ac:dyDescent="0.35">
      <c r="A2202" t="s">
        <v>1797</v>
      </c>
      <c r="B2202">
        <v>23</v>
      </c>
      <c r="C2202" t="str">
        <f t="shared" si="136"/>
        <v>18-25</v>
      </c>
      <c r="D2202" t="s">
        <v>21</v>
      </c>
      <c r="E2202" t="s">
        <v>37</v>
      </c>
      <c r="F2202">
        <v>82.35</v>
      </c>
      <c r="G2202">
        <v>9</v>
      </c>
      <c r="H2202">
        <f>Table1[[#This Row],[total_orders]]*Table1[[#This Row],[avg_order_value]]</f>
        <v>741.15</v>
      </c>
      <c r="I2202">
        <v>249</v>
      </c>
      <c r="J2202">
        <v>0</v>
      </c>
      <c r="K2202" t="s">
        <v>23</v>
      </c>
      <c r="L2202">
        <v>31.8</v>
      </c>
      <c r="M2202" t="str">
        <f t="shared" si="137"/>
        <v>Medium</v>
      </c>
      <c r="N2202" s="1">
        <v>44424</v>
      </c>
      <c r="O2202" s="1" t="str">
        <f>IF(YEAR(Table1[[#This Row],[customer_since]])&gt;=2023, "New",IF(YEAR(Table1[[#This Row],[customer_since]])&gt;=2021, "Medium", "Long term"))</f>
        <v>Medium</v>
      </c>
      <c r="P2202">
        <v>28</v>
      </c>
      <c r="Q2202" t="str">
        <f t="shared" si="138"/>
        <v>Low</v>
      </c>
      <c r="R2202">
        <v>0.14000000000000001</v>
      </c>
      <c r="S2202" t="str">
        <f t="shared" si="139"/>
        <v>Low</v>
      </c>
    </row>
    <row r="2203" spans="1:19" x14ac:dyDescent="0.35">
      <c r="A2203" t="s">
        <v>2901</v>
      </c>
      <c r="B2203">
        <v>44</v>
      </c>
      <c r="C2203" t="str">
        <f t="shared" si="136"/>
        <v>36-45</v>
      </c>
      <c r="D2203" t="s">
        <v>14</v>
      </c>
      <c r="E2203" t="s">
        <v>52</v>
      </c>
      <c r="F2203">
        <v>67.430000000000007</v>
      </c>
      <c r="G2203">
        <v>10</v>
      </c>
      <c r="H2203">
        <f>Table1[[#This Row],[total_orders]]*Table1[[#This Row],[avg_order_value]]</f>
        <v>674.30000000000007</v>
      </c>
      <c r="I2203">
        <v>233</v>
      </c>
      <c r="J2203">
        <v>0</v>
      </c>
      <c r="K2203" t="s">
        <v>19</v>
      </c>
      <c r="L2203">
        <v>62.3</v>
      </c>
      <c r="M2203" t="str">
        <f t="shared" si="137"/>
        <v>High</v>
      </c>
      <c r="N2203" s="1">
        <v>44792</v>
      </c>
      <c r="O2203" s="1" t="str">
        <f>IF(YEAR(Table1[[#This Row],[customer_since]])&gt;=2023, "New",IF(YEAR(Table1[[#This Row],[customer_since]])&gt;=2021, "Medium", "Long term"))</f>
        <v>Medium</v>
      </c>
      <c r="P2203">
        <v>79</v>
      </c>
      <c r="Q2203" t="str">
        <f t="shared" si="138"/>
        <v>High</v>
      </c>
      <c r="R2203">
        <v>0.46</v>
      </c>
      <c r="S2203" t="str">
        <f t="shared" si="139"/>
        <v>Medium</v>
      </c>
    </row>
    <row r="2204" spans="1:19" x14ac:dyDescent="0.35">
      <c r="A2204" t="s">
        <v>2628</v>
      </c>
      <c r="B2204">
        <v>46</v>
      </c>
      <c r="C2204" t="str">
        <f t="shared" si="136"/>
        <v>46-55</v>
      </c>
      <c r="D2204" t="s">
        <v>21</v>
      </c>
      <c r="E2204" t="s">
        <v>22</v>
      </c>
      <c r="F2204">
        <v>140.16</v>
      </c>
      <c r="G2204">
        <v>9</v>
      </c>
      <c r="H2204">
        <f>Table1[[#This Row],[total_orders]]*Table1[[#This Row],[avg_order_value]]</f>
        <v>1261.44</v>
      </c>
      <c r="I2204">
        <v>134</v>
      </c>
      <c r="J2204">
        <v>0</v>
      </c>
      <c r="K2204" t="s">
        <v>19</v>
      </c>
      <c r="L2204">
        <v>12.5</v>
      </c>
      <c r="M2204" t="str">
        <f t="shared" si="137"/>
        <v>Low</v>
      </c>
      <c r="N2204" s="1">
        <v>44862</v>
      </c>
      <c r="O2204" s="1" t="str">
        <f>IF(YEAR(Table1[[#This Row],[customer_since]])&gt;=2023, "New",IF(YEAR(Table1[[#This Row],[customer_since]])&gt;=2021, "Medium", "Long term"))</f>
        <v>Medium</v>
      </c>
      <c r="P2204">
        <v>41</v>
      </c>
      <c r="Q2204" t="str">
        <f t="shared" si="138"/>
        <v>Medium</v>
      </c>
      <c r="R2204">
        <v>0.11</v>
      </c>
      <c r="S2204" t="str">
        <f t="shared" si="139"/>
        <v>Low</v>
      </c>
    </row>
    <row r="2205" spans="1:19" x14ac:dyDescent="0.35">
      <c r="A2205" t="s">
        <v>1238</v>
      </c>
      <c r="B2205">
        <v>72</v>
      </c>
      <c r="C2205" t="str">
        <f t="shared" si="136"/>
        <v>66-69</v>
      </c>
      <c r="D2205" t="s">
        <v>21</v>
      </c>
      <c r="E2205" t="s">
        <v>22</v>
      </c>
      <c r="F2205">
        <v>51.57</v>
      </c>
      <c r="G2205">
        <v>13</v>
      </c>
      <c r="H2205">
        <f>Table1[[#This Row],[total_orders]]*Table1[[#This Row],[avg_order_value]]</f>
        <v>670.41</v>
      </c>
      <c r="I2205">
        <v>123</v>
      </c>
      <c r="J2205">
        <v>0</v>
      </c>
      <c r="K2205" t="s">
        <v>40</v>
      </c>
      <c r="L2205">
        <v>46.2</v>
      </c>
      <c r="M2205" t="str">
        <f t="shared" si="137"/>
        <v>Medium</v>
      </c>
      <c r="N2205" s="1">
        <v>44109</v>
      </c>
      <c r="O2205" s="1" t="str">
        <f>IF(YEAR(Table1[[#This Row],[customer_since]])&gt;=2023, "New",IF(YEAR(Table1[[#This Row],[customer_since]])&gt;=2021, "Medium", "Long term"))</f>
        <v>Long term</v>
      </c>
      <c r="P2205">
        <v>73</v>
      </c>
      <c r="Q2205" t="str">
        <f t="shared" si="138"/>
        <v>High</v>
      </c>
      <c r="R2205">
        <v>0.25</v>
      </c>
      <c r="S2205" t="str">
        <f t="shared" si="139"/>
        <v>Medium</v>
      </c>
    </row>
    <row r="2206" spans="1:19" x14ac:dyDescent="0.35">
      <c r="A2206" t="s">
        <v>3318</v>
      </c>
      <c r="B2206">
        <v>26</v>
      </c>
      <c r="C2206" t="str">
        <f t="shared" si="136"/>
        <v>26-35</v>
      </c>
      <c r="D2206" t="s">
        <v>14</v>
      </c>
      <c r="E2206" t="s">
        <v>50</v>
      </c>
      <c r="F2206">
        <v>104.63</v>
      </c>
      <c r="G2206">
        <v>9</v>
      </c>
      <c r="H2206">
        <f>Table1[[#This Row],[total_orders]]*Table1[[#This Row],[avg_order_value]]</f>
        <v>941.67</v>
      </c>
      <c r="I2206">
        <v>168</v>
      </c>
      <c r="J2206">
        <v>0</v>
      </c>
      <c r="K2206" t="s">
        <v>19</v>
      </c>
      <c r="L2206">
        <v>7.4</v>
      </c>
      <c r="M2206" t="str">
        <f t="shared" si="137"/>
        <v>Low</v>
      </c>
      <c r="N2206" s="1">
        <v>45611</v>
      </c>
      <c r="O2206" s="1" t="str">
        <f>IF(YEAR(Table1[[#This Row],[customer_since]])&gt;=2023, "New",IF(YEAR(Table1[[#This Row],[customer_since]])&gt;=2021, "Medium", "Long term"))</f>
        <v>New</v>
      </c>
      <c r="P2206">
        <v>53</v>
      </c>
      <c r="Q2206" t="str">
        <f t="shared" si="138"/>
        <v>Medium</v>
      </c>
      <c r="R2206">
        <v>0.32</v>
      </c>
      <c r="S2206" t="str">
        <f t="shared" si="139"/>
        <v>Medium</v>
      </c>
    </row>
    <row r="2207" spans="1:19" x14ac:dyDescent="0.35">
      <c r="A2207" t="s">
        <v>2365</v>
      </c>
      <c r="B2207">
        <v>22</v>
      </c>
      <c r="C2207" t="str">
        <f t="shared" si="136"/>
        <v>18-25</v>
      </c>
      <c r="D2207" t="s">
        <v>21</v>
      </c>
      <c r="E2207" t="s">
        <v>18</v>
      </c>
      <c r="F2207">
        <v>163.18</v>
      </c>
      <c r="G2207">
        <v>7</v>
      </c>
      <c r="H2207">
        <f>Table1[[#This Row],[total_orders]]*Table1[[#This Row],[avg_order_value]]</f>
        <v>1142.26</v>
      </c>
      <c r="I2207">
        <v>349</v>
      </c>
      <c r="J2207">
        <v>0</v>
      </c>
      <c r="K2207" t="s">
        <v>40</v>
      </c>
      <c r="L2207">
        <v>15.6</v>
      </c>
      <c r="M2207" t="str">
        <f t="shared" si="137"/>
        <v>Low</v>
      </c>
      <c r="N2207" s="1">
        <v>45104</v>
      </c>
      <c r="O2207" s="1" t="str">
        <f>IF(YEAR(Table1[[#This Row],[customer_since]])&gt;=2023, "New",IF(YEAR(Table1[[#This Row],[customer_since]])&gt;=2021, "Medium", "Long term"))</f>
        <v>New</v>
      </c>
      <c r="P2207">
        <v>40</v>
      </c>
      <c r="Q2207" t="str">
        <f t="shared" si="138"/>
        <v>Medium</v>
      </c>
      <c r="R2207">
        <v>0.3</v>
      </c>
      <c r="S2207" t="str">
        <f t="shared" si="139"/>
        <v>Medium</v>
      </c>
    </row>
    <row r="2208" spans="1:19" x14ac:dyDescent="0.35">
      <c r="A2208" t="s">
        <v>3460</v>
      </c>
      <c r="B2208">
        <v>70</v>
      </c>
      <c r="C2208" t="str">
        <f t="shared" si="136"/>
        <v>66-69</v>
      </c>
      <c r="D2208" t="s">
        <v>14</v>
      </c>
      <c r="E2208" t="s">
        <v>26</v>
      </c>
      <c r="F2208">
        <v>81.83</v>
      </c>
      <c r="G2208">
        <v>4</v>
      </c>
      <c r="H2208">
        <f>Table1[[#This Row],[total_orders]]*Table1[[#This Row],[avg_order_value]]</f>
        <v>327.32</v>
      </c>
      <c r="I2208">
        <v>267</v>
      </c>
      <c r="J2208">
        <v>0</v>
      </c>
      <c r="K2208" t="s">
        <v>40</v>
      </c>
      <c r="L2208">
        <v>88.1</v>
      </c>
      <c r="M2208" t="str">
        <f t="shared" si="137"/>
        <v>High</v>
      </c>
      <c r="N2208" s="1">
        <v>44874</v>
      </c>
      <c r="O2208" s="1" t="str">
        <f>IF(YEAR(Table1[[#This Row],[customer_since]])&gt;=2023, "New",IF(YEAR(Table1[[#This Row],[customer_since]])&gt;=2021, "Medium", "Long term"))</f>
        <v>Medium</v>
      </c>
      <c r="P2208">
        <v>27</v>
      </c>
      <c r="Q2208" t="str">
        <f t="shared" si="138"/>
        <v>Low</v>
      </c>
      <c r="R2208">
        <v>0.61</v>
      </c>
      <c r="S2208" t="str">
        <f t="shared" si="139"/>
        <v>High</v>
      </c>
    </row>
    <row r="2209" spans="1:19" x14ac:dyDescent="0.35">
      <c r="A2209" t="s">
        <v>3033</v>
      </c>
      <c r="B2209">
        <v>57</v>
      </c>
      <c r="C2209" t="str">
        <f t="shared" si="136"/>
        <v>55-65</v>
      </c>
      <c r="D2209" t="s">
        <v>14</v>
      </c>
      <c r="E2209" t="s">
        <v>28</v>
      </c>
      <c r="F2209">
        <v>39.229999999999997</v>
      </c>
      <c r="G2209">
        <v>11</v>
      </c>
      <c r="H2209">
        <f>Table1[[#This Row],[total_orders]]*Table1[[#This Row],[avg_order_value]]</f>
        <v>431.53</v>
      </c>
      <c r="I2209">
        <v>250</v>
      </c>
      <c r="J2209">
        <v>0</v>
      </c>
      <c r="K2209" t="s">
        <v>23</v>
      </c>
      <c r="L2209">
        <v>86.8</v>
      </c>
      <c r="M2209" t="str">
        <f t="shared" si="137"/>
        <v>High</v>
      </c>
      <c r="N2209" s="1">
        <v>44705</v>
      </c>
      <c r="O2209" s="1" t="str">
        <f>IF(YEAR(Table1[[#This Row],[customer_since]])&gt;=2023, "New",IF(YEAR(Table1[[#This Row],[customer_since]])&gt;=2021, "Medium", "Long term"))</f>
        <v>Medium</v>
      </c>
      <c r="P2209">
        <v>17</v>
      </c>
      <c r="Q2209" t="str">
        <f t="shared" si="138"/>
        <v>Low</v>
      </c>
      <c r="R2209">
        <v>0.46</v>
      </c>
      <c r="S2209" t="str">
        <f t="shared" si="139"/>
        <v>Medium</v>
      </c>
    </row>
    <row r="2210" spans="1:19" x14ac:dyDescent="0.35">
      <c r="A2210" t="s">
        <v>81</v>
      </c>
      <c r="B2210">
        <v>28</v>
      </c>
      <c r="C2210" t="str">
        <f t="shared" si="136"/>
        <v>26-35</v>
      </c>
      <c r="D2210" t="s">
        <v>25</v>
      </c>
      <c r="E2210" t="s">
        <v>50</v>
      </c>
      <c r="F2210">
        <v>82.36</v>
      </c>
      <c r="G2210">
        <v>9</v>
      </c>
      <c r="H2210">
        <f>Table1[[#This Row],[total_orders]]*Table1[[#This Row],[avg_order_value]]</f>
        <v>741.24</v>
      </c>
      <c r="I2210">
        <v>303</v>
      </c>
      <c r="J2210">
        <v>0</v>
      </c>
      <c r="K2210" t="s">
        <v>40</v>
      </c>
      <c r="L2210">
        <v>34</v>
      </c>
      <c r="M2210" t="str">
        <f t="shared" si="137"/>
        <v>Medium</v>
      </c>
      <c r="N2210" s="1">
        <v>45614</v>
      </c>
      <c r="O2210" s="1" t="str">
        <f>IF(YEAR(Table1[[#This Row],[customer_since]])&gt;=2023, "New",IF(YEAR(Table1[[#This Row],[customer_since]])&gt;=2021, "Medium", "Long term"))</f>
        <v>New</v>
      </c>
      <c r="P2210">
        <v>65</v>
      </c>
      <c r="Q2210" t="str">
        <f t="shared" si="138"/>
        <v>Medium</v>
      </c>
      <c r="R2210">
        <v>0.19</v>
      </c>
      <c r="S2210" t="str">
        <f t="shared" si="139"/>
        <v>Low</v>
      </c>
    </row>
    <row r="2211" spans="1:19" x14ac:dyDescent="0.35">
      <c r="A2211" t="s">
        <v>2614</v>
      </c>
      <c r="B2211">
        <v>25</v>
      </c>
      <c r="C2211" t="str">
        <f t="shared" si="136"/>
        <v>18-25</v>
      </c>
      <c r="D2211" t="s">
        <v>21</v>
      </c>
      <c r="E2211" t="s">
        <v>44</v>
      </c>
      <c r="F2211">
        <v>107.34</v>
      </c>
      <c r="G2211">
        <v>6</v>
      </c>
      <c r="H2211">
        <f>Table1[[#This Row],[total_orders]]*Table1[[#This Row],[avg_order_value]]</f>
        <v>644.04</v>
      </c>
      <c r="I2211">
        <v>144</v>
      </c>
      <c r="J2211">
        <v>0</v>
      </c>
      <c r="K2211" t="s">
        <v>16</v>
      </c>
      <c r="L2211">
        <v>81.3</v>
      </c>
      <c r="M2211" t="str">
        <f t="shared" si="137"/>
        <v>High</v>
      </c>
      <c r="N2211" s="1">
        <v>45462</v>
      </c>
      <c r="O2211" s="1" t="str">
        <f>IF(YEAR(Table1[[#This Row],[customer_since]])&gt;=2023, "New",IF(YEAR(Table1[[#This Row],[customer_since]])&gt;=2021, "Medium", "Long term"))</f>
        <v>New</v>
      </c>
      <c r="P2211">
        <v>89</v>
      </c>
      <c r="Q2211" t="str">
        <f t="shared" si="138"/>
        <v>High</v>
      </c>
      <c r="R2211">
        <v>0.04</v>
      </c>
      <c r="S2211" t="str">
        <f t="shared" si="139"/>
        <v>Low</v>
      </c>
    </row>
    <row r="2212" spans="1:19" x14ac:dyDescent="0.35">
      <c r="A2212" t="s">
        <v>2770</v>
      </c>
      <c r="B2212">
        <v>36</v>
      </c>
      <c r="C2212" t="str">
        <f t="shared" si="136"/>
        <v>36-45</v>
      </c>
      <c r="D2212" t="s">
        <v>25</v>
      </c>
      <c r="E2212" t="s">
        <v>35</v>
      </c>
      <c r="F2212">
        <v>181.19</v>
      </c>
      <c r="G2212">
        <v>6</v>
      </c>
      <c r="H2212">
        <f>Table1[[#This Row],[total_orders]]*Table1[[#This Row],[avg_order_value]]</f>
        <v>1087.1399999999999</v>
      </c>
      <c r="I2212">
        <v>128</v>
      </c>
      <c r="J2212">
        <v>0</v>
      </c>
      <c r="K2212" t="s">
        <v>23</v>
      </c>
      <c r="L2212">
        <v>65.099999999999994</v>
      </c>
      <c r="M2212" t="str">
        <f t="shared" si="137"/>
        <v>High</v>
      </c>
      <c r="N2212" s="1">
        <v>44775</v>
      </c>
      <c r="O2212" s="1" t="str">
        <f>IF(YEAR(Table1[[#This Row],[customer_since]])&gt;=2023, "New",IF(YEAR(Table1[[#This Row],[customer_since]])&gt;=2021, "Medium", "Long term"))</f>
        <v>Medium</v>
      </c>
      <c r="P2212">
        <v>65</v>
      </c>
      <c r="Q2212" t="str">
        <f t="shared" si="138"/>
        <v>Medium</v>
      </c>
      <c r="R2212">
        <v>0.39</v>
      </c>
      <c r="S2212" t="str">
        <f t="shared" si="139"/>
        <v>Medium</v>
      </c>
    </row>
    <row r="2213" spans="1:19" x14ac:dyDescent="0.35">
      <c r="A2213" t="s">
        <v>1486</v>
      </c>
      <c r="B2213">
        <v>45</v>
      </c>
      <c r="C2213" t="str">
        <f t="shared" si="136"/>
        <v>36-45</v>
      </c>
      <c r="D2213" t="s">
        <v>21</v>
      </c>
      <c r="E2213" t="s">
        <v>18</v>
      </c>
      <c r="F2213">
        <v>56.84</v>
      </c>
      <c r="G2213">
        <v>10</v>
      </c>
      <c r="H2213">
        <f>Table1[[#This Row],[total_orders]]*Table1[[#This Row],[avg_order_value]]</f>
        <v>568.40000000000009</v>
      </c>
      <c r="I2213">
        <v>252</v>
      </c>
      <c r="J2213">
        <v>0</v>
      </c>
      <c r="K2213" t="s">
        <v>29</v>
      </c>
      <c r="L2213">
        <v>39.5</v>
      </c>
      <c r="M2213" t="str">
        <f t="shared" si="137"/>
        <v>Medium</v>
      </c>
      <c r="N2213" s="1">
        <v>45047</v>
      </c>
      <c r="O2213" s="1" t="str">
        <f>IF(YEAR(Table1[[#This Row],[customer_since]])&gt;=2023, "New",IF(YEAR(Table1[[#This Row],[customer_since]])&gt;=2021, "Medium", "Long term"))</f>
        <v>New</v>
      </c>
      <c r="P2213">
        <v>49</v>
      </c>
      <c r="Q2213" t="str">
        <f t="shared" si="138"/>
        <v>Medium</v>
      </c>
      <c r="R2213">
        <v>0.46</v>
      </c>
      <c r="S2213" t="str">
        <f t="shared" si="139"/>
        <v>Medium</v>
      </c>
    </row>
    <row r="2214" spans="1:19" x14ac:dyDescent="0.35">
      <c r="A2214" t="s">
        <v>3691</v>
      </c>
      <c r="B2214">
        <v>38</v>
      </c>
      <c r="C2214" t="str">
        <f t="shared" si="136"/>
        <v>36-45</v>
      </c>
      <c r="D2214" t="s">
        <v>21</v>
      </c>
      <c r="E2214" t="s">
        <v>22</v>
      </c>
      <c r="F2214">
        <v>181.76</v>
      </c>
      <c r="G2214">
        <v>12</v>
      </c>
      <c r="H2214">
        <f>Table1[[#This Row],[total_orders]]*Table1[[#This Row],[avg_order_value]]</f>
        <v>2181.12</v>
      </c>
      <c r="I2214">
        <v>147</v>
      </c>
      <c r="J2214">
        <v>0</v>
      </c>
      <c r="K2214" t="s">
        <v>40</v>
      </c>
      <c r="L2214">
        <v>7.1</v>
      </c>
      <c r="M2214" t="str">
        <f t="shared" si="137"/>
        <v>Low</v>
      </c>
      <c r="N2214" s="1">
        <v>45070</v>
      </c>
      <c r="O2214" s="1" t="str">
        <f>IF(YEAR(Table1[[#This Row],[customer_since]])&gt;=2023, "New",IF(YEAR(Table1[[#This Row],[customer_since]])&gt;=2021, "Medium", "Long term"))</f>
        <v>New</v>
      </c>
      <c r="P2214">
        <v>22</v>
      </c>
      <c r="Q2214" t="str">
        <f t="shared" si="138"/>
        <v>Low</v>
      </c>
      <c r="R2214">
        <v>0.19</v>
      </c>
      <c r="S2214" t="str">
        <f t="shared" si="139"/>
        <v>Low</v>
      </c>
    </row>
    <row r="2215" spans="1:19" x14ac:dyDescent="0.35">
      <c r="A2215" t="s">
        <v>3613</v>
      </c>
      <c r="B2215">
        <v>78</v>
      </c>
      <c r="C2215" t="str">
        <f t="shared" si="136"/>
        <v>66-69</v>
      </c>
      <c r="D2215" t="s">
        <v>21</v>
      </c>
      <c r="E2215" t="s">
        <v>22</v>
      </c>
      <c r="F2215">
        <v>405.53</v>
      </c>
      <c r="G2215">
        <v>17</v>
      </c>
      <c r="H2215">
        <f>Table1[[#This Row],[total_orders]]*Table1[[#This Row],[avg_order_value]]</f>
        <v>6894.0099999999993</v>
      </c>
      <c r="I2215">
        <v>354</v>
      </c>
      <c r="J2215">
        <v>0</v>
      </c>
      <c r="K2215" t="s">
        <v>19</v>
      </c>
      <c r="L2215">
        <v>50.5</v>
      </c>
      <c r="M2215" t="str">
        <f t="shared" si="137"/>
        <v>High</v>
      </c>
      <c r="N2215" s="1">
        <v>44510</v>
      </c>
      <c r="O2215" s="1" t="str">
        <f>IF(YEAR(Table1[[#This Row],[customer_since]])&gt;=2023, "New",IF(YEAR(Table1[[#This Row],[customer_since]])&gt;=2021, "Medium", "Long term"))</f>
        <v>Medium</v>
      </c>
      <c r="P2215">
        <v>97</v>
      </c>
      <c r="Q2215" t="str">
        <f t="shared" si="138"/>
        <v>High</v>
      </c>
      <c r="R2215">
        <v>0.19</v>
      </c>
      <c r="S2215" t="str">
        <f t="shared" si="139"/>
        <v>Low</v>
      </c>
    </row>
    <row r="2216" spans="1:19" x14ac:dyDescent="0.35">
      <c r="A2216" t="s">
        <v>1916</v>
      </c>
      <c r="B2216">
        <v>37</v>
      </c>
      <c r="C2216" t="str">
        <f t="shared" si="136"/>
        <v>36-45</v>
      </c>
      <c r="D2216" t="s">
        <v>25</v>
      </c>
      <c r="E2216" t="s">
        <v>28</v>
      </c>
      <c r="F2216">
        <v>327.27999999999997</v>
      </c>
      <c r="G2216">
        <v>10</v>
      </c>
      <c r="H2216">
        <f>Table1[[#This Row],[total_orders]]*Table1[[#This Row],[avg_order_value]]</f>
        <v>3272.7999999999997</v>
      </c>
      <c r="I2216">
        <v>347</v>
      </c>
      <c r="J2216">
        <v>0</v>
      </c>
      <c r="K2216" t="s">
        <v>40</v>
      </c>
      <c r="L2216">
        <v>44.5</v>
      </c>
      <c r="M2216" t="str">
        <f t="shared" si="137"/>
        <v>Medium</v>
      </c>
      <c r="N2216" s="1">
        <v>44363</v>
      </c>
      <c r="O2216" s="1" t="str">
        <f>IF(YEAR(Table1[[#This Row],[customer_since]])&gt;=2023, "New",IF(YEAR(Table1[[#This Row],[customer_since]])&gt;=2021, "Medium", "Long term"))</f>
        <v>Medium</v>
      </c>
      <c r="P2216">
        <v>71</v>
      </c>
      <c r="Q2216" t="str">
        <f t="shared" si="138"/>
        <v>High</v>
      </c>
      <c r="R2216">
        <v>0.3</v>
      </c>
      <c r="S2216" t="str">
        <f t="shared" si="139"/>
        <v>Medium</v>
      </c>
    </row>
    <row r="2217" spans="1:19" x14ac:dyDescent="0.35">
      <c r="A2217" t="s">
        <v>1916</v>
      </c>
      <c r="B2217">
        <v>47</v>
      </c>
      <c r="C2217" t="str">
        <f t="shared" si="136"/>
        <v>46-55</v>
      </c>
      <c r="D2217" t="s">
        <v>21</v>
      </c>
      <c r="E2217" t="s">
        <v>15</v>
      </c>
      <c r="F2217">
        <v>344.41</v>
      </c>
      <c r="G2217">
        <v>7</v>
      </c>
      <c r="H2217">
        <f>Table1[[#This Row],[total_orders]]*Table1[[#This Row],[avg_order_value]]</f>
        <v>2410.8700000000003</v>
      </c>
      <c r="I2217">
        <v>170</v>
      </c>
      <c r="J2217">
        <v>0</v>
      </c>
      <c r="K2217" t="s">
        <v>23</v>
      </c>
      <c r="L2217">
        <v>59.6</v>
      </c>
      <c r="M2217" t="str">
        <f t="shared" si="137"/>
        <v>High</v>
      </c>
      <c r="N2217" s="1">
        <v>44120</v>
      </c>
      <c r="O2217" s="1" t="str">
        <f>IF(YEAR(Table1[[#This Row],[customer_since]])&gt;=2023, "New",IF(YEAR(Table1[[#This Row],[customer_since]])&gt;=2021, "Medium", "Long term"))</f>
        <v>Long term</v>
      </c>
      <c r="P2217">
        <v>41</v>
      </c>
      <c r="Q2217" t="str">
        <f t="shared" si="138"/>
        <v>Medium</v>
      </c>
      <c r="R2217">
        <v>0.14000000000000001</v>
      </c>
      <c r="S2217" t="str">
        <f t="shared" si="139"/>
        <v>Low</v>
      </c>
    </row>
    <row r="2218" spans="1:19" x14ac:dyDescent="0.35">
      <c r="A2218" t="s">
        <v>3325</v>
      </c>
      <c r="B2218">
        <v>60</v>
      </c>
      <c r="C2218" t="str">
        <f t="shared" si="136"/>
        <v>55-65</v>
      </c>
      <c r="D2218" t="s">
        <v>21</v>
      </c>
      <c r="E2218" t="s">
        <v>22</v>
      </c>
      <c r="F2218">
        <v>126.03</v>
      </c>
      <c r="G2218">
        <v>14</v>
      </c>
      <c r="H2218">
        <f>Table1[[#This Row],[total_orders]]*Table1[[#This Row],[avg_order_value]]</f>
        <v>1764.42</v>
      </c>
      <c r="I2218">
        <v>190</v>
      </c>
      <c r="J2218">
        <v>0</v>
      </c>
      <c r="K2218" t="s">
        <v>16</v>
      </c>
      <c r="L2218">
        <v>89.3</v>
      </c>
      <c r="M2218" t="str">
        <f t="shared" si="137"/>
        <v>High</v>
      </c>
      <c r="N2218" s="1">
        <v>45741</v>
      </c>
      <c r="O2218" s="1" t="str">
        <f>IF(YEAR(Table1[[#This Row],[customer_since]])&gt;=2023, "New",IF(YEAR(Table1[[#This Row],[customer_since]])&gt;=2021, "Medium", "Long term"))</f>
        <v>New</v>
      </c>
      <c r="P2218">
        <v>21</v>
      </c>
      <c r="Q2218" t="str">
        <f t="shared" si="138"/>
        <v>Low</v>
      </c>
      <c r="R2218">
        <v>0.34</v>
      </c>
      <c r="S2218" t="str">
        <f t="shared" si="139"/>
        <v>Medium</v>
      </c>
    </row>
    <row r="2219" spans="1:19" x14ac:dyDescent="0.35">
      <c r="A2219" t="s">
        <v>3396</v>
      </c>
      <c r="B2219">
        <v>59</v>
      </c>
      <c r="C2219" t="str">
        <f t="shared" si="136"/>
        <v>55-65</v>
      </c>
      <c r="D2219" t="s">
        <v>21</v>
      </c>
      <c r="E2219" t="s">
        <v>18</v>
      </c>
      <c r="F2219">
        <v>61.74</v>
      </c>
      <c r="G2219">
        <v>10</v>
      </c>
      <c r="H2219">
        <f>Table1[[#This Row],[total_orders]]*Table1[[#This Row],[avg_order_value]]</f>
        <v>617.4</v>
      </c>
      <c r="I2219">
        <v>213</v>
      </c>
      <c r="J2219">
        <v>0</v>
      </c>
      <c r="K2219" t="s">
        <v>19</v>
      </c>
      <c r="L2219">
        <v>46.5</v>
      </c>
      <c r="M2219" t="str">
        <f t="shared" si="137"/>
        <v>Medium</v>
      </c>
      <c r="N2219" s="1">
        <v>45364</v>
      </c>
      <c r="O2219" s="1" t="str">
        <f>IF(YEAR(Table1[[#This Row],[customer_since]])&gt;=2023, "New",IF(YEAR(Table1[[#This Row],[customer_since]])&gt;=2021, "Medium", "Long term"))</f>
        <v>New</v>
      </c>
      <c r="P2219">
        <v>93</v>
      </c>
      <c r="Q2219" t="str">
        <f t="shared" si="138"/>
        <v>High</v>
      </c>
      <c r="R2219">
        <v>0.25</v>
      </c>
      <c r="S2219" t="str">
        <f t="shared" si="139"/>
        <v>Medium</v>
      </c>
    </row>
    <row r="2220" spans="1:19" x14ac:dyDescent="0.35">
      <c r="A2220" t="s">
        <v>2421</v>
      </c>
      <c r="B2220">
        <v>67</v>
      </c>
      <c r="C2220" t="str">
        <f t="shared" si="136"/>
        <v>66-69</v>
      </c>
      <c r="D2220" t="s">
        <v>21</v>
      </c>
      <c r="E2220" t="s">
        <v>44</v>
      </c>
      <c r="F2220">
        <v>58.3</v>
      </c>
      <c r="G2220">
        <v>11</v>
      </c>
      <c r="H2220">
        <f>Table1[[#This Row],[total_orders]]*Table1[[#This Row],[avg_order_value]]</f>
        <v>641.29999999999995</v>
      </c>
      <c r="I2220">
        <v>24</v>
      </c>
      <c r="J2220">
        <v>0</v>
      </c>
      <c r="K2220" t="s">
        <v>40</v>
      </c>
      <c r="L2220">
        <v>81.900000000000006</v>
      </c>
      <c r="M2220" t="str">
        <f t="shared" si="137"/>
        <v>High</v>
      </c>
      <c r="N2220" s="1">
        <v>44013</v>
      </c>
      <c r="O2220" s="1" t="str">
        <f>IF(YEAR(Table1[[#This Row],[customer_since]])&gt;=2023, "New",IF(YEAR(Table1[[#This Row],[customer_since]])&gt;=2021, "Medium", "Long term"))</f>
        <v>Long term</v>
      </c>
      <c r="P2220">
        <v>34</v>
      </c>
      <c r="Q2220" t="str">
        <f t="shared" si="138"/>
        <v>Medium</v>
      </c>
      <c r="R2220">
        <v>0.14000000000000001</v>
      </c>
      <c r="S2220" t="str">
        <f t="shared" si="139"/>
        <v>Low</v>
      </c>
    </row>
    <row r="2221" spans="1:19" x14ac:dyDescent="0.35">
      <c r="A2221" t="s">
        <v>3581</v>
      </c>
      <c r="B2221">
        <v>78</v>
      </c>
      <c r="C2221" t="str">
        <f t="shared" si="136"/>
        <v>66-69</v>
      </c>
      <c r="D2221" t="s">
        <v>21</v>
      </c>
      <c r="E2221" t="s">
        <v>28</v>
      </c>
      <c r="F2221">
        <v>52.65</v>
      </c>
      <c r="G2221">
        <v>9</v>
      </c>
      <c r="H2221">
        <f>Table1[[#This Row],[total_orders]]*Table1[[#This Row],[avg_order_value]]</f>
        <v>473.84999999999997</v>
      </c>
      <c r="I2221">
        <v>57</v>
      </c>
      <c r="J2221">
        <v>0</v>
      </c>
      <c r="K2221" t="s">
        <v>29</v>
      </c>
      <c r="L2221">
        <v>68.8</v>
      </c>
      <c r="M2221" t="str">
        <f t="shared" si="137"/>
        <v>High</v>
      </c>
      <c r="N2221" s="1">
        <v>44177</v>
      </c>
      <c r="O2221" s="1" t="str">
        <f>IF(YEAR(Table1[[#This Row],[customer_since]])&gt;=2023, "New",IF(YEAR(Table1[[#This Row],[customer_since]])&gt;=2021, "Medium", "Long term"))</f>
        <v>Long term</v>
      </c>
      <c r="P2221">
        <v>21</v>
      </c>
      <c r="Q2221" t="str">
        <f t="shared" si="138"/>
        <v>Low</v>
      </c>
      <c r="R2221">
        <v>0.28000000000000003</v>
      </c>
      <c r="S2221" t="str">
        <f t="shared" si="139"/>
        <v>Medium</v>
      </c>
    </row>
    <row r="2222" spans="1:19" x14ac:dyDescent="0.35">
      <c r="A2222" t="s">
        <v>1881</v>
      </c>
      <c r="B2222">
        <v>45</v>
      </c>
      <c r="C2222" t="str">
        <f t="shared" si="136"/>
        <v>36-45</v>
      </c>
      <c r="D2222" t="s">
        <v>14</v>
      </c>
      <c r="E2222" t="s">
        <v>26</v>
      </c>
      <c r="F2222">
        <v>38.17</v>
      </c>
      <c r="G2222">
        <v>6</v>
      </c>
      <c r="H2222">
        <f>Table1[[#This Row],[total_orders]]*Table1[[#This Row],[avg_order_value]]</f>
        <v>229.02</v>
      </c>
      <c r="I2222">
        <v>281</v>
      </c>
      <c r="J2222">
        <v>0</v>
      </c>
      <c r="K2222" t="s">
        <v>19</v>
      </c>
      <c r="L2222">
        <v>28.3</v>
      </c>
      <c r="M2222" t="str">
        <f t="shared" si="137"/>
        <v>Medium</v>
      </c>
      <c r="N2222" s="1">
        <v>45682</v>
      </c>
      <c r="O2222" s="1" t="str">
        <f>IF(YEAR(Table1[[#This Row],[customer_since]])&gt;=2023, "New",IF(YEAR(Table1[[#This Row],[customer_since]])&gt;=2021, "Medium", "Long term"))</f>
        <v>New</v>
      </c>
      <c r="P2222">
        <v>61</v>
      </c>
      <c r="Q2222" t="str">
        <f t="shared" si="138"/>
        <v>Medium</v>
      </c>
      <c r="R2222">
        <v>0.1</v>
      </c>
      <c r="S2222" t="str">
        <f t="shared" si="139"/>
        <v>Low</v>
      </c>
    </row>
    <row r="2223" spans="1:19" x14ac:dyDescent="0.35">
      <c r="A2223" t="s">
        <v>3215</v>
      </c>
      <c r="B2223">
        <v>18</v>
      </c>
      <c r="C2223" t="str">
        <f t="shared" si="136"/>
        <v>18-25</v>
      </c>
      <c r="D2223" t="s">
        <v>14</v>
      </c>
      <c r="E2223" t="s">
        <v>52</v>
      </c>
      <c r="F2223">
        <v>113.89</v>
      </c>
      <c r="G2223">
        <v>12</v>
      </c>
      <c r="H2223">
        <f>Table1[[#This Row],[total_orders]]*Table1[[#This Row],[avg_order_value]]</f>
        <v>1366.68</v>
      </c>
      <c r="I2223">
        <v>121</v>
      </c>
      <c r="J2223">
        <v>0</v>
      </c>
      <c r="K2223" t="s">
        <v>40</v>
      </c>
      <c r="L2223">
        <v>36.4</v>
      </c>
      <c r="M2223" t="str">
        <f t="shared" si="137"/>
        <v>Medium</v>
      </c>
      <c r="N2223" s="1">
        <v>44138</v>
      </c>
      <c r="O2223" s="1" t="str">
        <f>IF(YEAR(Table1[[#This Row],[customer_since]])&gt;=2023, "New",IF(YEAR(Table1[[#This Row],[customer_since]])&gt;=2021, "Medium", "Long term"))</f>
        <v>Long term</v>
      </c>
      <c r="P2223">
        <v>42</v>
      </c>
      <c r="Q2223" t="str">
        <f t="shared" si="138"/>
        <v>Medium</v>
      </c>
      <c r="R2223">
        <v>0.08</v>
      </c>
      <c r="S2223" t="str">
        <f t="shared" si="139"/>
        <v>Low</v>
      </c>
    </row>
    <row r="2224" spans="1:19" x14ac:dyDescent="0.35">
      <c r="A2224" t="s">
        <v>3456</v>
      </c>
      <c r="B2224">
        <v>25</v>
      </c>
      <c r="C2224" t="str">
        <f t="shared" si="136"/>
        <v>18-25</v>
      </c>
      <c r="D2224" t="s">
        <v>21</v>
      </c>
      <c r="E2224" t="s">
        <v>35</v>
      </c>
      <c r="F2224">
        <v>55.28</v>
      </c>
      <c r="G2224">
        <v>10</v>
      </c>
      <c r="H2224">
        <f>Table1[[#This Row],[total_orders]]*Table1[[#This Row],[avg_order_value]]</f>
        <v>552.79999999999995</v>
      </c>
      <c r="I2224">
        <v>359</v>
      </c>
      <c r="J2224">
        <v>0</v>
      </c>
      <c r="K2224" t="s">
        <v>40</v>
      </c>
      <c r="L2224">
        <v>89.6</v>
      </c>
      <c r="M2224" t="str">
        <f t="shared" si="137"/>
        <v>High</v>
      </c>
      <c r="N2224" s="1">
        <v>44547</v>
      </c>
      <c r="O2224" s="1" t="str">
        <f>IF(YEAR(Table1[[#This Row],[customer_since]])&gt;=2023, "New",IF(YEAR(Table1[[#This Row],[customer_since]])&gt;=2021, "Medium", "Long term"))</f>
        <v>Medium</v>
      </c>
      <c r="P2224">
        <v>21</v>
      </c>
      <c r="Q2224" t="str">
        <f t="shared" si="138"/>
        <v>Low</v>
      </c>
      <c r="R2224">
        <v>0.32</v>
      </c>
      <c r="S2224" t="str">
        <f t="shared" si="139"/>
        <v>Medium</v>
      </c>
    </row>
    <row r="2225" spans="1:19" x14ac:dyDescent="0.35">
      <c r="A2225" t="s">
        <v>2028</v>
      </c>
      <c r="B2225">
        <v>50</v>
      </c>
      <c r="C2225" t="str">
        <f t="shared" si="136"/>
        <v>46-55</v>
      </c>
      <c r="D2225" t="s">
        <v>14</v>
      </c>
      <c r="E2225" t="s">
        <v>50</v>
      </c>
      <c r="F2225">
        <v>138.38999999999999</v>
      </c>
      <c r="G2225">
        <v>10</v>
      </c>
      <c r="H2225">
        <f>Table1[[#This Row],[total_orders]]*Table1[[#This Row],[avg_order_value]]</f>
        <v>1383.8999999999999</v>
      </c>
      <c r="I2225">
        <v>53</v>
      </c>
      <c r="J2225">
        <v>0</v>
      </c>
      <c r="K2225" t="s">
        <v>19</v>
      </c>
      <c r="L2225">
        <v>43.6</v>
      </c>
      <c r="M2225" t="str">
        <f t="shared" si="137"/>
        <v>Medium</v>
      </c>
      <c r="N2225" s="1">
        <v>44770</v>
      </c>
      <c r="O2225" s="1" t="str">
        <f>IF(YEAR(Table1[[#This Row],[customer_since]])&gt;=2023, "New",IF(YEAR(Table1[[#This Row],[customer_since]])&gt;=2021, "Medium", "Long term"))</f>
        <v>Medium</v>
      </c>
      <c r="P2225">
        <v>10</v>
      </c>
      <c r="Q2225" t="str">
        <f t="shared" si="138"/>
        <v>Low</v>
      </c>
      <c r="R2225">
        <v>0.27</v>
      </c>
      <c r="S2225" t="str">
        <f t="shared" si="139"/>
        <v>Medium</v>
      </c>
    </row>
    <row r="2226" spans="1:19" x14ac:dyDescent="0.35">
      <c r="A2226" t="s">
        <v>2028</v>
      </c>
      <c r="B2226">
        <v>78</v>
      </c>
      <c r="C2226" t="str">
        <f t="shared" si="136"/>
        <v>66-69</v>
      </c>
      <c r="D2226" t="s">
        <v>14</v>
      </c>
      <c r="E2226" t="s">
        <v>50</v>
      </c>
      <c r="F2226">
        <v>124.07</v>
      </c>
      <c r="G2226">
        <v>8</v>
      </c>
      <c r="H2226">
        <f>Table1[[#This Row],[total_orders]]*Table1[[#This Row],[avg_order_value]]</f>
        <v>992.56</v>
      </c>
      <c r="I2226">
        <v>6</v>
      </c>
      <c r="J2226">
        <v>0</v>
      </c>
      <c r="K2226" t="s">
        <v>23</v>
      </c>
      <c r="L2226">
        <v>9.1</v>
      </c>
      <c r="M2226" t="str">
        <f t="shared" si="137"/>
        <v>Low</v>
      </c>
      <c r="N2226" s="1">
        <v>45637</v>
      </c>
      <c r="O2226" s="1" t="str">
        <f>IF(YEAR(Table1[[#This Row],[customer_since]])&gt;=2023, "New",IF(YEAR(Table1[[#This Row],[customer_since]])&gt;=2021, "Medium", "Long term"))</f>
        <v>New</v>
      </c>
      <c r="P2226">
        <v>79</v>
      </c>
      <c r="Q2226" t="str">
        <f t="shared" si="138"/>
        <v>High</v>
      </c>
      <c r="R2226">
        <v>0.26</v>
      </c>
      <c r="S2226" t="str">
        <f t="shared" si="139"/>
        <v>Medium</v>
      </c>
    </row>
    <row r="2227" spans="1:19" x14ac:dyDescent="0.35">
      <c r="A2227" t="s">
        <v>2028</v>
      </c>
      <c r="B2227">
        <v>59</v>
      </c>
      <c r="C2227" t="str">
        <f t="shared" si="136"/>
        <v>55-65</v>
      </c>
      <c r="D2227" t="s">
        <v>25</v>
      </c>
      <c r="E2227" t="s">
        <v>50</v>
      </c>
      <c r="F2227">
        <v>33.369999999999997</v>
      </c>
      <c r="G2227">
        <v>11</v>
      </c>
      <c r="H2227">
        <f>Table1[[#This Row],[total_orders]]*Table1[[#This Row],[avg_order_value]]</f>
        <v>367.07</v>
      </c>
      <c r="I2227">
        <v>266</v>
      </c>
      <c r="J2227">
        <v>0</v>
      </c>
      <c r="K2227" t="s">
        <v>19</v>
      </c>
      <c r="L2227">
        <v>98.3</v>
      </c>
      <c r="M2227" t="str">
        <f t="shared" si="137"/>
        <v>High</v>
      </c>
      <c r="N2227" s="1">
        <v>45413</v>
      </c>
      <c r="O2227" s="1" t="str">
        <f>IF(YEAR(Table1[[#This Row],[customer_since]])&gt;=2023, "New",IF(YEAR(Table1[[#This Row],[customer_since]])&gt;=2021, "Medium", "Long term"))</f>
        <v>New</v>
      </c>
      <c r="P2227">
        <v>39</v>
      </c>
      <c r="Q2227" t="str">
        <f t="shared" si="138"/>
        <v>Medium</v>
      </c>
      <c r="R2227">
        <v>0.45</v>
      </c>
      <c r="S2227" t="str">
        <f t="shared" si="139"/>
        <v>Medium</v>
      </c>
    </row>
    <row r="2228" spans="1:19" x14ac:dyDescent="0.35">
      <c r="A2228" t="s">
        <v>1225</v>
      </c>
      <c r="B2228">
        <v>66</v>
      </c>
      <c r="C2228" t="str">
        <f t="shared" si="136"/>
        <v>66-69</v>
      </c>
      <c r="D2228" t="s">
        <v>21</v>
      </c>
      <c r="E2228" t="s">
        <v>28</v>
      </c>
      <c r="F2228">
        <v>147.07</v>
      </c>
      <c r="G2228">
        <v>10</v>
      </c>
      <c r="H2228">
        <f>Table1[[#This Row],[total_orders]]*Table1[[#This Row],[avg_order_value]]</f>
        <v>1470.6999999999998</v>
      </c>
      <c r="I2228">
        <v>347</v>
      </c>
      <c r="J2228">
        <v>0</v>
      </c>
      <c r="K2228" t="s">
        <v>29</v>
      </c>
      <c r="L2228">
        <v>4.0999999999999996</v>
      </c>
      <c r="M2228" t="str">
        <f t="shared" si="137"/>
        <v>Low</v>
      </c>
      <c r="N2228" s="1">
        <v>44922</v>
      </c>
      <c r="O2228" s="1" t="str">
        <f>IF(YEAR(Table1[[#This Row],[customer_since]])&gt;=2023, "New",IF(YEAR(Table1[[#This Row],[customer_since]])&gt;=2021, "Medium", "Long term"))</f>
        <v>Medium</v>
      </c>
      <c r="P2228">
        <v>23</v>
      </c>
      <c r="Q2228" t="str">
        <f t="shared" si="138"/>
        <v>Low</v>
      </c>
      <c r="R2228">
        <v>0.24</v>
      </c>
      <c r="S2228" t="str">
        <f t="shared" si="139"/>
        <v>Medium</v>
      </c>
    </row>
    <row r="2229" spans="1:19" x14ac:dyDescent="0.35">
      <c r="A2229" t="s">
        <v>453</v>
      </c>
      <c r="B2229">
        <v>75</v>
      </c>
      <c r="C2229" t="str">
        <f t="shared" si="136"/>
        <v>66-69</v>
      </c>
      <c r="D2229" t="s">
        <v>14</v>
      </c>
      <c r="E2229" t="s">
        <v>35</v>
      </c>
      <c r="F2229">
        <v>167.14</v>
      </c>
      <c r="G2229">
        <v>14</v>
      </c>
      <c r="H2229">
        <f>Table1[[#This Row],[total_orders]]*Table1[[#This Row],[avg_order_value]]</f>
        <v>2339.96</v>
      </c>
      <c r="I2229">
        <v>223</v>
      </c>
      <c r="J2229">
        <v>0</v>
      </c>
      <c r="K2229" t="s">
        <v>16</v>
      </c>
      <c r="L2229">
        <v>65.3</v>
      </c>
      <c r="M2229" t="str">
        <f t="shared" si="137"/>
        <v>High</v>
      </c>
      <c r="N2229" s="1">
        <v>44041</v>
      </c>
      <c r="O2229" s="1" t="str">
        <f>IF(YEAR(Table1[[#This Row],[customer_since]])&gt;=2023, "New",IF(YEAR(Table1[[#This Row],[customer_since]])&gt;=2021, "Medium", "Long term"))</f>
        <v>Long term</v>
      </c>
      <c r="P2229">
        <v>82</v>
      </c>
      <c r="Q2229" t="str">
        <f t="shared" si="138"/>
        <v>High</v>
      </c>
      <c r="R2229">
        <v>0.41</v>
      </c>
      <c r="S2229" t="str">
        <f t="shared" si="139"/>
        <v>Medium</v>
      </c>
    </row>
    <row r="2230" spans="1:19" x14ac:dyDescent="0.35">
      <c r="A2230" t="s">
        <v>2496</v>
      </c>
      <c r="B2230">
        <v>38</v>
      </c>
      <c r="C2230" t="str">
        <f t="shared" si="136"/>
        <v>36-45</v>
      </c>
      <c r="D2230" t="s">
        <v>21</v>
      </c>
      <c r="E2230" t="s">
        <v>15</v>
      </c>
      <c r="F2230">
        <v>99.06</v>
      </c>
      <c r="G2230">
        <v>13</v>
      </c>
      <c r="H2230">
        <f>Table1[[#This Row],[total_orders]]*Table1[[#This Row],[avg_order_value]]</f>
        <v>1287.78</v>
      </c>
      <c r="I2230">
        <v>34</v>
      </c>
      <c r="J2230">
        <v>0</v>
      </c>
      <c r="K2230" t="s">
        <v>23</v>
      </c>
      <c r="L2230">
        <v>77.400000000000006</v>
      </c>
      <c r="M2230" t="str">
        <f t="shared" si="137"/>
        <v>High</v>
      </c>
      <c r="N2230" s="1">
        <v>45211</v>
      </c>
      <c r="O2230" s="1" t="str">
        <f>IF(YEAR(Table1[[#This Row],[customer_since]])&gt;=2023, "New",IF(YEAR(Table1[[#This Row],[customer_since]])&gt;=2021, "Medium", "Long term"))</f>
        <v>New</v>
      </c>
      <c r="P2230">
        <v>56</v>
      </c>
      <c r="Q2230" t="str">
        <f t="shared" si="138"/>
        <v>Medium</v>
      </c>
      <c r="R2230">
        <v>0.19</v>
      </c>
      <c r="S2230" t="str">
        <f t="shared" si="139"/>
        <v>Low</v>
      </c>
    </row>
    <row r="2231" spans="1:19" x14ac:dyDescent="0.35">
      <c r="A2231" t="s">
        <v>3532</v>
      </c>
      <c r="B2231">
        <v>52</v>
      </c>
      <c r="C2231" t="str">
        <f t="shared" si="136"/>
        <v>46-55</v>
      </c>
      <c r="D2231" t="s">
        <v>14</v>
      </c>
      <c r="E2231" t="s">
        <v>52</v>
      </c>
      <c r="F2231">
        <v>130.44</v>
      </c>
      <c r="G2231">
        <v>12</v>
      </c>
      <c r="H2231">
        <f>Table1[[#This Row],[total_orders]]*Table1[[#This Row],[avg_order_value]]</f>
        <v>1565.28</v>
      </c>
      <c r="I2231">
        <v>203</v>
      </c>
      <c r="J2231">
        <v>0</v>
      </c>
      <c r="K2231" t="s">
        <v>40</v>
      </c>
      <c r="L2231">
        <v>26.1</v>
      </c>
      <c r="M2231" t="str">
        <f t="shared" si="137"/>
        <v>Medium</v>
      </c>
      <c r="N2231" s="1">
        <v>44625</v>
      </c>
      <c r="O2231" s="1" t="str">
        <f>IF(YEAR(Table1[[#This Row],[customer_since]])&gt;=2023, "New",IF(YEAR(Table1[[#This Row],[customer_since]])&gt;=2021, "Medium", "Long term"))</f>
        <v>Medium</v>
      </c>
      <c r="P2231">
        <v>43</v>
      </c>
      <c r="Q2231" t="str">
        <f t="shared" si="138"/>
        <v>Medium</v>
      </c>
      <c r="R2231">
        <v>0.57999999999999996</v>
      </c>
      <c r="S2231" t="str">
        <f t="shared" si="139"/>
        <v>High</v>
      </c>
    </row>
    <row r="2232" spans="1:19" x14ac:dyDescent="0.35">
      <c r="A2232" t="s">
        <v>3535</v>
      </c>
      <c r="B2232">
        <v>78</v>
      </c>
      <c r="C2232" t="str">
        <f t="shared" si="136"/>
        <v>66-69</v>
      </c>
      <c r="D2232" t="s">
        <v>21</v>
      </c>
      <c r="E2232" t="s">
        <v>52</v>
      </c>
      <c r="F2232">
        <v>44.42</v>
      </c>
      <c r="G2232">
        <v>7</v>
      </c>
      <c r="H2232">
        <f>Table1[[#This Row],[total_orders]]*Table1[[#This Row],[avg_order_value]]</f>
        <v>310.94</v>
      </c>
      <c r="I2232">
        <v>191</v>
      </c>
      <c r="J2232">
        <v>0</v>
      </c>
      <c r="K2232" t="s">
        <v>29</v>
      </c>
      <c r="L2232">
        <v>60.6</v>
      </c>
      <c r="M2232" t="str">
        <f t="shared" si="137"/>
        <v>High</v>
      </c>
      <c r="N2232" s="1">
        <v>45444</v>
      </c>
      <c r="O2232" s="1" t="str">
        <f>IF(YEAR(Table1[[#This Row],[customer_since]])&gt;=2023, "New",IF(YEAR(Table1[[#This Row],[customer_since]])&gt;=2021, "Medium", "Long term"))</f>
        <v>New</v>
      </c>
      <c r="P2232">
        <v>63</v>
      </c>
      <c r="Q2232" t="str">
        <f t="shared" si="138"/>
        <v>Medium</v>
      </c>
      <c r="R2232">
        <v>0.14000000000000001</v>
      </c>
      <c r="S2232" t="str">
        <f t="shared" si="139"/>
        <v>Low</v>
      </c>
    </row>
    <row r="2233" spans="1:19" x14ac:dyDescent="0.35">
      <c r="A2233" t="s">
        <v>3449</v>
      </c>
      <c r="B2233">
        <v>23</v>
      </c>
      <c r="C2233" t="str">
        <f t="shared" si="136"/>
        <v>18-25</v>
      </c>
      <c r="D2233" t="s">
        <v>21</v>
      </c>
      <c r="E2233" t="s">
        <v>37</v>
      </c>
      <c r="F2233">
        <v>198.19</v>
      </c>
      <c r="G2233">
        <v>14</v>
      </c>
      <c r="H2233">
        <f>Table1[[#This Row],[total_orders]]*Table1[[#This Row],[avg_order_value]]</f>
        <v>2774.66</v>
      </c>
      <c r="I2233">
        <v>341</v>
      </c>
      <c r="J2233">
        <v>0</v>
      </c>
      <c r="K2233" t="s">
        <v>23</v>
      </c>
      <c r="L2233">
        <v>97.8</v>
      </c>
      <c r="M2233" t="str">
        <f t="shared" si="137"/>
        <v>High</v>
      </c>
      <c r="N2233" s="1">
        <v>44595</v>
      </c>
      <c r="O2233" s="1" t="str">
        <f>IF(YEAR(Table1[[#This Row],[customer_since]])&gt;=2023, "New",IF(YEAR(Table1[[#This Row],[customer_since]])&gt;=2021, "Medium", "Long term"))</f>
        <v>Medium</v>
      </c>
      <c r="P2233">
        <v>41</v>
      </c>
      <c r="Q2233" t="str">
        <f t="shared" si="138"/>
        <v>Medium</v>
      </c>
      <c r="R2233">
        <v>0.17</v>
      </c>
      <c r="S2233" t="str">
        <f t="shared" si="139"/>
        <v>Low</v>
      </c>
    </row>
    <row r="2234" spans="1:19" x14ac:dyDescent="0.35">
      <c r="A2234" t="s">
        <v>1830</v>
      </c>
      <c r="B2234">
        <v>63</v>
      </c>
      <c r="C2234" t="str">
        <f t="shared" si="136"/>
        <v>55-65</v>
      </c>
      <c r="D2234" t="s">
        <v>21</v>
      </c>
      <c r="E2234" t="s">
        <v>18</v>
      </c>
      <c r="F2234">
        <v>166.76</v>
      </c>
      <c r="G2234">
        <v>13</v>
      </c>
      <c r="H2234">
        <f>Table1[[#This Row],[total_orders]]*Table1[[#This Row],[avg_order_value]]</f>
        <v>2167.88</v>
      </c>
      <c r="I2234">
        <v>230</v>
      </c>
      <c r="J2234">
        <v>0</v>
      </c>
      <c r="K2234" t="s">
        <v>19</v>
      </c>
      <c r="L2234">
        <v>51.6</v>
      </c>
      <c r="M2234" t="str">
        <f t="shared" si="137"/>
        <v>High</v>
      </c>
      <c r="N2234" s="1">
        <v>44716</v>
      </c>
      <c r="O2234" s="1" t="str">
        <f>IF(YEAR(Table1[[#This Row],[customer_since]])&gt;=2023, "New",IF(YEAR(Table1[[#This Row],[customer_since]])&gt;=2021, "Medium", "Long term"))</f>
        <v>Medium</v>
      </c>
      <c r="P2234">
        <v>15</v>
      </c>
      <c r="Q2234" t="str">
        <f t="shared" si="138"/>
        <v>Low</v>
      </c>
      <c r="R2234">
        <v>0.35</v>
      </c>
      <c r="S2234" t="str">
        <f t="shared" si="139"/>
        <v>Medium</v>
      </c>
    </row>
    <row r="2235" spans="1:19" x14ac:dyDescent="0.35">
      <c r="A2235" t="s">
        <v>1830</v>
      </c>
      <c r="B2235">
        <v>19</v>
      </c>
      <c r="C2235" t="str">
        <f t="shared" si="136"/>
        <v>18-25</v>
      </c>
      <c r="D2235" t="s">
        <v>21</v>
      </c>
      <c r="E2235" t="s">
        <v>52</v>
      </c>
      <c r="F2235">
        <v>86</v>
      </c>
      <c r="G2235">
        <v>19</v>
      </c>
      <c r="H2235">
        <f>Table1[[#This Row],[total_orders]]*Table1[[#This Row],[avg_order_value]]</f>
        <v>1634</v>
      </c>
      <c r="I2235">
        <v>269</v>
      </c>
      <c r="J2235">
        <v>0</v>
      </c>
      <c r="K2235" t="s">
        <v>40</v>
      </c>
      <c r="L2235">
        <v>60.5</v>
      </c>
      <c r="M2235" t="str">
        <f t="shared" si="137"/>
        <v>High</v>
      </c>
      <c r="N2235" s="1">
        <v>45763</v>
      </c>
      <c r="O2235" s="1" t="str">
        <f>IF(YEAR(Table1[[#This Row],[customer_since]])&gt;=2023, "New",IF(YEAR(Table1[[#This Row],[customer_since]])&gt;=2021, "Medium", "Long term"))</f>
        <v>New</v>
      </c>
      <c r="P2235">
        <v>4</v>
      </c>
      <c r="Q2235" t="str">
        <f t="shared" si="138"/>
        <v>Low</v>
      </c>
      <c r="R2235">
        <v>0.14000000000000001</v>
      </c>
      <c r="S2235" t="str">
        <f t="shared" si="139"/>
        <v>Low</v>
      </c>
    </row>
    <row r="2236" spans="1:19" x14ac:dyDescent="0.35">
      <c r="A2236" t="s">
        <v>275</v>
      </c>
      <c r="B2236">
        <v>55</v>
      </c>
      <c r="C2236" t="str">
        <f t="shared" si="136"/>
        <v>46-55</v>
      </c>
      <c r="D2236" t="s">
        <v>21</v>
      </c>
      <c r="E2236" t="s">
        <v>18</v>
      </c>
      <c r="F2236">
        <v>94.53</v>
      </c>
      <c r="G2236">
        <v>13</v>
      </c>
      <c r="H2236">
        <f>Table1[[#This Row],[total_orders]]*Table1[[#This Row],[avg_order_value]]</f>
        <v>1228.8900000000001</v>
      </c>
      <c r="I2236">
        <v>223</v>
      </c>
      <c r="J2236">
        <v>0</v>
      </c>
      <c r="K2236" t="s">
        <v>16</v>
      </c>
      <c r="L2236">
        <v>90.5</v>
      </c>
      <c r="M2236" t="str">
        <f t="shared" si="137"/>
        <v>High</v>
      </c>
      <c r="N2236" s="1">
        <v>45394</v>
      </c>
      <c r="O2236" s="1" t="str">
        <f>IF(YEAR(Table1[[#This Row],[customer_since]])&gt;=2023, "New",IF(YEAR(Table1[[#This Row],[customer_since]])&gt;=2021, "Medium", "Long term"))</f>
        <v>New</v>
      </c>
      <c r="P2236">
        <v>6</v>
      </c>
      <c r="Q2236" t="str">
        <f t="shared" si="138"/>
        <v>Low</v>
      </c>
      <c r="R2236">
        <v>0.19</v>
      </c>
      <c r="S2236" t="str">
        <f t="shared" si="139"/>
        <v>Low</v>
      </c>
    </row>
    <row r="2237" spans="1:19" x14ac:dyDescent="0.35">
      <c r="A2237" t="s">
        <v>1116</v>
      </c>
      <c r="B2237">
        <v>48</v>
      </c>
      <c r="C2237" t="str">
        <f t="shared" si="136"/>
        <v>46-55</v>
      </c>
      <c r="D2237" t="s">
        <v>21</v>
      </c>
      <c r="E2237" t="s">
        <v>52</v>
      </c>
      <c r="F2237">
        <v>185.46</v>
      </c>
      <c r="G2237">
        <v>11</v>
      </c>
      <c r="H2237">
        <f>Table1[[#This Row],[total_orders]]*Table1[[#This Row],[avg_order_value]]</f>
        <v>2040.0600000000002</v>
      </c>
      <c r="I2237">
        <v>167</v>
      </c>
      <c r="J2237">
        <v>0</v>
      </c>
      <c r="K2237" t="s">
        <v>16</v>
      </c>
      <c r="L2237">
        <v>39.6</v>
      </c>
      <c r="M2237" t="str">
        <f t="shared" si="137"/>
        <v>Medium</v>
      </c>
      <c r="N2237" s="1">
        <v>44604</v>
      </c>
      <c r="O2237" s="1" t="str">
        <f>IF(YEAR(Table1[[#This Row],[customer_since]])&gt;=2023, "New",IF(YEAR(Table1[[#This Row],[customer_since]])&gt;=2021, "Medium", "Long term"))</f>
        <v>Medium</v>
      </c>
      <c r="P2237">
        <v>4</v>
      </c>
      <c r="Q2237" t="str">
        <f t="shared" si="138"/>
        <v>Low</v>
      </c>
      <c r="R2237">
        <v>0.48</v>
      </c>
      <c r="S2237" t="str">
        <f t="shared" si="139"/>
        <v>Medium</v>
      </c>
    </row>
    <row r="2238" spans="1:19" x14ac:dyDescent="0.35">
      <c r="A2238" t="s">
        <v>1258</v>
      </c>
      <c r="B2238">
        <v>67</v>
      </c>
      <c r="C2238" t="str">
        <f t="shared" si="136"/>
        <v>66-69</v>
      </c>
      <c r="D2238" t="s">
        <v>21</v>
      </c>
      <c r="E2238" t="s">
        <v>35</v>
      </c>
      <c r="F2238">
        <v>28.74</v>
      </c>
      <c r="G2238">
        <v>8</v>
      </c>
      <c r="H2238">
        <f>Table1[[#This Row],[total_orders]]*Table1[[#This Row],[avg_order_value]]</f>
        <v>229.92</v>
      </c>
      <c r="I2238">
        <v>323</v>
      </c>
      <c r="J2238">
        <v>0</v>
      </c>
      <c r="K2238" t="s">
        <v>23</v>
      </c>
      <c r="L2238">
        <v>98.5</v>
      </c>
      <c r="M2238" t="str">
        <f t="shared" si="137"/>
        <v>High</v>
      </c>
      <c r="N2238" s="1">
        <v>44832</v>
      </c>
      <c r="O2238" s="1" t="str">
        <f>IF(YEAR(Table1[[#This Row],[customer_since]])&gt;=2023, "New",IF(YEAR(Table1[[#This Row],[customer_since]])&gt;=2021, "Medium", "Long term"))</f>
        <v>Medium</v>
      </c>
      <c r="P2238">
        <v>34</v>
      </c>
      <c r="Q2238" t="str">
        <f t="shared" si="138"/>
        <v>Medium</v>
      </c>
      <c r="R2238">
        <v>0.53</v>
      </c>
      <c r="S2238" t="str">
        <f t="shared" si="139"/>
        <v>High</v>
      </c>
    </row>
    <row r="2239" spans="1:19" x14ac:dyDescent="0.35">
      <c r="A2239" t="s">
        <v>432</v>
      </c>
      <c r="B2239">
        <v>72</v>
      </c>
      <c r="C2239" t="str">
        <f t="shared" si="136"/>
        <v>66-69</v>
      </c>
      <c r="D2239" t="s">
        <v>14</v>
      </c>
      <c r="E2239" t="s">
        <v>22</v>
      </c>
      <c r="F2239">
        <v>79.680000000000007</v>
      </c>
      <c r="G2239">
        <v>11</v>
      </c>
      <c r="H2239">
        <f>Table1[[#This Row],[total_orders]]*Table1[[#This Row],[avg_order_value]]</f>
        <v>876.48</v>
      </c>
      <c r="I2239">
        <v>31</v>
      </c>
      <c r="J2239">
        <v>0</v>
      </c>
      <c r="K2239" t="s">
        <v>23</v>
      </c>
      <c r="L2239">
        <v>8.4</v>
      </c>
      <c r="M2239" t="str">
        <f t="shared" si="137"/>
        <v>Low</v>
      </c>
      <c r="N2239" s="1">
        <v>44368</v>
      </c>
      <c r="O2239" s="1" t="str">
        <f>IF(YEAR(Table1[[#This Row],[customer_since]])&gt;=2023, "New",IF(YEAR(Table1[[#This Row],[customer_since]])&gt;=2021, "Medium", "Long term"))</f>
        <v>Medium</v>
      </c>
      <c r="P2239">
        <v>56</v>
      </c>
      <c r="Q2239" t="str">
        <f t="shared" si="138"/>
        <v>Medium</v>
      </c>
      <c r="R2239">
        <v>0.2</v>
      </c>
      <c r="S2239" t="str">
        <f t="shared" si="139"/>
        <v>Low</v>
      </c>
    </row>
    <row r="2240" spans="1:19" x14ac:dyDescent="0.35">
      <c r="A2240" t="s">
        <v>432</v>
      </c>
      <c r="B2240">
        <v>30</v>
      </c>
      <c r="C2240" t="str">
        <f t="shared" si="136"/>
        <v>26-35</v>
      </c>
      <c r="D2240" t="s">
        <v>14</v>
      </c>
      <c r="E2240" t="s">
        <v>44</v>
      </c>
      <c r="F2240">
        <v>94.14</v>
      </c>
      <c r="G2240">
        <v>16</v>
      </c>
      <c r="H2240">
        <f>Table1[[#This Row],[total_orders]]*Table1[[#This Row],[avg_order_value]]</f>
        <v>1506.24</v>
      </c>
      <c r="I2240">
        <v>215</v>
      </c>
      <c r="J2240">
        <v>0</v>
      </c>
      <c r="K2240" t="s">
        <v>16</v>
      </c>
      <c r="L2240">
        <v>46.5</v>
      </c>
      <c r="M2240" t="str">
        <f t="shared" si="137"/>
        <v>Medium</v>
      </c>
      <c r="N2240" s="1">
        <v>45314</v>
      </c>
      <c r="O2240" s="1" t="str">
        <f>IF(YEAR(Table1[[#This Row],[customer_since]])&gt;=2023, "New",IF(YEAR(Table1[[#This Row],[customer_since]])&gt;=2021, "Medium", "Long term"))</f>
        <v>New</v>
      </c>
      <c r="P2240">
        <v>19</v>
      </c>
      <c r="Q2240" t="str">
        <f t="shared" si="138"/>
        <v>Low</v>
      </c>
      <c r="R2240">
        <v>0.44</v>
      </c>
      <c r="S2240" t="str">
        <f t="shared" si="139"/>
        <v>Medium</v>
      </c>
    </row>
    <row r="2241" spans="1:19" x14ac:dyDescent="0.35">
      <c r="A2241" t="s">
        <v>432</v>
      </c>
      <c r="B2241">
        <v>49</v>
      </c>
      <c r="C2241" t="str">
        <f t="shared" si="136"/>
        <v>46-55</v>
      </c>
      <c r="D2241" t="s">
        <v>14</v>
      </c>
      <c r="E2241" t="s">
        <v>35</v>
      </c>
      <c r="F2241">
        <v>66.41</v>
      </c>
      <c r="G2241">
        <v>6</v>
      </c>
      <c r="H2241">
        <f>Table1[[#This Row],[total_orders]]*Table1[[#This Row],[avg_order_value]]</f>
        <v>398.46</v>
      </c>
      <c r="I2241">
        <v>329</v>
      </c>
      <c r="J2241">
        <v>0</v>
      </c>
      <c r="K2241" t="s">
        <v>23</v>
      </c>
      <c r="L2241">
        <v>92.4</v>
      </c>
      <c r="M2241" t="str">
        <f t="shared" si="137"/>
        <v>High</v>
      </c>
      <c r="N2241" s="1">
        <v>44247</v>
      </c>
      <c r="O2241" s="1" t="str">
        <f>IF(YEAR(Table1[[#This Row],[customer_since]])&gt;=2023, "New",IF(YEAR(Table1[[#This Row],[customer_since]])&gt;=2021, "Medium", "Long term"))</f>
        <v>Medium</v>
      </c>
      <c r="P2241">
        <v>25</v>
      </c>
      <c r="Q2241" t="str">
        <f t="shared" si="138"/>
        <v>Low</v>
      </c>
      <c r="R2241">
        <v>0.1</v>
      </c>
      <c r="S2241" t="str">
        <f t="shared" si="139"/>
        <v>Low</v>
      </c>
    </row>
    <row r="2242" spans="1:19" x14ac:dyDescent="0.35">
      <c r="A2242" t="s">
        <v>432</v>
      </c>
      <c r="B2242">
        <v>36</v>
      </c>
      <c r="C2242" t="str">
        <f t="shared" ref="C2242:C2305" si="140">IF(B2242&lt;=25,"18-25",IF(B2242&lt;=35,"26-35",IF(B2242&lt;=45,"36-45",IF(B2242&lt;=55,"46-55",IF(B2242&lt;=65,"55-65","66-69")))))</f>
        <v>36-45</v>
      </c>
      <c r="D2242" t="s">
        <v>21</v>
      </c>
      <c r="E2242" t="s">
        <v>28</v>
      </c>
      <c r="F2242">
        <v>68.7</v>
      </c>
      <c r="G2242">
        <v>7</v>
      </c>
      <c r="H2242">
        <f>Table1[[#This Row],[total_orders]]*Table1[[#This Row],[avg_order_value]]</f>
        <v>480.90000000000003</v>
      </c>
      <c r="I2242">
        <v>43</v>
      </c>
      <c r="J2242">
        <v>0</v>
      </c>
      <c r="K2242" t="s">
        <v>16</v>
      </c>
      <c r="L2242">
        <v>94.9</v>
      </c>
      <c r="M2242" t="str">
        <f t="shared" ref="M2242:M2305" si="141">IF(L2242&lt;=20,"Low",IF(L2242&lt;=50,"Medium","High"))</f>
        <v>High</v>
      </c>
      <c r="N2242" s="1">
        <v>45114</v>
      </c>
      <c r="O2242" s="1" t="str">
        <f>IF(YEAR(Table1[[#This Row],[customer_since]])&gt;=2023, "New",IF(YEAR(Table1[[#This Row],[customer_since]])&gt;=2021, "Medium", "Long term"))</f>
        <v>New</v>
      </c>
      <c r="P2242">
        <v>49</v>
      </c>
      <c r="Q2242" t="str">
        <f t="shared" ref="Q2242:Q2305" si="142">IF(P2242&lt;=33,"Low",IF(P2242&lt;=66,"Medium","High"))</f>
        <v>Medium</v>
      </c>
      <c r="R2242">
        <v>0.22</v>
      </c>
      <c r="S2242" t="str">
        <f t="shared" ref="S2242:S2305" si="143">IF(R2242&lt;=0.2,"Low",IF(R2242&lt;=0.5,"Medium","High"))</f>
        <v>Medium</v>
      </c>
    </row>
    <row r="2243" spans="1:19" x14ac:dyDescent="0.35">
      <c r="A2243" t="s">
        <v>2177</v>
      </c>
      <c r="B2243">
        <v>42</v>
      </c>
      <c r="C2243" t="str">
        <f t="shared" si="140"/>
        <v>36-45</v>
      </c>
      <c r="D2243" t="s">
        <v>25</v>
      </c>
      <c r="E2243" t="s">
        <v>52</v>
      </c>
      <c r="F2243">
        <v>169.63</v>
      </c>
      <c r="G2243">
        <v>7</v>
      </c>
      <c r="H2243">
        <f>Table1[[#This Row],[total_orders]]*Table1[[#This Row],[avg_order_value]]</f>
        <v>1187.4099999999999</v>
      </c>
      <c r="I2243">
        <v>178</v>
      </c>
      <c r="J2243">
        <v>0</v>
      </c>
      <c r="K2243" t="s">
        <v>19</v>
      </c>
      <c r="L2243">
        <v>89.5</v>
      </c>
      <c r="M2243" t="str">
        <f t="shared" si="141"/>
        <v>High</v>
      </c>
      <c r="N2243" s="1">
        <v>45776</v>
      </c>
      <c r="O2243" s="1" t="str">
        <f>IF(YEAR(Table1[[#This Row],[customer_since]])&gt;=2023, "New",IF(YEAR(Table1[[#This Row],[customer_since]])&gt;=2021, "Medium", "Long term"))</f>
        <v>New</v>
      </c>
      <c r="P2243">
        <v>48</v>
      </c>
      <c r="Q2243" t="str">
        <f t="shared" si="142"/>
        <v>Medium</v>
      </c>
      <c r="R2243">
        <v>0.16</v>
      </c>
      <c r="S2243" t="str">
        <f t="shared" si="143"/>
        <v>Low</v>
      </c>
    </row>
    <row r="2244" spans="1:19" x14ac:dyDescent="0.35">
      <c r="A2244" t="s">
        <v>2177</v>
      </c>
      <c r="B2244">
        <v>28</v>
      </c>
      <c r="C2244" t="str">
        <f t="shared" si="140"/>
        <v>26-35</v>
      </c>
      <c r="D2244" t="s">
        <v>21</v>
      </c>
      <c r="E2244" t="s">
        <v>22</v>
      </c>
      <c r="F2244">
        <v>41.38</v>
      </c>
      <c r="G2244">
        <v>9</v>
      </c>
      <c r="H2244">
        <f>Table1[[#This Row],[total_orders]]*Table1[[#This Row],[avg_order_value]]</f>
        <v>372.42</v>
      </c>
      <c r="I2244">
        <v>116</v>
      </c>
      <c r="J2244">
        <v>0</v>
      </c>
      <c r="K2244" t="s">
        <v>23</v>
      </c>
      <c r="L2244">
        <v>18</v>
      </c>
      <c r="M2244" t="str">
        <f t="shared" si="141"/>
        <v>Low</v>
      </c>
      <c r="N2244" s="1">
        <v>45605</v>
      </c>
      <c r="O2244" s="1" t="str">
        <f>IF(YEAR(Table1[[#This Row],[customer_since]])&gt;=2023, "New",IF(YEAR(Table1[[#This Row],[customer_since]])&gt;=2021, "Medium", "Long term"))</f>
        <v>New</v>
      </c>
      <c r="P2244">
        <v>10</v>
      </c>
      <c r="Q2244" t="str">
        <f t="shared" si="142"/>
        <v>Low</v>
      </c>
      <c r="R2244">
        <v>0.75</v>
      </c>
      <c r="S2244" t="str">
        <f t="shared" si="143"/>
        <v>High</v>
      </c>
    </row>
    <row r="2245" spans="1:19" x14ac:dyDescent="0.35">
      <c r="A2245" t="s">
        <v>3322</v>
      </c>
      <c r="B2245">
        <v>26</v>
      </c>
      <c r="C2245" t="str">
        <f t="shared" si="140"/>
        <v>26-35</v>
      </c>
      <c r="D2245" t="s">
        <v>21</v>
      </c>
      <c r="E2245" t="s">
        <v>15</v>
      </c>
      <c r="F2245">
        <v>40.020000000000003</v>
      </c>
      <c r="G2245">
        <v>10</v>
      </c>
      <c r="H2245">
        <f>Table1[[#This Row],[total_orders]]*Table1[[#This Row],[avg_order_value]]</f>
        <v>400.20000000000005</v>
      </c>
      <c r="I2245">
        <v>154</v>
      </c>
      <c r="J2245">
        <v>0</v>
      </c>
      <c r="K2245" t="s">
        <v>40</v>
      </c>
      <c r="L2245">
        <v>24.5</v>
      </c>
      <c r="M2245" t="str">
        <f t="shared" si="141"/>
        <v>Medium</v>
      </c>
      <c r="N2245" s="1">
        <v>44130</v>
      </c>
      <c r="O2245" s="1" t="str">
        <f>IF(YEAR(Table1[[#This Row],[customer_since]])&gt;=2023, "New",IF(YEAR(Table1[[#This Row],[customer_since]])&gt;=2021, "Medium", "Long term"))</f>
        <v>Long term</v>
      </c>
      <c r="P2245">
        <v>5</v>
      </c>
      <c r="Q2245" t="str">
        <f t="shared" si="142"/>
        <v>Low</v>
      </c>
      <c r="R2245">
        <v>0.2</v>
      </c>
      <c r="S2245" t="str">
        <f t="shared" si="143"/>
        <v>Low</v>
      </c>
    </row>
    <row r="2246" spans="1:19" x14ac:dyDescent="0.35">
      <c r="A2246" t="s">
        <v>2240</v>
      </c>
      <c r="B2246">
        <v>68</v>
      </c>
      <c r="C2246" t="str">
        <f t="shared" si="140"/>
        <v>66-69</v>
      </c>
      <c r="D2246" t="s">
        <v>14</v>
      </c>
      <c r="E2246" t="s">
        <v>52</v>
      </c>
      <c r="F2246">
        <v>37.409999999999997</v>
      </c>
      <c r="G2246">
        <v>11</v>
      </c>
      <c r="H2246">
        <f>Table1[[#This Row],[total_orders]]*Table1[[#This Row],[avg_order_value]]</f>
        <v>411.51</v>
      </c>
      <c r="I2246">
        <v>212</v>
      </c>
      <c r="J2246">
        <v>0</v>
      </c>
      <c r="K2246" t="s">
        <v>40</v>
      </c>
      <c r="L2246">
        <v>46.9</v>
      </c>
      <c r="M2246" t="str">
        <f t="shared" si="141"/>
        <v>Medium</v>
      </c>
      <c r="N2246" s="1">
        <v>44488</v>
      </c>
      <c r="O2246" s="1" t="str">
        <f>IF(YEAR(Table1[[#This Row],[customer_since]])&gt;=2023, "New",IF(YEAR(Table1[[#This Row],[customer_since]])&gt;=2021, "Medium", "Long term"))</f>
        <v>Medium</v>
      </c>
      <c r="P2246">
        <v>59</v>
      </c>
      <c r="Q2246" t="str">
        <f t="shared" si="142"/>
        <v>Medium</v>
      </c>
      <c r="R2246">
        <v>0.32</v>
      </c>
      <c r="S2246" t="str">
        <f t="shared" si="143"/>
        <v>Medium</v>
      </c>
    </row>
    <row r="2247" spans="1:19" x14ac:dyDescent="0.35">
      <c r="A2247" t="s">
        <v>2240</v>
      </c>
      <c r="B2247">
        <v>55</v>
      </c>
      <c r="C2247" t="str">
        <f t="shared" si="140"/>
        <v>46-55</v>
      </c>
      <c r="D2247" t="s">
        <v>14</v>
      </c>
      <c r="E2247" t="s">
        <v>22</v>
      </c>
      <c r="F2247">
        <v>74.92</v>
      </c>
      <c r="G2247">
        <v>8</v>
      </c>
      <c r="H2247">
        <f>Table1[[#This Row],[total_orders]]*Table1[[#This Row],[avg_order_value]]</f>
        <v>599.36</v>
      </c>
      <c r="I2247">
        <v>244</v>
      </c>
      <c r="J2247">
        <v>0</v>
      </c>
      <c r="K2247" t="s">
        <v>16</v>
      </c>
      <c r="L2247">
        <v>78.900000000000006</v>
      </c>
      <c r="M2247" t="str">
        <f t="shared" si="141"/>
        <v>High</v>
      </c>
      <c r="N2247" s="1">
        <v>44122</v>
      </c>
      <c r="O2247" s="1" t="str">
        <f>IF(YEAR(Table1[[#This Row],[customer_since]])&gt;=2023, "New",IF(YEAR(Table1[[#This Row],[customer_since]])&gt;=2021, "Medium", "Long term"))</f>
        <v>Long term</v>
      </c>
      <c r="P2247">
        <v>72</v>
      </c>
      <c r="Q2247" t="str">
        <f t="shared" si="142"/>
        <v>High</v>
      </c>
      <c r="R2247">
        <v>0.4</v>
      </c>
      <c r="S2247" t="str">
        <f t="shared" si="143"/>
        <v>Medium</v>
      </c>
    </row>
    <row r="2248" spans="1:19" x14ac:dyDescent="0.35">
      <c r="A2248" t="s">
        <v>2293</v>
      </c>
      <c r="B2248">
        <v>32</v>
      </c>
      <c r="C2248" t="str">
        <f t="shared" si="140"/>
        <v>26-35</v>
      </c>
      <c r="D2248" t="s">
        <v>14</v>
      </c>
      <c r="E2248" t="s">
        <v>44</v>
      </c>
      <c r="F2248">
        <v>28.54</v>
      </c>
      <c r="G2248">
        <v>10</v>
      </c>
      <c r="H2248">
        <f>Table1[[#This Row],[total_orders]]*Table1[[#This Row],[avg_order_value]]</f>
        <v>285.39999999999998</v>
      </c>
      <c r="I2248">
        <v>21</v>
      </c>
      <c r="J2248">
        <v>0</v>
      </c>
      <c r="K2248" t="s">
        <v>19</v>
      </c>
      <c r="L2248">
        <v>52.3</v>
      </c>
      <c r="M2248" t="str">
        <f t="shared" si="141"/>
        <v>High</v>
      </c>
      <c r="N2248" s="1">
        <v>44404</v>
      </c>
      <c r="O2248" s="1" t="str">
        <f>IF(YEAR(Table1[[#This Row],[customer_since]])&gt;=2023, "New",IF(YEAR(Table1[[#This Row],[customer_since]])&gt;=2021, "Medium", "Long term"))</f>
        <v>Medium</v>
      </c>
      <c r="P2248">
        <v>46</v>
      </c>
      <c r="Q2248" t="str">
        <f t="shared" si="142"/>
        <v>Medium</v>
      </c>
      <c r="R2248">
        <v>0.17</v>
      </c>
      <c r="S2248" t="str">
        <f t="shared" si="143"/>
        <v>Low</v>
      </c>
    </row>
    <row r="2249" spans="1:19" x14ac:dyDescent="0.35">
      <c r="A2249" t="s">
        <v>2293</v>
      </c>
      <c r="B2249">
        <v>25</v>
      </c>
      <c r="C2249" t="str">
        <f t="shared" si="140"/>
        <v>18-25</v>
      </c>
      <c r="D2249" t="s">
        <v>21</v>
      </c>
      <c r="E2249" t="s">
        <v>52</v>
      </c>
      <c r="F2249">
        <v>152.4</v>
      </c>
      <c r="G2249">
        <v>9</v>
      </c>
      <c r="H2249">
        <f>Table1[[#This Row],[total_orders]]*Table1[[#This Row],[avg_order_value]]</f>
        <v>1371.6000000000001</v>
      </c>
      <c r="I2249">
        <v>18</v>
      </c>
      <c r="J2249">
        <v>0</v>
      </c>
      <c r="K2249" t="s">
        <v>16</v>
      </c>
      <c r="L2249">
        <v>15</v>
      </c>
      <c r="M2249" t="str">
        <f t="shared" si="141"/>
        <v>Low</v>
      </c>
      <c r="N2249" s="1">
        <v>45447</v>
      </c>
      <c r="O2249" s="1" t="str">
        <f>IF(YEAR(Table1[[#This Row],[customer_since]])&gt;=2023, "New",IF(YEAR(Table1[[#This Row],[customer_since]])&gt;=2021, "Medium", "Long term"))</f>
        <v>New</v>
      </c>
      <c r="P2249">
        <v>29</v>
      </c>
      <c r="Q2249" t="str">
        <f t="shared" si="142"/>
        <v>Low</v>
      </c>
      <c r="R2249">
        <v>0.14000000000000001</v>
      </c>
      <c r="S2249" t="str">
        <f t="shared" si="143"/>
        <v>Low</v>
      </c>
    </row>
    <row r="2250" spans="1:19" x14ac:dyDescent="0.35">
      <c r="A2250" t="s">
        <v>324</v>
      </c>
      <c r="B2250">
        <v>60</v>
      </c>
      <c r="C2250" t="str">
        <f t="shared" si="140"/>
        <v>55-65</v>
      </c>
      <c r="D2250" t="s">
        <v>21</v>
      </c>
      <c r="E2250" t="s">
        <v>26</v>
      </c>
      <c r="F2250">
        <v>143.55000000000001</v>
      </c>
      <c r="G2250">
        <v>11</v>
      </c>
      <c r="H2250">
        <f>Table1[[#This Row],[total_orders]]*Table1[[#This Row],[avg_order_value]]</f>
        <v>1579.0500000000002</v>
      </c>
      <c r="I2250">
        <v>283</v>
      </c>
      <c r="J2250">
        <v>0</v>
      </c>
      <c r="K2250" t="s">
        <v>29</v>
      </c>
      <c r="L2250">
        <v>73.599999999999994</v>
      </c>
      <c r="M2250" t="str">
        <f t="shared" si="141"/>
        <v>High</v>
      </c>
      <c r="N2250" s="1">
        <v>44421</v>
      </c>
      <c r="O2250" s="1" t="str">
        <f>IF(YEAR(Table1[[#This Row],[customer_since]])&gt;=2023, "New",IF(YEAR(Table1[[#This Row],[customer_since]])&gt;=2021, "Medium", "Long term"))</f>
        <v>Medium</v>
      </c>
      <c r="P2250">
        <v>84</v>
      </c>
      <c r="Q2250" t="str">
        <f t="shared" si="142"/>
        <v>High</v>
      </c>
      <c r="R2250">
        <v>0.1</v>
      </c>
      <c r="S2250" t="str">
        <f t="shared" si="143"/>
        <v>Low</v>
      </c>
    </row>
    <row r="2251" spans="1:19" x14ac:dyDescent="0.35">
      <c r="A2251" t="s">
        <v>2836</v>
      </c>
      <c r="B2251">
        <v>66</v>
      </c>
      <c r="C2251" t="str">
        <f t="shared" si="140"/>
        <v>66-69</v>
      </c>
      <c r="D2251" t="s">
        <v>21</v>
      </c>
      <c r="E2251" t="s">
        <v>44</v>
      </c>
      <c r="F2251">
        <v>87.98</v>
      </c>
      <c r="G2251">
        <v>12</v>
      </c>
      <c r="H2251">
        <f>Table1[[#This Row],[total_orders]]*Table1[[#This Row],[avg_order_value]]</f>
        <v>1055.76</v>
      </c>
      <c r="I2251">
        <v>12</v>
      </c>
      <c r="J2251">
        <v>0</v>
      </c>
      <c r="K2251" t="s">
        <v>16</v>
      </c>
      <c r="L2251">
        <v>55.6</v>
      </c>
      <c r="M2251" t="str">
        <f t="shared" si="141"/>
        <v>High</v>
      </c>
      <c r="N2251" s="1">
        <v>44323</v>
      </c>
      <c r="O2251" s="1" t="str">
        <f>IF(YEAR(Table1[[#This Row],[customer_since]])&gt;=2023, "New",IF(YEAR(Table1[[#This Row],[customer_since]])&gt;=2021, "Medium", "Long term"))</f>
        <v>Medium</v>
      </c>
      <c r="P2251">
        <v>79</v>
      </c>
      <c r="Q2251" t="str">
        <f t="shared" si="142"/>
        <v>High</v>
      </c>
      <c r="R2251">
        <v>0.16</v>
      </c>
      <c r="S2251" t="str">
        <f t="shared" si="143"/>
        <v>Low</v>
      </c>
    </row>
    <row r="2252" spans="1:19" x14ac:dyDescent="0.35">
      <c r="A2252" t="s">
        <v>853</v>
      </c>
      <c r="B2252">
        <v>25</v>
      </c>
      <c r="C2252" t="str">
        <f t="shared" si="140"/>
        <v>18-25</v>
      </c>
      <c r="D2252" t="s">
        <v>21</v>
      </c>
      <c r="E2252" t="s">
        <v>50</v>
      </c>
      <c r="F2252">
        <v>191.46</v>
      </c>
      <c r="G2252">
        <v>14</v>
      </c>
      <c r="H2252">
        <f>Table1[[#This Row],[total_orders]]*Table1[[#This Row],[avg_order_value]]</f>
        <v>2680.44</v>
      </c>
      <c r="I2252">
        <v>269</v>
      </c>
      <c r="J2252">
        <v>0</v>
      </c>
      <c r="K2252" t="s">
        <v>16</v>
      </c>
      <c r="L2252">
        <v>27.3</v>
      </c>
      <c r="M2252" t="str">
        <f t="shared" si="141"/>
        <v>Medium</v>
      </c>
      <c r="N2252" s="1">
        <v>44182</v>
      </c>
      <c r="O2252" s="1" t="str">
        <f>IF(YEAR(Table1[[#This Row],[customer_since]])&gt;=2023, "New",IF(YEAR(Table1[[#This Row],[customer_since]])&gt;=2021, "Medium", "Long term"))</f>
        <v>Long term</v>
      </c>
      <c r="P2252">
        <v>71</v>
      </c>
      <c r="Q2252" t="str">
        <f t="shared" si="142"/>
        <v>High</v>
      </c>
      <c r="R2252">
        <v>0.13</v>
      </c>
      <c r="S2252" t="str">
        <f t="shared" si="143"/>
        <v>Low</v>
      </c>
    </row>
    <row r="2253" spans="1:19" x14ac:dyDescent="0.35">
      <c r="A2253" t="s">
        <v>2253</v>
      </c>
      <c r="B2253">
        <v>68</v>
      </c>
      <c r="C2253" t="str">
        <f t="shared" si="140"/>
        <v>66-69</v>
      </c>
      <c r="D2253" t="s">
        <v>14</v>
      </c>
      <c r="E2253" t="s">
        <v>28</v>
      </c>
      <c r="G2253">
        <v>11</v>
      </c>
      <c r="H2253">
        <f>Table1[[#This Row],[total_orders]]*Table1[[#This Row],[avg_order_value]]</f>
        <v>0</v>
      </c>
      <c r="I2253">
        <v>105</v>
      </c>
      <c r="J2253">
        <v>0</v>
      </c>
      <c r="K2253" t="s">
        <v>16</v>
      </c>
      <c r="L2253">
        <v>75.5</v>
      </c>
      <c r="M2253" t="str">
        <f t="shared" si="141"/>
        <v>High</v>
      </c>
      <c r="N2253" s="1">
        <v>44896</v>
      </c>
      <c r="O2253" s="1" t="str">
        <f>IF(YEAR(Table1[[#This Row],[customer_since]])&gt;=2023, "New",IF(YEAR(Table1[[#This Row],[customer_since]])&gt;=2021, "Medium", "Long term"))</f>
        <v>Medium</v>
      </c>
      <c r="P2253">
        <v>1</v>
      </c>
      <c r="Q2253" t="str">
        <f t="shared" si="142"/>
        <v>Low</v>
      </c>
      <c r="R2253">
        <v>0.02</v>
      </c>
      <c r="S2253" t="str">
        <f t="shared" si="143"/>
        <v>Low</v>
      </c>
    </row>
    <row r="2254" spans="1:19" x14ac:dyDescent="0.35">
      <c r="A2254" t="s">
        <v>919</v>
      </c>
      <c r="B2254">
        <v>59</v>
      </c>
      <c r="C2254" t="str">
        <f t="shared" si="140"/>
        <v>55-65</v>
      </c>
      <c r="D2254" t="s">
        <v>14</v>
      </c>
      <c r="E2254" t="s">
        <v>18</v>
      </c>
      <c r="F2254">
        <v>80.98</v>
      </c>
      <c r="G2254">
        <v>14</v>
      </c>
      <c r="H2254">
        <f>Table1[[#This Row],[total_orders]]*Table1[[#This Row],[avg_order_value]]</f>
        <v>1133.72</v>
      </c>
      <c r="I2254">
        <v>363</v>
      </c>
      <c r="J2254">
        <v>0</v>
      </c>
      <c r="K2254" t="s">
        <v>40</v>
      </c>
      <c r="L2254">
        <v>24.6</v>
      </c>
      <c r="M2254" t="str">
        <f t="shared" si="141"/>
        <v>Medium</v>
      </c>
      <c r="N2254" s="1">
        <v>45258</v>
      </c>
      <c r="O2254" s="1" t="str">
        <f>IF(YEAR(Table1[[#This Row],[customer_since]])&gt;=2023, "New",IF(YEAR(Table1[[#This Row],[customer_since]])&gt;=2021, "Medium", "Long term"))</f>
        <v>New</v>
      </c>
      <c r="P2254">
        <v>50</v>
      </c>
      <c r="Q2254" t="str">
        <f t="shared" si="142"/>
        <v>Medium</v>
      </c>
      <c r="R2254">
        <v>0.77</v>
      </c>
      <c r="S2254" t="str">
        <f t="shared" si="143"/>
        <v>High</v>
      </c>
    </row>
    <row r="2255" spans="1:19" x14ac:dyDescent="0.35">
      <c r="A2255" t="s">
        <v>2532</v>
      </c>
      <c r="B2255">
        <v>53</v>
      </c>
      <c r="C2255" t="str">
        <f t="shared" si="140"/>
        <v>46-55</v>
      </c>
      <c r="D2255" t="s">
        <v>14</v>
      </c>
      <c r="E2255" t="s">
        <v>28</v>
      </c>
      <c r="F2255">
        <v>170.91</v>
      </c>
      <c r="G2255">
        <v>10</v>
      </c>
      <c r="H2255">
        <f>Table1[[#This Row],[total_orders]]*Table1[[#This Row],[avg_order_value]]</f>
        <v>1709.1</v>
      </c>
      <c r="I2255">
        <v>123</v>
      </c>
      <c r="J2255">
        <v>0</v>
      </c>
      <c r="K2255" t="s">
        <v>23</v>
      </c>
      <c r="L2255">
        <v>10.4</v>
      </c>
      <c r="M2255" t="str">
        <f t="shared" si="141"/>
        <v>Low</v>
      </c>
      <c r="N2255" s="1">
        <v>44622</v>
      </c>
      <c r="O2255" s="1" t="str">
        <f>IF(YEAR(Table1[[#This Row],[customer_since]])&gt;=2023, "New",IF(YEAR(Table1[[#This Row],[customer_since]])&gt;=2021, "Medium", "Long term"))</f>
        <v>Medium</v>
      </c>
      <c r="P2255">
        <v>82</v>
      </c>
      <c r="Q2255" t="str">
        <f t="shared" si="142"/>
        <v>High</v>
      </c>
      <c r="R2255">
        <v>0.09</v>
      </c>
      <c r="S2255" t="str">
        <f t="shared" si="143"/>
        <v>Low</v>
      </c>
    </row>
    <row r="2256" spans="1:19" x14ac:dyDescent="0.35">
      <c r="A2256" t="s">
        <v>2867</v>
      </c>
      <c r="B2256">
        <v>76</v>
      </c>
      <c r="C2256" t="str">
        <f t="shared" si="140"/>
        <v>66-69</v>
      </c>
      <c r="D2256" t="s">
        <v>14</v>
      </c>
      <c r="E2256" t="s">
        <v>37</v>
      </c>
      <c r="F2256">
        <v>213.72</v>
      </c>
      <c r="G2256">
        <v>17</v>
      </c>
      <c r="H2256">
        <f>Table1[[#This Row],[total_orders]]*Table1[[#This Row],[avg_order_value]]</f>
        <v>3633.24</v>
      </c>
      <c r="I2256">
        <v>311</v>
      </c>
      <c r="J2256">
        <v>0</v>
      </c>
      <c r="K2256" t="s">
        <v>40</v>
      </c>
      <c r="L2256">
        <v>43.8</v>
      </c>
      <c r="M2256" t="str">
        <f t="shared" si="141"/>
        <v>Medium</v>
      </c>
      <c r="N2256" s="1">
        <v>44066</v>
      </c>
      <c r="O2256" s="1" t="str">
        <f>IF(YEAR(Table1[[#This Row],[customer_since]])&gt;=2023, "New",IF(YEAR(Table1[[#This Row],[customer_since]])&gt;=2021, "Medium", "Long term"))</f>
        <v>Long term</v>
      </c>
      <c r="P2256">
        <v>64</v>
      </c>
      <c r="Q2256" t="str">
        <f t="shared" si="142"/>
        <v>Medium</v>
      </c>
      <c r="R2256">
        <v>0.3</v>
      </c>
      <c r="S2256" t="str">
        <f t="shared" si="143"/>
        <v>Medium</v>
      </c>
    </row>
    <row r="2257" spans="1:19" x14ac:dyDescent="0.35">
      <c r="A2257" t="s">
        <v>850</v>
      </c>
      <c r="B2257">
        <v>34</v>
      </c>
      <c r="C2257" t="str">
        <f t="shared" si="140"/>
        <v>26-35</v>
      </c>
      <c r="D2257" t="s">
        <v>14</v>
      </c>
      <c r="E2257" t="s">
        <v>52</v>
      </c>
      <c r="F2257">
        <v>251.11</v>
      </c>
      <c r="G2257">
        <v>6</v>
      </c>
      <c r="H2257">
        <f>Table1[[#This Row],[total_orders]]*Table1[[#This Row],[avg_order_value]]</f>
        <v>1506.66</v>
      </c>
      <c r="I2257">
        <v>332</v>
      </c>
      <c r="J2257">
        <v>0</v>
      </c>
      <c r="K2257" t="s">
        <v>29</v>
      </c>
      <c r="L2257">
        <v>84.2</v>
      </c>
      <c r="M2257" t="str">
        <f t="shared" si="141"/>
        <v>High</v>
      </c>
      <c r="N2257" s="1">
        <v>44107</v>
      </c>
      <c r="O2257" s="1" t="str">
        <f>IF(YEAR(Table1[[#This Row],[customer_since]])&gt;=2023, "New",IF(YEAR(Table1[[#This Row],[customer_since]])&gt;=2021, "Medium", "Long term"))</f>
        <v>Long term</v>
      </c>
      <c r="P2257">
        <v>78</v>
      </c>
      <c r="Q2257" t="str">
        <f t="shared" si="142"/>
        <v>High</v>
      </c>
      <c r="R2257">
        <v>0.25</v>
      </c>
      <c r="S2257" t="str">
        <f t="shared" si="143"/>
        <v>Medium</v>
      </c>
    </row>
    <row r="2258" spans="1:19" x14ac:dyDescent="0.35">
      <c r="A2258" t="s">
        <v>850</v>
      </c>
      <c r="B2258">
        <v>75</v>
      </c>
      <c r="C2258" t="str">
        <f t="shared" si="140"/>
        <v>66-69</v>
      </c>
      <c r="D2258" t="s">
        <v>21</v>
      </c>
      <c r="E2258" t="s">
        <v>15</v>
      </c>
      <c r="F2258">
        <v>90</v>
      </c>
      <c r="G2258">
        <v>16</v>
      </c>
      <c r="H2258">
        <f>Table1[[#This Row],[total_orders]]*Table1[[#This Row],[avg_order_value]]</f>
        <v>1440</v>
      </c>
      <c r="I2258">
        <v>309</v>
      </c>
      <c r="J2258">
        <v>0</v>
      </c>
      <c r="K2258" t="s">
        <v>29</v>
      </c>
      <c r="L2258">
        <v>2.7</v>
      </c>
      <c r="M2258" t="str">
        <f t="shared" si="141"/>
        <v>Low</v>
      </c>
      <c r="N2258" s="1">
        <v>45186</v>
      </c>
      <c r="O2258" s="1" t="str">
        <f>IF(YEAR(Table1[[#This Row],[customer_since]])&gt;=2023, "New",IF(YEAR(Table1[[#This Row],[customer_since]])&gt;=2021, "Medium", "Long term"))</f>
        <v>New</v>
      </c>
      <c r="P2258">
        <v>75</v>
      </c>
      <c r="Q2258" t="str">
        <f t="shared" si="142"/>
        <v>High</v>
      </c>
      <c r="R2258">
        <v>0.28000000000000003</v>
      </c>
      <c r="S2258" t="str">
        <f t="shared" si="143"/>
        <v>Medium</v>
      </c>
    </row>
    <row r="2259" spans="1:19" x14ac:dyDescent="0.35">
      <c r="A2259" t="s">
        <v>850</v>
      </c>
      <c r="B2259">
        <v>21</v>
      </c>
      <c r="C2259" t="str">
        <f t="shared" si="140"/>
        <v>18-25</v>
      </c>
      <c r="D2259" t="s">
        <v>14</v>
      </c>
      <c r="E2259" t="s">
        <v>44</v>
      </c>
      <c r="F2259">
        <v>124.67</v>
      </c>
      <c r="G2259">
        <v>10</v>
      </c>
      <c r="H2259">
        <f>Table1[[#This Row],[total_orders]]*Table1[[#This Row],[avg_order_value]]</f>
        <v>1246.7</v>
      </c>
      <c r="I2259">
        <v>147</v>
      </c>
      <c r="J2259">
        <v>0</v>
      </c>
      <c r="K2259" t="s">
        <v>19</v>
      </c>
      <c r="L2259">
        <v>30</v>
      </c>
      <c r="M2259" t="str">
        <f t="shared" si="141"/>
        <v>Medium</v>
      </c>
      <c r="N2259" s="1">
        <v>45725</v>
      </c>
      <c r="O2259" s="1" t="str">
        <f>IF(YEAR(Table1[[#This Row],[customer_since]])&gt;=2023, "New",IF(YEAR(Table1[[#This Row],[customer_since]])&gt;=2021, "Medium", "Long term"))</f>
        <v>New</v>
      </c>
      <c r="P2259">
        <v>31</v>
      </c>
      <c r="Q2259" t="str">
        <f t="shared" si="142"/>
        <v>Low</v>
      </c>
      <c r="R2259">
        <v>0.34</v>
      </c>
      <c r="S2259" t="str">
        <f t="shared" si="143"/>
        <v>Medium</v>
      </c>
    </row>
    <row r="2260" spans="1:19" x14ac:dyDescent="0.35">
      <c r="A2260" t="s">
        <v>850</v>
      </c>
      <c r="B2260">
        <v>66</v>
      </c>
      <c r="C2260" t="str">
        <f t="shared" si="140"/>
        <v>66-69</v>
      </c>
      <c r="D2260" t="s">
        <v>14</v>
      </c>
      <c r="E2260" t="s">
        <v>22</v>
      </c>
      <c r="F2260">
        <v>57</v>
      </c>
      <c r="G2260">
        <v>3</v>
      </c>
      <c r="H2260">
        <f>Table1[[#This Row],[total_orders]]*Table1[[#This Row],[avg_order_value]]</f>
        <v>171</v>
      </c>
      <c r="I2260">
        <v>4</v>
      </c>
      <c r="J2260">
        <v>0</v>
      </c>
      <c r="K2260" t="s">
        <v>16</v>
      </c>
      <c r="L2260">
        <v>83.3</v>
      </c>
      <c r="M2260" t="str">
        <f t="shared" si="141"/>
        <v>High</v>
      </c>
      <c r="N2260" s="1">
        <v>44890</v>
      </c>
      <c r="O2260" s="1" t="str">
        <f>IF(YEAR(Table1[[#This Row],[customer_since]])&gt;=2023, "New",IF(YEAR(Table1[[#This Row],[customer_since]])&gt;=2021, "Medium", "Long term"))</f>
        <v>Medium</v>
      </c>
      <c r="P2260">
        <v>18</v>
      </c>
      <c r="Q2260" t="str">
        <f t="shared" si="142"/>
        <v>Low</v>
      </c>
      <c r="R2260">
        <v>0.66</v>
      </c>
      <c r="S2260" t="str">
        <f t="shared" si="143"/>
        <v>High</v>
      </c>
    </row>
    <row r="2261" spans="1:19" x14ac:dyDescent="0.35">
      <c r="A2261" t="s">
        <v>1230</v>
      </c>
      <c r="B2261">
        <v>48</v>
      </c>
      <c r="C2261" t="str">
        <f t="shared" si="140"/>
        <v>46-55</v>
      </c>
      <c r="D2261" t="s">
        <v>21</v>
      </c>
      <c r="E2261" t="s">
        <v>44</v>
      </c>
      <c r="F2261">
        <v>63.62</v>
      </c>
      <c r="G2261">
        <v>12</v>
      </c>
      <c r="H2261">
        <f>Table1[[#This Row],[total_orders]]*Table1[[#This Row],[avg_order_value]]</f>
        <v>763.43999999999994</v>
      </c>
      <c r="I2261">
        <v>114</v>
      </c>
      <c r="J2261">
        <v>0</v>
      </c>
      <c r="K2261" t="s">
        <v>19</v>
      </c>
      <c r="L2261">
        <v>44.6</v>
      </c>
      <c r="M2261" t="str">
        <f t="shared" si="141"/>
        <v>Medium</v>
      </c>
      <c r="N2261" s="1">
        <v>45487</v>
      </c>
      <c r="O2261" s="1" t="str">
        <f>IF(YEAR(Table1[[#This Row],[customer_since]])&gt;=2023, "New",IF(YEAR(Table1[[#This Row],[customer_since]])&gt;=2021, "Medium", "Long term"))</f>
        <v>New</v>
      </c>
      <c r="P2261">
        <v>68</v>
      </c>
      <c r="Q2261" t="str">
        <f t="shared" si="142"/>
        <v>High</v>
      </c>
      <c r="R2261">
        <v>0.43</v>
      </c>
      <c r="S2261" t="str">
        <f t="shared" si="143"/>
        <v>Medium</v>
      </c>
    </row>
    <row r="2262" spans="1:19" x14ac:dyDescent="0.35">
      <c r="A2262" t="s">
        <v>1663</v>
      </c>
      <c r="B2262">
        <v>23</v>
      </c>
      <c r="C2262" t="str">
        <f t="shared" si="140"/>
        <v>18-25</v>
      </c>
      <c r="D2262" t="s">
        <v>14</v>
      </c>
      <c r="E2262" t="s">
        <v>50</v>
      </c>
      <c r="F2262">
        <v>222.47</v>
      </c>
      <c r="G2262">
        <v>7</v>
      </c>
      <c r="H2262">
        <f>Table1[[#This Row],[total_orders]]*Table1[[#This Row],[avg_order_value]]</f>
        <v>1557.29</v>
      </c>
      <c r="I2262">
        <v>191</v>
      </c>
      <c r="J2262">
        <v>0</v>
      </c>
      <c r="K2262" t="s">
        <v>29</v>
      </c>
      <c r="L2262">
        <v>20.100000000000001</v>
      </c>
      <c r="M2262" t="str">
        <f t="shared" si="141"/>
        <v>Medium</v>
      </c>
      <c r="N2262" s="1">
        <v>45008</v>
      </c>
      <c r="O2262" s="1" t="str">
        <f>IF(YEAR(Table1[[#This Row],[customer_since]])&gt;=2023, "New",IF(YEAR(Table1[[#This Row],[customer_since]])&gt;=2021, "Medium", "Long term"))</f>
        <v>New</v>
      </c>
      <c r="P2262">
        <v>91</v>
      </c>
      <c r="Q2262" t="str">
        <f t="shared" si="142"/>
        <v>High</v>
      </c>
      <c r="R2262">
        <v>0.03</v>
      </c>
      <c r="S2262" t="str">
        <f t="shared" si="143"/>
        <v>Low</v>
      </c>
    </row>
    <row r="2263" spans="1:19" x14ac:dyDescent="0.35">
      <c r="A2263" t="s">
        <v>3598</v>
      </c>
      <c r="B2263">
        <v>75</v>
      </c>
      <c r="C2263" t="str">
        <f t="shared" si="140"/>
        <v>66-69</v>
      </c>
      <c r="D2263" t="s">
        <v>21</v>
      </c>
      <c r="E2263" t="s">
        <v>50</v>
      </c>
      <c r="F2263">
        <v>225.68</v>
      </c>
      <c r="G2263">
        <v>12</v>
      </c>
      <c r="H2263">
        <f>Table1[[#This Row],[total_orders]]*Table1[[#This Row],[avg_order_value]]</f>
        <v>2708.16</v>
      </c>
      <c r="I2263">
        <v>74</v>
      </c>
      <c r="J2263">
        <v>0</v>
      </c>
      <c r="K2263" t="s">
        <v>19</v>
      </c>
      <c r="L2263">
        <v>41.6</v>
      </c>
      <c r="M2263" t="str">
        <f t="shared" si="141"/>
        <v>Medium</v>
      </c>
      <c r="N2263" s="1">
        <v>45613</v>
      </c>
      <c r="O2263" s="1" t="str">
        <f>IF(YEAR(Table1[[#This Row],[customer_since]])&gt;=2023, "New",IF(YEAR(Table1[[#This Row],[customer_since]])&gt;=2021, "Medium", "Long term"))</f>
        <v>New</v>
      </c>
      <c r="P2263">
        <v>22</v>
      </c>
      <c r="Q2263" t="str">
        <f t="shared" si="142"/>
        <v>Low</v>
      </c>
      <c r="R2263">
        <v>0.1</v>
      </c>
      <c r="S2263" t="str">
        <f t="shared" si="143"/>
        <v>Low</v>
      </c>
    </row>
    <row r="2264" spans="1:19" x14ac:dyDescent="0.35">
      <c r="A2264" t="s">
        <v>3747</v>
      </c>
      <c r="B2264">
        <v>72</v>
      </c>
      <c r="C2264" t="str">
        <f t="shared" si="140"/>
        <v>66-69</v>
      </c>
      <c r="D2264" t="s">
        <v>25</v>
      </c>
      <c r="E2264" t="s">
        <v>35</v>
      </c>
      <c r="F2264">
        <v>15.17</v>
      </c>
      <c r="G2264">
        <v>8</v>
      </c>
      <c r="H2264">
        <f>Table1[[#This Row],[total_orders]]*Table1[[#This Row],[avg_order_value]]</f>
        <v>121.36</v>
      </c>
      <c r="I2264">
        <v>229</v>
      </c>
      <c r="J2264">
        <v>0</v>
      </c>
      <c r="K2264" t="s">
        <v>40</v>
      </c>
      <c r="L2264">
        <v>13.6</v>
      </c>
      <c r="M2264" t="str">
        <f t="shared" si="141"/>
        <v>Low</v>
      </c>
      <c r="N2264" s="1">
        <v>45459</v>
      </c>
      <c r="O2264" s="1" t="str">
        <f>IF(YEAR(Table1[[#This Row],[customer_since]])&gt;=2023, "New",IF(YEAR(Table1[[#This Row],[customer_since]])&gt;=2021, "Medium", "Long term"))</f>
        <v>New</v>
      </c>
      <c r="P2264">
        <v>21</v>
      </c>
      <c r="Q2264" t="str">
        <f t="shared" si="142"/>
        <v>Low</v>
      </c>
      <c r="R2264">
        <v>0.3</v>
      </c>
      <c r="S2264" t="str">
        <f t="shared" si="143"/>
        <v>Medium</v>
      </c>
    </row>
    <row r="2265" spans="1:19" x14ac:dyDescent="0.35">
      <c r="A2265" t="s">
        <v>3502</v>
      </c>
      <c r="B2265">
        <v>53</v>
      </c>
      <c r="C2265" t="str">
        <f t="shared" si="140"/>
        <v>46-55</v>
      </c>
      <c r="D2265" t="s">
        <v>14</v>
      </c>
      <c r="E2265" t="s">
        <v>50</v>
      </c>
      <c r="F2265">
        <v>261.83</v>
      </c>
      <c r="G2265">
        <v>15</v>
      </c>
      <c r="H2265">
        <f>Table1[[#This Row],[total_orders]]*Table1[[#This Row],[avg_order_value]]</f>
        <v>3927.45</v>
      </c>
      <c r="I2265">
        <v>291</v>
      </c>
      <c r="J2265">
        <v>0</v>
      </c>
      <c r="K2265" t="s">
        <v>29</v>
      </c>
      <c r="L2265">
        <v>17.8</v>
      </c>
      <c r="M2265" t="str">
        <f t="shared" si="141"/>
        <v>Low</v>
      </c>
      <c r="N2265" s="1">
        <v>44816</v>
      </c>
      <c r="O2265" s="1" t="str">
        <f>IF(YEAR(Table1[[#This Row],[customer_since]])&gt;=2023, "New",IF(YEAR(Table1[[#This Row],[customer_since]])&gt;=2021, "Medium", "Long term"))</f>
        <v>Medium</v>
      </c>
      <c r="P2265">
        <v>94</v>
      </c>
      <c r="Q2265" t="str">
        <f t="shared" si="142"/>
        <v>High</v>
      </c>
      <c r="R2265">
        <v>0.22</v>
      </c>
      <c r="S2265" t="str">
        <f t="shared" si="143"/>
        <v>Medium</v>
      </c>
    </row>
    <row r="2266" spans="1:19" x14ac:dyDescent="0.35">
      <c r="A2266" t="s">
        <v>3502</v>
      </c>
      <c r="B2266">
        <v>69</v>
      </c>
      <c r="C2266" t="str">
        <f t="shared" si="140"/>
        <v>66-69</v>
      </c>
      <c r="D2266" t="s">
        <v>21</v>
      </c>
      <c r="E2266" t="s">
        <v>28</v>
      </c>
      <c r="F2266">
        <v>59.01</v>
      </c>
      <c r="G2266">
        <v>10</v>
      </c>
      <c r="H2266">
        <f>Table1[[#This Row],[total_orders]]*Table1[[#This Row],[avg_order_value]]</f>
        <v>590.1</v>
      </c>
      <c r="I2266">
        <v>272</v>
      </c>
      <c r="J2266">
        <v>0</v>
      </c>
      <c r="K2266" t="s">
        <v>29</v>
      </c>
      <c r="L2266">
        <v>29.2</v>
      </c>
      <c r="M2266" t="str">
        <f t="shared" si="141"/>
        <v>Medium</v>
      </c>
      <c r="N2266" s="1">
        <v>45579</v>
      </c>
      <c r="O2266" s="1" t="str">
        <f>IF(YEAR(Table1[[#This Row],[customer_since]])&gt;=2023, "New",IF(YEAR(Table1[[#This Row],[customer_since]])&gt;=2021, "Medium", "Long term"))</f>
        <v>New</v>
      </c>
      <c r="P2266">
        <v>33</v>
      </c>
      <c r="Q2266" t="str">
        <f t="shared" si="142"/>
        <v>Low</v>
      </c>
      <c r="R2266">
        <v>0.15</v>
      </c>
      <c r="S2266" t="str">
        <f t="shared" si="143"/>
        <v>Low</v>
      </c>
    </row>
    <row r="2267" spans="1:19" x14ac:dyDescent="0.35">
      <c r="A2267" t="s">
        <v>3402</v>
      </c>
      <c r="B2267">
        <v>38</v>
      </c>
      <c r="C2267" t="str">
        <f t="shared" si="140"/>
        <v>36-45</v>
      </c>
      <c r="D2267" t="s">
        <v>14</v>
      </c>
      <c r="E2267" t="s">
        <v>15</v>
      </c>
      <c r="F2267">
        <v>99.42</v>
      </c>
      <c r="G2267">
        <v>3</v>
      </c>
      <c r="H2267">
        <f>Table1[[#This Row],[total_orders]]*Table1[[#This Row],[avg_order_value]]</f>
        <v>298.26</v>
      </c>
      <c r="I2267">
        <v>20</v>
      </c>
      <c r="J2267">
        <v>0</v>
      </c>
      <c r="K2267" t="s">
        <v>29</v>
      </c>
      <c r="L2267">
        <v>25.6</v>
      </c>
      <c r="M2267" t="str">
        <f t="shared" si="141"/>
        <v>Medium</v>
      </c>
      <c r="N2267" s="1">
        <v>44642</v>
      </c>
      <c r="O2267" s="1" t="str">
        <f>IF(YEAR(Table1[[#This Row],[customer_since]])&gt;=2023, "New",IF(YEAR(Table1[[#This Row],[customer_since]])&gt;=2021, "Medium", "Long term"))</f>
        <v>Medium</v>
      </c>
      <c r="P2267">
        <v>20</v>
      </c>
      <c r="Q2267" t="str">
        <f t="shared" si="142"/>
        <v>Low</v>
      </c>
      <c r="R2267">
        <v>0.3</v>
      </c>
      <c r="S2267" t="str">
        <f t="shared" si="143"/>
        <v>Medium</v>
      </c>
    </row>
    <row r="2268" spans="1:19" x14ac:dyDescent="0.35">
      <c r="A2268" t="s">
        <v>3568</v>
      </c>
      <c r="B2268">
        <v>28</v>
      </c>
      <c r="C2268" t="str">
        <f t="shared" si="140"/>
        <v>26-35</v>
      </c>
      <c r="D2268" t="s">
        <v>21</v>
      </c>
      <c r="E2268" t="s">
        <v>50</v>
      </c>
      <c r="F2268">
        <v>53.6</v>
      </c>
      <c r="G2268">
        <v>3</v>
      </c>
      <c r="H2268">
        <f>Table1[[#This Row],[total_orders]]*Table1[[#This Row],[avg_order_value]]</f>
        <v>160.80000000000001</v>
      </c>
      <c r="I2268">
        <v>108</v>
      </c>
      <c r="J2268">
        <v>0</v>
      </c>
      <c r="K2268" t="s">
        <v>16</v>
      </c>
      <c r="L2268">
        <v>8.5</v>
      </c>
      <c r="M2268" t="str">
        <f t="shared" si="141"/>
        <v>Low</v>
      </c>
      <c r="N2268" s="1">
        <v>45492</v>
      </c>
      <c r="O2268" s="1" t="str">
        <f>IF(YEAR(Table1[[#This Row],[customer_since]])&gt;=2023, "New",IF(YEAR(Table1[[#This Row],[customer_since]])&gt;=2021, "Medium", "Long term"))</f>
        <v>New</v>
      </c>
      <c r="P2268">
        <v>4</v>
      </c>
      <c r="Q2268" t="str">
        <f t="shared" si="142"/>
        <v>Low</v>
      </c>
      <c r="R2268">
        <v>0.12</v>
      </c>
      <c r="S2268" t="str">
        <f t="shared" si="143"/>
        <v>Low</v>
      </c>
    </row>
    <row r="2269" spans="1:19" x14ac:dyDescent="0.35">
      <c r="A2269" t="s">
        <v>3728</v>
      </c>
      <c r="B2269">
        <v>22</v>
      </c>
      <c r="C2269" t="str">
        <f t="shared" si="140"/>
        <v>18-25</v>
      </c>
      <c r="D2269" t="s">
        <v>25</v>
      </c>
      <c r="E2269" t="s">
        <v>37</v>
      </c>
      <c r="F2269">
        <v>28.95</v>
      </c>
      <c r="G2269">
        <v>11</v>
      </c>
      <c r="H2269">
        <f>Table1[[#This Row],[total_orders]]*Table1[[#This Row],[avg_order_value]]</f>
        <v>318.45</v>
      </c>
      <c r="I2269">
        <v>255</v>
      </c>
      <c r="J2269">
        <v>0</v>
      </c>
      <c r="K2269" t="s">
        <v>29</v>
      </c>
      <c r="L2269">
        <v>28.9</v>
      </c>
      <c r="M2269" t="str">
        <f t="shared" si="141"/>
        <v>Medium</v>
      </c>
      <c r="N2269" s="1">
        <v>45789</v>
      </c>
      <c r="O2269" s="1" t="str">
        <f>IF(YEAR(Table1[[#This Row],[customer_since]])&gt;=2023, "New",IF(YEAR(Table1[[#This Row],[customer_since]])&gt;=2021, "Medium", "Long term"))</f>
        <v>New</v>
      </c>
      <c r="P2269">
        <v>9</v>
      </c>
      <c r="Q2269" t="str">
        <f t="shared" si="142"/>
        <v>Low</v>
      </c>
      <c r="R2269">
        <v>0.11</v>
      </c>
      <c r="S2269" t="str">
        <f t="shared" si="143"/>
        <v>Low</v>
      </c>
    </row>
    <row r="2270" spans="1:19" x14ac:dyDescent="0.35">
      <c r="A2270" t="s">
        <v>3305</v>
      </c>
      <c r="B2270">
        <v>73</v>
      </c>
      <c r="C2270" t="str">
        <f t="shared" si="140"/>
        <v>66-69</v>
      </c>
      <c r="D2270" t="s">
        <v>21</v>
      </c>
      <c r="E2270" t="s">
        <v>18</v>
      </c>
      <c r="F2270">
        <v>67.84</v>
      </c>
      <c r="G2270">
        <v>14</v>
      </c>
      <c r="H2270">
        <f>Table1[[#This Row],[total_orders]]*Table1[[#This Row],[avg_order_value]]</f>
        <v>949.76</v>
      </c>
      <c r="I2270">
        <v>316</v>
      </c>
      <c r="J2270">
        <v>0</v>
      </c>
      <c r="K2270" t="s">
        <v>19</v>
      </c>
      <c r="L2270">
        <v>18.7</v>
      </c>
      <c r="M2270" t="str">
        <f t="shared" si="141"/>
        <v>Low</v>
      </c>
      <c r="N2270" s="1">
        <v>44443</v>
      </c>
      <c r="O2270" s="1" t="str">
        <f>IF(YEAR(Table1[[#This Row],[customer_since]])&gt;=2023, "New",IF(YEAR(Table1[[#This Row],[customer_since]])&gt;=2021, "Medium", "Long term"))</f>
        <v>Medium</v>
      </c>
      <c r="P2270">
        <v>85</v>
      </c>
      <c r="Q2270" t="str">
        <f t="shared" si="142"/>
        <v>High</v>
      </c>
      <c r="R2270">
        <v>0.12</v>
      </c>
      <c r="S2270" t="str">
        <f t="shared" si="143"/>
        <v>Low</v>
      </c>
    </row>
    <row r="2271" spans="1:19" x14ac:dyDescent="0.35">
      <c r="A2271" t="s">
        <v>243</v>
      </c>
      <c r="B2271">
        <v>25</v>
      </c>
      <c r="C2271" t="str">
        <f t="shared" si="140"/>
        <v>18-25</v>
      </c>
      <c r="D2271" t="s">
        <v>14</v>
      </c>
      <c r="E2271" t="s">
        <v>26</v>
      </c>
      <c r="F2271">
        <v>80.75</v>
      </c>
      <c r="G2271">
        <v>9</v>
      </c>
      <c r="H2271">
        <f>Table1[[#This Row],[total_orders]]*Table1[[#This Row],[avg_order_value]]</f>
        <v>726.75</v>
      </c>
      <c r="I2271">
        <v>133</v>
      </c>
      <c r="J2271">
        <v>0</v>
      </c>
      <c r="K2271" t="s">
        <v>23</v>
      </c>
      <c r="L2271">
        <v>50.8</v>
      </c>
      <c r="M2271" t="str">
        <f t="shared" si="141"/>
        <v>High</v>
      </c>
      <c r="N2271" s="1">
        <v>44202</v>
      </c>
      <c r="O2271" s="1" t="str">
        <f>IF(YEAR(Table1[[#This Row],[customer_since]])&gt;=2023, "New",IF(YEAR(Table1[[#This Row],[customer_since]])&gt;=2021, "Medium", "Long term"))</f>
        <v>Medium</v>
      </c>
      <c r="P2271">
        <v>73</v>
      </c>
      <c r="Q2271" t="str">
        <f t="shared" si="142"/>
        <v>High</v>
      </c>
      <c r="R2271">
        <v>0.17</v>
      </c>
      <c r="S2271" t="str">
        <f t="shared" si="143"/>
        <v>Low</v>
      </c>
    </row>
    <row r="2272" spans="1:19" x14ac:dyDescent="0.35">
      <c r="A2272" t="s">
        <v>2529</v>
      </c>
      <c r="B2272">
        <v>49</v>
      </c>
      <c r="C2272" t="str">
        <f t="shared" si="140"/>
        <v>46-55</v>
      </c>
      <c r="D2272" t="s">
        <v>14</v>
      </c>
      <c r="E2272" t="s">
        <v>26</v>
      </c>
      <c r="F2272">
        <v>30.32</v>
      </c>
      <c r="G2272">
        <v>14</v>
      </c>
      <c r="H2272">
        <f>Table1[[#This Row],[total_orders]]*Table1[[#This Row],[avg_order_value]]</f>
        <v>424.48</v>
      </c>
      <c r="I2272">
        <v>118</v>
      </c>
      <c r="J2272">
        <v>0</v>
      </c>
      <c r="K2272" t="s">
        <v>23</v>
      </c>
      <c r="L2272">
        <v>0</v>
      </c>
      <c r="M2272" t="str">
        <f t="shared" si="141"/>
        <v>Low</v>
      </c>
      <c r="N2272" s="1">
        <v>44088</v>
      </c>
      <c r="O2272" s="1" t="str">
        <f>IF(YEAR(Table1[[#This Row],[customer_since]])&gt;=2023, "New",IF(YEAR(Table1[[#This Row],[customer_since]])&gt;=2021, "Medium", "Long term"))</f>
        <v>Long term</v>
      </c>
      <c r="P2272">
        <v>9</v>
      </c>
      <c r="Q2272" t="str">
        <f t="shared" si="142"/>
        <v>Low</v>
      </c>
      <c r="R2272">
        <v>0.02</v>
      </c>
      <c r="S2272" t="str">
        <f t="shared" si="143"/>
        <v>Low</v>
      </c>
    </row>
    <row r="2273" spans="1:19" x14ac:dyDescent="0.35">
      <c r="A2273" t="s">
        <v>3376</v>
      </c>
      <c r="B2273">
        <v>23</v>
      </c>
      <c r="C2273" t="str">
        <f t="shared" si="140"/>
        <v>18-25</v>
      </c>
      <c r="D2273" t="s">
        <v>21</v>
      </c>
      <c r="E2273" t="s">
        <v>15</v>
      </c>
      <c r="F2273">
        <v>89.05</v>
      </c>
      <c r="G2273">
        <v>16</v>
      </c>
      <c r="H2273">
        <f>Table1[[#This Row],[total_orders]]*Table1[[#This Row],[avg_order_value]]</f>
        <v>1424.8</v>
      </c>
      <c r="I2273">
        <v>103</v>
      </c>
      <c r="J2273">
        <v>0</v>
      </c>
      <c r="K2273" t="s">
        <v>23</v>
      </c>
      <c r="L2273">
        <v>97.1</v>
      </c>
      <c r="M2273" t="str">
        <f t="shared" si="141"/>
        <v>High</v>
      </c>
      <c r="N2273" s="1">
        <v>45802</v>
      </c>
      <c r="O2273" s="1" t="str">
        <f>IF(YEAR(Table1[[#This Row],[customer_since]])&gt;=2023, "New",IF(YEAR(Table1[[#This Row],[customer_since]])&gt;=2021, "Medium", "Long term"))</f>
        <v>New</v>
      </c>
      <c r="P2273">
        <v>51</v>
      </c>
      <c r="Q2273" t="str">
        <f t="shared" si="142"/>
        <v>Medium</v>
      </c>
      <c r="R2273">
        <v>0.52</v>
      </c>
      <c r="S2273" t="str">
        <f t="shared" si="143"/>
        <v>High</v>
      </c>
    </row>
    <row r="2274" spans="1:19" x14ac:dyDescent="0.35">
      <c r="A2274" t="s">
        <v>2749</v>
      </c>
      <c r="B2274">
        <v>61</v>
      </c>
      <c r="C2274" t="str">
        <f t="shared" si="140"/>
        <v>55-65</v>
      </c>
      <c r="D2274" t="s">
        <v>21</v>
      </c>
      <c r="E2274" t="s">
        <v>52</v>
      </c>
      <c r="F2274">
        <v>108.66</v>
      </c>
      <c r="G2274">
        <v>12</v>
      </c>
      <c r="H2274">
        <f>Table1[[#This Row],[total_orders]]*Table1[[#This Row],[avg_order_value]]</f>
        <v>1303.92</v>
      </c>
      <c r="I2274">
        <v>76</v>
      </c>
      <c r="J2274">
        <v>0</v>
      </c>
      <c r="K2274" t="s">
        <v>40</v>
      </c>
      <c r="L2274">
        <v>73.8</v>
      </c>
      <c r="M2274" t="str">
        <f t="shared" si="141"/>
        <v>High</v>
      </c>
      <c r="N2274" s="1">
        <v>44103</v>
      </c>
      <c r="O2274" s="1" t="str">
        <f>IF(YEAR(Table1[[#This Row],[customer_since]])&gt;=2023, "New",IF(YEAR(Table1[[#This Row],[customer_since]])&gt;=2021, "Medium", "Long term"))</f>
        <v>Long term</v>
      </c>
      <c r="P2274">
        <v>97</v>
      </c>
      <c r="Q2274" t="str">
        <f t="shared" si="142"/>
        <v>High</v>
      </c>
      <c r="R2274">
        <v>0.45</v>
      </c>
      <c r="S2274" t="str">
        <f t="shared" si="143"/>
        <v>Medium</v>
      </c>
    </row>
    <row r="2275" spans="1:19" x14ac:dyDescent="0.35">
      <c r="A2275" t="s">
        <v>400</v>
      </c>
      <c r="B2275">
        <v>66</v>
      </c>
      <c r="C2275" t="str">
        <f t="shared" si="140"/>
        <v>66-69</v>
      </c>
      <c r="D2275" t="s">
        <v>14</v>
      </c>
      <c r="E2275" t="s">
        <v>44</v>
      </c>
      <c r="F2275">
        <v>32.68</v>
      </c>
      <c r="G2275">
        <v>7</v>
      </c>
      <c r="H2275">
        <f>Table1[[#This Row],[total_orders]]*Table1[[#This Row],[avg_order_value]]</f>
        <v>228.76</v>
      </c>
      <c r="I2275">
        <v>264</v>
      </c>
      <c r="J2275">
        <v>0</v>
      </c>
      <c r="K2275" t="s">
        <v>16</v>
      </c>
      <c r="L2275">
        <v>41.7</v>
      </c>
      <c r="M2275" t="str">
        <f t="shared" si="141"/>
        <v>Medium</v>
      </c>
      <c r="N2275" s="1">
        <v>45538</v>
      </c>
      <c r="O2275" s="1" t="str">
        <f>IF(YEAR(Table1[[#This Row],[customer_since]])&gt;=2023, "New",IF(YEAR(Table1[[#This Row],[customer_since]])&gt;=2021, "Medium", "Long term"))</f>
        <v>New</v>
      </c>
      <c r="P2275">
        <v>21</v>
      </c>
      <c r="Q2275" t="str">
        <f t="shared" si="142"/>
        <v>Low</v>
      </c>
      <c r="R2275">
        <v>7.0000000000000007E-2</v>
      </c>
      <c r="S2275" t="str">
        <f t="shared" si="143"/>
        <v>Low</v>
      </c>
    </row>
    <row r="2276" spans="1:19" x14ac:dyDescent="0.35">
      <c r="A2276" t="s">
        <v>2486</v>
      </c>
      <c r="B2276">
        <v>24</v>
      </c>
      <c r="C2276" t="str">
        <f t="shared" si="140"/>
        <v>18-25</v>
      </c>
      <c r="D2276" t="s">
        <v>14</v>
      </c>
      <c r="E2276" t="s">
        <v>15</v>
      </c>
      <c r="F2276">
        <v>318.19</v>
      </c>
      <c r="G2276">
        <v>5</v>
      </c>
      <c r="H2276">
        <f>Table1[[#This Row],[total_orders]]*Table1[[#This Row],[avg_order_value]]</f>
        <v>1590.95</v>
      </c>
      <c r="I2276">
        <v>191</v>
      </c>
      <c r="J2276">
        <v>0</v>
      </c>
      <c r="K2276" t="s">
        <v>23</v>
      </c>
      <c r="L2276">
        <v>72.900000000000006</v>
      </c>
      <c r="M2276" t="str">
        <f t="shared" si="141"/>
        <v>High</v>
      </c>
      <c r="N2276" s="1">
        <v>44364</v>
      </c>
      <c r="O2276" s="1" t="str">
        <f>IF(YEAR(Table1[[#This Row],[customer_since]])&gt;=2023, "New",IF(YEAR(Table1[[#This Row],[customer_since]])&gt;=2021, "Medium", "Long term"))</f>
        <v>Medium</v>
      </c>
      <c r="P2276">
        <v>94</v>
      </c>
      <c r="Q2276" t="str">
        <f t="shared" si="142"/>
        <v>High</v>
      </c>
      <c r="R2276">
        <v>0.31</v>
      </c>
      <c r="S2276" t="str">
        <f t="shared" si="143"/>
        <v>Medium</v>
      </c>
    </row>
    <row r="2277" spans="1:19" x14ac:dyDescent="0.35">
      <c r="A2277" t="s">
        <v>3579</v>
      </c>
      <c r="B2277">
        <v>44</v>
      </c>
      <c r="C2277" t="str">
        <f t="shared" si="140"/>
        <v>36-45</v>
      </c>
      <c r="D2277" t="s">
        <v>14</v>
      </c>
      <c r="E2277" t="s">
        <v>52</v>
      </c>
      <c r="G2277">
        <v>6</v>
      </c>
      <c r="H2277">
        <f>Table1[[#This Row],[total_orders]]*Table1[[#This Row],[avg_order_value]]</f>
        <v>0</v>
      </c>
      <c r="I2277">
        <v>339</v>
      </c>
      <c r="J2277">
        <v>0</v>
      </c>
      <c r="K2277" t="s">
        <v>16</v>
      </c>
      <c r="L2277">
        <v>53.2</v>
      </c>
      <c r="M2277" t="str">
        <f t="shared" si="141"/>
        <v>High</v>
      </c>
      <c r="N2277" s="1">
        <v>44731</v>
      </c>
      <c r="O2277" s="1" t="str">
        <f>IF(YEAR(Table1[[#This Row],[customer_since]])&gt;=2023, "New",IF(YEAR(Table1[[#This Row],[customer_since]])&gt;=2021, "Medium", "Long term"))</f>
        <v>Medium</v>
      </c>
      <c r="P2277">
        <v>56</v>
      </c>
      <c r="Q2277" t="str">
        <f t="shared" si="142"/>
        <v>Medium</v>
      </c>
      <c r="R2277">
        <v>0.33</v>
      </c>
      <c r="S2277" t="str">
        <f t="shared" si="143"/>
        <v>Medium</v>
      </c>
    </row>
    <row r="2278" spans="1:19" x14ac:dyDescent="0.35">
      <c r="A2278" t="s">
        <v>469</v>
      </c>
      <c r="B2278">
        <v>51</v>
      </c>
      <c r="C2278" t="str">
        <f t="shared" si="140"/>
        <v>46-55</v>
      </c>
      <c r="D2278" t="s">
        <v>21</v>
      </c>
      <c r="E2278" t="s">
        <v>35</v>
      </c>
      <c r="F2278">
        <v>87.55</v>
      </c>
      <c r="G2278">
        <v>12</v>
      </c>
      <c r="H2278">
        <f>Table1[[#This Row],[total_orders]]*Table1[[#This Row],[avg_order_value]]</f>
        <v>1050.5999999999999</v>
      </c>
      <c r="I2278">
        <v>343</v>
      </c>
      <c r="J2278">
        <v>0</v>
      </c>
      <c r="K2278" t="s">
        <v>16</v>
      </c>
      <c r="L2278">
        <v>77.400000000000006</v>
      </c>
      <c r="M2278" t="str">
        <f t="shared" si="141"/>
        <v>High</v>
      </c>
      <c r="N2278" s="1">
        <v>44110</v>
      </c>
      <c r="O2278" s="1" t="str">
        <f>IF(YEAR(Table1[[#This Row],[customer_since]])&gt;=2023, "New",IF(YEAR(Table1[[#This Row],[customer_since]])&gt;=2021, "Medium", "Long term"))</f>
        <v>Long term</v>
      </c>
      <c r="P2278">
        <v>48</v>
      </c>
      <c r="Q2278" t="str">
        <f t="shared" si="142"/>
        <v>Medium</v>
      </c>
      <c r="R2278">
        <v>0.35</v>
      </c>
      <c r="S2278" t="str">
        <f t="shared" si="143"/>
        <v>Medium</v>
      </c>
    </row>
    <row r="2279" spans="1:19" x14ac:dyDescent="0.35">
      <c r="A2279" t="s">
        <v>469</v>
      </c>
      <c r="B2279">
        <v>35</v>
      </c>
      <c r="C2279" t="str">
        <f t="shared" si="140"/>
        <v>26-35</v>
      </c>
      <c r="D2279" t="s">
        <v>21</v>
      </c>
      <c r="E2279" t="s">
        <v>44</v>
      </c>
      <c r="F2279">
        <v>324.18</v>
      </c>
      <c r="G2279">
        <v>11</v>
      </c>
      <c r="H2279">
        <f>Table1[[#This Row],[total_orders]]*Table1[[#This Row],[avg_order_value]]</f>
        <v>3565.98</v>
      </c>
      <c r="I2279">
        <v>12</v>
      </c>
      <c r="J2279">
        <v>0</v>
      </c>
      <c r="K2279" t="s">
        <v>29</v>
      </c>
      <c r="L2279">
        <v>39.299999999999997</v>
      </c>
      <c r="M2279" t="str">
        <f t="shared" si="141"/>
        <v>Medium</v>
      </c>
      <c r="N2279" s="1">
        <v>45756</v>
      </c>
      <c r="O2279" s="1" t="str">
        <f>IF(YEAR(Table1[[#This Row],[customer_since]])&gt;=2023, "New",IF(YEAR(Table1[[#This Row],[customer_since]])&gt;=2021, "Medium", "Long term"))</f>
        <v>New</v>
      </c>
      <c r="P2279">
        <v>61</v>
      </c>
      <c r="Q2279" t="str">
        <f t="shared" si="142"/>
        <v>Medium</v>
      </c>
      <c r="R2279">
        <v>0.53</v>
      </c>
      <c r="S2279" t="str">
        <f t="shared" si="143"/>
        <v>High</v>
      </c>
    </row>
    <row r="2280" spans="1:19" x14ac:dyDescent="0.35">
      <c r="A2280" t="s">
        <v>1857</v>
      </c>
      <c r="B2280">
        <v>37</v>
      </c>
      <c r="C2280" t="str">
        <f t="shared" si="140"/>
        <v>36-45</v>
      </c>
      <c r="D2280" t="s">
        <v>14</v>
      </c>
      <c r="E2280" t="s">
        <v>15</v>
      </c>
      <c r="F2280">
        <v>106.99</v>
      </c>
      <c r="G2280">
        <v>6</v>
      </c>
      <c r="H2280">
        <f>Table1[[#This Row],[total_orders]]*Table1[[#This Row],[avg_order_value]]</f>
        <v>641.93999999999994</v>
      </c>
      <c r="I2280">
        <v>87</v>
      </c>
      <c r="J2280">
        <v>0</v>
      </c>
      <c r="K2280" t="s">
        <v>16</v>
      </c>
      <c r="L2280">
        <v>23.4</v>
      </c>
      <c r="M2280" t="str">
        <f t="shared" si="141"/>
        <v>Medium</v>
      </c>
      <c r="N2280" s="1">
        <v>44018</v>
      </c>
      <c r="O2280" s="1" t="str">
        <f>IF(YEAR(Table1[[#This Row],[customer_since]])&gt;=2023, "New",IF(YEAR(Table1[[#This Row],[customer_since]])&gt;=2021, "Medium", "Long term"))</f>
        <v>Long term</v>
      </c>
      <c r="P2280">
        <v>9</v>
      </c>
      <c r="Q2280" t="str">
        <f t="shared" si="142"/>
        <v>Low</v>
      </c>
      <c r="R2280">
        <v>7.0000000000000007E-2</v>
      </c>
      <c r="S2280" t="str">
        <f t="shared" si="143"/>
        <v>Low</v>
      </c>
    </row>
    <row r="2281" spans="1:19" x14ac:dyDescent="0.35">
      <c r="A2281" t="s">
        <v>1857</v>
      </c>
      <c r="B2281">
        <v>22</v>
      </c>
      <c r="C2281" t="str">
        <f t="shared" si="140"/>
        <v>18-25</v>
      </c>
      <c r="D2281" t="s">
        <v>14</v>
      </c>
      <c r="E2281" t="s">
        <v>28</v>
      </c>
      <c r="F2281">
        <v>207.69</v>
      </c>
      <c r="G2281">
        <v>7</v>
      </c>
      <c r="H2281">
        <f>Table1[[#This Row],[total_orders]]*Table1[[#This Row],[avg_order_value]]</f>
        <v>1453.83</v>
      </c>
      <c r="I2281">
        <v>47</v>
      </c>
      <c r="J2281">
        <v>0</v>
      </c>
      <c r="K2281" t="s">
        <v>16</v>
      </c>
      <c r="L2281">
        <v>49</v>
      </c>
      <c r="M2281" t="str">
        <f t="shared" si="141"/>
        <v>Medium</v>
      </c>
      <c r="N2281" s="1">
        <v>45563</v>
      </c>
      <c r="O2281" s="1" t="str">
        <f>IF(YEAR(Table1[[#This Row],[customer_since]])&gt;=2023, "New",IF(YEAR(Table1[[#This Row],[customer_since]])&gt;=2021, "Medium", "Long term"))</f>
        <v>New</v>
      </c>
      <c r="P2281">
        <v>22</v>
      </c>
      <c r="Q2281" t="str">
        <f t="shared" si="142"/>
        <v>Low</v>
      </c>
      <c r="R2281">
        <v>0.34</v>
      </c>
      <c r="S2281" t="str">
        <f t="shared" si="143"/>
        <v>Medium</v>
      </c>
    </row>
    <row r="2282" spans="1:19" x14ac:dyDescent="0.35">
      <c r="A2282" t="s">
        <v>3591</v>
      </c>
      <c r="B2282">
        <v>36</v>
      </c>
      <c r="C2282" t="str">
        <f t="shared" si="140"/>
        <v>36-45</v>
      </c>
      <c r="D2282" t="s">
        <v>14</v>
      </c>
      <c r="E2282" t="s">
        <v>50</v>
      </c>
      <c r="F2282">
        <v>71.540000000000006</v>
      </c>
      <c r="G2282">
        <v>6</v>
      </c>
      <c r="H2282">
        <f>Table1[[#This Row],[total_orders]]*Table1[[#This Row],[avg_order_value]]</f>
        <v>429.24</v>
      </c>
      <c r="I2282">
        <v>333</v>
      </c>
      <c r="J2282">
        <v>0</v>
      </c>
      <c r="K2282" t="s">
        <v>23</v>
      </c>
      <c r="L2282">
        <v>0.4</v>
      </c>
      <c r="M2282" t="str">
        <f t="shared" si="141"/>
        <v>Low</v>
      </c>
      <c r="N2282" s="1">
        <v>44929</v>
      </c>
      <c r="O2282" s="1" t="str">
        <f>IF(YEAR(Table1[[#This Row],[customer_since]])&gt;=2023, "New",IF(YEAR(Table1[[#This Row],[customer_since]])&gt;=2021, "Medium", "Long term"))</f>
        <v>New</v>
      </c>
      <c r="P2282">
        <v>91</v>
      </c>
      <c r="Q2282" t="str">
        <f t="shared" si="142"/>
        <v>High</v>
      </c>
      <c r="R2282">
        <v>0.09</v>
      </c>
      <c r="S2282" t="str">
        <f t="shared" si="143"/>
        <v>Low</v>
      </c>
    </row>
    <row r="2283" spans="1:19" x14ac:dyDescent="0.35">
      <c r="A2283" t="s">
        <v>3715</v>
      </c>
      <c r="B2283">
        <v>65</v>
      </c>
      <c r="C2283" t="str">
        <f t="shared" si="140"/>
        <v>55-65</v>
      </c>
      <c r="D2283" t="s">
        <v>21</v>
      </c>
      <c r="E2283" t="s">
        <v>15</v>
      </c>
      <c r="G2283">
        <v>8</v>
      </c>
      <c r="H2283">
        <f>Table1[[#This Row],[total_orders]]*Table1[[#This Row],[avg_order_value]]</f>
        <v>0</v>
      </c>
      <c r="I2283">
        <v>47</v>
      </c>
      <c r="J2283">
        <v>0</v>
      </c>
      <c r="K2283" t="s">
        <v>29</v>
      </c>
      <c r="L2283">
        <v>18.100000000000001</v>
      </c>
      <c r="M2283" t="str">
        <f t="shared" si="141"/>
        <v>Low</v>
      </c>
      <c r="N2283" s="1">
        <v>44951</v>
      </c>
      <c r="O2283" s="1" t="str">
        <f>IF(YEAR(Table1[[#This Row],[customer_since]])&gt;=2023, "New",IF(YEAR(Table1[[#This Row],[customer_since]])&gt;=2021, "Medium", "Long term"))</f>
        <v>New</v>
      </c>
      <c r="P2283">
        <v>80</v>
      </c>
      <c r="Q2283" t="str">
        <f t="shared" si="142"/>
        <v>High</v>
      </c>
      <c r="R2283">
        <v>0.34</v>
      </c>
      <c r="S2283" t="str">
        <f t="shared" si="143"/>
        <v>Medium</v>
      </c>
    </row>
    <row r="2284" spans="1:19" x14ac:dyDescent="0.35">
      <c r="A2284" t="s">
        <v>3715</v>
      </c>
      <c r="B2284">
        <v>76</v>
      </c>
      <c r="C2284" t="str">
        <f t="shared" si="140"/>
        <v>66-69</v>
      </c>
      <c r="D2284" t="s">
        <v>21</v>
      </c>
      <c r="E2284" t="s">
        <v>22</v>
      </c>
      <c r="F2284">
        <v>116.84</v>
      </c>
      <c r="G2284">
        <v>7</v>
      </c>
      <c r="H2284">
        <f>Table1[[#This Row],[total_orders]]*Table1[[#This Row],[avg_order_value]]</f>
        <v>817.88</v>
      </c>
      <c r="I2284">
        <v>99</v>
      </c>
      <c r="J2284">
        <v>0</v>
      </c>
      <c r="K2284" t="s">
        <v>16</v>
      </c>
      <c r="L2284">
        <v>10.9</v>
      </c>
      <c r="M2284" t="str">
        <f t="shared" si="141"/>
        <v>Low</v>
      </c>
      <c r="N2284" s="1">
        <v>45192</v>
      </c>
      <c r="O2284" s="1" t="str">
        <f>IF(YEAR(Table1[[#This Row],[customer_since]])&gt;=2023, "New",IF(YEAR(Table1[[#This Row],[customer_since]])&gt;=2021, "Medium", "Long term"))</f>
        <v>New</v>
      </c>
      <c r="P2284">
        <v>25</v>
      </c>
      <c r="Q2284" t="str">
        <f t="shared" si="142"/>
        <v>Low</v>
      </c>
      <c r="R2284">
        <v>0.24</v>
      </c>
      <c r="S2284" t="str">
        <f t="shared" si="143"/>
        <v>Medium</v>
      </c>
    </row>
    <row r="2285" spans="1:19" x14ac:dyDescent="0.35">
      <c r="A2285" t="s">
        <v>2136</v>
      </c>
      <c r="B2285">
        <v>30</v>
      </c>
      <c r="C2285" t="str">
        <f t="shared" si="140"/>
        <v>26-35</v>
      </c>
      <c r="D2285" t="s">
        <v>21</v>
      </c>
      <c r="E2285" t="s">
        <v>22</v>
      </c>
      <c r="F2285">
        <v>30.38</v>
      </c>
      <c r="G2285">
        <v>12</v>
      </c>
      <c r="H2285">
        <f>Table1[[#This Row],[total_orders]]*Table1[[#This Row],[avg_order_value]]</f>
        <v>364.56</v>
      </c>
      <c r="I2285">
        <v>287</v>
      </c>
      <c r="J2285">
        <v>0</v>
      </c>
      <c r="K2285" t="s">
        <v>23</v>
      </c>
      <c r="L2285">
        <v>0</v>
      </c>
      <c r="M2285" t="str">
        <f t="shared" si="141"/>
        <v>Low</v>
      </c>
      <c r="N2285" s="1">
        <v>44032</v>
      </c>
      <c r="O2285" s="1" t="str">
        <f>IF(YEAR(Table1[[#This Row],[customer_since]])&gt;=2023, "New",IF(YEAR(Table1[[#This Row],[customer_since]])&gt;=2021, "Medium", "Long term"))</f>
        <v>Long term</v>
      </c>
      <c r="P2285">
        <v>77</v>
      </c>
      <c r="Q2285" t="str">
        <f t="shared" si="142"/>
        <v>High</v>
      </c>
      <c r="R2285">
        <v>0.2</v>
      </c>
      <c r="S2285" t="str">
        <f t="shared" si="143"/>
        <v>Low</v>
      </c>
    </row>
    <row r="2286" spans="1:19" x14ac:dyDescent="0.35">
      <c r="A2286" t="s">
        <v>1101</v>
      </c>
      <c r="B2286">
        <v>78</v>
      </c>
      <c r="C2286" t="str">
        <f t="shared" si="140"/>
        <v>66-69</v>
      </c>
      <c r="D2286" t="s">
        <v>14</v>
      </c>
      <c r="E2286" t="s">
        <v>22</v>
      </c>
      <c r="F2286">
        <v>155.13</v>
      </c>
      <c r="G2286">
        <v>8</v>
      </c>
      <c r="H2286">
        <f>Table1[[#This Row],[total_orders]]*Table1[[#This Row],[avg_order_value]]</f>
        <v>1241.04</v>
      </c>
      <c r="I2286">
        <v>271</v>
      </c>
      <c r="J2286">
        <v>0</v>
      </c>
      <c r="K2286" t="s">
        <v>29</v>
      </c>
      <c r="L2286">
        <v>53.3</v>
      </c>
      <c r="M2286" t="str">
        <f t="shared" si="141"/>
        <v>High</v>
      </c>
      <c r="N2286" s="1">
        <v>44918</v>
      </c>
      <c r="O2286" s="1" t="str">
        <f>IF(YEAR(Table1[[#This Row],[customer_since]])&gt;=2023, "New",IF(YEAR(Table1[[#This Row],[customer_since]])&gt;=2021, "Medium", "Long term"))</f>
        <v>Medium</v>
      </c>
      <c r="P2286">
        <v>91</v>
      </c>
      <c r="Q2286" t="str">
        <f t="shared" si="142"/>
        <v>High</v>
      </c>
      <c r="R2286">
        <v>0.01</v>
      </c>
      <c r="S2286" t="str">
        <f t="shared" si="143"/>
        <v>Low</v>
      </c>
    </row>
    <row r="2287" spans="1:19" x14ac:dyDescent="0.35">
      <c r="A2287" t="s">
        <v>3584</v>
      </c>
      <c r="B2287">
        <v>30</v>
      </c>
      <c r="C2287" t="str">
        <f t="shared" si="140"/>
        <v>26-35</v>
      </c>
      <c r="D2287" t="s">
        <v>21</v>
      </c>
      <c r="E2287" t="s">
        <v>28</v>
      </c>
      <c r="F2287">
        <v>63.32</v>
      </c>
      <c r="G2287">
        <v>15</v>
      </c>
      <c r="H2287">
        <f>Table1[[#This Row],[total_orders]]*Table1[[#This Row],[avg_order_value]]</f>
        <v>949.8</v>
      </c>
      <c r="I2287">
        <v>335</v>
      </c>
      <c r="J2287">
        <v>0</v>
      </c>
      <c r="K2287" t="s">
        <v>29</v>
      </c>
      <c r="L2287">
        <v>53.5</v>
      </c>
      <c r="M2287" t="str">
        <f t="shared" si="141"/>
        <v>High</v>
      </c>
      <c r="N2287" s="1">
        <v>45152</v>
      </c>
      <c r="O2287" s="1" t="str">
        <f>IF(YEAR(Table1[[#This Row],[customer_since]])&gt;=2023, "New",IF(YEAR(Table1[[#This Row],[customer_since]])&gt;=2021, "Medium", "Long term"))</f>
        <v>New</v>
      </c>
      <c r="P2287">
        <v>33</v>
      </c>
      <c r="Q2287" t="str">
        <f t="shared" si="142"/>
        <v>Low</v>
      </c>
      <c r="R2287">
        <v>0.11</v>
      </c>
      <c r="S2287" t="str">
        <f t="shared" si="143"/>
        <v>Low</v>
      </c>
    </row>
    <row r="2288" spans="1:19" x14ac:dyDescent="0.35">
      <c r="A2288" t="s">
        <v>443</v>
      </c>
      <c r="B2288">
        <v>68</v>
      </c>
      <c r="C2288" t="str">
        <f t="shared" si="140"/>
        <v>66-69</v>
      </c>
      <c r="D2288" t="s">
        <v>21</v>
      </c>
      <c r="E2288" t="s">
        <v>52</v>
      </c>
      <c r="F2288">
        <v>106.14</v>
      </c>
      <c r="G2288">
        <v>11</v>
      </c>
      <c r="H2288">
        <f>Table1[[#This Row],[total_orders]]*Table1[[#This Row],[avg_order_value]]</f>
        <v>1167.54</v>
      </c>
      <c r="I2288">
        <v>211</v>
      </c>
      <c r="J2288">
        <v>0</v>
      </c>
      <c r="K2288" t="s">
        <v>19</v>
      </c>
      <c r="L2288">
        <v>41.5</v>
      </c>
      <c r="M2288" t="str">
        <f t="shared" si="141"/>
        <v>Medium</v>
      </c>
      <c r="N2288" s="1">
        <v>45727</v>
      </c>
      <c r="O2288" s="1" t="str">
        <f>IF(YEAR(Table1[[#This Row],[customer_since]])&gt;=2023, "New",IF(YEAR(Table1[[#This Row],[customer_since]])&gt;=2021, "Medium", "Long term"))</f>
        <v>New</v>
      </c>
      <c r="P2288">
        <v>86</v>
      </c>
      <c r="Q2288" t="str">
        <f t="shared" si="142"/>
        <v>High</v>
      </c>
      <c r="R2288">
        <v>0.44</v>
      </c>
      <c r="S2288" t="str">
        <f t="shared" si="143"/>
        <v>Medium</v>
      </c>
    </row>
    <row r="2289" spans="1:19" x14ac:dyDescent="0.35">
      <c r="A2289" t="s">
        <v>443</v>
      </c>
      <c r="B2289">
        <v>62</v>
      </c>
      <c r="C2289" t="str">
        <f t="shared" si="140"/>
        <v>55-65</v>
      </c>
      <c r="D2289" t="s">
        <v>21</v>
      </c>
      <c r="E2289" t="s">
        <v>26</v>
      </c>
      <c r="F2289">
        <v>85.48</v>
      </c>
      <c r="G2289">
        <v>7</v>
      </c>
      <c r="H2289">
        <f>Table1[[#This Row],[total_orders]]*Table1[[#This Row],[avg_order_value]]</f>
        <v>598.36</v>
      </c>
      <c r="I2289">
        <v>160</v>
      </c>
      <c r="J2289">
        <v>0</v>
      </c>
      <c r="K2289" t="s">
        <v>40</v>
      </c>
      <c r="L2289">
        <v>69.5</v>
      </c>
      <c r="M2289" t="str">
        <f t="shared" si="141"/>
        <v>High</v>
      </c>
      <c r="N2289" s="1">
        <v>44130</v>
      </c>
      <c r="O2289" s="1" t="str">
        <f>IF(YEAR(Table1[[#This Row],[customer_since]])&gt;=2023, "New",IF(YEAR(Table1[[#This Row],[customer_since]])&gt;=2021, "Medium", "Long term"))</f>
        <v>Long term</v>
      </c>
      <c r="P2289">
        <v>95</v>
      </c>
      <c r="Q2289" t="str">
        <f t="shared" si="142"/>
        <v>High</v>
      </c>
      <c r="R2289">
        <v>0.18</v>
      </c>
      <c r="S2289" t="str">
        <f t="shared" si="143"/>
        <v>Low</v>
      </c>
    </row>
    <row r="2290" spans="1:19" x14ac:dyDescent="0.35">
      <c r="A2290" t="s">
        <v>443</v>
      </c>
      <c r="B2290">
        <v>77</v>
      </c>
      <c r="C2290" t="str">
        <f t="shared" si="140"/>
        <v>66-69</v>
      </c>
      <c r="D2290" t="s">
        <v>21</v>
      </c>
      <c r="E2290" t="s">
        <v>15</v>
      </c>
      <c r="F2290">
        <v>74.62</v>
      </c>
      <c r="G2290">
        <v>9</v>
      </c>
      <c r="H2290">
        <f>Table1[[#This Row],[total_orders]]*Table1[[#This Row],[avg_order_value]]</f>
        <v>671.58</v>
      </c>
      <c r="I2290">
        <v>297</v>
      </c>
      <c r="J2290">
        <v>0</v>
      </c>
      <c r="K2290" t="s">
        <v>16</v>
      </c>
      <c r="L2290">
        <v>90.6</v>
      </c>
      <c r="M2290" t="str">
        <f t="shared" si="141"/>
        <v>High</v>
      </c>
      <c r="N2290" s="1">
        <v>44626</v>
      </c>
      <c r="O2290" s="1" t="str">
        <f>IF(YEAR(Table1[[#This Row],[customer_since]])&gt;=2023, "New",IF(YEAR(Table1[[#This Row],[customer_since]])&gt;=2021, "Medium", "Long term"))</f>
        <v>Medium</v>
      </c>
      <c r="P2290">
        <v>44</v>
      </c>
      <c r="Q2290" t="str">
        <f t="shared" si="142"/>
        <v>Medium</v>
      </c>
      <c r="R2290">
        <v>0.53</v>
      </c>
      <c r="S2290" t="str">
        <f t="shared" si="143"/>
        <v>High</v>
      </c>
    </row>
    <row r="2291" spans="1:19" x14ac:dyDescent="0.35">
      <c r="A2291" t="s">
        <v>3107</v>
      </c>
      <c r="B2291">
        <v>36</v>
      </c>
      <c r="C2291" t="str">
        <f t="shared" si="140"/>
        <v>36-45</v>
      </c>
      <c r="D2291" t="s">
        <v>14</v>
      </c>
      <c r="E2291" t="s">
        <v>28</v>
      </c>
      <c r="F2291">
        <v>70.849999999999994</v>
      </c>
      <c r="G2291">
        <v>9</v>
      </c>
      <c r="H2291">
        <f>Table1[[#This Row],[total_orders]]*Table1[[#This Row],[avg_order_value]]</f>
        <v>637.65</v>
      </c>
      <c r="I2291">
        <v>250</v>
      </c>
      <c r="J2291">
        <v>0</v>
      </c>
      <c r="K2291" t="s">
        <v>19</v>
      </c>
      <c r="L2291">
        <v>14</v>
      </c>
      <c r="M2291" t="str">
        <f t="shared" si="141"/>
        <v>Low</v>
      </c>
      <c r="N2291" s="1">
        <v>44159</v>
      </c>
      <c r="O2291" s="1" t="str">
        <f>IF(YEAR(Table1[[#This Row],[customer_since]])&gt;=2023, "New",IF(YEAR(Table1[[#This Row],[customer_since]])&gt;=2021, "Medium", "Long term"))</f>
        <v>Long term</v>
      </c>
      <c r="P2291">
        <v>60</v>
      </c>
      <c r="Q2291" t="str">
        <f t="shared" si="142"/>
        <v>Medium</v>
      </c>
      <c r="R2291">
        <v>0.17</v>
      </c>
      <c r="S2291" t="str">
        <f t="shared" si="143"/>
        <v>Low</v>
      </c>
    </row>
    <row r="2292" spans="1:19" x14ac:dyDescent="0.35">
      <c r="A2292" t="s">
        <v>1404</v>
      </c>
      <c r="B2292">
        <v>19</v>
      </c>
      <c r="C2292" t="str">
        <f t="shared" si="140"/>
        <v>18-25</v>
      </c>
      <c r="D2292" t="s">
        <v>21</v>
      </c>
      <c r="E2292" t="s">
        <v>35</v>
      </c>
      <c r="F2292">
        <v>125.11</v>
      </c>
      <c r="G2292">
        <v>11</v>
      </c>
      <c r="H2292">
        <f>Table1[[#This Row],[total_orders]]*Table1[[#This Row],[avg_order_value]]</f>
        <v>1376.21</v>
      </c>
      <c r="I2292">
        <v>339</v>
      </c>
      <c r="J2292">
        <v>0</v>
      </c>
      <c r="K2292" t="s">
        <v>19</v>
      </c>
      <c r="L2292">
        <v>14.2</v>
      </c>
      <c r="M2292" t="str">
        <f t="shared" si="141"/>
        <v>Low</v>
      </c>
      <c r="N2292" s="1">
        <v>44622</v>
      </c>
      <c r="O2292" s="1" t="str">
        <f>IF(YEAR(Table1[[#This Row],[customer_since]])&gt;=2023, "New",IF(YEAR(Table1[[#This Row],[customer_since]])&gt;=2021, "Medium", "Long term"))</f>
        <v>Medium</v>
      </c>
      <c r="P2292">
        <v>66</v>
      </c>
      <c r="Q2292" t="str">
        <f t="shared" si="142"/>
        <v>Medium</v>
      </c>
      <c r="R2292">
        <v>0.36</v>
      </c>
      <c r="S2292" t="str">
        <f t="shared" si="143"/>
        <v>Medium</v>
      </c>
    </row>
    <row r="2293" spans="1:19" x14ac:dyDescent="0.35">
      <c r="A2293" t="s">
        <v>1537</v>
      </c>
      <c r="B2293">
        <v>77</v>
      </c>
      <c r="C2293" t="str">
        <f t="shared" si="140"/>
        <v>66-69</v>
      </c>
      <c r="D2293" t="s">
        <v>14</v>
      </c>
      <c r="E2293" t="s">
        <v>44</v>
      </c>
      <c r="F2293">
        <v>279.23</v>
      </c>
      <c r="G2293">
        <v>10</v>
      </c>
      <c r="H2293">
        <f>Table1[[#This Row],[total_orders]]*Table1[[#This Row],[avg_order_value]]</f>
        <v>2792.3</v>
      </c>
      <c r="I2293">
        <v>226</v>
      </c>
      <c r="J2293">
        <v>0</v>
      </c>
      <c r="K2293" t="s">
        <v>40</v>
      </c>
      <c r="L2293">
        <v>56.9</v>
      </c>
      <c r="M2293" t="str">
        <f t="shared" si="141"/>
        <v>High</v>
      </c>
      <c r="N2293" s="1">
        <v>44028</v>
      </c>
      <c r="O2293" s="1" t="str">
        <f>IF(YEAR(Table1[[#This Row],[customer_since]])&gt;=2023, "New",IF(YEAR(Table1[[#This Row],[customer_since]])&gt;=2021, "Medium", "Long term"))</f>
        <v>Long term</v>
      </c>
      <c r="P2293">
        <v>71</v>
      </c>
      <c r="Q2293" t="str">
        <f t="shared" si="142"/>
        <v>High</v>
      </c>
      <c r="R2293">
        <v>0.34</v>
      </c>
      <c r="S2293" t="str">
        <f t="shared" si="143"/>
        <v>Medium</v>
      </c>
    </row>
    <row r="2294" spans="1:19" x14ac:dyDescent="0.35">
      <c r="A2294" t="s">
        <v>1309</v>
      </c>
      <c r="B2294">
        <v>56</v>
      </c>
      <c r="C2294" t="str">
        <f t="shared" si="140"/>
        <v>55-65</v>
      </c>
      <c r="D2294" t="s">
        <v>14</v>
      </c>
      <c r="E2294" t="s">
        <v>37</v>
      </c>
      <c r="F2294">
        <v>134.16</v>
      </c>
      <c r="G2294">
        <v>13</v>
      </c>
      <c r="H2294">
        <f>Table1[[#This Row],[total_orders]]*Table1[[#This Row],[avg_order_value]]</f>
        <v>1744.08</v>
      </c>
      <c r="I2294">
        <v>23</v>
      </c>
      <c r="J2294">
        <v>0</v>
      </c>
      <c r="K2294" t="s">
        <v>23</v>
      </c>
      <c r="L2294">
        <v>23</v>
      </c>
      <c r="M2294" t="str">
        <f t="shared" si="141"/>
        <v>Medium</v>
      </c>
      <c r="N2294" s="1">
        <v>44487</v>
      </c>
      <c r="O2294" s="1" t="str">
        <f>IF(YEAR(Table1[[#This Row],[customer_since]])&gt;=2023, "New",IF(YEAR(Table1[[#This Row],[customer_since]])&gt;=2021, "Medium", "Long term"))</f>
        <v>Medium</v>
      </c>
      <c r="P2294">
        <v>49</v>
      </c>
      <c r="Q2294" t="str">
        <f t="shared" si="142"/>
        <v>Medium</v>
      </c>
      <c r="R2294">
        <v>0.41</v>
      </c>
      <c r="S2294" t="str">
        <f t="shared" si="143"/>
        <v>Medium</v>
      </c>
    </row>
    <row r="2295" spans="1:19" x14ac:dyDescent="0.35">
      <c r="A2295" t="s">
        <v>2372</v>
      </c>
      <c r="B2295">
        <v>42</v>
      </c>
      <c r="C2295" t="str">
        <f t="shared" si="140"/>
        <v>36-45</v>
      </c>
      <c r="D2295" t="s">
        <v>21</v>
      </c>
      <c r="E2295" t="s">
        <v>18</v>
      </c>
      <c r="F2295">
        <v>74.489999999999995</v>
      </c>
      <c r="G2295">
        <v>8</v>
      </c>
      <c r="H2295">
        <f>Table1[[#This Row],[total_orders]]*Table1[[#This Row],[avg_order_value]]</f>
        <v>595.91999999999996</v>
      </c>
      <c r="I2295">
        <v>339</v>
      </c>
      <c r="J2295">
        <v>0</v>
      </c>
      <c r="K2295" t="s">
        <v>29</v>
      </c>
      <c r="L2295">
        <v>72.099999999999994</v>
      </c>
      <c r="M2295" t="str">
        <f t="shared" si="141"/>
        <v>High</v>
      </c>
      <c r="N2295" s="1">
        <v>44072</v>
      </c>
      <c r="O2295" s="1" t="str">
        <f>IF(YEAR(Table1[[#This Row],[customer_since]])&gt;=2023, "New",IF(YEAR(Table1[[#This Row],[customer_since]])&gt;=2021, "Medium", "Long term"))</f>
        <v>Long term</v>
      </c>
      <c r="P2295">
        <v>62</v>
      </c>
      <c r="Q2295" t="str">
        <f t="shared" si="142"/>
        <v>Medium</v>
      </c>
      <c r="R2295">
        <v>0.22</v>
      </c>
      <c r="S2295" t="str">
        <f t="shared" si="143"/>
        <v>Medium</v>
      </c>
    </row>
    <row r="2296" spans="1:19" x14ac:dyDescent="0.35">
      <c r="A2296" t="s">
        <v>2372</v>
      </c>
      <c r="B2296">
        <v>65</v>
      </c>
      <c r="C2296" t="str">
        <f t="shared" si="140"/>
        <v>55-65</v>
      </c>
      <c r="D2296" t="s">
        <v>14</v>
      </c>
      <c r="E2296" t="s">
        <v>15</v>
      </c>
      <c r="F2296">
        <v>389.32</v>
      </c>
      <c r="G2296">
        <v>16</v>
      </c>
      <c r="H2296">
        <f>Table1[[#This Row],[total_orders]]*Table1[[#This Row],[avg_order_value]]</f>
        <v>6229.12</v>
      </c>
      <c r="I2296">
        <v>75</v>
      </c>
      <c r="J2296">
        <v>0</v>
      </c>
      <c r="K2296" t="s">
        <v>23</v>
      </c>
      <c r="L2296">
        <v>72.099999999999994</v>
      </c>
      <c r="M2296" t="str">
        <f t="shared" si="141"/>
        <v>High</v>
      </c>
      <c r="N2296" s="1">
        <v>45246</v>
      </c>
      <c r="O2296" s="1" t="str">
        <f>IF(YEAR(Table1[[#This Row],[customer_since]])&gt;=2023, "New",IF(YEAR(Table1[[#This Row],[customer_since]])&gt;=2021, "Medium", "Long term"))</f>
        <v>New</v>
      </c>
      <c r="P2296">
        <v>29</v>
      </c>
      <c r="Q2296" t="str">
        <f t="shared" si="142"/>
        <v>Low</v>
      </c>
      <c r="R2296">
        <v>0.71</v>
      </c>
      <c r="S2296" t="str">
        <f t="shared" si="143"/>
        <v>High</v>
      </c>
    </row>
    <row r="2297" spans="1:19" x14ac:dyDescent="0.35">
      <c r="A2297" t="s">
        <v>2372</v>
      </c>
      <c r="B2297">
        <v>78</v>
      </c>
      <c r="C2297" t="str">
        <f t="shared" si="140"/>
        <v>66-69</v>
      </c>
      <c r="D2297" t="s">
        <v>21</v>
      </c>
      <c r="E2297" t="s">
        <v>26</v>
      </c>
      <c r="F2297">
        <v>144.9</v>
      </c>
      <c r="G2297">
        <v>10</v>
      </c>
      <c r="H2297">
        <f>Table1[[#This Row],[total_orders]]*Table1[[#This Row],[avg_order_value]]</f>
        <v>1449</v>
      </c>
      <c r="I2297">
        <v>344</v>
      </c>
      <c r="J2297">
        <v>0</v>
      </c>
      <c r="K2297" t="s">
        <v>23</v>
      </c>
      <c r="L2297">
        <v>30.2</v>
      </c>
      <c r="M2297" t="str">
        <f t="shared" si="141"/>
        <v>Medium</v>
      </c>
      <c r="N2297" s="1">
        <v>45387</v>
      </c>
      <c r="O2297" s="1" t="str">
        <f>IF(YEAR(Table1[[#This Row],[customer_since]])&gt;=2023, "New",IF(YEAR(Table1[[#This Row],[customer_since]])&gt;=2021, "Medium", "Long term"))</f>
        <v>New</v>
      </c>
      <c r="P2297">
        <v>41</v>
      </c>
      <c r="Q2297" t="str">
        <f t="shared" si="142"/>
        <v>Medium</v>
      </c>
      <c r="R2297">
        <v>0.56999999999999995</v>
      </c>
      <c r="S2297" t="str">
        <f t="shared" si="143"/>
        <v>High</v>
      </c>
    </row>
    <row r="2298" spans="1:19" x14ac:dyDescent="0.35">
      <c r="A2298" t="s">
        <v>2811</v>
      </c>
      <c r="B2298">
        <v>26</v>
      </c>
      <c r="C2298" t="str">
        <f t="shared" si="140"/>
        <v>26-35</v>
      </c>
      <c r="D2298" t="s">
        <v>14</v>
      </c>
      <c r="E2298" t="s">
        <v>50</v>
      </c>
      <c r="F2298">
        <v>268.45999999999998</v>
      </c>
      <c r="G2298">
        <v>14</v>
      </c>
      <c r="H2298">
        <f>Table1[[#This Row],[total_orders]]*Table1[[#This Row],[avg_order_value]]</f>
        <v>3758.4399999999996</v>
      </c>
      <c r="I2298">
        <v>22</v>
      </c>
      <c r="J2298">
        <v>0</v>
      </c>
      <c r="K2298" t="s">
        <v>23</v>
      </c>
      <c r="L2298">
        <v>44.3</v>
      </c>
      <c r="M2298" t="str">
        <f t="shared" si="141"/>
        <v>Medium</v>
      </c>
      <c r="N2298" s="1">
        <v>45729</v>
      </c>
      <c r="O2298" s="1" t="str">
        <f>IF(YEAR(Table1[[#This Row],[customer_since]])&gt;=2023, "New",IF(YEAR(Table1[[#This Row],[customer_since]])&gt;=2021, "Medium", "Long term"))</f>
        <v>New</v>
      </c>
      <c r="P2298">
        <v>49</v>
      </c>
      <c r="Q2298" t="str">
        <f t="shared" si="142"/>
        <v>Medium</v>
      </c>
      <c r="R2298">
        <v>0.42</v>
      </c>
      <c r="S2298" t="str">
        <f t="shared" si="143"/>
        <v>Medium</v>
      </c>
    </row>
    <row r="2299" spans="1:19" x14ac:dyDescent="0.35">
      <c r="A2299" t="s">
        <v>1065</v>
      </c>
      <c r="B2299">
        <v>24</v>
      </c>
      <c r="C2299" t="str">
        <f t="shared" si="140"/>
        <v>18-25</v>
      </c>
      <c r="D2299" t="s">
        <v>21</v>
      </c>
      <c r="E2299" t="s">
        <v>26</v>
      </c>
      <c r="F2299">
        <v>23.38</v>
      </c>
      <c r="G2299">
        <v>18</v>
      </c>
      <c r="H2299">
        <f>Table1[[#This Row],[total_orders]]*Table1[[#This Row],[avg_order_value]]</f>
        <v>420.84</v>
      </c>
      <c r="I2299">
        <v>238</v>
      </c>
      <c r="J2299">
        <v>0</v>
      </c>
      <c r="K2299" t="s">
        <v>16</v>
      </c>
      <c r="L2299">
        <v>84</v>
      </c>
      <c r="M2299" t="str">
        <f t="shared" si="141"/>
        <v>High</v>
      </c>
      <c r="N2299" s="1">
        <v>44948</v>
      </c>
      <c r="O2299" s="1" t="str">
        <f>IF(YEAR(Table1[[#This Row],[customer_since]])&gt;=2023, "New",IF(YEAR(Table1[[#This Row],[customer_since]])&gt;=2021, "Medium", "Long term"))</f>
        <v>New</v>
      </c>
      <c r="P2299">
        <v>44</v>
      </c>
      <c r="Q2299" t="str">
        <f t="shared" si="142"/>
        <v>Medium</v>
      </c>
      <c r="R2299">
        <v>0.17</v>
      </c>
      <c r="S2299" t="str">
        <f t="shared" si="143"/>
        <v>Low</v>
      </c>
    </row>
    <row r="2300" spans="1:19" x14ac:dyDescent="0.35">
      <c r="A2300" t="s">
        <v>3156</v>
      </c>
      <c r="B2300">
        <v>43</v>
      </c>
      <c r="C2300" t="str">
        <f t="shared" si="140"/>
        <v>36-45</v>
      </c>
      <c r="D2300" t="s">
        <v>21</v>
      </c>
      <c r="E2300" t="s">
        <v>26</v>
      </c>
      <c r="F2300">
        <v>73.91</v>
      </c>
      <c r="G2300">
        <v>12</v>
      </c>
      <c r="H2300">
        <f>Table1[[#This Row],[total_orders]]*Table1[[#This Row],[avg_order_value]]</f>
        <v>886.92</v>
      </c>
      <c r="I2300">
        <v>155</v>
      </c>
      <c r="J2300">
        <v>0</v>
      </c>
      <c r="K2300" t="s">
        <v>40</v>
      </c>
      <c r="L2300">
        <v>82.3</v>
      </c>
      <c r="M2300" t="str">
        <f t="shared" si="141"/>
        <v>High</v>
      </c>
      <c r="N2300" s="1">
        <v>44637</v>
      </c>
      <c r="O2300" s="1" t="str">
        <f>IF(YEAR(Table1[[#This Row],[customer_since]])&gt;=2023, "New",IF(YEAR(Table1[[#This Row],[customer_since]])&gt;=2021, "Medium", "Long term"))</f>
        <v>Medium</v>
      </c>
      <c r="P2300">
        <v>90</v>
      </c>
      <c r="Q2300" t="str">
        <f t="shared" si="142"/>
        <v>High</v>
      </c>
      <c r="R2300">
        <v>0.11</v>
      </c>
      <c r="S2300" t="str">
        <f t="shared" si="143"/>
        <v>Low</v>
      </c>
    </row>
    <row r="2301" spans="1:19" x14ac:dyDescent="0.35">
      <c r="A2301" t="s">
        <v>3156</v>
      </c>
      <c r="B2301">
        <v>64</v>
      </c>
      <c r="C2301" t="str">
        <f t="shared" si="140"/>
        <v>55-65</v>
      </c>
      <c r="D2301" t="s">
        <v>21</v>
      </c>
      <c r="E2301" t="s">
        <v>35</v>
      </c>
      <c r="F2301">
        <v>64.2</v>
      </c>
      <c r="G2301">
        <v>9</v>
      </c>
      <c r="H2301">
        <f>Table1[[#This Row],[total_orders]]*Table1[[#This Row],[avg_order_value]]</f>
        <v>577.80000000000007</v>
      </c>
      <c r="I2301">
        <v>32</v>
      </c>
      <c r="J2301">
        <v>0</v>
      </c>
      <c r="K2301" t="s">
        <v>23</v>
      </c>
      <c r="L2301">
        <v>62.4</v>
      </c>
      <c r="M2301" t="str">
        <f t="shared" si="141"/>
        <v>High</v>
      </c>
      <c r="N2301" s="1">
        <v>45002</v>
      </c>
      <c r="O2301" s="1" t="str">
        <f>IF(YEAR(Table1[[#This Row],[customer_since]])&gt;=2023, "New",IF(YEAR(Table1[[#This Row],[customer_since]])&gt;=2021, "Medium", "Long term"))</f>
        <v>New</v>
      </c>
      <c r="P2301">
        <v>91</v>
      </c>
      <c r="Q2301" t="str">
        <f t="shared" si="142"/>
        <v>High</v>
      </c>
      <c r="R2301">
        <v>0.37</v>
      </c>
      <c r="S2301" t="str">
        <f t="shared" si="143"/>
        <v>Medium</v>
      </c>
    </row>
    <row r="2302" spans="1:19" x14ac:dyDescent="0.35">
      <c r="A2302" t="s">
        <v>1223</v>
      </c>
      <c r="B2302">
        <v>40</v>
      </c>
      <c r="C2302" t="str">
        <f t="shared" si="140"/>
        <v>36-45</v>
      </c>
      <c r="D2302" t="s">
        <v>21</v>
      </c>
      <c r="E2302" t="s">
        <v>22</v>
      </c>
      <c r="F2302">
        <v>58.42</v>
      </c>
      <c r="G2302">
        <v>9</v>
      </c>
      <c r="H2302">
        <f>Table1[[#This Row],[total_orders]]*Table1[[#This Row],[avg_order_value]]</f>
        <v>525.78</v>
      </c>
      <c r="I2302">
        <v>8</v>
      </c>
      <c r="J2302">
        <v>0</v>
      </c>
      <c r="K2302" t="s">
        <v>40</v>
      </c>
      <c r="L2302">
        <v>93.5</v>
      </c>
      <c r="M2302" t="str">
        <f t="shared" si="141"/>
        <v>High</v>
      </c>
      <c r="N2302" s="1">
        <v>44526</v>
      </c>
      <c r="O2302" s="1" t="str">
        <f>IF(YEAR(Table1[[#This Row],[customer_since]])&gt;=2023, "New",IF(YEAR(Table1[[#This Row],[customer_since]])&gt;=2021, "Medium", "Long term"))</f>
        <v>Medium</v>
      </c>
      <c r="P2302">
        <v>38</v>
      </c>
      <c r="Q2302" t="str">
        <f t="shared" si="142"/>
        <v>Medium</v>
      </c>
      <c r="R2302">
        <v>0.45</v>
      </c>
      <c r="S2302" t="str">
        <f t="shared" si="143"/>
        <v>Medium</v>
      </c>
    </row>
    <row r="2303" spans="1:19" x14ac:dyDescent="0.35">
      <c r="A2303" t="s">
        <v>3153</v>
      </c>
      <c r="B2303">
        <v>71</v>
      </c>
      <c r="C2303" t="str">
        <f t="shared" si="140"/>
        <v>66-69</v>
      </c>
      <c r="D2303" t="s">
        <v>25</v>
      </c>
      <c r="E2303" t="s">
        <v>44</v>
      </c>
      <c r="F2303">
        <v>94.36</v>
      </c>
      <c r="G2303">
        <v>11</v>
      </c>
      <c r="H2303">
        <f>Table1[[#This Row],[total_orders]]*Table1[[#This Row],[avg_order_value]]</f>
        <v>1037.96</v>
      </c>
      <c r="I2303">
        <v>360</v>
      </c>
      <c r="J2303">
        <v>0</v>
      </c>
      <c r="K2303" t="s">
        <v>29</v>
      </c>
      <c r="L2303">
        <v>17</v>
      </c>
      <c r="M2303" t="str">
        <f t="shared" si="141"/>
        <v>Low</v>
      </c>
      <c r="N2303" s="1">
        <v>45305</v>
      </c>
      <c r="O2303" s="1" t="str">
        <f>IF(YEAR(Table1[[#This Row],[customer_since]])&gt;=2023, "New",IF(YEAR(Table1[[#This Row],[customer_since]])&gt;=2021, "Medium", "Long term"))</f>
        <v>New</v>
      </c>
      <c r="P2303">
        <v>42</v>
      </c>
      <c r="Q2303" t="str">
        <f t="shared" si="142"/>
        <v>Medium</v>
      </c>
      <c r="R2303">
        <v>0.13</v>
      </c>
      <c r="S2303" t="str">
        <f t="shared" si="143"/>
        <v>Low</v>
      </c>
    </row>
    <row r="2304" spans="1:19" x14ac:dyDescent="0.35">
      <c r="A2304" t="s">
        <v>2055</v>
      </c>
      <c r="B2304">
        <v>62</v>
      </c>
      <c r="C2304" t="str">
        <f t="shared" si="140"/>
        <v>55-65</v>
      </c>
      <c r="D2304" t="s">
        <v>25</v>
      </c>
      <c r="E2304" t="s">
        <v>52</v>
      </c>
      <c r="F2304">
        <v>75.91</v>
      </c>
      <c r="G2304">
        <v>11</v>
      </c>
      <c r="H2304">
        <f>Table1[[#This Row],[total_orders]]*Table1[[#This Row],[avg_order_value]]</f>
        <v>835.01</v>
      </c>
      <c r="I2304">
        <v>63</v>
      </c>
      <c r="J2304">
        <v>0</v>
      </c>
      <c r="K2304" t="s">
        <v>29</v>
      </c>
      <c r="L2304">
        <v>62.7</v>
      </c>
      <c r="M2304" t="str">
        <f t="shared" si="141"/>
        <v>High</v>
      </c>
      <c r="N2304" s="1">
        <v>44075</v>
      </c>
      <c r="O2304" s="1" t="str">
        <f>IF(YEAR(Table1[[#This Row],[customer_since]])&gt;=2023, "New",IF(YEAR(Table1[[#This Row],[customer_since]])&gt;=2021, "Medium", "Long term"))</f>
        <v>Long term</v>
      </c>
      <c r="P2304">
        <v>31</v>
      </c>
      <c r="Q2304" t="str">
        <f t="shared" si="142"/>
        <v>Low</v>
      </c>
      <c r="R2304">
        <v>0.19</v>
      </c>
      <c r="S2304" t="str">
        <f t="shared" si="143"/>
        <v>Low</v>
      </c>
    </row>
    <row r="2305" spans="1:19" x14ac:dyDescent="0.35">
      <c r="A2305" t="s">
        <v>2055</v>
      </c>
      <c r="B2305">
        <v>31</v>
      </c>
      <c r="C2305" t="str">
        <f t="shared" si="140"/>
        <v>26-35</v>
      </c>
      <c r="D2305" t="s">
        <v>21</v>
      </c>
      <c r="E2305" t="s">
        <v>35</v>
      </c>
      <c r="F2305">
        <v>77.73</v>
      </c>
      <c r="G2305">
        <v>10</v>
      </c>
      <c r="H2305">
        <f>Table1[[#This Row],[total_orders]]*Table1[[#This Row],[avg_order_value]]</f>
        <v>777.30000000000007</v>
      </c>
      <c r="I2305">
        <v>48</v>
      </c>
      <c r="J2305">
        <v>0</v>
      </c>
      <c r="K2305" t="s">
        <v>23</v>
      </c>
      <c r="L2305">
        <v>0</v>
      </c>
      <c r="M2305" t="str">
        <f t="shared" si="141"/>
        <v>Low</v>
      </c>
      <c r="N2305" s="1">
        <v>44682</v>
      </c>
      <c r="O2305" s="1" t="str">
        <f>IF(YEAR(Table1[[#This Row],[customer_since]])&gt;=2023, "New",IF(YEAR(Table1[[#This Row],[customer_since]])&gt;=2021, "Medium", "Long term"))</f>
        <v>Medium</v>
      </c>
      <c r="P2305">
        <v>49</v>
      </c>
      <c r="Q2305" t="str">
        <f t="shared" si="142"/>
        <v>Medium</v>
      </c>
      <c r="R2305">
        <v>0.04</v>
      </c>
      <c r="S2305" t="str">
        <f t="shared" si="143"/>
        <v>Low</v>
      </c>
    </row>
    <row r="2306" spans="1:19" x14ac:dyDescent="0.35">
      <c r="A2306" t="s">
        <v>2834</v>
      </c>
      <c r="B2306">
        <v>42</v>
      </c>
      <c r="C2306" t="str">
        <f t="shared" ref="C2306:C2369" si="144">IF(B2306&lt;=25,"18-25",IF(B2306&lt;=35,"26-35",IF(B2306&lt;=45,"36-45",IF(B2306&lt;=55,"46-55",IF(B2306&lt;=65,"55-65","66-69")))))</f>
        <v>36-45</v>
      </c>
      <c r="D2306" t="s">
        <v>21</v>
      </c>
      <c r="E2306" t="s">
        <v>18</v>
      </c>
      <c r="F2306">
        <v>151.97999999999999</v>
      </c>
      <c r="G2306">
        <v>7</v>
      </c>
      <c r="H2306">
        <f>Table1[[#This Row],[total_orders]]*Table1[[#This Row],[avg_order_value]]</f>
        <v>1063.8599999999999</v>
      </c>
      <c r="I2306">
        <v>126</v>
      </c>
      <c r="J2306">
        <v>0</v>
      </c>
      <c r="K2306" t="s">
        <v>19</v>
      </c>
      <c r="L2306">
        <v>60.7</v>
      </c>
      <c r="M2306" t="str">
        <f t="shared" ref="M2306:M2369" si="145">IF(L2306&lt;=20,"Low",IF(L2306&lt;=50,"Medium","High"))</f>
        <v>High</v>
      </c>
      <c r="N2306" s="1">
        <v>45669</v>
      </c>
      <c r="O2306" s="1" t="str">
        <f>IF(YEAR(Table1[[#This Row],[customer_since]])&gt;=2023, "New",IF(YEAR(Table1[[#This Row],[customer_since]])&gt;=2021, "Medium", "Long term"))</f>
        <v>New</v>
      </c>
      <c r="P2306">
        <v>95</v>
      </c>
      <c r="Q2306" t="str">
        <f t="shared" ref="Q2306:Q2369" si="146">IF(P2306&lt;=33,"Low",IF(P2306&lt;=66,"Medium","High"))</f>
        <v>High</v>
      </c>
      <c r="R2306">
        <v>0.4</v>
      </c>
      <c r="S2306" t="str">
        <f t="shared" ref="S2306:S2369" si="147">IF(R2306&lt;=0.2,"Low",IF(R2306&lt;=0.5,"Medium","High"))</f>
        <v>Medium</v>
      </c>
    </row>
    <row r="2307" spans="1:19" x14ac:dyDescent="0.35">
      <c r="A2307" t="s">
        <v>374</v>
      </c>
      <c r="B2307">
        <v>60</v>
      </c>
      <c r="C2307" t="str">
        <f t="shared" si="144"/>
        <v>55-65</v>
      </c>
      <c r="D2307" t="s">
        <v>14</v>
      </c>
      <c r="E2307" t="s">
        <v>52</v>
      </c>
      <c r="F2307">
        <v>72.69</v>
      </c>
      <c r="G2307">
        <v>10</v>
      </c>
      <c r="H2307">
        <f>Table1[[#This Row],[total_orders]]*Table1[[#This Row],[avg_order_value]]</f>
        <v>726.9</v>
      </c>
      <c r="I2307">
        <v>141</v>
      </c>
      <c r="J2307">
        <v>0</v>
      </c>
      <c r="K2307" t="s">
        <v>40</v>
      </c>
      <c r="L2307">
        <v>68.900000000000006</v>
      </c>
      <c r="M2307" t="str">
        <f t="shared" si="145"/>
        <v>High</v>
      </c>
      <c r="N2307" s="1">
        <v>44463</v>
      </c>
      <c r="O2307" s="1" t="str">
        <f>IF(YEAR(Table1[[#This Row],[customer_since]])&gt;=2023, "New",IF(YEAR(Table1[[#This Row],[customer_since]])&gt;=2021, "Medium", "Long term"))</f>
        <v>Medium</v>
      </c>
      <c r="P2307">
        <v>13</v>
      </c>
      <c r="Q2307" t="str">
        <f t="shared" si="146"/>
        <v>Low</v>
      </c>
      <c r="R2307">
        <v>0.54</v>
      </c>
      <c r="S2307" t="str">
        <f t="shared" si="147"/>
        <v>High</v>
      </c>
    </row>
    <row r="2308" spans="1:19" x14ac:dyDescent="0.35">
      <c r="A2308" t="s">
        <v>719</v>
      </c>
      <c r="B2308">
        <v>60</v>
      </c>
      <c r="C2308" t="str">
        <f t="shared" si="144"/>
        <v>55-65</v>
      </c>
      <c r="D2308" t="s">
        <v>21</v>
      </c>
      <c r="E2308" t="s">
        <v>50</v>
      </c>
      <c r="F2308">
        <v>97</v>
      </c>
      <c r="G2308">
        <v>8</v>
      </c>
      <c r="H2308">
        <f>Table1[[#This Row],[total_orders]]*Table1[[#This Row],[avg_order_value]]</f>
        <v>776</v>
      </c>
      <c r="I2308">
        <v>165</v>
      </c>
      <c r="J2308">
        <v>0</v>
      </c>
      <c r="K2308" t="s">
        <v>19</v>
      </c>
      <c r="L2308">
        <v>89.2</v>
      </c>
      <c r="M2308" t="str">
        <f t="shared" si="145"/>
        <v>High</v>
      </c>
      <c r="N2308" s="1">
        <v>45668</v>
      </c>
      <c r="O2308" s="1" t="str">
        <f>IF(YEAR(Table1[[#This Row],[customer_since]])&gt;=2023, "New",IF(YEAR(Table1[[#This Row],[customer_since]])&gt;=2021, "Medium", "Long term"))</f>
        <v>New</v>
      </c>
      <c r="P2308">
        <v>53</v>
      </c>
      <c r="Q2308" t="str">
        <f t="shared" si="146"/>
        <v>Medium</v>
      </c>
      <c r="R2308">
        <v>0.34</v>
      </c>
      <c r="S2308" t="str">
        <f t="shared" si="147"/>
        <v>Medium</v>
      </c>
    </row>
    <row r="2309" spans="1:19" x14ac:dyDescent="0.35">
      <c r="A2309" t="s">
        <v>719</v>
      </c>
      <c r="B2309">
        <v>29</v>
      </c>
      <c r="C2309" t="str">
        <f t="shared" si="144"/>
        <v>26-35</v>
      </c>
      <c r="D2309" t="s">
        <v>21</v>
      </c>
      <c r="E2309" t="s">
        <v>44</v>
      </c>
      <c r="F2309">
        <v>75.56</v>
      </c>
      <c r="G2309">
        <v>12</v>
      </c>
      <c r="H2309">
        <f>Table1[[#This Row],[total_orders]]*Table1[[#This Row],[avg_order_value]]</f>
        <v>906.72</v>
      </c>
      <c r="I2309">
        <v>343</v>
      </c>
      <c r="J2309">
        <v>0</v>
      </c>
      <c r="K2309" t="s">
        <v>16</v>
      </c>
      <c r="L2309">
        <v>40.4</v>
      </c>
      <c r="M2309" t="str">
        <f t="shared" si="145"/>
        <v>Medium</v>
      </c>
      <c r="N2309" s="1">
        <v>44627</v>
      </c>
      <c r="O2309" s="1" t="str">
        <f>IF(YEAR(Table1[[#This Row],[customer_since]])&gt;=2023, "New",IF(YEAR(Table1[[#This Row],[customer_since]])&gt;=2021, "Medium", "Long term"))</f>
        <v>Medium</v>
      </c>
      <c r="P2309">
        <v>74</v>
      </c>
      <c r="Q2309" t="str">
        <f t="shared" si="146"/>
        <v>High</v>
      </c>
      <c r="R2309">
        <v>0.4</v>
      </c>
      <c r="S2309" t="str">
        <f t="shared" si="147"/>
        <v>Medium</v>
      </c>
    </row>
    <row r="2310" spans="1:19" x14ac:dyDescent="0.35">
      <c r="A2310" t="s">
        <v>3141</v>
      </c>
      <c r="B2310">
        <v>43</v>
      </c>
      <c r="C2310" t="str">
        <f t="shared" si="144"/>
        <v>36-45</v>
      </c>
      <c r="D2310" t="s">
        <v>14</v>
      </c>
      <c r="E2310" t="s">
        <v>22</v>
      </c>
      <c r="F2310">
        <v>17.100000000000001</v>
      </c>
      <c r="G2310">
        <v>13</v>
      </c>
      <c r="H2310">
        <f>Table1[[#This Row],[total_orders]]*Table1[[#This Row],[avg_order_value]]</f>
        <v>222.3</v>
      </c>
      <c r="I2310">
        <v>170</v>
      </c>
      <c r="J2310">
        <v>0</v>
      </c>
      <c r="K2310" t="s">
        <v>29</v>
      </c>
      <c r="L2310">
        <v>79.400000000000006</v>
      </c>
      <c r="M2310" t="str">
        <f t="shared" si="145"/>
        <v>High</v>
      </c>
      <c r="N2310" s="1">
        <v>44279</v>
      </c>
      <c r="O2310" s="1" t="str">
        <f>IF(YEAR(Table1[[#This Row],[customer_since]])&gt;=2023, "New",IF(YEAR(Table1[[#This Row],[customer_since]])&gt;=2021, "Medium", "Long term"))</f>
        <v>Medium</v>
      </c>
      <c r="P2310">
        <v>43</v>
      </c>
      <c r="Q2310" t="str">
        <f t="shared" si="146"/>
        <v>Medium</v>
      </c>
      <c r="R2310">
        <v>0.35</v>
      </c>
      <c r="S2310" t="str">
        <f t="shared" si="147"/>
        <v>Medium</v>
      </c>
    </row>
    <row r="2311" spans="1:19" x14ac:dyDescent="0.35">
      <c r="A2311" t="s">
        <v>355</v>
      </c>
      <c r="B2311">
        <v>53</v>
      </c>
      <c r="C2311" t="str">
        <f t="shared" si="144"/>
        <v>46-55</v>
      </c>
      <c r="D2311" t="s">
        <v>21</v>
      </c>
      <c r="E2311" t="s">
        <v>28</v>
      </c>
      <c r="F2311">
        <v>33.07</v>
      </c>
      <c r="G2311">
        <v>3</v>
      </c>
      <c r="H2311">
        <f>Table1[[#This Row],[total_orders]]*Table1[[#This Row],[avg_order_value]]</f>
        <v>99.210000000000008</v>
      </c>
      <c r="I2311">
        <v>299</v>
      </c>
      <c r="J2311">
        <v>0</v>
      </c>
      <c r="K2311" t="s">
        <v>23</v>
      </c>
      <c r="L2311">
        <v>75.3</v>
      </c>
      <c r="M2311" t="str">
        <f t="shared" si="145"/>
        <v>High</v>
      </c>
      <c r="N2311" s="1">
        <v>44205</v>
      </c>
      <c r="O2311" s="1" t="str">
        <f>IF(YEAR(Table1[[#This Row],[customer_since]])&gt;=2023, "New",IF(YEAR(Table1[[#This Row],[customer_since]])&gt;=2021, "Medium", "Long term"))</f>
        <v>Medium</v>
      </c>
      <c r="P2311">
        <v>7</v>
      </c>
      <c r="Q2311" t="str">
        <f t="shared" si="146"/>
        <v>Low</v>
      </c>
      <c r="R2311">
        <v>7.0000000000000007E-2</v>
      </c>
      <c r="S2311" t="str">
        <f t="shared" si="147"/>
        <v>Low</v>
      </c>
    </row>
    <row r="2312" spans="1:19" x14ac:dyDescent="0.35">
      <c r="A2312" t="s">
        <v>355</v>
      </c>
      <c r="B2312">
        <v>25</v>
      </c>
      <c r="C2312" t="str">
        <f t="shared" si="144"/>
        <v>18-25</v>
      </c>
      <c r="D2312" t="s">
        <v>14</v>
      </c>
      <c r="E2312" t="s">
        <v>22</v>
      </c>
      <c r="F2312">
        <v>85.07</v>
      </c>
      <c r="G2312">
        <v>9</v>
      </c>
      <c r="H2312">
        <f>Table1[[#This Row],[total_orders]]*Table1[[#This Row],[avg_order_value]]</f>
        <v>765.62999999999988</v>
      </c>
      <c r="I2312">
        <v>320</v>
      </c>
      <c r="J2312">
        <v>0</v>
      </c>
      <c r="K2312" t="s">
        <v>40</v>
      </c>
      <c r="L2312">
        <v>3.4</v>
      </c>
      <c r="M2312" t="str">
        <f t="shared" si="145"/>
        <v>Low</v>
      </c>
      <c r="N2312" s="1">
        <v>45537</v>
      </c>
      <c r="O2312" s="1" t="str">
        <f>IF(YEAR(Table1[[#This Row],[customer_since]])&gt;=2023, "New",IF(YEAR(Table1[[#This Row],[customer_since]])&gt;=2021, "Medium", "Long term"))</f>
        <v>New</v>
      </c>
      <c r="P2312">
        <v>20</v>
      </c>
      <c r="Q2312" t="str">
        <f t="shared" si="146"/>
        <v>Low</v>
      </c>
      <c r="R2312">
        <v>0.33</v>
      </c>
      <c r="S2312" t="str">
        <f t="shared" si="147"/>
        <v>Medium</v>
      </c>
    </row>
    <row r="2313" spans="1:19" x14ac:dyDescent="0.35">
      <c r="A2313" t="s">
        <v>355</v>
      </c>
      <c r="B2313">
        <v>39</v>
      </c>
      <c r="C2313" t="str">
        <f t="shared" si="144"/>
        <v>36-45</v>
      </c>
      <c r="D2313" t="s">
        <v>14</v>
      </c>
      <c r="E2313" t="s">
        <v>35</v>
      </c>
      <c r="F2313">
        <v>38.93</v>
      </c>
      <c r="G2313">
        <v>6</v>
      </c>
      <c r="H2313">
        <f>Table1[[#This Row],[total_orders]]*Table1[[#This Row],[avg_order_value]]</f>
        <v>233.57999999999998</v>
      </c>
      <c r="I2313">
        <v>62</v>
      </c>
      <c r="J2313">
        <v>0</v>
      </c>
      <c r="K2313" t="s">
        <v>23</v>
      </c>
      <c r="L2313">
        <v>0</v>
      </c>
      <c r="M2313" t="str">
        <f t="shared" si="145"/>
        <v>Low</v>
      </c>
      <c r="N2313" s="1">
        <v>44822</v>
      </c>
      <c r="O2313" s="1" t="str">
        <f>IF(YEAR(Table1[[#This Row],[customer_since]])&gt;=2023, "New",IF(YEAR(Table1[[#This Row],[customer_since]])&gt;=2021, "Medium", "Long term"))</f>
        <v>Medium</v>
      </c>
      <c r="P2313">
        <v>6</v>
      </c>
      <c r="Q2313" t="str">
        <f t="shared" si="146"/>
        <v>Low</v>
      </c>
      <c r="R2313">
        <v>0.19</v>
      </c>
      <c r="S2313" t="str">
        <f t="shared" si="147"/>
        <v>Low</v>
      </c>
    </row>
    <row r="2314" spans="1:19" x14ac:dyDescent="0.35">
      <c r="A2314" t="s">
        <v>1070</v>
      </c>
      <c r="B2314">
        <v>79</v>
      </c>
      <c r="C2314" t="str">
        <f t="shared" si="144"/>
        <v>66-69</v>
      </c>
      <c r="D2314" t="s">
        <v>21</v>
      </c>
      <c r="E2314" t="s">
        <v>15</v>
      </c>
      <c r="F2314">
        <v>123.36</v>
      </c>
      <c r="G2314">
        <v>6</v>
      </c>
      <c r="H2314">
        <f>Table1[[#This Row],[total_orders]]*Table1[[#This Row],[avg_order_value]]</f>
        <v>740.16</v>
      </c>
      <c r="I2314">
        <v>364</v>
      </c>
      <c r="J2314">
        <v>0</v>
      </c>
      <c r="K2314" t="s">
        <v>29</v>
      </c>
      <c r="L2314">
        <v>90.5</v>
      </c>
      <c r="M2314" t="str">
        <f t="shared" si="145"/>
        <v>High</v>
      </c>
      <c r="N2314" s="1">
        <v>44806</v>
      </c>
      <c r="O2314" s="1" t="str">
        <f>IF(YEAR(Table1[[#This Row],[customer_since]])&gt;=2023, "New",IF(YEAR(Table1[[#This Row],[customer_since]])&gt;=2021, "Medium", "Long term"))</f>
        <v>Medium</v>
      </c>
      <c r="P2314">
        <v>33</v>
      </c>
      <c r="Q2314" t="str">
        <f t="shared" si="146"/>
        <v>Low</v>
      </c>
      <c r="R2314">
        <v>0.67</v>
      </c>
      <c r="S2314" t="str">
        <f t="shared" si="147"/>
        <v>High</v>
      </c>
    </row>
    <row r="2315" spans="1:19" x14ac:dyDescent="0.35">
      <c r="A2315" t="s">
        <v>2384</v>
      </c>
      <c r="B2315">
        <v>36</v>
      </c>
      <c r="C2315" t="str">
        <f t="shared" si="144"/>
        <v>36-45</v>
      </c>
      <c r="D2315" t="s">
        <v>14</v>
      </c>
      <c r="E2315" t="s">
        <v>18</v>
      </c>
      <c r="F2315">
        <v>105.97</v>
      </c>
      <c r="G2315">
        <v>14</v>
      </c>
      <c r="H2315">
        <f>Table1[[#This Row],[total_orders]]*Table1[[#This Row],[avg_order_value]]</f>
        <v>1483.58</v>
      </c>
      <c r="I2315">
        <v>0</v>
      </c>
      <c r="J2315">
        <v>0</v>
      </c>
      <c r="K2315" t="s">
        <v>16</v>
      </c>
      <c r="L2315">
        <v>50.1</v>
      </c>
      <c r="M2315" t="str">
        <f t="shared" si="145"/>
        <v>High</v>
      </c>
      <c r="N2315" s="1">
        <v>45228</v>
      </c>
      <c r="O2315" s="1" t="str">
        <f>IF(YEAR(Table1[[#This Row],[customer_since]])&gt;=2023, "New",IF(YEAR(Table1[[#This Row],[customer_since]])&gt;=2021, "Medium", "Long term"))</f>
        <v>New</v>
      </c>
      <c r="P2315">
        <v>47</v>
      </c>
      <c r="Q2315" t="str">
        <f t="shared" si="146"/>
        <v>Medium</v>
      </c>
      <c r="R2315">
        <v>0.1</v>
      </c>
      <c r="S2315" t="str">
        <f t="shared" si="147"/>
        <v>Low</v>
      </c>
    </row>
    <row r="2316" spans="1:19" x14ac:dyDescent="0.35">
      <c r="A2316" t="s">
        <v>2305</v>
      </c>
      <c r="B2316">
        <v>19</v>
      </c>
      <c r="C2316" t="str">
        <f t="shared" si="144"/>
        <v>18-25</v>
      </c>
      <c r="D2316" t="s">
        <v>21</v>
      </c>
      <c r="E2316" t="s">
        <v>22</v>
      </c>
      <c r="F2316">
        <v>17.95</v>
      </c>
      <c r="G2316">
        <v>9</v>
      </c>
      <c r="H2316">
        <f>Table1[[#This Row],[total_orders]]*Table1[[#This Row],[avg_order_value]]</f>
        <v>161.54999999999998</v>
      </c>
      <c r="I2316">
        <v>356</v>
      </c>
      <c r="J2316">
        <v>0</v>
      </c>
      <c r="K2316" t="s">
        <v>40</v>
      </c>
      <c r="L2316">
        <v>0</v>
      </c>
      <c r="M2316" t="str">
        <f t="shared" si="145"/>
        <v>Low</v>
      </c>
      <c r="N2316" s="1">
        <v>45253</v>
      </c>
      <c r="O2316" s="1" t="str">
        <f>IF(YEAR(Table1[[#This Row],[customer_since]])&gt;=2023, "New",IF(YEAR(Table1[[#This Row],[customer_since]])&gt;=2021, "Medium", "Long term"))</f>
        <v>New</v>
      </c>
      <c r="P2316">
        <v>95</v>
      </c>
      <c r="Q2316" t="str">
        <f t="shared" si="146"/>
        <v>High</v>
      </c>
      <c r="R2316">
        <v>0.38</v>
      </c>
      <c r="S2316" t="str">
        <f t="shared" si="147"/>
        <v>Medium</v>
      </c>
    </row>
    <row r="2317" spans="1:19" x14ac:dyDescent="0.35">
      <c r="A2317" t="s">
        <v>3527</v>
      </c>
      <c r="B2317">
        <v>64</v>
      </c>
      <c r="C2317" t="str">
        <f t="shared" si="144"/>
        <v>55-65</v>
      </c>
      <c r="D2317" t="s">
        <v>14</v>
      </c>
      <c r="E2317" t="s">
        <v>26</v>
      </c>
      <c r="F2317">
        <v>51.61</v>
      </c>
      <c r="G2317">
        <v>11</v>
      </c>
      <c r="H2317">
        <f>Table1[[#This Row],[total_orders]]*Table1[[#This Row],[avg_order_value]]</f>
        <v>567.71</v>
      </c>
      <c r="I2317">
        <v>98</v>
      </c>
      <c r="J2317">
        <v>0</v>
      </c>
      <c r="K2317" t="s">
        <v>29</v>
      </c>
      <c r="L2317">
        <v>67.900000000000006</v>
      </c>
      <c r="M2317" t="str">
        <f t="shared" si="145"/>
        <v>High</v>
      </c>
      <c r="N2317" s="1">
        <v>45827</v>
      </c>
      <c r="O2317" s="1" t="str">
        <f>IF(YEAR(Table1[[#This Row],[customer_since]])&gt;=2023, "New",IF(YEAR(Table1[[#This Row],[customer_since]])&gt;=2021, "Medium", "Long term"))</f>
        <v>New</v>
      </c>
      <c r="P2317">
        <v>21</v>
      </c>
      <c r="Q2317" t="str">
        <f t="shared" si="146"/>
        <v>Low</v>
      </c>
      <c r="R2317">
        <v>0.59</v>
      </c>
      <c r="S2317" t="str">
        <f t="shared" si="147"/>
        <v>High</v>
      </c>
    </row>
    <row r="2318" spans="1:19" x14ac:dyDescent="0.35">
      <c r="A2318" t="s">
        <v>616</v>
      </c>
      <c r="B2318">
        <v>75</v>
      </c>
      <c r="C2318" t="str">
        <f t="shared" si="144"/>
        <v>66-69</v>
      </c>
      <c r="D2318" t="s">
        <v>21</v>
      </c>
      <c r="E2318" t="s">
        <v>26</v>
      </c>
      <c r="F2318">
        <v>92.21</v>
      </c>
      <c r="G2318">
        <v>8</v>
      </c>
      <c r="H2318">
        <f>Table1[[#This Row],[total_orders]]*Table1[[#This Row],[avg_order_value]]</f>
        <v>737.68</v>
      </c>
      <c r="I2318">
        <v>12</v>
      </c>
      <c r="J2318">
        <v>0</v>
      </c>
      <c r="K2318" t="s">
        <v>19</v>
      </c>
      <c r="L2318">
        <v>18.899999999999999</v>
      </c>
      <c r="M2318" t="str">
        <f t="shared" si="145"/>
        <v>Low</v>
      </c>
      <c r="N2318" s="1">
        <v>45462</v>
      </c>
      <c r="O2318" s="1" t="str">
        <f>IF(YEAR(Table1[[#This Row],[customer_since]])&gt;=2023, "New",IF(YEAR(Table1[[#This Row],[customer_since]])&gt;=2021, "Medium", "Long term"))</f>
        <v>New</v>
      </c>
      <c r="P2318">
        <v>17</v>
      </c>
      <c r="Q2318" t="str">
        <f t="shared" si="146"/>
        <v>Low</v>
      </c>
      <c r="R2318">
        <v>0.16</v>
      </c>
      <c r="S2318" t="str">
        <f t="shared" si="147"/>
        <v>Low</v>
      </c>
    </row>
    <row r="2319" spans="1:19" x14ac:dyDescent="0.35">
      <c r="A2319" t="s">
        <v>3453</v>
      </c>
      <c r="B2319">
        <v>49</v>
      </c>
      <c r="C2319" t="str">
        <f t="shared" si="144"/>
        <v>46-55</v>
      </c>
      <c r="D2319" t="s">
        <v>14</v>
      </c>
      <c r="E2319" t="s">
        <v>52</v>
      </c>
      <c r="F2319">
        <v>181.35</v>
      </c>
      <c r="G2319">
        <v>7</v>
      </c>
      <c r="H2319">
        <f>Table1[[#This Row],[total_orders]]*Table1[[#This Row],[avg_order_value]]</f>
        <v>1269.45</v>
      </c>
      <c r="I2319">
        <v>82</v>
      </c>
      <c r="J2319">
        <v>0</v>
      </c>
      <c r="K2319" t="s">
        <v>19</v>
      </c>
      <c r="L2319">
        <v>44.4</v>
      </c>
      <c r="M2319" t="str">
        <f t="shared" si="145"/>
        <v>Medium</v>
      </c>
      <c r="N2319" s="1">
        <v>44273</v>
      </c>
      <c r="O2319" s="1" t="str">
        <f>IF(YEAR(Table1[[#This Row],[customer_since]])&gt;=2023, "New",IF(YEAR(Table1[[#This Row],[customer_since]])&gt;=2021, "Medium", "Long term"))</f>
        <v>Medium</v>
      </c>
      <c r="P2319">
        <v>18</v>
      </c>
      <c r="Q2319" t="str">
        <f t="shared" si="146"/>
        <v>Low</v>
      </c>
      <c r="R2319">
        <v>0.27</v>
      </c>
      <c r="S2319" t="str">
        <f t="shared" si="147"/>
        <v>Medium</v>
      </c>
    </row>
    <row r="2320" spans="1:19" x14ac:dyDescent="0.35">
      <c r="A2320" t="s">
        <v>2714</v>
      </c>
      <c r="B2320">
        <v>58</v>
      </c>
      <c r="C2320" t="str">
        <f t="shared" si="144"/>
        <v>55-65</v>
      </c>
      <c r="D2320" t="s">
        <v>14</v>
      </c>
      <c r="E2320" t="s">
        <v>37</v>
      </c>
      <c r="F2320">
        <v>149.08000000000001</v>
      </c>
      <c r="G2320">
        <v>13</v>
      </c>
      <c r="H2320">
        <f>Table1[[#This Row],[total_orders]]*Table1[[#This Row],[avg_order_value]]</f>
        <v>1938.0400000000002</v>
      </c>
      <c r="I2320">
        <v>172</v>
      </c>
      <c r="J2320">
        <v>0</v>
      </c>
      <c r="K2320" t="s">
        <v>16</v>
      </c>
      <c r="L2320">
        <v>24</v>
      </c>
      <c r="M2320" t="str">
        <f t="shared" si="145"/>
        <v>Medium</v>
      </c>
      <c r="N2320" s="1">
        <v>44544</v>
      </c>
      <c r="O2320" s="1" t="str">
        <f>IF(YEAR(Table1[[#This Row],[customer_since]])&gt;=2023, "New",IF(YEAR(Table1[[#This Row],[customer_since]])&gt;=2021, "Medium", "Long term"))</f>
        <v>Medium</v>
      </c>
      <c r="P2320">
        <v>65</v>
      </c>
      <c r="Q2320" t="str">
        <f t="shared" si="146"/>
        <v>Medium</v>
      </c>
      <c r="R2320">
        <v>0.62</v>
      </c>
      <c r="S2320" t="str">
        <f t="shared" si="147"/>
        <v>High</v>
      </c>
    </row>
    <row r="2321" spans="1:19" x14ac:dyDescent="0.35">
      <c r="A2321" t="s">
        <v>682</v>
      </c>
      <c r="B2321">
        <v>76</v>
      </c>
      <c r="C2321" t="str">
        <f t="shared" si="144"/>
        <v>66-69</v>
      </c>
      <c r="D2321" t="s">
        <v>25</v>
      </c>
      <c r="E2321" t="s">
        <v>35</v>
      </c>
      <c r="F2321">
        <v>48.53</v>
      </c>
      <c r="G2321">
        <v>9</v>
      </c>
      <c r="H2321">
        <f>Table1[[#This Row],[total_orders]]*Table1[[#This Row],[avg_order_value]]</f>
        <v>436.77</v>
      </c>
      <c r="I2321">
        <v>29</v>
      </c>
      <c r="J2321">
        <v>0</v>
      </c>
      <c r="K2321" t="s">
        <v>23</v>
      </c>
      <c r="L2321">
        <v>31.2</v>
      </c>
      <c r="M2321" t="str">
        <f t="shared" si="145"/>
        <v>Medium</v>
      </c>
      <c r="N2321" s="1">
        <v>44397</v>
      </c>
      <c r="O2321" s="1" t="str">
        <f>IF(YEAR(Table1[[#This Row],[customer_since]])&gt;=2023, "New",IF(YEAR(Table1[[#This Row],[customer_since]])&gt;=2021, "Medium", "Long term"))</f>
        <v>Medium</v>
      </c>
      <c r="P2321">
        <v>19</v>
      </c>
      <c r="Q2321" t="str">
        <f t="shared" si="146"/>
        <v>Low</v>
      </c>
      <c r="R2321">
        <v>0.08</v>
      </c>
      <c r="S2321" t="str">
        <f t="shared" si="147"/>
        <v>Low</v>
      </c>
    </row>
    <row r="2322" spans="1:19" x14ac:dyDescent="0.35">
      <c r="A2322" t="s">
        <v>682</v>
      </c>
      <c r="B2322">
        <v>31</v>
      </c>
      <c r="C2322" t="str">
        <f t="shared" si="144"/>
        <v>26-35</v>
      </c>
      <c r="D2322" t="s">
        <v>14</v>
      </c>
      <c r="E2322" t="s">
        <v>22</v>
      </c>
      <c r="F2322">
        <v>63.07</v>
      </c>
      <c r="G2322">
        <v>10</v>
      </c>
      <c r="H2322">
        <f>Table1[[#This Row],[total_orders]]*Table1[[#This Row],[avg_order_value]]</f>
        <v>630.70000000000005</v>
      </c>
      <c r="I2322">
        <v>348</v>
      </c>
      <c r="J2322">
        <v>0</v>
      </c>
      <c r="K2322" t="s">
        <v>19</v>
      </c>
      <c r="L2322">
        <v>16</v>
      </c>
      <c r="M2322" t="str">
        <f t="shared" si="145"/>
        <v>Low</v>
      </c>
      <c r="N2322" s="1">
        <v>44362</v>
      </c>
      <c r="O2322" s="1" t="str">
        <f>IF(YEAR(Table1[[#This Row],[customer_since]])&gt;=2023, "New",IF(YEAR(Table1[[#This Row],[customer_since]])&gt;=2021, "Medium", "Long term"))</f>
        <v>Medium</v>
      </c>
      <c r="P2322">
        <v>29</v>
      </c>
      <c r="Q2322" t="str">
        <f t="shared" si="146"/>
        <v>Low</v>
      </c>
      <c r="R2322">
        <v>0.18</v>
      </c>
      <c r="S2322" t="str">
        <f t="shared" si="147"/>
        <v>Low</v>
      </c>
    </row>
    <row r="2323" spans="1:19" x14ac:dyDescent="0.35">
      <c r="A2323" t="s">
        <v>1351</v>
      </c>
      <c r="B2323">
        <v>74</v>
      </c>
      <c r="C2323" t="str">
        <f t="shared" si="144"/>
        <v>66-69</v>
      </c>
      <c r="D2323" t="s">
        <v>14</v>
      </c>
      <c r="E2323" t="s">
        <v>22</v>
      </c>
      <c r="F2323">
        <v>200.85</v>
      </c>
      <c r="G2323">
        <v>5</v>
      </c>
      <c r="H2323">
        <f>Table1[[#This Row],[total_orders]]*Table1[[#This Row],[avg_order_value]]</f>
        <v>1004.25</v>
      </c>
      <c r="I2323">
        <v>329</v>
      </c>
      <c r="J2323">
        <v>0</v>
      </c>
      <c r="K2323" t="s">
        <v>40</v>
      </c>
      <c r="L2323">
        <v>29.2</v>
      </c>
      <c r="M2323" t="str">
        <f t="shared" si="145"/>
        <v>Medium</v>
      </c>
      <c r="N2323" s="1">
        <v>44185</v>
      </c>
      <c r="O2323" s="1" t="str">
        <f>IF(YEAR(Table1[[#This Row],[customer_since]])&gt;=2023, "New",IF(YEAR(Table1[[#This Row],[customer_since]])&gt;=2021, "Medium", "Long term"))</f>
        <v>Long term</v>
      </c>
      <c r="P2323">
        <v>77</v>
      </c>
      <c r="Q2323" t="str">
        <f t="shared" si="146"/>
        <v>High</v>
      </c>
      <c r="R2323">
        <v>0.38</v>
      </c>
      <c r="S2323" t="str">
        <f t="shared" si="147"/>
        <v>Medium</v>
      </c>
    </row>
    <row r="2324" spans="1:19" x14ac:dyDescent="0.35">
      <c r="A2324" t="s">
        <v>488</v>
      </c>
      <c r="B2324">
        <v>43</v>
      </c>
      <c r="C2324" t="str">
        <f t="shared" si="144"/>
        <v>36-45</v>
      </c>
      <c r="D2324" t="s">
        <v>25</v>
      </c>
      <c r="E2324" t="s">
        <v>15</v>
      </c>
      <c r="F2324">
        <v>87.82</v>
      </c>
      <c r="G2324">
        <v>9</v>
      </c>
      <c r="H2324">
        <f>Table1[[#This Row],[total_orders]]*Table1[[#This Row],[avg_order_value]]</f>
        <v>790.37999999999988</v>
      </c>
      <c r="I2324">
        <v>226</v>
      </c>
      <c r="J2324">
        <v>0</v>
      </c>
      <c r="K2324" t="s">
        <v>40</v>
      </c>
      <c r="L2324">
        <v>53</v>
      </c>
      <c r="M2324" t="str">
        <f t="shared" si="145"/>
        <v>High</v>
      </c>
      <c r="N2324" s="1">
        <v>45451</v>
      </c>
      <c r="O2324" s="1" t="str">
        <f>IF(YEAR(Table1[[#This Row],[customer_since]])&gt;=2023, "New",IF(YEAR(Table1[[#This Row],[customer_since]])&gt;=2021, "Medium", "Long term"))</f>
        <v>New</v>
      </c>
      <c r="P2324">
        <v>54</v>
      </c>
      <c r="Q2324" t="str">
        <f t="shared" si="146"/>
        <v>Medium</v>
      </c>
      <c r="R2324">
        <v>0.05</v>
      </c>
      <c r="S2324" t="str">
        <f t="shared" si="147"/>
        <v>Low</v>
      </c>
    </row>
    <row r="2325" spans="1:19" x14ac:dyDescent="0.35">
      <c r="A2325" t="s">
        <v>3047</v>
      </c>
      <c r="B2325">
        <v>60</v>
      </c>
      <c r="C2325" t="str">
        <f t="shared" si="144"/>
        <v>55-65</v>
      </c>
      <c r="D2325" t="s">
        <v>14</v>
      </c>
      <c r="E2325" t="s">
        <v>18</v>
      </c>
      <c r="F2325">
        <v>199.58</v>
      </c>
      <c r="G2325">
        <v>9</v>
      </c>
      <c r="H2325">
        <f>Table1[[#This Row],[total_orders]]*Table1[[#This Row],[avg_order_value]]</f>
        <v>1796.22</v>
      </c>
      <c r="I2325">
        <v>244</v>
      </c>
      <c r="J2325">
        <v>0</v>
      </c>
      <c r="K2325" t="s">
        <v>16</v>
      </c>
      <c r="L2325">
        <v>80.7</v>
      </c>
      <c r="M2325" t="str">
        <f t="shared" si="145"/>
        <v>High</v>
      </c>
      <c r="N2325" s="1">
        <v>45267</v>
      </c>
      <c r="O2325" s="1" t="str">
        <f>IF(YEAR(Table1[[#This Row],[customer_since]])&gt;=2023, "New",IF(YEAR(Table1[[#This Row],[customer_since]])&gt;=2021, "Medium", "Long term"))</f>
        <v>New</v>
      </c>
      <c r="P2325">
        <v>25</v>
      </c>
      <c r="Q2325" t="str">
        <f t="shared" si="146"/>
        <v>Low</v>
      </c>
      <c r="R2325">
        <v>0.09</v>
      </c>
      <c r="S2325" t="str">
        <f t="shared" si="147"/>
        <v>Low</v>
      </c>
    </row>
    <row r="2326" spans="1:19" x14ac:dyDescent="0.35">
      <c r="A2326" t="s">
        <v>2724</v>
      </c>
      <c r="B2326">
        <v>33</v>
      </c>
      <c r="C2326" t="str">
        <f t="shared" si="144"/>
        <v>26-35</v>
      </c>
      <c r="D2326" t="s">
        <v>14</v>
      </c>
      <c r="E2326" t="s">
        <v>50</v>
      </c>
      <c r="F2326">
        <v>84.46</v>
      </c>
      <c r="G2326">
        <v>6</v>
      </c>
      <c r="H2326">
        <f>Table1[[#This Row],[total_orders]]*Table1[[#This Row],[avg_order_value]]</f>
        <v>506.76</v>
      </c>
      <c r="I2326">
        <v>310</v>
      </c>
      <c r="J2326">
        <v>0</v>
      </c>
      <c r="K2326" t="s">
        <v>19</v>
      </c>
      <c r="L2326">
        <v>81</v>
      </c>
      <c r="M2326" t="str">
        <f t="shared" si="145"/>
        <v>High</v>
      </c>
      <c r="N2326" s="1">
        <v>44404</v>
      </c>
      <c r="O2326" s="1" t="str">
        <f>IF(YEAR(Table1[[#This Row],[customer_since]])&gt;=2023, "New",IF(YEAR(Table1[[#This Row],[customer_since]])&gt;=2021, "Medium", "Long term"))</f>
        <v>Medium</v>
      </c>
      <c r="P2326">
        <v>94</v>
      </c>
      <c r="Q2326" t="str">
        <f t="shared" si="146"/>
        <v>High</v>
      </c>
      <c r="R2326">
        <v>0.2</v>
      </c>
      <c r="S2326" t="str">
        <f t="shared" si="147"/>
        <v>Low</v>
      </c>
    </row>
    <row r="2327" spans="1:19" x14ac:dyDescent="0.35">
      <c r="A2327" t="s">
        <v>564</v>
      </c>
      <c r="B2327">
        <v>32</v>
      </c>
      <c r="C2327" t="str">
        <f t="shared" si="144"/>
        <v>26-35</v>
      </c>
      <c r="D2327" t="s">
        <v>21</v>
      </c>
      <c r="E2327" t="s">
        <v>26</v>
      </c>
      <c r="F2327">
        <v>343.2</v>
      </c>
      <c r="G2327">
        <v>7</v>
      </c>
      <c r="H2327">
        <f>Table1[[#This Row],[total_orders]]*Table1[[#This Row],[avg_order_value]]</f>
        <v>2402.4</v>
      </c>
      <c r="I2327">
        <v>63</v>
      </c>
      <c r="J2327">
        <v>0</v>
      </c>
      <c r="K2327" t="s">
        <v>23</v>
      </c>
      <c r="L2327">
        <v>0</v>
      </c>
      <c r="M2327" t="str">
        <f t="shared" si="145"/>
        <v>Low</v>
      </c>
      <c r="N2327" s="1">
        <v>45073</v>
      </c>
      <c r="O2327" s="1" t="str">
        <f>IF(YEAR(Table1[[#This Row],[customer_since]])&gt;=2023, "New",IF(YEAR(Table1[[#This Row],[customer_since]])&gt;=2021, "Medium", "Long term"))</f>
        <v>New</v>
      </c>
      <c r="P2327">
        <v>98</v>
      </c>
      <c r="Q2327" t="str">
        <f t="shared" si="146"/>
        <v>High</v>
      </c>
      <c r="R2327">
        <v>0.23</v>
      </c>
      <c r="S2327" t="str">
        <f t="shared" si="147"/>
        <v>Medium</v>
      </c>
    </row>
    <row r="2328" spans="1:19" x14ac:dyDescent="0.35">
      <c r="A2328" t="s">
        <v>1014</v>
      </c>
      <c r="B2328">
        <v>78</v>
      </c>
      <c r="C2328" t="str">
        <f t="shared" si="144"/>
        <v>66-69</v>
      </c>
      <c r="D2328" t="s">
        <v>25</v>
      </c>
      <c r="E2328" t="s">
        <v>26</v>
      </c>
      <c r="F2328">
        <v>73.72</v>
      </c>
      <c r="G2328">
        <v>15</v>
      </c>
      <c r="H2328">
        <f>Table1[[#This Row],[total_orders]]*Table1[[#This Row],[avg_order_value]]</f>
        <v>1105.8</v>
      </c>
      <c r="I2328">
        <v>1</v>
      </c>
      <c r="J2328">
        <v>0</v>
      </c>
      <c r="K2328" t="s">
        <v>40</v>
      </c>
      <c r="L2328">
        <v>34.200000000000003</v>
      </c>
      <c r="M2328" t="str">
        <f t="shared" si="145"/>
        <v>Medium</v>
      </c>
      <c r="N2328" s="1">
        <v>44395</v>
      </c>
      <c r="O2328" s="1" t="str">
        <f>IF(YEAR(Table1[[#This Row],[customer_since]])&gt;=2023, "New",IF(YEAR(Table1[[#This Row],[customer_since]])&gt;=2021, "Medium", "Long term"))</f>
        <v>Medium</v>
      </c>
      <c r="P2328">
        <v>27</v>
      </c>
      <c r="Q2328" t="str">
        <f t="shared" si="146"/>
        <v>Low</v>
      </c>
      <c r="R2328">
        <v>0.28999999999999998</v>
      </c>
      <c r="S2328" t="str">
        <f t="shared" si="147"/>
        <v>Medium</v>
      </c>
    </row>
    <row r="2329" spans="1:19" x14ac:dyDescent="0.35">
      <c r="A2329" t="s">
        <v>1014</v>
      </c>
      <c r="B2329">
        <v>74</v>
      </c>
      <c r="C2329" t="str">
        <f t="shared" si="144"/>
        <v>66-69</v>
      </c>
      <c r="D2329" t="s">
        <v>14</v>
      </c>
      <c r="E2329" t="s">
        <v>18</v>
      </c>
      <c r="F2329">
        <v>65.14</v>
      </c>
      <c r="G2329">
        <v>5</v>
      </c>
      <c r="H2329">
        <f>Table1[[#This Row],[total_orders]]*Table1[[#This Row],[avg_order_value]]</f>
        <v>325.7</v>
      </c>
      <c r="I2329">
        <v>165</v>
      </c>
      <c r="J2329">
        <v>0</v>
      </c>
      <c r="K2329" t="s">
        <v>16</v>
      </c>
      <c r="L2329">
        <v>50.6</v>
      </c>
      <c r="M2329" t="str">
        <f t="shared" si="145"/>
        <v>High</v>
      </c>
      <c r="N2329" s="1">
        <v>45075</v>
      </c>
      <c r="O2329" s="1" t="str">
        <f>IF(YEAR(Table1[[#This Row],[customer_since]])&gt;=2023, "New",IF(YEAR(Table1[[#This Row],[customer_since]])&gt;=2021, "Medium", "Long term"))</f>
        <v>New</v>
      </c>
      <c r="P2329">
        <v>45</v>
      </c>
      <c r="Q2329" t="str">
        <f t="shared" si="146"/>
        <v>Medium</v>
      </c>
      <c r="R2329">
        <v>0.34</v>
      </c>
      <c r="S2329" t="str">
        <f t="shared" si="147"/>
        <v>Medium</v>
      </c>
    </row>
    <row r="2330" spans="1:19" x14ac:dyDescent="0.35">
      <c r="A2330" t="s">
        <v>630</v>
      </c>
      <c r="B2330">
        <v>70</v>
      </c>
      <c r="C2330" t="str">
        <f t="shared" si="144"/>
        <v>66-69</v>
      </c>
      <c r="D2330" t="s">
        <v>21</v>
      </c>
      <c r="E2330" t="s">
        <v>26</v>
      </c>
      <c r="F2330">
        <v>94.1</v>
      </c>
      <c r="G2330">
        <v>7</v>
      </c>
      <c r="H2330">
        <f>Table1[[#This Row],[total_orders]]*Table1[[#This Row],[avg_order_value]]</f>
        <v>658.69999999999993</v>
      </c>
      <c r="I2330">
        <v>262</v>
      </c>
      <c r="J2330">
        <v>0</v>
      </c>
      <c r="K2330" t="s">
        <v>40</v>
      </c>
      <c r="L2330">
        <v>15.4</v>
      </c>
      <c r="M2330" t="str">
        <f t="shared" si="145"/>
        <v>Low</v>
      </c>
      <c r="N2330" s="1">
        <v>44806</v>
      </c>
      <c r="O2330" s="1" t="str">
        <f>IF(YEAR(Table1[[#This Row],[customer_since]])&gt;=2023, "New",IF(YEAR(Table1[[#This Row],[customer_since]])&gt;=2021, "Medium", "Long term"))</f>
        <v>Medium</v>
      </c>
      <c r="P2330">
        <v>90</v>
      </c>
      <c r="Q2330" t="str">
        <f t="shared" si="146"/>
        <v>High</v>
      </c>
      <c r="R2330">
        <v>0.16</v>
      </c>
      <c r="S2330" t="str">
        <f t="shared" si="147"/>
        <v>Low</v>
      </c>
    </row>
    <row r="2331" spans="1:19" x14ac:dyDescent="0.35">
      <c r="A2331" t="s">
        <v>630</v>
      </c>
      <c r="B2331">
        <v>63</v>
      </c>
      <c r="C2331" t="str">
        <f t="shared" si="144"/>
        <v>55-65</v>
      </c>
      <c r="D2331" t="s">
        <v>21</v>
      </c>
      <c r="E2331" t="s">
        <v>37</v>
      </c>
      <c r="G2331">
        <v>9</v>
      </c>
      <c r="H2331">
        <f>Table1[[#This Row],[total_orders]]*Table1[[#This Row],[avg_order_value]]</f>
        <v>0</v>
      </c>
      <c r="I2331">
        <v>91</v>
      </c>
      <c r="J2331">
        <v>0</v>
      </c>
      <c r="K2331" t="s">
        <v>19</v>
      </c>
      <c r="L2331">
        <v>51.6</v>
      </c>
      <c r="M2331" t="str">
        <f t="shared" si="145"/>
        <v>High</v>
      </c>
      <c r="N2331" s="1">
        <v>45342</v>
      </c>
      <c r="O2331" s="1" t="str">
        <f>IF(YEAR(Table1[[#This Row],[customer_since]])&gt;=2023, "New",IF(YEAR(Table1[[#This Row],[customer_since]])&gt;=2021, "Medium", "Long term"))</f>
        <v>New</v>
      </c>
      <c r="P2331">
        <v>56</v>
      </c>
      <c r="Q2331" t="str">
        <f t="shared" si="146"/>
        <v>Medium</v>
      </c>
      <c r="R2331">
        <v>0.32</v>
      </c>
      <c r="S2331" t="str">
        <f t="shared" si="147"/>
        <v>Medium</v>
      </c>
    </row>
    <row r="2332" spans="1:19" x14ac:dyDescent="0.35">
      <c r="A2332" t="s">
        <v>1311</v>
      </c>
      <c r="B2332">
        <v>75</v>
      </c>
      <c r="C2332" t="str">
        <f t="shared" si="144"/>
        <v>66-69</v>
      </c>
      <c r="D2332" t="s">
        <v>14</v>
      </c>
      <c r="E2332" t="s">
        <v>44</v>
      </c>
      <c r="F2332">
        <v>68.13</v>
      </c>
      <c r="G2332">
        <v>9</v>
      </c>
      <c r="H2332">
        <f>Table1[[#This Row],[total_orders]]*Table1[[#This Row],[avg_order_value]]</f>
        <v>613.16999999999996</v>
      </c>
      <c r="I2332">
        <v>283</v>
      </c>
      <c r="J2332">
        <v>0</v>
      </c>
      <c r="K2332" t="s">
        <v>16</v>
      </c>
      <c r="L2332">
        <v>20.3</v>
      </c>
      <c r="M2332" t="str">
        <f t="shared" si="145"/>
        <v>Medium</v>
      </c>
      <c r="N2332" s="1">
        <v>44087</v>
      </c>
      <c r="O2332" s="1" t="str">
        <f>IF(YEAR(Table1[[#This Row],[customer_since]])&gt;=2023, "New",IF(YEAR(Table1[[#This Row],[customer_since]])&gt;=2021, "Medium", "Long term"))</f>
        <v>Long term</v>
      </c>
      <c r="P2332">
        <v>78</v>
      </c>
      <c r="Q2332" t="str">
        <f t="shared" si="146"/>
        <v>High</v>
      </c>
      <c r="R2332">
        <v>0.12</v>
      </c>
      <c r="S2332" t="str">
        <f t="shared" si="147"/>
        <v>Low</v>
      </c>
    </row>
    <row r="2333" spans="1:19" x14ac:dyDescent="0.35">
      <c r="A2333" t="s">
        <v>3772</v>
      </c>
      <c r="B2333">
        <v>32</v>
      </c>
      <c r="C2333" t="str">
        <f t="shared" si="144"/>
        <v>26-35</v>
      </c>
      <c r="D2333" t="s">
        <v>21</v>
      </c>
      <c r="E2333" t="s">
        <v>35</v>
      </c>
      <c r="F2333">
        <v>174.26</v>
      </c>
      <c r="G2333">
        <v>12</v>
      </c>
      <c r="H2333">
        <f>Table1[[#This Row],[total_orders]]*Table1[[#This Row],[avg_order_value]]</f>
        <v>2091.12</v>
      </c>
      <c r="I2333">
        <v>353</v>
      </c>
      <c r="J2333">
        <v>0</v>
      </c>
      <c r="K2333" t="s">
        <v>29</v>
      </c>
      <c r="L2333">
        <v>97.6</v>
      </c>
      <c r="M2333" t="str">
        <f t="shared" si="145"/>
        <v>High</v>
      </c>
      <c r="N2333" s="1">
        <v>45639</v>
      </c>
      <c r="O2333" s="1" t="str">
        <f>IF(YEAR(Table1[[#This Row],[customer_since]])&gt;=2023, "New",IF(YEAR(Table1[[#This Row],[customer_since]])&gt;=2021, "Medium", "Long term"))</f>
        <v>New</v>
      </c>
      <c r="P2333">
        <v>57</v>
      </c>
      <c r="Q2333" t="str">
        <f t="shared" si="146"/>
        <v>Medium</v>
      </c>
      <c r="R2333">
        <v>0.22</v>
      </c>
      <c r="S2333" t="str">
        <f t="shared" si="147"/>
        <v>Medium</v>
      </c>
    </row>
    <row r="2334" spans="1:19" x14ac:dyDescent="0.35">
      <c r="A2334" t="s">
        <v>3292</v>
      </c>
      <c r="B2334">
        <v>46</v>
      </c>
      <c r="C2334" t="str">
        <f t="shared" si="144"/>
        <v>46-55</v>
      </c>
      <c r="D2334" t="s">
        <v>21</v>
      </c>
      <c r="E2334" t="s">
        <v>28</v>
      </c>
      <c r="F2334">
        <v>123.11</v>
      </c>
      <c r="G2334">
        <v>15</v>
      </c>
      <c r="H2334">
        <f>Table1[[#This Row],[total_orders]]*Table1[[#This Row],[avg_order_value]]</f>
        <v>1846.65</v>
      </c>
      <c r="I2334">
        <v>159</v>
      </c>
      <c r="J2334">
        <v>0</v>
      </c>
      <c r="K2334" t="s">
        <v>16</v>
      </c>
      <c r="L2334">
        <v>0</v>
      </c>
      <c r="M2334" t="str">
        <f t="shared" si="145"/>
        <v>Low</v>
      </c>
      <c r="N2334" s="1">
        <v>44198</v>
      </c>
      <c r="O2334" s="1" t="str">
        <f>IF(YEAR(Table1[[#This Row],[customer_since]])&gt;=2023, "New",IF(YEAR(Table1[[#This Row],[customer_since]])&gt;=2021, "Medium", "Long term"))</f>
        <v>Medium</v>
      </c>
      <c r="P2334">
        <v>80</v>
      </c>
      <c r="Q2334" t="str">
        <f t="shared" si="146"/>
        <v>High</v>
      </c>
      <c r="R2334">
        <v>0.48</v>
      </c>
      <c r="S2334" t="str">
        <f t="shared" si="147"/>
        <v>Medium</v>
      </c>
    </row>
    <row r="2335" spans="1:19" x14ac:dyDescent="0.35">
      <c r="A2335" t="s">
        <v>1858</v>
      </c>
      <c r="B2335">
        <v>62</v>
      </c>
      <c r="C2335" t="str">
        <f t="shared" si="144"/>
        <v>55-65</v>
      </c>
      <c r="D2335" t="s">
        <v>25</v>
      </c>
      <c r="E2335" t="s">
        <v>37</v>
      </c>
      <c r="F2335">
        <v>72.91</v>
      </c>
      <c r="G2335">
        <v>14</v>
      </c>
      <c r="H2335">
        <f>Table1[[#This Row],[total_orders]]*Table1[[#This Row],[avg_order_value]]</f>
        <v>1020.74</v>
      </c>
      <c r="I2335">
        <v>266</v>
      </c>
      <c r="J2335">
        <v>0</v>
      </c>
      <c r="K2335" t="s">
        <v>16</v>
      </c>
      <c r="L2335">
        <v>36.9</v>
      </c>
      <c r="M2335" t="str">
        <f t="shared" si="145"/>
        <v>Medium</v>
      </c>
      <c r="N2335" s="1">
        <v>45297</v>
      </c>
      <c r="O2335" s="1" t="str">
        <f>IF(YEAR(Table1[[#This Row],[customer_since]])&gt;=2023, "New",IF(YEAR(Table1[[#This Row],[customer_since]])&gt;=2021, "Medium", "Long term"))</f>
        <v>New</v>
      </c>
      <c r="P2335">
        <v>64</v>
      </c>
      <c r="Q2335" t="str">
        <f t="shared" si="146"/>
        <v>Medium</v>
      </c>
      <c r="R2335">
        <v>0.06</v>
      </c>
      <c r="S2335" t="str">
        <f t="shared" si="147"/>
        <v>Low</v>
      </c>
    </row>
    <row r="2336" spans="1:19" x14ac:dyDescent="0.35">
      <c r="A2336" t="s">
        <v>542</v>
      </c>
      <c r="B2336">
        <v>44</v>
      </c>
      <c r="C2336" t="str">
        <f t="shared" si="144"/>
        <v>36-45</v>
      </c>
      <c r="D2336" t="s">
        <v>14</v>
      </c>
      <c r="E2336" t="s">
        <v>35</v>
      </c>
      <c r="F2336">
        <v>192.68</v>
      </c>
      <c r="G2336">
        <v>10</v>
      </c>
      <c r="H2336">
        <f>Table1[[#This Row],[total_orders]]*Table1[[#This Row],[avg_order_value]]</f>
        <v>1926.8000000000002</v>
      </c>
      <c r="I2336">
        <v>141</v>
      </c>
      <c r="J2336">
        <v>0</v>
      </c>
      <c r="K2336" t="s">
        <v>40</v>
      </c>
      <c r="L2336">
        <v>75.7</v>
      </c>
      <c r="M2336" t="str">
        <f t="shared" si="145"/>
        <v>High</v>
      </c>
      <c r="N2336" s="1">
        <v>44823</v>
      </c>
      <c r="O2336" s="1" t="str">
        <f>IF(YEAR(Table1[[#This Row],[customer_since]])&gt;=2023, "New",IF(YEAR(Table1[[#This Row],[customer_since]])&gt;=2021, "Medium", "Long term"))</f>
        <v>Medium</v>
      </c>
      <c r="P2336">
        <v>1</v>
      </c>
      <c r="Q2336" t="str">
        <f t="shared" si="146"/>
        <v>Low</v>
      </c>
      <c r="R2336">
        <v>0.51</v>
      </c>
      <c r="S2336" t="str">
        <f t="shared" si="147"/>
        <v>High</v>
      </c>
    </row>
    <row r="2337" spans="1:19" x14ac:dyDescent="0.35">
      <c r="A2337" t="s">
        <v>701</v>
      </c>
      <c r="B2337">
        <v>42</v>
      </c>
      <c r="C2337" t="str">
        <f t="shared" si="144"/>
        <v>36-45</v>
      </c>
      <c r="D2337" t="s">
        <v>14</v>
      </c>
      <c r="E2337" t="s">
        <v>15</v>
      </c>
      <c r="F2337">
        <v>174.22</v>
      </c>
      <c r="G2337">
        <v>10</v>
      </c>
      <c r="H2337">
        <f>Table1[[#This Row],[total_orders]]*Table1[[#This Row],[avg_order_value]]</f>
        <v>1742.2</v>
      </c>
      <c r="I2337">
        <v>48</v>
      </c>
      <c r="J2337">
        <v>0</v>
      </c>
      <c r="K2337" t="s">
        <v>40</v>
      </c>
      <c r="L2337">
        <v>66.5</v>
      </c>
      <c r="M2337" t="str">
        <f t="shared" si="145"/>
        <v>High</v>
      </c>
      <c r="N2337" s="1">
        <v>44774</v>
      </c>
      <c r="O2337" s="1" t="str">
        <f>IF(YEAR(Table1[[#This Row],[customer_since]])&gt;=2023, "New",IF(YEAR(Table1[[#This Row],[customer_since]])&gt;=2021, "Medium", "Long term"))</f>
        <v>Medium</v>
      </c>
      <c r="P2337">
        <v>80</v>
      </c>
      <c r="Q2337" t="str">
        <f t="shared" si="146"/>
        <v>High</v>
      </c>
      <c r="R2337">
        <v>0.42</v>
      </c>
      <c r="S2337" t="str">
        <f t="shared" si="147"/>
        <v>Medium</v>
      </c>
    </row>
    <row r="2338" spans="1:19" x14ac:dyDescent="0.35">
      <c r="A2338" t="s">
        <v>701</v>
      </c>
      <c r="B2338">
        <v>55</v>
      </c>
      <c r="C2338" t="str">
        <f t="shared" si="144"/>
        <v>46-55</v>
      </c>
      <c r="D2338" t="s">
        <v>21</v>
      </c>
      <c r="E2338" t="s">
        <v>50</v>
      </c>
      <c r="F2338">
        <v>48.3</v>
      </c>
      <c r="G2338">
        <v>11</v>
      </c>
      <c r="H2338">
        <f>Table1[[#This Row],[total_orders]]*Table1[[#This Row],[avg_order_value]]</f>
        <v>531.29999999999995</v>
      </c>
      <c r="I2338">
        <v>292</v>
      </c>
      <c r="J2338">
        <v>0</v>
      </c>
      <c r="K2338" t="s">
        <v>19</v>
      </c>
      <c r="L2338">
        <v>34.799999999999997</v>
      </c>
      <c r="M2338" t="str">
        <f t="shared" si="145"/>
        <v>Medium</v>
      </c>
      <c r="N2338" s="1">
        <v>45368</v>
      </c>
      <c r="O2338" s="1" t="str">
        <f>IF(YEAR(Table1[[#This Row],[customer_since]])&gt;=2023, "New",IF(YEAR(Table1[[#This Row],[customer_since]])&gt;=2021, "Medium", "Long term"))</f>
        <v>New</v>
      </c>
      <c r="P2338">
        <v>61</v>
      </c>
      <c r="Q2338" t="str">
        <f t="shared" si="146"/>
        <v>Medium</v>
      </c>
      <c r="R2338">
        <v>0.18</v>
      </c>
      <c r="S2338" t="str">
        <f t="shared" si="147"/>
        <v>Low</v>
      </c>
    </row>
    <row r="2339" spans="1:19" x14ac:dyDescent="0.35">
      <c r="A2339" t="s">
        <v>2803</v>
      </c>
      <c r="B2339">
        <v>45</v>
      </c>
      <c r="C2339" t="str">
        <f t="shared" si="144"/>
        <v>36-45</v>
      </c>
      <c r="D2339" t="s">
        <v>14</v>
      </c>
      <c r="E2339" t="s">
        <v>52</v>
      </c>
      <c r="F2339">
        <v>65.89</v>
      </c>
      <c r="G2339">
        <v>14</v>
      </c>
      <c r="H2339">
        <f>Table1[[#This Row],[total_orders]]*Table1[[#This Row],[avg_order_value]]</f>
        <v>922.46</v>
      </c>
      <c r="I2339">
        <v>362</v>
      </c>
      <c r="J2339">
        <v>0</v>
      </c>
      <c r="K2339" t="s">
        <v>19</v>
      </c>
      <c r="L2339">
        <v>61.1</v>
      </c>
      <c r="M2339" t="str">
        <f t="shared" si="145"/>
        <v>High</v>
      </c>
      <c r="N2339" s="1">
        <v>44175</v>
      </c>
      <c r="O2339" s="1" t="str">
        <f>IF(YEAR(Table1[[#This Row],[customer_since]])&gt;=2023, "New",IF(YEAR(Table1[[#This Row],[customer_since]])&gt;=2021, "Medium", "Long term"))</f>
        <v>Long term</v>
      </c>
      <c r="P2339">
        <v>16</v>
      </c>
      <c r="Q2339" t="str">
        <f t="shared" si="146"/>
        <v>Low</v>
      </c>
      <c r="R2339">
        <v>0.18</v>
      </c>
      <c r="S2339" t="str">
        <f t="shared" si="147"/>
        <v>Low</v>
      </c>
    </row>
    <row r="2340" spans="1:19" x14ac:dyDescent="0.35">
      <c r="A2340" t="s">
        <v>1097</v>
      </c>
      <c r="B2340">
        <v>21</v>
      </c>
      <c r="C2340" t="str">
        <f t="shared" si="144"/>
        <v>18-25</v>
      </c>
      <c r="D2340" t="s">
        <v>25</v>
      </c>
      <c r="E2340" t="s">
        <v>28</v>
      </c>
      <c r="F2340">
        <v>113.44</v>
      </c>
      <c r="G2340">
        <v>9</v>
      </c>
      <c r="H2340">
        <f>Table1[[#This Row],[total_orders]]*Table1[[#This Row],[avg_order_value]]</f>
        <v>1020.96</v>
      </c>
      <c r="I2340">
        <v>1</v>
      </c>
      <c r="J2340">
        <v>0</v>
      </c>
      <c r="K2340" t="s">
        <v>40</v>
      </c>
      <c r="L2340">
        <v>44.3</v>
      </c>
      <c r="M2340" t="str">
        <f t="shared" si="145"/>
        <v>Medium</v>
      </c>
      <c r="N2340" s="1">
        <v>44068</v>
      </c>
      <c r="O2340" s="1" t="str">
        <f>IF(YEAR(Table1[[#This Row],[customer_since]])&gt;=2023, "New",IF(YEAR(Table1[[#This Row],[customer_since]])&gt;=2021, "Medium", "Long term"))</f>
        <v>Long term</v>
      </c>
      <c r="P2340">
        <v>18</v>
      </c>
      <c r="Q2340" t="str">
        <f t="shared" si="146"/>
        <v>Low</v>
      </c>
      <c r="R2340">
        <v>0.17</v>
      </c>
      <c r="S2340" t="str">
        <f t="shared" si="147"/>
        <v>Low</v>
      </c>
    </row>
    <row r="2341" spans="1:19" x14ac:dyDescent="0.35">
      <c r="A2341" t="s">
        <v>1097</v>
      </c>
      <c r="B2341">
        <v>73</v>
      </c>
      <c r="C2341" t="str">
        <f t="shared" si="144"/>
        <v>66-69</v>
      </c>
      <c r="D2341" t="s">
        <v>14</v>
      </c>
      <c r="E2341" t="s">
        <v>26</v>
      </c>
      <c r="F2341">
        <v>145.11000000000001</v>
      </c>
      <c r="G2341">
        <v>9</v>
      </c>
      <c r="H2341">
        <f>Table1[[#This Row],[total_orders]]*Table1[[#This Row],[avg_order_value]]</f>
        <v>1305.9900000000002</v>
      </c>
      <c r="I2341">
        <v>357</v>
      </c>
      <c r="J2341">
        <v>0</v>
      </c>
      <c r="K2341" t="s">
        <v>23</v>
      </c>
      <c r="L2341">
        <v>87.2</v>
      </c>
      <c r="M2341" t="str">
        <f t="shared" si="145"/>
        <v>High</v>
      </c>
      <c r="N2341" s="1">
        <v>44443</v>
      </c>
      <c r="O2341" s="1" t="str">
        <f>IF(YEAR(Table1[[#This Row],[customer_since]])&gt;=2023, "New",IF(YEAR(Table1[[#This Row],[customer_since]])&gt;=2021, "Medium", "Long term"))</f>
        <v>Medium</v>
      </c>
      <c r="P2341">
        <v>54</v>
      </c>
      <c r="Q2341" t="str">
        <f t="shared" si="146"/>
        <v>Medium</v>
      </c>
      <c r="R2341">
        <v>0.54</v>
      </c>
      <c r="S2341" t="str">
        <f t="shared" si="147"/>
        <v>High</v>
      </c>
    </row>
    <row r="2342" spans="1:19" x14ac:dyDescent="0.35">
      <c r="A2342" t="s">
        <v>3373</v>
      </c>
      <c r="B2342">
        <v>66</v>
      </c>
      <c r="C2342" t="str">
        <f t="shared" si="144"/>
        <v>66-69</v>
      </c>
      <c r="D2342" t="s">
        <v>14</v>
      </c>
      <c r="E2342" t="s">
        <v>52</v>
      </c>
      <c r="F2342">
        <v>20.239999999999998</v>
      </c>
      <c r="G2342">
        <v>11</v>
      </c>
      <c r="H2342">
        <f>Table1[[#This Row],[total_orders]]*Table1[[#This Row],[avg_order_value]]</f>
        <v>222.64</v>
      </c>
      <c r="I2342">
        <v>323</v>
      </c>
      <c r="J2342">
        <v>0</v>
      </c>
      <c r="K2342" t="s">
        <v>40</v>
      </c>
      <c r="L2342">
        <v>16.7</v>
      </c>
      <c r="M2342" t="str">
        <f t="shared" si="145"/>
        <v>Low</v>
      </c>
      <c r="N2342" s="1">
        <v>45812</v>
      </c>
      <c r="O2342" s="1" t="str">
        <f>IF(YEAR(Table1[[#This Row],[customer_since]])&gt;=2023, "New",IF(YEAR(Table1[[#This Row],[customer_since]])&gt;=2021, "Medium", "Long term"))</f>
        <v>New</v>
      </c>
      <c r="P2342">
        <v>47</v>
      </c>
      <c r="Q2342" t="str">
        <f t="shared" si="146"/>
        <v>Medium</v>
      </c>
      <c r="R2342">
        <v>0.43</v>
      </c>
      <c r="S2342" t="str">
        <f t="shared" si="147"/>
        <v>Medium</v>
      </c>
    </row>
    <row r="2343" spans="1:19" x14ac:dyDescent="0.35">
      <c r="A2343" t="s">
        <v>260</v>
      </c>
      <c r="B2343">
        <v>51</v>
      </c>
      <c r="C2343" t="str">
        <f t="shared" si="144"/>
        <v>46-55</v>
      </c>
      <c r="D2343" t="s">
        <v>21</v>
      </c>
      <c r="E2343" t="s">
        <v>26</v>
      </c>
      <c r="F2343">
        <v>119.76</v>
      </c>
      <c r="G2343">
        <v>14</v>
      </c>
      <c r="H2343">
        <f>Table1[[#This Row],[total_orders]]*Table1[[#This Row],[avg_order_value]]</f>
        <v>1676.64</v>
      </c>
      <c r="I2343">
        <v>4</v>
      </c>
      <c r="J2343">
        <v>0</v>
      </c>
      <c r="K2343" t="s">
        <v>29</v>
      </c>
      <c r="L2343">
        <v>61</v>
      </c>
      <c r="M2343" t="str">
        <f t="shared" si="145"/>
        <v>High</v>
      </c>
      <c r="N2343" s="1">
        <v>44066</v>
      </c>
      <c r="O2343" s="1" t="str">
        <f>IF(YEAR(Table1[[#This Row],[customer_since]])&gt;=2023, "New",IF(YEAR(Table1[[#This Row],[customer_since]])&gt;=2021, "Medium", "Long term"))</f>
        <v>Long term</v>
      </c>
      <c r="P2343">
        <v>58</v>
      </c>
      <c r="Q2343" t="str">
        <f t="shared" si="146"/>
        <v>Medium</v>
      </c>
      <c r="R2343">
        <v>0.45</v>
      </c>
      <c r="S2343" t="str">
        <f t="shared" si="147"/>
        <v>Medium</v>
      </c>
    </row>
    <row r="2344" spans="1:19" x14ac:dyDescent="0.35">
      <c r="A2344" t="s">
        <v>260</v>
      </c>
      <c r="B2344">
        <v>20</v>
      </c>
      <c r="C2344" t="str">
        <f t="shared" si="144"/>
        <v>18-25</v>
      </c>
      <c r="D2344" t="s">
        <v>14</v>
      </c>
      <c r="E2344" t="s">
        <v>26</v>
      </c>
      <c r="F2344">
        <v>106.48</v>
      </c>
      <c r="G2344">
        <v>10</v>
      </c>
      <c r="H2344">
        <f>Table1[[#This Row],[total_orders]]*Table1[[#This Row],[avg_order_value]]</f>
        <v>1064.8</v>
      </c>
      <c r="I2344">
        <v>143</v>
      </c>
      <c r="J2344">
        <v>0</v>
      </c>
      <c r="K2344" t="s">
        <v>29</v>
      </c>
      <c r="L2344">
        <v>37.9</v>
      </c>
      <c r="M2344" t="str">
        <f t="shared" si="145"/>
        <v>Medium</v>
      </c>
      <c r="N2344" s="1">
        <v>45043</v>
      </c>
      <c r="O2344" s="1" t="str">
        <f>IF(YEAR(Table1[[#This Row],[customer_since]])&gt;=2023, "New",IF(YEAR(Table1[[#This Row],[customer_since]])&gt;=2021, "Medium", "Long term"))</f>
        <v>New</v>
      </c>
      <c r="P2344">
        <v>54</v>
      </c>
      <c r="Q2344" t="str">
        <f t="shared" si="146"/>
        <v>Medium</v>
      </c>
      <c r="R2344">
        <v>0.26</v>
      </c>
      <c r="S2344" t="str">
        <f t="shared" si="147"/>
        <v>Medium</v>
      </c>
    </row>
    <row r="2345" spans="1:19" x14ac:dyDescent="0.35">
      <c r="A2345" t="s">
        <v>1780</v>
      </c>
      <c r="B2345">
        <v>20</v>
      </c>
      <c r="C2345" t="str">
        <f t="shared" si="144"/>
        <v>18-25</v>
      </c>
      <c r="D2345" t="s">
        <v>14</v>
      </c>
      <c r="E2345" t="s">
        <v>44</v>
      </c>
      <c r="F2345">
        <v>257.82</v>
      </c>
      <c r="G2345">
        <v>13</v>
      </c>
      <c r="H2345">
        <f>Table1[[#This Row],[total_orders]]*Table1[[#This Row],[avg_order_value]]</f>
        <v>3351.66</v>
      </c>
      <c r="I2345">
        <v>362</v>
      </c>
      <c r="J2345">
        <v>0</v>
      </c>
      <c r="K2345" t="s">
        <v>29</v>
      </c>
      <c r="L2345">
        <v>23.7</v>
      </c>
      <c r="M2345" t="str">
        <f t="shared" si="145"/>
        <v>Medium</v>
      </c>
      <c r="N2345" s="1">
        <v>44873</v>
      </c>
      <c r="O2345" s="1" t="str">
        <f>IF(YEAR(Table1[[#This Row],[customer_since]])&gt;=2023, "New",IF(YEAR(Table1[[#This Row],[customer_since]])&gt;=2021, "Medium", "Long term"))</f>
        <v>Medium</v>
      </c>
      <c r="P2345">
        <v>65</v>
      </c>
      <c r="Q2345" t="str">
        <f t="shared" si="146"/>
        <v>Medium</v>
      </c>
      <c r="R2345">
        <v>0.63</v>
      </c>
      <c r="S2345" t="str">
        <f t="shared" si="147"/>
        <v>High</v>
      </c>
    </row>
    <row r="2346" spans="1:19" x14ac:dyDescent="0.35">
      <c r="A2346" t="s">
        <v>1780</v>
      </c>
      <c r="B2346">
        <v>79</v>
      </c>
      <c r="C2346" t="str">
        <f t="shared" si="144"/>
        <v>66-69</v>
      </c>
      <c r="D2346" t="s">
        <v>21</v>
      </c>
      <c r="E2346" t="s">
        <v>28</v>
      </c>
      <c r="F2346">
        <v>134.43</v>
      </c>
      <c r="G2346">
        <v>7</v>
      </c>
      <c r="H2346">
        <f>Table1[[#This Row],[total_orders]]*Table1[[#This Row],[avg_order_value]]</f>
        <v>941.01</v>
      </c>
      <c r="I2346">
        <v>286</v>
      </c>
      <c r="J2346">
        <v>0</v>
      </c>
      <c r="K2346" t="s">
        <v>40</v>
      </c>
      <c r="L2346">
        <v>89.7</v>
      </c>
      <c r="M2346" t="str">
        <f t="shared" si="145"/>
        <v>High</v>
      </c>
      <c r="N2346" s="1">
        <v>44187</v>
      </c>
      <c r="O2346" s="1" t="str">
        <f>IF(YEAR(Table1[[#This Row],[customer_since]])&gt;=2023, "New",IF(YEAR(Table1[[#This Row],[customer_since]])&gt;=2021, "Medium", "Long term"))</f>
        <v>Long term</v>
      </c>
      <c r="P2346">
        <v>22</v>
      </c>
      <c r="Q2346" t="str">
        <f t="shared" si="146"/>
        <v>Low</v>
      </c>
      <c r="R2346">
        <v>0.53</v>
      </c>
      <c r="S2346" t="str">
        <f t="shared" si="147"/>
        <v>High</v>
      </c>
    </row>
    <row r="2347" spans="1:19" x14ac:dyDescent="0.35">
      <c r="A2347" t="s">
        <v>1780</v>
      </c>
      <c r="B2347">
        <v>68</v>
      </c>
      <c r="C2347" t="str">
        <f t="shared" si="144"/>
        <v>66-69</v>
      </c>
      <c r="D2347" t="s">
        <v>21</v>
      </c>
      <c r="E2347" t="s">
        <v>44</v>
      </c>
      <c r="F2347">
        <v>99.7</v>
      </c>
      <c r="G2347">
        <v>9</v>
      </c>
      <c r="H2347">
        <f>Table1[[#This Row],[total_orders]]*Table1[[#This Row],[avg_order_value]]</f>
        <v>897.30000000000007</v>
      </c>
      <c r="I2347">
        <v>363</v>
      </c>
      <c r="J2347">
        <v>0</v>
      </c>
      <c r="K2347" t="s">
        <v>40</v>
      </c>
      <c r="L2347">
        <v>23.6</v>
      </c>
      <c r="M2347" t="str">
        <f t="shared" si="145"/>
        <v>Medium</v>
      </c>
      <c r="N2347" s="1">
        <v>45809</v>
      </c>
      <c r="O2347" s="1" t="str">
        <f>IF(YEAR(Table1[[#This Row],[customer_since]])&gt;=2023, "New",IF(YEAR(Table1[[#This Row],[customer_since]])&gt;=2021, "Medium", "Long term"))</f>
        <v>New</v>
      </c>
      <c r="P2347">
        <v>64</v>
      </c>
      <c r="Q2347" t="str">
        <f t="shared" si="146"/>
        <v>Medium</v>
      </c>
      <c r="R2347">
        <v>0.1</v>
      </c>
      <c r="S2347" t="str">
        <f t="shared" si="147"/>
        <v>Low</v>
      </c>
    </row>
    <row r="2348" spans="1:19" x14ac:dyDescent="0.35">
      <c r="A2348" t="s">
        <v>1094</v>
      </c>
      <c r="B2348">
        <v>38</v>
      </c>
      <c r="C2348" t="str">
        <f t="shared" si="144"/>
        <v>36-45</v>
      </c>
      <c r="D2348" t="s">
        <v>21</v>
      </c>
      <c r="E2348" t="s">
        <v>37</v>
      </c>
      <c r="F2348">
        <v>236.51</v>
      </c>
      <c r="G2348">
        <v>7</v>
      </c>
      <c r="H2348">
        <f>Table1[[#This Row],[total_orders]]*Table1[[#This Row],[avg_order_value]]</f>
        <v>1655.57</v>
      </c>
      <c r="I2348">
        <v>165</v>
      </c>
      <c r="J2348">
        <v>0</v>
      </c>
      <c r="K2348" t="s">
        <v>40</v>
      </c>
      <c r="L2348">
        <v>59.7</v>
      </c>
      <c r="M2348" t="str">
        <f t="shared" si="145"/>
        <v>High</v>
      </c>
      <c r="N2348" s="1">
        <v>45564</v>
      </c>
      <c r="O2348" s="1" t="str">
        <f>IF(YEAR(Table1[[#This Row],[customer_since]])&gt;=2023, "New",IF(YEAR(Table1[[#This Row],[customer_since]])&gt;=2021, "Medium", "Long term"))</f>
        <v>New</v>
      </c>
      <c r="P2348">
        <v>60</v>
      </c>
      <c r="Q2348" t="str">
        <f t="shared" si="146"/>
        <v>Medium</v>
      </c>
      <c r="R2348">
        <v>0.34</v>
      </c>
      <c r="S2348" t="str">
        <f t="shared" si="147"/>
        <v>Medium</v>
      </c>
    </row>
    <row r="2349" spans="1:19" x14ac:dyDescent="0.35">
      <c r="A2349" t="s">
        <v>3221</v>
      </c>
      <c r="B2349">
        <v>28</v>
      </c>
      <c r="C2349" t="str">
        <f t="shared" si="144"/>
        <v>26-35</v>
      </c>
      <c r="D2349" t="s">
        <v>14</v>
      </c>
      <c r="E2349" t="s">
        <v>35</v>
      </c>
      <c r="F2349">
        <v>296.58</v>
      </c>
      <c r="G2349">
        <v>7</v>
      </c>
      <c r="H2349">
        <f>Table1[[#This Row],[total_orders]]*Table1[[#This Row],[avg_order_value]]</f>
        <v>2076.06</v>
      </c>
      <c r="I2349">
        <v>175</v>
      </c>
      <c r="J2349">
        <v>0</v>
      </c>
      <c r="K2349" t="s">
        <v>23</v>
      </c>
      <c r="L2349">
        <v>73.2</v>
      </c>
      <c r="M2349" t="str">
        <f t="shared" si="145"/>
        <v>High</v>
      </c>
      <c r="N2349" s="1">
        <v>44951</v>
      </c>
      <c r="O2349" s="1" t="str">
        <f>IF(YEAR(Table1[[#This Row],[customer_since]])&gt;=2023, "New",IF(YEAR(Table1[[#This Row],[customer_since]])&gt;=2021, "Medium", "Long term"))</f>
        <v>New</v>
      </c>
      <c r="P2349">
        <v>42</v>
      </c>
      <c r="Q2349" t="str">
        <f t="shared" si="146"/>
        <v>Medium</v>
      </c>
      <c r="R2349">
        <v>0.23</v>
      </c>
      <c r="S2349" t="str">
        <f t="shared" si="147"/>
        <v>Medium</v>
      </c>
    </row>
    <row r="2350" spans="1:19" x14ac:dyDescent="0.35">
      <c r="A2350" t="s">
        <v>760</v>
      </c>
      <c r="B2350">
        <v>62</v>
      </c>
      <c r="C2350" t="str">
        <f t="shared" si="144"/>
        <v>55-65</v>
      </c>
      <c r="D2350" t="s">
        <v>14</v>
      </c>
      <c r="E2350" t="s">
        <v>18</v>
      </c>
      <c r="F2350">
        <v>91.76</v>
      </c>
      <c r="G2350">
        <v>3</v>
      </c>
      <c r="H2350">
        <f>Table1[[#This Row],[total_orders]]*Table1[[#This Row],[avg_order_value]]</f>
        <v>275.28000000000003</v>
      </c>
      <c r="I2350">
        <v>68</v>
      </c>
      <c r="J2350">
        <v>0</v>
      </c>
      <c r="K2350" t="s">
        <v>29</v>
      </c>
      <c r="L2350">
        <v>19</v>
      </c>
      <c r="M2350" t="str">
        <f t="shared" si="145"/>
        <v>Low</v>
      </c>
      <c r="N2350" s="1">
        <v>44974</v>
      </c>
      <c r="O2350" s="1" t="str">
        <f>IF(YEAR(Table1[[#This Row],[customer_since]])&gt;=2023, "New",IF(YEAR(Table1[[#This Row],[customer_since]])&gt;=2021, "Medium", "Long term"))</f>
        <v>New</v>
      </c>
      <c r="P2350">
        <v>41</v>
      </c>
      <c r="Q2350" t="str">
        <f t="shared" si="146"/>
        <v>Medium</v>
      </c>
      <c r="R2350">
        <v>0.2</v>
      </c>
      <c r="S2350" t="str">
        <f t="shared" si="147"/>
        <v>Low</v>
      </c>
    </row>
    <row r="2351" spans="1:19" x14ac:dyDescent="0.35">
      <c r="A2351" t="s">
        <v>760</v>
      </c>
      <c r="B2351">
        <v>18</v>
      </c>
      <c r="C2351" t="str">
        <f t="shared" si="144"/>
        <v>18-25</v>
      </c>
      <c r="D2351" t="s">
        <v>14</v>
      </c>
      <c r="E2351" t="s">
        <v>15</v>
      </c>
      <c r="F2351">
        <v>122.35</v>
      </c>
      <c r="G2351">
        <v>9</v>
      </c>
      <c r="H2351">
        <f>Table1[[#This Row],[total_orders]]*Table1[[#This Row],[avg_order_value]]</f>
        <v>1101.1499999999999</v>
      </c>
      <c r="I2351">
        <v>204</v>
      </c>
      <c r="J2351">
        <v>0</v>
      </c>
      <c r="K2351" t="s">
        <v>16</v>
      </c>
      <c r="L2351">
        <v>88.2</v>
      </c>
      <c r="M2351" t="str">
        <f t="shared" si="145"/>
        <v>High</v>
      </c>
      <c r="N2351" s="1">
        <v>45483</v>
      </c>
      <c r="O2351" s="1" t="str">
        <f>IF(YEAR(Table1[[#This Row],[customer_since]])&gt;=2023, "New",IF(YEAR(Table1[[#This Row],[customer_since]])&gt;=2021, "Medium", "Long term"))</f>
        <v>New</v>
      </c>
      <c r="P2351">
        <v>58</v>
      </c>
      <c r="Q2351" t="str">
        <f t="shared" si="146"/>
        <v>Medium</v>
      </c>
      <c r="R2351">
        <v>0.33</v>
      </c>
      <c r="S2351" t="str">
        <f t="shared" si="147"/>
        <v>Medium</v>
      </c>
    </row>
    <row r="2352" spans="1:19" x14ac:dyDescent="0.35">
      <c r="A2352" t="s">
        <v>795</v>
      </c>
      <c r="B2352">
        <v>65</v>
      </c>
      <c r="C2352" t="str">
        <f t="shared" si="144"/>
        <v>55-65</v>
      </c>
      <c r="D2352" t="s">
        <v>25</v>
      </c>
      <c r="E2352" t="s">
        <v>18</v>
      </c>
      <c r="F2352">
        <v>96.54</v>
      </c>
      <c r="G2352">
        <v>13</v>
      </c>
      <c r="H2352">
        <f>Table1[[#This Row],[total_orders]]*Table1[[#This Row],[avg_order_value]]</f>
        <v>1255.02</v>
      </c>
      <c r="I2352">
        <v>337</v>
      </c>
      <c r="J2352">
        <v>0</v>
      </c>
      <c r="K2352" t="s">
        <v>23</v>
      </c>
      <c r="L2352">
        <v>7.3</v>
      </c>
      <c r="M2352" t="str">
        <f t="shared" si="145"/>
        <v>Low</v>
      </c>
      <c r="N2352" s="1">
        <v>45324</v>
      </c>
      <c r="O2352" s="1" t="str">
        <f>IF(YEAR(Table1[[#This Row],[customer_since]])&gt;=2023, "New",IF(YEAR(Table1[[#This Row],[customer_since]])&gt;=2021, "Medium", "Long term"))</f>
        <v>New</v>
      </c>
      <c r="P2352">
        <v>50</v>
      </c>
      <c r="Q2352" t="str">
        <f t="shared" si="146"/>
        <v>Medium</v>
      </c>
      <c r="R2352">
        <v>7.0000000000000007E-2</v>
      </c>
      <c r="S2352" t="str">
        <f t="shared" si="147"/>
        <v>Low</v>
      </c>
    </row>
    <row r="2353" spans="1:19" x14ac:dyDescent="0.35">
      <c r="A2353" t="s">
        <v>795</v>
      </c>
      <c r="B2353">
        <v>68</v>
      </c>
      <c r="C2353" t="str">
        <f t="shared" si="144"/>
        <v>66-69</v>
      </c>
      <c r="D2353" t="s">
        <v>14</v>
      </c>
      <c r="E2353" t="s">
        <v>37</v>
      </c>
      <c r="F2353">
        <v>196.86</v>
      </c>
      <c r="G2353">
        <v>10</v>
      </c>
      <c r="H2353">
        <f>Table1[[#This Row],[total_orders]]*Table1[[#This Row],[avg_order_value]]</f>
        <v>1968.6000000000001</v>
      </c>
      <c r="I2353">
        <v>225</v>
      </c>
      <c r="J2353">
        <v>0</v>
      </c>
      <c r="K2353" t="s">
        <v>29</v>
      </c>
      <c r="L2353">
        <v>57</v>
      </c>
      <c r="M2353" t="str">
        <f t="shared" si="145"/>
        <v>High</v>
      </c>
      <c r="N2353" s="1">
        <v>44764</v>
      </c>
      <c r="O2353" s="1" t="str">
        <f>IF(YEAR(Table1[[#This Row],[customer_since]])&gt;=2023, "New",IF(YEAR(Table1[[#This Row],[customer_since]])&gt;=2021, "Medium", "Long term"))</f>
        <v>Medium</v>
      </c>
      <c r="P2353">
        <v>7</v>
      </c>
      <c r="Q2353" t="str">
        <f t="shared" si="146"/>
        <v>Low</v>
      </c>
      <c r="R2353">
        <v>0.06</v>
      </c>
      <c r="S2353" t="str">
        <f t="shared" si="147"/>
        <v>Low</v>
      </c>
    </row>
    <row r="2354" spans="1:19" x14ac:dyDescent="0.35">
      <c r="A2354" t="s">
        <v>1649</v>
      </c>
      <c r="B2354">
        <v>20</v>
      </c>
      <c r="C2354" t="str">
        <f t="shared" si="144"/>
        <v>18-25</v>
      </c>
      <c r="D2354" t="s">
        <v>21</v>
      </c>
      <c r="E2354" t="s">
        <v>35</v>
      </c>
      <c r="F2354">
        <v>148.87</v>
      </c>
      <c r="G2354">
        <v>8</v>
      </c>
      <c r="H2354">
        <f>Table1[[#This Row],[total_orders]]*Table1[[#This Row],[avg_order_value]]</f>
        <v>1190.96</v>
      </c>
      <c r="I2354">
        <v>129</v>
      </c>
      <c r="J2354">
        <v>0</v>
      </c>
      <c r="K2354" t="s">
        <v>16</v>
      </c>
      <c r="L2354">
        <v>45</v>
      </c>
      <c r="M2354" t="str">
        <f t="shared" si="145"/>
        <v>Medium</v>
      </c>
      <c r="N2354" s="1">
        <v>45008</v>
      </c>
      <c r="O2354" s="1" t="str">
        <f>IF(YEAR(Table1[[#This Row],[customer_since]])&gt;=2023, "New",IF(YEAR(Table1[[#This Row],[customer_since]])&gt;=2021, "Medium", "Long term"))</f>
        <v>New</v>
      </c>
      <c r="P2354">
        <v>71</v>
      </c>
      <c r="Q2354" t="str">
        <f t="shared" si="146"/>
        <v>High</v>
      </c>
      <c r="R2354">
        <v>0.44</v>
      </c>
      <c r="S2354" t="str">
        <f t="shared" si="147"/>
        <v>Medium</v>
      </c>
    </row>
    <row r="2355" spans="1:19" x14ac:dyDescent="0.35">
      <c r="A2355" t="s">
        <v>928</v>
      </c>
      <c r="B2355">
        <v>38</v>
      </c>
      <c r="C2355" t="str">
        <f t="shared" si="144"/>
        <v>36-45</v>
      </c>
      <c r="D2355" t="s">
        <v>14</v>
      </c>
      <c r="E2355" t="s">
        <v>18</v>
      </c>
      <c r="F2355">
        <v>151.49</v>
      </c>
      <c r="G2355">
        <v>10</v>
      </c>
      <c r="H2355">
        <f>Table1[[#This Row],[total_orders]]*Table1[[#This Row],[avg_order_value]]</f>
        <v>1514.9</v>
      </c>
      <c r="I2355">
        <v>232</v>
      </c>
      <c r="J2355">
        <v>0</v>
      </c>
      <c r="K2355" t="s">
        <v>19</v>
      </c>
      <c r="L2355">
        <v>23.7</v>
      </c>
      <c r="M2355" t="str">
        <f t="shared" si="145"/>
        <v>Medium</v>
      </c>
      <c r="N2355" s="1">
        <v>44119</v>
      </c>
      <c r="O2355" s="1" t="str">
        <f>IF(YEAR(Table1[[#This Row],[customer_since]])&gt;=2023, "New",IF(YEAR(Table1[[#This Row],[customer_since]])&gt;=2021, "Medium", "Long term"))</f>
        <v>Long term</v>
      </c>
      <c r="P2355">
        <v>96</v>
      </c>
      <c r="Q2355" t="str">
        <f t="shared" si="146"/>
        <v>High</v>
      </c>
      <c r="R2355">
        <v>0.09</v>
      </c>
      <c r="S2355" t="str">
        <f t="shared" si="147"/>
        <v>Low</v>
      </c>
    </row>
    <row r="2356" spans="1:19" x14ac:dyDescent="0.35">
      <c r="A2356" t="s">
        <v>2505</v>
      </c>
      <c r="B2356">
        <v>26</v>
      </c>
      <c r="C2356" t="str">
        <f t="shared" si="144"/>
        <v>26-35</v>
      </c>
      <c r="D2356" t="s">
        <v>21</v>
      </c>
      <c r="E2356" t="s">
        <v>18</v>
      </c>
      <c r="F2356">
        <v>186.02</v>
      </c>
      <c r="G2356">
        <v>12</v>
      </c>
      <c r="H2356">
        <f>Table1[[#This Row],[total_orders]]*Table1[[#This Row],[avg_order_value]]</f>
        <v>2232.2400000000002</v>
      </c>
      <c r="I2356">
        <v>254</v>
      </c>
      <c r="J2356">
        <v>0</v>
      </c>
      <c r="K2356" t="s">
        <v>19</v>
      </c>
      <c r="L2356">
        <v>38.5</v>
      </c>
      <c r="M2356" t="str">
        <f t="shared" si="145"/>
        <v>Medium</v>
      </c>
      <c r="N2356" s="1">
        <v>45077</v>
      </c>
      <c r="O2356" s="1" t="str">
        <f>IF(YEAR(Table1[[#This Row],[customer_since]])&gt;=2023, "New",IF(YEAR(Table1[[#This Row],[customer_since]])&gt;=2021, "Medium", "Long term"))</f>
        <v>New</v>
      </c>
      <c r="P2356">
        <v>75</v>
      </c>
      <c r="Q2356" t="str">
        <f t="shared" si="146"/>
        <v>High</v>
      </c>
      <c r="R2356">
        <v>0.46</v>
      </c>
      <c r="S2356" t="str">
        <f t="shared" si="147"/>
        <v>Medium</v>
      </c>
    </row>
    <row r="2357" spans="1:19" x14ac:dyDescent="0.35">
      <c r="A2357" t="s">
        <v>2505</v>
      </c>
      <c r="B2357">
        <v>29</v>
      </c>
      <c r="C2357" t="str">
        <f t="shared" si="144"/>
        <v>26-35</v>
      </c>
      <c r="D2357" t="s">
        <v>25</v>
      </c>
      <c r="E2357" t="s">
        <v>26</v>
      </c>
      <c r="F2357">
        <v>96.48</v>
      </c>
      <c r="G2357">
        <v>11</v>
      </c>
      <c r="H2357">
        <f>Table1[[#This Row],[total_orders]]*Table1[[#This Row],[avg_order_value]]</f>
        <v>1061.28</v>
      </c>
      <c r="I2357">
        <v>342</v>
      </c>
      <c r="J2357">
        <v>0</v>
      </c>
      <c r="K2357" t="s">
        <v>40</v>
      </c>
      <c r="L2357">
        <v>22.8</v>
      </c>
      <c r="M2357" t="str">
        <f t="shared" si="145"/>
        <v>Medium</v>
      </c>
      <c r="N2357" s="1">
        <v>44445</v>
      </c>
      <c r="O2357" s="1" t="str">
        <f>IF(YEAR(Table1[[#This Row],[customer_since]])&gt;=2023, "New",IF(YEAR(Table1[[#This Row],[customer_since]])&gt;=2021, "Medium", "Long term"))</f>
        <v>Medium</v>
      </c>
      <c r="P2357">
        <v>35</v>
      </c>
      <c r="Q2357" t="str">
        <f t="shared" si="146"/>
        <v>Medium</v>
      </c>
      <c r="R2357">
        <v>0.27</v>
      </c>
      <c r="S2357" t="str">
        <f t="shared" si="147"/>
        <v>Medium</v>
      </c>
    </row>
    <row r="2358" spans="1:19" x14ac:dyDescent="0.35">
      <c r="A2358" t="s">
        <v>2523</v>
      </c>
      <c r="B2358">
        <v>63</v>
      </c>
      <c r="C2358" t="str">
        <f t="shared" si="144"/>
        <v>55-65</v>
      </c>
      <c r="D2358" t="s">
        <v>21</v>
      </c>
      <c r="E2358" t="s">
        <v>52</v>
      </c>
      <c r="F2358">
        <v>34.659999999999997</v>
      </c>
      <c r="G2358">
        <v>6</v>
      </c>
      <c r="H2358">
        <f>Table1[[#This Row],[total_orders]]*Table1[[#This Row],[avg_order_value]]</f>
        <v>207.95999999999998</v>
      </c>
      <c r="I2358">
        <v>331</v>
      </c>
      <c r="J2358">
        <v>0</v>
      </c>
      <c r="K2358" t="s">
        <v>29</v>
      </c>
      <c r="L2358">
        <v>0</v>
      </c>
      <c r="M2358" t="str">
        <f t="shared" si="145"/>
        <v>Low</v>
      </c>
      <c r="N2358" s="1">
        <v>45528</v>
      </c>
      <c r="O2358" s="1" t="str">
        <f>IF(YEAR(Table1[[#This Row],[customer_since]])&gt;=2023, "New",IF(YEAR(Table1[[#This Row],[customer_since]])&gt;=2021, "Medium", "Long term"))</f>
        <v>New</v>
      </c>
      <c r="P2358">
        <v>38</v>
      </c>
      <c r="Q2358" t="str">
        <f t="shared" si="146"/>
        <v>Medium</v>
      </c>
      <c r="R2358">
        <v>0.19</v>
      </c>
      <c r="S2358" t="str">
        <f t="shared" si="147"/>
        <v>Low</v>
      </c>
    </row>
    <row r="2359" spans="1:19" x14ac:dyDescent="0.35">
      <c r="A2359" t="s">
        <v>208</v>
      </c>
      <c r="B2359">
        <v>52</v>
      </c>
      <c r="C2359" t="str">
        <f t="shared" si="144"/>
        <v>46-55</v>
      </c>
      <c r="D2359" t="s">
        <v>14</v>
      </c>
      <c r="E2359" t="s">
        <v>28</v>
      </c>
      <c r="F2359">
        <v>102</v>
      </c>
      <c r="G2359">
        <v>14</v>
      </c>
      <c r="H2359">
        <f>Table1[[#This Row],[total_orders]]*Table1[[#This Row],[avg_order_value]]</f>
        <v>1428</v>
      </c>
      <c r="I2359">
        <v>53</v>
      </c>
      <c r="J2359">
        <v>0</v>
      </c>
      <c r="K2359" t="s">
        <v>29</v>
      </c>
      <c r="L2359">
        <v>0</v>
      </c>
      <c r="M2359" t="str">
        <f t="shared" si="145"/>
        <v>Low</v>
      </c>
      <c r="N2359" s="1">
        <v>45612</v>
      </c>
      <c r="O2359" s="1" t="str">
        <f>IF(YEAR(Table1[[#This Row],[customer_since]])&gt;=2023, "New",IF(YEAR(Table1[[#This Row],[customer_since]])&gt;=2021, "Medium", "Long term"))</f>
        <v>New</v>
      </c>
      <c r="P2359">
        <v>59</v>
      </c>
      <c r="Q2359" t="str">
        <f t="shared" si="146"/>
        <v>Medium</v>
      </c>
      <c r="R2359">
        <v>0.27</v>
      </c>
      <c r="S2359" t="str">
        <f t="shared" si="147"/>
        <v>Medium</v>
      </c>
    </row>
    <row r="2360" spans="1:19" x14ac:dyDescent="0.35">
      <c r="A2360" t="s">
        <v>208</v>
      </c>
      <c r="B2360">
        <v>75</v>
      </c>
      <c r="C2360" t="str">
        <f t="shared" si="144"/>
        <v>66-69</v>
      </c>
      <c r="D2360" t="s">
        <v>14</v>
      </c>
      <c r="E2360" t="s">
        <v>44</v>
      </c>
      <c r="F2360">
        <v>41.14</v>
      </c>
      <c r="G2360">
        <v>7</v>
      </c>
      <c r="H2360">
        <f>Table1[[#This Row],[total_orders]]*Table1[[#This Row],[avg_order_value]]</f>
        <v>287.98</v>
      </c>
      <c r="I2360">
        <v>126</v>
      </c>
      <c r="J2360">
        <v>0</v>
      </c>
      <c r="K2360" t="s">
        <v>23</v>
      </c>
      <c r="L2360">
        <v>75.099999999999994</v>
      </c>
      <c r="M2360" t="str">
        <f t="shared" si="145"/>
        <v>High</v>
      </c>
      <c r="N2360" s="1">
        <v>45425</v>
      </c>
      <c r="O2360" s="1" t="str">
        <f>IF(YEAR(Table1[[#This Row],[customer_since]])&gt;=2023, "New",IF(YEAR(Table1[[#This Row],[customer_since]])&gt;=2021, "Medium", "Long term"))</f>
        <v>New</v>
      </c>
      <c r="P2360">
        <v>90</v>
      </c>
      <c r="Q2360" t="str">
        <f t="shared" si="146"/>
        <v>High</v>
      </c>
      <c r="R2360">
        <v>0.26</v>
      </c>
      <c r="S2360" t="str">
        <f t="shared" si="147"/>
        <v>Medium</v>
      </c>
    </row>
    <row r="2361" spans="1:19" x14ac:dyDescent="0.35">
      <c r="A2361" t="s">
        <v>1028</v>
      </c>
      <c r="B2361">
        <v>59</v>
      </c>
      <c r="C2361" t="str">
        <f t="shared" si="144"/>
        <v>55-65</v>
      </c>
      <c r="D2361" t="s">
        <v>21</v>
      </c>
      <c r="E2361" t="s">
        <v>50</v>
      </c>
      <c r="F2361">
        <v>64.760000000000005</v>
      </c>
      <c r="G2361">
        <v>13</v>
      </c>
      <c r="H2361">
        <f>Table1[[#This Row],[total_orders]]*Table1[[#This Row],[avg_order_value]]</f>
        <v>841.88000000000011</v>
      </c>
      <c r="I2361">
        <v>361</v>
      </c>
      <c r="J2361">
        <v>0</v>
      </c>
      <c r="K2361" t="s">
        <v>40</v>
      </c>
      <c r="L2361">
        <v>50.8</v>
      </c>
      <c r="M2361" t="str">
        <f t="shared" si="145"/>
        <v>High</v>
      </c>
      <c r="N2361" s="1">
        <v>45779</v>
      </c>
      <c r="O2361" s="1" t="str">
        <f>IF(YEAR(Table1[[#This Row],[customer_since]])&gt;=2023, "New",IF(YEAR(Table1[[#This Row],[customer_since]])&gt;=2021, "Medium", "Long term"))</f>
        <v>New</v>
      </c>
      <c r="P2361">
        <v>93</v>
      </c>
      <c r="Q2361" t="str">
        <f t="shared" si="146"/>
        <v>High</v>
      </c>
      <c r="R2361">
        <v>0.26</v>
      </c>
      <c r="S2361" t="str">
        <f t="shared" si="147"/>
        <v>Medium</v>
      </c>
    </row>
    <row r="2362" spans="1:19" x14ac:dyDescent="0.35">
      <c r="A2362" t="s">
        <v>884</v>
      </c>
      <c r="B2362">
        <v>21</v>
      </c>
      <c r="C2362" t="str">
        <f t="shared" si="144"/>
        <v>18-25</v>
      </c>
      <c r="D2362" t="s">
        <v>14</v>
      </c>
      <c r="E2362" t="s">
        <v>50</v>
      </c>
      <c r="F2362">
        <v>127.53</v>
      </c>
      <c r="G2362">
        <v>12</v>
      </c>
      <c r="H2362">
        <f>Table1[[#This Row],[total_orders]]*Table1[[#This Row],[avg_order_value]]</f>
        <v>1530.3600000000001</v>
      </c>
      <c r="I2362">
        <v>364</v>
      </c>
      <c r="J2362">
        <v>0</v>
      </c>
      <c r="K2362" t="s">
        <v>40</v>
      </c>
      <c r="L2362">
        <v>91.7</v>
      </c>
      <c r="M2362" t="str">
        <f t="shared" si="145"/>
        <v>High</v>
      </c>
      <c r="N2362" s="1">
        <v>45686</v>
      </c>
      <c r="O2362" s="1" t="str">
        <f>IF(YEAR(Table1[[#This Row],[customer_since]])&gt;=2023, "New",IF(YEAR(Table1[[#This Row],[customer_since]])&gt;=2021, "Medium", "Long term"))</f>
        <v>New</v>
      </c>
      <c r="P2362">
        <v>60</v>
      </c>
      <c r="Q2362" t="str">
        <f t="shared" si="146"/>
        <v>Medium</v>
      </c>
      <c r="R2362">
        <v>0.24</v>
      </c>
      <c r="S2362" t="str">
        <f t="shared" si="147"/>
        <v>Medium</v>
      </c>
    </row>
    <row r="2363" spans="1:19" x14ac:dyDescent="0.35">
      <c r="A2363" t="s">
        <v>884</v>
      </c>
      <c r="B2363">
        <v>35</v>
      </c>
      <c r="C2363" t="str">
        <f t="shared" si="144"/>
        <v>26-35</v>
      </c>
      <c r="D2363" t="s">
        <v>14</v>
      </c>
      <c r="E2363" t="s">
        <v>44</v>
      </c>
      <c r="F2363">
        <v>28.44</v>
      </c>
      <c r="G2363">
        <v>13</v>
      </c>
      <c r="H2363">
        <f>Table1[[#This Row],[total_orders]]*Table1[[#This Row],[avg_order_value]]</f>
        <v>369.72</v>
      </c>
      <c r="I2363">
        <v>265</v>
      </c>
      <c r="J2363">
        <v>0</v>
      </c>
      <c r="K2363" t="s">
        <v>16</v>
      </c>
      <c r="L2363">
        <v>70.7</v>
      </c>
      <c r="M2363" t="str">
        <f t="shared" si="145"/>
        <v>High</v>
      </c>
      <c r="N2363" s="1">
        <v>44296</v>
      </c>
      <c r="O2363" s="1" t="str">
        <f>IF(YEAR(Table1[[#This Row],[customer_since]])&gt;=2023, "New",IF(YEAR(Table1[[#This Row],[customer_since]])&gt;=2021, "Medium", "Long term"))</f>
        <v>Medium</v>
      </c>
      <c r="P2363">
        <v>92</v>
      </c>
      <c r="Q2363" t="str">
        <f t="shared" si="146"/>
        <v>High</v>
      </c>
      <c r="R2363">
        <v>0.15</v>
      </c>
      <c r="S2363" t="str">
        <f t="shared" si="147"/>
        <v>Low</v>
      </c>
    </row>
    <row r="2364" spans="1:19" x14ac:dyDescent="0.35">
      <c r="A2364" t="s">
        <v>884</v>
      </c>
      <c r="B2364">
        <v>35</v>
      </c>
      <c r="C2364" t="str">
        <f t="shared" si="144"/>
        <v>26-35</v>
      </c>
      <c r="D2364" t="s">
        <v>21</v>
      </c>
      <c r="E2364" t="s">
        <v>50</v>
      </c>
      <c r="G2364">
        <v>10</v>
      </c>
      <c r="H2364">
        <f>Table1[[#This Row],[total_orders]]*Table1[[#This Row],[avg_order_value]]</f>
        <v>0</v>
      </c>
      <c r="I2364">
        <v>37</v>
      </c>
      <c r="J2364">
        <v>0</v>
      </c>
      <c r="K2364" t="s">
        <v>29</v>
      </c>
      <c r="L2364">
        <v>38</v>
      </c>
      <c r="M2364" t="str">
        <f t="shared" si="145"/>
        <v>Medium</v>
      </c>
      <c r="N2364" s="1">
        <v>45076</v>
      </c>
      <c r="O2364" s="1" t="str">
        <f>IF(YEAR(Table1[[#This Row],[customer_since]])&gt;=2023, "New",IF(YEAR(Table1[[#This Row],[customer_since]])&gt;=2021, "Medium", "Long term"))</f>
        <v>New</v>
      </c>
      <c r="P2364">
        <v>5</v>
      </c>
      <c r="Q2364" t="str">
        <f t="shared" si="146"/>
        <v>Low</v>
      </c>
      <c r="R2364">
        <v>0.37</v>
      </c>
      <c r="S2364" t="str">
        <f t="shared" si="147"/>
        <v>Medium</v>
      </c>
    </row>
    <row r="2365" spans="1:19" x14ac:dyDescent="0.35">
      <c r="A2365" t="s">
        <v>836</v>
      </c>
      <c r="B2365">
        <v>22</v>
      </c>
      <c r="C2365" t="str">
        <f t="shared" si="144"/>
        <v>18-25</v>
      </c>
      <c r="D2365" t="s">
        <v>21</v>
      </c>
      <c r="E2365" t="s">
        <v>18</v>
      </c>
      <c r="F2365">
        <v>81.97</v>
      </c>
      <c r="G2365">
        <v>8</v>
      </c>
      <c r="H2365">
        <f>Table1[[#This Row],[total_orders]]*Table1[[#This Row],[avg_order_value]]</f>
        <v>655.76</v>
      </c>
      <c r="I2365">
        <v>190</v>
      </c>
      <c r="J2365">
        <v>0</v>
      </c>
      <c r="K2365" t="s">
        <v>19</v>
      </c>
      <c r="L2365">
        <v>85.9</v>
      </c>
      <c r="M2365" t="str">
        <f t="shared" si="145"/>
        <v>High</v>
      </c>
      <c r="N2365" s="1">
        <v>44887</v>
      </c>
      <c r="O2365" s="1" t="str">
        <f>IF(YEAR(Table1[[#This Row],[customer_since]])&gt;=2023, "New",IF(YEAR(Table1[[#This Row],[customer_since]])&gt;=2021, "Medium", "Long term"))</f>
        <v>Medium</v>
      </c>
      <c r="P2365">
        <v>30</v>
      </c>
      <c r="Q2365" t="str">
        <f t="shared" si="146"/>
        <v>Low</v>
      </c>
      <c r="R2365">
        <v>0.25</v>
      </c>
      <c r="S2365" t="str">
        <f t="shared" si="147"/>
        <v>Medium</v>
      </c>
    </row>
    <row r="2366" spans="1:19" x14ac:dyDescent="0.35">
      <c r="A2366" t="s">
        <v>1127</v>
      </c>
      <c r="B2366">
        <v>71</v>
      </c>
      <c r="C2366" t="str">
        <f t="shared" si="144"/>
        <v>66-69</v>
      </c>
      <c r="D2366" t="s">
        <v>14</v>
      </c>
      <c r="E2366" t="s">
        <v>44</v>
      </c>
      <c r="F2366">
        <v>45.93</v>
      </c>
      <c r="G2366">
        <v>5</v>
      </c>
      <c r="H2366">
        <f>Table1[[#This Row],[total_orders]]*Table1[[#This Row],[avg_order_value]]</f>
        <v>229.65</v>
      </c>
      <c r="I2366">
        <v>330</v>
      </c>
      <c r="J2366">
        <v>0</v>
      </c>
      <c r="K2366" t="s">
        <v>40</v>
      </c>
      <c r="L2366">
        <v>89.5</v>
      </c>
      <c r="M2366" t="str">
        <f t="shared" si="145"/>
        <v>High</v>
      </c>
      <c r="N2366" s="1">
        <v>45267</v>
      </c>
      <c r="O2366" s="1" t="str">
        <f>IF(YEAR(Table1[[#This Row],[customer_since]])&gt;=2023, "New",IF(YEAR(Table1[[#This Row],[customer_since]])&gt;=2021, "Medium", "Long term"))</f>
        <v>New</v>
      </c>
      <c r="P2366">
        <v>91</v>
      </c>
      <c r="Q2366" t="str">
        <f t="shared" si="146"/>
        <v>High</v>
      </c>
      <c r="R2366">
        <v>0.4</v>
      </c>
      <c r="S2366" t="str">
        <f t="shared" si="147"/>
        <v>Medium</v>
      </c>
    </row>
    <row r="2367" spans="1:19" x14ac:dyDescent="0.35">
      <c r="A2367" t="s">
        <v>1127</v>
      </c>
      <c r="B2367">
        <v>30</v>
      </c>
      <c r="C2367" t="str">
        <f t="shared" si="144"/>
        <v>26-35</v>
      </c>
      <c r="D2367" t="s">
        <v>14</v>
      </c>
      <c r="E2367" t="s">
        <v>15</v>
      </c>
      <c r="F2367">
        <v>142.19</v>
      </c>
      <c r="G2367">
        <v>10</v>
      </c>
      <c r="H2367">
        <f>Table1[[#This Row],[total_orders]]*Table1[[#This Row],[avg_order_value]]</f>
        <v>1421.9</v>
      </c>
      <c r="I2367">
        <v>285</v>
      </c>
      <c r="J2367">
        <v>0</v>
      </c>
      <c r="K2367" t="s">
        <v>40</v>
      </c>
      <c r="L2367">
        <v>11.6</v>
      </c>
      <c r="M2367" t="str">
        <f t="shared" si="145"/>
        <v>Low</v>
      </c>
      <c r="N2367" s="1">
        <v>44349</v>
      </c>
      <c r="O2367" s="1" t="str">
        <f>IF(YEAR(Table1[[#This Row],[customer_since]])&gt;=2023, "New",IF(YEAR(Table1[[#This Row],[customer_since]])&gt;=2021, "Medium", "Long term"))</f>
        <v>Medium</v>
      </c>
      <c r="P2367">
        <v>17</v>
      </c>
      <c r="Q2367" t="str">
        <f t="shared" si="146"/>
        <v>Low</v>
      </c>
      <c r="R2367">
        <v>0.64</v>
      </c>
      <c r="S2367" t="str">
        <f t="shared" si="147"/>
        <v>High</v>
      </c>
    </row>
    <row r="2368" spans="1:19" x14ac:dyDescent="0.35">
      <c r="A2368" t="s">
        <v>1127</v>
      </c>
      <c r="B2368">
        <v>50</v>
      </c>
      <c r="C2368" t="str">
        <f t="shared" si="144"/>
        <v>46-55</v>
      </c>
      <c r="D2368" t="s">
        <v>14</v>
      </c>
      <c r="E2368" t="s">
        <v>37</v>
      </c>
      <c r="F2368">
        <v>69.36</v>
      </c>
      <c r="G2368">
        <v>13</v>
      </c>
      <c r="H2368">
        <f>Table1[[#This Row],[total_orders]]*Table1[[#This Row],[avg_order_value]]</f>
        <v>901.68</v>
      </c>
      <c r="I2368">
        <v>32</v>
      </c>
      <c r="J2368">
        <v>0</v>
      </c>
      <c r="K2368" t="s">
        <v>29</v>
      </c>
      <c r="L2368">
        <v>11.3</v>
      </c>
      <c r="M2368" t="str">
        <f t="shared" si="145"/>
        <v>Low</v>
      </c>
      <c r="N2368" s="1">
        <v>44985</v>
      </c>
      <c r="O2368" s="1" t="str">
        <f>IF(YEAR(Table1[[#This Row],[customer_since]])&gt;=2023, "New",IF(YEAR(Table1[[#This Row],[customer_since]])&gt;=2021, "Medium", "Long term"))</f>
        <v>New</v>
      </c>
      <c r="P2368">
        <v>66</v>
      </c>
      <c r="Q2368" t="str">
        <f t="shared" si="146"/>
        <v>Medium</v>
      </c>
      <c r="R2368">
        <v>0.26</v>
      </c>
      <c r="S2368" t="str">
        <f t="shared" si="147"/>
        <v>Medium</v>
      </c>
    </row>
    <row r="2369" spans="1:19" x14ac:dyDescent="0.35">
      <c r="A2369" t="s">
        <v>800</v>
      </c>
      <c r="B2369">
        <v>63</v>
      </c>
      <c r="C2369" t="str">
        <f t="shared" si="144"/>
        <v>55-65</v>
      </c>
      <c r="D2369" t="s">
        <v>14</v>
      </c>
      <c r="E2369" t="s">
        <v>37</v>
      </c>
      <c r="F2369">
        <v>82.84</v>
      </c>
      <c r="G2369">
        <v>9</v>
      </c>
      <c r="H2369">
        <f>Table1[[#This Row],[total_orders]]*Table1[[#This Row],[avg_order_value]]</f>
        <v>745.56000000000006</v>
      </c>
      <c r="I2369">
        <v>92</v>
      </c>
      <c r="J2369">
        <v>0</v>
      </c>
      <c r="K2369" t="s">
        <v>16</v>
      </c>
      <c r="L2369">
        <v>50.6</v>
      </c>
      <c r="M2369" t="str">
        <f t="shared" si="145"/>
        <v>High</v>
      </c>
      <c r="N2369" s="1">
        <v>44633</v>
      </c>
      <c r="O2369" s="1" t="str">
        <f>IF(YEAR(Table1[[#This Row],[customer_since]])&gt;=2023, "New",IF(YEAR(Table1[[#This Row],[customer_since]])&gt;=2021, "Medium", "Long term"))</f>
        <v>Medium</v>
      </c>
      <c r="P2369">
        <v>28</v>
      </c>
      <c r="Q2369" t="str">
        <f t="shared" si="146"/>
        <v>Low</v>
      </c>
      <c r="R2369">
        <v>0.75</v>
      </c>
      <c r="S2369" t="str">
        <f t="shared" si="147"/>
        <v>High</v>
      </c>
    </row>
    <row r="2370" spans="1:19" x14ac:dyDescent="0.35">
      <c r="A2370" t="s">
        <v>800</v>
      </c>
      <c r="B2370">
        <v>71</v>
      </c>
      <c r="C2370" t="str">
        <f t="shared" ref="C2370:C2433" si="148">IF(B2370&lt;=25,"18-25",IF(B2370&lt;=35,"26-35",IF(B2370&lt;=45,"36-45",IF(B2370&lt;=55,"46-55",IF(B2370&lt;=65,"55-65","66-69")))))</f>
        <v>66-69</v>
      </c>
      <c r="D2370" t="s">
        <v>14</v>
      </c>
      <c r="E2370" t="s">
        <v>37</v>
      </c>
      <c r="F2370">
        <v>72.92</v>
      </c>
      <c r="G2370">
        <v>13</v>
      </c>
      <c r="H2370">
        <f>Table1[[#This Row],[total_orders]]*Table1[[#This Row],[avg_order_value]]</f>
        <v>947.96</v>
      </c>
      <c r="I2370">
        <v>354</v>
      </c>
      <c r="J2370">
        <v>0</v>
      </c>
      <c r="K2370" t="s">
        <v>19</v>
      </c>
      <c r="L2370">
        <v>0</v>
      </c>
      <c r="M2370" t="str">
        <f t="shared" ref="M2370:M2433" si="149">IF(L2370&lt;=20,"Low",IF(L2370&lt;=50,"Medium","High"))</f>
        <v>Low</v>
      </c>
      <c r="N2370" s="1">
        <v>45294</v>
      </c>
      <c r="O2370" s="1" t="str">
        <f>IF(YEAR(Table1[[#This Row],[customer_since]])&gt;=2023, "New",IF(YEAR(Table1[[#This Row],[customer_since]])&gt;=2021, "Medium", "Long term"))</f>
        <v>New</v>
      </c>
      <c r="P2370">
        <v>87</v>
      </c>
      <c r="Q2370" t="str">
        <f t="shared" ref="Q2370:Q2433" si="150">IF(P2370&lt;=33,"Low",IF(P2370&lt;=66,"Medium","High"))</f>
        <v>High</v>
      </c>
      <c r="R2370">
        <v>0.15</v>
      </c>
      <c r="S2370" t="str">
        <f t="shared" ref="S2370:S2433" si="151">IF(R2370&lt;=0.2,"Low",IF(R2370&lt;=0.5,"Medium","High"))</f>
        <v>Low</v>
      </c>
    </row>
    <row r="2371" spans="1:19" x14ac:dyDescent="0.35">
      <c r="A2371" t="s">
        <v>2392</v>
      </c>
      <c r="B2371">
        <v>56</v>
      </c>
      <c r="C2371" t="str">
        <f t="shared" si="148"/>
        <v>55-65</v>
      </c>
      <c r="D2371" t="s">
        <v>14</v>
      </c>
      <c r="E2371" t="s">
        <v>50</v>
      </c>
      <c r="F2371">
        <v>151.37</v>
      </c>
      <c r="G2371">
        <v>8</v>
      </c>
      <c r="H2371">
        <f>Table1[[#This Row],[total_orders]]*Table1[[#This Row],[avg_order_value]]</f>
        <v>1210.96</v>
      </c>
      <c r="I2371">
        <v>146</v>
      </c>
      <c r="J2371">
        <v>0</v>
      </c>
      <c r="K2371" t="s">
        <v>40</v>
      </c>
      <c r="L2371">
        <v>0</v>
      </c>
      <c r="M2371" t="str">
        <f t="shared" si="149"/>
        <v>Low</v>
      </c>
      <c r="N2371" s="1">
        <v>45720</v>
      </c>
      <c r="O2371" s="1" t="str">
        <f>IF(YEAR(Table1[[#This Row],[customer_since]])&gt;=2023, "New",IF(YEAR(Table1[[#This Row],[customer_since]])&gt;=2021, "Medium", "Long term"))</f>
        <v>New</v>
      </c>
      <c r="P2371">
        <v>20</v>
      </c>
      <c r="Q2371" t="str">
        <f t="shared" si="150"/>
        <v>Low</v>
      </c>
      <c r="R2371">
        <v>0.34</v>
      </c>
      <c r="S2371" t="str">
        <f t="shared" si="151"/>
        <v>Medium</v>
      </c>
    </row>
    <row r="2372" spans="1:19" x14ac:dyDescent="0.35">
      <c r="A2372" t="s">
        <v>2392</v>
      </c>
      <c r="B2372">
        <v>73</v>
      </c>
      <c r="C2372" t="str">
        <f t="shared" si="148"/>
        <v>66-69</v>
      </c>
      <c r="D2372" t="s">
        <v>14</v>
      </c>
      <c r="E2372" t="s">
        <v>15</v>
      </c>
      <c r="F2372">
        <v>155.84</v>
      </c>
      <c r="G2372">
        <v>9</v>
      </c>
      <c r="H2372">
        <f>Table1[[#This Row],[total_orders]]*Table1[[#This Row],[avg_order_value]]</f>
        <v>1402.56</v>
      </c>
      <c r="I2372">
        <v>278</v>
      </c>
      <c r="J2372">
        <v>0</v>
      </c>
      <c r="K2372" t="s">
        <v>40</v>
      </c>
      <c r="L2372">
        <v>15.3</v>
      </c>
      <c r="M2372" t="str">
        <f t="shared" si="149"/>
        <v>Low</v>
      </c>
      <c r="N2372" s="1">
        <v>44378</v>
      </c>
      <c r="O2372" s="1" t="str">
        <f>IF(YEAR(Table1[[#This Row],[customer_since]])&gt;=2023, "New",IF(YEAR(Table1[[#This Row],[customer_since]])&gt;=2021, "Medium", "Long term"))</f>
        <v>Medium</v>
      </c>
      <c r="P2372">
        <v>47</v>
      </c>
      <c r="Q2372" t="str">
        <f t="shared" si="150"/>
        <v>Medium</v>
      </c>
      <c r="R2372">
        <v>0.22</v>
      </c>
      <c r="S2372" t="str">
        <f t="shared" si="151"/>
        <v>Medium</v>
      </c>
    </row>
    <row r="2373" spans="1:19" x14ac:dyDescent="0.35">
      <c r="A2373" t="s">
        <v>1010</v>
      </c>
      <c r="B2373">
        <v>63</v>
      </c>
      <c r="C2373" t="str">
        <f t="shared" si="148"/>
        <v>55-65</v>
      </c>
      <c r="D2373" t="s">
        <v>25</v>
      </c>
      <c r="E2373" t="s">
        <v>15</v>
      </c>
      <c r="F2373">
        <v>98.49</v>
      </c>
      <c r="G2373">
        <v>5</v>
      </c>
      <c r="H2373">
        <f>Table1[[#This Row],[total_orders]]*Table1[[#This Row],[avg_order_value]]</f>
        <v>492.45</v>
      </c>
      <c r="I2373">
        <v>103</v>
      </c>
      <c r="J2373">
        <v>0</v>
      </c>
      <c r="K2373" t="s">
        <v>16</v>
      </c>
      <c r="L2373">
        <v>63.1</v>
      </c>
      <c r="M2373" t="str">
        <f t="shared" si="149"/>
        <v>High</v>
      </c>
      <c r="N2373" s="1">
        <v>44371</v>
      </c>
      <c r="O2373" s="1" t="str">
        <f>IF(YEAR(Table1[[#This Row],[customer_since]])&gt;=2023, "New",IF(YEAR(Table1[[#This Row],[customer_since]])&gt;=2021, "Medium", "Long term"))</f>
        <v>Medium</v>
      </c>
      <c r="P2373">
        <v>91</v>
      </c>
      <c r="Q2373" t="str">
        <f t="shared" si="150"/>
        <v>High</v>
      </c>
      <c r="R2373">
        <v>0.35</v>
      </c>
      <c r="S2373" t="str">
        <f t="shared" si="151"/>
        <v>Medium</v>
      </c>
    </row>
    <row r="2374" spans="1:19" x14ac:dyDescent="0.35">
      <c r="A2374" t="s">
        <v>953</v>
      </c>
      <c r="B2374">
        <v>41</v>
      </c>
      <c r="C2374" t="str">
        <f t="shared" si="148"/>
        <v>36-45</v>
      </c>
      <c r="D2374" t="s">
        <v>21</v>
      </c>
      <c r="E2374" t="s">
        <v>35</v>
      </c>
      <c r="F2374">
        <v>20.63</v>
      </c>
      <c r="G2374">
        <v>6</v>
      </c>
      <c r="H2374">
        <f>Table1[[#This Row],[total_orders]]*Table1[[#This Row],[avg_order_value]]</f>
        <v>123.78</v>
      </c>
      <c r="I2374">
        <v>17</v>
      </c>
      <c r="J2374">
        <v>0</v>
      </c>
      <c r="K2374" t="s">
        <v>16</v>
      </c>
      <c r="L2374">
        <v>0.1</v>
      </c>
      <c r="M2374" t="str">
        <f t="shared" si="149"/>
        <v>Low</v>
      </c>
      <c r="N2374" s="1">
        <v>45311</v>
      </c>
      <c r="O2374" s="1" t="str">
        <f>IF(YEAR(Table1[[#This Row],[customer_since]])&gt;=2023, "New",IF(YEAR(Table1[[#This Row],[customer_since]])&gt;=2021, "Medium", "Long term"))</f>
        <v>New</v>
      </c>
      <c r="P2374">
        <v>34</v>
      </c>
      <c r="Q2374" t="str">
        <f t="shared" si="150"/>
        <v>Medium</v>
      </c>
      <c r="R2374">
        <v>0.09</v>
      </c>
      <c r="S2374" t="str">
        <f t="shared" si="151"/>
        <v>Low</v>
      </c>
    </row>
    <row r="2375" spans="1:19" x14ac:dyDescent="0.35">
      <c r="A2375" t="s">
        <v>3286</v>
      </c>
      <c r="B2375">
        <v>33</v>
      </c>
      <c r="C2375" t="str">
        <f t="shared" si="148"/>
        <v>26-35</v>
      </c>
      <c r="D2375" t="s">
        <v>14</v>
      </c>
      <c r="E2375" t="s">
        <v>28</v>
      </c>
      <c r="F2375">
        <v>86.88</v>
      </c>
      <c r="G2375">
        <v>3</v>
      </c>
      <c r="H2375">
        <f>Table1[[#This Row],[total_orders]]*Table1[[#This Row],[avg_order_value]]</f>
        <v>260.64</v>
      </c>
      <c r="I2375">
        <v>257</v>
      </c>
      <c r="J2375">
        <v>0</v>
      </c>
      <c r="K2375" t="s">
        <v>23</v>
      </c>
      <c r="L2375">
        <v>56.3</v>
      </c>
      <c r="M2375" t="str">
        <f t="shared" si="149"/>
        <v>High</v>
      </c>
      <c r="N2375" s="1">
        <v>45443</v>
      </c>
      <c r="O2375" s="1" t="str">
        <f>IF(YEAR(Table1[[#This Row],[customer_since]])&gt;=2023, "New",IF(YEAR(Table1[[#This Row],[customer_since]])&gt;=2021, "Medium", "Long term"))</f>
        <v>New</v>
      </c>
      <c r="P2375">
        <v>81</v>
      </c>
      <c r="Q2375" t="str">
        <f t="shared" si="150"/>
        <v>High</v>
      </c>
      <c r="R2375">
        <v>0.1</v>
      </c>
      <c r="S2375" t="str">
        <f t="shared" si="151"/>
        <v>Low</v>
      </c>
    </row>
    <row r="2376" spans="1:19" x14ac:dyDescent="0.35">
      <c r="A2376" t="s">
        <v>3804</v>
      </c>
      <c r="B2376">
        <v>78</v>
      </c>
      <c r="C2376" t="str">
        <f t="shared" si="148"/>
        <v>66-69</v>
      </c>
      <c r="D2376" t="s">
        <v>21</v>
      </c>
      <c r="E2376" t="s">
        <v>50</v>
      </c>
      <c r="F2376">
        <v>98.54</v>
      </c>
      <c r="G2376">
        <v>8</v>
      </c>
      <c r="H2376">
        <f>Table1[[#This Row],[total_orders]]*Table1[[#This Row],[avg_order_value]]</f>
        <v>788.32</v>
      </c>
      <c r="I2376">
        <v>135</v>
      </c>
      <c r="J2376">
        <v>0</v>
      </c>
      <c r="K2376" t="s">
        <v>19</v>
      </c>
      <c r="L2376">
        <v>17.100000000000001</v>
      </c>
      <c r="M2376" t="str">
        <f t="shared" si="149"/>
        <v>Low</v>
      </c>
      <c r="N2376" s="1">
        <v>44642</v>
      </c>
      <c r="O2376" s="1" t="str">
        <f>IF(YEAR(Table1[[#This Row],[customer_since]])&gt;=2023, "New",IF(YEAR(Table1[[#This Row],[customer_since]])&gt;=2021, "Medium", "Long term"))</f>
        <v>Medium</v>
      </c>
      <c r="P2376">
        <v>53</v>
      </c>
      <c r="Q2376" t="str">
        <f t="shared" si="150"/>
        <v>Medium</v>
      </c>
      <c r="R2376">
        <v>0.08</v>
      </c>
      <c r="S2376" t="str">
        <f t="shared" si="151"/>
        <v>Low</v>
      </c>
    </row>
    <row r="2377" spans="1:19" x14ac:dyDescent="0.35">
      <c r="A2377" t="s">
        <v>405</v>
      </c>
      <c r="B2377">
        <v>38</v>
      </c>
      <c r="C2377" t="str">
        <f t="shared" si="148"/>
        <v>36-45</v>
      </c>
      <c r="D2377" t="s">
        <v>21</v>
      </c>
      <c r="E2377" t="s">
        <v>37</v>
      </c>
      <c r="F2377">
        <v>100.44</v>
      </c>
      <c r="G2377">
        <v>10</v>
      </c>
      <c r="H2377">
        <f>Table1[[#This Row],[total_orders]]*Table1[[#This Row],[avg_order_value]]</f>
        <v>1004.4</v>
      </c>
      <c r="I2377">
        <v>221</v>
      </c>
      <c r="J2377">
        <v>0</v>
      </c>
      <c r="K2377" t="s">
        <v>40</v>
      </c>
      <c r="L2377">
        <v>77.2</v>
      </c>
      <c r="M2377" t="str">
        <f t="shared" si="149"/>
        <v>High</v>
      </c>
      <c r="N2377" s="1">
        <v>45476</v>
      </c>
      <c r="O2377" s="1" t="str">
        <f>IF(YEAR(Table1[[#This Row],[customer_since]])&gt;=2023, "New",IF(YEAR(Table1[[#This Row],[customer_since]])&gt;=2021, "Medium", "Long term"))</f>
        <v>New</v>
      </c>
      <c r="P2377">
        <v>71</v>
      </c>
      <c r="Q2377" t="str">
        <f t="shared" si="150"/>
        <v>High</v>
      </c>
      <c r="R2377">
        <v>0.28999999999999998</v>
      </c>
      <c r="S2377" t="str">
        <f t="shared" si="151"/>
        <v>Medium</v>
      </c>
    </row>
    <row r="2378" spans="1:19" x14ac:dyDescent="0.35">
      <c r="A2378" t="s">
        <v>405</v>
      </c>
      <c r="B2378">
        <v>64</v>
      </c>
      <c r="C2378" t="str">
        <f t="shared" si="148"/>
        <v>55-65</v>
      </c>
      <c r="D2378" t="s">
        <v>14</v>
      </c>
      <c r="E2378" t="s">
        <v>22</v>
      </c>
      <c r="F2378">
        <v>110.11</v>
      </c>
      <c r="G2378">
        <v>9</v>
      </c>
      <c r="H2378">
        <f>Table1[[#This Row],[total_orders]]*Table1[[#This Row],[avg_order_value]]</f>
        <v>990.99</v>
      </c>
      <c r="I2378">
        <v>129</v>
      </c>
      <c r="J2378">
        <v>0</v>
      </c>
      <c r="K2378" t="s">
        <v>40</v>
      </c>
      <c r="L2378">
        <v>28</v>
      </c>
      <c r="M2378" t="str">
        <f t="shared" si="149"/>
        <v>Medium</v>
      </c>
      <c r="N2378" s="1">
        <v>44885</v>
      </c>
      <c r="O2378" s="1" t="str">
        <f>IF(YEAR(Table1[[#This Row],[customer_since]])&gt;=2023, "New",IF(YEAR(Table1[[#This Row],[customer_since]])&gt;=2021, "Medium", "Long term"))</f>
        <v>Medium</v>
      </c>
      <c r="P2378">
        <v>80</v>
      </c>
      <c r="Q2378" t="str">
        <f t="shared" si="150"/>
        <v>High</v>
      </c>
      <c r="R2378">
        <v>0.2</v>
      </c>
      <c r="S2378" t="str">
        <f t="shared" si="151"/>
        <v>Low</v>
      </c>
    </row>
    <row r="2379" spans="1:19" x14ac:dyDescent="0.35">
      <c r="A2379" t="s">
        <v>3026</v>
      </c>
      <c r="B2379">
        <v>76</v>
      </c>
      <c r="C2379" t="str">
        <f t="shared" si="148"/>
        <v>66-69</v>
      </c>
      <c r="D2379" t="s">
        <v>14</v>
      </c>
      <c r="E2379" t="s">
        <v>52</v>
      </c>
      <c r="F2379">
        <v>52.79</v>
      </c>
      <c r="G2379">
        <v>12</v>
      </c>
      <c r="H2379">
        <f>Table1[[#This Row],[total_orders]]*Table1[[#This Row],[avg_order_value]]</f>
        <v>633.48</v>
      </c>
      <c r="I2379">
        <v>203</v>
      </c>
      <c r="J2379">
        <v>0</v>
      </c>
      <c r="K2379" t="s">
        <v>40</v>
      </c>
      <c r="L2379">
        <v>68.599999999999994</v>
      </c>
      <c r="M2379" t="str">
        <f t="shared" si="149"/>
        <v>High</v>
      </c>
      <c r="N2379" s="1">
        <v>44070</v>
      </c>
      <c r="O2379" s="1" t="str">
        <f>IF(YEAR(Table1[[#This Row],[customer_since]])&gt;=2023, "New",IF(YEAR(Table1[[#This Row],[customer_since]])&gt;=2021, "Medium", "Long term"))</f>
        <v>Long term</v>
      </c>
      <c r="P2379">
        <v>48</v>
      </c>
      <c r="Q2379" t="str">
        <f t="shared" si="150"/>
        <v>Medium</v>
      </c>
      <c r="R2379">
        <v>0.75</v>
      </c>
      <c r="S2379" t="str">
        <f t="shared" si="151"/>
        <v>High</v>
      </c>
    </row>
    <row r="2380" spans="1:19" x14ac:dyDescent="0.35">
      <c r="A2380" t="s">
        <v>1643</v>
      </c>
      <c r="B2380">
        <v>62</v>
      </c>
      <c r="C2380" t="str">
        <f t="shared" si="148"/>
        <v>55-65</v>
      </c>
      <c r="D2380" t="s">
        <v>21</v>
      </c>
      <c r="E2380" t="s">
        <v>26</v>
      </c>
      <c r="F2380">
        <v>160.29</v>
      </c>
      <c r="G2380">
        <v>11</v>
      </c>
      <c r="H2380">
        <f>Table1[[#This Row],[total_orders]]*Table1[[#This Row],[avg_order_value]]</f>
        <v>1763.1899999999998</v>
      </c>
      <c r="I2380">
        <v>209</v>
      </c>
      <c r="J2380">
        <v>0</v>
      </c>
      <c r="K2380" t="s">
        <v>16</v>
      </c>
      <c r="L2380">
        <v>98</v>
      </c>
      <c r="M2380" t="str">
        <f t="shared" si="149"/>
        <v>High</v>
      </c>
      <c r="N2380" s="1">
        <v>44492</v>
      </c>
      <c r="O2380" s="1" t="str">
        <f>IF(YEAR(Table1[[#This Row],[customer_since]])&gt;=2023, "New",IF(YEAR(Table1[[#This Row],[customer_since]])&gt;=2021, "Medium", "Long term"))</f>
        <v>Medium</v>
      </c>
      <c r="P2380">
        <v>30</v>
      </c>
      <c r="Q2380" t="str">
        <f t="shared" si="150"/>
        <v>Low</v>
      </c>
      <c r="R2380">
        <v>0.18</v>
      </c>
      <c r="S2380" t="str">
        <f t="shared" si="151"/>
        <v>Low</v>
      </c>
    </row>
    <row r="2381" spans="1:19" x14ac:dyDescent="0.35">
      <c r="A2381" t="s">
        <v>2358</v>
      </c>
      <c r="B2381">
        <v>44</v>
      </c>
      <c r="C2381" t="str">
        <f t="shared" si="148"/>
        <v>36-45</v>
      </c>
      <c r="D2381" t="s">
        <v>14</v>
      </c>
      <c r="E2381" t="s">
        <v>22</v>
      </c>
      <c r="F2381">
        <v>120.95</v>
      </c>
      <c r="G2381">
        <v>8</v>
      </c>
      <c r="H2381">
        <f>Table1[[#This Row],[total_orders]]*Table1[[#This Row],[avg_order_value]]</f>
        <v>967.6</v>
      </c>
      <c r="I2381">
        <v>277</v>
      </c>
      <c r="J2381">
        <v>0</v>
      </c>
      <c r="K2381" t="s">
        <v>40</v>
      </c>
      <c r="L2381">
        <v>0</v>
      </c>
      <c r="M2381" t="str">
        <f t="shared" si="149"/>
        <v>Low</v>
      </c>
      <c r="N2381" s="1">
        <v>45785</v>
      </c>
      <c r="O2381" s="1" t="str">
        <f>IF(YEAR(Table1[[#This Row],[customer_since]])&gt;=2023, "New",IF(YEAR(Table1[[#This Row],[customer_since]])&gt;=2021, "Medium", "Long term"))</f>
        <v>New</v>
      </c>
      <c r="P2381">
        <v>74</v>
      </c>
      <c r="Q2381" t="str">
        <f t="shared" si="150"/>
        <v>High</v>
      </c>
      <c r="R2381">
        <v>0.26</v>
      </c>
      <c r="S2381" t="str">
        <f t="shared" si="151"/>
        <v>Medium</v>
      </c>
    </row>
    <row r="2382" spans="1:19" x14ac:dyDescent="0.35">
      <c r="A2382" t="s">
        <v>1699</v>
      </c>
      <c r="B2382">
        <v>48</v>
      </c>
      <c r="C2382" t="str">
        <f t="shared" si="148"/>
        <v>46-55</v>
      </c>
      <c r="D2382" t="s">
        <v>21</v>
      </c>
      <c r="E2382" t="s">
        <v>22</v>
      </c>
      <c r="G2382">
        <v>13</v>
      </c>
      <c r="H2382">
        <f>Table1[[#This Row],[total_orders]]*Table1[[#This Row],[avg_order_value]]</f>
        <v>0</v>
      </c>
      <c r="I2382">
        <v>27</v>
      </c>
      <c r="J2382">
        <v>0</v>
      </c>
      <c r="K2382" t="s">
        <v>19</v>
      </c>
      <c r="L2382">
        <v>98.5</v>
      </c>
      <c r="M2382" t="str">
        <f t="shared" si="149"/>
        <v>High</v>
      </c>
      <c r="N2382" s="1">
        <v>44716</v>
      </c>
      <c r="O2382" s="1" t="str">
        <f>IF(YEAR(Table1[[#This Row],[customer_since]])&gt;=2023, "New",IF(YEAR(Table1[[#This Row],[customer_since]])&gt;=2021, "Medium", "Long term"))</f>
        <v>Medium</v>
      </c>
      <c r="P2382">
        <v>5</v>
      </c>
      <c r="Q2382" t="str">
        <f t="shared" si="150"/>
        <v>Low</v>
      </c>
      <c r="R2382">
        <v>0.42</v>
      </c>
      <c r="S2382" t="str">
        <f t="shared" si="151"/>
        <v>Medium</v>
      </c>
    </row>
    <row r="2383" spans="1:19" x14ac:dyDescent="0.35">
      <c r="A2383" t="s">
        <v>1982</v>
      </c>
      <c r="B2383">
        <v>74</v>
      </c>
      <c r="C2383" t="str">
        <f t="shared" si="148"/>
        <v>66-69</v>
      </c>
      <c r="D2383" t="s">
        <v>21</v>
      </c>
      <c r="E2383" t="s">
        <v>37</v>
      </c>
      <c r="F2383">
        <v>252.78</v>
      </c>
      <c r="G2383">
        <v>11</v>
      </c>
      <c r="H2383">
        <f>Table1[[#This Row],[total_orders]]*Table1[[#This Row],[avg_order_value]]</f>
        <v>2780.58</v>
      </c>
      <c r="I2383">
        <v>223</v>
      </c>
      <c r="J2383">
        <v>0</v>
      </c>
      <c r="K2383" t="s">
        <v>16</v>
      </c>
      <c r="L2383">
        <v>18.399999999999999</v>
      </c>
      <c r="M2383" t="str">
        <f t="shared" si="149"/>
        <v>Low</v>
      </c>
      <c r="N2383" s="1">
        <v>44357</v>
      </c>
      <c r="O2383" s="1" t="str">
        <f>IF(YEAR(Table1[[#This Row],[customer_since]])&gt;=2023, "New",IF(YEAR(Table1[[#This Row],[customer_since]])&gt;=2021, "Medium", "Long term"))</f>
        <v>Medium</v>
      </c>
      <c r="P2383">
        <v>88</v>
      </c>
      <c r="Q2383" t="str">
        <f t="shared" si="150"/>
        <v>High</v>
      </c>
      <c r="R2383">
        <v>0.21</v>
      </c>
      <c r="S2383" t="str">
        <f t="shared" si="151"/>
        <v>Medium</v>
      </c>
    </row>
    <row r="2384" spans="1:19" x14ac:dyDescent="0.35">
      <c r="A2384" t="s">
        <v>665</v>
      </c>
      <c r="B2384">
        <v>62</v>
      </c>
      <c r="C2384" t="str">
        <f t="shared" si="148"/>
        <v>55-65</v>
      </c>
      <c r="D2384" t="s">
        <v>21</v>
      </c>
      <c r="E2384" t="s">
        <v>44</v>
      </c>
      <c r="F2384">
        <v>141.38999999999999</v>
      </c>
      <c r="G2384">
        <v>12</v>
      </c>
      <c r="H2384">
        <f>Table1[[#This Row],[total_orders]]*Table1[[#This Row],[avg_order_value]]</f>
        <v>1696.6799999999998</v>
      </c>
      <c r="I2384">
        <v>166</v>
      </c>
      <c r="J2384">
        <v>0</v>
      </c>
      <c r="K2384" t="s">
        <v>19</v>
      </c>
      <c r="L2384">
        <v>28</v>
      </c>
      <c r="M2384" t="str">
        <f t="shared" si="149"/>
        <v>Medium</v>
      </c>
      <c r="N2384" s="1">
        <v>45320</v>
      </c>
      <c r="O2384" s="1" t="str">
        <f>IF(YEAR(Table1[[#This Row],[customer_since]])&gt;=2023, "New",IF(YEAR(Table1[[#This Row],[customer_since]])&gt;=2021, "Medium", "Long term"))</f>
        <v>New</v>
      </c>
      <c r="P2384">
        <v>77</v>
      </c>
      <c r="Q2384" t="str">
        <f t="shared" si="150"/>
        <v>High</v>
      </c>
      <c r="R2384">
        <v>0.31</v>
      </c>
      <c r="S2384" t="str">
        <f t="shared" si="151"/>
        <v>Medium</v>
      </c>
    </row>
    <row r="2385" spans="1:19" x14ac:dyDescent="0.35">
      <c r="A2385" t="s">
        <v>1053</v>
      </c>
      <c r="B2385">
        <v>57</v>
      </c>
      <c r="C2385" t="str">
        <f t="shared" si="148"/>
        <v>55-65</v>
      </c>
      <c r="D2385" t="s">
        <v>14</v>
      </c>
      <c r="E2385" t="s">
        <v>35</v>
      </c>
      <c r="F2385">
        <v>25.05</v>
      </c>
      <c r="G2385">
        <v>13</v>
      </c>
      <c r="H2385">
        <f>Table1[[#This Row],[total_orders]]*Table1[[#This Row],[avg_order_value]]</f>
        <v>325.65000000000003</v>
      </c>
      <c r="I2385">
        <v>79</v>
      </c>
      <c r="J2385">
        <v>0</v>
      </c>
      <c r="K2385" t="s">
        <v>16</v>
      </c>
      <c r="L2385">
        <v>86</v>
      </c>
      <c r="M2385" t="str">
        <f t="shared" si="149"/>
        <v>High</v>
      </c>
      <c r="N2385" s="1">
        <v>44346</v>
      </c>
      <c r="O2385" s="1" t="str">
        <f>IF(YEAR(Table1[[#This Row],[customer_since]])&gt;=2023, "New",IF(YEAR(Table1[[#This Row],[customer_since]])&gt;=2021, "Medium", "Long term"))</f>
        <v>Medium</v>
      </c>
      <c r="P2385">
        <v>57</v>
      </c>
      <c r="Q2385" t="str">
        <f t="shared" si="150"/>
        <v>Medium</v>
      </c>
      <c r="R2385">
        <v>0.15</v>
      </c>
      <c r="S2385" t="str">
        <f t="shared" si="151"/>
        <v>Low</v>
      </c>
    </row>
    <row r="2386" spans="1:19" x14ac:dyDescent="0.35">
      <c r="A2386" t="s">
        <v>3382</v>
      </c>
      <c r="B2386">
        <v>46</v>
      </c>
      <c r="C2386" t="str">
        <f t="shared" si="148"/>
        <v>46-55</v>
      </c>
      <c r="D2386" t="s">
        <v>21</v>
      </c>
      <c r="E2386" t="s">
        <v>37</v>
      </c>
      <c r="G2386">
        <v>9</v>
      </c>
      <c r="H2386">
        <f>Table1[[#This Row],[total_orders]]*Table1[[#This Row],[avg_order_value]]</f>
        <v>0</v>
      </c>
      <c r="I2386">
        <v>35</v>
      </c>
      <c r="J2386">
        <v>0</v>
      </c>
      <c r="K2386" t="s">
        <v>23</v>
      </c>
      <c r="L2386">
        <v>40</v>
      </c>
      <c r="M2386" t="str">
        <f t="shared" si="149"/>
        <v>Medium</v>
      </c>
      <c r="N2386" s="1">
        <v>44825</v>
      </c>
      <c r="O2386" s="1" t="str">
        <f>IF(YEAR(Table1[[#This Row],[customer_since]])&gt;=2023, "New",IF(YEAR(Table1[[#This Row],[customer_since]])&gt;=2021, "Medium", "Long term"))</f>
        <v>Medium</v>
      </c>
      <c r="P2386">
        <v>11</v>
      </c>
      <c r="Q2386" t="str">
        <f t="shared" si="150"/>
        <v>Low</v>
      </c>
      <c r="R2386">
        <v>0.47</v>
      </c>
      <c r="S2386" t="str">
        <f t="shared" si="151"/>
        <v>Medium</v>
      </c>
    </row>
    <row r="2387" spans="1:19" x14ac:dyDescent="0.35">
      <c r="A2387" t="s">
        <v>544</v>
      </c>
      <c r="B2387">
        <v>32</v>
      </c>
      <c r="C2387" t="str">
        <f t="shared" si="148"/>
        <v>26-35</v>
      </c>
      <c r="D2387" t="s">
        <v>21</v>
      </c>
      <c r="E2387" t="s">
        <v>15</v>
      </c>
      <c r="F2387">
        <v>79.930000000000007</v>
      </c>
      <c r="G2387">
        <v>11</v>
      </c>
      <c r="H2387">
        <f>Table1[[#This Row],[total_orders]]*Table1[[#This Row],[avg_order_value]]</f>
        <v>879.23</v>
      </c>
      <c r="I2387">
        <v>121</v>
      </c>
      <c r="J2387">
        <v>0</v>
      </c>
      <c r="K2387" t="s">
        <v>40</v>
      </c>
      <c r="L2387">
        <v>58.2</v>
      </c>
      <c r="M2387" t="str">
        <f t="shared" si="149"/>
        <v>High</v>
      </c>
      <c r="N2387" s="1">
        <v>44787</v>
      </c>
      <c r="O2387" s="1" t="str">
        <f>IF(YEAR(Table1[[#This Row],[customer_since]])&gt;=2023, "New",IF(YEAR(Table1[[#This Row],[customer_since]])&gt;=2021, "Medium", "Long term"))</f>
        <v>Medium</v>
      </c>
      <c r="P2387">
        <v>11</v>
      </c>
      <c r="Q2387" t="str">
        <f t="shared" si="150"/>
        <v>Low</v>
      </c>
      <c r="R2387">
        <v>0.16</v>
      </c>
      <c r="S2387" t="str">
        <f t="shared" si="151"/>
        <v>Low</v>
      </c>
    </row>
    <row r="2388" spans="1:19" x14ac:dyDescent="0.35">
      <c r="A2388" t="s">
        <v>544</v>
      </c>
      <c r="B2388">
        <v>55</v>
      </c>
      <c r="C2388" t="str">
        <f t="shared" si="148"/>
        <v>46-55</v>
      </c>
      <c r="D2388" t="s">
        <v>14</v>
      </c>
      <c r="E2388" t="s">
        <v>35</v>
      </c>
      <c r="F2388">
        <v>116.73</v>
      </c>
      <c r="G2388">
        <v>9</v>
      </c>
      <c r="H2388">
        <f>Table1[[#This Row],[total_orders]]*Table1[[#This Row],[avg_order_value]]</f>
        <v>1050.57</v>
      </c>
      <c r="I2388">
        <v>310</v>
      </c>
      <c r="J2388">
        <v>0</v>
      </c>
      <c r="K2388" t="s">
        <v>23</v>
      </c>
      <c r="L2388">
        <v>31.9</v>
      </c>
      <c r="M2388" t="str">
        <f t="shared" si="149"/>
        <v>Medium</v>
      </c>
      <c r="N2388" s="1">
        <v>44742</v>
      </c>
      <c r="O2388" s="1" t="str">
        <f>IF(YEAR(Table1[[#This Row],[customer_since]])&gt;=2023, "New",IF(YEAR(Table1[[#This Row],[customer_since]])&gt;=2021, "Medium", "Long term"))</f>
        <v>Medium</v>
      </c>
      <c r="P2388">
        <v>96</v>
      </c>
      <c r="Q2388" t="str">
        <f t="shared" si="150"/>
        <v>High</v>
      </c>
      <c r="R2388">
        <v>0.3</v>
      </c>
      <c r="S2388" t="str">
        <f t="shared" si="151"/>
        <v>Medium</v>
      </c>
    </row>
    <row r="2389" spans="1:19" x14ac:dyDescent="0.35">
      <c r="A2389" t="s">
        <v>3717</v>
      </c>
      <c r="B2389">
        <v>37</v>
      </c>
      <c r="C2389" t="str">
        <f t="shared" si="148"/>
        <v>36-45</v>
      </c>
      <c r="D2389" t="s">
        <v>14</v>
      </c>
      <c r="E2389" t="s">
        <v>28</v>
      </c>
      <c r="F2389">
        <v>94.52</v>
      </c>
      <c r="G2389">
        <v>5</v>
      </c>
      <c r="H2389">
        <f>Table1[[#This Row],[total_orders]]*Table1[[#This Row],[avg_order_value]]</f>
        <v>472.59999999999997</v>
      </c>
      <c r="I2389">
        <v>301</v>
      </c>
      <c r="J2389">
        <v>0</v>
      </c>
      <c r="K2389" t="s">
        <v>29</v>
      </c>
      <c r="L2389">
        <v>48.1</v>
      </c>
      <c r="M2389" t="str">
        <f t="shared" si="149"/>
        <v>Medium</v>
      </c>
      <c r="N2389" s="1">
        <v>44517</v>
      </c>
      <c r="O2389" s="1" t="str">
        <f>IF(YEAR(Table1[[#This Row],[customer_since]])&gt;=2023, "New",IF(YEAR(Table1[[#This Row],[customer_since]])&gt;=2021, "Medium", "Long term"))</f>
        <v>Medium</v>
      </c>
      <c r="P2389">
        <v>12</v>
      </c>
      <c r="Q2389" t="str">
        <f t="shared" si="150"/>
        <v>Low</v>
      </c>
      <c r="R2389">
        <v>0.21</v>
      </c>
      <c r="S2389" t="str">
        <f t="shared" si="151"/>
        <v>Medium</v>
      </c>
    </row>
    <row r="2390" spans="1:19" x14ac:dyDescent="0.35">
      <c r="A2390" t="s">
        <v>3717</v>
      </c>
      <c r="B2390">
        <v>36</v>
      </c>
      <c r="C2390" t="str">
        <f t="shared" si="148"/>
        <v>36-45</v>
      </c>
      <c r="D2390" t="s">
        <v>21</v>
      </c>
      <c r="E2390" t="s">
        <v>37</v>
      </c>
      <c r="F2390">
        <v>63.44</v>
      </c>
      <c r="G2390">
        <v>11</v>
      </c>
      <c r="H2390">
        <f>Table1[[#This Row],[total_orders]]*Table1[[#This Row],[avg_order_value]]</f>
        <v>697.83999999999992</v>
      </c>
      <c r="I2390">
        <v>156</v>
      </c>
      <c r="J2390">
        <v>0</v>
      </c>
      <c r="K2390" t="s">
        <v>29</v>
      </c>
      <c r="L2390">
        <v>58.3</v>
      </c>
      <c r="M2390" t="str">
        <f t="shared" si="149"/>
        <v>High</v>
      </c>
      <c r="N2390" s="1">
        <v>44936</v>
      </c>
      <c r="O2390" s="1" t="str">
        <f>IF(YEAR(Table1[[#This Row],[customer_since]])&gt;=2023, "New",IF(YEAR(Table1[[#This Row],[customer_since]])&gt;=2021, "Medium", "Long term"))</f>
        <v>New</v>
      </c>
      <c r="P2390">
        <v>4</v>
      </c>
      <c r="Q2390" t="str">
        <f t="shared" si="150"/>
        <v>Low</v>
      </c>
      <c r="R2390">
        <v>0.28000000000000003</v>
      </c>
      <c r="S2390" t="str">
        <f t="shared" si="151"/>
        <v>Medium</v>
      </c>
    </row>
    <row r="2391" spans="1:19" x14ac:dyDescent="0.35">
      <c r="A2391" t="s">
        <v>2659</v>
      </c>
      <c r="B2391">
        <v>59</v>
      </c>
      <c r="C2391" t="str">
        <f t="shared" si="148"/>
        <v>55-65</v>
      </c>
      <c r="D2391" t="s">
        <v>14</v>
      </c>
      <c r="E2391" t="s">
        <v>52</v>
      </c>
      <c r="F2391">
        <v>147.25</v>
      </c>
      <c r="G2391">
        <v>10</v>
      </c>
      <c r="H2391">
        <f>Table1[[#This Row],[total_orders]]*Table1[[#This Row],[avg_order_value]]</f>
        <v>1472.5</v>
      </c>
      <c r="I2391">
        <v>315</v>
      </c>
      <c r="J2391">
        <v>0</v>
      </c>
      <c r="K2391" t="s">
        <v>29</v>
      </c>
      <c r="L2391">
        <v>40.1</v>
      </c>
      <c r="M2391" t="str">
        <f t="shared" si="149"/>
        <v>Medium</v>
      </c>
      <c r="N2391" s="1">
        <v>44460</v>
      </c>
      <c r="O2391" s="1" t="str">
        <f>IF(YEAR(Table1[[#This Row],[customer_since]])&gt;=2023, "New",IF(YEAR(Table1[[#This Row],[customer_since]])&gt;=2021, "Medium", "Long term"))</f>
        <v>Medium</v>
      </c>
      <c r="P2391">
        <v>19</v>
      </c>
      <c r="Q2391" t="str">
        <f t="shared" si="150"/>
        <v>Low</v>
      </c>
      <c r="R2391">
        <v>0.41</v>
      </c>
      <c r="S2391" t="str">
        <f t="shared" si="151"/>
        <v>Medium</v>
      </c>
    </row>
    <row r="2392" spans="1:19" x14ac:dyDescent="0.35">
      <c r="A2392" t="s">
        <v>1146</v>
      </c>
      <c r="B2392">
        <v>70</v>
      </c>
      <c r="C2392" t="str">
        <f t="shared" si="148"/>
        <v>66-69</v>
      </c>
      <c r="D2392" t="s">
        <v>14</v>
      </c>
      <c r="E2392" t="s">
        <v>22</v>
      </c>
      <c r="F2392">
        <v>199.42</v>
      </c>
      <c r="G2392">
        <v>14</v>
      </c>
      <c r="H2392">
        <f>Table1[[#This Row],[total_orders]]*Table1[[#This Row],[avg_order_value]]</f>
        <v>2791.8799999999997</v>
      </c>
      <c r="I2392">
        <v>195</v>
      </c>
      <c r="J2392">
        <v>0</v>
      </c>
      <c r="K2392" t="s">
        <v>29</v>
      </c>
      <c r="L2392">
        <v>56.7</v>
      </c>
      <c r="M2392" t="str">
        <f t="shared" si="149"/>
        <v>High</v>
      </c>
      <c r="N2392" s="1">
        <v>45104</v>
      </c>
      <c r="O2392" s="1" t="str">
        <f>IF(YEAR(Table1[[#This Row],[customer_since]])&gt;=2023, "New",IF(YEAR(Table1[[#This Row],[customer_since]])&gt;=2021, "Medium", "Long term"))</f>
        <v>New</v>
      </c>
      <c r="P2392">
        <v>98</v>
      </c>
      <c r="Q2392" t="str">
        <f t="shared" si="150"/>
        <v>High</v>
      </c>
      <c r="R2392">
        <v>0.21</v>
      </c>
      <c r="S2392" t="str">
        <f t="shared" si="151"/>
        <v>Medium</v>
      </c>
    </row>
    <row r="2393" spans="1:19" x14ac:dyDescent="0.35">
      <c r="A2393" t="s">
        <v>220</v>
      </c>
      <c r="B2393">
        <v>65</v>
      </c>
      <c r="C2393" t="str">
        <f t="shared" si="148"/>
        <v>55-65</v>
      </c>
      <c r="D2393" t="s">
        <v>14</v>
      </c>
      <c r="E2393" t="s">
        <v>15</v>
      </c>
      <c r="F2393">
        <v>111.09</v>
      </c>
      <c r="G2393">
        <v>17</v>
      </c>
      <c r="H2393">
        <f>Table1[[#This Row],[total_orders]]*Table1[[#This Row],[avg_order_value]]</f>
        <v>1888.53</v>
      </c>
      <c r="I2393">
        <v>239</v>
      </c>
      <c r="J2393">
        <v>0</v>
      </c>
      <c r="K2393" t="s">
        <v>29</v>
      </c>
      <c r="L2393">
        <v>93.6</v>
      </c>
      <c r="M2393" t="str">
        <f t="shared" si="149"/>
        <v>High</v>
      </c>
      <c r="N2393" s="1">
        <v>45814</v>
      </c>
      <c r="O2393" s="1" t="str">
        <f>IF(YEAR(Table1[[#This Row],[customer_since]])&gt;=2023, "New",IF(YEAR(Table1[[#This Row],[customer_since]])&gt;=2021, "Medium", "Long term"))</f>
        <v>New</v>
      </c>
      <c r="P2393">
        <v>84</v>
      </c>
      <c r="Q2393" t="str">
        <f t="shared" si="150"/>
        <v>High</v>
      </c>
      <c r="R2393">
        <v>0.3</v>
      </c>
      <c r="S2393" t="str">
        <f t="shared" si="151"/>
        <v>Medium</v>
      </c>
    </row>
    <row r="2394" spans="1:19" x14ac:dyDescent="0.35">
      <c r="A2394" t="s">
        <v>220</v>
      </c>
      <c r="B2394">
        <v>78</v>
      </c>
      <c r="C2394" t="str">
        <f t="shared" si="148"/>
        <v>66-69</v>
      </c>
      <c r="D2394" t="s">
        <v>21</v>
      </c>
      <c r="E2394" t="s">
        <v>22</v>
      </c>
      <c r="F2394">
        <v>163.99</v>
      </c>
      <c r="G2394">
        <v>8</v>
      </c>
      <c r="H2394">
        <f>Table1[[#This Row],[total_orders]]*Table1[[#This Row],[avg_order_value]]</f>
        <v>1311.92</v>
      </c>
      <c r="I2394">
        <v>200</v>
      </c>
      <c r="J2394">
        <v>0</v>
      </c>
      <c r="K2394" t="s">
        <v>19</v>
      </c>
      <c r="L2394">
        <v>15.9</v>
      </c>
      <c r="M2394" t="str">
        <f t="shared" si="149"/>
        <v>Low</v>
      </c>
      <c r="N2394" s="1">
        <v>44294</v>
      </c>
      <c r="O2394" s="1" t="str">
        <f>IF(YEAR(Table1[[#This Row],[customer_since]])&gt;=2023, "New",IF(YEAR(Table1[[#This Row],[customer_since]])&gt;=2021, "Medium", "Long term"))</f>
        <v>Medium</v>
      </c>
      <c r="P2394">
        <v>31</v>
      </c>
      <c r="Q2394" t="str">
        <f t="shared" si="150"/>
        <v>Low</v>
      </c>
      <c r="R2394">
        <v>0.47</v>
      </c>
      <c r="S2394" t="str">
        <f t="shared" si="151"/>
        <v>Medium</v>
      </c>
    </row>
    <row r="2395" spans="1:19" x14ac:dyDescent="0.35">
      <c r="A2395" t="s">
        <v>1957</v>
      </c>
      <c r="B2395">
        <v>56</v>
      </c>
      <c r="C2395" t="str">
        <f t="shared" si="148"/>
        <v>55-65</v>
      </c>
      <c r="D2395" t="s">
        <v>14</v>
      </c>
      <c r="E2395" t="s">
        <v>52</v>
      </c>
      <c r="F2395">
        <v>68.87</v>
      </c>
      <c r="G2395">
        <v>19</v>
      </c>
      <c r="H2395">
        <f>Table1[[#This Row],[total_orders]]*Table1[[#This Row],[avg_order_value]]</f>
        <v>1308.5300000000002</v>
      </c>
      <c r="I2395">
        <v>215</v>
      </c>
      <c r="J2395">
        <v>0</v>
      </c>
      <c r="K2395" t="s">
        <v>23</v>
      </c>
      <c r="L2395">
        <v>95.3</v>
      </c>
      <c r="M2395" t="str">
        <f t="shared" si="149"/>
        <v>High</v>
      </c>
      <c r="N2395" s="1">
        <v>44245</v>
      </c>
      <c r="O2395" s="1" t="str">
        <f>IF(YEAR(Table1[[#This Row],[customer_since]])&gt;=2023, "New",IF(YEAR(Table1[[#This Row],[customer_since]])&gt;=2021, "Medium", "Long term"))</f>
        <v>Medium</v>
      </c>
      <c r="P2395">
        <v>19</v>
      </c>
      <c r="Q2395" t="str">
        <f t="shared" si="150"/>
        <v>Low</v>
      </c>
      <c r="R2395">
        <v>0.2</v>
      </c>
      <c r="S2395" t="str">
        <f t="shared" si="151"/>
        <v>Low</v>
      </c>
    </row>
    <row r="2396" spans="1:19" x14ac:dyDescent="0.35">
      <c r="A2396" t="s">
        <v>1822</v>
      </c>
      <c r="B2396">
        <v>60</v>
      </c>
      <c r="C2396" t="str">
        <f t="shared" si="148"/>
        <v>55-65</v>
      </c>
      <c r="D2396" t="s">
        <v>14</v>
      </c>
      <c r="E2396" t="s">
        <v>37</v>
      </c>
      <c r="F2396">
        <v>97.01</v>
      </c>
      <c r="G2396">
        <v>10</v>
      </c>
      <c r="H2396">
        <f>Table1[[#This Row],[total_orders]]*Table1[[#This Row],[avg_order_value]]</f>
        <v>970.1</v>
      </c>
      <c r="I2396">
        <v>24</v>
      </c>
      <c r="J2396">
        <v>0</v>
      </c>
      <c r="K2396" t="s">
        <v>29</v>
      </c>
      <c r="L2396">
        <v>65.3</v>
      </c>
      <c r="M2396" t="str">
        <f t="shared" si="149"/>
        <v>High</v>
      </c>
      <c r="N2396" s="1">
        <v>44600</v>
      </c>
      <c r="O2396" s="1" t="str">
        <f>IF(YEAR(Table1[[#This Row],[customer_since]])&gt;=2023, "New",IF(YEAR(Table1[[#This Row],[customer_since]])&gt;=2021, "Medium", "Long term"))</f>
        <v>Medium</v>
      </c>
      <c r="P2396">
        <v>63</v>
      </c>
      <c r="Q2396" t="str">
        <f t="shared" si="150"/>
        <v>Medium</v>
      </c>
      <c r="R2396">
        <v>0.2</v>
      </c>
      <c r="S2396" t="str">
        <f t="shared" si="151"/>
        <v>Low</v>
      </c>
    </row>
    <row r="2397" spans="1:19" x14ac:dyDescent="0.35">
      <c r="A2397" t="s">
        <v>1249</v>
      </c>
      <c r="B2397">
        <v>21</v>
      </c>
      <c r="C2397" t="str">
        <f t="shared" si="148"/>
        <v>18-25</v>
      </c>
      <c r="D2397" t="s">
        <v>25</v>
      </c>
      <c r="E2397" t="s">
        <v>22</v>
      </c>
      <c r="F2397">
        <v>63.36</v>
      </c>
      <c r="G2397">
        <v>8</v>
      </c>
      <c r="H2397">
        <f>Table1[[#This Row],[total_orders]]*Table1[[#This Row],[avg_order_value]]</f>
        <v>506.88</v>
      </c>
      <c r="I2397">
        <v>347</v>
      </c>
      <c r="J2397">
        <v>0</v>
      </c>
      <c r="K2397" t="s">
        <v>16</v>
      </c>
      <c r="L2397">
        <v>20.5</v>
      </c>
      <c r="M2397" t="str">
        <f t="shared" si="149"/>
        <v>Medium</v>
      </c>
      <c r="N2397" s="1">
        <v>44452</v>
      </c>
      <c r="O2397" s="1" t="str">
        <f>IF(YEAR(Table1[[#This Row],[customer_since]])&gt;=2023, "New",IF(YEAR(Table1[[#This Row],[customer_since]])&gt;=2021, "Medium", "Long term"))</f>
        <v>Medium</v>
      </c>
      <c r="P2397">
        <v>94</v>
      </c>
      <c r="Q2397" t="str">
        <f t="shared" si="150"/>
        <v>High</v>
      </c>
      <c r="R2397">
        <v>0.14000000000000001</v>
      </c>
      <c r="S2397" t="str">
        <f t="shared" si="151"/>
        <v>Low</v>
      </c>
    </row>
    <row r="2398" spans="1:19" x14ac:dyDescent="0.35">
      <c r="A2398" t="s">
        <v>2713</v>
      </c>
      <c r="B2398">
        <v>35</v>
      </c>
      <c r="C2398" t="str">
        <f t="shared" si="148"/>
        <v>26-35</v>
      </c>
      <c r="D2398" t="s">
        <v>21</v>
      </c>
      <c r="E2398" t="s">
        <v>15</v>
      </c>
      <c r="F2398">
        <v>457.22</v>
      </c>
      <c r="G2398">
        <v>19</v>
      </c>
      <c r="H2398">
        <f>Table1[[#This Row],[total_orders]]*Table1[[#This Row],[avg_order_value]]</f>
        <v>8687.18</v>
      </c>
      <c r="I2398">
        <v>53</v>
      </c>
      <c r="J2398">
        <v>0</v>
      </c>
      <c r="K2398" t="s">
        <v>29</v>
      </c>
      <c r="L2398">
        <v>93.2</v>
      </c>
      <c r="M2398" t="str">
        <f t="shared" si="149"/>
        <v>High</v>
      </c>
      <c r="N2398" s="1">
        <v>45520</v>
      </c>
      <c r="O2398" s="1" t="str">
        <f>IF(YEAR(Table1[[#This Row],[customer_since]])&gt;=2023, "New",IF(YEAR(Table1[[#This Row],[customer_since]])&gt;=2021, "Medium", "Long term"))</f>
        <v>New</v>
      </c>
      <c r="P2398">
        <v>8</v>
      </c>
      <c r="Q2398" t="str">
        <f t="shared" si="150"/>
        <v>Low</v>
      </c>
      <c r="R2398">
        <v>0.36</v>
      </c>
      <c r="S2398" t="str">
        <f t="shared" si="151"/>
        <v>Medium</v>
      </c>
    </row>
    <row r="2399" spans="1:19" x14ac:dyDescent="0.35">
      <c r="A2399" t="s">
        <v>2713</v>
      </c>
      <c r="B2399">
        <v>44</v>
      </c>
      <c r="C2399" t="str">
        <f t="shared" si="148"/>
        <v>36-45</v>
      </c>
      <c r="D2399" t="s">
        <v>21</v>
      </c>
      <c r="E2399" t="s">
        <v>35</v>
      </c>
      <c r="F2399">
        <v>46.59</v>
      </c>
      <c r="G2399">
        <v>10</v>
      </c>
      <c r="H2399">
        <f>Table1[[#This Row],[total_orders]]*Table1[[#This Row],[avg_order_value]]</f>
        <v>465.90000000000003</v>
      </c>
      <c r="I2399">
        <v>88</v>
      </c>
      <c r="J2399">
        <v>0</v>
      </c>
      <c r="K2399" t="s">
        <v>16</v>
      </c>
      <c r="L2399">
        <v>28.9</v>
      </c>
      <c r="M2399" t="str">
        <f t="shared" si="149"/>
        <v>Medium</v>
      </c>
      <c r="N2399" s="1">
        <v>44659</v>
      </c>
      <c r="O2399" s="1" t="str">
        <f>IF(YEAR(Table1[[#This Row],[customer_since]])&gt;=2023, "New",IF(YEAR(Table1[[#This Row],[customer_since]])&gt;=2021, "Medium", "Long term"))</f>
        <v>Medium</v>
      </c>
      <c r="P2399">
        <v>12</v>
      </c>
      <c r="Q2399" t="str">
        <f t="shared" si="150"/>
        <v>Low</v>
      </c>
      <c r="R2399">
        <v>0.09</v>
      </c>
      <c r="S2399" t="str">
        <f t="shared" si="151"/>
        <v>Low</v>
      </c>
    </row>
    <row r="2400" spans="1:19" x14ac:dyDescent="0.35">
      <c r="A2400" t="s">
        <v>790</v>
      </c>
      <c r="B2400">
        <v>40</v>
      </c>
      <c r="C2400" t="str">
        <f t="shared" si="148"/>
        <v>36-45</v>
      </c>
      <c r="D2400" t="s">
        <v>21</v>
      </c>
      <c r="E2400" t="s">
        <v>52</v>
      </c>
      <c r="F2400">
        <v>144.16999999999999</v>
      </c>
      <c r="G2400">
        <v>7</v>
      </c>
      <c r="H2400">
        <f>Table1[[#This Row],[total_orders]]*Table1[[#This Row],[avg_order_value]]</f>
        <v>1009.1899999999999</v>
      </c>
      <c r="I2400">
        <v>158</v>
      </c>
      <c r="J2400">
        <v>0</v>
      </c>
      <c r="K2400" t="s">
        <v>19</v>
      </c>
      <c r="L2400">
        <v>11.6</v>
      </c>
      <c r="M2400" t="str">
        <f t="shared" si="149"/>
        <v>Low</v>
      </c>
      <c r="N2400" s="1">
        <v>44111</v>
      </c>
      <c r="O2400" s="1" t="str">
        <f>IF(YEAR(Table1[[#This Row],[customer_since]])&gt;=2023, "New",IF(YEAR(Table1[[#This Row],[customer_since]])&gt;=2021, "Medium", "Long term"))</f>
        <v>Long term</v>
      </c>
      <c r="P2400">
        <v>27</v>
      </c>
      <c r="Q2400" t="str">
        <f t="shared" si="150"/>
        <v>Low</v>
      </c>
      <c r="R2400">
        <v>0.33</v>
      </c>
      <c r="S2400" t="str">
        <f t="shared" si="151"/>
        <v>Medium</v>
      </c>
    </row>
    <row r="2401" spans="1:19" x14ac:dyDescent="0.35">
      <c r="A2401" t="s">
        <v>3022</v>
      </c>
      <c r="B2401">
        <v>27</v>
      </c>
      <c r="C2401" t="str">
        <f t="shared" si="148"/>
        <v>26-35</v>
      </c>
      <c r="D2401" t="s">
        <v>25</v>
      </c>
      <c r="E2401" t="s">
        <v>22</v>
      </c>
      <c r="F2401">
        <v>79.84</v>
      </c>
      <c r="G2401">
        <v>6</v>
      </c>
      <c r="H2401">
        <f>Table1[[#This Row],[total_orders]]*Table1[[#This Row],[avg_order_value]]</f>
        <v>479.04</v>
      </c>
      <c r="I2401">
        <v>189</v>
      </c>
      <c r="J2401">
        <v>0</v>
      </c>
      <c r="K2401" t="s">
        <v>16</v>
      </c>
      <c r="L2401">
        <v>82.7</v>
      </c>
      <c r="M2401" t="str">
        <f t="shared" si="149"/>
        <v>High</v>
      </c>
      <c r="N2401" s="1">
        <v>45675</v>
      </c>
      <c r="O2401" s="1" t="str">
        <f>IF(YEAR(Table1[[#This Row],[customer_since]])&gt;=2023, "New",IF(YEAR(Table1[[#This Row],[customer_since]])&gt;=2021, "Medium", "Long term"))</f>
        <v>New</v>
      </c>
      <c r="P2401">
        <v>76</v>
      </c>
      <c r="Q2401" t="str">
        <f t="shared" si="150"/>
        <v>High</v>
      </c>
      <c r="R2401">
        <v>0.1</v>
      </c>
      <c r="S2401" t="str">
        <f t="shared" si="151"/>
        <v>Low</v>
      </c>
    </row>
    <row r="2402" spans="1:19" x14ac:dyDescent="0.35">
      <c r="A2402" t="s">
        <v>3022</v>
      </c>
      <c r="B2402">
        <v>39</v>
      </c>
      <c r="C2402" t="str">
        <f t="shared" si="148"/>
        <v>36-45</v>
      </c>
      <c r="D2402" t="s">
        <v>21</v>
      </c>
      <c r="E2402" t="s">
        <v>44</v>
      </c>
      <c r="F2402">
        <v>39.75</v>
      </c>
      <c r="G2402">
        <v>16</v>
      </c>
      <c r="H2402">
        <f>Table1[[#This Row],[total_orders]]*Table1[[#This Row],[avg_order_value]]</f>
        <v>636</v>
      </c>
      <c r="I2402">
        <v>74</v>
      </c>
      <c r="J2402">
        <v>0</v>
      </c>
      <c r="K2402" t="s">
        <v>19</v>
      </c>
      <c r="L2402">
        <v>58.6</v>
      </c>
      <c r="M2402" t="str">
        <f t="shared" si="149"/>
        <v>High</v>
      </c>
      <c r="N2402" s="1">
        <v>45108</v>
      </c>
      <c r="O2402" s="1" t="str">
        <f>IF(YEAR(Table1[[#This Row],[customer_since]])&gt;=2023, "New",IF(YEAR(Table1[[#This Row],[customer_since]])&gt;=2021, "Medium", "Long term"))</f>
        <v>New</v>
      </c>
      <c r="P2402">
        <v>64</v>
      </c>
      <c r="Q2402" t="str">
        <f t="shared" si="150"/>
        <v>Medium</v>
      </c>
      <c r="R2402">
        <v>0.49</v>
      </c>
      <c r="S2402" t="str">
        <f t="shared" si="151"/>
        <v>Medium</v>
      </c>
    </row>
    <row r="2403" spans="1:19" x14ac:dyDescent="0.35">
      <c r="A2403" t="s">
        <v>1491</v>
      </c>
      <c r="B2403">
        <v>46</v>
      </c>
      <c r="C2403" t="str">
        <f t="shared" si="148"/>
        <v>46-55</v>
      </c>
      <c r="D2403" t="s">
        <v>21</v>
      </c>
      <c r="E2403" t="s">
        <v>37</v>
      </c>
      <c r="F2403">
        <v>39.03</v>
      </c>
      <c r="G2403">
        <v>10</v>
      </c>
      <c r="H2403">
        <f>Table1[[#This Row],[total_orders]]*Table1[[#This Row],[avg_order_value]]</f>
        <v>390.3</v>
      </c>
      <c r="I2403">
        <v>339</v>
      </c>
      <c r="J2403">
        <v>0</v>
      </c>
      <c r="K2403" t="s">
        <v>40</v>
      </c>
      <c r="L2403">
        <v>69.400000000000006</v>
      </c>
      <c r="M2403" t="str">
        <f t="shared" si="149"/>
        <v>High</v>
      </c>
      <c r="N2403" s="1">
        <v>45058</v>
      </c>
      <c r="O2403" s="1" t="str">
        <f>IF(YEAR(Table1[[#This Row],[customer_since]])&gt;=2023, "New",IF(YEAR(Table1[[#This Row],[customer_since]])&gt;=2021, "Medium", "Long term"))</f>
        <v>New</v>
      </c>
      <c r="P2403">
        <v>38</v>
      </c>
      <c r="Q2403" t="str">
        <f t="shared" si="150"/>
        <v>Medium</v>
      </c>
      <c r="R2403">
        <v>0.24</v>
      </c>
      <c r="S2403" t="str">
        <f t="shared" si="151"/>
        <v>Medium</v>
      </c>
    </row>
    <row r="2404" spans="1:19" x14ac:dyDescent="0.35">
      <c r="A2404" t="s">
        <v>90</v>
      </c>
      <c r="B2404">
        <v>79</v>
      </c>
      <c r="C2404" t="str">
        <f t="shared" si="148"/>
        <v>66-69</v>
      </c>
      <c r="D2404" t="s">
        <v>21</v>
      </c>
      <c r="E2404" t="s">
        <v>28</v>
      </c>
      <c r="F2404">
        <v>78.099999999999994</v>
      </c>
      <c r="G2404">
        <v>16</v>
      </c>
      <c r="H2404">
        <f>Table1[[#This Row],[total_orders]]*Table1[[#This Row],[avg_order_value]]</f>
        <v>1249.5999999999999</v>
      </c>
      <c r="I2404">
        <v>42</v>
      </c>
      <c r="J2404">
        <v>0</v>
      </c>
      <c r="K2404" t="s">
        <v>23</v>
      </c>
      <c r="L2404">
        <v>73.599999999999994</v>
      </c>
      <c r="M2404" t="str">
        <f t="shared" si="149"/>
        <v>High</v>
      </c>
      <c r="N2404" s="1">
        <v>45545</v>
      </c>
      <c r="O2404" s="1" t="str">
        <f>IF(YEAR(Table1[[#This Row],[customer_since]])&gt;=2023, "New",IF(YEAR(Table1[[#This Row],[customer_since]])&gt;=2021, "Medium", "Long term"))</f>
        <v>New</v>
      </c>
      <c r="P2404">
        <v>11</v>
      </c>
      <c r="Q2404" t="str">
        <f t="shared" si="150"/>
        <v>Low</v>
      </c>
      <c r="R2404">
        <v>0.17</v>
      </c>
      <c r="S2404" t="str">
        <f t="shared" si="151"/>
        <v>Low</v>
      </c>
    </row>
    <row r="2405" spans="1:19" x14ac:dyDescent="0.35">
      <c r="A2405" t="s">
        <v>3311</v>
      </c>
      <c r="B2405">
        <v>24</v>
      </c>
      <c r="C2405" t="str">
        <f t="shared" si="148"/>
        <v>18-25</v>
      </c>
      <c r="D2405" t="s">
        <v>21</v>
      </c>
      <c r="E2405" t="s">
        <v>50</v>
      </c>
      <c r="F2405">
        <v>139.97</v>
      </c>
      <c r="G2405">
        <v>6</v>
      </c>
      <c r="H2405">
        <f>Table1[[#This Row],[total_orders]]*Table1[[#This Row],[avg_order_value]]</f>
        <v>839.81999999999994</v>
      </c>
      <c r="I2405">
        <v>93</v>
      </c>
      <c r="J2405">
        <v>0</v>
      </c>
      <c r="K2405" t="s">
        <v>40</v>
      </c>
      <c r="L2405">
        <v>17.100000000000001</v>
      </c>
      <c r="M2405" t="str">
        <f t="shared" si="149"/>
        <v>Low</v>
      </c>
      <c r="N2405" s="1">
        <v>44624</v>
      </c>
      <c r="O2405" s="1" t="str">
        <f>IF(YEAR(Table1[[#This Row],[customer_since]])&gt;=2023, "New",IF(YEAR(Table1[[#This Row],[customer_since]])&gt;=2021, "Medium", "Long term"))</f>
        <v>Medium</v>
      </c>
      <c r="P2405">
        <v>53</v>
      </c>
      <c r="Q2405" t="str">
        <f t="shared" si="150"/>
        <v>Medium</v>
      </c>
      <c r="R2405">
        <v>0.51</v>
      </c>
      <c r="S2405" t="str">
        <f t="shared" si="151"/>
        <v>High</v>
      </c>
    </row>
    <row r="2406" spans="1:19" x14ac:dyDescent="0.35">
      <c r="A2406" t="s">
        <v>685</v>
      </c>
      <c r="B2406">
        <v>73</v>
      </c>
      <c r="C2406" t="str">
        <f t="shared" si="148"/>
        <v>66-69</v>
      </c>
      <c r="D2406" t="s">
        <v>21</v>
      </c>
      <c r="E2406" t="s">
        <v>37</v>
      </c>
      <c r="F2406">
        <v>70.959999999999994</v>
      </c>
      <c r="G2406">
        <v>9</v>
      </c>
      <c r="H2406">
        <f>Table1[[#This Row],[total_orders]]*Table1[[#This Row],[avg_order_value]]</f>
        <v>638.64</v>
      </c>
      <c r="I2406">
        <v>14</v>
      </c>
      <c r="J2406">
        <v>0</v>
      </c>
      <c r="K2406" t="s">
        <v>23</v>
      </c>
      <c r="L2406">
        <v>83</v>
      </c>
      <c r="M2406" t="str">
        <f t="shared" si="149"/>
        <v>High</v>
      </c>
      <c r="N2406" s="1">
        <v>44770</v>
      </c>
      <c r="O2406" s="1" t="str">
        <f>IF(YEAR(Table1[[#This Row],[customer_since]])&gt;=2023, "New",IF(YEAR(Table1[[#This Row],[customer_since]])&gt;=2021, "Medium", "Long term"))</f>
        <v>Medium</v>
      </c>
      <c r="P2406">
        <v>55</v>
      </c>
      <c r="Q2406" t="str">
        <f t="shared" si="150"/>
        <v>Medium</v>
      </c>
      <c r="R2406">
        <v>0.16</v>
      </c>
      <c r="S2406" t="str">
        <f t="shared" si="151"/>
        <v>Low</v>
      </c>
    </row>
    <row r="2407" spans="1:19" x14ac:dyDescent="0.35">
      <c r="A2407" t="s">
        <v>3604</v>
      </c>
      <c r="B2407">
        <v>34</v>
      </c>
      <c r="C2407" t="str">
        <f t="shared" si="148"/>
        <v>26-35</v>
      </c>
      <c r="D2407" t="s">
        <v>25</v>
      </c>
      <c r="E2407" t="s">
        <v>28</v>
      </c>
      <c r="F2407">
        <v>134.26</v>
      </c>
      <c r="G2407">
        <v>8</v>
      </c>
      <c r="H2407">
        <f>Table1[[#This Row],[total_orders]]*Table1[[#This Row],[avg_order_value]]</f>
        <v>1074.08</v>
      </c>
      <c r="I2407">
        <v>119</v>
      </c>
      <c r="J2407">
        <v>0</v>
      </c>
      <c r="K2407" t="s">
        <v>19</v>
      </c>
      <c r="L2407">
        <v>70.5</v>
      </c>
      <c r="M2407" t="str">
        <f t="shared" si="149"/>
        <v>High</v>
      </c>
      <c r="N2407" s="1">
        <v>44766</v>
      </c>
      <c r="O2407" s="1" t="str">
        <f>IF(YEAR(Table1[[#This Row],[customer_since]])&gt;=2023, "New",IF(YEAR(Table1[[#This Row],[customer_since]])&gt;=2021, "Medium", "Long term"))</f>
        <v>Medium</v>
      </c>
      <c r="P2407">
        <v>69</v>
      </c>
      <c r="Q2407" t="str">
        <f t="shared" si="150"/>
        <v>High</v>
      </c>
      <c r="R2407">
        <v>0.03</v>
      </c>
      <c r="S2407" t="str">
        <f t="shared" si="151"/>
        <v>Low</v>
      </c>
    </row>
    <row r="2408" spans="1:19" x14ac:dyDescent="0.35">
      <c r="A2408" t="s">
        <v>2666</v>
      </c>
      <c r="B2408">
        <v>71</v>
      </c>
      <c r="C2408" t="str">
        <f t="shared" si="148"/>
        <v>66-69</v>
      </c>
      <c r="D2408" t="s">
        <v>14</v>
      </c>
      <c r="E2408" t="s">
        <v>44</v>
      </c>
      <c r="F2408">
        <v>79.22</v>
      </c>
      <c r="G2408">
        <v>14</v>
      </c>
      <c r="H2408">
        <f>Table1[[#This Row],[total_orders]]*Table1[[#This Row],[avg_order_value]]</f>
        <v>1109.08</v>
      </c>
      <c r="I2408">
        <v>0</v>
      </c>
      <c r="J2408">
        <v>0</v>
      </c>
      <c r="K2408" t="s">
        <v>19</v>
      </c>
      <c r="L2408">
        <v>51.1</v>
      </c>
      <c r="M2408" t="str">
        <f t="shared" si="149"/>
        <v>High</v>
      </c>
      <c r="N2408" s="1">
        <v>45690</v>
      </c>
      <c r="O2408" s="1" t="str">
        <f>IF(YEAR(Table1[[#This Row],[customer_since]])&gt;=2023, "New",IF(YEAR(Table1[[#This Row],[customer_since]])&gt;=2021, "Medium", "Long term"))</f>
        <v>New</v>
      </c>
      <c r="P2408">
        <v>52</v>
      </c>
      <c r="Q2408" t="str">
        <f t="shared" si="150"/>
        <v>Medium</v>
      </c>
      <c r="R2408">
        <v>0.27</v>
      </c>
      <c r="S2408" t="str">
        <f t="shared" si="151"/>
        <v>Medium</v>
      </c>
    </row>
    <row r="2409" spans="1:19" x14ac:dyDescent="0.35">
      <c r="A2409" t="s">
        <v>1240</v>
      </c>
      <c r="B2409">
        <v>66</v>
      </c>
      <c r="C2409" t="str">
        <f t="shared" si="148"/>
        <v>66-69</v>
      </c>
      <c r="D2409" t="s">
        <v>21</v>
      </c>
      <c r="E2409" t="s">
        <v>26</v>
      </c>
      <c r="F2409">
        <v>127.9</v>
      </c>
      <c r="G2409">
        <v>11</v>
      </c>
      <c r="H2409">
        <f>Table1[[#This Row],[total_orders]]*Table1[[#This Row],[avg_order_value]]</f>
        <v>1406.9</v>
      </c>
      <c r="I2409">
        <v>74</v>
      </c>
      <c r="J2409">
        <v>0</v>
      </c>
      <c r="K2409" t="s">
        <v>40</v>
      </c>
      <c r="L2409">
        <v>63.8</v>
      </c>
      <c r="M2409" t="str">
        <f t="shared" si="149"/>
        <v>High</v>
      </c>
      <c r="N2409" s="1">
        <v>44544</v>
      </c>
      <c r="O2409" s="1" t="str">
        <f>IF(YEAR(Table1[[#This Row],[customer_since]])&gt;=2023, "New",IF(YEAR(Table1[[#This Row],[customer_since]])&gt;=2021, "Medium", "Long term"))</f>
        <v>Medium</v>
      </c>
      <c r="P2409">
        <v>34</v>
      </c>
      <c r="Q2409" t="str">
        <f t="shared" si="150"/>
        <v>Medium</v>
      </c>
      <c r="R2409">
        <v>0.13</v>
      </c>
      <c r="S2409" t="str">
        <f t="shared" si="151"/>
        <v>Low</v>
      </c>
    </row>
    <row r="2410" spans="1:19" x14ac:dyDescent="0.35">
      <c r="A2410" t="s">
        <v>533</v>
      </c>
      <c r="B2410">
        <v>62</v>
      </c>
      <c r="C2410" t="str">
        <f t="shared" si="148"/>
        <v>55-65</v>
      </c>
      <c r="D2410" t="s">
        <v>14</v>
      </c>
      <c r="E2410" t="s">
        <v>22</v>
      </c>
      <c r="F2410">
        <v>76.06</v>
      </c>
      <c r="G2410">
        <v>11</v>
      </c>
      <c r="H2410">
        <f>Table1[[#This Row],[total_orders]]*Table1[[#This Row],[avg_order_value]]</f>
        <v>836.66000000000008</v>
      </c>
      <c r="I2410">
        <v>213</v>
      </c>
      <c r="J2410">
        <v>0</v>
      </c>
      <c r="K2410" t="s">
        <v>29</v>
      </c>
      <c r="L2410">
        <v>81</v>
      </c>
      <c r="M2410" t="str">
        <f t="shared" si="149"/>
        <v>High</v>
      </c>
      <c r="N2410" s="1">
        <v>44094</v>
      </c>
      <c r="O2410" s="1" t="str">
        <f>IF(YEAR(Table1[[#This Row],[customer_since]])&gt;=2023, "New",IF(YEAR(Table1[[#This Row],[customer_since]])&gt;=2021, "Medium", "Long term"))</f>
        <v>Long term</v>
      </c>
      <c r="P2410">
        <v>71</v>
      </c>
      <c r="Q2410" t="str">
        <f t="shared" si="150"/>
        <v>High</v>
      </c>
      <c r="R2410">
        <v>0.56999999999999995</v>
      </c>
      <c r="S2410" t="str">
        <f t="shared" si="151"/>
        <v>High</v>
      </c>
    </row>
    <row r="2411" spans="1:19" x14ac:dyDescent="0.35">
      <c r="A2411" t="s">
        <v>2649</v>
      </c>
      <c r="B2411">
        <v>35</v>
      </c>
      <c r="C2411" t="str">
        <f t="shared" si="148"/>
        <v>26-35</v>
      </c>
      <c r="D2411" t="s">
        <v>25</v>
      </c>
      <c r="E2411" t="s">
        <v>52</v>
      </c>
      <c r="F2411">
        <v>122.73</v>
      </c>
      <c r="G2411">
        <v>7</v>
      </c>
      <c r="H2411">
        <f>Table1[[#This Row],[total_orders]]*Table1[[#This Row],[avg_order_value]]</f>
        <v>859.11</v>
      </c>
      <c r="I2411">
        <v>213</v>
      </c>
      <c r="J2411">
        <v>0</v>
      </c>
      <c r="K2411" t="s">
        <v>16</v>
      </c>
      <c r="L2411">
        <v>36.9</v>
      </c>
      <c r="M2411" t="str">
        <f t="shared" si="149"/>
        <v>Medium</v>
      </c>
      <c r="N2411" s="1">
        <v>45056</v>
      </c>
      <c r="O2411" s="1" t="str">
        <f>IF(YEAR(Table1[[#This Row],[customer_since]])&gt;=2023, "New",IF(YEAR(Table1[[#This Row],[customer_since]])&gt;=2021, "Medium", "Long term"))</f>
        <v>New</v>
      </c>
      <c r="P2411">
        <v>15</v>
      </c>
      <c r="Q2411" t="str">
        <f t="shared" si="150"/>
        <v>Low</v>
      </c>
      <c r="R2411">
        <v>0.32</v>
      </c>
      <c r="S2411" t="str">
        <f t="shared" si="151"/>
        <v>Medium</v>
      </c>
    </row>
    <row r="2412" spans="1:19" x14ac:dyDescent="0.35">
      <c r="A2412" t="s">
        <v>2245</v>
      </c>
      <c r="B2412">
        <v>38</v>
      </c>
      <c r="C2412" t="str">
        <f t="shared" si="148"/>
        <v>36-45</v>
      </c>
      <c r="D2412" t="s">
        <v>14</v>
      </c>
      <c r="E2412" t="s">
        <v>50</v>
      </c>
      <c r="F2412">
        <v>89.04</v>
      </c>
      <c r="G2412">
        <v>16</v>
      </c>
      <c r="H2412">
        <f>Table1[[#This Row],[total_orders]]*Table1[[#This Row],[avg_order_value]]</f>
        <v>1424.64</v>
      </c>
      <c r="I2412">
        <v>202</v>
      </c>
      <c r="J2412">
        <v>0</v>
      </c>
      <c r="K2412" t="s">
        <v>19</v>
      </c>
      <c r="L2412">
        <v>5</v>
      </c>
      <c r="M2412" t="str">
        <f t="shared" si="149"/>
        <v>Low</v>
      </c>
      <c r="N2412" s="1">
        <v>44915</v>
      </c>
      <c r="O2412" s="1" t="str">
        <f>IF(YEAR(Table1[[#This Row],[customer_since]])&gt;=2023, "New",IF(YEAR(Table1[[#This Row],[customer_since]])&gt;=2021, "Medium", "Long term"))</f>
        <v>Medium</v>
      </c>
      <c r="P2412">
        <v>81</v>
      </c>
      <c r="Q2412" t="str">
        <f t="shared" si="150"/>
        <v>High</v>
      </c>
      <c r="R2412">
        <v>0.38</v>
      </c>
      <c r="S2412" t="str">
        <f t="shared" si="151"/>
        <v>Medium</v>
      </c>
    </row>
    <row r="2413" spans="1:19" x14ac:dyDescent="0.35">
      <c r="A2413" t="s">
        <v>3458</v>
      </c>
      <c r="B2413">
        <v>67</v>
      </c>
      <c r="C2413" t="str">
        <f t="shared" si="148"/>
        <v>66-69</v>
      </c>
      <c r="D2413" t="s">
        <v>14</v>
      </c>
      <c r="E2413" t="s">
        <v>26</v>
      </c>
      <c r="F2413">
        <v>105.09</v>
      </c>
      <c r="G2413">
        <v>12</v>
      </c>
      <c r="H2413">
        <f>Table1[[#This Row],[total_orders]]*Table1[[#This Row],[avg_order_value]]</f>
        <v>1261.08</v>
      </c>
      <c r="I2413">
        <v>1</v>
      </c>
      <c r="J2413">
        <v>0</v>
      </c>
      <c r="K2413" t="s">
        <v>16</v>
      </c>
      <c r="L2413">
        <v>30.3</v>
      </c>
      <c r="M2413" t="str">
        <f t="shared" si="149"/>
        <v>Medium</v>
      </c>
      <c r="N2413" s="1">
        <v>45144</v>
      </c>
      <c r="O2413" s="1" t="str">
        <f>IF(YEAR(Table1[[#This Row],[customer_since]])&gt;=2023, "New",IF(YEAR(Table1[[#This Row],[customer_since]])&gt;=2021, "Medium", "Long term"))</f>
        <v>New</v>
      </c>
      <c r="P2413">
        <v>78</v>
      </c>
      <c r="Q2413" t="str">
        <f t="shared" si="150"/>
        <v>High</v>
      </c>
      <c r="R2413">
        <v>0.15</v>
      </c>
      <c r="S2413" t="str">
        <f t="shared" si="151"/>
        <v>Low</v>
      </c>
    </row>
    <row r="2414" spans="1:19" x14ac:dyDescent="0.35">
      <c r="A2414" t="s">
        <v>3724</v>
      </c>
      <c r="B2414">
        <v>69</v>
      </c>
      <c r="C2414" t="str">
        <f t="shared" si="148"/>
        <v>66-69</v>
      </c>
      <c r="D2414" t="s">
        <v>21</v>
      </c>
      <c r="E2414" t="s">
        <v>35</v>
      </c>
      <c r="F2414">
        <v>85.36</v>
      </c>
      <c r="G2414">
        <v>12</v>
      </c>
      <c r="H2414">
        <f>Table1[[#This Row],[total_orders]]*Table1[[#This Row],[avg_order_value]]</f>
        <v>1024.32</v>
      </c>
      <c r="I2414">
        <v>156</v>
      </c>
      <c r="J2414">
        <v>0</v>
      </c>
      <c r="K2414" t="s">
        <v>29</v>
      </c>
      <c r="L2414">
        <v>58.9</v>
      </c>
      <c r="M2414" t="str">
        <f t="shared" si="149"/>
        <v>High</v>
      </c>
      <c r="N2414" s="1">
        <v>44044</v>
      </c>
      <c r="O2414" s="1" t="str">
        <f>IF(YEAR(Table1[[#This Row],[customer_since]])&gt;=2023, "New",IF(YEAR(Table1[[#This Row],[customer_since]])&gt;=2021, "Medium", "Long term"))</f>
        <v>Long term</v>
      </c>
      <c r="P2414">
        <v>96</v>
      </c>
      <c r="Q2414" t="str">
        <f t="shared" si="150"/>
        <v>High</v>
      </c>
      <c r="R2414">
        <v>0.15</v>
      </c>
      <c r="S2414" t="str">
        <f t="shared" si="151"/>
        <v>Low</v>
      </c>
    </row>
    <row r="2415" spans="1:19" x14ac:dyDescent="0.35">
      <c r="A2415" t="s">
        <v>3256</v>
      </c>
      <c r="B2415">
        <v>47</v>
      </c>
      <c r="C2415" t="str">
        <f t="shared" si="148"/>
        <v>46-55</v>
      </c>
      <c r="D2415" t="s">
        <v>14</v>
      </c>
      <c r="E2415" t="s">
        <v>35</v>
      </c>
      <c r="F2415">
        <v>174.27</v>
      </c>
      <c r="G2415">
        <v>11</v>
      </c>
      <c r="H2415">
        <f>Table1[[#This Row],[total_orders]]*Table1[[#This Row],[avg_order_value]]</f>
        <v>1916.97</v>
      </c>
      <c r="I2415">
        <v>14</v>
      </c>
      <c r="J2415">
        <v>0</v>
      </c>
      <c r="K2415" t="s">
        <v>19</v>
      </c>
      <c r="L2415">
        <v>81.099999999999994</v>
      </c>
      <c r="M2415" t="str">
        <f t="shared" si="149"/>
        <v>High</v>
      </c>
      <c r="N2415" s="1">
        <v>44940</v>
      </c>
      <c r="O2415" s="1" t="str">
        <f>IF(YEAR(Table1[[#This Row],[customer_since]])&gt;=2023, "New",IF(YEAR(Table1[[#This Row],[customer_since]])&gt;=2021, "Medium", "Long term"))</f>
        <v>New</v>
      </c>
      <c r="P2415">
        <v>2</v>
      </c>
      <c r="Q2415" t="str">
        <f t="shared" si="150"/>
        <v>Low</v>
      </c>
      <c r="R2415">
        <v>0.54</v>
      </c>
      <c r="S2415" t="str">
        <f t="shared" si="151"/>
        <v>High</v>
      </c>
    </row>
    <row r="2416" spans="1:19" x14ac:dyDescent="0.35">
      <c r="A2416" t="s">
        <v>779</v>
      </c>
      <c r="B2416">
        <v>51</v>
      </c>
      <c r="C2416" t="str">
        <f t="shared" si="148"/>
        <v>46-55</v>
      </c>
      <c r="D2416" t="s">
        <v>21</v>
      </c>
      <c r="E2416" t="s">
        <v>37</v>
      </c>
      <c r="F2416">
        <v>28.21</v>
      </c>
      <c r="G2416">
        <v>6</v>
      </c>
      <c r="H2416">
        <f>Table1[[#This Row],[total_orders]]*Table1[[#This Row],[avg_order_value]]</f>
        <v>169.26</v>
      </c>
      <c r="I2416">
        <v>324</v>
      </c>
      <c r="J2416">
        <v>0</v>
      </c>
      <c r="K2416" t="s">
        <v>19</v>
      </c>
      <c r="L2416">
        <v>9.4</v>
      </c>
      <c r="M2416" t="str">
        <f t="shared" si="149"/>
        <v>Low</v>
      </c>
      <c r="N2416" s="1">
        <v>44376</v>
      </c>
      <c r="O2416" s="1" t="str">
        <f>IF(YEAR(Table1[[#This Row],[customer_since]])&gt;=2023, "New",IF(YEAR(Table1[[#This Row],[customer_since]])&gt;=2021, "Medium", "Long term"))</f>
        <v>Medium</v>
      </c>
      <c r="P2416">
        <v>71</v>
      </c>
      <c r="Q2416" t="str">
        <f t="shared" si="150"/>
        <v>High</v>
      </c>
      <c r="R2416">
        <v>0.16</v>
      </c>
      <c r="S2416" t="str">
        <f t="shared" si="151"/>
        <v>Low</v>
      </c>
    </row>
    <row r="2417" spans="1:19" x14ac:dyDescent="0.35">
      <c r="A2417" t="s">
        <v>513</v>
      </c>
      <c r="B2417">
        <v>36</v>
      </c>
      <c r="C2417" t="str">
        <f t="shared" si="148"/>
        <v>36-45</v>
      </c>
      <c r="D2417" t="s">
        <v>21</v>
      </c>
      <c r="E2417" t="s">
        <v>52</v>
      </c>
      <c r="F2417">
        <v>64.27</v>
      </c>
      <c r="G2417">
        <v>9</v>
      </c>
      <c r="H2417">
        <f>Table1[[#This Row],[total_orders]]*Table1[[#This Row],[avg_order_value]]</f>
        <v>578.42999999999995</v>
      </c>
      <c r="I2417">
        <v>218</v>
      </c>
      <c r="J2417">
        <v>0</v>
      </c>
      <c r="K2417" t="s">
        <v>19</v>
      </c>
      <c r="L2417">
        <v>43.2</v>
      </c>
      <c r="M2417" t="str">
        <f t="shared" si="149"/>
        <v>Medium</v>
      </c>
      <c r="N2417" s="1">
        <v>45042</v>
      </c>
      <c r="O2417" s="1" t="str">
        <f>IF(YEAR(Table1[[#This Row],[customer_since]])&gt;=2023, "New",IF(YEAR(Table1[[#This Row],[customer_since]])&gt;=2021, "Medium", "Long term"))</f>
        <v>New</v>
      </c>
      <c r="P2417">
        <v>74</v>
      </c>
      <c r="Q2417" t="str">
        <f t="shared" si="150"/>
        <v>High</v>
      </c>
      <c r="R2417">
        <v>0.22</v>
      </c>
      <c r="S2417" t="str">
        <f t="shared" si="151"/>
        <v>Medium</v>
      </c>
    </row>
    <row r="2418" spans="1:19" x14ac:dyDescent="0.35">
      <c r="A2418" t="s">
        <v>513</v>
      </c>
      <c r="B2418">
        <v>43</v>
      </c>
      <c r="C2418" t="str">
        <f t="shared" si="148"/>
        <v>36-45</v>
      </c>
      <c r="D2418" t="s">
        <v>14</v>
      </c>
      <c r="E2418" t="s">
        <v>37</v>
      </c>
      <c r="F2418">
        <v>165.01</v>
      </c>
      <c r="G2418">
        <v>5</v>
      </c>
      <c r="H2418">
        <f>Table1[[#This Row],[total_orders]]*Table1[[#This Row],[avg_order_value]]</f>
        <v>825.05</v>
      </c>
      <c r="I2418">
        <v>212</v>
      </c>
      <c r="J2418">
        <v>0</v>
      </c>
      <c r="K2418" t="s">
        <v>23</v>
      </c>
      <c r="L2418">
        <v>0</v>
      </c>
      <c r="M2418" t="str">
        <f t="shared" si="149"/>
        <v>Low</v>
      </c>
      <c r="N2418" s="1">
        <v>45538</v>
      </c>
      <c r="O2418" s="1" t="str">
        <f>IF(YEAR(Table1[[#This Row],[customer_since]])&gt;=2023, "New",IF(YEAR(Table1[[#This Row],[customer_since]])&gt;=2021, "Medium", "Long term"))</f>
        <v>New</v>
      </c>
      <c r="P2418">
        <v>52</v>
      </c>
      <c r="Q2418" t="str">
        <f t="shared" si="150"/>
        <v>Medium</v>
      </c>
      <c r="R2418">
        <v>0.51</v>
      </c>
      <c r="S2418" t="str">
        <f t="shared" si="151"/>
        <v>High</v>
      </c>
    </row>
    <row r="2419" spans="1:19" x14ac:dyDescent="0.35">
      <c r="A2419" t="s">
        <v>3145</v>
      </c>
      <c r="B2419">
        <v>39</v>
      </c>
      <c r="C2419" t="str">
        <f t="shared" si="148"/>
        <v>36-45</v>
      </c>
      <c r="D2419" t="s">
        <v>14</v>
      </c>
      <c r="E2419" t="s">
        <v>26</v>
      </c>
      <c r="F2419">
        <v>59.66</v>
      </c>
      <c r="G2419">
        <v>13</v>
      </c>
      <c r="H2419">
        <f>Table1[[#This Row],[total_orders]]*Table1[[#This Row],[avg_order_value]]</f>
        <v>775.57999999999993</v>
      </c>
      <c r="I2419">
        <v>156</v>
      </c>
      <c r="J2419">
        <v>0</v>
      </c>
      <c r="K2419" t="s">
        <v>29</v>
      </c>
      <c r="L2419">
        <v>5.9</v>
      </c>
      <c r="M2419" t="str">
        <f t="shared" si="149"/>
        <v>Low</v>
      </c>
      <c r="N2419" s="1">
        <v>45122</v>
      </c>
      <c r="O2419" s="1" t="str">
        <f>IF(YEAR(Table1[[#This Row],[customer_since]])&gt;=2023, "New",IF(YEAR(Table1[[#This Row],[customer_since]])&gt;=2021, "Medium", "Long term"))</f>
        <v>New</v>
      </c>
      <c r="P2419">
        <v>58</v>
      </c>
      <c r="Q2419" t="str">
        <f t="shared" si="150"/>
        <v>Medium</v>
      </c>
      <c r="R2419">
        <v>0.3</v>
      </c>
      <c r="S2419" t="str">
        <f t="shared" si="151"/>
        <v>Medium</v>
      </c>
    </row>
    <row r="2420" spans="1:19" x14ac:dyDescent="0.35">
      <c r="A2420" t="s">
        <v>3021</v>
      </c>
      <c r="B2420">
        <v>49</v>
      </c>
      <c r="C2420" t="str">
        <f t="shared" si="148"/>
        <v>46-55</v>
      </c>
      <c r="D2420" t="s">
        <v>14</v>
      </c>
      <c r="E2420" t="s">
        <v>22</v>
      </c>
      <c r="F2420">
        <v>56.08</v>
      </c>
      <c r="G2420">
        <v>10</v>
      </c>
      <c r="H2420">
        <f>Table1[[#This Row],[total_orders]]*Table1[[#This Row],[avg_order_value]]</f>
        <v>560.79999999999995</v>
      </c>
      <c r="I2420">
        <v>40</v>
      </c>
      <c r="J2420">
        <v>0</v>
      </c>
      <c r="K2420" t="s">
        <v>29</v>
      </c>
      <c r="L2420">
        <v>60.7</v>
      </c>
      <c r="M2420" t="str">
        <f t="shared" si="149"/>
        <v>High</v>
      </c>
      <c r="N2420" s="1">
        <v>45612</v>
      </c>
      <c r="O2420" s="1" t="str">
        <f>IF(YEAR(Table1[[#This Row],[customer_since]])&gt;=2023, "New",IF(YEAR(Table1[[#This Row],[customer_since]])&gt;=2021, "Medium", "Long term"))</f>
        <v>New</v>
      </c>
      <c r="P2420">
        <v>97</v>
      </c>
      <c r="Q2420" t="str">
        <f t="shared" si="150"/>
        <v>High</v>
      </c>
      <c r="R2420">
        <v>0.3</v>
      </c>
      <c r="S2420" t="str">
        <f t="shared" si="151"/>
        <v>Medium</v>
      </c>
    </row>
    <row r="2421" spans="1:19" x14ac:dyDescent="0.35">
      <c r="A2421" t="s">
        <v>2292</v>
      </c>
      <c r="B2421">
        <v>71</v>
      </c>
      <c r="C2421" t="str">
        <f t="shared" si="148"/>
        <v>66-69</v>
      </c>
      <c r="D2421" t="s">
        <v>14</v>
      </c>
      <c r="E2421" t="s">
        <v>35</v>
      </c>
      <c r="F2421">
        <v>219.52</v>
      </c>
      <c r="G2421">
        <v>7</v>
      </c>
      <c r="H2421">
        <f>Table1[[#This Row],[total_orders]]*Table1[[#This Row],[avg_order_value]]</f>
        <v>1536.64</v>
      </c>
      <c r="I2421">
        <v>295</v>
      </c>
      <c r="J2421">
        <v>0</v>
      </c>
      <c r="K2421" t="s">
        <v>23</v>
      </c>
      <c r="L2421">
        <v>27.9</v>
      </c>
      <c r="M2421" t="str">
        <f t="shared" si="149"/>
        <v>Medium</v>
      </c>
      <c r="N2421" s="1">
        <v>44537</v>
      </c>
      <c r="O2421" s="1" t="str">
        <f>IF(YEAR(Table1[[#This Row],[customer_since]])&gt;=2023, "New",IF(YEAR(Table1[[#This Row],[customer_since]])&gt;=2021, "Medium", "Long term"))</f>
        <v>Medium</v>
      </c>
      <c r="P2421">
        <v>97</v>
      </c>
      <c r="Q2421" t="str">
        <f t="shared" si="150"/>
        <v>High</v>
      </c>
      <c r="R2421">
        <v>0.13</v>
      </c>
      <c r="S2421" t="str">
        <f t="shared" si="151"/>
        <v>Low</v>
      </c>
    </row>
    <row r="2422" spans="1:19" x14ac:dyDescent="0.35">
      <c r="A2422" t="s">
        <v>2292</v>
      </c>
      <c r="B2422">
        <v>27</v>
      </c>
      <c r="C2422" t="str">
        <f t="shared" si="148"/>
        <v>26-35</v>
      </c>
      <c r="D2422" t="s">
        <v>14</v>
      </c>
      <c r="E2422" t="s">
        <v>35</v>
      </c>
      <c r="F2422">
        <v>136.1</v>
      </c>
      <c r="G2422">
        <v>11</v>
      </c>
      <c r="H2422">
        <f>Table1[[#This Row],[total_orders]]*Table1[[#This Row],[avg_order_value]]</f>
        <v>1497.1</v>
      </c>
      <c r="I2422">
        <v>35</v>
      </c>
      <c r="J2422">
        <v>0</v>
      </c>
      <c r="K2422" t="s">
        <v>40</v>
      </c>
      <c r="L2422">
        <v>98.3</v>
      </c>
      <c r="M2422" t="str">
        <f t="shared" si="149"/>
        <v>High</v>
      </c>
      <c r="N2422" s="1">
        <v>45210</v>
      </c>
      <c r="O2422" s="1" t="str">
        <f>IF(YEAR(Table1[[#This Row],[customer_since]])&gt;=2023, "New",IF(YEAR(Table1[[#This Row],[customer_since]])&gt;=2021, "Medium", "Long term"))</f>
        <v>New</v>
      </c>
      <c r="P2422">
        <v>2</v>
      </c>
      <c r="Q2422" t="str">
        <f t="shared" si="150"/>
        <v>Low</v>
      </c>
      <c r="R2422">
        <v>0.35</v>
      </c>
      <c r="S2422" t="str">
        <f t="shared" si="151"/>
        <v>Medium</v>
      </c>
    </row>
    <row r="2423" spans="1:19" x14ac:dyDescent="0.35">
      <c r="A2423" t="s">
        <v>1157</v>
      </c>
      <c r="B2423">
        <v>32</v>
      </c>
      <c r="C2423" t="str">
        <f t="shared" si="148"/>
        <v>26-35</v>
      </c>
      <c r="D2423" t="s">
        <v>14</v>
      </c>
      <c r="E2423" t="s">
        <v>44</v>
      </c>
      <c r="F2423">
        <v>142.87</v>
      </c>
      <c r="G2423">
        <v>9</v>
      </c>
      <c r="H2423">
        <f>Table1[[#This Row],[total_orders]]*Table1[[#This Row],[avg_order_value]]</f>
        <v>1285.83</v>
      </c>
      <c r="I2423">
        <v>337</v>
      </c>
      <c r="J2423">
        <v>0</v>
      </c>
      <c r="K2423" t="s">
        <v>19</v>
      </c>
      <c r="L2423">
        <v>23.8</v>
      </c>
      <c r="M2423" t="str">
        <f t="shared" si="149"/>
        <v>Medium</v>
      </c>
      <c r="N2423" s="1">
        <v>45090</v>
      </c>
      <c r="O2423" s="1" t="str">
        <f>IF(YEAR(Table1[[#This Row],[customer_since]])&gt;=2023, "New",IF(YEAR(Table1[[#This Row],[customer_since]])&gt;=2021, "Medium", "Long term"))</f>
        <v>New</v>
      </c>
      <c r="P2423">
        <v>82</v>
      </c>
      <c r="Q2423" t="str">
        <f t="shared" si="150"/>
        <v>High</v>
      </c>
      <c r="R2423">
        <v>0.15</v>
      </c>
      <c r="S2423" t="str">
        <f t="shared" si="151"/>
        <v>Low</v>
      </c>
    </row>
    <row r="2424" spans="1:19" x14ac:dyDescent="0.35">
      <c r="A2424" t="s">
        <v>1721</v>
      </c>
      <c r="B2424">
        <v>56</v>
      </c>
      <c r="C2424" t="str">
        <f t="shared" si="148"/>
        <v>55-65</v>
      </c>
      <c r="D2424" t="s">
        <v>14</v>
      </c>
      <c r="E2424" t="s">
        <v>15</v>
      </c>
      <c r="F2424">
        <v>110.81</v>
      </c>
      <c r="G2424">
        <v>3</v>
      </c>
      <c r="H2424">
        <f>Table1[[#This Row],[total_orders]]*Table1[[#This Row],[avg_order_value]]</f>
        <v>332.43</v>
      </c>
      <c r="I2424">
        <v>7</v>
      </c>
      <c r="J2424">
        <v>0</v>
      </c>
      <c r="K2424" t="s">
        <v>19</v>
      </c>
      <c r="L2424">
        <v>55.5</v>
      </c>
      <c r="M2424" t="str">
        <f t="shared" si="149"/>
        <v>High</v>
      </c>
      <c r="N2424" s="1">
        <v>45758</v>
      </c>
      <c r="O2424" s="1" t="str">
        <f>IF(YEAR(Table1[[#This Row],[customer_since]])&gt;=2023, "New",IF(YEAR(Table1[[#This Row],[customer_since]])&gt;=2021, "Medium", "Long term"))</f>
        <v>New</v>
      </c>
      <c r="P2424">
        <v>85</v>
      </c>
      <c r="Q2424" t="str">
        <f t="shared" si="150"/>
        <v>High</v>
      </c>
      <c r="R2424">
        <v>0.35</v>
      </c>
      <c r="S2424" t="str">
        <f t="shared" si="151"/>
        <v>Medium</v>
      </c>
    </row>
    <row r="2425" spans="1:19" x14ac:dyDescent="0.35">
      <c r="A2425" t="s">
        <v>1459</v>
      </c>
      <c r="B2425">
        <v>49</v>
      </c>
      <c r="C2425" t="str">
        <f t="shared" si="148"/>
        <v>46-55</v>
      </c>
      <c r="D2425" t="s">
        <v>21</v>
      </c>
      <c r="E2425" t="s">
        <v>22</v>
      </c>
      <c r="F2425">
        <v>89.67</v>
      </c>
      <c r="G2425">
        <v>10</v>
      </c>
      <c r="H2425">
        <f>Table1[[#This Row],[total_orders]]*Table1[[#This Row],[avg_order_value]]</f>
        <v>896.7</v>
      </c>
      <c r="I2425">
        <v>226</v>
      </c>
      <c r="J2425">
        <v>0</v>
      </c>
      <c r="K2425" t="s">
        <v>19</v>
      </c>
      <c r="L2425">
        <v>22.4</v>
      </c>
      <c r="M2425" t="str">
        <f t="shared" si="149"/>
        <v>Medium</v>
      </c>
      <c r="N2425" s="1">
        <v>45345</v>
      </c>
      <c r="O2425" s="1" t="str">
        <f>IF(YEAR(Table1[[#This Row],[customer_since]])&gt;=2023, "New",IF(YEAR(Table1[[#This Row],[customer_since]])&gt;=2021, "Medium", "Long term"))</f>
        <v>New</v>
      </c>
      <c r="P2425">
        <v>61</v>
      </c>
      <c r="Q2425" t="str">
        <f t="shared" si="150"/>
        <v>Medium</v>
      </c>
      <c r="R2425">
        <v>0.12</v>
      </c>
      <c r="S2425" t="str">
        <f t="shared" si="151"/>
        <v>Low</v>
      </c>
    </row>
    <row r="2426" spans="1:19" x14ac:dyDescent="0.35">
      <c r="A2426" t="s">
        <v>2704</v>
      </c>
      <c r="B2426">
        <v>78</v>
      </c>
      <c r="C2426" t="str">
        <f t="shared" si="148"/>
        <v>66-69</v>
      </c>
      <c r="D2426" t="s">
        <v>14</v>
      </c>
      <c r="E2426" t="s">
        <v>35</v>
      </c>
      <c r="G2426">
        <v>15</v>
      </c>
      <c r="H2426">
        <f>Table1[[#This Row],[total_orders]]*Table1[[#This Row],[avg_order_value]]</f>
        <v>0</v>
      </c>
      <c r="I2426">
        <v>244</v>
      </c>
      <c r="J2426">
        <v>0</v>
      </c>
      <c r="K2426" t="s">
        <v>19</v>
      </c>
      <c r="L2426">
        <v>76.599999999999994</v>
      </c>
      <c r="M2426" t="str">
        <f t="shared" si="149"/>
        <v>High</v>
      </c>
      <c r="N2426" s="1">
        <v>45282</v>
      </c>
      <c r="O2426" s="1" t="str">
        <f>IF(YEAR(Table1[[#This Row],[customer_since]])&gt;=2023, "New",IF(YEAR(Table1[[#This Row],[customer_since]])&gt;=2021, "Medium", "Long term"))</f>
        <v>New</v>
      </c>
      <c r="P2426">
        <v>82</v>
      </c>
      <c r="Q2426" t="str">
        <f t="shared" si="150"/>
        <v>High</v>
      </c>
      <c r="R2426">
        <v>0.64</v>
      </c>
      <c r="S2426" t="str">
        <f t="shared" si="151"/>
        <v>High</v>
      </c>
    </row>
    <row r="2427" spans="1:19" x14ac:dyDescent="0.35">
      <c r="A2427" t="s">
        <v>1627</v>
      </c>
      <c r="B2427">
        <v>60</v>
      </c>
      <c r="C2427" t="str">
        <f t="shared" si="148"/>
        <v>55-65</v>
      </c>
      <c r="D2427" t="s">
        <v>14</v>
      </c>
      <c r="E2427" t="s">
        <v>35</v>
      </c>
      <c r="F2427">
        <v>167.1</v>
      </c>
      <c r="G2427">
        <v>10</v>
      </c>
      <c r="H2427">
        <f>Table1[[#This Row],[total_orders]]*Table1[[#This Row],[avg_order_value]]</f>
        <v>1671</v>
      </c>
      <c r="I2427">
        <v>236</v>
      </c>
      <c r="J2427">
        <v>0</v>
      </c>
      <c r="K2427" t="s">
        <v>16</v>
      </c>
      <c r="L2427">
        <v>9</v>
      </c>
      <c r="M2427" t="str">
        <f t="shared" si="149"/>
        <v>Low</v>
      </c>
      <c r="N2427" s="1">
        <v>44453</v>
      </c>
      <c r="O2427" s="1" t="str">
        <f>IF(YEAR(Table1[[#This Row],[customer_since]])&gt;=2023, "New",IF(YEAR(Table1[[#This Row],[customer_since]])&gt;=2021, "Medium", "Long term"))</f>
        <v>Medium</v>
      </c>
      <c r="P2427">
        <v>93</v>
      </c>
      <c r="Q2427" t="str">
        <f t="shared" si="150"/>
        <v>High</v>
      </c>
      <c r="R2427">
        <v>0.05</v>
      </c>
      <c r="S2427" t="str">
        <f t="shared" si="151"/>
        <v>Low</v>
      </c>
    </row>
    <row r="2428" spans="1:19" x14ac:dyDescent="0.35">
      <c r="A2428" t="s">
        <v>489</v>
      </c>
      <c r="B2428">
        <v>33</v>
      </c>
      <c r="C2428" t="str">
        <f t="shared" si="148"/>
        <v>26-35</v>
      </c>
      <c r="D2428" t="s">
        <v>21</v>
      </c>
      <c r="E2428" t="s">
        <v>50</v>
      </c>
      <c r="F2428">
        <v>81.680000000000007</v>
      </c>
      <c r="G2428">
        <v>12</v>
      </c>
      <c r="H2428">
        <f>Table1[[#This Row],[total_orders]]*Table1[[#This Row],[avg_order_value]]</f>
        <v>980.16000000000008</v>
      </c>
      <c r="I2428">
        <v>113</v>
      </c>
      <c r="J2428">
        <v>0</v>
      </c>
      <c r="K2428" t="s">
        <v>23</v>
      </c>
      <c r="L2428">
        <v>77.599999999999994</v>
      </c>
      <c r="M2428" t="str">
        <f t="shared" si="149"/>
        <v>High</v>
      </c>
      <c r="N2428" s="1">
        <v>45774</v>
      </c>
      <c r="O2428" s="1" t="str">
        <f>IF(YEAR(Table1[[#This Row],[customer_since]])&gt;=2023, "New",IF(YEAR(Table1[[#This Row],[customer_since]])&gt;=2021, "Medium", "Long term"))</f>
        <v>New</v>
      </c>
      <c r="P2428">
        <v>13</v>
      </c>
      <c r="Q2428" t="str">
        <f t="shared" si="150"/>
        <v>Low</v>
      </c>
      <c r="R2428">
        <v>0.24</v>
      </c>
      <c r="S2428" t="str">
        <f t="shared" si="151"/>
        <v>Medium</v>
      </c>
    </row>
    <row r="2429" spans="1:19" x14ac:dyDescent="0.35">
      <c r="A2429" t="s">
        <v>1164</v>
      </c>
      <c r="B2429">
        <v>71</v>
      </c>
      <c r="C2429" t="str">
        <f t="shared" si="148"/>
        <v>66-69</v>
      </c>
      <c r="D2429" t="s">
        <v>21</v>
      </c>
      <c r="E2429" t="s">
        <v>44</v>
      </c>
      <c r="F2429">
        <v>159.44</v>
      </c>
      <c r="G2429">
        <v>7</v>
      </c>
      <c r="H2429">
        <f>Table1[[#This Row],[total_orders]]*Table1[[#This Row],[avg_order_value]]</f>
        <v>1116.08</v>
      </c>
      <c r="I2429">
        <v>330</v>
      </c>
      <c r="J2429">
        <v>0</v>
      </c>
      <c r="K2429" t="s">
        <v>23</v>
      </c>
      <c r="L2429">
        <v>57.2</v>
      </c>
      <c r="M2429" t="str">
        <f t="shared" si="149"/>
        <v>High</v>
      </c>
      <c r="N2429" s="1">
        <v>44449</v>
      </c>
      <c r="O2429" s="1" t="str">
        <f>IF(YEAR(Table1[[#This Row],[customer_since]])&gt;=2023, "New",IF(YEAR(Table1[[#This Row],[customer_since]])&gt;=2021, "Medium", "Long term"))</f>
        <v>Medium</v>
      </c>
      <c r="P2429">
        <v>79</v>
      </c>
      <c r="Q2429" t="str">
        <f t="shared" si="150"/>
        <v>High</v>
      </c>
      <c r="R2429">
        <v>0.27</v>
      </c>
      <c r="S2429" t="str">
        <f t="shared" si="151"/>
        <v>Medium</v>
      </c>
    </row>
    <row r="2430" spans="1:19" x14ac:dyDescent="0.35">
      <c r="A2430" t="s">
        <v>3616</v>
      </c>
      <c r="B2430">
        <v>31</v>
      </c>
      <c r="C2430" t="str">
        <f t="shared" si="148"/>
        <v>26-35</v>
      </c>
      <c r="D2430" t="s">
        <v>14</v>
      </c>
      <c r="E2430" t="s">
        <v>26</v>
      </c>
      <c r="F2430">
        <v>25.54</v>
      </c>
      <c r="G2430">
        <v>11</v>
      </c>
      <c r="H2430">
        <f>Table1[[#This Row],[total_orders]]*Table1[[#This Row],[avg_order_value]]</f>
        <v>280.94</v>
      </c>
      <c r="I2430">
        <v>141</v>
      </c>
      <c r="J2430">
        <v>0</v>
      </c>
      <c r="K2430" t="s">
        <v>23</v>
      </c>
      <c r="L2430">
        <v>75.400000000000006</v>
      </c>
      <c r="M2430" t="str">
        <f t="shared" si="149"/>
        <v>High</v>
      </c>
      <c r="N2430" s="1">
        <v>44916</v>
      </c>
      <c r="O2430" s="1" t="str">
        <f>IF(YEAR(Table1[[#This Row],[customer_since]])&gt;=2023, "New",IF(YEAR(Table1[[#This Row],[customer_since]])&gt;=2021, "Medium", "Long term"))</f>
        <v>Medium</v>
      </c>
      <c r="P2430">
        <v>57</v>
      </c>
      <c r="Q2430" t="str">
        <f t="shared" si="150"/>
        <v>Medium</v>
      </c>
      <c r="R2430">
        <v>0.08</v>
      </c>
      <c r="S2430" t="str">
        <f t="shared" si="151"/>
        <v>Low</v>
      </c>
    </row>
    <row r="2431" spans="1:19" x14ac:dyDescent="0.35">
      <c r="A2431" t="s">
        <v>645</v>
      </c>
      <c r="B2431">
        <v>77</v>
      </c>
      <c r="C2431" t="str">
        <f t="shared" si="148"/>
        <v>66-69</v>
      </c>
      <c r="D2431" t="s">
        <v>21</v>
      </c>
      <c r="E2431" t="s">
        <v>44</v>
      </c>
      <c r="F2431">
        <v>43.28</v>
      </c>
      <c r="G2431">
        <v>10</v>
      </c>
      <c r="H2431">
        <f>Table1[[#This Row],[total_orders]]*Table1[[#This Row],[avg_order_value]]</f>
        <v>432.8</v>
      </c>
      <c r="I2431">
        <v>65</v>
      </c>
      <c r="J2431">
        <v>0</v>
      </c>
      <c r="K2431" t="s">
        <v>19</v>
      </c>
      <c r="L2431">
        <v>24.6</v>
      </c>
      <c r="M2431" t="str">
        <f t="shared" si="149"/>
        <v>Medium</v>
      </c>
      <c r="N2431" s="1">
        <v>45008</v>
      </c>
      <c r="O2431" s="1" t="str">
        <f>IF(YEAR(Table1[[#This Row],[customer_since]])&gt;=2023, "New",IF(YEAR(Table1[[#This Row],[customer_since]])&gt;=2021, "Medium", "Long term"))</f>
        <v>New</v>
      </c>
      <c r="P2431">
        <v>94</v>
      </c>
      <c r="Q2431" t="str">
        <f t="shared" si="150"/>
        <v>High</v>
      </c>
      <c r="R2431">
        <v>0.38</v>
      </c>
      <c r="S2431" t="str">
        <f t="shared" si="151"/>
        <v>Medium</v>
      </c>
    </row>
    <row r="2432" spans="1:19" x14ac:dyDescent="0.35">
      <c r="A2432" t="s">
        <v>2073</v>
      </c>
      <c r="B2432">
        <v>46</v>
      </c>
      <c r="C2432" t="str">
        <f t="shared" si="148"/>
        <v>46-55</v>
      </c>
      <c r="D2432" t="s">
        <v>14</v>
      </c>
      <c r="E2432" t="s">
        <v>35</v>
      </c>
      <c r="F2432">
        <v>92.04</v>
      </c>
      <c r="G2432">
        <v>3</v>
      </c>
      <c r="H2432">
        <f>Table1[[#This Row],[total_orders]]*Table1[[#This Row],[avg_order_value]]</f>
        <v>276.12</v>
      </c>
      <c r="I2432">
        <v>202</v>
      </c>
      <c r="J2432">
        <v>0</v>
      </c>
      <c r="K2432" t="s">
        <v>23</v>
      </c>
      <c r="L2432">
        <v>52.9</v>
      </c>
      <c r="M2432" t="str">
        <f t="shared" si="149"/>
        <v>High</v>
      </c>
      <c r="N2432" s="1">
        <v>44908</v>
      </c>
      <c r="O2432" s="1" t="str">
        <f>IF(YEAR(Table1[[#This Row],[customer_since]])&gt;=2023, "New",IF(YEAR(Table1[[#This Row],[customer_since]])&gt;=2021, "Medium", "Long term"))</f>
        <v>Medium</v>
      </c>
      <c r="P2432">
        <v>69</v>
      </c>
      <c r="Q2432" t="str">
        <f t="shared" si="150"/>
        <v>High</v>
      </c>
      <c r="R2432">
        <v>0.18</v>
      </c>
      <c r="S2432" t="str">
        <f t="shared" si="151"/>
        <v>Low</v>
      </c>
    </row>
    <row r="2433" spans="1:19" x14ac:dyDescent="0.35">
      <c r="A2433" t="s">
        <v>2630</v>
      </c>
      <c r="B2433">
        <v>49</v>
      </c>
      <c r="C2433" t="str">
        <f t="shared" si="148"/>
        <v>46-55</v>
      </c>
      <c r="D2433" t="s">
        <v>21</v>
      </c>
      <c r="E2433" t="s">
        <v>15</v>
      </c>
      <c r="F2433">
        <v>112.29</v>
      </c>
      <c r="G2433">
        <v>9</v>
      </c>
      <c r="H2433">
        <f>Table1[[#This Row],[total_orders]]*Table1[[#This Row],[avg_order_value]]</f>
        <v>1010.61</v>
      </c>
      <c r="I2433">
        <v>61</v>
      </c>
      <c r="J2433">
        <v>0</v>
      </c>
      <c r="K2433" t="s">
        <v>19</v>
      </c>
      <c r="L2433">
        <v>18.100000000000001</v>
      </c>
      <c r="M2433" t="str">
        <f t="shared" si="149"/>
        <v>Low</v>
      </c>
      <c r="N2433" s="1">
        <v>45243</v>
      </c>
      <c r="O2433" s="1" t="str">
        <f>IF(YEAR(Table1[[#This Row],[customer_since]])&gt;=2023, "New",IF(YEAR(Table1[[#This Row],[customer_since]])&gt;=2021, "Medium", "Long term"))</f>
        <v>New</v>
      </c>
      <c r="P2433">
        <v>38</v>
      </c>
      <c r="Q2433" t="str">
        <f t="shared" si="150"/>
        <v>Medium</v>
      </c>
      <c r="R2433">
        <v>0.14000000000000001</v>
      </c>
      <c r="S2433" t="str">
        <f t="shared" si="151"/>
        <v>Low</v>
      </c>
    </row>
    <row r="2434" spans="1:19" x14ac:dyDescent="0.35">
      <c r="A2434" t="s">
        <v>2853</v>
      </c>
      <c r="B2434">
        <v>69</v>
      </c>
      <c r="C2434" t="str">
        <f t="shared" ref="C2434:C2497" si="152">IF(B2434&lt;=25,"18-25",IF(B2434&lt;=35,"26-35",IF(B2434&lt;=45,"36-45",IF(B2434&lt;=55,"46-55",IF(B2434&lt;=65,"55-65","66-69")))))</f>
        <v>66-69</v>
      </c>
      <c r="D2434" t="s">
        <v>14</v>
      </c>
      <c r="E2434" t="s">
        <v>52</v>
      </c>
      <c r="F2434">
        <v>41.3</v>
      </c>
      <c r="G2434">
        <v>10</v>
      </c>
      <c r="H2434">
        <f>Table1[[#This Row],[total_orders]]*Table1[[#This Row],[avg_order_value]]</f>
        <v>413</v>
      </c>
      <c r="I2434">
        <v>112</v>
      </c>
      <c r="J2434">
        <v>0</v>
      </c>
      <c r="K2434" t="s">
        <v>29</v>
      </c>
      <c r="L2434">
        <v>20.6</v>
      </c>
      <c r="M2434" t="str">
        <f t="shared" ref="M2434:M2497" si="153">IF(L2434&lt;=20,"Low",IF(L2434&lt;=50,"Medium","High"))</f>
        <v>Medium</v>
      </c>
      <c r="N2434" s="1">
        <v>44072</v>
      </c>
      <c r="O2434" s="1" t="str">
        <f>IF(YEAR(Table1[[#This Row],[customer_since]])&gt;=2023, "New",IF(YEAR(Table1[[#This Row],[customer_since]])&gt;=2021, "Medium", "Long term"))</f>
        <v>Long term</v>
      </c>
      <c r="P2434">
        <v>97</v>
      </c>
      <c r="Q2434" t="str">
        <f t="shared" ref="Q2434:Q2497" si="154">IF(P2434&lt;=33,"Low",IF(P2434&lt;=66,"Medium","High"))</f>
        <v>High</v>
      </c>
      <c r="R2434">
        <v>0.28000000000000003</v>
      </c>
      <c r="S2434" t="str">
        <f t="shared" ref="S2434:S2497" si="155">IF(R2434&lt;=0.2,"Low",IF(R2434&lt;=0.5,"Medium","High"))</f>
        <v>Medium</v>
      </c>
    </row>
    <row r="2435" spans="1:19" x14ac:dyDescent="0.35">
      <c r="A2435" t="s">
        <v>2183</v>
      </c>
      <c r="B2435">
        <v>40</v>
      </c>
      <c r="C2435" t="str">
        <f t="shared" si="152"/>
        <v>36-45</v>
      </c>
      <c r="D2435" t="s">
        <v>21</v>
      </c>
      <c r="E2435" t="s">
        <v>52</v>
      </c>
      <c r="F2435">
        <v>118.31</v>
      </c>
      <c r="G2435">
        <v>6</v>
      </c>
      <c r="H2435">
        <f>Table1[[#This Row],[total_orders]]*Table1[[#This Row],[avg_order_value]]</f>
        <v>709.86</v>
      </c>
      <c r="I2435">
        <v>322</v>
      </c>
      <c r="J2435">
        <v>0</v>
      </c>
      <c r="K2435" t="s">
        <v>16</v>
      </c>
      <c r="L2435">
        <v>78.7</v>
      </c>
      <c r="M2435" t="str">
        <f t="shared" si="153"/>
        <v>High</v>
      </c>
      <c r="N2435" s="1">
        <v>44964</v>
      </c>
      <c r="O2435" s="1" t="str">
        <f>IF(YEAR(Table1[[#This Row],[customer_since]])&gt;=2023, "New",IF(YEAR(Table1[[#This Row],[customer_since]])&gt;=2021, "Medium", "Long term"))</f>
        <v>New</v>
      </c>
      <c r="P2435">
        <v>88</v>
      </c>
      <c r="Q2435" t="str">
        <f t="shared" si="154"/>
        <v>High</v>
      </c>
      <c r="R2435">
        <v>0.39</v>
      </c>
      <c r="S2435" t="str">
        <f t="shared" si="155"/>
        <v>Medium</v>
      </c>
    </row>
    <row r="2436" spans="1:19" x14ac:dyDescent="0.35">
      <c r="A2436" t="s">
        <v>442</v>
      </c>
      <c r="B2436">
        <v>46</v>
      </c>
      <c r="C2436" t="str">
        <f t="shared" si="152"/>
        <v>46-55</v>
      </c>
      <c r="D2436" t="s">
        <v>21</v>
      </c>
      <c r="E2436" t="s">
        <v>28</v>
      </c>
      <c r="F2436">
        <v>48.01</v>
      </c>
      <c r="G2436">
        <v>4</v>
      </c>
      <c r="H2436">
        <f>Table1[[#This Row],[total_orders]]*Table1[[#This Row],[avg_order_value]]</f>
        <v>192.04</v>
      </c>
      <c r="I2436">
        <v>204</v>
      </c>
      <c r="J2436">
        <v>0</v>
      </c>
      <c r="K2436" t="s">
        <v>23</v>
      </c>
      <c r="L2436">
        <v>42</v>
      </c>
      <c r="M2436" t="str">
        <f t="shared" si="153"/>
        <v>Medium</v>
      </c>
      <c r="N2436" s="1">
        <v>44544</v>
      </c>
      <c r="O2436" s="1" t="str">
        <f>IF(YEAR(Table1[[#This Row],[customer_since]])&gt;=2023, "New",IF(YEAR(Table1[[#This Row],[customer_since]])&gt;=2021, "Medium", "Long term"))</f>
        <v>Medium</v>
      </c>
      <c r="P2436">
        <v>71</v>
      </c>
      <c r="Q2436" t="str">
        <f t="shared" si="154"/>
        <v>High</v>
      </c>
      <c r="R2436">
        <v>0.4</v>
      </c>
      <c r="S2436" t="str">
        <f t="shared" si="155"/>
        <v>Medium</v>
      </c>
    </row>
    <row r="2437" spans="1:19" x14ac:dyDescent="0.35">
      <c r="A2437" t="s">
        <v>442</v>
      </c>
      <c r="B2437">
        <v>72</v>
      </c>
      <c r="C2437" t="str">
        <f t="shared" si="152"/>
        <v>66-69</v>
      </c>
      <c r="D2437" t="s">
        <v>21</v>
      </c>
      <c r="E2437" t="s">
        <v>26</v>
      </c>
      <c r="F2437">
        <v>41.22</v>
      </c>
      <c r="G2437">
        <v>9</v>
      </c>
      <c r="H2437">
        <f>Table1[[#This Row],[total_orders]]*Table1[[#This Row],[avg_order_value]]</f>
        <v>370.98</v>
      </c>
      <c r="I2437">
        <v>104</v>
      </c>
      <c r="J2437">
        <v>0</v>
      </c>
      <c r="K2437" t="s">
        <v>19</v>
      </c>
      <c r="L2437">
        <v>72.599999999999994</v>
      </c>
      <c r="M2437" t="str">
        <f t="shared" si="153"/>
        <v>High</v>
      </c>
      <c r="N2437" s="1">
        <v>45627</v>
      </c>
      <c r="O2437" s="1" t="str">
        <f>IF(YEAR(Table1[[#This Row],[customer_since]])&gt;=2023, "New",IF(YEAR(Table1[[#This Row],[customer_since]])&gt;=2021, "Medium", "Long term"))</f>
        <v>New</v>
      </c>
      <c r="P2437">
        <v>26</v>
      </c>
      <c r="Q2437" t="str">
        <f t="shared" si="154"/>
        <v>Low</v>
      </c>
      <c r="R2437">
        <v>0.48</v>
      </c>
      <c r="S2437" t="str">
        <f t="shared" si="155"/>
        <v>Medium</v>
      </c>
    </row>
    <row r="2438" spans="1:19" x14ac:dyDescent="0.35">
      <c r="A2438" t="s">
        <v>3083</v>
      </c>
      <c r="B2438">
        <v>56</v>
      </c>
      <c r="C2438" t="str">
        <f t="shared" si="152"/>
        <v>55-65</v>
      </c>
      <c r="D2438" t="s">
        <v>21</v>
      </c>
      <c r="E2438" t="s">
        <v>44</v>
      </c>
      <c r="F2438">
        <v>131.74</v>
      </c>
      <c r="G2438">
        <v>14</v>
      </c>
      <c r="H2438">
        <f>Table1[[#This Row],[total_orders]]*Table1[[#This Row],[avg_order_value]]</f>
        <v>1844.3600000000001</v>
      </c>
      <c r="I2438">
        <v>329</v>
      </c>
      <c r="J2438">
        <v>0</v>
      </c>
      <c r="K2438" t="s">
        <v>40</v>
      </c>
      <c r="L2438">
        <v>0</v>
      </c>
      <c r="M2438" t="str">
        <f t="shared" si="153"/>
        <v>Low</v>
      </c>
      <c r="N2438" s="1">
        <v>45260</v>
      </c>
      <c r="O2438" s="1" t="str">
        <f>IF(YEAR(Table1[[#This Row],[customer_since]])&gt;=2023, "New",IF(YEAR(Table1[[#This Row],[customer_since]])&gt;=2021, "Medium", "Long term"))</f>
        <v>New</v>
      </c>
      <c r="P2438">
        <v>28</v>
      </c>
      <c r="Q2438" t="str">
        <f t="shared" si="154"/>
        <v>Low</v>
      </c>
      <c r="R2438">
        <v>0.1</v>
      </c>
      <c r="S2438" t="str">
        <f t="shared" si="155"/>
        <v>Low</v>
      </c>
    </row>
    <row r="2439" spans="1:19" x14ac:dyDescent="0.35">
      <c r="A2439" t="s">
        <v>2924</v>
      </c>
      <c r="B2439">
        <v>25</v>
      </c>
      <c r="C2439" t="str">
        <f t="shared" si="152"/>
        <v>18-25</v>
      </c>
      <c r="D2439" t="s">
        <v>21</v>
      </c>
      <c r="E2439" t="s">
        <v>52</v>
      </c>
      <c r="F2439">
        <v>169.66</v>
      </c>
      <c r="G2439">
        <v>8</v>
      </c>
      <c r="H2439">
        <f>Table1[[#This Row],[total_orders]]*Table1[[#This Row],[avg_order_value]]</f>
        <v>1357.28</v>
      </c>
      <c r="I2439">
        <v>200</v>
      </c>
      <c r="J2439">
        <v>0</v>
      </c>
      <c r="K2439" t="s">
        <v>16</v>
      </c>
      <c r="L2439">
        <v>0</v>
      </c>
      <c r="M2439" t="str">
        <f t="shared" si="153"/>
        <v>Low</v>
      </c>
      <c r="N2439" s="1">
        <v>44276</v>
      </c>
      <c r="O2439" s="1" t="str">
        <f>IF(YEAR(Table1[[#This Row],[customer_since]])&gt;=2023, "New",IF(YEAR(Table1[[#This Row],[customer_since]])&gt;=2021, "Medium", "Long term"))</f>
        <v>Medium</v>
      </c>
      <c r="P2439">
        <v>11</v>
      </c>
      <c r="Q2439" t="str">
        <f t="shared" si="154"/>
        <v>Low</v>
      </c>
      <c r="R2439">
        <v>0.67</v>
      </c>
      <c r="S2439" t="str">
        <f t="shared" si="155"/>
        <v>High</v>
      </c>
    </row>
    <row r="2440" spans="1:19" x14ac:dyDescent="0.35">
      <c r="A2440" t="s">
        <v>3655</v>
      </c>
      <c r="B2440">
        <v>42</v>
      </c>
      <c r="C2440" t="str">
        <f t="shared" si="152"/>
        <v>36-45</v>
      </c>
      <c r="D2440" t="s">
        <v>21</v>
      </c>
      <c r="E2440" t="s">
        <v>15</v>
      </c>
      <c r="F2440">
        <v>30.66</v>
      </c>
      <c r="G2440">
        <v>9</v>
      </c>
      <c r="H2440">
        <f>Table1[[#This Row],[total_orders]]*Table1[[#This Row],[avg_order_value]]</f>
        <v>275.94</v>
      </c>
      <c r="I2440">
        <v>63</v>
      </c>
      <c r="J2440">
        <v>0</v>
      </c>
      <c r="K2440" t="s">
        <v>16</v>
      </c>
      <c r="L2440">
        <v>10</v>
      </c>
      <c r="M2440" t="str">
        <f t="shared" si="153"/>
        <v>Low</v>
      </c>
      <c r="N2440" s="1">
        <v>44434</v>
      </c>
      <c r="O2440" s="1" t="str">
        <f>IF(YEAR(Table1[[#This Row],[customer_since]])&gt;=2023, "New",IF(YEAR(Table1[[#This Row],[customer_since]])&gt;=2021, "Medium", "Long term"))</f>
        <v>Medium</v>
      </c>
      <c r="P2440">
        <v>55</v>
      </c>
      <c r="Q2440" t="str">
        <f t="shared" si="154"/>
        <v>Medium</v>
      </c>
      <c r="R2440">
        <v>0.13</v>
      </c>
      <c r="S2440" t="str">
        <f t="shared" si="155"/>
        <v>Low</v>
      </c>
    </row>
    <row r="2441" spans="1:19" x14ac:dyDescent="0.35">
      <c r="A2441" t="s">
        <v>1175</v>
      </c>
      <c r="B2441">
        <v>20</v>
      </c>
      <c r="C2441" t="str">
        <f t="shared" si="152"/>
        <v>18-25</v>
      </c>
      <c r="D2441" t="s">
        <v>21</v>
      </c>
      <c r="E2441" t="s">
        <v>28</v>
      </c>
      <c r="F2441">
        <v>63.31</v>
      </c>
      <c r="G2441">
        <v>11</v>
      </c>
      <c r="H2441">
        <f>Table1[[#This Row],[total_orders]]*Table1[[#This Row],[avg_order_value]]</f>
        <v>696.41000000000008</v>
      </c>
      <c r="I2441">
        <v>110</v>
      </c>
      <c r="J2441">
        <v>0</v>
      </c>
      <c r="K2441" t="s">
        <v>19</v>
      </c>
      <c r="L2441">
        <v>94.7</v>
      </c>
      <c r="M2441" t="str">
        <f t="shared" si="153"/>
        <v>High</v>
      </c>
      <c r="N2441" s="1">
        <v>45429</v>
      </c>
      <c r="O2441" s="1" t="str">
        <f>IF(YEAR(Table1[[#This Row],[customer_since]])&gt;=2023, "New",IF(YEAR(Table1[[#This Row],[customer_since]])&gt;=2021, "Medium", "Long term"))</f>
        <v>New</v>
      </c>
      <c r="P2441">
        <v>95</v>
      </c>
      <c r="Q2441" t="str">
        <f t="shared" si="154"/>
        <v>High</v>
      </c>
      <c r="R2441">
        <v>0.41</v>
      </c>
      <c r="S2441" t="str">
        <f t="shared" si="155"/>
        <v>Medium</v>
      </c>
    </row>
    <row r="2442" spans="1:19" x14ac:dyDescent="0.35">
      <c r="A2442" t="s">
        <v>210</v>
      </c>
      <c r="B2442">
        <v>22</v>
      </c>
      <c r="C2442" t="str">
        <f t="shared" si="152"/>
        <v>18-25</v>
      </c>
      <c r="D2442" t="s">
        <v>14</v>
      </c>
      <c r="E2442" t="s">
        <v>37</v>
      </c>
      <c r="F2442">
        <v>31.65</v>
      </c>
      <c r="G2442">
        <v>5</v>
      </c>
      <c r="H2442">
        <f>Table1[[#This Row],[total_orders]]*Table1[[#This Row],[avg_order_value]]</f>
        <v>158.25</v>
      </c>
      <c r="I2442">
        <v>283</v>
      </c>
      <c r="J2442">
        <v>0</v>
      </c>
      <c r="K2442" t="s">
        <v>40</v>
      </c>
      <c r="L2442">
        <v>89.5</v>
      </c>
      <c r="M2442" t="str">
        <f t="shared" si="153"/>
        <v>High</v>
      </c>
      <c r="N2442" s="1">
        <v>45758</v>
      </c>
      <c r="O2442" s="1" t="str">
        <f>IF(YEAR(Table1[[#This Row],[customer_since]])&gt;=2023, "New",IF(YEAR(Table1[[#This Row],[customer_since]])&gt;=2021, "Medium", "Long term"))</f>
        <v>New</v>
      </c>
      <c r="P2442">
        <v>47</v>
      </c>
      <c r="Q2442" t="str">
        <f t="shared" si="154"/>
        <v>Medium</v>
      </c>
      <c r="R2442">
        <v>7.0000000000000007E-2</v>
      </c>
      <c r="S2442" t="str">
        <f t="shared" si="155"/>
        <v>Low</v>
      </c>
    </row>
    <row r="2443" spans="1:19" x14ac:dyDescent="0.35">
      <c r="A2443" t="s">
        <v>2945</v>
      </c>
      <c r="B2443">
        <v>53</v>
      </c>
      <c r="C2443" t="str">
        <f t="shared" si="152"/>
        <v>46-55</v>
      </c>
      <c r="D2443" t="s">
        <v>21</v>
      </c>
      <c r="E2443" t="s">
        <v>22</v>
      </c>
      <c r="F2443">
        <v>151.21</v>
      </c>
      <c r="G2443">
        <v>9</v>
      </c>
      <c r="H2443">
        <f>Table1[[#This Row],[total_orders]]*Table1[[#This Row],[avg_order_value]]</f>
        <v>1360.89</v>
      </c>
      <c r="I2443">
        <v>114</v>
      </c>
      <c r="J2443">
        <v>0</v>
      </c>
      <c r="K2443" t="s">
        <v>16</v>
      </c>
      <c r="L2443">
        <v>29.6</v>
      </c>
      <c r="M2443" t="str">
        <f t="shared" si="153"/>
        <v>Medium</v>
      </c>
      <c r="N2443" s="1">
        <v>44303</v>
      </c>
      <c r="O2443" s="1" t="str">
        <f>IF(YEAR(Table1[[#This Row],[customer_since]])&gt;=2023, "New",IF(YEAR(Table1[[#This Row],[customer_since]])&gt;=2021, "Medium", "Long term"))</f>
        <v>Medium</v>
      </c>
      <c r="P2443">
        <v>30</v>
      </c>
      <c r="Q2443" t="str">
        <f t="shared" si="154"/>
        <v>Low</v>
      </c>
      <c r="R2443">
        <v>7.0000000000000007E-2</v>
      </c>
      <c r="S2443" t="str">
        <f t="shared" si="155"/>
        <v>Low</v>
      </c>
    </row>
    <row r="2444" spans="1:19" x14ac:dyDescent="0.35">
      <c r="A2444" t="s">
        <v>2814</v>
      </c>
      <c r="B2444">
        <v>66</v>
      </c>
      <c r="C2444" t="str">
        <f t="shared" si="152"/>
        <v>66-69</v>
      </c>
      <c r="D2444" t="s">
        <v>14</v>
      </c>
      <c r="E2444" t="s">
        <v>37</v>
      </c>
      <c r="F2444">
        <v>106.73</v>
      </c>
      <c r="G2444">
        <v>13</v>
      </c>
      <c r="H2444">
        <f>Table1[[#This Row],[total_orders]]*Table1[[#This Row],[avg_order_value]]</f>
        <v>1387.49</v>
      </c>
      <c r="I2444">
        <v>127</v>
      </c>
      <c r="J2444">
        <v>0</v>
      </c>
      <c r="K2444" t="s">
        <v>40</v>
      </c>
      <c r="L2444">
        <v>61.9</v>
      </c>
      <c r="M2444" t="str">
        <f t="shared" si="153"/>
        <v>High</v>
      </c>
      <c r="N2444" s="1">
        <v>45480</v>
      </c>
      <c r="O2444" s="1" t="str">
        <f>IF(YEAR(Table1[[#This Row],[customer_since]])&gt;=2023, "New",IF(YEAR(Table1[[#This Row],[customer_since]])&gt;=2021, "Medium", "Long term"))</f>
        <v>New</v>
      </c>
      <c r="P2444">
        <v>10</v>
      </c>
      <c r="Q2444" t="str">
        <f t="shared" si="154"/>
        <v>Low</v>
      </c>
      <c r="R2444">
        <v>0.31</v>
      </c>
      <c r="S2444" t="str">
        <f t="shared" si="155"/>
        <v>Medium</v>
      </c>
    </row>
    <row r="2445" spans="1:19" x14ac:dyDescent="0.35">
      <c r="A2445" t="s">
        <v>1562</v>
      </c>
      <c r="B2445">
        <v>51</v>
      </c>
      <c r="C2445" t="str">
        <f t="shared" si="152"/>
        <v>46-55</v>
      </c>
      <c r="D2445" t="s">
        <v>21</v>
      </c>
      <c r="E2445" t="s">
        <v>37</v>
      </c>
      <c r="F2445">
        <v>151.72</v>
      </c>
      <c r="G2445">
        <v>14</v>
      </c>
      <c r="H2445">
        <f>Table1[[#This Row],[total_orders]]*Table1[[#This Row],[avg_order_value]]</f>
        <v>2124.08</v>
      </c>
      <c r="I2445">
        <v>187</v>
      </c>
      <c r="J2445">
        <v>0</v>
      </c>
      <c r="K2445" t="s">
        <v>16</v>
      </c>
      <c r="L2445">
        <v>13.9</v>
      </c>
      <c r="M2445" t="str">
        <f t="shared" si="153"/>
        <v>Low</v>
      </c>
      <c r="N2445" s="1">
        <v>44705</v>
      </c>
      <c r="O2445" s="1" t="str">
        <f>IF(YEAR(Table1[[#This Row],[customer_since]])&gt;=2023, "New",IF(YEAR(Table1[[#This Row],[customer_since]])&gt;=2021, "Medium", "Long term"))</f>
        <v>Medium</v>
      </c>
      <c r="P2445">
        <v>34</v>
      </c>
      <c r="Q2445" t="str">
        <f t="shared" si="154"/>
        <v>Medium</v>
      </c>
      <c r="R2445">
        <v>0.34</v>
      </c>
      <c r="S2445" t="str">
        <f t="shared" si="155"/>
        <v>Medium</v>
      </c>
    </row>
    <row r="2446" spans="1:19" x14ac:dyDescent="0.35">
      <c r="A2446" t="s">
        <v>1562</v>
      </c>
      <c r="B2446">
        <v>31</v>
      </c>
      <c r="C2446" t="str">
        <f t="shared" si="152"/>
        <v>26-35</v>
      </c>
      <c r="D2446" t="s">
        <v>14</v>
      </c>
      <c r="E2446" t="s">
        <v>52</v>
      </c>
      <c r="F2446">
        <v>56.06</v>
      </c>
      <c r="G2446">
        <v>14</v>
      </c>
      <c r="H2446">
        <f>Table1[[#This Row],[total_orders]]*Table1[[#This Row],[avg_order_value]]</f>
        <v>784.84</v>
      </c>
      <c r="I2446">
        <v>151</v>
      </c>
      <c r="J2446">
        <v>0</v>
      </c>
      <c r="K2446" t="s">
        <v>16</v>
      </c>
      <c r="L2446">
        <v>82.9</v>
      </c>
      <c r="M2446" t="str">
        <f t="shared" si="153"/>
        <v>High</v>
      </c>
      <c r="N2446" s="1">
        <v>44457</v>
      </c>
      <c r="O2446" s="1" t="str">
        <f>IF(YEAR(Table1[[#This Row],[customer_since]])&gt;=2023, "New",IF(YEAR(Table1[[#This Row],[customer_since]])&gt;=2021, "Medium", "Long term"))</f>
        <v>Medium</v>
      </c>
      <c r="P2446">
        <v>93</v>
      </c>
      <c r="Q2446" t="str">
        <f t="shared" si="154"/>
        <v>High</v>
      </c>
      <c r="R2446">
        <v>0.05</v>
      </c>
      <c r="S2446" t="str">
        <f t="shared" si="155"/>
        <v>Low</v>
      </c>
    </row>
    <row r="2447" spans="1:19" x14ac:dyDescent="0.35">
      <c r="A2447" t="s">
        <v>2542</v>
      </c>
      <c r="B2447">
        <v>35</v>
      </c>
      <c r="C2447" t="str">
        <f t="shared" si="152"/>
        <v>26-35</v>
      </c>
      <c r="D2447" t="s">
        <v>14</v>
      </c>
      <c r="E2447" t="s">
        <v>52</v>
      </c>
      <c r="F2447">
        <v>53.31</v>
      </c>
      <c r="G2447">
        <v>13</v>
      </c>
      <c r="H2447">
        <f>Table1[[#This Row],[total_orders]]*Table1[[#This Row],[avg_order_value]]</f>
        <v>693.03</v>
      </c>
      <c r="I2447">
        <v>288</v>
      </c>
      <c r="J2447">
        <v>0</v>
      </c>
      <c r="K2447" t="s">
        <v>16</v>
      </c>
      <c r="L2447">
        <v>14.8</v>
      </c>
      <c r="M2447" t="str">
        <f t="shared" si="153"/>
        <v>Low</v>
      </c>
      <c r="N2447" s="1">
        <v>45132</v>
      </c>
      <c r="O2447" s="1" t="str">
        <f>IF(YEAR(Table1[[#This Row],[customer_since]])&gt;=2023, "New",IF(YEAR(Table1[[#This Row],[customer_since]])&gt;=2021, "Medium", "Long term"))</f>
        <v>New</v>
      </c>
      <c r="P2447">
        <v>90</v>
      </c>
      <c r="Q2447" t="str">
        <f t="shared" si="154"/>
        <v>High</v>
      </c>
      <c r="R2447">
        <v>0.28000000000000003</v>
      </c>
      <c r="S2447" t="str">
        <f t="shared" si="155"/>
        <v>Medium</v>
      </c>
    </row>
    <row r="2448" spans="1:19" x14ac:dyDescent="0.35">
      <c r="A2448" t="s">
        <v>3193</v>
      </c>
      <c r="B2448">
        <v>74</v>
      </c>
      <c r="C2448" t="str">
        <f t="shared" si="152"/>
        <v>66-69</v>
      </c>
      <c r="D2448" t="s">
        <v>25</v>
      </c>
      <c r="E2448" t="s">
        <v>15</v>
      </c>
      <c r="F2448">
        <v>72.900000000000006</v>
      </c>
      <c r="G2448">
        <v>8</v>
      </c>
      <c r="H2448">
        <f>Table1[[#This Row],[total_orders]]*Table1[[#This Row],[avg_order_value]]</f>
        <v>583.20000000000005</v>
      </c>
      <c r="I2448">
        <v>246</v>
      </c>
      <c r="J2448">
        <v>0</v>
      </c>
      <c r="K2448" t="s">
        <v>40</v>
      </c>
      <c r="L2448">
        <v>94.4</v>
      </c>
      <c r="M2448" t="str">
        <f t="shared" si="153"/>
        <v>High</v>
      </c>
      <c r="N2448" s="1">
        <v>45760</v>
      </c>
      <c r="O2448" s="1" t="str">
        <f>IF(YEAR(Table1[[#This Row],[customer_since]])&gt;=2023, "New",IF(YEAR(Table1[[#This Row],[customer_since]])&gt;=2021, "Medium", "Long term"))</f>
        <v>New</v>
      </c>
      <c r="P2448">
        <v>55</v>
      </c>
      <c r="Q2448" t="str">
        <f t="shared" si="154"/>
        <v>Medium</v>
      </c>
      <c r="R2448">
        <v>0.1</v>
      </c>
      <c r="S2448" t="str">
        <f t="shared" si="155"/>
        <v>Low</v>
      </c>
    </row>
    <row r="2449" spans="1:19" x14ac:dyDescent="0.35">
      <c r="A2449" t="s">
        <v>1678</v>
      </c>
      <c r="B2449">
        <v>23</v>
      </c>
      <c r="C2449" t="str">
        <f t="shared" si="152"/>
        <v>18-25</v>
      </c>
      <c r="D2449" t="s">
        <v>14</v>
      </c>
      <c r="E2449" t="s">
        <v>28</v>
      </c>
      <c r="F2449">
        <v>114.44</v>
      </c>
      <c r="G2449">
        <v>10</v>
      </c>
      <c r="H2449">
        <f>Table1[[#This Row],[total_orders]]*Table1[[#This Row],[avg_order_value]]</f>
        <v>1144.4000000000001</v>
      </c>
      <c r="I2449">
        <v>201</v>
      </c>
      <c r="J2449">
        <v>0</v>
      </c>
      <c r="K2449" t="s">
        <v>40</v>
      </c>
      <c r="L2449">
        <v>0</v>
      </c>
      <c r="M2449" t="str">
        <f t="shared" si="153"/>
        <v>Low</v>
      </c>
      <c r="N2449" s="1">
        <v>44125</v>
      </c>
      <c r="O2449" s="1" t="str">
        <f>IF(YEAR(Table1[[#This Row],[customer_since]])&gt;=2023, "New",IF(YEAR(Table1[[#This Row],[customer_since]])&gt;=2021, "Medium", "Long term"))</f>
        <v>Long term</v>
      </c>
      <c r="P2449">
        <v>78</v>
      </c>
      <c r="Q2449" t="str">
        <f t="shared" si="154"/>
        <v>High</v>
      </c>
      <c r="R2449">
        <v>0.17</v>
      </c>
      <c r="S2449" t="str">
        <f t="shared" si="155"/>
        <v>Low</v>
      </c>
    </row>
    <row r="2450" spans="1:19" x14ac:dyDescent="0.35">
      <c r="A2450" t="s">
        <v>2748</v>
      </c>
      <c r="B2450">
        <v>57</v>
      </c>
      <c r="C2450" t="str">
        <f t="shared" si="152"/>
        <v>55-65</v>
      </c>
      <c r="D2450" t="s">
        <v>14</v>
      </c>
      <c r="E2450" t="s">
        <v>18</v>
      </c>
      <c r="F2450">
        <v>204.46</v>
      </c>
      <c r="G2450">
        <v>5</v>
      </c>
      <c r="H2450">
        <f>Table1[[#This Row],[total_orders]]*Table1[[#This Row],[avg_order_value]]</f>
        <v>1022.3000000000001</v>
      </c>
      <c r="I2450">
        <v>107</v>
      </c>
      <c r="J2450">
        <v>0</v>
      </c>
      <c r="K2450" t="s">
        <v>19</v>
      </c>
      <c r="L2450">
        <v>23.3</v>
      </c>
      <c r="M2450" t="str">
        <f t="shared" si="153"/>
        <v>Medium</v>
      </c>
      <c r="N2450" s="1">
        <v>44071</v>
      </c>
      <c r="O2450" s="1" t="str">
        <f>IF(YEAR(Table1[[#This Row],[customer_since]])&gt;=2023, "New",IF(YEAR(Table1[[#This Row],[customer_since]])&gt;=2021, "Medium", "Long term"))</f>
        <v>Long term</v>
      </c>
      <c r="P2450">
        <v>27</v>
      </c>
      <c r="Q2450" t="str">
        <f t="shared" si="154"/>
        <v>Low</v>
      </c>
      <c r="R2450">
        <v>0.56000000000000005</v>
      </c>
      <c r="S2450" t="str">
        <f t="shared" si="155"/>
        <v>High</v>
      </c>
    </row>
    <row r="2451" spans="1:19" x14ac:dyDescent="0.35">
      <c r="A2451" t="s">
        <v>177</v>
      </c>
      <c r="B2451">
        <v>46</v>
      </c>
      <c r="C2451" t="str">
        <f t="shared" si="152"/>
        <v>46-55</v>
      </c>
      <c r="D2451" t="s">
        <v>25</v>
      </c>
      <c r="E2451" t="s">
        <v>52</v>
      </c>
      <c r="F2451">
        <v>148.06</v>
      </c>
      <c r="G2451">
        <v>8</v>
      </c>
      <c r="H2451">
        <f>Table1[[#This Row],[total_orders]]*Table1[[#This Row],[avg_order_value]]</f>
        <v>1184.48</v>
      </c>
      <c r="I2451">
        <v>198</v>
      </c>
      <c r="J2451">
        <v>0</v>
      </c>
      <c r="K2451" t="s">
        <v>19</v>
      </c>
      <c r="L2451">
        <v>99.4</v>
      </c>
      <c r="M2451" t="str">
        <f t="shared" si="153"/>
        <v>High</v>
      </c>
      <c r="N2451" s="1">
        <v>44650</v>
      </c>
      <c r="O2451" s="1" t="str">
        <f>IF(YEAR(Table1[[#This Row],[customer_since]])&gt;=2023, "New",IF(YEAR(Table1[[#This Row],[customer_since]])&gt;=2021, "Medium", "Long term"))</f>
        <v>Medium</v>
      </c>
      <c r="P2451">
        <v>52</v>
      </c>
      <c r="Q2451" t="str">
        <f t="shared" si="154"/>
        <v>Medium</v>
      </c>
      <c r="R2451">
        <v>0.17</v>
      </c>
      <c r="S2451" t="str">
        <f t="shared" si="155"/>
        <v>Low</v>
      </c>
    </row>
    <row r="2452" spans="1:19" x14ac:dyDescent="0.35">
      <c r="A2452" t="s">
        <v>958</v>
      </c>
      <c r="B2452">
        <v>38</v>
      </c>
      <c r="C2452" t="str">
        <f t="shared" si="152"/>
        <v>36-45</v>
      </c>
      <c r="D2452" t="s">
        <v>25</v>
      </c>
      <c r="E2452" t="s">
        <v>22</v>
      </c>
      <c r="F2452">
        <v>59.36</v>
      </c>
      <c r="G2452">
        <v>9</v>
      </c>
      <c r="H2452">
        <f>Table1[[#This Row],[total_orders]]*Table1[[#This Row],[avg_order_value]]</f>
        <v>534.24</v>
      </c>
      <c r="I2452">
        <v>99</v>
      </c>
      <c r="J2452">
        <v>0</v>
      </c>
      <c r="K2452" t="s">
        <v>29</v>
      </c>
      <c r="L2452">
        <v>21.5</v>
      </c>
      <c r="M2452" t="str">
        <f t="shared" si="153"/>
        <v>Medium</v>
      </c>
      <c r="N2452" s="1">
        <v>45017</v>
      </c>
      <c r="O2452" s="1" t="str">
        <f>IF(YEAR(Table1[[#This Row],[customer_since]])&gt;=2023, "New",IF(YEAR(Table1[[#This Row],[customer_since]])&gt;=2021, "Medium", "Long term"))</f>
        <v>New</v>
      </c>
      <c r="P2452">
        <v>50</v>
      </c>
      <c r="Q2452" t="str">
        <f t="shared" si="154"/>
        <v>Medium</v>
      </c>
      <c r="R2452">
        <v>0.32</v>
      </c>
      <c r="S2452" t="str">
        <f t="shared" si="155"/>
        <v>Medium</v>
      </c>
    </row>
    <row r="2453" spans="1:19" x14ac:dyDescent="0.35">
      <c r="A2453" t="s">
        <v>958</v>
      </c>
      <c r="B2453">
        <v>53</v>
      </c>
      <c r="C2453" t="str">
        <f t="shared" si="152"/>
        <v>46-55</v>
      </c>
      <c r="D2453" t="s">
        <v>14</v>
      </c>
      <c r="E2453" t="s">
        <v>35</v>
      </c>
      <c r="F2453">
        <v>107.88</v>
      </c>
      <c r="G2453">
        <v>12</v>
      </c>
      <c r="H2453">
        <f>Table1[[#This Row],[total_orders]]*Table1[[#This Row],[avg_order_value]]</f>
        <v>1294.56</v>
      </c>
      <c r="I2453">
        <v>2</v>
      </c>
      <c r="J2453">
        <v>0</v>
      </c>
      <c r="K2453" t="s">
        <v>19</v>
      </c>
      <c r="L2453">
        <v>16.3</v>
      </c>
      <c r="M2453" t="str">
        <f t="shared" si="153"/>
        <v>Low</v>
      </c>
      <c r="N2453" s="1">
        <v>44988</v>
      </c>
      <c r="O2453" s="1" t="str">
        <f>IF(YEAR(Table1[[#This Row],[customer_since]])&gt;=2023, "New",IF(YEAR(Table1[[#This Row],[customer_since]])&gt;=2021, "Medium", "Long term"))</f>
        <v>New</v>
      </c>
      <c r="P2453">
        <v>3</v>
      </c>
      <c r="Q2453" t="str">
        <f t="shared" si="154"/>
        <v>Low</v>
      </c>
      <c r="R2453">
        <v>0.37</v>
      </c>
      <c r="S2453" t="str">
        <f t="shared" si="155"/>
        <v>Medium</v>
      </c>
    </row>
    <row r="2454" spans="1:19" x14ac:dyDescent="0.35">
      <c r="A2454" t="s">
        <v>2489</v>
      </c>
      <c r="B2454">
        <v>75</v>
      </c>
      <c r="C2454" t="str">
        <f t="shared" si="152"/>
        <v>66-69</v>
      </c>
      <c r="D2454" t="s">
        <v>14</v>
      </c>
      <c r="E2454" t="s">
        <v>35</v>
      </c>
      <c r="F2454">
        <v>140.56</v>
      </c>
      <c r="G2454">
        <v>12</v>
      </c>
      <c r="H2454">
        <f>Table1[[#This Row],[total_orders]]*Table1[[#This Row],[avg_order_value]]</f>
        <v>1686.72</v>
      </c>
      <c r="I2454">
        <v>329</v>
      </c>
      <c r="J2454">
        <v>0</v>
      </c>
      <c r="K2454" t="s">
        <v>23</v>
      </c>
      <c r="L2454">
        <v>7.7</v>
      </c>
      <c r="M2454" t="str">
        <f t="shared" si="153"/>
        <v>Low</v>
      </c>
      <c r="N2454" s="1">
        <v>44430</v>
      </c>
      <c r="O2454" s="1" t="str">
        <f>IF(YEAR(Table1[[#This Row],[customer_since]])&gt;=2023, "New",IF(YEAR(Table1[[#This Row],[customer_since]])&gt;=2021, "Medium", "Long term"))</f>
        <v>Medium</v>
      </c>
      <c r="P2454">
        <v>93</v>
      </c>
      <c r="Q2454" t="str">
        <f t="shared" si="154"/>
        <v>High</v>
      </c>
      <c r="R2454">
        <v>0.19</v>
      </c>
      <c r="S2454" t="str">
        <f t="shared" si="155"/>
        <v>Low</v>
      </c>
    </row>
    <row r="2455" spans="1:19" x14ac:dyDescent="0.35">
      <c r="A2455" t="s">
        <v>1007</v>
      </c>
      <c r="B2455">
        <v>78</v>
      </c>
      <c r="C2455" t="str">
        <f t="shared" si="152"/>
        <v>66-69</v>
      </c>
      <c r="D2455" t="s">
        <v>21</v>
      </c>
      <c r="E2455" t="s">
        <v>44</v>
      </c>
      <c r="F2455">
        <v>138.07</v>
      </c>
      <c r="G2455">
        <v>6</v>
      </c>
      <c r="H2455">
        <f>Table1[[#This Row],[total_orders]]*Table1[[#This Row],[avg_order_value]]</f>
        <v>828.42</v>
      </c>
      <c r="I2455">
        <v>47</v>
      </c>
      <c r="J2455">
        <v>0</v>
      </c>
      <c r="K2455" t="s">
        <v>19</v>
      </c>
      <c r="L2455">
        <v>35.299999999999997</v>
      </c>
      <c r="M2455" t="str">
        <f t="shared" si="153"/>
        <v>Medium</v>
      </c>
      <c r="N2455" s="1">
        <v>44529</v>
      </c>
      <c r="O2455" s="1" t="str">
        <f>IF(YEAR(Table1[[#This Row],[customer_since]])&gt;=2023, "New",IF(YEAR(Table1[[#This Row],[customer_since]])&gt;=2021, "Medium", "Long term"))</f>
        <v>Medium</v>
      </c>
      <c r="P2455">
        <v>41</v>
      </c>
      <c r="Q2455" t="str">
        <f t="shared" si="154"/>
        <v>Medium</v>
      </c>
      <c r="R2455">
        <v>0.26</v>
      </c>
      <c r="S2455" t="str">
        <f t="shared" si="155"/>
        <v>Medium</v>
      </c>
    </row>
    <row r="2456" spans="1:19" x14ac:dyDescent="0.35">
      <c r="A2456" t="s">
        <v>32</v>
      </c>
      <c r="B2456">
        <v>77</v>
      </c>
      <c r="C2456" t="str">
        <f t="shared" si="152"/>
        <v>66-69</v>
      </c>
      <c r="D2456" t="s">
        <v>14</v>
      </c>
      <c r="E2456" t="s">
        <v>15</v>
      </c>
      <c r="F2456">
        <v>171.25</v>
      </c>
      <c r="G2456">
        <v>9</v>
      </c>
      <c r="H2456">
        <f>Table1[[#This Row],[total_orders]]*Table1[[#This Row],[avg_order_value]]</f>
        <v>1541.25</v>
      </c>
      <c r="I2456">
        <v>20</v>
      </c>
      <c r="J2456">
        <v>0</v>
      </c>
      <c r="K2456" t="s">
        <v>19</v>
      </c>
      <c r="L2456">
        <v>15.1</v>
      </c>
      <c r="M2456" t="str">
        <f t="shared" si="153"/>
        <v>Low</v>
      </c>
      <c r="N2456" s="1">
        <v>44236</v>
      </c>
      <c r="O2456" s="1" t="str">
        <f>IF(YEAR(Table1[[#This Row],[customer_since]])&gt;=2023, "New",IF(YEAR(Table1[[#This Row],[customer_since]])&gt;=2021, "Medium", "Long term"))</f>
        <v>Medium</v>
      </c>
      <c r="P2456">
        <v>29</v>
      </c>
      <c r="Q2456" t="str">
        <f t="shared" si="154"/>
        <v>Low</v>
      </c>
      <c r="R2456">
        <v>0.24</v>
      </c>
      <c r="S2456" t="str">
        <f t="shared" si="155"/>
        <v>Medium</v>
      </c>
    </row>
    <row r="2457" spans="1:19" x14ac:dyDescent="0.35">
      <c r="A2457" t="s">
        <v>32</v>
      </c>
      <c r="B2457">
        <v>54</v>
      </c>
      <c r="C2457" t="str">
        <f t="shared" si="152"/>
        <v>46-55</v>
      </c>
      <c r="D2457" t="s">
        <v>21</v>
      </c>
      <c r="E2457" t="s">
        <v>50</v>
      </c>
      <c r="F2457">
        <v>27.66</v>
      </c>
      <c r="G2457">
        <v>11</v>
      </c>
      <c r="H2457">
        <f>Table1[[#This Row],[total_orders]]*Table1[[#This Row],[avg_order_value]]</f>
        <v>304.26</v>
      </c>
      <c r="I2457">
        <v>202</v>
      </c>
      <c r="J2457">
        <v>0</v>
      </c>
      <c r="K2457" t="s">
        <v>29</v>
      </c>
      <c r="L2457">
        <v>10</v>
      </c>
      <c r="M2457" t="str">
        <f t="shared" si="153"/>
        <v>Low</v>
      </c>
      <c r="N2457" s="1">
        <v>45116</v>
      </c>
      <c r="O2457" s="1" t="str">
        <f>IF(YEAR(Table1[[#This Row],[customer_since]])&gt;=2023, "New",IF(YEAR(Table1[[#This Row],[customer_since]])&gt;=2021, "Medium", "Long term"))</f>
        <v>New</v>
      </c>
      <c r="P2457">
        <v>83</v>
      </c>
      <c r="Q2457" t="str">
        <f t="shared" si="154"/>
        <v>High</v>
      </c>
      <c r="R2457">
        <v>0.51</v>
      </c>
      <c r="S2457" t="str">
        <f t="shared" si="155"/>
        <v>High</v>
      </c>
    </row>
    <row r="2458" spans="1:19" x14ac:dyDescent="0.35">
      <c r="A2458" t="s">
        <v>32</v>
      </c>
      <c r="B2458">
        <v>47</v>
      </c>
      <c r="C2458" t="str">
        <f t="shared" si="152"/>
        <v>46-55</v>
      </c>
      <c r="D2458" t="s">
        <v>21</v>
      </c>
      <c r="E2458" t="s">
        <v>22</v>
      </c>
      <c r="G2458">
        <v>11</v>
      </c>
      <c r="H2458">
        <f>Table1[[#This Row],[total_orders]]*Table1[[#This Row],[avg_order_value]]</f>
        <v>0</v>
      </c>
      <c r="I2458">
        <v>260</v>
      </c>
      <c r="J2458">
        <v>0</v>
      </c>
      <c r="K2458" t="s">
        <v>40</v>
      </c>
      <c r="L2458">
        <v>0</v>
      </c>
      <c r="M2458" t="str">
        <f t="shared" si="153"/>
        <v>Low</v>
      </c>
      <c r="N2458" s="1">
        <v>45594</v>
      </c>
      <c r="O2458" s="1" t="str">
        <f>IF(YEAR(Table1[[#This Row],[customer_since]])&gt;=2023, "New",IF(YEAR(Table1[[#This Row],[customer_since]])&gt;=2021, "Medium", "Long term"))</f>
        <v>New</v>
      </c>
      <c r="P2458">
        <v>4</v>
      </c>
      <c r="Q2458" t="str">
        <f t="shared" si="154"/>
        <v>Low</v>
      </c>
      <c r="R2458">
        <v>0.15</v>
      </c>
      <c r="S2458" t="str">
        <f t="shared" si="155"/>
        <v>Low</v>
      </c>
    </row>
    <row r="2459" spans="1:19" x14ac:dyDescent="0.35">
      <c r="A2459" t="s">
        <v>3537</v>
      </c>
      <c r="B2459">
        <v>46</v>
      </c>
      <c r="C2459" t="str">
        <f t="shared" si="152"/>
        <v>46-55</v>
      </c>
      <c r="D2459" t="s">
        <v>14</v>
      </c>
      <c r="E2459" t="s">
        <v>44</v>
      </c>
      <c r="F2459">
        <v>36.67</v>
      </c>
      <c r="G2459">
        <v>8</v>
      </c>
      <c r="H2459">
        <f>Table1[[#This Row],[total_orders]]*Table1[[#This Row],[avg_order_value]]</f>
        <v>293.36</v>
      </c>
      <c r="I2459">
        <v>235</v>
      </c>
      <c r="J2459">
        <v>0</v>
      </c>
      <c r="K2459" t="s">
        <v>19</v>
      </c>
      <c r="L2459">
        <v>8.1999999999999993</v>
      </c>
      <c r="M2459" t="str">
        <f t="shared" si="153"/>
        <v>Low</v>
      </c>
      <c r="N2459" s="1">
        <v>45825</v>
      </c>
      <c r="O2459" s="1" t="str">
        <f>IF(YEAR(Table1[[#This Row],[customer_since]])&gt;=2023, "New",IF(YEAR(Table1[[#This Row],[customer_since]])&gt;=2021, "Medium", "Long term"))</f>
        <v>New</v>
      </c>
      <c r="P2459">
        <v>90</v>
      </c>
      <c r="Q2459" t="str">
        <f t="shared" si="154"/>
        <v>High</v>
      </c>
      <c r="R2459">
        <v>0.3</v>
      </c>
      <c r="S2459" t="str">
        <f t="shared" si="155"/>
        <v>Medium</v>
      </c>
    </row>
    <row r="2460" spans="1:19" x14ac:dyDescent="0.35">
      <c r="A2460" t="s">
        <v>1124</v>
      </c>
      <c r="B2460">
        <v>26</v>
      </c>
      <c r="C2460" t="str">
        <f t="shared" si="152"/>
        <v>26-35</v>
      </c>
      <c r="D2460" t="s">
        <v>21</v>
      </c>
      <c r="E2460" t="s">
        <v>35</v>
      </c>
      <c r="F2460">
        <v>185.57</v>
      </c>
      <c r="G2460">
        <v>7</v>
      </c>
      <c r="H2460">
        <f>Table1[[#This Row],[total_orders]]*Table1[[#This Row],[avg_order_value]]</f>
        <v>1298.99</v>
      </c>
      <c r="I2460">
        <v>246</v>
      </c>
      <c r="J2460">
        <v>0</v>
      </c>
      <c r="K2460" t="s">
        <v>16</v>
      </c>
      <c r="L2460">
        <v>41.3</v>
      </c>
      <c r="M2460" t="str">
        <f t="shared" si="153"/>
        <v>Medium</v>
      </c>
      <c r="N2460" s="1">
        <v>44378</v>
      </c>
      <c r="O2460" s="1" t="str">
        <f>IF(YEAR(Table1[[#This Row],[customer_since]])&gt;=2023, "New",IF(YEAR(Table1[[#This Row],[customer_since]])&gt;=2021, "Medium", "Long term"))</f>
        <v>Medium</v>
      </c>
      <c r="P2460">
        <v>26</v>
      </c>
      <c r="Q2460" t="str">
        <f t="shared" si="154"/>
        <v>Low</v>
      </c>
      <c r="R2460">
        <v>0.14000000000000001</v>
      </c>
      <c r="S2460" t="str">
        <f t="shared" si="155"/>
        <v>Low</v>
      </c>
    </row>
    <row r="2461" spans="1:19" x14ac:dyDescent="0.35">
      <c r="A2461" t="s">
        <v>1566</v>
      </c>
      <c r="B2461">
        <v>54</v>
      </c>
      <c r="C2461" t="str">
        <f t="shared" si="152"/>
        <v>46-55</v>
      </c>
      <c r="D2461" t="s">
        <v>14</v>
      </c>
      <c r="E2461" t="s">
        <v>28</v>
      </c>
      <c r="F2461">
        <v>109.57</v>
      </c>
      <c r="G2461">
        <v>10</v>
      </c>
      <c r="H2461">
        <f>Table1[[#This Row],[total_orders]]*Table1[[#This Row],[avg_order_value]]</f>
        <v>1095.6999999999998</v>
      </c>
      <c r="I2461">
        <v>310</v>
      </c>
      <c r="J2461">
        <v>0</v>
      </c>
      <c r="K2461" t="s">
        <v>19</v>
      </c>
      <c r="L2461">
        <v>52.5</v>
      </c>
      <c r="M2461" t="str">
        <f t="shared" si="153"/>
        <v>High</v>
      </c>
      <c r="N2461" s="1">
        <v>44820</v>
      </c>
      <c r="O2461" s="1" t="str">
        <f>IF(YEAR(Table1[[#This Row],[customer_since]])&gt;=2023, "New",IF(YEAR(Table1[[#This Row],[customer_since]])&gt;=2021, "Medium", "Long term"))</f>
        <v>Medium</v>
      </c>
      <c r="P2461">
        <v>79</v>
      </c>
      <c r="Q2461" t="str">
        <f t="shared" si="154"/>
        <v>High</v>
      </c>
      <c r="R2461">
        <v>0.01</v>
      </c>
      <c r="S2461" t="str">
        <f t="shared" si="155"/>
        <v>Low</v>
      </c>
    </row>
    <row r="2462" spans="1:19" x14ac:dyDescent="0.35">
      <c r="A2462" t="s">
        <v>1566</v>
      </c>
      <c r="B2462">
        <v>29</v>
      </c>
      <c r="C2462" t="str">
        <f t="shared" si="152"/>
        <v>26-35</v>
      </c>
      <c r="D2462" t="s">
        <v>21</v>
      </c>
      <c r="E2462" t="s">
        <v>37</v>
      </c>
      <c r="F2462">
        <v>154.1</v>
      </c>
      <c r="G2462">
        <v>10</v>
      </c>
      <c r="H2462">
        <f>Table1[[#This Row],[total_orders]]*Table1[[#This Row],[avg_order_value]]</f>
        <v>1541</v>
      </c>
      <c r="I2462">
        <v>260</v>
      </c>
      <c r="J2462">
        <v>0</v>
      </c>
      <c r="K2462" t="s">
        <v>29</v>
      </c>
      <c r="L2462">
        <v>60.6</v>
      </c>
      <c r="M2462" t="str">
        <f t="shared" si="153"/>
        <v>High</v>
      </c>
      <c r="N2462" s="1">
        <v>45007</v>
      </c>
      <c r="O2462" s="1" t="str">
        <f>IF(YEAR(Table1[[#This Row],[customer_since]])&gt;=2023, "New",IF(YEAR(Table1[[#This Row],[customer_since]])&gt;=2021, "Medium", "Long term"))</f>
        <v>New</v>
      </c>
      <c r="P2462">
        <v>29</v>
      </c>
      <c r="Q2462" t="str">
        <f t="shared" si="154"/>
        <v>Low</v>
      </c>
      <c r="R2462">
        <v>0.48</v>
      </c>
      <c r="S2462" t="str">
        <f t="shared" si="155"/>
        <v>Medium</v>
      </c>
    </row>
    <row r="2463" spans="1:19" x14ac:dyDescent="0.35">
      <c r="A2463" t="s">
        <v>721</v>
      </c>
      <c r="B2463">
        <v>72</v>
      </c>
      <c r="C2463" t="str">
        <f t="shared" si="152"/>
        <v>66-69</v>
      </c>
      <c r="D2463" t="s">
        <v>21</v>
      </c>
      <c r="E2463" t="s">
        <v>15</v>
      </c>
      <c r="F2463">
        <v>68.5</v>
      </c>
      <c r="G2463">
        <v>10</v>
      </c>
      <c r="H2463">
        <f>Table1[[#This Row],[total_orders]]*Table1[[#This Row],[avg_order_value]]</f>
        <v>685</v>
      </c>
      <c r="I2463">
        <v>252</v>
      </c>
      <c r="J2463">
        <v>0</v>
      </c>
      <c r="K2463" t="s">
        <v>16</v>
      </c>
      <c r="L2463">
        <v>77.900000000000006</v>
      </c>
      <c r="M2463" t="str">
        <f t="shared" si="153"/>
        <v>High</v>
      </c>
      <c r="N2463" s="1">
        <v>44885</v>
      </c>
      <c r="O2463" s="1" t="str">
        <f>IF(YEAR(Table1[[#This Row],[customer_since]])&gt;=2023, "New",IF(YEAR(Table1[[#This Row],[customer_since]])&gt;=2021, "Medium", "Long term"))</f>
        <v>Medium</v>
      </c>
      <c r="P2463">
        <v>45</v>
      </c>
      <c r="Q2463" t="str">
        <f t="shared" si="154"/>
        <v>Medium</v>
      </c>
      <c r="R2463">
        <v>0.28999999999999998</v>
      </c>
      <c r="S2463" t="str">
        <f t="shared" si="155"/>
        <v>Medium</v>
      </c>
    </row>
    <row r="2464" spans="1:19" x14ac:dyDescent="0.35">
      <c r="A2464" t="s">
        <v>267</v>
      </c>
      <c r="B2464">
        <v>35</v>
      </c>
      <c r="C2464" t="str">
        <f t="shared" si="152"/>
        <v>26-35</v>
      </c>
      <c r="D2464" t="s">
        <v>21</v>
      </c>
      <c r="E2464" t="s">
        <v>28</v>
      </c>
      <c r="F2464">
        <v>67.23</v>
      </c>
      <c r="G2464">
        <v>14</v>
      </c>
      <c r="H2464">
        <f>Table1[[#This Row],[total_orders]]*Table1[[#This Row],[avg_order_value]]</f>
        <v>941.22</v>
      </c>
      <c r="I2464">
        <v>316</v>
      </c>
      <c r="J2464">
        <v>0</v>
      </c>
      <c r="K2464" t="s">
        <v>23</v>
      </c>
      <c r="L2464">
        <v>29.7</v>
      </c>
      <c r="M2464" t="str">
        <f t="shared" si="153"/>
        <v>Medium</v>
      </c>
      <c r="N2464" s="1">
        <v>44424</v>
      </c>
      <c r="O2464" s="1" t="str">
        <f>IF(YEAR(Table1[[#This Row],[customer_since]])&gt;=2023, "New",IF(YEAR(Table1[[#This Row],[customer_since]])&gt;=2021, "Medium", "Long term"))</f>
        <v>Medium</v>
      </c>
      <c r="P2464">
        <v>8</v>
      </c>
      <c r="Q2464" t="str">
        <f t="shared" si="154"/>
        <v>Low</v>
      </c>
      <c r="R2464">
        <v>0.13</v>
      </c>
      <c r="S2464" t="str">
        <f t="shared" si="155"/>
        <v>Low</v>
      </c>
    </row>
    <row r="2465" spans="1:19" x14ac:dyDescent="0.35">
      <c r="A2465" t="s">
        <v>2960</v>
      </c>
      <c r="B2465">
        <v>69</v>
      </c>
      <c r="C2465" t="str">
        <f t="shared" si="152"/>
        <v>66-69</v>
      </c>
      <c r="D2465" t="s">
        <v>21</v>
      </c>
      <c r="E2465" t="s">
        <v>28</v>
      </c>
      <c r="F2465">
        <v>194.74</v>
      </c>
      <c r="G2465">
        <v>10</v>
      </c>
      <c r="H2465">
        <f>Table1[[#This Row],[total_orders]]*Table1[[#This Row],[avg_order_value]]</f>
        <v>1947.4</v>
      </c>
      <c r="I2465">
        <v>228</v>
      </c>
      <c r="J2465">
        <v>0</v>
      </c>
      <c r="K2465" t="s">
        <v>29</v>
      </c>
      <c r="L2465">
        <v>78.5</v>
      </c>
      <c r="M2465" t="str">
        <f t="shared" si="153"/>
        <v>High</v>
      </c>
      <c r="N2465" s="1">
        <v>44229</v>
      </c>
      <c r="O2465" s="1" t="str">
        <f>IF(YEAR(Table1[[#This Row],[customer_since]])&gt;=2023, "New",IF(YEAR(Table1[[#This Row],[customer_since]])&gt;=2021, "Medium", "Long term"))</f>
        <v>Medium</v>
      </c>
      <c r="P2465">
        <v>27</v>
      </c>
      <c r="Q2465" t="str">
        <f t="shared" si="154"/>
        <v>Low</v>
      </c>
      <c r="R2465">
        <v>0.35</v>
      </c>
      <c r="S2465" t="str">
        <f t="shared" si="155"/>
        <v>Medium</v>
      </c>
    </row>
    <row r="2466" spans="1:19" x14ac:dyDescent="0.35">
      <c r="A2466" t="s">
        <v>1168</v>
      </c>
      <c r="B2466">
        <v>57</v>
      </c>
      <c r="C2466" t="str">
        <f t="shared" si="152"/>
        <v>55-65</v>
      </c>
      <c r="D2466" t="s">
        <v>21</v>
      </c>
      <c r="E2466" t="s">
        <v>52</v>
      </c>
      <c r="F2466">
        <v>27.79</v>
      </c>
      <c r="G2466">
        <v>8</v>
      </c>
      <c r="H2466">
        <f>Table1[[#This Row],[total_orders]]*Table1[[#This Row],[avg_order_value]]</f>
        <v>222.32</v>
      </c>
      <c r="I2466">
        <v>132</v>
      </c>
      <c r="J2466">
        <v>0</v>
      </c>
      <c r="K2466" t="s">
        <v>19</v>
      </c>
      <c r="L2466">
        <v>29.1</v>
      </c>
      <c r="M2466" t="str">
        <f t="shared" si="153"/>
        <v>Medium</v>
      </c>
      <c r="N2466" s="1">
        <v>44259</v>
      </c>
      <c r="O2466" s="1" t="str">
        <f>IF(YEAR(Table1[[#This Row],[customer_since]])&gt;=2023, "New",IF(YEAR(Table1[[#This Row],[customer_since]])&gt;=2021, "Medium", "Long term"))</f>
        <v>Medium</v>
      </c>
      <c r="P2466">
        <v>71</v>
      </c>
      <c r="Q2466" t="str">
        <f t="shared" si="154"/>
        <v>High</v>
      </c>
      <c r="R2466">
        <v>0.09</v>
      </c>
      <c r="S2466" t="str">
        <f t="shared" si="155"/>
        <v>Low</v>
      </c>
    </row>
    <row r="2467" spans="1:19" x14ac:dyDescent="0.35">
      <c r="A2467" t="s">
        <v>1682</v>
      </c>
      <c r="B2467">
        <v>37</v>
      </c>
      <c r="C2467" t="str">
        <f t="shared" si="152"/>
        <v>36-45</v>
      </c>
      <c r="D2467" t="s">
        <v>14</v>
      </c>
      <c r="E2467" t="s">
        <v>18</v>
      </c>
      <c r="F2467">
        <v>102.21</v>
      </c>
      <c r="G2467">
        <v>13</v>
      </c>
      <c r="H2467">
        <f>Table1[[#This Row],[total_orders]]*Table1[[#This Row],[avg_order_value]]</f>
        <v>1328.73</v>
      </c>
      <c r="I2467">
        <v>21</v>
      </c>
      <c r="J2467">
        <v>0</v>
      </c>
      <c r="K2467" t="s">
        <v>23</v>
      </c>
      <c r="L2467">
        <v>20</v>
      </c>
      <c r="M2467" t="str">
        <f t="shared" si="153"/>
        <v>Low</v>
      </c>
      <c r="N2467" s="1">
        <v>44455</v>
      </c>
      <c r="O2467" s="1" t="str">
        <f>IF(YEAR(Table1[[#This Row],[customer_since]])&gt;=2023, "New",IF(YEAR(Table1[[#This Row],[customer_since]])&gt;=2021, "Medium", "Long term"))</f>
        <v>Medium</v>
      </c>
      <c r="P2467">
        <v>88</v>
      </c>
      <c r="Q2467" t="str">
        <f t="shared" si="154"/>
        <v>High</v>
      </c>
      <c r="R2467">
        <v>0.19</v>
      </c>
      <c r="S2467" t="str">
        <f t="shared" si="155"/>
        <v>Low</v>
      </c>
    </row>
    <row r="2468" spans="1:19" x14ac:dyDescent="0.35">
      <c r="A2468" t="s">
        <v>1522</v>
      </c>
      <c r="B2468">
        <v>40</v>
      </c>
      <c r="C2468" t="str">
        <f t="shared" si="152"/>
        <v>36-45</v>
      </c>
      <c r="D2468" t="s">
        <v>21</v>
      </c>
      <c r="E2468" t="s">
        <v>37</v>
      </c>
      <c r="F2468">
        <v>27.47</v>
      </c>
      <c r="G2468">
        <v>13</v>
      </c>
      <c r="H2468">
        <f>Table1[[#This Row],[total_orders]]*Table1[[#This Row],[avg_order_value]]</f>
        <v>357.11</v>
      </c>
      <c r="I2468">
        <v>225</v>
      </c>
      <c r="J2468">
        <v>0</v>
      </c>
      <c r="K2468" t="s">
        <v>29</v>
      </c>
      <c r="L2468">
        <v>89.2</v>
      </c>
      <c r="M2468" t="str">
        <f t="shared" si="153"/>
        <v>High</v>
      </c>
      <c r="N2468" s="1">
        <v>45103</v>
      </c>
      <c r="O2468" s="1" t="str">
        <f>IF(YEAR(Table1[[#This Row],[customer_since]])&gt;=2023, "New",IF(YEAR(Table1[[#This Row],[customer_since]])&gt;=2021, "Medium", "Long term"))</f>
        <v>New</v>
      </c>
      <c r="P2468">
        <v>45</v>
      </c>
      <c r="Q2468" t="str">
        <f t="shared" si="154"/>
        <v>Medium</v>
      </c>
      <c r="R2468">
        <v>0.41</v>
      </c>
      <c r="S2468" t="str">
        <f t="shared" si="155"/>
        <v>Medium</v>
      </c>
    </row>
    <row r="2469" spans="1:19" x14ac:dyDescent="0.35">
      <c r="A2469" t="s">
        <v>1522</v>
      </c>
      <c r="B2469">
        <v>19</v>
      </c>
      <c r="C2469" t="str">
        <f t="shared" si="152"/>
        <v>18-25</v>
      </c>
      <c r="D2469" t="s">
        <v>14</v>
      </c>
      <c r="E2469" t="s">
        <v>35</v>
      </c>
      <c r="F2469">
        <v>77.94</v>
      </c>
      <c r="G2469">
        <v>12</v>
      </c>
      <c r="H2469">
        <f>Table1[[#This Row],[total_orders]]*Table1[[#This Row],[avg_order_value]]</f>
        <v>935.28</v>
      </c>
      <c r="I2469">
        <v>160</v>
      </c>
      <c r="J2469">
        <v>0</v>
      </c>
      <c r="K2469" t="s">
        <v>23</v>
      </c>
      <c r="L2469">
        <v>1.4</v>
      </c>
      <c r="M2469" t="str">
        <f t="shared" si="153"/>
        <v>Low</v>
      </c>
      <c r="N2469" s="1">
        <v>45545</v>
      </c>
      <c r="O2469" s="1" t="str">
        <f>IF(YEAR(Table1[[#This Row],[customer_since]])&gt;=2023, "New",IF(YEAR(Table1[[#This Row],[customer_since]])&gt;=2021, "Medium", "Long term"))</f>
        <v>New</v>
      </c>
      <c r="P2469">
        <v>29</v>
      </c>
      <c r="Q2469" t="str">
        <f t="shared" si="154"/>
        <v>Low</v>
      </c>
      <c r="R2469">
        <v>0.32</v>
      </c>
      <c r="S2469" t="str">
        <f t="shared" si="155"/>
        <v>Medium</v>
      </c>
    </row>
    <row r="2470" spans="1:19" x14ac:dyDescent="0.35">
      <c r="A2470" t="s">
        <v>1658</v>
      </c>
      <c r="B2470">
        <v>25</v>
      </c>
      <c r="C2470" t="str">
        <f t="shared" si="152"/>
        <v>18-25</v>
      </c>
      <c r="D2470" t="s">
        <v>14</v>
      </c>
      <c r="E2470" t="s">
        <v>18</v>
      </c>
      <c r="F2470">
        <v>72.930000000000007</v>
      </c>
      <c r="G2470">
        <v>7</v>
      </c>
      <c r="H2470">
        <f>Table1[[#This Row],[total_orders]]*Table1[[#This Row],[avg_order_value]]</f>
        <v>510.51000000000005</v>
      </c>
      <c r="I2470">
        <v>185</v>
      </c>
      <c r="J2470">
        <v>0</v>
      </c>
      <c r="K2470" t="s">
        <v>29</v>
      </c>
      <c r="L2470">
        <v>0.3</v>
      </c>
      <c r="M2470" t="str">
        <f t="shared" si="153"/>
        <v>Low</v>
      </c>
      <c r="N2470" s="1">
        <v>45061</v>
      </c>
      <c r="O2470" s="1" t="str">
        <f>IF(YEAR(Table1[[#This Row],[customer_since]])&gt;=2023, "New",IF(YEAR(Table1[[#This Row],[customer_since]])&gt;=2021, "Medium", "Long term"))</f>
        <v>New</v>
      </c>
      <c r="P2470">
        <v>52</v>
      </c>
      <c r="Q2470" t="str">
        <f t="shared" si="154"/>
        <v>Medium</v>
      </c>
      <c r="R2470">
        <v>0.21</v>
      </c>
      <c r="S2470" t="str">
        <f t="shared" si="155"/>
        <v>Medium</v>
      </c>
    </row>
    <row r="2471" spans="1:19" x14ac:dyDescent="0.35">
      <c r="A2471" t="s">
        <v>1658</v>
      </c>
      <c r="B2471">
        <v>55</v>
      </c>
      <c r="C2471" t="str">
        <f t="shared" si="152"/>
        <v>46-55</v>
      </c>
      <c r="D2471" t="s">
        <v>21</v>
      </c>
      <c r="E2471" t="s">
        <v>44</v>
      </c>
      <c r="F2471">
        <v>57.67</v>
      </c>
      <c r="G2471">
        <v>9</v>
      </c>
      <c r="H2471">
        <f>Table1[[#This Row],[total_orders]]*Table1[[#This Row],[avg_order_value]]</f>
        <v>519.03</v>
      </c>
      <c r="I2471">
        <v>203</v>
      </c>
      <c r="J2471">
        <v>0</v>
      </c>
      <c r="K2471" t="s">
        <v>16</v>
      </c>
      <c r="L2471">
        <v>6.2</v>
      </c>
      <c r="M2471" t="str">
        <f t="shared" si="153"/>
        <v>Low</v>
      </c>
      <c r="N2471" s="1">
        <v>45102</v>
      </c>
      <c r="O2471" s="1" t="str">
        <f>IF(YEAR(Table1[[#This Row],[customer_since]])&gt;=2023, "New",IF(YEAR(Table1[[#This Row],[customer_since]])&gt;=2021, "Medium", "Long term"))</f>
        <v>New</v>
      </c>
      <c r="P2471">
        <v>80</v>
      </c>
      <c r="Q2471" t="str">
        <f t="shared" si="154"/>
        <v>High</v>
      </c>
      <c r="R2471">
        <v>0.15</v>
      </c>
      <c r="S2471" t="str">
        <f t="shared" si="155"/>
        <v>Low</v>
      </c>
    </row>
    <row r="2472" spans="1:19" x14ac:dyDescent="0.35">
      <c r="A2472" t="s">
        <v>2612</v>
      </c>
      <c r="B2472">
        <v>35</v>
      </c>
      <c r="C2472" t="str">
        <f t="shared" si="152"/>
        <v>26-35</v>
      </c>
      <c r="D2472" t="s">
        <v>14</v>
      </c>
      <c r="E2472" t="s">
        <v>22</v>
      </c>
      <c r="F2472">
        <v>51.15</v>
      </c>
      <c r="G2472">
        <v>11</v>
      </c>
      <c r="H2472">
        <f>Table1[[#This Row],[total_orders]]*Table1[[#This Row],[avg_order_value]]</f>
        <v>562.65</v>
      </c>
      <c r="I2472">
        <v>265</v>
      </c>
      <c r="J2472">
        <v>0</v>
      </c>
      <c r="K2472" t="s">
        <v>19</v>
      </c>
      <c r="L2472">
        <v>97.5</v>
      </c>
      <c r="M2472" t="str">
        <f t="shared" si="153"/>
        <v>High</v>
      </c>
      <c r="N2472" s="1">
        <v>45452</v>
      </c>
      <c r="O2472" s="1" t="str">
        <f>IF(YEAR(Table1[[#This Row],[customer_since]])&gt;=2023, "New",IF(YEAR(Table1[[#This Row],[customer_since]])&gt;=2021, "Medium", "Long term"))</f>
        <v>New</v>
      </c>
      <c r="P2472">
        <v>53</v>
      </c>
      <c r="Q2472" t="str">
        <f t="shared" si="154"/>
        <v>Medium</v>
      </c>
      <c r="R2472">
        <v>0.57999999999999996</v>
      </c>
      <c r="S2472" t="str">
        <f t="shared" si="155"/>
        <v>High</v>
      </c>
    </row>
    <row r="2473" spans="1:19" x14ac:dyDescent="0.35">
      <c r="A2473" t="s">
        <v>1580</v>
      </c>
      <c r="B2473">
        <v>21</v>
      </c>
      <c r="C2473" t="str">
        <f t="shared" si="152"/>
        <v>18-25</v>
      </c>
      <c r="D2473" t="s">
        <v>21</v>
      </c>
      <c r="E2473" t="s">
        <v>50</v>
      </c>
      <c r="F2473">
        <v>239.44</v>
      </c>
      <c r="G2473">
        <v>10</v>
      </c>
      <c r="H2473">
        <f>Table1[[#This Row],[total_orders]]*Table1[[#This Row],[avg_order_value]]</f>
        <v>2394.4</v>
      </c>
      <c r="I2473">
        <v>46</v>
      </c>
      <c r="J2473">
        <v>0</v>
      </c>
      <c r="K2473" t="s">
        <v>29</v>
      </c>
      <c r="L2473">
        <v>96.5</v>
      </c>
      <c r="M2473" t="str">
        <f t="shared" si="153"/>
        <v>High</v>
      </c>
      <c r="N2473" s="1">
        <v>44889</v>
      </c>
      <c r="O2473" s="1" t="str">
        <f>IF(YEAR(Table1[[#This Row],[customer_since]])&gt;=2023, "New",IF(YEAR(Table1[[#This Row],[customer_since]])&gt;=2021, "Medium", "Long term"))</f>
        <v>Medium</v>
      </c>
      <c r="P2473">
        <v>69</v>
      </c>
      <c r="Q2473" t="str">
        <f t="shared" si="154"/>
        <v>High</v>
      </c>
      <c r="R2473">
        <v>0.45</v>
      </c>
      <c r="S2473" t="str">
        <f t="shared" si="155"/>
        <v>Medium</v>
      </c>
    </row>
    <row r="2474" spans="1:19" x14ac:dyDescent="0.35">
      <c r="A2474" t="s">
        <v>902</v>
      </c>
      <c r="B2474">
        <v>25</v>
      </c>
      <c r="C2474" t="str">
        <f t="shared" si="152"/>
        <v>18-25</v>
      </c>
      <c r="D2474" t="s">
        <v>25</v>
      </c>
      <c r="E2474" t="s">
        <v>15</v>
      </c>
      <c r="F2474">
        <v>55.19</v>
      </c>
      <c r="G2474">
        <v>11</v>
      </c>
      <c r="H2474">
        <f>Table1[[#This Row],[total_orders]]*Table1[[#This Row],[avg_order_value]]</f>
        <v>607.08999999999992</v>
      </c>
      <c r="I2474">
        <v>21</v>
      </c>
      <c r="J2474">
        <v>0</v>
      </c>
      <c r="K2474" t="s">
        <v>29</v>
      </c>
      <c r="L2474">
        <v>66.2</v>
      </c>
      <c r="M2474" t="str">
        <f t="shared" si="153"/>
        <v>High</v>
      </c>
      <c r="N2474" s="1">
        <v>45735</v>
      </c>
      <c r="O2474" s="1" t="str">
        <f>IF(YEAR(Table1[[#This Row],[customer_since]])&gt;=2023, "New",IF(YEAR(Table1[[#This Row],[customer_since]])&gt;=2021, "Medium", "Long term"))</f>
        <v>New</v>
      </c>
      <c r="P2474">
        <v>89</v>
      </c>
      <c r="Q2474" t="str">
        <f t="shared" si="154"/>
        <v>High</v>
      </c>
      <c r="R2474">
        <v>0.56000000000000005</v>
      </c>
      <c r="S2474" t="str">
        <f t="shared" si="155"/>
        <v>High</v>
      </c>
    </row>
    <row r="2475" spans="1:19" x14ac:dyDescent="0.35">
      <c r="A2475" t="s">
        <v>416</v>
      </c>
      <c r="B2475">
        <v>23</v>
      </c>
      <c r="C2475" t="str">
        <f t="shared" si="152"/>
        <v>18-25</v>
      </c>
      <c r="D2475" t="s">
        <v>25</v>
      </c>
      <c r="E2475" t="s">
        <v>26</v>
      </c>
      <c r="F2475">
        <v>98.46</v>
      </c>
      <c r="G2475">
        <v>9</v>
      </c>
      <c r="H2475">
        <f>Table1[[#This Row],[total_orders]]*Table1[[#This Row],[avg_order_value]]</f>
        <v>886.14</v>
      </c>
      <c r="I2475">
        <v>231</v>
      </c>
      <c r="J2475">
        <v>0</v>
      </c>
      <c r="K2475" t="s">
        <v>23</v>
      </c>
      <c r="L2475">
        <v>39.5</v>
      </c>
      <c r="M2475" t="str">
        <f t="shared" si="153"/>
        <v>Medium</v>
      </c>
      <c r="N2475" s="1">
        <v>44902</v>
      </c>
      <c r="O2475" s="1" t="str">
        <f>IF(YEAR(Table1[[#This Row],[customer_since]])&gt;=2023, "New",IF(YEAR(Table1[[#This Row],[customer_since]])&gt;=2021, "Medium", "Long term"))</f>
        <v>Medium</v>
      </c>
      <c r="P2475">
        <v>48</v>
      </c>
      <c r="Q2475" t="str">
        <f t="shared" si="154"/>
        <v>Medium</v>
      </c>
      <c r="R2475">
        <v>0.46</v>
      </c>
      <c r="S2475" t="str">
        <f t="shared" si="155"/>
        <v>Medium</v>
      </c>
    </row>
    <row r="2476" spans="1:19" x14ac:dyDescent="0.35">
      <c r="A2476" t="s">
        <v>2787</v>
      </c>
      <c r="B2476">
        <v>24</v>
      </c>
      <c r="C2476" t="str">
        <f t="shared" si="152"/>
        <v>18-25</v>
      </c>
      <c r="D2476" t="s">
        <v>14</v>
      </c>
      <c r="E2476" t="s">
        <v>37</v>
      </c>
      <c r="F2476">
        <v>185.26</v>
      </c>
      <c r="G2476">
        <v>10</v>
      </c>
      <c r="H2476">
        <f>Table1[[#This Row],[total_orders]]*Table1[[#This Row],[avg_order_value]]</f>
        <v>1852.6</v>
      </c>
      <c r="I2476">
        <v>332</v>
      </c>
      <c r="J2476">
        <v>0</v>
      </c>
      <c r="K2476" t="s">
        <v>29</v>
      </c>
      <c r="L2476">
        <v>56.1</v>
      </c>
      <c r="M2476" t="str">
        <f t="shared" si="153"/>
        <v>High</v>
      </c>
      <c r="N2476" s="1">
        <v>44849</v>
      </c>
      <c r="O2476" s="1" t="str">
        <f>IF(YEAR(Table1[[#This Row],[customer_since]])&gt;=2023, "New",IF(YEAR(Table1[[#This Row],[customer_since]])&gt;=2021, "Medium", "Long term"))</f>
        <v>Medium</v>
      </c>
      <c r="P2476">
        <v>45</v>
      </c>
      <c r="Q2476" t="str">
        <f t="shared" si="154"/>
        <v>Medium</v>
      </c>
      <c r="R2476">
        <v>0.08</v>
      </c>
      <c r="S2476" t="str">
        <f t="shared" si="155"/>
        <v>Low</v>
      </c>
    </row>
    <row r="2477" spans="1:19" x14ac:dyDescent="0.35">
      <c r="A2477" t="s">
        <v>2287</v>
      </c>
      <c r="B2477">
        <v>75</v>
      </c>
      <c r="C2477" t="str">
        <f t="shared" si="152"/>
        <v>66-69</v>
      </c>
      <c r="D2477" t="s">
        <v>21</v>
      </c>
      <c r="E2477" t="s">
        <v>52</v>
      </c>
      <c r="F2477">
        <v>185.01</v>
      </c>
      <c r="G2477">
        <v>13</v>
      </c>
      <c r="H2477">
        <f>Table1[[#This Row],[total_orders]]*Table1[[#This Row],[avg_order_value]]</f>
        <v>2405.13</v>
      </c>
      <c r="I2477">
        <v>230</v>
      </c>
      <c r="J2477">
        <v>0</v>
      </c>
      <c r="K2477" t="s">
        <v>29</v>
      </c>
      <c r="L2477">
        <v>43.4</v>
      </c>
      <c r="M2477" t="str">
        <f t="shared" si="153"/>
        <v>Medium</v>
      </c>
      <c r="N2477" s="1">
        <v>44927</v>
      </c>
      <c r="O2477" s="1" t="str">
        <f>IF(YEAR(Table1[[#This Row],[customer_since]])&gt;=2023, "New",IF(YEAR(Table1[[#This Row],[customer_since]])&gt;=2021, "Medium", "Long term"))</f>
        <v>New</v>
      </c>
      <c r="P2477">
        <v>60</v>
      </c>
      <c r="Q2477" t="str">
        <f t="shared" si="154"/>
        <v>Medium</v>
      </c>
      <c r="R2477">
        <v>0.05</v>
      </c>
      <c r="S2477" t="str">
        <f t="shared" si="155"/>
        <v>Low</v>
      </c>
    </row>
    <row r="2478" spans="1:19" x14ac:dyDescent="0.35">
      <c r="A2478" t="s">
        <v>2287</v>
      </c>
      <c r="B2478">
        <v>79</v>
      </c>
      <c r="C2478" t="str">
        <f t="shared" si="152"/>
        <v>66-69</v>
      </c>
      <c r="D2478" t="s">
        <v>14</v>
      </c>
      <c r="E2478" t="s">
        <v>28</v>
      </c>
      <c r="F2478">
        <v>23.59</v>
      </c>
      <c r="G2478">
        <v>16</v>
      </c>
      <c r="H2478">
        <f>Table1[[#This Row],[total_orders]]*Table1[[#This Row],[avg_order_value]]</f>
        <v>377.44</v>
      </c>
      <c r="I2478">
        <v>24</v>
      </c>
      <c r="J2478">
        <v>0</v>
      </c>
      <c r="K2478" t="s">
        <v>19</v>
      </c>
      <c r="L2478">
        <v>95.7</v>
      </c>
      <c r="M2478" t="str">
        <f t="shared" si="153"/>
        <v>High</v>
      </c>
      <c r="N2478" s="1">
        <v>45490</v>
      </c>
      <c r="O2478" s="1" t="str">
        <f>IF(YEAR(Table1[[#This Row],[customer_since]])&gt;=2023, "New",IF(YEAR(Table1[[#This Row],[customer_since]])&gt;=2021, "Medium", "Long term"))</f>
        <v>New</v>
      </c>
      <c r="P2478">
        <v>77</v>
      </c>
      <c r="Q2478" t="str">
        <f t="shared" si="154"/>
        <v>High</v>
      </c>
      <c r="R2478">
        <v>0.1</v>
      </c>
      <c r="S2478" t="str">
        <f t="shared" si="155"/>
        <v>Low</v>
      </c>
    </row>
    <row r="2479" spans="1:19" x14ac:dyDescent="0.35">
      <c r="A2479" t="s">
        <v>3054</v>
      </c>
      <c r="B2479">
        <v>66</v>
      </c>
      <c r="C2479" t="str">
        <f t="shared" si="152"/>
        <v>66-69</v>
      </c>
      <c r="D2479" t="s">
        <v>21</v>
      </c>
      <c r="E2479" t="s">
        <v>44</v>
      </c>
      <c r="F2479">
        <v>137.88999999999999</v>
      </c>
      <c r="G2479">
        <v>6</v>
      </c>
      <c r="H2479">
        <f>Table1[[#This Row],[total_orders]]*Table1[[#This Row],[avg_order_value]]</f>
        <v>827.33999999999992</v>
      </c>
      <c r="I2479">
        <v>354</v>
      </c>
      <c r="J2479">
        <v>0</v>
      </c>
      <c r="K2479" t="s">
        <v>19</v>
      </c>
      <c r="L2479">
        <v>16.2</v>
      </c>
      <c r="M2479" t="str">
        <f t="shared" si="153"/>
        <v>Low</v>
      </c>
      <c r="N2479" s="1">
        <v>45611</v>
      </c>
      <c r="O2479" s="1" t="str">
        <f>IF(YEAR(Table1[[#This Row],[customer_since]])&gt;=2023, "New",IF(YEAR(Table1[[#This Row],[customer_since]])&gt;=2021, "Medium", "Long term"))</f>
        <v>New</v>
      </c>
      <c r="P2479">
        <v>47</v>
      </c>
      <c r="Q2479" t="str">
        <f t="shared" si="154"/>
        <v>Medium</v>
      </c>
      <c r="R2479">
        <v>0.43</v>
      </c>
      <c r="S2479" t="str">
        <f t="shared" si="155"/>
        <v>Medium</v>
      </c>
    </row>
    <row r="2480" spans="1:19" x14ac:dyDescent="0.35">
      <c r="A2480" t="s">
        <v>379</v>
      </c>
      <c r="B2480">
        <v>32</v>
      </c>
      <c r="C2480" t="str">
        <f t="shared" si="152"/>
        <v>26-35</v>
      </c>
      <c r="D2480" t="s">
        <v>14</v>
      </c>
      <c r="E2480" t="s">
        <v>50</v>
      </c>
      <c r="F2480">
        <v>118.56</v>
      </c>
      <c r="G2480">
        <v>9</v>
      </c>
      <c r="H2480">
        <f>Table1[[#This Row],[total_orders]]*Table1[[#This Row],[avg_order_value]]</f>
        <v>1067.04</v>
      </c>
      <c r="I2480">
        <v>232</v>
      </c>
      <c r="J2480">
        <v>0</v>
      </c>
      <c r="K2480" t="s">
        <v>23</v>
      </c>
      <c r="L2480">
        <v>61.3</v>
      </c>
      <c r="M2480" t="str">
        <f t="shared" si="153"/>
        <v>High</v>
      </c>
      <c r="N2480" s="1">
        <v>45264</v>
      </c>
      <c r="O2480" s="1" t="str">
        <f>IF(YEAR(Table1[[#This Row],[customer_since]])&gt;=2023, "New",IF(YEAR(Table1[[#This Row],[customer_since]])&gt;=2021, "Medium", "Long term"))</f>
        <v>New</v>
      </c>
      <c r="P2480">
        <v>40</v>
      </c>
      <c r="Q2480" t="str">
        <f t="shared" si="154"/>
        <v>Medium</v>
      </c>
      <c r="R2480">
        <v>0.17</v>
      </c>
      <c r="S2480" t="str">
        <f t="shared" si="155"/>
        <v>Low</v>
      </c>
    </row>
    <row r="2481" spans="1:19" x14ac:dyDescent="0.35">
      <c r="A2481" t="s">
        <v>581</v>
      </c>
      <c r="B2481">
        <v>78</v>
      </c>
      <c r="C2481" t="str">
        <f t="shared" si="152"/>
        <v>66-69</v>
      </c>
      <c r="D2481" t="s">
        <v>21</v>
      </c>
      <c r="E2481" t="s">
        <v>37</v>
      </c>
      <c r="F2481">
        <v>189.96</v>
      </c>
      <c r="G2481">
        <v>8</v>
      </c>
      <c r="H2481">
        <f>Table1[[#This Row],[total_orders]]*Table1[[#This Row],[avg_order_value]]</f>
        <v>1519.68</v>
      </c>
      <c r="I2481">
        <v>281</v>
      </c>
      <c r="J2481">
        <v>0</v>
      </c>
      <c r="K2481" t="s">
        <v>19</v>
      </c>
      <c r="L2481">
        <v>13.3</v>
      </c>
      <c r="M2481" t="str">
        <f t="shared" si="153"/>
        <v>Low</v>
      </c>
      <c r="N2481" s="1">
        <v>45326</v>
      </c>
      <c r="O2481" s="1" t="str">
        <f>IF(YEAR(Table1[[#This Row],[customer_since]])&gt;=2023, "New",IF(YEAR(Table1[[#This Row],[customer_since]])&gt;=2021, "Medium", "Long term"))</f>
        <v>New</v>
      </c>
      <c r="P2481">
        <v>37</v>
      </c>
      <c r="Q2481" t="str">
        <f t="shared" si="154"/>
        <v>Medium</v>
      </c>
      <c r="R2481">
        <v>0.24</v>
      </c>
      <c r="S2481" t="str">
        <f t="shared" si="155"/>
        <v>Medium</v>
      </c>
    </row>
    <row r="2482" spans="1:19" x14ac:dyDescent="0.35">
      <c r="A2482" t="s">
        <v>1511</v>
      </c>
      <c r="B2482">
        <v>31</v>
      </c>
      <c r="C2482" t="str">
        <f t="shared" si="152"/>
        <v>26-35</v>
      </c>
      <c r="D2482" t="s">
        <v>14</v>
      </c>
      <c r="E2482" t="s">
        <v>26</v>
      </c>
      <c r="F2482">
        <v>62.17</v>
      </c>
      <c r="G2482">
        <v>13</v>
      </c>
      <c r="H2482">
        <f>Table1[[#This Row],[total_orders]]*Table1[[#This Row],[avg_order_value]]</f>
        <v>808.21</v>
      </c>
      <c r="I2482">
        <v>357</v>
      </c>
      <c r="J2482">
        <v>0</v>
      </c>
      <c r="K2482" t="s">
        <v>23</v>
      </c>
      <c r="L2482">
        <v>80</v>
      </c>
      <c r="M2482" t="str">
        <f t="shared" si="153"/>
        <v>High</v>
      </c>
      <c r="N2482" s="1">
        <v>44499</v>
      </c>
      <c r="O2482" s="1" t="str">
        <f>IF(YEAR(Table1[[#This Row],[customer_since]])&gt;=2023, "New",IF(YEAR(Table1[[#This Row],[customer_since]])&gt;=2021, "Medium", "Long term"))</f>
        <v>Medium</v>
      </c>
      <c r="P2482">
        <v>80</v>
      </c>
      <c r="Q2482" t="str">
        <f t="shared" si="154"/>
        <v>High</v>
      </c>
      <c r="R2482">
        <v>0</v>
      </c>
      <c r="S2482" t="str">
        <f t="shared" si="155"/>
        <v>Low</v>
      </c>
    </row>
    <row r="2483" spans="1:19" x14ac:dyDescent="0.35">
      <c r="A2483" t="s">
        <v>3440</v>
      </c>
      <c r="B2483">
        <v>54</v>
      </c>
      <c r="C2483" t="str">
        <f t="shared" si="152"/>
        <v>46-55</v>
      </c>
      <c r="D2483" t="s">
        <v>14</v>
      </c>
      <c r="E2483" t="s">
        <v>22</v>
      </c>
      <c r="G2483">
        <v>6</v>
      </c>
      <c r="H2483">
        <f>Table1[[#This Row],[total_orders]]*Table1[[#This Row],[avg_order_value]]</f>
        <v>0</v>
      </c>
      <c r="I2483">
        <v>138</v>
      </c>
      <c r="J2483">
        <v>0</v>
      </c>
      <c r="K2483" t="s">
        <v>23</v>
      </c>
      <c r="L2483">
        <v>87.2</v>
      </c>
      <c r="M2483" t="str">
        <f t="shared" si="153"/>
        <v>High</v>
      </c>
      <c r="N2483" s="1">
        <v>45587</v>
      </c>
      <c r="O2483" s="1" t="str">
        <f>IF(YEAR(Table1[[#This Row],[customer_since]])&gt;=2023, "New",IF(YEAR(Table1[[#This Row],[customer_since]])&gt;=2021, "Medium", "Long term"))</f>
        <v>New</v>
      </c>
      <c r="P2483">
        <v>66</v>
      </c>
      <c r="Q2483" t="str">
        <f t="shared" si="154"/>
        <v>Medium</v>
      </c>
      <c r="R2483">
        <v>0.44</v>
      </c>
      <c r="S2483" t="str">
        <f t="shared" si="155"/>
        <v>Medium</v>
      </c>
    </row>
    <row r="2484" spans="1:19" x14ac:dyDescent="0.35">
      <c r="A2484" t="s">
        <v>1338</v>
      </c>
      <c r="B2484">
        <v>36</v>
      </c>
      <c r="C2484" t="str">
        <f t="shared" si="152"/>
        <v>36-45</v>
      </c>
      <c r="D2484" t="s">
        <v>14</v>
      </c>
      <c r="E2484" t="s">
        <v>22</v>
      </c>
      <c r="F2484">
        <v>45.11</v>
      </c>
      <c r="G2484">
        <v>4</v>
      </c>
      <c r="H2484">
        <f>Table1[[#This Row],[total_orders]]*Table1[[#This Row],[avg_order_value]]</f>
        <v>180.44</v>
      </c>
      <c r="I2484">
        <v>299</v>
      </c>
      <c r="J2484">
        <v>0</v>
      </c>
      <c r="K2484" t="s">
        <v>16</v>
      </c>
      <c r="L2484">
        <v>97</v>
      </c>
      <c r="M2484" t="str">
        <f t="shared" si="153"/>
        <v>High</v>
      </c>
      <c r="N2484" s="1">
        <v>44372</v>
      </c>
      <c r="O2484" s="1" t="str">
        <f>IF(YEAR(Table1[[#This Row],[customer_since]])&gt;=2023, "New",IF(YEAR(Table1[[#This Row],[customer_since]])&gt;=2021, "Medium", "Long term"))</f>
        <v>Medium</v>
      </c>
      <c r="P2484">
        <v>22</v>
      </c>
      <c r="Q2484" t="str">
        <f t="shared" si="154"/>
        <v>Low</v>
      </c>
      <c r="R2484">
        <v>0.4</v>
      </c>
      <c r="S2484" t="str">
        <f t="shared" si="155"/>
        <v>Medium</v>
      </c>
    </row>
    <row r="2485" spans="1:19" x14ac:dyDescent="0.35">
      <c r="A2485" t="s">
        <v>3824</v>
      </c>
      <c r="B2485">
        <v>39</v>
      </c>
      <c r="C2485" t="str">
        <f t="shared" si="152"/>
        <v>36-45</v>
      </c>
      <c r="D2485" t="s">
        <v>14</v>
      </c>
      <c r="E2485" t="s">
        <v>50</v>
      </c>
      <c r="F2485">
        <v>340.7</v>
      </c>
      <c r="G2485">
        <v>12</v>
      </c>
      <c r="H2485">
        <f>Table1[[#This Row],[total_orders]]*Table1[[#This Row],[avg_order_value]]</f>
        <v>4088.3999999999996</v>
      </c>
      <c r="I2485">
        <v>343</v>
      </c>
      <c r="J2485">
        <v>0</v>
      </c>
      <c r="K2485" t="s">
        <v>19</v>
      </c>
      <c r="L2485">
        <v>70.2</v>
      </c>
      <c r="M2485" t="str">
        <f t="shared" si="153"/>
        <v>High</v>
      </c>
      <c r="N2485" s="1">
        <v>44271</v>
      </c>
      <c r="O2485" s="1" t="str">
        <f>IF(YEAR(Table1[[#This Row],[customer_since]])&gt;=2023, "New",IF(YEAR(Table1[[#This Row],[customer_since]])&gt;=2021, "Medium", "Long term"))</f>
        <v>Medium</v>
      </c>
      <c r="P2485">
        <v>75</v>
      </c>
      <c r="Q2485" t="str">
        <f t="shared" si="154"/>
        <v>High</v>
      </c>
      <c r="R2485">
        <v>0.56000000000000005</v>
      </c>
      <c r="S2485" t="str">
        <f t="shared" si="155"/>
        <v>High</v>
      </c>
    </row>
    <row r="2486" spans="1:19" x14ac:dyDescent="0.35">
      <c r="A2486" t="s">
        <v>3066</v>
      </c>
      <c r="B2486">
        <v>21</v>
      </c>
      <c r="C2486" t="str">
        <f t="shared" si="152"/>
        <v>18-25</v>
      </c>
      <c r="D2486" t="s">
        <v>14</v>
      </c>
      <c r="E2486" t="s">
        <v>22</v>
      </c>
      <c r="F2486">
        <v>51.76</v>
      </c>
      <c r="G2486">
        <v>11</v>
      </c>
      <c r="H2486">
        <f>Table1[[#This Row],[total_orders]]*Table1[[#This Row],[avg_order_value]]</f>
        <v>569.36</v>
      </c>
      <c r="I2486">
        <v>143</v>
      </c>
      <c r="J2486">
        <v>0</v>
      </c>
      <c r="K2486" t="s">
        <v>16</v>
      </c>
      <c r="L2486">
        <v>78.099999999999994</v>
      </c>
      <c r="M2486" t="str">
        <f t="shared" si="153"/>
        <v>High</v>
      </c>
      <c r="N2486" s="1">
        <v>45007</v>
      </c>
      <c r="O2486" s="1" t="str">
        <f>IF(YEAR(Table1[[#This Row],[customer_since]])&gt;=2023, "New",IF(YEAR(Table1[[#This Row],[customer_since]])&gt;=2021, "Medium", "Long term"))</f>
        <v>New</v>
      </c>
      <c r="P2486">
        <v>94</v>
      </c>
      <c r="Q2486" t="str">
        <f t="shared" si="154"/>
        <v>High</v>
      </c>
      <c r="R2486">
        <v>0.56999999999999995</v>
      </c>
      <c r="S2486" t="str">
        <f t="shared" si="155"/>
        <v>High</v>
      </c>
    </row>
    <row r="2487" spans="1:19" x14ac:dyDescent="0.35">
      <c r="A2487" t="s">
        <v>3066</v>
      </c>
      <c r="B2487">
        <v>68</v>
      </c>
      <c r="C2487" t="str">
        <f t="shared" si="152"/>
        <v>66-69</v>
      </c>
      <c r="D2487" t="s">
        <v>21</v>
      </c>
      <c r="E2487" t="s">
        <v>35</v>
      </c>
      <c r="F2487">
        <v>30.44</v>
      </c>
      <c r="G2487">
        <v>11</v>
      </c>
      <c r="H2487">
        <f>Table1[[#This Row],[total_orders]]*Table1[[#This Row],[avg_order_value]]</f>
        <v>334.84000000000003</v>
      </c>
      <c r="I2487">
        <v>35</v>
      </c>
      <c r="J2487">
        <v>0</v>
      </c>
      <c r="K2487" t="s">
        <v>40</v>
      </c>
      <c r="L2487">
        <v>15.7</v>
      </c>
      <c r="M2487" t="str">
        <f t="shared" si="153"/>
        <v>Low</v>
      </c>
      <c r="N2487" s="1">
        <v>45833</v>
      </c>
      <c r="O2487" s="1" t="str">
        <f>IF(YEAR(Table1[[#This Row],[customer_since]])&gt;=2023, "New",IF(YEAR(Table1[[#This Row],[customer_since]])&gt;=2021, "Medium", "Long term"))</f>
        <v>New</v>
      </c>
      <c r="P2487">
        <v>78</v>
      </c>
      <c r="Q2487" t="str">
        <f t="shared" si="154"/>
        <v>High</v>
      </c>
      <c r="R2487">
        <v>0.36</v>
      </c>
      <c r="S2487" t="str">
        <f t="shared" si="155"/>
        <v>Medium</v>
      </c>
    </row>
    <row r="2488" spans="1:19" x14ac:dyDescent="0.35">
      <c r="A2488" t="s">
        <v>1751</v>
      </c>
      <c r="B2488">
        <v>79</v>
      </c>
      <c r="C2488" t="str">
        <f t="shared" si="152"/>
        <v>66-69</v>
      </c>
      <c r="D2488" t="s">
        <v>21</v>
      </c>
      <c r="E2488" t="s">
        <v>44</v>
      </c>
      <c r="F2488">
        <v>12.87</v>
      </c>
      <c r="G2488">
        <v>8</v>
      </c>
      <c r="H2488">
        <f>Table1[[#This Row],[total_orders]]*Table1[[#This Row],[avg_order_value]]</f>
        <v>102.96</v>
      </c>
      <c r="I2488">
        <v>213</v>
      </c>
      <c r="J2488">
        <v>0</v>
      </c>
      <c r="K2488" t="s">
        <v>29</v>
      </c>
      <c r="L2488">
        <v>95.9</v>
      </c>
      <c r="M2488" t="str">
        <f t="shared" si="153"/>
        <v>High</v>
      </c>
      <c r="N2488" s="1">
        <v>44190</v>
      </c>
      <c r="O2488" s="1" t="str">
        <f>IF(YEAR(Table1[[#This Row],[customer_since]])&gt;=2023, "New",IF(YEAR(Table1[[#This Row],[customer_since]])&gt;=2021, "Medium", "Long term"))</f>
        <v>Long term</v>
      </c>
      <c r="P2488">
        <v>67</v>
      </c>
      <c r="Q2488" t="str">
        <f t="shared" si="154"/>
        <v>High</v>
      </c>
      <c r="R2488">
        <v>0.53</v>
      </c>
      <c r="S2488" t="str">
        <f t="shared" si="155"/>
        <v>High</v>
      </c>
    </row>
    <row r="2489" spans="1:19" x14ac:dyDescent="0.35">
      <c r="A2489" t="s">
        <v>3204</v>
      </c>
      <c r="B2489">
        <v>18</v>
      </c>
      <c r="C2489" t="str">
        <f t="shared" si="152"/>
        <v>18-25</v>
      </c>
      <c r="D2489" t="s">
        <v>14</v>
      </c>
      <c r="E2489" t="s">
        <v>44</v>
      </c>
      <c r="F2489">
        <v>37.75</v>
      </c>
      <c r="G2489">
        <v>12</v>
      </c>
      <c r="H2489">
        <f>Table1[[#This Row],[total_orders]]*Table1[[#This Row],[avg_order_value]]</f>
        <v>453</v>
      </c>
      <c r="I2489">
        <v>304</v>
      </c>
      <c r="J2489">
        <v>0</v>
      </c>
      <c r="K2489" t="s">
        <v>40</v>
      </c>
      <c r="L2489">
        <v>77</v>
      </c>
      <c r="M2489" t="str">
        <f t="shared" si="153"/>
        <v>High</v>
      </c>
      <c r="N2489" s="1">
        <v>44011</v>
      </c>
      <c r="O2489" s="1" t="str">
        <f>IF(YEAR(Table1[[#This Row],[customer_since]])&gt;=2023, "New",IF(YEAR(Table1[[#This Row],[customer_since]])&gt;=2021, "Medium", "Long term"))</f>
        <v>Long term</v>
      </c>
      <c r="P2489">
        <v>62</v>
      </c>
      <c r="Q2489" t="str">
        <f t="shared" si="154"/>
        <v>Medium</v>
      </c>
      <c r="R2489">
        <v>0.21</v>
      </c>
      <c r="S2489" t="str">
        <f t="shared" si="155"/>
        <v>Medium</v>
      </c>
    </row>
    <row r="2490" spans="1:19" x14ac:dyDescent="0.35">
      <c r="A2490" t="s">
        <v>3254</v>
      </c>
      <c r="B2490">
        <v>57</v>
      </c>
      <c r="C2490" t="str">
        <f t="shared" si="152"/>
        <v>55-65</v>
      </c>
      <c r="D2490" t="s">
        <v>14</v>
      </c>
      <c r="E2490" t="s">
        <v>22</v>
      </c>
      <c r="F2490">
        <v>94.84</v>
      </c>
      <c r="G2490">
        <v>16</v>
      </c>
      <c r="H2490">
        <f>Table1[[#This Row],[total_orders]]*Table1[[#This Row],[avg_order_value]]</f>
        <v>1517.44</v>
      </c>
      <c r="I2490">
        <v>202</v>
      </c>
      <c r="J2490">
        <v>0</v>
      </c>
      <c r="K2490" t="s">
        <v>23</v>
      </c>
      <c r="L2490">
        <v>0</v>
      </c>
      <c r="M2490" t="str">
        <f t="shared" si="153"/>
        <v>Low</v>
      </c>
      <c r="N2490" s="1">
        <v>44686</v>
      </c>
      <c r="O2490" s="1" t="str">
        <f>IF(YEAR(Table1[[#This Row],[customer_since]])&gt;=2023, "New",IF(YEAR(Table1[[#This Row],[customer_since]])&gt;=2021, "Medium", "Long term"))</f>
        <v>Medium</v>
      </c>
      <c r="P2490">
        <v>88</v>
      </c>
      <c r="Q2490" t="str">
        <f t="shared" si="154"/>
        <v>High</v>
      </c>
      <c r="R2490">
        <v>0.06</v>
      </c>
      <c r="S2490" t="str">
        <f t="shared" si="155"/>
        <v>Low</v>
      </c>
    </row>
    <row r="2491" spans="1:19" x14ac:dyDescent="0.35">
      <c r="A2491" t="s">
        <v>3254</v>
      </c>
      <c r="B2491">
        <v>76</v>
      </c>
      <c r="C2491" t="str">
        <f t="shared" si="152"/>
        <v>66-69</v>
      </c>
      <c r="D2491" t="s">
        <v>14</v>
      </c>
      <c r="E2491" t="s">
        <v>50</v>
      </c>
      <c r="F2491">
        <v>269.60000000000002</v>
      </c>
      <c r="G2491">
        <v>10</v>
      </c>
      <c r="H2491">
        <f>Table1[[#This Row],[total_orders]]*Table1[[#This Row],[avg_order_value]]</f>
        <v>2696</v>
      </c>
      <c r="I2491">
        <v>145</v>
      </c>
      <c r="J2491">
        <v>0</v>
      </c>
      <c r="K2491" t="s">
        <v>29</v>
      </c>
      <c r="L2491">
        <v>0</v>
      </c>
      <c r="M2491" t="str">
        <f t="shared" si="153"/>
        <v>Low</v>
      </c>
      <c r="N2491" s="1">
        <v>44933</v>
      </c>
      <c r="O2491" s="1" t="str">
        <f>IF(YEAR(Table1[[#This Row],[customer_since]])&gt;=2023, "New",IF(YEAR(Table1[[#This Row],[customer_since]])&gt;=2021, "Medium", "Long term"))</f>
        <v>New</v>
      </c>
      <c r="P2491">
        <v>10</v>
      </c>
      <c r="Q2491" t="str">
        <f t="shared" si="154"/>
        <v>Low</v>
      </c>
      <c r="R2491">
        <v>0.45</v>
      </c>
      <c r="S2491" t="str">
        <f t="shared" si="155"/>
        <v>Medium</v>
      </c>
    </row>
    <row r="2492" spans="1:19" x14ac:dyDescent="0.35">
      <c r="A2492" t="s">
        <v>139</v>
      </c>
      <c r="B2492">
        <v>46</v>
      </c>
      <c r="C2492" t="str">
        <f t="shared" si="152"/>
        <v>46-55</v>
      </c>
      <c r="D2492" t="s">
        <v>21</v>
      </c>
      <c r="E2492" t="s">
        <v>22</v>
      </c>
      <c r="F2492">
        <v>315.61</v>
      </c>
      <c r="G2492">
        <v>9</v>
      </c>
      <c r="H2492">
        <f>Table1[[#This Row],[total_orders]]*Table1[[#This Row],[avg_order_value]]</f>
        <v>2840.4900000000002</v>
      </c>
      <c r="I2492">
        <v>333</v>
      </c>
      <c r="J2492">
        <v>0</v>
      </c>
      <c r="K2492" t="s">
        <v>29</v>
      </c>
      <c r="L2492">
        <v>81.400000000000006</v>
      </c>
      <c r="M2492" t="str">
        <f t="shared" si="153"/>
        <v>High</v>
      </c>
      <c r="N2492" s="1">
        <v>45072</v>
      </c>
      <c r="O2492" s="1" t="str">
        <f>IF(YEAR(Table1[[#This Row],[customer_since]])&gt;=2023, "New",IF(YEAR(Table1[[#This Row],[customer_since]])&gt;=2021, "Medium", "Long term"))</f>
        <v>New</v>
      </c>
      <c r="P2492">
        <v>8</v>
      </c>
      <c r="Q2492" t="str">
        <f t="shared" si="154"/>
        <v>Low</v>
      </c>
      <c r="R2492">
        <v>0.47</v>
      </c>
      <c r="S2492" t="str">
        <f t="shared" si="155"/>
        <v>Medium</v>
      </c>
    </row>
    <row r="2493" spans="1:19" x14ac:dyDescent="0.35">
      <c r="A2493" t="s">
        <v>497</v>
      </c>
      <c r="B2493">
        <v>40</v>
      </c>
      <c r="C2493" t="str">
        <f t="shared" si="152"/>
        <v>36-45</v>
      </c>
      <c r="D2493" t="s">
        <v>25</v>
      </c>
      <c r="E2493" t="s">
        <v>26</v>
      </c>
      <c r="G2493">
        <v>14</v>
      </c>
      <c r="H2493">
        <f>Table1[[#This Row],[total_orders]]*Table1[[#This Row],[avg_order_value]]</f>
        <v>0</v>
      </c>
      <c r="I2493">
        <v>98</v>
      </c>
      <c r="J2493">
        <v>0</v>
      </c>
      <c r="K2493" t="s">
        <v>16</v>
      </c>
      <c r="L2493">
        <v>73.3</v>
      </c>
      <c r="M2493" t="str">
        <f t="shared" si="153"/>
        <v>High</v>
      </c>
      <c r="N2493" s="1">
        <v>44067</v>
      </c>
      <c r="O2493" s="1" t="str">
        <f>IF(YEAR(Table1[[#This Row],[customer_since]])&gt;=2023, "New",IF(YEAR(Table1[[#This Row],[customer_since]])&gt;=2021, "Medium", "Long term"))</f>
        <v>Long term</v>
      </c>
      <c r="P2493">
        <v>97</v>
      </c>
      <c r="Q2493" t="str">
        <f t="shared" si="154"/>
        <v>High</v>
      </c>
      <c r="R2493">
        <v>0.35</v>
      </c>
      <c r="S2493" t="str">
        <f t="shared" si="155"/>
        <v>Medium</v>
      </c>
    </row>
    <row r="2494" spans="1:19" x14ac:dyDescent="0.35">
      <c r="A2494" t="s">
        <v>497</v>
      </c>
      <c r="B2494">
        <v>28</v>
      </c>
      <c r="C2494" t="str">
        <f t="shared" si="152"/>
        <v>26-35</v>
      </c>
      <c r="D2494" t="s">
        <v>21</v>
      </c>
      <c r="E2494" t="s">
        <v>18</v>
      </c>
      <c r="F2494">
        <v>215.98</v>
      </c>
      <c r="G2494">
        <v>12</v>
      </c>
      <c r="H2494">
        <f>Table1[[#This Row],[total_orders]]*Table1[[#This Row],[avg_order_value]]</f>
        <v>2591.7599999999998</v>
      </c>
      <c r="I2494">
        <v>320</v>
      </c>
      <c r="J2494">
        <v>0</v>
      </c>
      <c r="K2494" t="s">
        <v>29</v>
      </c>
      <c r="L2494">
        <v>62.7</v>
      </c>
      <c r="M2494" t="str">
        <f t="shared" si="153"/>
        <v>High</v>
      </c>
      <c r="N2494" s="1">
        <v>44724</v>
      </c>
      <c r="O2494" s="1" t="str">
        <f>IF(YEAR(Table1[[#This Row],[customer_since]])&gt;=2023, "New",IF(YEAR(Table1[[#This Row],[customer_since]])&gt;=2021, "Medium", "Long term"))</f>
        <v>Medium</v>
      </c>
      <c r="P2494">
        <v>77</v>
      </c>
      <c r="Q2494" t="str">
        <f t="shared" si="154"/>
        <v>High</v>
      </c>
      <c r="R2494">
        <v>0.32</v>
      </c>
      <c r="S2494" t="str">
        <f t="shared" si="155"/>
        <v>Medium</v>
      </c>
    </row>
    <row r="2495" spans="1:19" x14ac:dyDescent="0.35">
      <c r="A2495" t="s">
        <v>484</v>
      </c>
      <c r="B2495">
        <v>33</v>
      </c>
      <c r="C2495" t="str">
        <f t="shared" si="152"/>
        <v>26-35</v>
      </c>
      <c r="D2495" t="s">
        <v>25</v>
      </c>
      <c r="E2495" t="s">
        <v>26</v>
      </c>
      <c r="F2495">
        <v>145.38</v>
      </c>
      <c r="G2495">
        <v>9</v>
      </c>
      <c r="H2495">
        <f>Table1[[#This Row],[total_orders]]*Table1[[#This Row],[avg_order_value]]</f>
        <v>1308.42</v>
      </c>
      <c r="I2495">
        <v>41</v>
      </c>
      <c r="J2495">
        <v>0</v>
      </c>
      <c r="K2495" t="s">
        <v>19</v>
      </c>
      <c r="L2495">
        <v>60.1</v>
      </c>
      <c r="M2495" t="str">
        <f t="shared" si="153"/>
        <v>High</v>
      </c>
      <c r="N2495" s="1">
        <v>45787</v>
      </c>
      <c r="O2495" s="1" t="str">
        <f>IF(YEAR(Table1[[#This Row],[customer_since]])&gt;=2023, "New",IF(YEAR(Table1[[#This Row],[customer_since]])&gt;=2021, "Medium", "Long term"))</f>
        <v>New</v>
      </c>
      <c r="P2495">
        <v>77</v>
      </c>
      <c r="Q2495" t="str">
        <f t="shared" si="154"/>
        <v>High</v>
      </c>
      <c r="R2495">
        <v>0.26</v>
      </c>
      <c r="S2495" t="str">
        <f t="shared" si="155"/>
        <v>Medium</v>
      </c>
    </row>
    <row r="2496" spans="1:19" x14ac:dyDescent="0.35">
      <c r="A2496" t="s">
        <v>484</v>
      </c>
      <c r="B2496">
        <v>22</v>
      </c>
      <c r="C2496" t="str">
        <f t="shared" si="152"/>
        <v>18-25</v>
      </c>
      <c r="D2496" t="s">
        <v>21</v>
      </c>
      <c r="E2496" t="s">
        <v>35</v>
      </c>
      <c r="F2496">
        <v>59.18</v>
      </c>
      <c r="G2496">
        <v>11</v>
      </c>
      <c r="H2496">
        <f>Table1[[#This Row],[total_orders]]*Table1[[#This Row],[avg_order_value]]</f>
        <v>650.98</v>
      </c>
      <c r="I2496">
        <v>183</v>
      </c>
      <c r="J2496">
        <v>0</v>
      </c>
      <c r="K2496" t="s">
        <v>19</v>
      </c>
      <c r="L2496">
        <v>13.4</v>
      </c>
      <c r="M2496" t="str">
        <f t="shared" si="153"/>
        <v>Low</v>
      </c>
      <c r="N2496" s="1">
        <v>44572</v>
      </c>
      <c r="O2496" s="1" t="str">
        <f>IF(YEAR(Table1[[#This Row],[customer_since]])&gt;=2023, "New",IF(YEAR(Table1[[#This Row],[customer_since]])&gt;=2021, "Medium", "Long term"))</f>
        <v>Medium</v>
      </c>
      <c r="P2496">
        <v>39</v>
      </c>
      <c r="Q2496" t="str">
        <f t="shared" si="154"/>
        <v>Medium</v>
      </c>
      <c r="R2496">
        <v>0.22</v>
      </c>
      <c r="S2496" t="str">
        <f t="shared" si="155"/>
        <v>Medium</v>
      </c>
    </row>
    <row r="2497" spans="1:19" x14ac:dyDescent="0.35">
      <c r="A2497" t="s">
        <v>273</v>
      </c>
      <c r="B2497">
        <v>78</v>
      </c>
      <c r="C2497" t="str">
        <f t="shared" si="152"/>
        <v>66-69</v>
      </c>
      <c r="D2497" t="s">
        <v>21</v>
      </c>
      <c r="E2497" t="s">
        <v>37</v>
      </c>
      <c r="F2497">
        <v>121.75</v>
      </c>
      <c r="G2497">
        <v>12</v>
      </c>
      <c r="H2497">
        <f>Table1[[#This Row],[total_orders]]*Table1[[#This Row],[avg_order_value]]</f>
        <v>1461</v>
      </c>
      <c r="I2497">
        <v>145</v>
      </c>
      <c r="J2497">
        <v>0</v>
      </c>
      <c r="K2497" t="s">
        <v>40</v>
      </c>
      <c r="L2497">
        <v>32.299999999999997</v>
      </c>
      <c r="M2497" t="str">
        <f t="shared" si="153"/>
        <v>Medium</v>
      </c>
      <c r="N2497" s="1">
        <v>44203</v>
      </c>
      <c r="O2497" s="1" t="str">
        <f>IF(YEAR(Table1[[#This Row],[customer_since]])&gt;=2023, "New",IF(YEAR(Table1[[#This Row],[customer_since]])&gt;=2021, "Medium", "Long term"))</f>
        <v>Medium</v>
      </c>
      <c r="P2497">
        <v>94</v>
      </c>
      <c r="Q2497" t="str">
        <f t="shared" si="154"/>
        <v>High</v>
      </c>
      <c r="R2497">
        <v>0.4</v>
      </c>
      <c r="S2497" t="str">
        <f t="shared" si="155"/>
        <v>Medium</v>
      </c>
    </row>
    <row r="2498" spans="1:19" x14ac:dyDescent="0.35">
      <c r="A2498" t="s">
        <v>273</v>
      </c>
      <c r="B2498">
        <v>54</v>
      </c>
      <c r="C2498" t="str">
        <f t="shared" ref="C2498:C2561" si="156">IF(B2498&lt;=25,"18-25",IF(B2498&lt;=35,"26-35",IF(B2498&lt;=45,"36-45",IF(B2498&lt;=55,"46-55",IF(B2498&lt;=65,"55-65","66-69")))))</f>
        <v>46-55</v>
      </c>
      <c r="D2498" t="s">
        <v>25</v>
      </c>
      <c r="E2498" t="s">
        <v>22</v>
      </c>
      <c r="F2498">
        <v>134.47999999999999</v>
      </c>
      <c r="G2498">
        <v>11</v>
      </c>
      <c r="H2498">
        <f>Table1[[#This Row],[total_orders]]*Table1[[#This Row],[avg_order_value]]</f>
        <v>1479.28</v>
      </c>
      <c r="I2498">
        <v>173</v>
      </c>
      <c r="J2498">
        <v>0</v>
      </c>
      <c r="K2498" t="s">
        <v>40</v>
      </c>
      <c r="L2498">
        <v>19.399999999999999</v>
      </c>
      <c r="M2498" t="str">
        <f t="shared" ref="M2498:M2561" si="157">IF(L2498&lt;=20,"Low",IF(L2498&lt;=50,"Medium","High"))</f>
        <v>Low</v>
      </c>
      <c r="N2498" s="1">
        <v>44816</v>
      </c>
      <c r="O2498" s="1" t="str">
        <f>IF(YEAR(Table1[[#This Row],[customer_since]])&gt;=2023, "New",IF(YEAR(Table1[[#This Row],[customer_since]])&gt;=2021, "Medium", "Long term"))</f>
        <v>Medium</v>
      </c>
      <c r="P2498">
        <v>71</v>
      </c>
      <c r="Q2498" t="str">
        <f t="shared" ref="Q2498:Q2561" si="158">IF(P2498&lt;=33,"Low",IF(P2498&lt;=66,"Medium","High"))</f>
        <v>High</v>
      </c>
      <c r="R2498">
        <v>0.04</v>
      </c>
      <c r="S2498" t="str">
        <f t="shared" ref="S2498:S2561" si="159">IF(R2498&lt;=0.2,"Low",IF(R2498&lt;=0.5,"Medium","High"))</f>
        <v>Low</v>
      </c>
    </row>
    <row r="2499" spans="1:19" x14ac:dyDescent="0.35">
      <c r="A2499" t="s">
        <v>273</v>
      </c>
      <c r="B2499">
        <v>18</v>
      </c>
      <c r="C2499" t="str">
        <f t="shared" si="156"/>
        <v>18-25</v>
      </c>
      <c r="D2499" t="s">
        <v>25</v>
      </c>
      <c r="E2499" t="s">
        <v>35</v>
      </c>
      <c r="F2499">
        <v>45.03</v>
      </c>
      <c r="G2499">
        <v>11</v>
      </c>
      <c r="H2499">
        <f>Table1[[#This Row],[total_orders]]*Table1[[#This Row],[avg_order_value]]</f>
        <v>495.33000000000004</v>
      </c>
      <c r="I2499">
        <v>323</v>
      </c>
      <c r="J2499">
        <v>0</v>
      </c>
      <c r="K2499" t="s">
        <v>29</v>
      </c>
      <c r="L2499">
        <v>54.8</v>
      </c>
      <c r="M2499" t="str">
        <f t="shared" si="157"/>
        <v>High</v>
      </c>
      <c r="N2499" s="1">
        <v>44323</v>
      </c>
      <c r="O2499" s="1" t="str">
        <f>IF(YEAR(Table1[[#This Row],[customer_since]])&gt;=2023, "New",IF(YEAR(Table1[[#This Row],[customer_since]])&gt;=2021, "Medium", "Long term"))</f>
        <v>Medium</v>
      </c>
      <c r="P2499">
        <v>88</v>
      </c>
      <c r="Q2499" t="str">
        <f t="shared" si="158"/>
        <v>High</v>
      </c>
      <c r="R2499">
        <v>0.55000000000000004</v>
      </c>
      <c r="S2499" t="str">
        <f t="shared" si="159"/>
        <v>High</v>
      </c>
    </row>
    <row r="2500" spans="1:19" x14ac:dyDescent="0.35">
      <c r="A2500" t="s">
        <v>1180</v>
      </c>
      <c r="B2500">
        <v>52</v>
      </c>
      <c r="C2500" t="str">
        <f t="shared" si="156"/>
        <v>46-55</v>
      </c>
      <c r="D2500" t="s">
        <v>14</v>
      </c>
      <c r="E2500" t="s">
        <v>28</v>
      </c>
      <c r="F2500">
        <v>62.58</v>
      </c>
      <c r="G2500">
        <v>7</v>
      </c>
      <c r="H2500">
        <f>Table1[[#This Row],[total_orders]]*Table1[[#This Row],[avg_order_value]]</f>
        <v>438.06</v>
      </c>
      <c r="I2500">
        <v>228</v>
      </c>
      <c r="J2500">
        <v>0</v>
      </c>
      <c r="K2500" t="s">
        <v>29</v>
      </c>
      <c r="L2500">
        <v>68.5</v>
      </c>
      <c r="M2500" t="str">
        <f t="shared" si="157"/>
        <v>High</v>
      </c>
      <c r="N2500" s="1">
        <v>45487</v>
      </c>
      <c r="O2500" s="1" t="str">
        <f>IF(YEAR(Table1[[#This Row],[customer_since]])&gt;=2023, "New",IF(YEAR(Table1[[#This Row],[customer_since]])&gt;=2021, "Medium", "Long term"))</f>
        <v>New</v>
      </c>
      <c r="P2500">
        <v>45</v>
      </c>
      <c r="Q2500" t="str">
        <f t="shared" si="158"/>
        <v>Medium</v>
      </c>
      <c r="R2500">
        <v>0.23</v>
      </c>
      <c r="S2500" t="str">
        <f t="shared" si="159"/>
        <v>Medium</v>
      </c>
    </row>
    <row r="2501" spans="1:19" x14ac:dyDescent="0.35">
      <c r="A2501" t="s">
        <v>1180</v>
      </c>
      <c r="B2501">
        <v>56</v>
      </c>
      <c r="C2501" t="str">
        <f t="shared" si="156"/>
        <v>55-65</v>
      </c>
      <c r="D2501" t="s">
        <v>14</v>
      </c>
      <c r="E2501" t="s">
        <v>28</v>
      </c>
      <c r="F2501">
        <v>17.32</v>
      </c>
      <c r="G2501">
        <v>6</v>
      </c>
      <c r="H2501">
        <f>Table1[[#This Row],[total_orders]]*Table1[[#This Row],[avg_order_value]]</f>
        <v>103.92</v>
      </c>
      <c r="I2501">
        <v>39</v>
      </c>
      <c r="J2501">
        <v>0</v>
      </c>
      <c r="K2501" t="s">
        <v>40</v>
      </c>
      <c r="L2501">
        <v>42.4</v>
      </c>
      <c r="M2501" t="str">
        <f t="shared" si="157"/>
        <v>Medium</v>
      </c>
      <c r="N2501" s="1">
        <v>44725</v>
      </c>
      <c r="O2501" s="1" t="str">
        <f>IF(YEAR(Table1[[#This Row],[customer_since]])&gt;=2023, "New",IF(YEAR(Table1[[#This Row],[customer_since]])&gt;=2021, "Medium", "Long term"))</f>
        <v>Medium</v>
      </c>
      <c r="P2501">
        <v>70</v>
      </c>
      <c r="Q2501" t="str">
        <f t="shared" si="158"/>
        <v>High</v>
      </c>
      <c r="R2501">
        <v>7.0000000000000007E-2</v>
      </c>
      <c r="S2501" t="str">
        <f t="shared" si="159"/>
        <v>Low</v>
      </c>
    </row>
    <row r="2502" spans="1:19" x14ac:dyDescent="0.35">
      <c r="A2502" t="s">
        <v>350</v>
      </c>
      <c r="B2502">
        <v>50</v>
      </c>
      <c r="C2502" t="str">
        <f t="shared" si="156"/>
        <v>46-55</v>
      </c>
      <c r="D2502" t="s">
        <v>14</v>
      </c>
      <c r="E2502" t="s">
        <v>50</v>
      </c>
      <c r="F2502">
        <v>52.49</v>
      </c>
      <c r="G2502">
        <v>11</v>
      </c>
      <c r="H2502">
        <f>Table1[[#This Row],[total_orders]]*Table1[[#This Row],[avg_order_value]]</f>
        <v>577.39</v>
      </c>
      <c r="I2502">
        <v>102</v>
      </c>
      <c r="J2502">
        <v>0</v>
      </c>
      <c r="K2502" t="s">
        <v>19</v>
      </c>
      <c r="L2502">
        <v>61.1</v>
      </c>
      <c r="M2502" t="str">
        <f t="shared" si="157"/>
        <v>High</v>
      </c>
      <c r="N2502" s="1">
        <v>44997</v>
      </c>
      <c r="O2502" s="1" t="str">
        <f>IF(YEAR(Table1[[#This Row],[customer_since]])&gt;=2023, "New",IF(YEAR(Table1[[#This Row],[customer_since]])&gt;=2021, "Medium", "Long term"))</f>
        <v>New</v>
      </c>
      <c r="P2502">
        <v>40</v>
      </c>
      <c r="Q2502" t="str">
        <f t="shared" si="158"/>
        <v>Medium</v>
      </c>
      <c r="R2502">
        <v>0.17</v>
      </c>
      <c r="S2502" t="str">
        <f t="shared" si="159"/>
        <v>Low</v>
      </c>
    </row>
    <row r="2503" spans="1:19" x14ac:dyDescent="0.35">
      <c r="A2503" t="s">
        <v>278</v>
      </c>
      <c r="B2503">
        <v>44</v>
      </c>
      <c r="C2503" t="str">
        <f t="shared" si="156"/>
        <v>36-45</v>
      </c>
      <c r="D2503" t="s">
        <v>21</v>
      </c>
      <c r="E2503" t="s">
        <v>18</v>
      </c>
      <c r="F2503">
        <v>208.46</v>
      </c>
      <c r="G2503">
        <v>9</v>
      </c>
      <c r="H2503">
        <f>Table1[[#This Row],[total_orders]]*Table1[[#This Row],[avg_order_value]]</f>
        <v>1876.14</v>
      </c>
      <c r="I2503">
        <v>84</v>
      </c>
      <c r="J2503">
        <v>0</v>
      </c>
      <c r="K2503" t="s">
        <v>29</v>
      </c>
      <c r="L2503">
        <v>55.7</v>
      </c>
      <c r="M2503" t="str">
        <f t="shared" si="157"/>
        <v>High</v>
      </c>
      <c r="N2503" s="1">
        <v>45825</v>
      </c>
      <c r="O2503" s="1" t="str">
        <f>IF(YEAR(Table1[[#This Row],[customer_since]])&gt;=2023, "New",IF(YEAR(Table1[[#This Row],[customer_since]])&gt;=2021, "Medium", "Long term"))</f>
        <v>New</v>
      </c>
      <c r="P2503">
        <v>42</v>
      </c>
      <c r="Q2503" t="str">
        <f t="shared" si="158"/>
        <v>Medium</v>
      </c>
      <c r="R2503">
        <v>0.5</v>
      </c>
      <c r="S2503" t="str">
        <f t="shared" si="159"/>
        <v>Medium</v>
      </c>
    </row>
    <row r="2504" spans="1:19" x14ac:dyDescent="0.35">
      <c r="A2504" t="s">
        <v>1135</v>
      </c>
      <c r="B2504">
        <v>51</v>
      </c>
      <c r="C2504" t="str">
        <f t="shared" si="156"/>
        <v>46-55</v>
      </c>
      <c r="D2504" t="s">
        <v>14</v>
      </c>
      <c r="E2504" t="s">
        <v>28</v>
      </c>
      <c r="G2504">
        <v>13</v>
      </c>
      <c r="H2504">
        <f>Table1[[#This Row],[total_orders]]*Table1[[#This Row],[avg_order_value]]</f>
        <v>0</v>
      </c>
      <c r="I2504">
        <v>103</v>
      </c>
      <c r="J2504">
        <v>0</v>
      </c>
      <c r="K2504" t="s">
        <v>29</v>
      </c>
      <c r="L2504">
        <v>81.400000000000006</v>
      </c>
      <c r="M2504" t="str">
        <f t="shared" si="157"/>
        <v>High</v>
      </c>
      <c r="N2504" s="1">
        <v>44051</v>
      </c>
      <c r="O2504" s="1" t="str">
        <f>IF(YEAR(Table1[[#This Row],[customer_since]])&gt;=2023, "New",IF(YEAR(Table1[[#This Row],[customer_since]])&gt;=2021, "Medium", "Long term"))</f>
        <v>Long term</v>
      </c>
      <c r="P2504">
        <v>26</v>
      </c>
      <c r="Q2504" t="str">
        <f t="shared" si="158"/>
        <v>Low</v>
      </c>
      <c r="R2504">
        <v>0.25</v>
      </c>
      <c r="S2504" t="str">
        <f t="shared" si="159"/>
        <v>Medium</v>
      </c>
    </row>
    <row r="2505" spans="1:19" x14ac:dyDescent="0.35">
      <c r="A2505" t="s">
        <v>255</v>
      </c>
      <c r="B2505">
        <v>47</v>
      </c>
      <c r="C2505" t="str">
        <f t="shared" si="156"/>
        <v>46-55</v>
      </c>
      <c r="D2505" t="s">
        <v>21</v>
      </c>
      <c r="E2505" t="s">
        <v>26</v>
      </c>
      <c r="F2505">
        <v>38.5</v>
      </c>
      <c r="G2505">
        <v>15</v>
      </c>
      <c r="H2505">
        <f>Table1[[#This Row],[total_orders]]*Table1[[#This Row],[avg_order_value]]</f>
        <v>577.5</v>
      </c>
      <c r="I2505">
        <v>206</v>
      </c>
      <c r="J2505">
        <v>0</v>
      </c>
      <c r="K2505" t="s">
        <v>40</v>
      </c>
      <c r="L2505">
        <v>41.8</v>
      </c>
      <c r="M2505" t="str">
        <f t="shared" si="157"/>
        <v>Medium</v>
      </c>
      <c r="N2505" s="1">
        <v>44973</v>
      </c>
      <c r="O2505" s="1" t="str">
        <f>IF(YEAR(Table1[[#This Row],[customer_since]])&gt;=2023, "New",IF(YEAR(Table1[[#This Row],[customer_since]])&gt;=2021, "Medium", "Long term"))</f>
        <v>New</v>
      </c>
      <c r="P2505">
        <v>79</v>
      </c>
      <c r="Q2505" t="str">
        <f t="shared" si="158"/>
        <v>High</v>
      </c>
      <c r="R2505">
        <v>0.46</v>
      </c>
      <c r="S2505" t="str">
        <f t="shared" si="159"/>
        <v>Medium</v>
      </c>
    </row>
    <row r="2506" spans="1:19" x14ac:dyDescent="0.35">
      <c r="A2506" t="s">
        <v>3040</v>
      </c>
      <c r="B2506">
        <v>70</v>
      </c>
      <c r="C2506" t="str">
        <f t="shared" si="156"/>
        <v>66-69</v>
      </c>
      <c r="D2506" t="s">
        <v>14</v>
      </c>
      <c r="E2506" t="s">
        <v>15</v>
      </c>
      <c r="F2506">
        <v>69.3</v>
      </c>
      <c r="G2506">
        <v>7</v>
      </c>
      <c r="H2506">
        <f>Table1[[#This Row],[total_orders]]*Table1[[#This Row],[avg_order_value]]</f>
        <v>485.09999999999997</v>
      </c>
      <c r="I2506">
        <v>278</v>
      </c>
      <c r="J2506">
        <v>0</v>
      </c>
      <c r="K2506" t="s">
        <v>19</v>
      </c>
      <c r="L2506">
        <v>36.5</v>
      </c>
      <c r="M2506" t="str">
        <f t="shared" si="157"/>
        <v>Medium</v>
      </c>
      <c r="N2506" s="1">
        <v>44277</v>
      </c>
      <c r="O2506" s="1" t="str">
        <f>IF(YEAR(Table1[[#This Row],[customer_since]])&gt;=2023, "New",IF(YEAR(Table1[[#This Row],[customer_since]])&gt;=2021, "Medium", "Long term"))</f>
        <v>Medium</v>
      </c>
      <c r="P2506">
        <v>59</v>
      </c>
      <c r="Q2506" t="str">
        <f t="shared" si="158"/>
        <v>Medium</v>
      </c>
      <c r="R2506">
        <v>0.15</v>
      </c>
      <c r="S2506" t="str">
        <f t="shared" si="159"/>
        <v>Low</v>
      </c>
    </row>
    <row r="2507" spans="1:19" x14ac:dyDescent="0.35">
      <c r="A2507" t="s">
        <v>3040</v>
      </c>
      <c r="B2507">
        <v>71</v>
      </c>
      <c r="C2507" t="str">
        <f t="shared" si="156"/>
        <v>66-69</v>
      </c>
      <c r="D2507" t="s">
        <v>25</v>
      </c>
      <c r="E2507" t="s">
        <v>26</v>
      </c>
      <c r="F2507">
        <v>54.84</v>
      </c>
      <c r="G2507">
        <v>9</v>
      </c>
      <c r="H2507">
        <f>Table1[[#This Row],[total_orders]]*Table1[[#This Row],[avg_order_value]]</f>
        <v>493.56000000000006</v>
      </c>
      <c r="I2507">
        <v>267</v>
      </c>
      <c r="J2507">
        <v>0</v>
      </c>
      <c r="K2507" t="s">
        <v>23</v>
      </c>
      <c r="L2507">
        <v>39.9</v>
      </c>
      <c r="M2507" t="str">
        <f t="shared" si="157"/>
        <v>Medium</v>
      </c>
      <c r="N2507" s="1">
        <v>45724</v>
      </c>
      <c r="O2507" s="1" t="str">
        <f>IF(YEAR(Table1[[#This Row],[customer_since]])&gt;=2023, "New",IF(YEAR(Table1[[#This Row],[customer_since]])&gt;=2021, "Medium", "Long term"))</f>
        <v>New</v>
      </c>
      <c r="P2507">
        <v>35</v>
      </c>
      <c r="Q2507" t="str">
        <f t="shared" si="158"/>
        <v>Medium</v>
      </c>
      <c r="R2507">
        <v>0.26</v>
      </c>
      <c r="S2507" t="str">
        <f t="shared" si="159"/>
        <v>Medium</v>
      </c>
    </row>
    <row r="2508" spans="1:19" x14ac:dyDescent="0.35">
      <c r="A2508" t="s">
        <v>2932</v>
      </c>
      <c r="B2508">
        <v>25</v>
      </c>
      <c r="C2508" t="str">
        <f t="shared" si="156"/>
        <v>18-25</v>
      </c>
      <c r="D2508" t="s">
        <v>21</v>
      </c>
      <c r="E2508" t="s">
        <v>15</v>
      </c>
      <c r="F2508">
        <v>156.21</v>
      </c>
      <c r="G2508">
        <v>17</v>
      </c>
      <c r="H2508">
        <f>Table1[[#This Row],[total_orders]]*Table1[[#This Row],[avg_order_value]]</f>
        <v>2655.57</v>
      </c>
      <c r="I2508">
        <v>274</v>
      </c>
      <c r="J2508">
        <v>0</v>
      </c>
      <c r="K2508" t="s">
        <v>19</v>
      </c>
      <c r="L2508">
        <v>7.3</v>
      </c>
      <c r="M2508" t="str">
        <f t="shared" si="157"/>
        <v>Low</v>
      </c>
      <c r="N2508" s="1">
        <v>45693</v>
      </c>
      <c r="O2508" s="1" t="str">
        <f>IF(YEAR(Table1[[#This Row],[customer_since]])&gt;=2023, "New",IF(YEAR(Table1[[#This Row],[customer_since]])&gt;=2021, "Medium", "Long term"))</f>
        <v>New</v>
      </c>
      <c r="P2508">
        <v>36</v>
      </c>
      <c r="Q2508" t="str">
        <f t="shared" si="158"/>
        <v>Medium</v>
      </c>
      <c r="R2508">
        <v>0.05</v>
      </c>
      <c r="S2508" t="str">
        <f t="shared" si="159"/>
        <v>Low</v>
      </c>
    </row>
    <row r="2509" spans="1:19" x14ac:dyDescent="0.35">
      <c r="A2509" t="s">
        <v>3238</v>
      </c>
      <c r="B2509">
        <v>48</v>
      </c>
      <c r="C2509" t="str">
        <f t="shared" si="156"/>
        <v>46-55</v>
      </c>
      <c r="D2509" t="s">
        <v>21</v>
      </c>
      <c r="E2509" t="s">
        <v>22</v>
      </c>
      <c r="F2509">
        <v>202.27</v>
      </c>
      <c r="G2509">
        <v>9</v>
      </c>
      <c r="H2509">
        <f>Table1[[#This Row],[total_orders]]*Table1[[#This Row],[avg_order_value]]</f>
        <v>1820.43</v>
      </c>
      <c r="I2509">
        <v>27</v>
      </c>
      <c r="J2509">
        <v>0</v>
      </c>
      <c r="K2509" t="s">
        <v>23</v>
      </c>
      <c r="L2509">
        <v>95.5</v>
      </c>
      <c r="M2509" t="str">
        <f t="shared" si="157"/>
        <v>High</v>
      </c>
      <c r="N2509" s="1">
        <v>44305</v>
      </c>
      <c r="O2509" s="1" t="str">
        <f>IF(YEAR(Table1[[#This Row],[customer_since]])&gt;=2023, "New",IF(YEAR(Table1[[#This Row],[customer_since]])&gt;=2021, "Medium", "Long term"))</f>
        <v>Medium</v>
      </c>
      <c r="P2509">
        <v>4</v>
      </c>
      <c r="Q2509" t="str">
        <f t="shared" si="158"/>
        <v>Low</v>
      </c>
      <c r="R2509">
        <v>0.18</v>
      </c>
      <c r="S2509" t="str">
        <f t="shared" si="159"/>
        <v>Low</v>
      </c>
    </row>
    <row r="2510" spans="1:19" x14ac:dyDescent="0.35">
      <c r="A2510" t="s">
        <v>3666</v>
      </c>
      <c r="B2510">
        <v>55</v>
      </c>
      <c r="C2510" t="str">
        <f t="shared" si="156"/>
        <v>46-55</v>
      </c>
      <c r="D2510" t="s">
        <v>14</v>
      </c>
      <c r="E2510" t="s">
        <v>28</v>
      </c>
      <c r="F2510">
        <v>57</v>
      </c>
      <c r="G2510">
        <v>7</v>
      </c>
      <c r="H2510">
        <f>Table1[[#This Row],[total_orders]]*Table1[[#This Row],[avg_order_value]]</f>
        <v>399</v>
      </c>
      <c r="I2510">
        <v>73</v>
      </c>
      <c r="J2510">
        <v>0</v>
      </c>
      <c r="K2510" t="s">
        <v>19</v>
      </c>
      <c r="L2510">
        <v>59.6</v>
      </c>
      <c r="M2510" t="str">
        <f t="shared" si="157"/>
        <v>High</v>
      </c>
      <c r="N2510" s="1">
        <v>44705</v>
      </c>
      <c r="O2510" s="1" t="str">
        <f>IF(YEAR(Table1[[#This Row],[customer_since]])&gt;=2023, "New",IF(YEAR(Table1[[#This Row],[customer_since]])&gt;=2021, "Medium", "Long term"))</f>
        <v>Medium</v>
      </c>
      <c r="P2510">
        <v>48</v>
      </c>
      <c r="Q2510" t="str">
        <f t="shared" si="158"/>
        <v>Medium</v>
      </c>
      <c r="R2510">
        <v>0.22</v>
      </c>
      <c r="S2510" t="str">
        <f t="shared" si="159"/>
        <v>Medium</v>
      </c>
    </row>
    <row r="2511" spans="1:19" x14ac:dyDescent="0.35">
      <c r="A2511" t="s">
        <v>1741</v>
      </c>
      <c r="B2511">
        <v>48</v>
      </c>
      <c r="C2511" t="str">
        <f t="shared" si="156"/>
        <v>46-55</v>
      </c>
      <c r="D2511" t="s">
        <v>14</v>
      </c>
      <c r="E2511" t="s">
        <v>44</v>
      </c>
      <c r="F2511">
        <v>73.56</v>
      </c>
      <c r="G2511">
        <v>9</v>
      </c>
      <c r="H2511">
        <f>Table1[[#This Row],[total_orders]]*Table1[[#This Row],[avg_order_value]]</f>
        <v>662.04</v>
      </c>
      <c r="I2511">
        <v>195</v>
      </c>
      <c r="J2511">
        <v>1</v>
      </c>
      <c r="K2511" t="s">
        <v>16</v>
      </c>
      <c r="L2511">
        <v>52.1</v>
      </c>
      <c r="M2511" t="str">
        <f t="shared" si="157"/>
        <v>High</v>
      </c>
      <c r="N2511" s="1">
        <v>45514</v>
      </c>
      <c r="O2511" s="1" t="str">
        <f>IF(YEAR(Table1[[#This Row],[customer_since]])&gt;=2023, "New",IF(YEAR(Table1[[#This Row],[customer_since]])&gt;=2021, "Medium", "Long term"))</f>
        <v>New</v>
      </c>
      <c r="P2511">
        <v>22</v>
      </c>
      <c r="Q2511" t="str">
        <f t="shared" si="158"/>
        <v>Low</v>
      </c>
      <c r="R2511">
        <v>0.15</v>
      </c>
      <c r="S2511" t="str">
        <f t="shared" si="159"/>
        <v>Low</v>
      </c>
    </row>
    <row r="2512" spans="1:19" x14ac:dyDescent="0.35">
      <c r="A2512" t="s">
        <v>2458</v>
      </c>
      <c r="B2512">
        <v>40</v>
      </c>
      <c r="C2512" t="str">
        <f t="shared" si="156"/>
        <v>36-45</v>
      </c>
      <c r="D2512" t="s">
        <v>14</v>
      </c>
      <c r="E2512" t="s">
        <v>22</v>
      </c>
      <c r="F2512">
        <v>64.069999999999993</v>
      </c>
      <c r="G2512">
        <v>7</v>
      </c>
      <c r="H2512">
        <f>Table1[[#This Row],[total_orders]]*Table1[[#This Row],[avg_order_value]]</f>
        <v>448.48999999999995</v>
      </c>
      <c r="I2512">
        <v>335</v>
      </c>
      <c r="J2512">
        <v>0</v>
      </c>
      <c r="K2512" t="s">
        <v>40</v>
      </c>
      <c r="L2512">
        <v>47.2</v>
      </c>
      <c r="M2512" t="str">
        <f t="shared" si="157"/>
        <v>Medium</v>
      </c>
      <c r="N2512" s="1">
        <v>45581</v>
      </c>
      <c r="O2512" s="1" t="str">
        <f>IF(YEAR(Table1[[#This Row],[customer_since]])&gt;=2023, "New",IF(YEAR(Table1[[#This Row],[customer_since]])&gt;=2021, "Medium", "Long term"))</f>
        <v>New</v>
      </c>
      <c r="P2512">
        <v>77</v>
      </c>
      <c r="Q2512" t="str">
        <f t="shared" si="158"/>
        <v>High</v>
      </c>
      <c r="R2512">
        <v>0</v>
      </c>
      <c r="S2512" t="str">
        <f t="shared" si="159"/>
        <v>Low</v>
      </c>
    </row>
    <row r="2513" spans="1:19" x14ac:dyDescent="0.35">
      <c r="A2513" t="s">
        <v>966</v>
      </c>
      <c r="B2513">
        <v>50</v>
      </c>
      <c r="C2513" t="str">
        <f t="shared" si="156"/>
        <v>46-55</v>
      </c>
      <c r="D2513" t="s">
        <v>21</v>
      </c>
      <c r="E2513" t="s">
        <v>44</v>
      </c>
      <c r="F2513">
        <v>66.7</v>
      </c>
      <c r="G2513">
        <v>7</v>
      </c>
      <c r="H2513">
        <f>Table1[[#This Row],[total_orders]]*Table1[[#This Row],[avg_order_value]]</f>
        <v>466.90000000000003</v>
      </c>
      <c r="I2513">
        <v>121</v>
      </c>
      <c r="J2513">
        <v>0</v>
      </c>
      <c r="K2513" t="s">
        <v>40</v>
      </c>
      <c r="L2513">
        <v>44.6</v>
      </c>
      <c r="M2513" t="str">
        <f t="shared" si="157"/>
        <v>Medium</v>
      </c>
      <c r="N2513" s="1">
        <v>45719</v>
      </c>
      <c r="O2513" s="1" t="str">
        <f>IF(YEAR(Table1[[#This Row],[customer_since]])&gt;=2023, "New",IF(YEAR(Table1[[#This Row],[customer_since]])&gt;=2021, "Medium", "Long term"))</f>
        <v>New</v>
      </c>
      <c r="P2513">
        <v>84</v>
      </c>
      <c r="Q2513" t="str">
        <f t="shared" si="158"/>
        <v>High</v>
      </c>
      <c r="R2513">
        <v>0.51</v>
      </c>
      <c r="S2513" t="str">
        <f t="shared" si="159"/>
        <v>High</v>
      </c>
    </row>
    <row r="2514" spans="1:19" x14ac:dyDescent="0.35">
      <c r="A2514" t="s">
        <v>966</v>
      </c>
      <c r="B2514">
        <v>64</v>
      </c>
      <c r="C2514" t="str">
        <f t="shared" si="156"/>
        <v>55-65</v>
      </c>
      <c r="D2514" t="s">
        <v>21</v>
      </c>
      <c r="E2514" t="s">
        <v>35</v>
      </c>
      <c r="F2514">
        <v>114.98</v>
      </c>
      <c r="G2514">
        <v>17</v>
      </c>
      <c r="H2514">
        <f>Table1[[#This Row],[total_orders]]*Table1[[#This Row],[avg_order_value]]</f>
        <v>1954.66</v>
      </c>
      <c r="I2514">
        <v>331</v>
      </c>
      <c r="J2514">
        <v>1</v>
      </c>
      <c r="K2514" t="s">
        <v>40</v>
      </c>
      <c r="L2514">
        <v>75.099999999999994</v>
      </c>
      <c r="M2514" t="str">
        <f t="shared" si="157"/>
        <v>High</v>
      </c>
      <c r="N2514" s="1">
        <v>45630</v>
      </c>
      <c r="O2514" s="1" t="str">
        <f>IF(YEAR(Table1[[#This Row],[customer_since]])&gt;=2023, "New",IF(YEAR(Table1[[#This Row],[customer_since]])&gt;=2021, "Medium", "Long term"))</f>
        <v>New</v>
      </c>
      <c r="P2514">
        <v>48</v>
      </c>
      <c r="Q2514" t="str">
        <f t="shared" si="158"/>
        <v>Medium</v>
      </c>
      <c r="R2514">
        <v>0.28000000000000003</v>
      </c>
      <c r="S2514" t="str">
        <f t="shared" si="159"/>
        <v>Medium</v>
      </c>
    </row>
    <row r="2515" spans="1:19" x14ac:dyDescent="0.35">
      <c r="A2515" t="s">
        <v>966</v>
      </c>
      <c r="B2515">
        <v>73</v>
      </c>
      <c r="C2515" t="str">
        <f t="shared" si="156"/>
        <v>66-69</v>
      </c>
      <c r="D2515" t="s">
        <v>21</v>
      </c>
      <c r="E2515" t="s">
        <v>44</v>
      </c>
      <c r="F2515">
        <v>71.599999999999994</v>
      </c>
      <c r="G2515">
        <v>4</v>
      </c>
      <c r="H2515">
        <f>Table1[[#This Row],[total_orders]]*Table1[[#This Row],[avg_order_value]]</f>
        <v>286.39999999999998</v>
      </c>
      <c r="I2515">
        <v>171</v>
      </c>
      <c r="J2515">
        <v>0</v>
      </c>
      <c r="K2515" t="s">
        <v>19</v>
      </c>
      <c r="L2515">
        <v>31.2</v>
      </c>
      <c r="M2515" t="str">
        <f t="shared" si="157"/>
        <v>Medium</v>
      </c>
      <c r="N2515" s="1">
        <v>45705</v>
      </c>
      <c r="O2515" s="1" t="str">
        <f>IF(YEAR(Table1[[#This Row],[customer_since]])&gt;=2023, "New",IF(YEAR(Table1[[#This Row],[customer_since]])&gt;=2021, "Medium", "Long term"))</f>
        <v>New</v>
      </c>
      <c r="P2515">
        <v>4</v>
      </c>
      <c r="Q2515" t="str">
        <f t="shared" si="158"/>
        <v>Low</v>
      </c>
      <c r="R2515">
        <v>0.18</v>
      </c>
      <c r="S2515" t="str">
        <f t="shared" si="159"/>
        <v>Low</v>
      </c>
    </row>
    <row r="2516" spans="1:19" x14ac:dyDescent="0.35">
      <c r="A2516" t="s">
        <v>966</v>
      </c>
      <c r="B2516">
        <v>60</v>
      </c>
      <c r="C2516" t="str">
        <f t="shared" si="156"/>
        <v>55-65</v>
      </c>
      <c r="D2516" t="s">
        <v>25</v>
      </c>
      <c r="E2516" t="s">
        <v>18</v>
      </c>
      <c r="F2516">
        <v>163.79</v>
      </c>
      <c r="G2516">
        <v>9</v>
      </c>
      <c r="H2516">
        <f>Table1[[#This Row],[total_orders]]*Table1[[#This Row],[avg_order_value]]</f>
        <v>1474.11</v>
      </c>
      <c r="I2516">
        <v>349</v>
      </c>
      <c r="J2516">
        <v>0</v>
      </c>
      <c r="K2516" t="s">
        <v>19</v>
      </c>
      <c r="L2516">
        <v>4.5</v>
      </c>
      <c r="M2516" t="str">
        <f t="shared" si="157"/>
        <v>Low</v>
      </c>
      <c r="N2516" s="1">
        <v>44636</v>
      </c>
      <c r="O2516" s="1" t="str">
        <f>IF(YEAR(Table1[[#This Row],[customer_since]])&gt;=2023, "New",IF(YEAR(Table1[[#This Row],[customer_since]])&gt;=2021, "Medium", "Long term"))</f>
        <v>Medium</v>
      </c>
      <c r="P2516">
        <v>41</v>
      </c>
      <c r="Q2516" t="str">
        <f t="shared" si="158"/>
        <v>Medium</v>
      </c>
      <c r="R2516">
        <v>0.23</v>
      </c>
      <c r="S2516" t="str">
        <f t="shared" si="159"/>
        <v>Medium</v>
      </c>
    </row>
    <row r="2517" spans="1:19" x14ac:dyDescent="0.35">
      <c r="A2517" t="s">
        <v>3096</v>
      </c>
      <c r="B2517">
        <v>24</v>
      </c>
      <c r="C2517" t="str">
        <f t="shared" si="156"/>
        <v>18-25</v>
      </c>
      <c r="D2517" t="s">
        <v>21</v>
      </c>
      <c r="E2517" t="s">
        <v>50</v>
      </c>
      <c r="G2517">
        <v>5</v>
      </c>
      <c r="H2517">
        <f>Table1[[#This Row],[total_orders]]*Table1[[#This Row],[avg_order_value]]</f>
        <v>0</v>
      </c>
      <c r="I2517">
        <v>35</v>
      </c>
      <c r="J2517">
        <v>0</v>
      </c>
      <c r="K2517" t="s">
        <v>29</v>
      </c>
      <c r="L2517">
        <v>20.6</v>
      </c>
      <c r="M2517" t="str">
        <f t="shared" si="157"/>
        <v>Medium</v>
      </c>
      <c r="N2517" s="1">
        <v>45028</v>
      </c>
      <c r="O2517" s="1" t="str">
        <f>IF(YEAR(Table1[[#This Row],[customer_since]])&gt;=2023, "New",IF(YEAR(Table1[[#This Row],[customer_since]])&gt;=2021, "Medium", "Long term"))</f>
        <v>New</v>
      </c>
      <c r="P2517">
        <v>39</v>
      </c>
      <c r="Q2517" t="str">
        <f t="shared" si="158"/>
        <v>Medium</v>
      </c>
      <c r="R2517">
        <v>0.5</v>
      </c>
      <c r="S2517" t="str">
        <f t="shared" si="159"/>
        <v>Medium</v>
      </c>
    </row>
    <row r="2518" spans="1:19" x14ac:dyDescent="0.35">
      <c r="A2518" t="s">
        <v>658</v>
      </c>
      <c r="B2518">
        <v>28</v>
      </c>
      <c r="C2518" t="str">
        <f t="shared" si="156"/>
        <v>26-35</v>
      </c>
      <c r="D2518" t="s">
        <v>21</v>
      </c>
      <c r="E2518" t="s">
        <v>22</v>
      </c>
      <c r="F2518">
        <v>38.64</v>
      </c>
      <c r="G2518">
        <v>9</v>
      </c>
      <c r="H2518">
        <f>Table1[[#This Row],[total_orders]]*Table1[[#This Row],[avg_order_value]]</f>
        <v>347.76</v>
      </c>
      <c r="I2518">
        <v>315</v>
      </c>
      <c r="J2518">
        <v>0</v>
      </c>
      <c r="K2518" t="s">
        <v>16</v>
      </c>
      <c r="L2518">
        <v>68.400000000000006</v>
      </c>
      <c r="M2518" t="str">
        <f t="shared" si="157"/>
        <v>High</v>
      </c>
      <c r="N2518" s="1">
        <v>44413</v>
      </c>
      <c r="O2518" s="1" t="str">
        <f>IF(YEAR(Table1[[#This Row],[customer_since]])&gt;=2023, "New",IF(YEAR(Table1[[#This Row],[customer_since]])&gt;=2021, "Medium", "Long term"))</f>
        <v>Medium</v>
      </c>
      <c r="P2518">
        <v>72</v>
      </c>
      <c r="Q2518" t="str">
        <f t="shared" si="158"/>
        <v>High</v>
      </c>
      <c r="R2518">
        <v>0.34</v>
      </c>
      <c r="S2518" t="str">
        <f t="shared" si="159"/>
        <v>Medium</v>
      </c>
    </row>
    <row r="2519" spans="1:19" x14ac:dyDescent="0.35">
      <c r="A2519" t="s">
        <v>658</v>
      </c>
      <c r="B2519">
        <v>57</v>
      </c>
      <c r="C2519" t="str">
        <f t="shared" si="156"/>
        <v>55-65</v>
      </c>
      <c r="D2519" t="s">
        <v>14</v>
      </c>
      <c r="E2519" t="s">
        <v>28</v>
      </c>
      <c r="F2519">
        <v>32.729999999999997</v>
      </c>
      <c r="G2519">
        <v>15</v>
      </c>
      <c r="H2519">
        <f>Table1[[#This Row],[total_orders]]*Table1[[#This Row],[avg_order_value]]</f>
        <v>490.94999999999993</v>
      </c>
      <c r="I2519">
        <v>44</v>
      </c>
      <c r="J2519">
        <v>0</v>
      </c>
      <c r="K2519" t="s">
        <v>23</v>
      </c>
      <c r="L2519">
        <v>31.4</v>
      </c>
      <c r="M2519" t="str">
        <f t="shared" si="157"/>
        <v>Medium</v>
      </c>
      <c r="N2519" s="1">
        <v>45592</v>
      </c>
      <c r="O2519" s="1" t="str">
        <f>IF(YEAR(Table1[[#This Row],[customer_since]])&gt;=2023, "New",IF(YEAR(Table1[[#This Row],[customer_since]])&gt;=2021, "Medium", "Long term"))</f>
        <v>New</v>
      </c>
      <c r="P2519">
        <v>47</v>
      </c>
      <c r="Q2519" t="str">
        <f t="shared" si="158"/>
        <v>Medium</v>
      </c>
      <c r="R2519">
        <v>0.22</v>
      </c>
      <c r="S2519" t="str">
        <f t="shared" si="159"/>
        <v>Medium</v>
      </c>
    </row>
    <row r="2520" spans="1:19" x14ac:dyDescent="0.35">
      <c r="A2520" t="s">
        <v>1808</v>
      </c>
      <c r="B2520">
        <v>25</v>
      </c>
      <c r="C2520" t="str">
        <f t="shared" si="156"/>
        <v>18-25</v>
      </c>
      <c r="D2520" t="s">
        <v>21</v>
      </c>
      <c r="E2520" t="s">
        <v>44</v>
      </c>
      <c r="F2520">
        <v>40.82</v>
      </c>
      <c r="G2520">
        <v>8</v>
      </c>
      <c r="H2520">
        <f>Table1[[#This Row],[total_orders]]*Table1[[#This Row],[avg_order_value]]</f>
        <v>326.56</v>
      </c>
      <c r="I2520">
        <v>322</v>
      </c>
      <c r="J2520">
        <v>0</v>
      </c>
      <c r="K2520" t="s">
        <v>16</v>
      </c>
      <c r="L2520">
        <v>15.1</v>
      </c>
      <c r="M2520" t="str">
        <f t="shared" si="157"/>
        <v>Low</v>
      </c>
      <c r="N2520" s="1">
        <v>44662</v>
      </c>
      <c r="O2520" s="1" t="str">
        <f>IF(YEAR(Table1[[#This Row],[customer_since]])&gt;=2023, "New",IF(YEAR(Table1[[#This Row],[customer_since]])&gt;=2021, "Medium", "Long term"))</f>
        <v>Medium</v>
      </c>
      <c r="P2520">
        <v>3</v>
      </c>
      <c r="Q2520" t="str">
        <f t="shared" si="158"/>
        <v>Low</v>
      </c>
      <c r="R2520">
        <v>0.24</v>
      </c>
      <c r="S2520" t="str">
        <f t="shared" si="159"/>
        <v>Medium</v>
      </c>
    </row>
    <row r="2521" spans="1:19" x14ac:dyDescent="0.35">
      <c r="A2521" t="s">
        <v>3757</v>
      </c>
      <c r="B2521">
        <v>18</v>
      </c>
      <c r="C2521" t="str">
        <f t="shared" si="156"/>
        <v>18-25</v>
      </c>
      <c r="D2521" t="s">
        <v>21</v>
      </c>
      <c r="E2521" t="s">
        <v>26</v>
      </c>
      <c r="F2521">
        <v>242.27</v>
      </c>
      <c r="G2521">
        <v>8</v>
      </c>
      <c r="H2521">
        <f>Table1[[#This Row],[total_orders]]*Table1[[#This Row],[avg_order_value]]</f>
        <v>1938.16</v>
      </c>
      <c r="I2521">
        <v>162</v>
      </c>
      <c r="J2521">
        <v>0</v>
      </c>
      <c r="K2521" t="s">
        <v>23</v>
      </c>
      <c r="L2521">
        <v>0</v>
      </c>
      <c r="M2521" t="str">
        <f t="shared" si="157"/>
        <v>Low</v>
      </c>
      <c r="N2521" s="1">
        <v>44174</v>
      </c>
      <c r="O2521" s="1" t="str">
        <f>IF(YEAR(Table1[[#This Row],[customer_since]])&gt;=2023, "New",IF(YEAR(Table1[[#This Row],[customer_since]])&gt;=2021, "Medium", "Long term"))</f>
        <v>Long term</v>
      </c>
      <c r="P2521">
        <v>53</v>
      </c>
      <c r="Q2521" t="str">
        <f t="shared" si="158"/>
        <v>Medium</v>
      </c>
      <c r="R2521">
        <v>0.28000000000000003</v>
      </c>
      <c r="S2521" t="str">
        <f t="shared" si="159"/>
        <v>Medium</v>
      </c>
    </row>
    <row r="2522" spans="1:19" x14ac:dyDescent="0.35">
      <c r="A2522" t="s">
        <v>3541</v>
      </c>
      <c r="B2522">
        <v>51</v>
      </c>
      <c r="C2522" t="str">
        <f t="shared" si="156"/>
        <v>46-55</v>
      </c>
      <c r="D2522" t="s">
        <v>14</v>
      </c>
      <c r="E2522" t="s">
        <v>28</v>
      </c>
      <c r="F2522">
        <v>87.83</v>
      </c>
      <c r="G2522">
        <v>9</v>
      </c>
      <c r="H2522">
        <f>Table1[[#This Row],[total_orders]]*Table1[[#This Row],[avg_order_value]]</f>
        <v>790.47</v>
      </c>
      <c r="I2522">
        <v>144</v>
      </c>
      <c r="J2522">
        <v>0</v>
      </c>
      <c r="K2522" t="s">
        <v>23</v>
      </c>
      <c r="L2522">
        <v>5.6</v>
      </c>
      <c r="M2522" t="str">
        <f t="shared" si="157"/>
        <v>Low</v>
      </c>
      <c r="N2522" s="1">
        <v>44518</v>
      </c>
      <c r="O2522" s="1" t="str">
        <f>IF(YEAR(Table1[[#This Row],[customer_since]])&gt;=2023, "New",IF(YEAR(Table1[[#This Row],[customer_since]])&gt;=2021, "Medium", "Long term"))</f>
        <v>Medium</v>
      </c>
      <c r="P2522">
        <v>47</v>
      </c>
      <c r="Q2522" t="str">
        <f t="shared" si="158"/>
        <v>Medium</v>
      </c>
      <c r="R2522">
        <v>0.52</v>
      </c>
      <c r="S2522" t="str">
        <f t="shared" si="159"/>
        <v>High</v>
      </c>
    </row>
    <row r="2523" spans="1:19" x14ac:dyDescent="0.35">
      <c r="A2523" t="s">
        <v>2686</v>
      </c>
      <c r="B2523">
        <v>31</v>
      </c>
      <c r="C2523" t="str">
        <f t="shared" si="156"/>
        <v>26-35</v>
      </c>
      <c r="D2523" t="s">
        <v>21</v>
      </c>
      <c r="E2523" t="s">
        <v>35</v>
      </c>
      <c r="F2523">
        <v>102.91</v>
      </c>
      <c r="G2523">
        <v>8</v>
      </c>
      <c r="H2523">
        <f>Table1[[#This Row],[total_orders]]*Table1[[#This Row],[avg_order_value]]</f>
        <v>823.28</v>
      </c>
      <c r="I2523">
        <v>214</v>
      </c>
      <c r="J2523">
        <v>0</v>
      </c>
      <c r="K2523" t="s">
        <v>16</v>
      </c>
      <c r="L2523">
        <v>46.2</v>
      </c>
      <c r="M2523" t="str">
        <f t="shared" si="157"/>
        <v>Medium</v>
      </c>
      <c r="N2523" s="1">
        <v>44195</v>
      </c>
      <c r="O2523" s="1" t="str">
        <f>IF(YEAR(Table1[[#This Row],[customer_since]])&gt;=2023, "New",IF(YEAR(Table1[[#This Row],[customer_since]])&gt;=2021, "Medium", "Long term"))</f>
        <v>Long term</v>
      </c>
      <c r="P2523">
        <v>87</v>
      </c>
      <c r="Q2523" t="str">
        <f t="shared" si="158"/>
        <v>High</v>
      </c>
      <c r="R2523">
        <v>0.42</v>
      </c>
      <c r="S2523" t="str">
        <f t="shared" si="159"/>
        <v>Medium</v>
      </c>
    </row>
    <row r="2524" spans="1:19" x14ac:dyDescent="0.35">
      <c r="A2524" t="s">
        <v>2686</v>
      </c>
      <c r="B2524">
        <v>66</v>
      </c>
      <c r="C2524" t="str">
        <f t="shared" si="156"/>
        <v>66-69</v>
      </c>
      <c r="D2524" t="s">
        <v>14</v>
      </c>
      <c r="E2524" t="s">
        <v>37</v>
      </c>
      <c r="F2524">
        <v>93.6</v>
      </c>
      <c r="G2524">
        <v>10</v>
      </c>
      <c r="H2524">
        <f>Table1[[#This Row],[total_orders]]*Table1[[#This Row],[avg_order_value]]</f>
        <v>936</v>
      </c>
      <c r="I2524">
        <v>306</v>
      </c>
      <c r="J2524">
        <v>0</v>
      </c>
      <c r="K2524" t="s">
        <v>19</v>
      </c>
      <c r="L2524">
        <v>63</v>
      </c>
      <c r="M2524" t="str">
        <f t="shared" si="157"/>
        <v>High</v>
      </c>
      <c r="N2524" s="1">
        <v>44616</v>
      </c>
      <c r="O2524" s="1" t="str">
        <f>IF(YEAR(Table1[[#This Row],[customer_since]])&gt;=2023, "New",IF(YEAR(Table1[[#This Row],[customer_since]])&gt;=2021, "Medium", "Long term"))</f>
        <v>Medium</v>
      </c>
      <c r="P2524">
        <v>78</v>
      </c>
      <c r="Q2524" t="str">
        <f t="shared" si="158"/>
        <v>High</v>
      </c>
      <c r="R2524">
        <v>0.09</v>
      </c>
      <c r="S2524" t="str">
        <f t="shared" si="159"/>
        <v>Low</v>
      </c>
    </row>
    <row r="2525" spans="1:19" x14ac:dyDescent="0.35">
      <c r="A2525" t="s">
        <v>3769</v>
      </c>
      <c r="B2525">
        <v>62</v>
      </c>
      <c r="C2525" t="str">
        <f t="shared" si="156"/>
        <v>55-65</v>
      </c>
      <c r="D2525" t="s">
        <v>14</v>
      </c>
      <c r="E2525" t="s">
        <v>37</v>
      </c>
      <c r="F2525">
        <v>75.34</v>
      </c>
      <c r="G2525">
        <v>4</v>
      </c>
      <c r="H2525">
        <f>Table1[[#This Row],[total_orders]]*Table1[[#This Row],[avg_order_value]]</f>
        <v>301.36</v>
      </c>
      <c r="I2525">
        <v>46</v>
      </c>
      <c r="J2525">
        <v>0</v>
      </c>
      <c r="K2525" t="s">
        <v>29</v>
      </c>
      <c r="L2525">
        <v>56.5</v>
      </c>
      <c r="M2525" t="str">
        <f t="shared" si="157"/>
        <v>High</v>
      </c>
      <c r="N2525" s="1">
        <v>45430</v>
      </c>
      <c r="O2525" s="1" t="str">
        <f>IF(YEAR(Table1[[#This Row],[customer_since]])&gt;=2023, "New",IF(YEAR(Table1[[#This Row],[customer_since]])&gt;=2021, "Medium", "Long term"))</f>
        <v>New</v>
      </c>
      <c r="P2525">
        <v>30</v>
      </c>
      <c r="Q2525" t="str">
        <f t="shared" si="158"/>
        <v>Low</v>
      </c>
      <c r="R2525">
        <v>0.44</v>
      </c>
      <c r="S2525" t="str">
        <f t="shared" si="159"/>
        <v>Medium</v>
      </c>
    </row>
    <row r="2526" spans="1:19" x14ac:dyDescent="0.35">
      <c r="A2526" t="s">
        <v>1265</v>
      </c>
      <c r="B2526">
        <v>21</v>
      </c>
      <c r="C2526" t="str">
        <f t="shared" si="156"/>
        <v>18-25</v>
      </c>
      <c r="D2526" t="s">
        <v>14</v>
      </c>
      <c r="E2526" t="s">
        <v>28</v>
      </c>
      <c r="F2526">
        <v>304.66000000000003</v>
      </c>
      <c r="G2526">
        <v>8</v>
      </c>
      <c r="H2526">
        <f>Table1[[#This Row],[total_orders]]*Table1[[#This Row],[avg_order_value]]</f>
        <v>2437.2800000000002</v>
      </c>
      <c r="I2526">
        <v>305</v>
      </c>
      <c r="J2526">
        <v>0</v>
      </c>
      <c r="K2526" t="s">
        <v>40</v>
      </c>
      <c r="L2526">
        <v>44.8</v>
      </c>
      <c r="M2526" t="str">
        <f t="shared" si="157"/>
        <v>Medium</v>
      </c>
      <c r="N2526" s="1">
        <v>44489</v>
      </c>
      <c r="O2526" s="1" t="str">
        <f>IF(YEAR(Table1[[#This Row],[customer_since]])&gt;=2023, "New",IF(YEAR(Table1[[#This Row],[customer_since]])&gt;=2021, "Medium", "Long term"))</f>
        <v>Medium</v>
      </c>
      <c r="P2526">
        <v>5</v>
      </c>
      <c r="Q2526" t="str">
        <f t="shared" si="158"/>
        <v>Low</v>
      </c>
      <c r="R2526">
        <v>0.27</v>
      </c>
      <c r="S2526" t="str">
        <f t="shared" si="159"/>
        <v>Medium</v>
      </c>
    </row>
    <row r="2527" spans="1:19" x14ac:dyDescent="0.35">
      <c r="A2527" t="s">
        <v>638</v>
      </c>
      <c r="B2527">
        <v>34</v>
      </c>
      <c r="C2527" t="str">
        <f t="shared" si="156"/>
        <v>26-35</v>
      </c>
      <c r="D2527" t="s">
        <v>21</v>
      </c>
      <c r="E2527" t="s">
        <v>35</v>
      </c>
      <c r="F2527">
        <v>21.75</v>
      </c>
      <c r="G2527">
        <v>11</v>
      </c>
      <c r="H2527">
        <f>Table1[[#This Row],[total_orders]]*Table1[[#This Row],[avg_order_value]]</f>
        <v>239.25</v>
      </c>
      <c r="I2527">
        <v>128</v>
      </c>
      <c r="J2527">
        <v>0</v>
      </c>
      <c r="K2527" t="s">
        <v>16</v>
      </c>
      <c r="L2527">
        <v>36</v>
      </c>
      <c r="M2527" t="str">
        <f t="shared" si="157"/>
        <v>Medium</v>
      </c>
      <c r="N2527" s="1">
        <v>44210</v>
      </c>
      <c r="O2527" s="1" t="str">
        <f>IF(YEAR(Table1[[#This Row],[customer_since]])&gt;=2023, "New",IF(YEAR(Table1[[#This Row],[customer_since]])&gt;=2021, "Medium", "Long term"))</f>
        <v>Medium</v>
      </c>
      <c r="P2527">
        <v>97</v>
      </c>
      <c r="Q2527" t="str">
        <f t="shared" si="158"/>
        <v>High</v>
      </c>
      <c r="R2527">
        <v>0.32</v>
      </c>
      <c r="S2527" t="str">
        <f t="shared" si="159"/>
        <v>Medium</v>
      </c>
    </row>
    <row r="2528" spans="1:19" x14ac:dyDescent="0.35">
      <c r="A2528" t="s">
        <v>2923</v>
      </c>
      <c r="B2528">
        <v>72</v>
      </c>
      <c r="C2528" t="str">
        <f t="shared" si="156"/>
        <v>66-69</v>
      </c>
      <c r="D2528" t="s">
        <v>14</v>
      </c>
      <c r="E2528" t="s">
        <v>26</v>
      </c>
      <c r="F2528">
        <v>35.01</v>
      </c>
      <c r="G2528">
        <v>8</v>
      </c>
      <c r="H2528">
        <f>Table1[[#This Row],[total_orders]]*Table1[[#This Row],[avg_order_value]]</f>
        <v>280.08</v>
      </c>
      <c r="I2528">
        <v>345</v>
      </c>
      <c r="J2528">
        <v>0</v>
      </c>
      <c r="K2528" t="s">
        <v>23</v>
      </c>
      <c r="L2528">
        <v>26.8</v>
      </c>
      <c r="M2528" t="str">
        <f t="shared" si="157"/>
        <v>Medium</v>
      </c>
      <c r="N2528" s="1">
        <v>44271</v>
      </c>
      <c r="O2528" s="1" t="str">
        <f>IF(YEAR(Table1[[#This Row],[customer_since]])&gt;=2023, "New",IF(YEAR(Table1[[#This Row],[customer_since]])&gt;=2021, "Medium", "Long term"))</f>
        <v>Medium</v>
      </c>
      <c r="P2528">
        <v>45</v>
      </c>
      <c r="Q2528" t="str">
        <f t="shared" si="158"/>
        <v>Medium</v>
      </c>
      <c r="R2528">
        <v>0.17</v>
      </c>
      <c r="S2528" t="str">
        <f t="shared" si="159"/>
        <v>Low</v>
      </c>
    </row>
    <row r="2529" spans="1:19" x14ac:dyDescent="0.35">
      <c r="A2529" t="s">
        <v>999</v>
      </c>
      <c r="B2529">
        <v>64</v>
      </c>
      <c r="C2529" t="str">
        <f t="shared" si="156"/>
        <v>55-65</v>
      </c>
      <c r="D2529" t="s">
        <v>14</v>
      </c>
      <c r="E2529" t="s">
        <v>15</v>
      </c>
      <c r="F2529">
        <v>48.67</v>
      </c>
      <c r="G2529">
        <v>9</v>
      </c>
      <c r="H2529">
        <f>Table1[[#This Row],[total_orders]]*Table1[[#This Row],[avg_order_value]]</f>
        <v>438.03000000000003</v>
      </c>
      <c r="I2529">
        <v>221</v>
      </c>
      <c r="J2529">
        <v>0</v>
      </c>
      <c r="K2529" t="s">
        <v>23</v>
      </c>
      <c r="L2529">
        <v>77.5</v>
      </c>
      <c r="M2529" t="str">
        <f t="shared" si="157"/>
        <v>High</v>
      </c>
      <c r="N2529" s="1">
        <v>44677</v>
      </c>
      <c r="O2529" s="1" t="str">
        <f>IF(YEAR(Table1[[#This Row],[customer_since]])&gt;=2023, "New",IF(YEAR(Table1[[#This Row],[customer_since]])&gt;=2021, "Medium", "Long term"))</f>
        <v>Medium</v>
      </c>
      <c r="P2529">
        <v>34</v>
      </c>
      <c r="Q2529" t="str">
        <f t="shared" si="158"/>
        <v>Medium</v>
      </c>
      <c r="R2529">
        <v>7.0000000000000007E-2</v>
      </c>
      <c r="S2529" t="str">
        <f t="shared" si="159"/>
        <v>Low</v>
      </c>
    </row>
    <row r="2530" spans="1:19" x14ac:dyDescent="0.35">
      <c r="A2530" t="s">
        <v>248</v>
      </c>
      <c r="B2530">
        <v>58</v>
      </c>
      <c r="C2530" t="str">
        <f t="shared" si="156"/>
        <v>55-65</v>
      </c>
      <c r="D2530" t="s">
        <v>21</v>
      </c>
      <c r="E2530" t="s">
        <v>28</v>
      </c>
      <c r="F2530">
        <v>30.4</v>
      </c>
      <c r="G2530">
        <v>14</v>
      </c>
      <c r="H2530">
        <f>Table1[[#This Row],[total_orders]]*Table1[[#This Row],[avg_order_value]]</f>
        <v>425.59999999999997</v>
      </c>
      <c r="I2530">
        <v>12</v>
      </c>
      <c r="J2530">
        <v>0</v>
      </c>
      <c r="K2530" t="s">
        <v>23</v>
      </c>
      <c r="L2530">
        <v>96.1</v>
      </c>
      <c r="M2530" t="str">
        <f t="shared" si="157"/>
        <v>High</v>
      </c>
      <c r="N2530" s="1">
        <v>44839</v>
      </c>
      <c r="O2530" s="1" t="str">
        <f>IF(YEAR(Table1[[#This Row],[customer_since]])&gt;=2023, "New",IF(YEAR(Table1[[#This Row],[customer_since]])&gt;=2021, "Medium", "Long term"))</f>
        <v>Medium</v>
      </c>
      <c r="P2530">
        <v>54</v>
      </c>
      <c r="Q2530" t="str">
        <f t="shared" si="158"/>
        <v>Medium</v>
      </c>
      <c r="R2530">
        <v>0.43</v>
      </c>
      <c r="S2530" t="str">
        <f t="shared" si="159"/>
        <v>Medium</v>
      </c>
    </row>
    <row r="2531" spans="1:19" x14ac:dyDescent="0.35">
      <c r="A2531" t="s">
        <v>2543</v>
      </c>
      <c r="B2531">
        <v>63</v>
      </c>
      <c r="C2531" t="str">
        <f t="shared" si="156"/>
        <v>55-65</v>
      </c>
      <c r="D2531" t="s">
        <v>14</v>
      </c>
      <c r="E2531" t="s">
        <v>37</v>
      </c>
      <c r="F2531">
        <v>27.49</v>
      </c>
      <c r="G2531">
        <v>10</v>
      </c>
      <c r="H2531">
        <f>Table1[[#This Row],[total_orders]]*Table1[[#This Row],[avg_order_value]]</f>
        <v>274.89999999999998</v>
      </c>
      <c r="I2531">
        <v>103</v>
      </c>
      <c r="J2531">
        <v>0</v>
      </c>
      <c r="K2531" t="s">
        <v>29</v>
      </c>
      <c r="L2531">
        <v>96.7</v>
      </c>
      <c r="M2531" t="str">
        <f t="shared" si="157"/>
        <v>High</v>
      </c>
      <c r="N2531" s="1">
        <v>45632</v>
      </c>
      <c r="O2531" s="1" t="str">
        <f>IF(YEAR(Table1[[#This Row],[customer_since]])&gt;=2023, "New",IF(YEAR(Table1[[#This Row],[customer_since]])&gt;=2021, "Medium", "Long term"))</f>
        <v>New</v>
      </c>
      <c r="P2531">
        <v>95</v>
      </c>
      <c r="Q2531" t="str">
        <f t="shared" si="158"/>
        <v>High</v>
      </c>
      <c r="R2531">
        <v>0.32</v>
      </c>
      <c r="S2531" t="str">
        <f t="shared" si="159"/>
        <v>Medium</v>
      </c>
    </row>
    <row r="2532" spans="1:19" x14ac:dyDescent="0.35">
      <c r="A2532" t="s">
        <v>2543</v>
      </c>
      <c r="B2532">
        <v>33</v>
      </c>
      <c r="C2532" t="str">
        <f t="shared" si="156"/>
        <v>26-35</v>
      </c>
      <c r="D2532" t="s">
        <v>14</v>
      </c>
      <c r="E2532" t="s">
        <v>22</v>
      </c>
      <c r="F2532">
        <v>264.66000000000003</v>
      </c>
      <c r="G2532">
        <v>8</v>
      </c>
      <c r="H2532">
        <f>Table1[[#This Row],[total_orders]]*Table1[[#This Row],[avg_order_value]]</f>
        <v>2117.2800000000002</v>
      </c>
      <c r="I2532">
        <v>124</v>
      </c>
      <c r="J2532">
        <v>0</v>
      </c>
      <c r="K2532" t="s">
        <v>16</v>
      </c>
      <c r="L2532">
        <v>22.7</v>
      </c>
      <c r="M2532" t="str">
        <f t="shared" si="157"/>
        <v>Medium</v>
      </c>
      <c r="N2532" s="1">
        <v>44536</v>
      </c>
      <c r="O2532" s="1" t="str">
        <f>IF(YEAR(Table1[[#This Row],[customer_since]])&gt;=2023, "New",IF(YEAR(Table1[[#This Row],[customer_since]])&gt;=2021, "Medium", "Long term"))</f>
        <v>Medium</v>
      </c>
      <c r="P2532">
        <v>40</v>
      </c>
      <c r="Q2532" t="str">
        <f t="shared" si="158"/>
        <v>Medium</v>
      </c>
      <c r="R2532">
        <v>0.31</v>
      </c>
      <c r="S2532" t="str">
        <f t="shared" si="159"/>
        <v>Medium</v>
      </c>
    </row>
    <row r="2533" spans="1:19" x14ac:dyDescent="0.35">
      <c r="A2533" t="s">
        <v>47</v>
      </c>
      <c r="B2533">
        <v>57</v>
      </c>
      <c r="C2533" t="str">
        <f t="shared" si="156"/>
        <v>55-65</v>
      </c>
      <c r="D2533" t="s">
        <v>14</v>
      </c>
      <c r="E2533" t="s">
        <v>18</v>
      </c>
      <c r="F2533">
        <v>87.13</v>
      </c>
      <c r="G2533">
        <v>8</v>
      </c>
      <c r="H2533">
        <f>Table1[[#This Row],[total_orders]]*Table1[[#This Row],[avg_order_value]]</f>
        <v>697.04</v>
      </c>
      <c r="I2533">
        <v>355</v>
      </c>
      <c r="J2533">
        <v>0</v>
      </c>
      <c r="K2533" t="s">
        <v>29</v>
      </c>
      <c r="L2533">
        <v>42.5</v>
      </c>
      <c r="M2533" t="str">
        <f t="shared" si="157"/>
        <v>Medium</v>
      </c>
      <c r="N2533" s="1">
        <v>45257</v>
      </c>
      <c r="O2533" s="1" t="str">
        <f>IF(YEAR(Table1[[#This Row],[customer_since]])&gt;=2023, "New",IF(YEAR(Table1[[#This Row],[customer_since]])&gt;=2021, "Medium", "Long term"))</f>
        <v>New</v>
      </c>
      <c r="P2533">
        <v>53</v>
      </c>
      <c r="Q2533" t="str">
        <f t="shared" si="158"/>
        <v>Medium</v>
      </c>
      <c r="R2533">
        <v>0.33</v>
      </c>
      <c r="S2533" t="str">
        <f t="shared" si="159"/>
        <v>Medium</v>
      </c>
    </row>
    <row r="2534" spans="1:19" x14ac:dyDescent="0.35">
      <c r="A2534" t="s">
        <v>47</v>
      </c>
      <c r="B2534">
        <v>19</v>
      </c>
      <c r="C2534" t="str">
        <f t="shared" si="156"/>
        <v>18-25</v>
      </c>
      <c r="D2534" t="s">
        <v>14</v>
      </c>
      <c r="E2534" t="s">
        <v>28</v>
      </c>
      <c r="F2534">
        <v>230.77</v>
      </c>
      <c r="G2534">
        <v>5</v>
      </c>
      <c r="H2534">
        <f>Table1[[#This Row],[total_orders]]*Table1[[#This Row],[avg_order_value]]</f>
        <v>1153.8500000000001</v>
      </c>
      <c r="I2534">
        <v>210</v>
      </c>
      <c r="J2534">
        <v>0</v>
      </c>
      <c r="K2534" t="s">
        <v>19</v>
      </c>
      <c r="L2534">
        <v>51.4</v>
      </c>
      <c r="M2534" t="str">
        <f t="shared" si="157"/>
        <v>High</v>
      </c>
      <c r="N2534" s="1">
        <v>44582</v>
      </c>
      <c r="O2534" s="1" t="str">
        <f>IF(YEAR(Table1[[#This Row],[customer_since]])&gt;=2023, "New",IF(YEAR(Table1[[#This Row],[customer_since]])&gt;=2021, "Medium", "Long term"))</f>
        <v>Medium</v>
      </c>
      <c r="P2534">
        <v>8</v>
      </c>
      <c r="Q2534" t="str">
        <f t="shared" si="158"/>
        <v>Low</v>
      </c>
      <c r="R2534">
        <v>0.11</v>
      </c>
      <c r="S2534" t="str">
        <f t="shared" si="159"/>
        <v>Low</v>
      </c>
    </row>
    <row r="2535" spans="1:19" x14ac:dyDescent="0.35">
      <c r="A2535" t="s">
        <v>47</v>
      </c>
      <c r="B2535">
        <v>26</v>
      </c>
      <c r="C2535" t="str">
        <f t="shared" si="156"/>
        <v>26-35</v>
      </c>
      <c r="D2535" t="s">
        <v>14</v>
      </c>
      <c r="E2535" t="s">
        <v>44</v>
      </c>
      <c r="F2535">
        <v>122.06</v>
      </c>
      <c r="G2535">
        <v>12</v>
      </c>
      <c r="H2535">
        <f>Table1[[#This Row],[total_orders]]*Table1[[#This Row],[avg_order_value]]</f>
        <v>1464.72</v>
      </c>
      <c r="I2535">
        <v>152</v>
      </c>
      <c r="J2535">
        <v>0</v>
      </c>
      <c r="K2535" t="s">
        <v>23</v>
      </c>
      <c r="L2535">
        <v>97.6</v>
      </c>
      <c r="M2535" t="str">
        <f t="shared" si="157"/>
        <v>High</v>
      </c>
      <c r="N2535" s="1">
        <v>44954</v>
      </c>
      <c r="O2535" s="1" t="str">
        <f>IF(YEAR(Table1[[#This Row],[customer_since]])&gt;=2023, "New",IF(YEAR(Table1[[#This Row],[customer_since]])&gt;=2021, "Medium", "Long term"))</f>
        <v>New</v>
      </c>
      <c r="P2535">
        <v>91</v>
      </c>
      <c r="Q2535" t="str">
        <f t="shared" si="158"/>
        <v>High</v>
      </c>
      <c r="R2535">
        <v>0.33</v>
      </c>
      <c r="S2535" t="str">
        <f t="shared" si="159"/>
        <v>Medium</v>
      </c>
    </row>
    <row r="2536" spans="1:19" x14ac:dyDescent="0.35">
      <c r="A2536" t="s">
        <v>2645</v>
      </c>
      <c r="B2536">
        <v>28</v>
      </c>
      <c r="C2536" t="str">
        <f t="shared" si="156"/>
        <v>26-35</v>
      </c>
      <c r="D2536" t="s">
        <v>25</v>
      </c>
      <c r="E2536" t="s">
        <v>22</v>
      </c>
      <c r="F2536">
        <v>83.1</v>
      </c>
      <c r="G2536">
        <v>17</v>
      </c>
      <c r="H2536">
        <f>Table1[[#This Row],[total_orders]]*Table1[[#This Row],[avg_order_value]]</f>
        <v>1412.6999999999998</v>
      </c>
      <c r="I2536">
        <v>151</v>
      </c>
      <c r="J2536">
        <v>0</v>
      </c>
      <c r="K2536" t="s">
        <v>19</v>
      </c>
      <c r="L2536">
        <v>24.1</v>
      </c>
      <c r="M2536" t="str">
        <f t="shared" si="157"/>
        <v>Medium</v>
      </c>
      <c r="N2536" s="1">
        <v>45211</v>
      </c>
      <c r="O2536" s="1" t="str">
        <f>IF(YEAR(Table1[[#This Row],[customer_since]])&gt;=2023, "New",IF(YEAR(Table1[[#This Row],[customer_since]])&gt;=2021, "Medium", "Long term"))</f>
        <v>New</v>
      </c>
      <c r="P2536">
        <v>18</v>
      </c>
      <c r="Q2536" t="str">
        <f t="shared" si="158"/>
        <v>Low</v>
      </c>
      <c r="R2536">
        <v>0.26</v>
      </c>
      <c r="S2536" t="str">
        <f t="shared" si="159"/>
        <v>Medium</v>
      </c>
    </row>
    <row r="2537" spans="1:19" x14ac:dyDescent="0.35">
      <c r="A2537" t="s">
        <v>1854</v>
      </c>
      <c r="B2537">
        <v>71</v>
      </c>
      <c r="C2537" t="str">
        <f t="shared" si="156"/>
        <v>66-69</v>
      </c>
      <c r="D2537" t="s">
        <v>14</v>
      </c>
      <c r="E2537" t="s">
        <v>15</v>
      </c>
      <c r="F2537">
        <v>79.930000000000007</v>
      </c>
      <c r="G2537">
        <v>13</v>
      </c>
      <c r="H2537">
        <f>Table1[[#This Row],[total_orders]]*Table1[[#This Row],[avg_order_value]]</f>
        <v>1039.0900000000001</v>
      </c>
      <c r="I2537">
        <v>197</v>
      </c>
      <c r="J2537">
        <v>0</v>
      </c>
      <c r="K2537" t="s">
        <v>16</v>
      </c>
      <c r="L2537">
        <v>0</v>
      </c>
      <c r="M2537" t="str">
        <f t="shared" si="157"/>
        <v>Low</v>
      </c>
      <c r="N2537" s="1">
        <v>44715</v>
      </c>
      <c r="O2537" s="1" t="str">
        <f>IF(YEAR(Table1[[#This Row],[customer_since]])&gt;=2023, "New",IF(YEAR(Table1[[#This Row],[customer_since]])&gt;=2021, "Medium", "Long term"))</f>
        <v>Medium</v>
      </c>
      <c r="P2537">
        <v>27</v>
      </c>
      <c r="Q2537" t="str">
        <f t="shared" si="158"/>
        <v>Low</v>
      </c>
      <c r="R2537">
        <v>0.05</v>
      </c>
      <c r="S2537" t="str">
        <f t="shared" si="159"/>
        <v>Low</v>
      </c>
    </row>
    <row r="2538" spans="1:19" x14ac:dyDescent="0.35">
      <c r="A2538" t="s">
        <v>2754</v>
      </c>
      <c r="B2538">
        <v>64</v>
      </c>
      <c r="C2538" t="str">
        <f t="shared" si="156"/>
        <v>55-65</v>
      </c>
      <c r="D2538" t="s">
        <v>14</v>
      </c>
      <c r="E2538" t="s">
        <v>18</v>
      </c>
      <c r="F2538">
        <v>121.96</v>
      </c>
      <c r="G2538">
        <v>5</v>
      </c>
      <c r="H2538">
        <f>Table1[[#This Row],[total_orders]]*Table1[[#This Row],[avg_order_value]]</f>
        <v>609.79999999999995</v>
      </c>
      <c r="I2538">
        <v>129</v>
      </c>
      <c r="J2538">
        <v>0</v>
      </c>
      <c r="K2538" t="s">
        <v>23</v>
      </c>
      <c r="L2538">
        <v>0</v>
      </c>
      <c r="M2538" t="str">
        <f t="shared" si="157"/>
        <v>Low</v>
      </c>
      <c r="N2538" s="1">
        <v>45033</v>
      </c>
      <c r="O2538" s="1" t="str">
        <f>IF(YEAR(Table1[[#This Row],[customer_since]])&gt;=2023, "New",IF(YEAR(Table1[[#This Row],[customer_since]])&gt;=2021, "Medium", "Long term"))</f>
        <v>New</v>
      </c>
      <c r="P2538">
        <v>76</v>
      </c>
      <c r="Q2538" t="str">
        <f t="shared" si="158"/>
        <v>High</v>
      </c>
      <c r="R2538">
        <v>0.14000000000000001</v>
      </c>
      <c r="S2538" t="str">
        <f t="shared" si="159"/>
        <v>Low</v>
      </c>
    </row>
    <row r="2539" spans="1:19" x14ac:dyDescent="0.35">
      <c r="A2539" t="s">
        <v>3519</v>
      </c>
      <c r="B2539">
        <v>71</v>
      </c>
      <c r="C2539" t="str">
        <f t="shared" si="156"/>
        <v>66-69</v>
      </c>
      <c r="D2539" t="s">
        <v>14</v>
      </c>
      <c r="E2539" t="s">
        <v>37</v>
      </c>
      <c r="F2539">
        <v>14.04</v>
      </c>
      <c r="G2539">
        <v>11</v>
      </c>
      <c r="H2539">
        <f>Table1[[#This Row],[total_orders]]*Table1[[#This Row],[avg_order_value]]</f>
        <v>154.44</v>
      </c>
      <c r="I2539">
        <v>47</v>
      </c>
      <c r="J2539">
        <v>0</v>
      </c>
      <c r="K2539" t="s">
        <v>16</v>
      </c>
      <c r="L2539">
        <v>4.0999999999999996</v>
      </c>
      <c r="M2539" t="str">
        <f t="shared" si="157"/>
        <v>Low</v>
      </c>
      <c r="N2539" s="1">
        <v>45803</v>
      </c>
      <c r="O2539" s="1" t="str">
        <f>IF(YEAR(Table1[[#This Row],[customer_since]])&gt;=2023, "New",IF(YEAR(Table1[[#This Row],[customer_since]])&gt;=2021, "Medium", "Long term"))</f>
        <v>New</v>
      </c>
      <c r="P2539">
        <v>91</v>
      </c>
      <c r="Q2539" t="str">
        <f t="shared" si="158"/>
        <v>High</v>
      </c>
      <c r="R2539">
        <v>0.37</v>
      </c>
      <c r="S2539" t="str">
        <f t="shared" si="159"/>
        <v>Medium</v>
      </c>
    </row>
    <row r="2540" spans="1:19" x14ac:dyDescent="0.35">
      <c r="A2540" t="s">
        <v>1020</v>
      </c>
      <c r="B2540">
        <v>66</v>
      </c>
      <c r="C2540" t="str">
        <f t="shared" si="156"/>
        <v>66-69</v>
      </c>
      <c r="D2540" t="s">
        <v>21</v>
      </c>
      <c r="E2540" t="s">
        <v>28</v>
      </c>
      <c r="F2540">
        <v>143.69</v>
      </c>
      <c r="G2540">
        <v>5</v>
      </c>
      <c r="H2540">
        <f>Table1[[#This Row],[total_orders]]*Table1[[#This Row],[avg_order_value]]</f>
        <v>718.45</v>
      </c>
      <c r="I2540">
        <v>120</v>
      </c>
      <c r="J2540">
        <v>0</v>
      </c>
      <c r="K2540" t="s">
        <v>40</v>
      </c>
      <c r="L2540">
        <v>30.1</v>
      </c>
      <c r="M2540" t="str">
        <f t="shared" si="157"/>
        <v>Medium</v>
      </c>
      <c r="N2540" s="1">
        <v>45392</v>
      </c>
      <c r="O2540" s="1" t="str">
        <f>IF(YEAR(Table1[[#This Row],[customer_since]])&gt;=2023, "New",IF(YEAR(Table1[[#This Row],[customer_since]])&gt;=2021, "Medium", "Long term"))</f>
        <v>New</v>
      </c>
      <c r="P2540">
        <v>4</v>
      </c>
      <c r="Q2540" t="str">
        <f t="shared" si="158"/>
        <v>Low</v>
      </c>
      <c r="R2540">
        <v>0.3</v>
      </c>
      <c r="S2540" t="str">
        <f t="shared" si="159"/>
        <v>Medium</v>
      </c>
    </row>
    <row r="2541" spans="1:19" x14ac:dyDescent="0.35">
      <c r="A2541" t="s">
        <v>1020</v>
      </c>
      <c r="B2541">
        <v>27</v>
      </c>
      <c r="C2541" t="str">
        <f t="shared" si="156"/>
        <v>26-35</v>
      </c>
      <c r="D2541" t="s">
        <v>21</v>
      </c>
      <c r="E2541" t="s">
        <v>50</v>
      </c>
      <c r="F2541">
        <v>113</v>
      </c>
      <c r="G2541">
        <v>13</v>
      </c>
      <c r="H2541">
        <f>Table1[[#This Row],[total_orders]]*Table1[[#This Row],[avg_order_value]]</f>
        <v>1469</v>
      </c>
      <c r="I2541">
        <v>177</v>
      </c>
      <c r="J2541">
        <v>0</v>
      </c>
      <c r="K2541" t="s">
        <v>19</v>
      </c>
      <c r="L2541">
        <v>89.2</v>
      </c>
      <c r="M2541" t="str">
        <f t="shared" si="157"/>
        <v>High</v>
      </c>
      <c r="N2541" s="1">
        <v>45738</v>
      </c>
      <c r="O2541" s="1" t="str">
        <f>IF(YEAR(Table1[[#This Row],[customer_since]])&gt;=2023, "New",IF(YEAR(Table1[[#This Row],[customer_since]])&gt;=2021, "Medium", "Long term"))</f>
        <v>New</v>
      </c>
      <c r="P2541">
        <v>51</v>
      </c>
      <c r="Q2541" t="str">
        <f t="shared" si="158"/>
        <v>Medium</v>
      </c>
      <c r="R2541">
        <v>0.12</v>
      </c>
      <c r="S2541" t="str">
        <f t="shared" si="159"/>
        <v>Low</v>
      </c>
    </row>
    <row r="2542" spans="1:19" x14ac:dyDescent="0.35">
      <c r="A2542" t="s">
        <v>3274</v>
      </c>
      <c r="B2542">
        <v>53</v>
      </c>
      <c r="C2542" t="str">
        <f t="shared" si="156"/>
        <v>46-55</v>
      </c>
      <c r="D2542" t="s">
        <v>25</v>
      </c>
      <c r="E2542" t="s">
        <v>22</v>
      </c>
      <c r="F2542">
        <v>191.72</v>
      </c>
      <c r="G2542">
        <v>9</v>
      </c>
      <c r="H2542">
        <f>Table1[[#This Row],[total_orders]]*Table1[[#This Row],[avg_order_value]]</f>
        <v>1725.48</v>
      </c>
      <c r="I2542">
        <v>228</v>
      </c>
      <c r="J2542">
        <v>0</v>
      </c>
      <c r="K2542" t="s">
        <v>19</v>
      </c>
      <c r="L2542">
        <v>0</v>
      </c>
      <c r="M2542" t="str">
        <f t="shared" si="157"/>
        <v>Low</v>
      </c>
      <c r="N2542" s="1">
        <v>45154</v>
      </c>
      <c r="O2542" s="1" t="str">
        <f>IF(YEAR(Table1[[#This Row],[customer_since]])&gt;=2023, "New",IF(YEAR(Table1[[#This Row],[customer_since]])&gt;=2021, "Medium", "Long term"))</f>
        <v>New</v>
      </c>
      <c r="P2542">
        <v>62</v>
      </c>
      <c r="Q2542" t="str">
        <f t="shared" si="158"/>
        <v>Medium</v>
      </c>
      <c r="R2542">
        <v>0.32</v>
      </c>
      <c r="S2542" t="str">
        <f t="shared" si="159"/>
        <v>Medium</v>
      </c>
    </row>
    <row r="2543" spans="1:19" x14ac:dyDescent="0.35">
      <c r="A2543" t="s">
        <v>1281</v>
      </c>
      <c r="B2543">
        <v>67</v>
      </c>
      <c r="C2543" t="str">
        <f t="shared" si="156"/>
        <v>66-69</v>
      </c>
      <c r="D2543" t="s">
        <v>21</v>
      </c>
      <c r="E2543" t="s">
        <v>44</v>
      </c>
      <c r="F2543">
        <v>126.58</v>
      </c>
      <c r="G2543">
        <v>12</v>
      </c>
      <c r="H2543">
        <f>Table1[[#This Row],[total_orders]]*Table1[[#This Row],[avg_order_value]]</f>
        <v>1518.96</v>
      </c>
      <c r="I2543">
        <v>358</v>
      </c>
      <c r="J2543">
        <v>0</v>
      </c>
      <c r="K2543" t="s">
        <v>16</v>
      </c>
      <c r="L2543">
        <v>41.1</v>
      </c>
      <c r="M2543" t="str">
        <f t="shared" si="157"/>
        <v>Medium</v>
      </c>
      <c r="N2543" s="1">
        <v>45334</v>
      </c>
      <c r="O2543" s="1" t="str">
        <f>IF(YEAR(Table1[[#This Row],[customer_since]])&gt;=2023, "New",IF(YEAR(Table1[[#This Row],[customer_since]])&gt;=2021, "Medium", "Long term"))</f>
        <v>New</v>
      </c>
      <c r="P2543">
        <v>24</v>
      </c>
      <c r="Q2543" t="str">
        <f t="shared" si="158"/>
        <v>Low</v>
      </c>
      <c r="R2543">
        <v>0.51</v>
      </c>
      <c r="S2543" t="str">
        <f t="shared" si="159"/>
        <v>High</v>
      </c>
    </row>
    <row r="2544" spans="1:19" x14ac:dyDescent="0.35">
      <c r="A2544" t="s">
        <v>2651</v>
      </c>
      <c r="B2544">
        <v>74</v>
      </c>
      <c r="C2544" t="str">
        <f t="shared" si="156"/>
        <v>66-69</v>
      </c>
      <c r="D2544" t="s">
        <v>25</v>
      </c>
      <c r="E2544" t="s">
        <v>44</v>
      </c>
      <c r="F2544">
        <v>73.709999999999994</v>
      </c>
      <c r="G2544">
        <v>12</v>
      </c>
      <c r="H2544">
        <f>Table1[[#This Row],[total_orders]]*Table1[[#This Row],[avg_order_value]]</f>
        <v>884.52</v>
      </c>
      <c r="I2544">
        <v>94</v>
      </c>
      <c r="J2544">
        <v>0</v>
      </c>
      <c r="K2544" t="s">
        <v>23</v>
      </c>
      <c r="L2544">
        <v>0.8</v>
      </c>
      <c r="M2544" t="str">
        <f t="shared" si="157"/>
        <v>Low</v>
      </c>
      <c r="N2544" s="1">
        <v>45544</v>
      </c>
      <c r="O2544" s="1" t="str">
        <f>IF(YEAR(Table1[[#This Row],[customer_since]])&gt;=2023, "New",IF(YEAR(Table1[[#This Row],[customer_since]])&gt;=2021, "Medium", "Long term"))</f>
        <v>New</v>
      </c>
      <c r="P2544">
        <v>21</v>
      </c>
      <c r="Q2544" t="str">
        <f t="shared" si="158"/>
        <v>Low</v>
      </c>
      <c r="R2544">
        <v>0.19</v>
      </c>
      <c r="S2544" t="str">
        <f t="shared" si="159"/>
        <v>Low</v>
      </c>
    </row>
    <row r="2545" spans="1:19" x14ac:dyDescent="0.35">
      <c r="A2545" t="s">
        <v>3565</v>
      </c>
      <c r="B2545">
        <v>70</v>
      </c>
      <c r="C2545" t="str">
        <f t="shared" si="156"/>
        <v>66-69</v>
      </c>
      <c r="D2545" t="s">
        <v>14</v>
      </c>
      <c r="E2545" t="s">
        <v>52</v>
      </c>
      <c r="F2545">
        <v>102.38</v>
      </c>
      <c r="G2545">
        <v>11</v>
      </c>
      <c r="H2545">
        <f>Table1[[#This Row],[total_orders]]*Table1[[#This Row],[avg_order_value]]</f>
        <v>1126.1799999999998</v>
      </c>
      <c r="I2545">
        <v>43</v>
      </c>
      <c r="J2545">
        <v>0</v>
      </c>
      <c r="K2545" t="s">
        <v>23</v>
      </c>
      <c r="L2545">
        <v>60.1</v>
      </c>
      <c r="M2545" t="str">
        <f t="shared" si="157"/>
        <v>High</v>
      </c>
      <c r="N2545" s="1">
        <v>45046</v>
      </c>
      <c r="O2545" s="1" t="str">
        <f>IF(YEAR(Table1[[#This Row],[customer_since]])&gt;=2023, "New",IF(YEAR(Table1[[#This Row],[customer_since]])&gt;=2021, "Medium", "Long term"))</f>
        <v>New</v>
      </c>
      <c r="P2545">
        <v>60</v>
      </c>
      <c r="Q2545" t="str">
        <f t="shared" si="158"/>
        <v>Medium</v>
      </c>
      <c r="R2545">
        <v>0.17</v>
      </c>
      <c r="S2545" t="str">
        <f t="shared" si="159"/>
        <v>Low</v>
      </c>
    </row>
    <row r="2546" spans="1:19" x14ac:dyDescent="0.35">
      <c r="A2546" t="s">
        <v>1671</v>
      </c>
      <c r="B2546">
        <v>42</v>
      </c>
      <c r="C2546" t="str">
        <f t="shared" si="156"/>
        <v>36-45</v>
      </c>
      <c r="D2546" t="s">
        <v>21</v>
      </c>
      <c r="E2546" t="s">
        <v>52</v>
      </c>
      <c r="F2546">
        <v>114.7</v>
      </c>
      <c r="G2546">
        <v>17</v>
      </c>
      <c r="H2546">
        <f>Table1[[#This Row],[total_orders]]*Table1[[#This Row],[avg_order_value]]</f>
        <v>1949.9</v>
      </c>
      <c r="I2546">
        <v>168</v>
      </c>
      <c r="J2546">
        <v>0</v>
      </c>
      <c r="K2546" t="s">
        <v>23</v>
      </c>
      <c r="L2546">
        <v>88.3</v>
      </c>
      <c r="M2546" t="str">
        <f t="shared" si="157"/>
        <v>High</v>
      </c>
      <c r="N2546" s="1">
        <v>45518</v>
      </c>
      <c r="O2546" s="1" t="str">
        <f>IF(YEAR(Table1[[#This Row],[customer_since]])&gt;=2023, "New",IF(YEAR(Table1[[#This Row],[customer_since]])&gt;=2021, "Medium", "Long term"))</f>
        <v>New</v>
      </c>
      <c r="P2546">
        <v>97</v>
      </c>
      <c r="Q2546" t="str">
        <f t="shared" si="158"/>
        <v>High</v>
      </c>
      <c r="R2546">
        <v>0.2</v>
      </c>
      <c r="S2546" t="str">
        <f t="shared" si="159"/>
        <v>Low</v>
      </c>
    </row>
    <row r="2547" spans="1:19" x14ac:dyDescent="0.35">
      <c r="A2547" t="s">
        <v>1671</v>
      </c>
      <c r="B2547">
        <v>43</v>
      </c>
      <c r="C2547" t="str">
        <f t="shared" si="156"/>
        <v>36-45</v>
      </c>
      <c r="D2547" t="s">
        <v>21</v>
      </c>
      <c r="E2547" t="s">
        <v>15</v>
      </c>
      <c r="F2547">
        <v>38.69</v>
      </c>
      <c r="G2547">
        <v>3</v>
      </c>
      <c r="H2547">
        <f>Table1[[#This Row],[total_orders]]*Table1[[#This Row],[avg_order_value]]</f>
        <v>116.07</v>
      </c>
      <c r="I2547">
        <v>292</v>
      </c>
      <c r="J2547">
        <v>0</v>
      </c>
      <c r="K2547" t="s">
        <v>23</v>
      </c>
      <c r="L2547">
        <v>6</v>
      </c>
      <c r="M2547" t="str">
        <f t="shared" si="157"/>
        <v>Low</v>
      </c>
      <c r="N2547" s="1">
        <v>44573</v>
      </c>
      <c r="O2547" s="1" t="str">
        <f>IF(YEAR(Table1[[#This Row],[customer_since]])&gt;=2023, "New",IF(YEAR(Table1[[#This Row],[customer_since]])&gt;=2021, "Medium", "Long term"))</f>
        <v>Medium</v>
      </c>
      <c r="P2547">
        <v>15</v>
      </c>
      <c r="Q2547" t="str">
        <f t="shared" si="158"/>
        <v>Low</v>
      </c>
      <c r="R2547">
        <v>0.13</v>
      </c>
      <c r="S2547" t="str">
        <f t="shared" si="159"/>
        <v>Low</v>
      </c>
    </row>
    <row r="2548" spans="1:19" x14ac:dyDescent="0.35">
      <c r="A2548" t="s">
        <v>2158</v>
      </c>
      <c r="B2548">
        <v>57</v>
      </c>
      <c r="C2548" t="str">
        <f t="shared" si="156"/>
        <v>55-65</v>
      </c>
      <c r="D2548" t="s">
        <v>14</v>
      </c>
      <c r="E2548" t="s">
        <v>50</v>
      </c>
      <c r="F2548">
        <v>85.47</v>
      </c>
      <c r="G2548">
        <v>4</v>
      </c>
      <c r="H2548">
        <f>Table1[[#This Row],[total_orders]]*Table1[[#This Row],[avg_order_value]]</f>
        <v>341.88</v>
      </c>
      <c r="I2548">
        <v>178</v>
      </c>
      <c r="J2548">
        <v>0</v>
      </c>
      <c r="K2548" t="s">
        <v>19</v>
      </c>
      <c r="L2548">
        <v>8.1</v>
      </c>
      <c r="M2548" t="str">
        <f t="shared" si="157"/>
        <v>Low</v>
      </c>
      <c r="N2548" s="1">
        <v>45384</v>
      </c>
      <c r="O2548" s="1" t="str">
        <f>IF(YEAR(Table1[[#This Row],[customer_since]])&gt;=2023, "New",IF(YEAR(Table1[[#This Row],[customer_since]])&gt;=2021, "Medium", "Long term"))</f>
        <v>New</v>
      </c>
      <c r="P2548">
        <v>95</v>
      </c>
      <c r="Q2548" t="str">
        <f t="shared" si="158"/>
        <v>High</v>
      </c>
      <c r="R2548">
        <v>0.16</v>
      </c>
      <c r="S2548" t="str">
        <f t="shared" si="159"/>
        <v>Low</v>
      </c>
    </row>
    <row r="2549" spans="1:19" x14ac:dyDescent="0.35">
      <c r="A2549" t="s">
        <v>2099</v>
      </c>
      <c r="B2549">
        <v>61</v>
      </c>
      <c r="C2549" t="str">
        <f t="shared" si="156"/>
        <v>55-65</v>
      </c>
      <c r="D2549" t="s">
        <v>14</v>
      </c>
      <c r="E2549" t="s">
        <v>37</v>
      </c>
      <c r="F2549">
        <v>114.69</v>
      </c>
      <c r="G2549">
        <v>11</v>
      </c>
      <c r="H2549">
        <f>Table1[[#This Row],[total_orders]]*Table1[[#This Row],[avg_order_value]]</f>
        <v>1261.5899999999999</v>
      </c>
      <c r="I2549">
        <v>122</v>
      </c>
      <c r="J2549">
        <v>0</v>
      </c>
      <c r="K2549" t="s">
        <v>19</v>
      </c>
      <c r="L2549">
        <v>93.4</v>
      </c>
      <c r="M2549" t="str">
        <f t="shared" si="157"/>
        <v>High</v>
      </c>
      <c r="N2549" s="1">
        <v>45246</v>
      </c>
      <c r="O2549" s="1" t="str">
        <f>IF(YEAR(Table1[[#This Row],[customer_since]])&gt;=2023, "New",IF(YEAR(Table1[[#This Row],[customer_since]])&gt;=2021, "Medium", "Long term"))</f>
        <v>New</v>
      </c>
      <c r="P2549">
        <v>58</v>
      </c>
      <c r="Q2549" t="str">
        <f t="shared" si="158"/>
        <v>Medium</v>
      </c>
      <c r="R2549">
        <v>0.36</v>
      </c>
      <c r="S2549" t="str">
        <f t="shared" si="159"/>
        <v>Medium</v>
      </c>
    </row>
    <row r="2550" spans="1:19" x14ac:dyDescent="0.35">
      <c r="A2550" t="s">
        <v>2538</v>
      </c>
      <c r="B2550">
        <v>42</v>
      </c>
      <c r="C2550" t="str">
        <f t="shared" si="156"/>
        <v>36-45</v>
      </c>
      <c r="D2550" t="s">
        <v>14</v>
      </c>
      <c r="E2550" t="s">
        <v>35</v>
      </c>
      <c r="F2550">
        <v>152.33000000000001</v>
      </c>
      <c r="G2550">
        <v>8</v>
      </c>
      <c r="H2550">
        <f>Table1[[#This Row],[total_orders]]*Table1[[#This Row],[avg_order_value]]</f>
        <v>1218.6400000000001</v>
      </c>
      <c r="I2550">
        <v>241</v>
      </c>
      <c r="J2550">
        <v>0</v>
      </c>
      <c r="K2550" t="s">
        <v>19</v>
      </c>
      <c r="L2550">
        <v>68</v>
      </c>
      <c r="M2550" t="str">
        <f t="shared" si="157"/>
        <v>High</v>
      </c>
      <c r="N2550" s="1">
        <v>44613</v>
      </c>
      <c r="O2550" s="1" t="str">
        <f>IF(YEAR(Table1[[#This Row],[customer_since]])&gt;=2023, "New",IF(YEAR(Table1[[#This Row],[customer_since]])&gt;=2021, "Medium", "Long term"))</f>
        <v>Medium</v>
      </c>
      <c r="P2550">
        <v>16</v>
      </c>
      <c r="Q2550" t="str">
        <f t="shared" si="158"/>
        <v>Low</v>
      </c>
      <c r="R2550">
        <v>0.28999999999999998</v>
      </c>
      <c r="S2550" t="str">
        <f t="shared" si="159"/>
        <v>Medium</v>
      </c>
    </row>
    <row r="2551" spans="1:19" x14ac:dyDescent="0.35">
      <c r="A2551" t="s">
        <v>1835</v>
      </c>
      <c r="B2551">
        <v>50</v>
      </c>
      <c r="C2551" t="str">
        <f t="shared" si="156"/>
        <v>46-55</v>
      </c>
      <c r="D2551" t="s">
        <v>21</v>
      </c>
      <c r="E2551" t="s">
        <v>18</v>
      </c>
      <c r="F2551">
        <v>45.18</v>
      </c>
      <c r="G2551">
        <v>12</v>
      </c>
      <c r="H2551">
        <f>Table1[[#This Row],[total_orders]]*Table1[[#This Row],[avg_order_value]]</f>
        <v>542.16</v>
      </c>
      <c r="I2551">
        <v>273</v>
      </c>
      <c r="J2551">
        <v>0</v>
      </c>
      <c r="K2551" t="s">
        <v>19</v>
      </c>
      <c r="L2551">
        <v>34.299999999999997</v>
      </c>
      <c r="M2551" t="str">
        <f t="shared" si="157"/>
        <v>Medium</v>
      </c>
      <c r="N2551" s="1">
        <v>45618</v>
      </c>
      <c r="O2551" s="1" t="str">
        <f>IF(YEAR(Table1[[#This Row],[customer_since]])&gt;=2023, "New",IF(YEAR(Table1[[#This Row],[customer_since]])&gt;=2021, "Medium", "Long term"))</f>
        <v>New</v>
      </c>
      <c r="P2551">
        <v>20</v>
      </c>
      <c r="Q2551" t="str">
        <f t="shared" si="158"/>
        <v>Low</v>
      </c>
      <c r="R2551">
        <v>0.18</v>
      </c>
      <c r="S2551" t="str">
        <f t="shared" si="159"/>
        <v>Low</v>
      </c>
    </row>
    <row r="2552" spans="1:19" x14ac:dyDescent="0.35">
      <c r="A2552" t="s">
        <v>1495</v>
      </c>
      <c r="B2552">
        <v>71</v>
      </c>
      <c r="C2552" t="str">
        <f t="shared" si="156"/>
        <v>66-69</v>
      </c>
      <c r="D2552" t="s">
        <v>21</v>
      </c>
      <c r="E2552" t="s">
        <v>44</v>
      </c>
      <c r="F2552">
        <v>22.79</v>
      </c>
      <c r="G2552">
        <v>6</v>
      </c>
      <c r="H2552">
        <f>Table1[[#This Row],[total_orders]]*Table1[[#This Row],[avg_order_value]]</f>
        <v>136.74</v>
      </c>
      <c r="I2552">
        <v>214</v>
      </c>
      <c r="J2552">
        <v>0</v>
      </c>
      <c r="K2552" t="s">
        <v>19</v>
      </c>
      <c r="L2552">
        <v>57.4</v>
      </c>
      <c r="M2552" t="str">
        <f t="shared" si="157"/>
        <v>High</v>
      </c>
      <c r="N2552" s="1">
        <v>45143</v>
      </c>
      <c r="O2552" s="1" t="str">
        <f>IF(YEAR(Table1[[#This Row],[customer_since]])&gt;=2023, "New",IF(YEAR(Table1[[#This Row],[customer_since]])&gt;=2021, "Medium", "Long term"))</f>
        <v>New</v>
      </c>
      <c r="P2552">
        <v>10</v>
      </c>
      <c r="Q2552" t="str">
        <f t="shared" si="158"/>
        <v>Low</v>
      </c>
      <c r="R2552">
        <v>0.28000000000000003</v>
      </c>
      <c r="S2552" t="str">
        <f t="shared" si="159"/>
        <v>Medium</v>
      </c>
    </row>
    <row r="2553" spans="1:19" x14ac:dyDescent="0.35">
      <c r="A2553" t="s">
        <v>3426</v>
      </c>
      <c r="B2553">
        <v>48</v>
      </c>
      <c r="C2553" t="str">
        <f t="shared" si="156"/>
        <v>46-55</v>
      </c>
      <c r="D2553" t="s">
        <v>21</v>
      </c>
      <c r="E2553" t="s">
        <v>37</v>
      </c>
      <c r="F2553">
        <v>51.84</v>
      </c>
      <c r="G2553">
        <v>11</v>
      </c>
      <c r="H2553">
        <f>Table1[[#This Row],[total_orders]]*Table1[[#This Row],[avg_order_value]]</f>
        <v>570.24</v>
      </c>
      <c r="I2553">
        <v>212</v>
      </c>
      <c r="J2553">
        <v>0</v>
      </c>
      <c r="K2553" t="s">
        <v>16</v>
      </c>
      <c r="L2553">
        <v>98</v>
      </c>
      <c r="M2553" t="str">
        <f t="shared" si="157"/>
        <v>High</v>
      </c>
      <c r="N2553" s="1">
        <v>45285</v>
      </c>
      <c r="O2553" s="1" t="str">
        <f>IF(YEAR(Table1[[#This Row],[customer_since]])&gt;=2023, "New",IF(YEAR(Table1[[#This Row],[customer_since]])&gt;=2021, "Medium", "Long term"))</f>
        <v>New</v>
      </c>
      <c r="P2553">
        <v>18</v>
      </c>
      <c r="Q2553" t="str">
        <f t="shared" si="158"/>
        <v>Low</v>
      </c>
      <c r="R2553">
        <v>0.18</v>
      </c>
      <c r="S2553" t="str">
        <f t="shared" si="159"/>
        <v>Low</v>
      </c>
    </row>
    <row r="2554" spans="1:19" x14ac:dyDescent="0.35">
      <c r="A2554" t="s">
        <v>3135</v>
      </c>
      <c r="B2554">
        <v>44</v>
      </c>
      <c r="C2554" t="str">
        <f t="shared" si="156"/>
        <v>36-45</v>
      </c>
      <c r="D2554" t="s">
        <v>14</v>
      </c>
      <c r="E2554" t="s">
        <v>44</v>
      </c>
      <c r="F2554">
        <v>82.31</v>
      </c>
      <c r="G2554">
        <v>13</v>
      </c>
      <c r="H2554">
        <f>Table1[[#This Row],[total_orders]]*Table1[[#This Row],[avg_order_value]]</f>
        <v>1070.03</v>
      </c>
      <c r="I2554">
        <v>102</v>
      </c>
      <c r="J2554">
        <v>0</v>
      </c>
      <c r="K2554" t="s">
        <v>29</v>
      </c>
      <c r="L2554">
        <v>92.1</v>
      </c>
      <c r="M2554" t="str">
        <f t="shared" si="157"/>
        <v>High</v>
      </c>
      <c r="N2554" s="1">
        <v>44981</v>
      </c>
      <c r="O2554" s="1" t="str">
        <f>IF(YEAR(Table1[[#This Row],[customer_since]])&gt;=2023, "New",IF(YEAR(Table1[[#This Row],[customer_since]])&gt;=2021, "Medium", "Long term"))</f>
        <v>New</v>
      </c>
      <c r="P2554">
        <v>35</v>
      </c>
      <c r="Q2554" t="str">
        <f t="shared" si="158"/>
        <v>Medium</v>
      </c>
      <c r="R2554">
        <v>0.35</v>
      </c>
      <c r="S2554" t="str">
        <f t="shared" si="159"/>
        <v>Medium</v>
      </c>
    </row>
    <row r="2555" spans="1:19" x14ac:dyDescent="0.35">
      <c r="A2555" t="s">
        <v>2679</v>
      </c>
      <c r="B2555">
        <v>74</v>
      </c>
      <c r="C2555" t="str">
        <f t="shared" si="156"/>
        <v>66-69</v>
      </c>
      <c r="D2555" t="s">
        <v>25</v>
      </c>
      <c r="E2555" t="s">
        <v>28</v>
      </c>
      <c r="F2555">
        <v>16.170000000000002</v>
      </c>
      <c r="G2555">
        <v>9</v>
      </c>
      <c r="H2555">
        <f>Table1[[#This Row],[total_orders]]*Table1[[#This Row],[avg_order_value]]</f>
        <v>145.53000000000003</v>
      </c>
      <c r="I2555">
        <v>229</v>
      </c>
      <c r="J2555">
        <v>1</v>
      </c>
      <c r="K2555" t="s">
        <v>23</v>
      </c>
      <c r="L2555">
        <v>92.9</v>
      </c>
      <c r="M2555" t="str">
        <f t="shared" si="157"/>
        <v>High</v>
      </c>
      <c r="N2555" s="1">
        <v>44971</v>
      </c>
      <c r="O2555" s="1" t="str">
        <f>IF(YEAR(Table1[[#This Row],[customer_since]])&gt;=2023, "New",IF(YEAR(Table1[[#This Row],[customer_since]])&gt;=2021, "Medium", "Long term"))</f>
        <v>New</v>
      </c>
      <c r="P2555">
        <v>94</v>
      </c>
      <c r="Q2555" t="str">
        <f t="shared" si="158"/>
        <v>High</v>
      </c>
      <c r="R2555">
        <v>0.43</v>
      </c>
      <c r="S2555" t="str">
        <f t="shared" si="159"/>
        <v>Medium</v>
      </c>
    </row>
    <row r="2556" spans="1:19" x14ac:dyDescent="0.35">
      <c r="A2556" t="s">
        <v>2679</v>
      </c>
      <c r="B2556">
        <v>19</v>
      </c>
      <c r="C2556" t="str">
        <f t="shared" si="156"/>
        <v>18-25</v>
      </c>
      <c r="D2556" t="s">
        <v>14</v>
      </c>
      <c r="E2556" t="s">
        <v>52</v>
      </c>
      <c r="F2556">
        <v>94.46</v>
      </c>
      <c r="G2556">
        <v>12</v>
      </c>
      <c r="H2556">
        <f>Table1[[#This Row],[total_orders]]*Table1[[#This Row],[avg_order_value]]</f>
        <v>1133.52</v>
      </c>
      <c r="I2556">
        <v>87</v>
      </c>
      <c r="J2556">
        <v>0</v>
      </c>
      <c r="K2556" t="s">
        <v>23</v>
      </c>
      <c r="L2556">
        <v>72.3</v>
      </c>
      <c r="M2556" t="str">
        <f t="shared" si="157"/>
        <v>High</v>
      </c>
      <c r="N2556" s="1">
        <v>45547</v>
      </c>
      <c r="O2556" s="1" t="str">
        <f>IF(YEAR(Table1[[#This Row],[customer_since]])&gt;=2023, "New",IF(YEAR(Table1[[#This Row],[customer_since]])&gt;=2021, "Medium", "Long term"))</f>
        <v>New</v>
      </c>
      <c r="P2556">
        <v>66</v>
      </c>
      <c r="Q2556" t="str">
        <f t="shared" si="158"/>
        <v>Medium</v>
      </c>
      <c r="R2556">
        <v>0.16</v>
      </c>
      <c r="S2556" t="str">
        <f t="shared" si="159"/>
        <v>Low</v>
      </c>
    </row>
    <row r="2557" spans="1:19" x14ac:dyDescent="0.35">
      <c r="A2557" t="s">
        <v>1766</v>
      </c>
      <c r="B2557">
        <v>53</v>
      </c>
      <c r="C2557" t="str">
        <f t="shared" si="156"/>
        <v>46-55</v>
      </c>
      <c r="D2557" t="s">
        <v>14</v>
      </c>
      <c r="E2557" t="s">
        <v>18</v>
      </c>
      <c r="F2557">
        <v>190.56</v>
      </c>
      <c r="G2557">
        <v>7</v>
      </c>
      <c r="H2557">
        <f>Table1[[#This Row],[total_orders]]*Table1[[#This Row],[avg_order_value]]</f>
        <v>1333.92</v>
      </c>
      <c r="I2557">
        <v>66</v>
      </c>
      <c r="J2557">
        <v>0</v>
      </c>
      <c r="K2557" t="s">
        <v>16</v>
      </c>
      <c r="L2557">
        <v>54.9</v>
      </c>
      <c r="M2557" t="str">
        <f t="shared" si="157"/>
        <v>High</v>
      </c>
      <c r="N2557" s="1">
        <v>44346</v>
      </c>
      <c r="O2557" s="1" t="str">
        <f>IF(YEAR(Table1[[#This Row],[customer_since]])&gt;=2023, "New",IF(YEAR(Table1[[#This Row],[customer_since]])&gt;=2021, "Medium", "Long term"))</f>
        <v>Medium</v>
      </c>
      <c r="P2557">
        <v>35</v>
      </c>
      <c r="Q2557" t="str">
        <f t="shared" si="158"/>
        <v>Medium</v>
      </c>
      <c r="R2557">
        <v>0.33</v>
      </c>
      <c r="S2557" t="str">
        <f t="shared" si="159"/>
        <v>Medium</v>
      </c>
    </row>
    <row r="2558" spans="1:19" x14ac:dyDescent="0.35">
      <c r="A2558" t="s">
        <v>3056</v>
      </c>
      <c r="B2558">
        <v>72</v>
      </c>
      <c r="C2558" t="str">
        <f t="shared" si="156"/>
        <v>66-69</v>
      </c>
      <c r="D2558" t="s">
        <v>14</v>
      </c>
      <c r="E2558" t="s">
        <v>15</v>
      </c>
      <c r="F2558">
        <v>59.16</v>
      </c>
      <c r="G2558">
        <v>8</v>
      </c>
      <c r="H2558">
        <f>Table1[[#This Row],[total_orders]]*Table1[[#This Row],[avg_order_value]]</f>
        <v>473.28</v>
      </c>
      <c r="I2558">
        <v>303</v>
      </c>
      <c r="J2558">
        <v>0</v>
      </c>
      <c r="K2558" t="s">
        <v>40</v>
      </c>
      <c r="L2558">
        <v>63.9</v>
      </c>
      <c r="M2558" t="str">
        <f t="shared" si="157"/>
        <v>High</v>
      </c>
      <c r="N2558" s="1">
        <v>45765</v>
      </c>
      <c r="O2558" s="1" t="str">
        <f>IF(YEAR(Table1[[#This Row],[customer_since]])&gt;=2023, "New",IF(YEAR(Table1[[#This Row],[customer_since]])&gt;=2021, "Medium", "Long term"))</f>
        <v>New</v>
      </c>
      <c r="P2558">
        <v>52</v>
      </c>
      <c r="Q2558" t="str">
        <f t="shared" si="158"/>
        <v>Medium</v>
      </c>
      <c r="R2558">
        <v>0.11</v>
      </c>
      <c r="S2558" t="str">
        <f t="shared" si="159"/>
        <v>Low</v>
      </c>
    </row>
    <row r="2559" spans="1:19" x14ac:dyDescent="0.35">
      <c r="A2559" t="s">
        <v>2753</v>
      </c>
      <c r="B2559">
        <v>26</v>
      </c>
      <c r="C2559" t="str">
        <f t="shared" si="156"/>
        <v>26-35</v>
      </c>
      <c r="D2559" t="s">
        <v>21</v>
      </c>
      <c r="E2559" t="s">
        <v>26</v>
      </c>
      <c r="F2559">
        <v>183.88</v>
      </c>
      <c r="G2559">
        <v>7</v>
      </c>
      <c r="H2559">
        <f>Table1[[#This Row],[total_orders]]*Table1[[#This Row],[avg_order_value]]</f>
        <v>1287.1599999999999</v>
      </c>
      <c r="I2559">
        <v>221</v>
      </c>
      <c r="J2559">
        <v>0</v>
      </c>
      <c r="K2559" t="s">
        <v>23</v>
      </c>
      <c r="L2559">
        <v>69.7</v>
      </c>
      <c r="M2559" t="str">
        <f t="shared" si="157"/>
        <v>High</v>
      </c>
      <c r="N2559" s="1">
        <v>45202</v>
      </c>
      <c r="O2559" s="1" t="str">
        <f>IF(YEAR(Table1[[#This Row],[customer_since]])&gt;=2023, "New",IF(YEAR(Table1[[#This Row],[customer_since]])&gt;=2021, "Medium", "Long term"))</f>
        <v>New</v>
      </c>
      <c r="P2559">
        <v>31</v>
      </c>
      <c r="Q2559" t="str">
        <f t="shared" si="158"/>
        <v>Low</v>
      </c>
      <c r="R2559">
        <v>0.48</v>
      </c>
      <c r="S2559" t="str">
        <f t="shared" si="159"/>
        <v>Medium</v>
      </c>
    </row>
    <row r="2560" spans="1:19" x14ac:dyDescent="0.35">
      <c r="A2560" t="s">
        <v>2130</v>
      </c>
      <c r="B2560">
        <v>26</v>
      </c>
      <c r="C2560" t="str">
        <f t="shared" si="156"/>
        <v>26-35</v>
      </c>
      <c r="D2560" t="s">
        <v>21</v>
      </c>
      <c r="E2560" t="s">
        <v>28</v>
      </c>
      <c r="F2560">
        <v>198.48</v>
      </c>
      <c r="G2560">
        <v>7</v>
      </c>
      <c r="H2560">
        <f>Table1[[#This Row],[total_orders]]*Table1[[#This Row],[avg_order_value]]</f>
        <v>1389.36</v>
      </c>
      <c r="I2560">
        <v>43</v>
      </c>
      <c r="J2560">
        <v>0</v>
      </c>
      <c r="K2560" t="s">
        <v>23</v>
      </c>
      <c r="L2560">
        <v>11.3</v>
      </c>
      <c r="M2560" t="str">
        <f t="shared" si="157"/>
        <v>Low</v>
      </c>
      <c r="N2560" s="1">
        <v>45750</v>
      </c>
      <c r="O2560" s="1" t="str">
        <f>IF(YEAR(Table1[[#This Row],[customer_since]])&gt;=2023, "New",IF(YEAR(Table1[[#This Row],[customer_since]])&gt;=2021, "Medium", "Long term"))</f>
        <v>New</v>
      </c>
      <c r="P2560">
        <v>29</v>
      </c>
      <c r="Q2560" t="str">
        <f t="shared" si="158"/>
        <v>Low</v>
      </c>
      <c r="R2560">
        <v>0.21</v>
      </c>
      <c r="S2560" t="str">
        <f t="shared" si="159"/>
        <v>Medium</v>
      </c>
    </row>
    <row r="2561" spans="1:19" x14ac:dyDescent="0.35">
      <c r="A2561" t="s">
        <v>1452</v>
      </c>
      <c r="B2561">
        <v>47</v>
      </c>
      <c r="C2561" t="str">
        <f t="shared" si="156"/>
        <v>46-55</v>
      </c>
      <c r="D2561" t="s">
        <v>14</v>
      </c>
      <c r="E2561" t="s">
        <v>22</v>
      </c>
      <c r="F2561">
        <v>166.29</v>
      </c>
      <c r="G2561">
        <v>9</v>
      </c>
      <c r="H2561">
        <f>Table1[[#This Row],[total_orders]]*Table1[[#This Row],[avg_order_value]]</f>
        <v>1496.61</v>
      </c>
      <c r="I2561">
        <v>123</v>
      </c>
      <c r="J2561">
        <v>0</v>
      </c>
      <c r="K2561" t="s">
        <v>19</v>
      </c>
      <c r="L2561">
        <v>17.7</v>
      </c>
      <c r="M2561" t="str">
        <f t="shared" si="157"/>
        <v>Low</v>
      </c>
      <c r="N2561" s="1">
        <v>44596</v>
      </c>
      <c r="O2561" s="1" t="str">
        <f>IF(YEAR(Table1[[#This Row],[customer_since]])&gt;=2023, "New",IF(YEAR(Table1[[#This Row],[customer_since]])&gt;=2021, "Medium", "Long term"))</f>
        <v>Medium</v>
      </c>
      <c r="P2561">
        <v>52</v>
      </c>
      <c r="Q2561" t="str">
        <f t="shared" si="158"/>
        <v>Medium</v>
      </c>
      <c r="R2561">
        <v>0.34</v>
      </c>
      <c r="S2561" t="str">
        <f t="shared" si="159"/>
        <v>Medium</v>
      </c>
    </row>
    <row r="2562" spans="1:19" x14ac:dyDescent="0.35">
      <c r="A2562" t="s">
        <v>3575</v>
      </c>
      <c r="B2562">
        <v>47</v>
      </c>
      <c r="C2562" t="str">
        <f t="shared" ref="C2562:C2625" si="160">IF(B2562&lt;=25,"18-25",IF(B2562&lt;=35,"26-35",IF(B2562&lt;=45,"36-45",IF(B2562&lt;=55,"46-55",IF(B2562&lt;=65,"55-65","66-69")))))</f>
        <v>46-55</v>
      </c>
      <c r="D2562" t="s">
        <v>21</v>
      </c>
      <c r="E2562" t="s">
        <v>15</v>
      </c>
      <c r="F2562">
        <v>69.08</v>
      </c>
      <c r="G2562">
        <v>4</v>
      </c>
      <c r="H2562">
        <f>Table1[[#This Row],[total_orders]]*Table1[[#This Row],[avg_order_value]]</f>
        <v>276.32</v>
      </c>
      <c r="I2562">
        <v>241</v>
      </c>
      <c r="J2562">
        <v>0</v>
      </c>
      <c r="K2562" t="s">
        <v>19</v>
      </c>
      <c r="L2562">
        <v>41.4</v>
      </c>
      <c r="M2562" t="str">
        <f t="shared" ref="M2562:M2625" si="161">IF(L2562&lt;=20,"Low",IF(L2562&lt;=50,"Medium","High"))</f>
        <v>Medium</v>
      </c>
      <c r="N2562" s="1">
        <v>44790</v>
      </c>
      <c r="O2562" s="1" t="str">
        <f>IF(YEAR(Table1[[#This Row],[customer_since]])&gt;=2023, "New",IF(YEAR(Table1[[#This Row],[customer_since]])&gt;=2021, "Medium", "Long term"))</f>
        <v>Medium</v>
      </c>
      <c r="P2562">
        <v>32</v>
      </c>
      <c r="Q2562" t="str">
        <f t="shared" ref="Q2562:Q2625" si="162">IF(P2562&lt;=33,"Low",IF(P2562&lt;=66,"Medium","High"))</f>
        <v>Low</v>
      </c>
      <c r="R2562">
        <v>0.23</v>
      </c>
      <c r="S2562" t="str">
        <f t="shared" ref="S2562:S2625" si="163">IF(R2562&lt;=0.2,"Low",IF(R2562&lt;=0.5,"Medium","High"))</f>
        <v>Medium</v>
      </c>
    </row>
    <row r="2563" spans="1:19" x14ac:dyDescent="0.35">
      <c r="A2563" t="s">
        <v>3575</v>
      </c>
      <c r="B2563">
        <v>40</v>
      </c>
      <c r="C2563" t="str">
        <f t="shared" si="160"/>
        <v>36-45</v>
      </c>
      <c r="D2563" t="s">
        <v>21</v>
      </c>
      <c r="E2563" t="s">
        <v>15</v>
      </c>
      <c r="F2563">
        <v>117.01</v>
      </c>
      <c r="G2563">
        <v>10</v>
      </c>
      <c r="H2563">
        <f>Table1[[#This Row],[total_orders]]*Table1[[#This Row],[avg_order_value]]</f>
        <v>1170.1000000000001</v>
      </c>
      <c r="I2563">
        <v>111</v>
      </c>
      <c r="J2563">
        <v>0</v>
      </c>
      <c r="K2563" t="s">
        <v>23</v>
      </c>
      <c r="L2563">
        <v>95.4</v>
      </c>
      <c r="M2563" t="str">
        <f t="shared" si="161"/>
        <v>High</v>
      </c>
      <c r="N2563" s="1">
        <v>45041</v>
      </c>
      <c r="O2563" s="1" t="str">
        <f>IF(YEAR(Table1[[#This Row],[customer_since]])&gt;=2023, "New",IF(YEAR(Table1[[#This Row],[customer_since]])&gt;=2021, "Medium", "Long term"))</f>
        <v>New</v>
      </c>
      <c r="P2563">
        <v>11</v>
      </c>
      <c r="Q2563" t="str">
        <f t="shared" si="162"/>
        <v>Low</v>
      </c>
      <c r="R2563">
        <v>0.28000000000000003</v>
      </c>
      <c r="S2563" t="str">
        <f t="shared" si="163"/>
        <v>Medium</v>
      </c>
    </row>
    <row r="2564" spans="1:19" x14ac:dyDescent="0.35">
      <c r="A2564" t="s">
        <v>423</v>
      </c>
      <c r="B2564">
        <v>71</v>
      </c>
      <c r="C2564" t="str">
        <f t="shared" si="160"/>
        <v>66-69</v>
      </c>
      <c r="D2564" t="s">
        <v>25</v>
      </c>
      <c r="E2564" t="s">
        <v>15</v>
      </c>
      <c r="F2564">
        <v>62.09</v>
      </c>
      <c r="G2564">
        <v>10</v>
      </c>
      <c r="H2564">
        <f>Table1[[#This Row],[total_orders]]*Table1[[#This Row],[avg_order_value]]</f>
        <v>620.90000000000009</v>
      </c>
      <c r="I2564">
        <v>61</v>
      </c>
      <c r="J2564">
        <v>0</v>
      </c>
      <c r="K2564" t="s">
        <v>23</v>
      </c>
      <c r="L2564">
        <v>0</v>
      </c>
      <c r="M2564" t="str">
        <f t="shared" si="161"/>
        <v>Low</v>
      </c>
      <c r="N2564" s="1">
        <v>45650</v>
      </c>
      <c r="O2564" s="1" t="str">
        <f>IF(YEAR(Table1[[#This Row],[customer_since]])&gt;=2023, "New",IF(YEAR(Table1[[#This Row],[customer_since]])&gt;=2021, "Medium", "Long term"))</f>
        <v>New</v>
      </c>
      <c r="P2564">
        <v>13</v>
      </c>
      <c r="Q2564" t="str">
        <f t="shared" si="162"/>
        <v>Low</v>
      </c>
      <c r="R2564">
        <v>0.23</v>
      </c>
      <c r="S2564" t="str">
        <f t="shared" si="163"/>
        <v>Medium</v>
      </c>
    </row>
    <row r="2565" spans="1:19" x14ac:dyDescent="0.35">
      <c r="A2565" t="s">
        <v>874</v>
      </c>
      <c r="B2565">
        <v>58</v>
      </c>
      <c r="C2565" t="str">
        <f t="shared" si="160"/>
        <v>55-65</v>
      </c>
      <c r="D2565" t="s">
        <v>14</v>
      </c>
      <c r="E2565" t="s">
        <v>50</v>
      </c>
      <c r="F2565">
        <v>90.67</v>
      </c>
      <c r="G2565">
        <v>12</v>
      </c>
      <c r="H2565">
        <f>Table1[[#This Row],[total_orders]]*Table1[[#This Row],[avg_order_value]]</f>
        <v>1088.04</v>
      </c>
      <c r="I2565">
        <v>307</v>
      </c>
      <c r="J2565">
        <v>0</v>
      </c>
      <c r="K2565" t="s">
        <v>16</v>
      </c>
      <c r="L2565">
        <v>2.4</v>
      </c>
      <c r="M2565" t="str">
        <f t="shared" si="161"/>
        <v>Low</v>
      </c>
      <c r="N2565" s="1">
        <v>44707</v>
      </c>
      <c r="O2565" s="1" t="str">
        <f>IF(YEAR(Table1[[#This Row],[customer_since]])&gt;=2023, "New",IF(YEAR(Table1[[#This Row],[customer_since]])&gt;=2021, "Medium", "Long term"))</f>
        <v>Medium</v>
      </c>
      <c r="P2565">
        <v>75</v>
      </c>
      <c r="Q2565" t="str">
        <f t="shared" si="162"/>
        <v>High</v>
      </c>
      <c r="R2565">
        <v>0.48</v>
      </c>
      <c r="S2565" t="str">
        <f t="shared" si="163"/>
        <v>Medium</v>
      </c>
    </row>
    <row r="2566" spans="1:19" x14ac:dyDescent="0.35">
      <c r="A2566" t="s">
        <v>874</v>
      </c>
      <c r="B2566">
        <v>37</v>
      </c>
      <c r="C2566" t="str">
        <f t="shared" si="160"/>
        <v>36-45</v>
      </c>
      <c r="D2566" t="s">
        <v>21</v>
      </c>
      <c r="E2566" t="s">
        <v>26</v>
      </c>
      <c r="F2566">
        <v>202.34</v>
      </c>
      <c r="G2566">
        <v>11</v>
      </c>
      <c r="H2566">
        <f>Table1[[#This Row],[total_orders]]*Table1[[#This Row],[avg_order_value]]</f>
        <v>2225.7400000000002</v>
      </c>
      <c r="I2566">
        <v>214</v>
      </c>
      <c r="J2566">
        <v>0</v>
      </c>
      <c r="K2566" t="s">
        <v>19</v>
      </c>
      <c r="L2566">
        <v>74.599999999999994</v>
      </c>
      <c r="M2566" t="str">
        <f t="shared" si="161"/>
        <v>High</v>
      </c>
      <c r="N2566" s="1">
        <v>45458</v>
      </c>
      <c r="O2566" s="1" t="str">
        <f>IF(YEAR(Table1[[#This Row],[customer_since]])&gt;=2023, "New",IF(YEAR(Table1[[#This Row],[customer_since]])&gt;=2021, "Medium", "Long term"))</f>
        <v>New</v>
      </c>
      <c r="P2566">
        <v>10</v>
      </c>
      <c r="Q2566" t="str">
        <f t="shared" si="162"/>
        <v>Low</v>
      </c>
      <c r="R2566">
        <v>0.11</v>
      </c>
      <c r="S2566" t="str">
        <f t="shared" si="163"/>
        <v>Low</v>
      </c>
    </row>
    <row r="2567" spans="1:19" x14ac:dyDescent="0.35">
      <c r="A2567" t="s">
        <v>2215</v>
      </c>
      <c r="B2567">
        <v>33</v>
      </c>
      <c r="C2567" t="str">
        <f t="shared" si="160"/>
        <v>26-35</v>
      </c>
      <c r="D2567" t="s">
        <v>21</v>
      </c>
      <c r="E2567" t="s">
        <v>50</v>
      </c>
      <c r="F2567">
        <v>85.65</v>
      </c>
      <c r="G2567">
        <v>13</v>
      </c>
      <c r="H2567">
        <f>Table1[[#This Row],[total_orders]]*Table1[[#This Row],[avg_order_value]]</f>
        <v>1113.45</v>
      </c>
      <c r="I2567">
        <v>43</v>
      </c>
      <c r="J2567">
        <v>0</v>
      </c>
      <c r="K2567" t="s">
        <v>29</v>
      </c>
      <c r="L2567">
        <v>21.8</v>
      </c>
      <c r="M2567" t="str">
        <f t="shared" si="161"/>
        <v>Medium</v>
      </c>
      <c r="N2567" s="1">
        <v>45590</v>
      </c>
      <c r="O2567" s="1" t="str">
        <f>IF(YEAR(Table1[[#This Row],[customer_since]])&gt;=2023, "New",IF(YEAR(Table1[[#This Row],[customer_since]])&gt;=2021, "Medium", "Long term"))</f>
        <v>New</v>
      </c>
      <c r="P2567">
        <v>2</v>
      </c>
      <c r="Q2567" t="str">
        <f t="shared" si="162"/>
        <v>Low</v>
      </c>
      <c r="R2567">
        <v>0.21</v>
      </c>
      <c r="S2567" t="str">
        <f t="shared" si="163"/>
        <v>Medium</v>
      </c>
    </row>
    <row r="2568" spans="1:19" x14ac:dyDescent="0.35">
      <c r="A2568" t="s">
        <v>1599</v>
      </c>
      <c r="B2568">
        <v>52</v>
      </c>
      <c r="C2568" t="str">
        <f t="shared" si="160"/>
        <v>46-55</v>
      </c>
      <c r="D2568" t="s">
        <v>21</v>
      </c>
      <c r="E2568" t="s">
        <v>22</v>
      </c>
      <c r="F2568">
        <v>145.80000000000001</v>
      </c>
      <c r="G2568">
        <v>9</v>
      </c>
      <c r="H2568">
        <f>Table1[[#This Row],[total_orders]]*Table1[[#This Row],[avg_order_value]]</f>
        <v>1312.2</v>
      </c>
      <c r="I2568">
        <v>304</v>
      </c>
      <c r="J2568">
        <v>0</v>
      </c>
      <c r="K2568" t="s">
        <v>23</v>
      </c>
      <c r="L2568">
        <v>48.4</v>
      </c>
      <c r="M2568" t="str">
        <f t="shared" si="161"/>
        <v>Medium</v>
      </c>
      <c r="N2568" s="1">
        <v>44896</v>
      </c>
      <c r="O2568" s="1" t="str">
        <f>IF(YEAR(Table1[[#This Row],[customer_since]])&gt;=2023, "New",IF(YEAR(Table1[[#This Row],[customer_since]])&gt;=2021, "Medium", "Long term"))</f>
        <v>Medium</v>
      </c>
      <c r="P2568">
        <v>72</v>
      </c>
      <c r="Q2568" t="str">
        <f t="shared" si="162"/>
        <v>High</v>
      </c>
      <c r="R2568">
        <v>0.54</v>
      </c>
      <c r="S2568" t="str">
        <f t="shared" si="163"/>
        <v>High</v>
      </c>
    </row>
    <row r="2569" spans="1:19" x14ac:dyDescent="0.35">
      <c r="A2569" t="s">
        <v>1599</v>
      </c>
      <c r="B2569">
        <v>23</v>
      </c>
      <c r="C2569" t="str">
        <f t="shared" si="160"/>
        <v>18-25</v>
      </c>
      <c r="D2569" t="s">
        <v>14</v>
      </c>
      <c r="E2569" t="s">
        <v>52</v>
      </c>
      <c r="F2569">
        <v>47.81</v>
      </c>
      <c r="G2569">
        <v>10</v>
      </c>
      <c r="H2569">
        <f>Table1[[#This Row],[total_orders]]*Table1[[#This Row],[avg_order_value]]</f>
        <v>478.1</v>
      </c>
      <c r="I2569">
        <v>296</v>
      </c>
      <c r="J2569">
        <v>0</v>
      </c>
      <c r="K2569" t="s">
        <v>40</v>
      </c>
      <c r="L2569">
        <v>0</v>
      </c>
      <c r="M2569" t="str">
        <f t="shared" si="161"/>
        <v>Low</v>
      </c>
      <c r="N2569" s="1">
        <v>45586</v>
      </c>
      <c r="O2569" s="1" t="str">
        <f>IF(YEAR(Table1[[#This Row],[customer_since]])&gt;=2023, "New",IF(YEAR(Table1[[#This Row],[customer_since]])&gt;=2021, "Medium", "Long term"))</f>
        <v>New</v>
      </c>
      <c r="P2569">
        <v>66</v>
      </c>
      <c r="Q2569" t="str">
        <f t="shared" si="162"/>
        <v>Medium</v>
      </c>
      <c r="R2569">
        <v>0.22</v>
      </c>
      <c r="S2569" t="str">
        <f t="shared" si="163"/>
        <v>Medium</v>
      </c>
    </row>
    <row r="2570" spans="1:19" x14ac:dyDescent="0.35">
      <c r="A2570" t="s">
        <v>3212</v>
      </c>
      <c r="B2570">
        <v>65</v>
      </c>
      <c r="C2570" t="str">
        <f t="shared" si="160"/>
        <v>55-65</v>
      </c>
      <c r="D2570" t="s">
        <v>14</v>
      </c>
      <c r="E2570" t="s">
        <v>22</v>
      </c>
      <c r="F2570">
        <v>114.23</v>
      </c>
      <c r="G2570">
        <v>10</v>
      </c>
      <c r="H2570">
        <f>Table1[[#This Row],[total_orders]]*Table1[[#This Row],[avg_order_value]]</f>
        <v>1142.3</v>
      </c>
      <c r="I2570">
        <v>2</v>
      </c>
      <c r="J2570">
        <v>0</v>
      </c>
      <c r="K2570" t="s">
        <v>19</v>
      </c>
      <c r="L2570">
        <v>21.5</v>
      </c>
      <c r="M2570" t="str">
        <f t="shared" si="161"/>
        <v>Medium</v>
      </c>
      <c r="N2570" s="1">
        <v>44197</v>
      </c>
      <c r="O2570" s="1" t="str">
        <f>IF(YEAR(Table1[[#This Row],[customer_since]])&gt;=2023, "New",IF(YEAR(Table1[[#This Row],[customer_since]])&gt;=2021, "Medium", "Long term"))</f>
        <v>Medium</v>
      </c>
      <c r="P2570">
        <v>60</v>
      </c>
      <c r="Q2570" t="str">
        <f t="shared" si="162"/>
        <v>Medium</v>
      </c>
      <c r="R2570">
        <v>0.27</v>
      </c>
      <c r="S2570" t="str">
        <f t="shared" si="163"/>
        <v>Medium</v>
      </c>
    </row>
    <row r="2571" spans="1:19" x14ac:dyDescent="0.35">
      <c r="A2571" t="s">
        <v>732</v>
      </c>
      <c r="B2571">
        <v>53</v>
      </c>
      <c r="C2571" t="str">
        <f t="shared" si="160"/>
        <v>46-55</v>
      </c>
      <c r="D2571" t="s">
        <v>21</v>
      </c>
      <c r="E2571" t="s">
        <v>26</v>
      </c>
      <c r="F2571">
        <v>72.33</v>
      </c>
      <c r="G2571">
        <v>8</v>
      </c>
      <c r="H2571">
        <f>Table1[[#This Row],[total_orders]]*Table1[[#This Row],[avg_order_value]]</f>
        <v>578.64</v>
      </c>
      <c r="I2571">
        <v>137</v>
      </c>
      <c r="J2571">
        <v>0</v>
      </c>
      <c r="K2571" t="s">
        <v>23</v>
      </c>
      <c r="L2571">
        <v>83.6</v>
      </c>
      <c r="M2571" t="str">
        <f t="shared" si="161"/>
        <v>High</v>
      </c>
      <c r="N2571" s="1">
        <v>44872</v>
      </c>
      <c r="O2571" s="1" t="str">
        <f>IF(YEAR(Table1[[#This Row],[customer_since]])&gt;=2023, "New",IF(YEAR(Table1[[#This Row],[customer_since]])&gt;=2021, "Medium", "Long term"))</f>
        <v>Medium</v>
      </c>
      <c r="P2571">
        <v>87</v>
      </c>
      <c r="Q2571" t="str">
        <f t="shared" si="162"/>
        <v>High</v>
      </c>
      <c r="R2571">
        <v>0.14000000000000001</v>
      </c>
      <c r="S2571" t="str">
        <f t="shared" si="163"/>
        <v>Low</v>
      </c>
    </row>
    <row r="2572" spans="1:19" x14ac:dyDescent="0.35">
      <c r="A2572" t="s">
        <v>732</v>
      </c>
      <c r="B2572">
        <v>36</v>
      </c>
      <c r="C2572" t="str">
        <f t="shared" si="160"/>
        <v>36-45</v>
      </c>
      <c r="D2572" t="s">
        <v>14</v>
      </c>
      <c r="E2572" t="s">
        <v>22</v>
      </c>
      <c r="F2572">
        <v>66.709999999999994</v>
      </c>
      <c r="G2572">
        <v>14</v>
      </c>
      <c r="H2572">
        <f>Table1[[#This Row],[total_orders]]*Table1[[#This Row],[avg_order_value]]</f>
        <v>933.93999999999994</v>
      </c>
      <c r="I2572">
        <v>49</v>
      </c>
      <c r="J2572">
        <v>0</v>
      </c>
      <c r="K2572" t="s">
        <v>23</v>
      </c>
      <c r="L2572">
        <v>82.3</v>
      </c>
      <c r="M2572" t="str">
        <f t="shared" si="161"/>
        <v>High</v>
      </c>
      <c r="N2572" s="1">
        <v>45443</v>
      </c>
      <c r="O2572" s="1" t="str">
        <f>IF(YEAR(Table1[[#This Row],[customer_since]])&gt;=2023, "New",IF(YEAR(Table1[[#This Row],[customer_since]])&gt;=2021, "Medium", "Long term"))</f>
        <v>New</v>
      </c>
      <c r="P2572">
        <v>73</v>
      </c>
      <c r="Q2572" t="str">
        <f t="shared" si="162"/>
        <v>High</v>
      </c>
      <c r="R2572">
        <v>0.25</v>
      </c>
      <c r="S2572" t="str">
        <f t="shared" si="163"/>
        <v>Medium</v>
      </c>
    </row>
    <row r="2573" spans="1:19" x14ac:dyDescent="0.35">
      <c r="A2573" t="s">
        <v>3808</v>
      </c>
      <c r="B2573">
        <v>39</v>
      </c>
      <c r="C2573" t="str">
        <f t="shared" si="160"/>
        <v>36-45</v>
      </c>
      <c r="D2573" t="s">
        <v>14</v>
      </c>
      <c r="E2573" t="s">
        <v>37</v>
      </c>
      <c r="F2573">
        <v>62.57</v>
      </c>
      <c r="G2573">
        <v>15</v>
      </c>
      <c r="H2573">
        <f>Table1[[#This Row],[total_orders]]*Table1[[#This Row],[avg_order_value]]</f>
        <v>938.55</v>
      </c>
      <c r="I2573">
        <v>133</v>
      </c>
      <c r="J2573">
        <v>0</v>
      </c>
      <c r="K2573" t="s">
        <v>40</v>
      </c>
      <c r="L2573">
        <v>75.099999999999994</v>
      </c>
      <c r="M2573" t="str">
        <f t="shared" si="161"/>
        <v>High</v>
      </c>
      <c r="N2573" s="1">
        <v>44943</v>
      </c>
      <c r="O2573" s="1" t="str">
        <f>IF(YEAR(Table1[[#This Row],[customer_since]])&gt;=2023, "New",IF(YEAR(Table1[[#This Row],[customer_since]])&gt;=2021, "Medium", "Long term"))</f>
        <v>New</v>
      </c>
      <c r="P2573">
        <v>7</v>
      </c>
      <c r="Q2573" t="str">
        <f t="shared" si="162"/>
        <v>Low</v>
      </c>
      <c r="R2573">
        <v>0.32</v>
      </c>
      <c r="S2573" t="str">
        <f t="shared" si="163"/>
        <v>Medium</v>
      </c>
    </row>
    <row r="2574" spans="1:19" x14ac:dyDescent="0.35">
      <c r="A2574" t="s">
        <v>2002</v>
      </c>
      <c r="B2574">
        <v>33</v>
      </c>
      <c r="C2574" t="str">
        <f t="shared" si="160"/>
        <v>26-35</v>
      </c>
      <c r="D2574" t="s">
        <v>21</v>
      </c>
      <c r="E2574" t="s">
        <v>26</v>
      </c>
      <c r="F2574">
        <v>58.31</v>
      </c>
      <c r="G2574">
        <v>7</v>
      </c>
      <c r="H2574">
        <f>Table1[[#This Row],[total_orders]]*Table1[[#This Row],[avg_order_value]]</f>
        <v>408.17</v>
      </c>
      <c r="I2574">
        <v>222</v>
      </c>
      <c r="J2574">
        <v>0</v>
      </c>
      <c r="K2574" t="s">
        <v>19</v>
      </c>
      <c r="L2574">
        <v>34.299999999999997</v>
      </c>
      <c r="M2574" t="str">
        <f t="shared" si="161"/>
        <v>Medium</v>
      </c>
      <c r="N2574" s="1">
        <v>44993</v>
      </c>
      <c r="O2574" s="1" t="str">
        <f>IF(YEAR(Table1[[#This Row],[customer_since]])&gt;=2023, "New",IF(YEAR(Table1[[#This Row],[customer_since]])&gt;=2021, "Medium", "Long term"))</f>
        <v>New</v>
      </c>
      <c r="P2574">
        <v>37</v>
      </c>
      <c r="Q2574" t="str">
        <f t="shared" si="162"/>
        <v>Medium</v>
      </c>
      <c r="R2574">
        <v>0.12</v>
      </c>
      <c r="S2574" t="str">
        <f t="shared" si="163"/>
        <v>Low</v>
      </c>
    </row>
    <row r="2575" spans="1:19" x14ac:dyDescent="0.35">
      <c r="A2575" t="s">
        <v>2002</v>
      </c>
      <c r="B2575">
        <v>78</v>
      </c>
      <c r="C2575" t="str">
        <f t="shared" si="160"/>
        <v>66-69</v>
      </c>
      <c r="D2575" t="s">
        <v>14</v>
      </c>
      <c r="E2575" t="s">
        <v>18</v>
      </c>
      <c r="F2575">
        <v>60.74</v>
      </c>
      <c r="G2575">
        <v>12</v>
      </c>
      <c r="H2575">
        <f>Table1[[#This Row],[total_orders]]*Table1[[#This Row],[avg_order_value]]</f>
        <v>728.88</v>
      </c>
      <c r="I2575">
        <v>327</v>
      </c>
      <c r="J2575">
        <v>0</v>
      </c>
      <c r="K2575" t="s">
        <v>19</v>
      </c>
      <c r="L2575">
        <v>42.8</v>
      </c>
      <c r="M2575" t="str">
        <f t="shared" si="161"/>
        <v>Medium</v>
      </c>
      <c r="N2575" s="1">
        <v>45263</v>
      </c>
      <c r="O2575" s="1" t="str">
        <f>IF(YEAR(Table1[[#This Row],[customer_since]])&gt;=2023, "New",IF(YEAR(Table1[[#This Row],[customer_since]])&gt;=2021, "Medium", "Long term"))</f>
        <v>New</v>
      </c>
      <c r="P2575">
        <v>98</v>
      </c>
      <c r="Q2575" t="str">
        <f t="shared" si="162"/>
        <v>High</v>
      </c>
      <c r="R2575">
        <v>0.21</v>
      </c>
      <c r="S2575" t="str">
        <f t="shared" si="163"/>
        <v>Medium</v>
      </c>
    </row>
    <row r="2576" spans="1:19" x14ac:dyDescent="0.35">
      <c r="A2576" t="s">
        <v>3100</v>
      </c>
      <c r="B2576">
        <v>41</v>
      </c>
      <c r="C2576" t="str">
        <f t="shared" si="160"/>
        <v>36-45</v>
      </c>
      <c r="D2576" t="s">
        <v>21</v>
      </c>
      <c r="E2576" t="s">
        <v>44</v>
      </c>
      <c r="F2576">
        <v>78.8</v>
      </c>
      <c r="G2576">
        <v>16</v>
      </c>
      <c r="H2576">
        <f>Table1[[#This Row],[total_orders]]*Table1[[#This Row],[avg_order_value]]</f>
        <v>1260.8</v>
      </c>
      <c r="I2576">
        <v>301</v>
      </c>
      <c r="J2576">
        <v>0</v>
      </c>
      <c r="K2576" t="s">
        <v>40</v>
      </c>
      <c r="L2576">
        <v>33.200000000000003</v>
      </c>
      <c r="M2576" t="str">
        <f t="shared" si="161"/>
        <v>Medium</v>
      </c>
      <c r="N2576" s="1">
        <v>45512</v>
      </c>
      <c r="O2576" s="1" t="str">
        <f>IF(YEAR(Table1[[#This Row],[customer_since]])&gt;=2023, "New",IF(YEAR(Table1[[#This Row],[customer_since]])&gt;=2021, "Medium", "Long term"))</f>
        <v>New</v>
      </c>
      <c r="P2576">
        <v>93</v>
      </c>
      <c r="Q2576" t="str">
        <f t="shared" si="162"/>
        <v>High</v>
      </c>
      <c r="R2576">
        <v>0.39</v>
      </c>
      <c r="S2576" t="str">
        <f t="shared" si="163"/>
        <v>Medium</v>
      </c>
    </row>
    <row r="2577" spans="1:19" x14ac:dyDescent="0.35">
      <c r="A2577" t="s">
        <v>2111</v>
      </c>
      <c r="B2577">
        <v>29</v>
      </c>
      <c r="C2577" t="str">
        <f t="shared" si="160"/>
        <v>26-35</v>
      </c>
      <c r="D2577" t="s">
        <v>14</v>
      </c>
      <c r="E2577" t="s">
        <v>28</v>
      </c>
      <c r="F2577">
        <v>100.88</v>
      </c>
      <c r="G2577">
        <v>7</v>
      </c>
      <c r="H2577">
        <f>Table1[[#This Row],[total_orders]]*Table1[[#This Row],[avg_order_value]]</f>
        <v>706.16</v>
      </c>
      <c r="I2577">
        <v>255</v>
      </c>
      <c r="J2577">
        <v>1</v>
      </c>
      <c r="K2577" t="s">
        <v>40</v>
      </c>
      <c r="L2577">
        <v>25.8</v>
      </c>
      <c r="M2577" t="str">
        <f t="shared" si="161"/>
        <v>Medium</v>
      </c>
      <c r="N2577" s="1">
        <v>44214</v>
      </c>
      <c r="O2577" s="1" t="str">
        <f>IF(YEAR(Table1[[#This Row],[customer_since]])&gt;=2023, "New",IF(YEAR(Table1[[#This Row],[customer_since]])&gt;=2021, "Medium", "Long term"))</f>
        <v>Medium</v>
      </c>
      <c r="P2577">
        <v>77</v>
      </c>
      <c r="Q2577" t="str">
        <f t="shared" si="162"/>
        <v>High</v>
      </c>
      <c r="R2577">
        <v>0.48</v>
      </c>
      <c r="S2577" t="str">
        <f t="shared" si="163"/>
        <v>Medium</v>
      </c>
    </row>
    <row r="2578" spans="1:19" x14ac:dyDescent="0.35">
      <c r="A2578" t="s">
        <v>752</v>
      </c>
      <c r="B2578">
        <v>60</v>
      </c>
      <c r="C2578" t="str">
        <f t="shared" si="160"/>
        <v>55-65</v>
      </c>
      <c r="D2578" t="s">
        <v>21</v>
      </c>
      <c r="E2578" t="s">
        <v>50</v>
      </c>
      <c r="F2578">
        <v>134.44</v>
      </c>
      <c r="G2578">
        <v>7</v>
      </c>
      <c r="H2578">
        <f>Table1[[#This Row],[total_orders]]*Table1[[#This Row],[avg_order_value]]</f>
        <v>941.07999999999993</v>
      </c>
      <c r="I2578">
        <v>154</v>
      </c>
      <c r="J2578">
        <v>0</v>
      </c>
      <c r="K2578" t="s">
        <v>23</v>
      </c>
      <c r="L2578">
        <v>12.6</v>
      </c>
      <c r="M2578" t="str">
        <f t="shared" si="161"/>
        <v>Low</v>
      </c>
      <c r="N2578" s="1">
        <v>44989</v>
      </c>
      <c r="O2578" s="1" t="str">
        <f>IF(YEAR(Table1[[#This Row],[customer_since]])&gt;=2023, "New",IF(YEAR(Table1[[#This Row],[customer_since]])&gt;=2021, "Medium", "Long term"))</f>
        <v>New</v>
      </c>
      <c r="P2578">
        <v>44</v>
      </c>
      <c r="Q2578" t="str">
        <f t="shared" si="162"/>
        <v>Medium</v>
      </c>
      <c r="R2578">
        <v>0.31</v>
      </c>
      <c r="S2578" t="str">
        <f t="shared" si="163"/>
        <v>Medium</v>
      </c>
    </row>
    <row r="2579" spans="1:19" x14ac:dyDescent="0.35">
      <c r="A2579" t="s">
        <v>3634</v>
      </c>
      <c r="B2579">
        <v>32</v>
      </c>
      <c r="C2579" t="str">
        <f t="shared" si="160"/>
        <v>26-35</v>
      </c>
      <c r="D2579" t="s">
        <v>25</v>
      </c>
      <c r="E2579" t="s">
        <v>28</v>
      </c>
      <c r="F2579">
        <v>81.55</v>
      </c>
      <c r="G2579">
        <v>17</v>
      </c>
      <c r="H2579">
        <f>Table1[[#This Row],[total_orders]]*Table1[[#This Row],[avg_order_value]]</f>
        <v>1386.35</v>
      </c>
      <c r="I2579">
        <v>12</v>
      </c>
      <c r="J2579">
        <v>0</v>
      </c>
      <c r="K2579" t="s">
        <v>23</v>
      </c>
      <c r="L2579">
        <v>36.4</v>
      </c>
      <c r="M2579" t="str">
        <f t="shared" si="161"/>
        <v>Medium</v>
      </c>
      <c r="N2579" s="1">
        <v>45434</v>
      </c>
      <c r="O2579" s="1" t="str">
        <f>IF(YEAR(Table1[[#This Row],[customer_since]])&gt;=2023, "New",IF(YEAR(Table1[[#This Row],[customer_since]])&gt;=2021, "Medium", "Long term"))</f>
        <v>New</v>
      </c>
      <c r="P2579">
        <v>76</v>
      </c>
      <c r="Q2579" t="str">
        <f t="shared" si="162"/>
        <v>High</v>
      </c>
      <c r="R2579">
        <v>0.24</v>
      </c>
      <c r="S2579" t="str">
        <f t="shared" si="163"/>
        <v>Medium</v>
      </c>
    </row>
    <row r="2580" spans="1:19" x14ac:dyDescent="0.35">
      <c r="A2580" t="s">
        <v>159</v>
      </c>
      <c r="B2580">
        <v>65</v>
      </c>
      <c r="C2580" t="str">
        <f t="shared" si="160"/>
        <v>55-65</v>
      </c>
      <c r="D2580" t="s">
        <v>21</v>
      </c>
      <c r="E2580" t="s">
        <v>35</v>
      </c>
      <c r="F2580">
        <v>87.56</v>
      </c>
      <c r="G2580">
        <v>9</v>
      </c>
      <c r="H2580">
        <f>Table1[[#This Row],[total_orders]]*Table1[[#This Row],[avg_order_value]]</f>
        <v>788.04</v>
      </c>
      <c r="I2580">
        <v>33</v>
      </c>
      <c r="J2580">
        <v>0</v>
      </c>
      <c r="K2580" t="s">
        <v>19</v>
      </c>
      <c r="L2580">
        <v>1.6</v>
      </c>
      <c r="M2580" t="str">
        <f t="shared" si="161"/>
        <v>Low</v>
      </c>
      <c r="N2580" s="1">
        <v>44767</v>
      </c>
      <c r="O2580" s="1" t="str">
        <f>IF(YEAR(Table1[[#This Row],[customer_since]])&gt;=2023, "New",IF(YEAR(Table1[[#This Row],[customer_since]])&gt;=2021, "Medium", "Long term"))</f>
        <v>Medium</v>
      </c>
      <c r="P2580">
        <v>2</v>
      </c>
      <c r="Q2580" t="str">
        <f t="shared" si="162"/>
        <v>Low</v>
      </c>
      <c r="R2580">
        <v>0.13</v>
      </c>
      <c r="S2580" t="str">
        <f t="shared" si="163"/>
        <v>Low</v>
      </c>
    </row>
    <row r="2581" spans="1:19" x14ac:dyDescent="0.35">
      <c r="A2581" t="s">
        <v>668</v>
      </c>
      <c r="B2581">
        <v>59</v>
      </c>
      <c r="C2581" t="str">
        <f t="shared" si="160"/>
        <v>55-65</v>
      </c>
      <c r="D2581" t="s">
        <v>21</v>
      </c>
      <c r="E2581" t="s">
        <v>50</v>
      </c>
      <c r="F2581">
        <v>112.57</v>
      </c>
      <c r="G2581">
        <v>11</v>
      </c>
      <c r="H2581">
        <f>Table1[[#This Row],[total_orders]]*Table1[[#This Row],[avg_order_value]]</f>
        <v>1238.27</v>
      </c>
      <c r="I2581">
        <v>120</v>
      </c>
      <c r="J2581">
        <v>0</v>
      </c>
      <c r="K2581" t="s">
        <v>29</v>
      </c>
      <c r="L2581">
        <v>99.5</v>
      </c>
      <c r="M2581" t="str">
        <f t="shared" si="161"/>
        <v>High</v>
      </c>
      <c r="N2581" s="1">
        <v>44107</v>
      </c>
      <c r="O2581" s="1" t="str">
        <f>IF(YEAR(Table1[[#This Row],[customer_since]])&gt;=2023, "New",IF(YEAR(Table1[[#This Row],[customer_since]])&gt;=2021, "Medium", "Long term"))</f>
        <v>Long term</v>
      </c>
      <c r="P2581">
        <v>25</v>
      </c>
      <c r="Q2581" t="str">
        <f t="shared" si="162"/>
        <v>Low</v>
      </c>
      <c r="R2581">
        <v>0.51</v>
      </c>
      <c r="S2581" t="str">
        <f t="shared" si="163"/>
        <v>High</v>
      </c>
    </row>
    <row r="2582" spans="1:19" x14ac:dyDescent="0.35">
      <c r="A2582" t="s">
        <v>668</v>
      </c>
      <c r="B2582">
        <v>79</v>
      </c>
      <c r="C2582" t="str">
        <f t="shared" si="160"/>
        <v>66-69</v>
      </c>
      <c r="D2582" t="s">
        <v>14</v>
      </c>
      <c r="E2582" t="s">
        <v>37</v>
      </c>
      <c r="F2582">
        <v>126.36</v>
      </c>
      <c r="G2582">
        <v>10</v>
      </c>
      <c r="H2582">
        <f>Table1[[#This Row],[total_orders]]*Table1[[#This Row],[avg_order_value]]</f>
        <v>1263.5999999999999</v>
      </c>
      <c r="I2582">
        <v>82</v>
      </c>
      <c r="J2582">
        <v>0</v>
      </c>
      <c r="K2582" t="s">
        <v>19</v>
      </c>
      <c r="L2582">
        <v>5.5</v>
      </c>
      <c r="M2582" t="str">
        <f t="shared" si="161"/>
        <v>Low</v>
      </c>
      <c r="N2582" s="1">
        <v>45486</v>
      </c>
      <c r="O2582" s="1" t="str">
        <f>IF(YEAR(Table1[[#This Row],[customer_since]])&gt;=2023, "New",IF(YEAR(Table1[[#This Row],[customer_since]])&gt;=2021, "Medium", "Long term"))</f>
        <v>New</v>
      </c>
      <c r="P2582">
        <v>71</v>
      </c>
      <c r="Q2582" t="str">
        <f t="shared" si="162"/>
        <v>High</v>
      </c>
      <c r="R2582">
        <v>0.11</v>
      </c>
      <c r="S2582" t="str">
        <f t="shared" si="163"/>
        <v>Low</v>
      </c>
    </row>
    <row r="2583" spans="1:19" x14ac:dyDescent="0.35">
      <c r="A2583" t="s">
        <v>295</v>
      </c>
      <c r="B2583">
        <v>67</v>
      </c>
      <c r="C2583" t="str">
        <f t="shared" si="160"/>
        <v>66-69</v>
      </c>
      <c r="D2583" t="s">
        <v>21</v>
      </c>
      <c r="E2583" t="s">
        <v>35</v>
      </c>
      <c r="F2583">
        <v>30.04</v>
      </c>
      <c r="G2583">
        <v>9</v>
      </c>
      <c r="H2583">
        <f>Table1[[#This Row],[total_orders]]*Table1[[#This Row],[avg_order_value]]</f>
        <v>270.36</v>
      </c>
      <c r="I2583">
        <v>197</v>
      </c>
      <c r="J2583">
        <v>0</v>
      </c>
      <c r="K2583" t="s">
        <v>40</v>
      </c>
      <c r="L2583">
        <v>61.8</v>
      </c>
      <c r="M2583" t="str">
        <f t="shared" si="161"/>
        <v>High</v>
      </c>
      <c r="N2583" s="1">
        <v>45683</v>
      </c>
      <c r="O2583" s="1" t="str">
        <f>IF(YEAR(Table1[[#This Row],[customer_since]])&gt;=2023, "New",IF(YEAR(Table1[[#This Row],[customer_since]])&gt;=2021, "Medium", "Long term"))</f>
        <v>New</v>
      </c>
      <c r="P2583">
        <v>67</v>
      </c>
      <c r="Q2583" t="str">
        <f t="shared" si="162"/>
        <v>High</v>
      </c>
      <c r="R2583">
        <v>0.26</v>
      </c>
      <c r="S2583" t="str">
        <f t="shared" si="163"/>
        <v>Medium</v>
      </c>
    </row>
    <row r="2584" spans="1:19" x14ac:dyDescent="0.35">
      <c r="A2584" t="s">
        <v>1419</v>
      </c>
      <c r="B2584">
        <v>53</v>
      </c>
      <c r="C2584" t="str">
        <f t="shared" si="160"/>
        <v>46-55</v>
      </c>
      <c r="D2584" t="s">
        <v>21</v>
      </c>
      <c r="E2584" t="s">
        <v>22</v>
      </c>
      <c r="F2584">
        <v>132.86000000000001</v>
      </c>
      <c r="G2584">
        <v>7</v>
      </c>
      <c r="H2584">
        <f>Table1[[#This Row],[total_orders]]*Table1[[#This Row],[avg_order_value]]</f>
        <v>930.0200000000001</v>
      </c>
      <c r="I2584">
        <v>149</v>
      </c>
      <c r="J2584">
        <v>0</v>
      </c>
      <c r="K2584" t="s">
        <v>16</v>
      </c>
      <c r="L2584">
        <v>16.8</v>
      </c>
      <c r="M2584" t="str">
        <f t="shared" si="161"/>
        <v>Low</v>
      </c>
      <c r="N2584" s="1">
        <v>45241</v>
      </c>
      <c r="O2584" s="1" t="str">
        <f>IF(YEAR(Table1[[#This Row],[customer_since]])&gt;=2023, "New",IF(YEAR(Table1[[#This Row],[customer_since]])&gt;=2021, "Medium", "Long term"))</f>
        <v>New</v>
      </c>
      <c r="P2584">
        <v>8</v>
      </c>
      <c r="Q2584" t="str">
        <f t="shared" si="162"/>
        <v>Low</v>
      </c>
      <c r="R2584">
        <v>0.08</v>
      </c>
      <c r="S2584" t="str">
        <f t="shared" si="163"/>
        <v>Low</v>
      </c>
    </row>
    <row r="2585" spans="1:19" x14ac:dyDescent="0.35">
      <c r="A2585" t="s">
        <v>2118</v>
      </c>
      <c r="B2585">
        <v>26</v>
      </c>
      <c r="C2585" t="str">
        <f t="shared" si="160"/>
        <v>26-35</v>
      </c>
      <c r="D2585" t="s">
        <v>21</v>
      </c>
      <c r="E2585" t="s">
        <v>18</v>
      </c>
      <c r="F2585">
        <v>35.97</v>
      </c>
      <c r="G2585">
        <v>13</v>
      </c>
      <c r="H2585">
        <f>Table1[[#This Row],[total_orders]]*Table1[[#This Row],[avg_order_value]]</f>
        <v>467.61</v>
      </c>
      <c r="I2585">
        <v>147</v>
      </c>
      <c r="J2585">
        <v>0</v>
      </c>
      <c r="K2585" t="s">
        <v>19</v>
      </c>
      <c r="L2585">
        <v>20.2</v>
      </c>
      <c r="M2585" t="str">
        <f t="shared" si="161"/>
        <v>Medium</v>
      </c>
      <c r="N2585" s="1">
        <v>44537</v>
      </c>
      <c r="O2585" s="1" t="str">
        <f>IF(YEAR(Table1[[#This Row],[customer_since]])&gt;=2023, "New",IF(YEAR(Table1[[#This Row],[customer_since]])&gt;=2021, "Medium", "Long term"))</f>
        <v>Medium</v>
      </c>
      <c r="P2585">
        <v>40</v>
      </c>
      <c r="Q2585" t="str">
        <f t="shared" si="162"/>
        <v>Medium</v>
      </c>
      <c r="R2585">
        <v>0.05</v>
      </c>
      <c r="S2585" t="str">
        <f t="shared" si="163"/>
        <v>Low</v>
      </c>
    </row>
    <row r="2586" spans="1:19" x14ac:dyDescent="0.35">
      <c r="A2586" t="s">
        <v>3334</v>
      </c>
      <c r="B2586">
        <v>18</v>
      </c>
      <c r="C2586" t="str">
        <f t="shared" si="160"/>
        <v>18-25</v>
      </c>
      <c r="D2586" t="s">
        <v>25</v>
      </c>
      <c r="E2586" t="s">
        <v>28</v>
      </c>
      <c r="F2586">
        <v>93.34</v>
      </c>
      <c r="G2586">
        <v>13</v>
      </c>
      <c r="H2586">
        <f>Table1[[#This Row],[total_orders]]*Table1[[#This Row],[avg_order_value]]</f>
        <v>1213.42</v>
      </c>
      <c r="I2586">
        <v>187</v>
      </c>
      <c r="J2586">
        <v>0</v>
      </c>
      <c r="K2586" t="s">
        <v>29</v>
      </c>
      <c r="L2586">
        <v>90</v>
      </c>
      <c r="M2586" t="str">
        <f t="shared" si="161"/>
        <v>High</v>
      </c>
      <c r="N2586" s="1">
        <v>44842</v>
      </c>
      <c r="O2586" s="1" t="str">
        <f>IF(YEAR(Table1[[#This Row],[customer_since]])&gt;=2023, "New",IF(YEAR(Table1[[#This Row],[customer_since]])&gt;=2021, "Medium", "Long term"))</f>
        <v>Medium</v>
      </c>
      <c r="P2586">
        <v>38</v>
      </c>
      <c r="Q2586" t="str">
        <f t="shared" si="162"/>
        <v>Medium</v>
      </c>
      <c r="R2586">
        <v>0.39</v>
      </c>
      <c r="S2586" t="str">
        <f t="shared" si="163"/>
        <v>Medium</v>
      </c>
    </row>
    <row r="2587" spans="1:19" x14ac:dyDescent="0.35">
      <c r="A2587" t="s">
        <v>1448</v>
      </c>
      <c r="B2587">
        <v>74</v>
      </c>
      <c r="C2587" t="str">
        <f t="shared" si="160"/>
        <v>66-69</v>
      </c>
      <c r="D2587" t="s">
        <v>21</v>
      </c>
      <c r="E2587" t="s">
        <v>35</v>
      </c>
      <c r="F2587">
        <v>15.72</v>
      </c>
      <c r="G2587">
        <v>12</v>
      </c>
      <c r="H2587">
        <f>Table1[[#This Row],[total_orders]]*Table1[[#This Row],[avg_order_value]]</f>
        <v>188.64000000000001</v>
      </c>
      <c r="I2587">
        <v>274</v>
      </c>
      <c r="J2587">
        <v>0</v>
      </c>
      <c r="K2587" t="s">
        <v>23</v>
      </c>
      <c r="L2587">
        <v>72</v>
      </c>
      <c r="M2587" t="str">
        <f t="shared" si="161"/>
        <v>High</v>
      </c>
      <c r="N2587" s="1">
        <v>44547</v>
      </c>
      <c r="O2587" s="1" t="str">
        <f>IF(YEAR(Table1[[#This Row],[customer_since]])&gt;=2023, "New",IF(YEAR(Table1[[#This Row],[customer_since]])&gt;=2021, "Medium", "Long term"))</f>
        <v>Medium</v>
      </c>
      <c r="P2587">
        <v>60</v>
      </c>
      <c r="Q2587" t="str">
        <f t="shared" si="162"/>
        <v>Medium</v>
      </c>
      <c r="R2587">
        <v>0.46</v>
      </c>
      <c r="S2587" t="str">
        <f t="shared" si="163"/>
        <v>Medium</v>
      </c>
    </row>
    <row r="2588" spans="1:19" x14ac:dyDescent="0.35">
      <c r="A2588" t="s">
        <v>1448</v>
      </c>
      <c r="B2588">
        <v>59</v>
      </c>
      <c r="C2588" t="str">
        <f t="shared" si="160"/>
        <v>55-65</v>
      </c>
      <c r="D2588" t="s">
        <v>14</v>
      </c>
      <c r="E2588" t="s">
        <v>22</v>
      </c>
      <c r="G2588">
        <v>13</v>
      </c>
      <c r="H2588">
        <f>Table1[[#This Row],[total_orders]]*Table1[[#This Row],[avg_order_value]]</f>
        <v>0</v>
      </c>
      <c r="I2588">
        <v>111</v>
      </c>
      <c r="J2588">
        <v>0</v>
      </c>
      <c r="K2588" t="s">
        <v>23</v>
      </c>
      <c r="L2588">
        <v>15.2</v>
      </c>
      <c r="M2588" t="str">
        <f t="shared" si="161"/>
        <v>Low</v>
      </c>
      <c r="N2588" s="1">
        <v>45419</v>
      </c>
      <c r="O2588" s="1" t="str">
        <f>IF(YEAR(Table1[[#This Row],[customer_since]])&gt;=2023, "New",IF(YEAR(Table1[[#This Row],[customer_since]])&gt;=2021, "Medium", "Long term"))</f>
        <v>New</v>
      </c>
      <c r="P2588">
        <v>86</v>
      </c>
      <c r="Q2588" t="str">
        <f t="shared" si="162"/>
        <v>High</v>
      </c>
      <c r="R2588">
        <v>0.46</v>
      </c>
      <c r="S2588" t="str">
        <f t="shared" si="163"/>
        <v>Medium</v>
      </c>
    </row>
    <row r="2589" spans="1:19" x14ac:dyDescent="0.35">
      <c r="A2589" t="s">
        <v>2195</v>
      </c>
      <c r="B2589">
        <v>54</v>
      </c>
      <c r="C2589" t="str">
        <f t="shared" si="160"/>
        <v>46-55</v>
      </c>
      <c r="D2589" t="s">
        <v>14</v>
      </c>
      <c r="E2589" t="s">
        <v>52</v>
      </c>
      <c r="F2589">
        <v>64.78</v>
      </c>
      <c r="G2589">
        <v>12</v>
      </c>
      <c r="H2589">
        <f>Table1[[#This Row],[total_orders]]*Table1[[#This Row],[avg_order_value]]</f>
        <v>777.36</v>
      </c>
      <c r="I2589">
        <v>241</v>
      </c>
      <c r="J2589">
        <v>0</v>
      </c>
      <c r="K2589" t="s">
        <v>19</v>
      </c>
      <c r="L2589">
        <v>0.2</v>
      </c>
      <c r="M2589" t="str">
        <f t="shared" si="161"/>
        <v>Low</v>
      </c>
      <c r="N2589" s="1">
        <v>45293</v>
      </c>
      <c r="O2589" s="1" t="str">
        <f>IF(YEAR(Table1[[#This Row],[customer_since]])&gt;=2023, "New",IF(YEAR(Table1[[#This Row],[customer_since]])&gt;=2021, "Medium", "Long term"))</f>
        <v>New</v>
      </c>
      <c r="P2589">
        <v>14</v>
      </c>
      <c r="Q2589" t="str">
        <f t="shared" si="162"/>
        <v>Low</v>
      </c>
      <c r="R2589">
        <v>0.63</v>
      </c>
      <c r="S2589" t="str">
        <f t="shared" si="163"/>
        <v>High</v>
      </c>
    </row>
    <row r="2590" spans="1:19" x14ac:dyDescent="0.35">
      <c r="A2590" t="s">
        <v>3552</v>
      </c>
      <c r="B2590">
        <v>34</v>
      </c>
      <c r="C2590" t="str">
        <f t="shared" si="160"/>
        <v>26-35</v>
      </c>
      <c r="D2590" t="s">
        <v>21</v>
      </c>
      <c r="E2590" t="s">
        <v>26</v>
      </c>
      <c r="F2590">
        <v>197.61</v>
      </c>
      <c r="G2590">
        <v>10</v>
      </c>
      <c r="H2590">
        <f>Table1[[#This Row],[total_orders]]*Table1[[#This Row],[avg_order_value]]</f>
        <v>1976.1000000000001</v>
      </c>
      <c r="I2590">
        <v>329</v>
      </c>
      <c r="J2590">
        <v>0</v>
      </c>
      <c r="K2590" t="s">
        <v>29</v>
      </c>
      <c r="L2590">
        <v>40.4</v>
      </c>
      <c r="M2590" t="str">
        <f t="shared" si="161"/>
        <v>Medium</v>
      </c>
      <c r="N2590" s="1">
        <v>45812</v>
      </c>
      <c r="O2590" s="1" t="str">
        <f>IF(YEAR(Table1[[#This Row],[customer_since]])&gt;=2023, "New",IF(YEAR(Table1[[#This Row],[customer_since]])&gt;=2021, "Medium", "Long term"))</f>
        <v>New</v>
      </c>
      <c r="P2590">
        <v>97</v>
      </c>
      <c r="Q2590" t="str">
        <f t="shared" si="162"/>
        <v>High</v>
      </c>
      <c r="R2590">
        <v>0.5</v>
      </c>
      <c r="S2590" t="str">
        <f t="shared" si="163"/>
        <v>Medium</v>
      </c>
    </row>
    <row r="2591" spans="1:19" x14ac:dyDescent="0.35">
      <c r="A2591" t="s">
        <v>2285</v>
      </c>
      <c r="B2591">
        <v>39</v>
      </c>
      <c r="C2591" t="str">
        <f t="shared" si="160"/>
        <v>36-45</v>
      </c>
      <c r="D2591" t="s">
        <v>14</v>
      </c>
      <c r="E2591" t="s">
        <v>35</v>
      </c>
      <c r="F2591">
        <v>159.34</v>
      </c>
      <c r="G2591">
        <v>11</v>
      </c>
      <c r="H2591">
        <f>Table1[[#This Row],[total_orders]]*Table1[[#This Row],[avg_order_value]]</f>
        <v>1752.74</v>
      </c>
      <c r="I2591">
        <v>163</v>
      </c>
      <c r="J2591">
        <v>0</v>
      </c>
      <c r="K2591" t="s">
        <v>40</v>
      </c>
      <c r="L2591">
        <v>15.2</v>
      </c>
      <c r="M2591" t="str">
        <f t="shared" si="161"/>
        <v>Low</v>
      </c>
      <c r="N2591" s="1">
        <v>45149</v>
      </c>
      <c r="O2591" s="1" t="str">
        <f>IF(YEAR(Table1[[#This Row],[customer_since]])&gt;=2023, "New",IF(YEAR(Table1[[#This Row],[customer_since]])&gt;=2021, "Medium", "Long term"))</f>
        <v>New</v>
      </c>
      <c r="P2591">
        <v>86</v>
      </c>
      <c r="Q2591" t="str">
        <f t="shared" si="162"/>
        <v>High</v>
      </c>
      <c r="R2591">
        <v>0.14000000000000001</v>
      </c>
      <c r="S2591" t="str">
        <f t="shared" si="163"/>
        <v>Low</v>
      </c>
    </row>
    <row r="2592" spans="1:19" x14ac:dyDescent="0.35">
      <c r="A2592" t="s">
        <v>2044</v>
      </c>
      <c r="B2592">
        <v>31</v>
      </c>
      <c r="C2592" t="str">
        <f t="shared" si="160"/>
        <v>26-35</v>
      </c>
      <c r="D2592" t="s">
        <v>21</v>
      </c>
      <c r="E2592" t="s">
        <v>22</v>
      </c>
      <c r="F2592">
        <v>31.52</v>
      </c>
      <c r="G2592">
        <v>7</v>
      </c>
      <c r="H2592">
        <f>Table1[[#This Row],[total_orders]]*Table1[[#This Row],[avg_order_value]]</f>
        <v>220.64</v>
      </c>
      <c r="I2592">
        <v>16</v>
      </c>
      <c r="J2592">
        <v>0</v>
      </c>
      <c r="K2592" t="s">
        <v>16</v>
      </c>
      <c r="L2592">
        <v>94.4</v>
      </c>
      <c r="M2592" t="str">
        <f t="shared" si="161"/>
        <v>High</v>
      </c>
      <c r="N2592" s="1">
        <v>44339</v>
      </c>
      <c r="O2592" s="1" t="str">
        <f>IF(YEAR(Table1[[#This Row],[customer_since]])&gt;=2023, "New",IF(YEAR(Table1[[#This Row],[customer_since]])&gt;=2021, "Medium", "Long term"))</f>
        <v>Medium</v>
      </c>
      <c r="P2592">
        <v>72</v>
      </c>
      <c r="Q2592" t="str">
        <f t="shared" si="162"/>
        <v>High</v>
      </c>
      <c r="R2592">
        <v>0.22</v>
      </c>
      <c r="S2592" t="str">
        <f t="shared" si="163"/>
        <v>Medium</v>
      </c>
    </row>
    <row r="2593" spans="1:19" x14ac:dyDescent="0.35">
      <c r="A2593" t="s">
        <v>2044</v>
      </c>
      <c r="B2593">
        <v>42</v>
      </c>
      <c r="C2593" t="str">
        <f t="shared" si="160"/>
        <v>36-45</v>
      </c>
      <c r="D2593" t="s">
        <v>14</v>
      </c>
      <c r="E2593" t="s">
        <v>22</v>
      </c>
      <c r="F2593">
        <v>94.28</v>
      </c>
      <c r="G2593">
        <v>9</v>
      </c>
      <c r="H2593">
        <f>Table1[[#This Row],[total_orders]]*Table1[[#This Row],[avg_order_value]]</f>
        <v>848.52</v>
      </c>
      <c r="I2593">
        <v>42</v>
      </c>
      <c r="J2593">
        <v>0</v>
      </c>
      <c r="K2593" t="s">
        <v>23</v>
      </c>
      <c r="L2593">
        <v>17.100000000000001</v>
      </c>
      <c r="M2593" t="str">
        <f t="shared" si="161"/>
        <v>Low</v>
      </c>
      <c r="N2593" s="1">
        <v>44654</v>
      </c>
      <c r="O2593" s="1" t="str">
        <f>IF(YEAR(Table1[[#This Row],[customer_since]])&gt;=2023, "New",IF(YEAR(Table1[[#This Row],[customer_since]])&gt;=2021, "Medium", "Long term"))</f>
        <v>Medium</v>
      </c>
      <c r="P2593">
        <v>45</v>
      </c>
      <c r="Q2593" t="str">
        <f t="shared" si="162"/>
        <v>Medium</v>
      </c>
      <c r="R2593">
        <v>0.11</v>
      </c>
      <c r="S2593" t="str">
        <f t="shared" si="163"/>
        <v>Low</v>
      </c>
    </row>
    <row r="2594" spans="1:19" x14ac:dyDescent="0.35">
      <c r="A2594" t="s">
        <v>60</v>
      </c>
      <c r="B2594">
        <v>42</v>
      </c>
      <c r="C2594" t="str">
        <f t="shared" si="160"/>
        <v>36-45</v>
      </c>
      <c r="D2594" t="s">
        <v>21</v>
      </c>
      <c r="E2594" t="s">
        <v>15</v>
      </c>
      <c r="F2594">
        <v>61.94</v>
      </c>
      <c r="G2594">
        <v>8</v>
      </c>
      <c r="H2594">
        <f>Table1[[#This Row],[total_orders]]*Table1[[#This Row],[avg_order_value]]</f>
        <v>495.52</v>
      </c>
      <c r="I2594">
        <v>17</v>
      </c>
      <c r="J2594">
        <v>0</v>
      </c>
      <c r="K2594" t="s">
        <v>16</v>
      </c>
      <c r="L2594">
        <v>99</v>
      </c>
      <c r="M2594" t="str">
        <f t="shared" si="161"/>
        <v>High</v>
      </c>
      <c r="N2594" s="1">
        <v>44457</v>
      </c>
      <c r="O2594" s="1" t="str">
        <f>IF(YEAR(Table1[[#This Row],[customer_since]])&gt;=2023, "New",IF(YEAR(Table1[[#This Row],[customer_since]])&gt;=2021, "Medium", "Long term"))</f>
        <v>Medium</v>
      </c>
      <c r="P2594">
        <v>49</v>
      </c>
      <c r="Q2594" t="str">
        <f t="shared" si="162"/>
        <v>Medium</v>
      </c>
      <c r="R2594">
        <v>0.41</v>
      </c>
      <c r="S2594" t="str">
        <f t="shared" si="163"/>
        <v>Medium</v>
      </c>
    </row>
    <row r="2595" spans="1:19" x14ac:dyDescent="0.35">
      <c r="A2595" t="s">
        <v>60</v>
      </c>
      <c r="B2595">
        <v>31</v>
      </c>
      <c r="C2595" t="str">
        <f t="shared" si="160"/>
        <v>26-35</v>
      </c>
      <c r="D2595" t="s">
        <v>14</v>
      </c>
      <c r="E2595" t="s">
        <v>15</v>
      </c>
      <c r="F2595">
        <v>85.03</v>
      </c>
      <c r="G2595">
        <v>14</v>
      </c>
      <c r="H2595">
        <f>Table1[[#This Row],[total_orders]]*Table1[[#This Row],[avg_order_value]]</f>
        <v>1190.42</v>
      </c>
      <c r="I2595">
        <v>254</v>
      </c>
      <c r="J2595">
        <v>0</v>
      </c>
      <c r="K2595" t="s">
        <v>29</v>
      </c>
      <c r="L2595">
        <v>24</v>
      </c>
      <c r="M2595" t="str">
        <f t="shared" si="161"/>
        <v>Medium</v>
      </c>
      <c r="N2595" s="1">
        <v>45192</v>
      </c>
      <c r="O2595" s="1" t="str">
        <f>IF(YEAR(Table1[[#This Row],[customer_since]])&gt;=2023, "New",IF(YEAR(Table1[[#This Row],[customer_since]])&gt;=2021, "Medium", "Long term"))</f>
        <v>New</v>
      </c>
      <c r="P2595">
        <v>76</v>
      </c>
      <c r="Q2595" t="str">
        <f t="shared" si="162"/>
        <v>High</v>
      </c>
      <c r="R2595">
        <v>0.38</v>
      </c>
      <c r="S2595" t="str">
        <f t="shared" si="163"/>
        <v>Medium</v>
      </c>
    </row>
    <row r="2596" spans="1:19" x14ac:dyDescent="0.35">
      <c r="A2596" t="s">
        <v>60</v>
      </c>
      <c r="B2596">
        <v>40</v>
      </c>
      <c r="C2596" t="str">
        <f t="shared" si="160"/>
        <v>36-45</v>
      </c>
      <c r="D2596" t="s">
        <v>21</v>
      </c>
      <c r="E2596" t="s">
        <v>52</v>
      </c>
      <c r="F2596">
        <v>72.930000000000007</v>
      </c>
      <c r="G2596">
        <v>13</v>
      </c>
      <c r="H2596">
        <f>Table1[[#This Row],[total_orders]]*Table1[[#This Row],[avg_order_value]]</f>
        <v>948.09000000000015</v>
      </c>
      <c r="I2596">
        <v>329</v>
      </c>
      <c r="J2596">
        <v>0</v>
      </c>
      <c r="K2596" t="s">
        <v>23</v>
      </c>
      <c r="L2596">
        <v>55.8</v>
      </c>
      <c r="M2596" t="str">
        <f t="shared" si="161"/>
        <v>High</v>
      </c>
      <c r="N2596" s="1">
        <v>44233</v>
      </c>
      <c r="O2596" s="1" t="str">
        <f>IF(YEAR(Table1[[#This Row],[customer_since]])&gt;=2023, "New",IF(YEAR(Table1[[#This Row],[customer_since]])&gt;=2021, "Medium", "Long term"))</f>
        <v>Medium</v>
      </c>
      <c r="P2596">
        <v>58</v>
      </c>
      <c r="Q2596" t="str">
        <f t="shared" si="162"/>
        <v>Medium</v>
      </c>
      <c r="R2596">
        <v>0.39</v>
      </c>
      <c r="S2596" t="str">
        <f t="shared" si="163"/>
        <v>Medium</v>
      </c>
    </row>
    <row r="2597" spans="1:19" x14ac:dyDescent="0.35">
      <c r="A2597" t="s">
        <v>920</v>
      </c>
      <c r="B2597">
        <v>29</v>
      </c>
      <c r="C2597" t="str">
        <f t="shared" si="160"/>
        <v>26-35</v>
      </c>
      <c r="D2597" t="s">
        <v>25</v>
      </c>
      <c r="E2597" t="s">
        <v>37</v>
      </c>
      <c r="F2597">
        <v>50.87</v>
      </c>
      <c r="G2597">
        <v>11</v>
      </c>
      <c r="H2597">
        <f>Table1[[#This Row],[total_orders]]*Table1[[#This Row],[avg_order_value]]</f>
        <v>559.56999999999994</v>
      </c>
      <c r="I2597">
        <v>72</v>
      </c>
      <c r="J2597">
        <v>0</v>
      </c>
      <c r="K2597" t="s">
        <v>40</v>
      </c>
      <c r="L2597">
        <v>37.4</v>
      </c>
      <c r="M2597" t="str">
        <f t="shared" si="161"/>
        <v>Medium</v>
      </c>
      <c r="N2597" s="1">
        <v>45471</v>
      </c>
      <c r="O2597" s="1" t="str">
        <f>IF(YEAR(Table1[[#This Row],[customer_since]])&gt;=2023, "New",IF(YEAR(Table1[[#This Row],[customer_since]])&gt;=2021, "Medium", "Long term"))</f>
        <v>New</v>
      </c>
      <c r="P2597">
        <v>41</v>
      </c>
      <c r="Q2597" t="str">
        <f t="shared" si="162"/>
        <v>Medium</v>
      </c>
      <c r="R2597">
        <v>0.38</v>
      </c>
      <c r="S2597" t="str">
        <f t="shared" si="163"/>
        <v>Medium</v>
      </c>
    </row>
    <row r="2598" spans="1:19" x14ac:dyDescent="0.35">
      <c r="A2598" t="s">
        <v>2014</v>
      </c>
      <c r="B2598">
        <v>43</v>
      </c>
      <c r="C2598" t="str">
        <f t="shared" si="160"/>
        <v>36-45</v>
      </c>
      <c r="D2598" t="s">
        <v>14</v>
      </c>
      <c r="E2598" t="s">
        <v>35</v>
      </c>
      <c r="F2598">
        <v>220.98</v>
      </c>
      <c r="G2598">
        <v>17</v>
      </c>
      <c r="H2598">
        <f>Table1[[#This Row],[total_orders]]*Table1[[#This Row],[avg_order_value]]</f>
        <v>3756.66</v>
      </c>
      <c r="I2598">
        <v>296</v>
      </c>
      <c r="J2598">
        <v>0</v>
      </c>
      <c r="K2598" t="s">
        <v>23</v>
      </c>
      <c r="L2598">
        <v>0</v>
      </c>
      <c r="M2598" t="str">
        <f t="shared" si="161"/>
        <v>Low</v>
      </c>
      <c r="N2598" s="1">
        <v>45098</v>
      </c>
      <c r="O2598" s="1" t="str">
        <f>IF(YEAR(Table1[[#This Row],[customer_since]])&gt;=2023, "New",IF(YEAR(Table1[[#This Row],[customer_since]])&gt;=2021, "Medium", "Long term"))</f>
        <v>New</v>
      </c>
      <c r="P2598">
        <v>37</v>
      </c>
      <c r="Q2598" t="str">
        <f t="shared" si="162"/>
        <v>Medium</v>
      </c>
      <c r="R2598">
        <v>0.25</v>
      </c>
      <c r="S2598" t="str">
        <f t="shared" si="163"/>
        <v>Medium</v>
      </c>
    </row>
    <row r="2599" spans="1:19" x14ac:dyDescent="0.35">
      <c r="A2599" t="s">
        <v>3312</v>
      </c>
      <c r="B2599">
        <v>69</v>
      </c>
      <c r="C2599" t="str">
        <f t="shared" si="160"/>
        <v>66-69</v>
      </c>
      <c r="D2599" t="s">
        <v>14</v>
      </c>
      <c r="E2599" t="s">
        <v>22</v>
      </c>
      <c r="F2599">
        <v>90.21</v>
      </c>
      <c r="G2599">
        <v>16</v>
      </c>
      <c r="H2599">
        <f>Table1[[#This Row],[total_orders]]*Table1[[#This Row],[avg_order_value]]</f>
        <v>1443.36</v>
      </c>
      <c r="I2599">
        <v>346</v>
      </c>
      <c r="J2599">
        <v>0</v>
      </c>
      <c r="K2599" t="s">
        <v>40</v>
      </c>
      <c r="L2599">
        <v>0</v>
      </c>
      <c r="M2599" t="str">
        <f t="shared" si="161"/>
        <v>Low</v>
      </c>
      <c r="N2599" s="1">
        <v>45687</v>
      </c>
      <c r="O2599" s="1" t="str">
        <f>IF(YEAR(Table1[[#This Row],[customer_since]])&gt;=2023, "New",IF(YEAR(Table1[[#This Row],[customer_since]])&gt;=2021, "Medium", "Long term"))</f>
        <v>New</v>
      </c>
      <c r="P2599">
        <v>17</v>
      </c>
      <c r="Q2599" t="str">
        <f t="shared" si="162"/>
        <v>Low</v>
      </c>
      <c r="R2599">
        <v>0.04</v>
      </c>
      <c r="S2599" t="str">
        <f t="shared" si="163"/>
        <v>Low</v>
      </c>
    </row>
    <row r="2600" spans="1:19" x14ac:dyDescent="0.35">
      <c r="A2600" t="s">
        <v>2244</v>
      </c>
      <c r="B2600">
        <v>30</v>
      </c>
      <c r="C2600" t="str">
        <f t="shared" si="160"/>
        <v>26-35</v>
      </c>
      <c r="D2600" t="s">
        <v>21</v>
      </c>
      <c r="E2600" t="s">
        <v>50</v>
      </c>
      <c r="F2600">
        <v>27.81</v>
      </c>
      <c r="G2600">
        <v>11</v>
      </c>
      <c r="H2600">
        <f>Table1[[#This Row],[total_orders]]*Table1[[#This Row],[avg_order_value]]</f>
        <v>305.90999999999997</v>
      </c>
      <c r="I2600">
        <v>356</v>
      </c>
      <c r="J2600">
        <v>0</v>
      </c>
      <c r="K2600" t="s">
        <v>23</v>
      </c>
      <c r="L2600">
        <v>96.6</v>
      </c>
      <c r="M2600" t="str">
        <f t="shared" si="161"/>
        <v>High</v>
      </c>
      <c r="N2600" s="1">
        <v>44847</v>
      </c>
      <c r="O2600" s="1" t="str">
        <f>IF(YEAR(Table1[[#This Row],[customer_since]])&gt;=2023, "New",IF(YEAR(Table1[[#This Row],[customer_since]])&gt;=2021, "Medium", "Long term"))</f>
        <v>Medium</v>
      </c>
      <c r="P2600">
        <v>39</v>
      </c>
      <c r="Q2600" t="str">
        <f t="shared" si="162"/>
        <v>Medium</v>
      </c>
      <c r="R2600">
        <v>0.45</v>
      </c>
      <c r="S2600" t="str">
        <f t="shared" si="163"/>
        <v>Medium</v>
      </c>
    </row>
    <row r="2601" spans="1:19" x14ac:dyDescent="0.35">
      <c r="A2601" t="s">
        <v>845</v>
      </c>
      <c r="B2601">
        <v>26</v>
      </c>
      <c r="C2601" t="str">
        <f t="shared" si="160"/>
        <v>26-35</v>
      </c>
      <c r="D2601" t="s">
        <v>21</v>
      </c>
      <c r="E2601" t="s">
        <v>15</v>
      </c>
      <c r="F2601">
        <v>140.96</v>
      </c>
      <c r="G2601">
        <v>9</v>
      </c>
      <c r="H2601">
        <f>Table1[[#This Row],[total_orders]]*Table1[[#This Row],[avg_order_value]]</f>
        <v>1268.6400000000001</v>
      </c>
      <c r="I2601">
        <v>270</v>
      </c>
      <c r="J2601">
        <v>0</v>
      </c>
      <c r="K2601" t="s">
        <v>16</v>
      </c>
      <c r="L2601">
        <v>1.1000000000000001</v>
      </c>
      <c r="M2601" t="str">
        <f t="shared" si="161"/>
        <v>Low</v>
      </c>
      <c r="N2601" s="1">
        <v>45078</v>
      </c>
      <c r="O2601" s="1" t="str">
        <f>IF(YEAR(Table1[[#This Row],[customer_since]])&gt;=2023, "New",IF(YEAR(Table1[[#This Row],[customer_since]])&gt;=2021, "Medium", "Long term"))</f>
        <v>New</v>
      </c>
      <c r="P2601">
        <v>46</v>
      </c>
      <c r="Q2601" t="str">
        <f t="shared" si="162"/>
        <v>Medium</v>
      </c>
      <c r="R2601">
        <v>0.31</v>
      </c>
      <c r="S2601" t="str">
        <f t="shared" si="163"/>
        <v>Medium</v>
      </c>
    </row>
    <row r="2602" spans="1:19" x14ac:dyDescent="0.35">
      <c r="A2602" t="s">
        <v>845</v>
      </c>
      <c r="B2602">
        <v>45</v>
      </c>
      <c r="C2602" t="str">
        <f t="shared" si="160"/>
        <v>36-45</v>
      </c>
      <c r="D2602" t="s">
        <v>14</v>
      </c>
      <c r="E2602" t="s">
        <v>18</v>
      </c>
      <c r="F2602">
        <v>44.03</v>
      </c>
      <c r="G2602">
        <v>5</v>
      </c>
      <c r="H2602">
        <f>Table1[[#This Row],[total_orders]]*Table1[[#This Row],[avg_order_value]]</f>
        <v>220.15</v>
      </c>
      <c r="I2602">
        <v>138</v>
      </c>
      <c r="J2602">
        <v>0</v>
      </c>
      <c r="K2602" t="s">
        <v>19</v>
      </c>
      <c r="L2602">
        <v>82.6</v>
      </c>
      <c r="M2602" t="str">
        <f t="shared" si="161"/>
        <v>High</v>
      </c>
      <c r="N2602" s="1">
        <v>44327</v>
      </c>
      <c r="O2602" s="1" t="str">
        <f>IF(YEAR(Table1[[#This Row],[customer_since]])&gt;=2023, "New",IF(YEAR(Table1[[#This Row],[customer_since]])&gt;=2021, "Medium", "Long term"))</f>
        <v>Medium</v>
      </c>
      <c r="P2602">
        <v>68</v>
      </c>
      <c r="Q2602" t="str">
        <f t="shared" si="162"/>
        <v>High</v>
      </c>
      <c r="R2602">
        <v>0.35</v>
      </c>
      <c r="S2602" t="str">
        <f t="shared" si="163"/>
        <v>Medium</v>
      </c>
    </row>
    <row r="2603" spans="1:19" x14ac:dyDescent="0.35">
      <c r="A2603" t="s">
        <v>845</v>
      </c>
      <c r="B2603">
        <v>48</v>
      </c>
      <c r="C2603" t="str">
        <f t="shared" si="160"/>
        <v>46-55</v>
      </c>
      <c r="D2603" t="s">
        <v>21</v>
      </c>
      <c r="E2603" t="s">
        <v>22</v>
      </c>
      <c r="F2603">
        <v>70.599999999999994</v>
      </c>
      <c r="G2603">
        <v>3</v>
      </c>
      <c r="H2603">
        <f>Table1[[#This Row],[total_orders]]*Table1[[#This Row],[avg_order_value]]</f>
        <v>211.79999999999998</v>
      </c>
      <c r="I2603">
        <v>12</v>
      </c>
      <c r="J2603">
        <v>0</v>
      </c>
      <c r="K2603" t="s">
        <v>23</v>
      </c>
      <c r="L2603">
        <v>89.3</v>
      </c>
      <c r="M2603" t="str">
        <f t="shared" si="161"/>
        <v>High</v>
      </c>
      <c r="N2603" s="1">
        <v>44022</v>
      </c>
      <c r="O2603" s="1" t="str">
        <f>IF(YEAR(Table1[[#This Row],[customer_since]])&gt;=2023, "New",IF(YEAR(Table1[[#This Row],[customer_since]])&gt;=2021, "Medium", "Long term"))</f>
        <v>Long term</v>
      </c>
      <c r="P2603">
        <v>3</v>
      </c>
      <c r="Q2603" t="str">
        <f t="shared" si="162"/>
        <v>Low</v>
      </c>
      <c r="R2603">
        <v>0.49</v>
      </c>
      <c r="S2603" t="str">
        <f t="shared" si="163"/>
        <v>Medium</v>
      </c>
    </row>
    <row r="2604" spans="1:19" x14ac:dyDescent="0.35">
      <c r="A2604" t="s">
        <v>657</v>
      </c>
      <c r="B2604">
        <v>75</v>
      </c>
      <c r="C2604" t="str">
        <f t="shared" si="160"/>
        <v>66-69</v>
      </c>
      <c r="D2604" t="s">
        <v>21</v>
      </c>
      <c r="E2604" t="s">
        <v>28</v>
      </c>
      <c r="F2604">
        <v>81.900000000000006</v>
      </c>
      <c r="G2604">
        <v>9</v>
      </c>
      <c r="H2604">
        <f>Table1[[#This Row],[total_orders]]*Table1[[#This Row],[avg_order_value]]</f>
        <v>737.1</v>
      </c>
      <c r="I2604">
        <v>320</v>
      </c>
      <c r="J2604">
        <v>0</v>
      </c>
      <c r="K2604" t="s">
        <v>23</v>
      </c>
      <c r="L2604">
        <v>33.799999999999997</v>
      </c>
      <c r="M2604" t="str">
        <f t="shared" si="161"/>
        <v>Medium</v>
      </c>
      <c r="N2604" s="1">
        <v>45374</v>
      </c>
      <c r="O2604" s="1" t="str">
        <f>IF(YEAR(Table1[[#This Row],[customer_since]])&gt;=2023, "New",IF(YEAR(Table1[[#This Row],[customer_since]])&gt;=2021, "Medium", "Long term"))</f>
        <v>New</v>
      </c>
      <c r="P2604">
        <v>83</v>
      </c>
      <c r="Q2604" t="str">
        <f t="shared" si="162"/>
        <v>High</v>
      </c>
      <c r="R2604">
        <v>0.36</v>
      </c>
      <c r="S2604" t="str">
        <f t="shared" si="163"/>
        <v>Medium</v>
      </c>
    </row>
    <row r="2605" spans="1:19" x14ac:dyDescent="0.35">
      <c r="A2605" t="s">
        <v>657</v>
      </c>
      <c r="B2605">
        <v>28</v>
      </c>
      <c r="C2605" t="str">
        <f t="shared" si="160"/>
        <v>26-35</v>
      </c>
      <c r="D2605" t="s">
        <v>21</v>
      </c>
      <c r="E2605" t="s">
        <v>52</v>
      </c>
      <c r="F2605">
        <v>116.38</v>
      </c>
      <c r="G2605">
        <v>10</v>
      </c>
      <c r="H2605">
        <f>Table1[[#This Row],[total_orders]]*Table1[[#This Row],[avg_order_value]]</f>
        <v>1163.8</v>
      </c>
      <c r="I2605">
        <v>316</v>
      </c>
      <c r="J2605">
        <v>0</v>
      </c>
      <c r="K2605" t="s">
        <v>19</v>
      </c>
      <c r="L2605">
        <v>96.2</v>
      </c>
      <c r="M2605" t="str">
        <f t="shared" si="161"/>
        <v>High</v>
      </c>
      <c r="N2605" s="1">
        <v>45099</v>
      </c>
      <c r="O2605" s="1" t="str">
        <f>IF(YEAR(Table1[[#This Row],[customer_since]])&gt;=2023, "New",IF(YEAR(Table1[[#This Row],[customer_since]])&gt;=2021, "Medium", "Long term"))</f>
        <v>New</v>
      </c>
      <c r="P2605">
        <v>27</v>
      </c>
      <c r="Q2605" t="str">
        <f t="shared" si="162"/>
        <v>Low</v>
      </c>
      <c r="R2605">
        <v>0.23</v>
      </c>
      <c r="S2605" t="str">
        <f t="shared" si="163"/>
        <v>Medium</v>
      </c>
    </row>
    <row r="2606" spans="1:19" x14ac:dyDescent="0.35">
      <c r="A2606" t="s">
        <v>1213</v>
      </c>
      <c r="B2606">
        <v>43</v>
      </c>
      <c r="C2606" t="str">
        <f t="shared" si="160"/>
        <v>36-45</v>
      </c>
      <c r="D2606" t="s">
        <v>21</v>
      </c>
      <c r="E2606" t="s">
        <v>15</v>
      </c>
      <c r="F2606">
        <v>40.380000000000003</v>
      </c>
      <c r="G2606">
        <v>8</v>
      </c>
      <c r="H2606">
        <f>Table1[[#This Row],[total_orders]]*Table1[[#This Row],[avg_order_value]]</f>
        <v>323.04000000000002</v>
      </c>
      <c r="I2606">
        <v>159</v>
      </c>
      <c r="J2606">
        <v>0</v>
      </c>
      <c r="K2606" t="s">
        <v>16</v>
      </c>
      <c r="L2606">
        <v>40.5</v>
      </c>
      <c r="M2606" t="str">
        <f t="shared" si="161"/>
        <v>Medium</v>
      </c>
      <c r="N2606" s="1">
        <v>45400</v>
      </c>
      <c r="O2606" s="1" t="str">
        <f>IF(YEAR(Table1[[#This Row],[customer_since]])&gt;=2023, "New",IF(YEAR(Table1[[#This Row],[customer_since]])&gt;=2021, "Medium", "Long term"))</f>
        <v>New</v>
      </c>
      <c r="P2606">
        <v>68</v>
      </c>
      <c r="Q2606" t="str">
        <f t="shared" si="162"/>
        <v>High</v>
      </c>
      <c r="R2606">
        <v>0.13</v>
      </c>
      <c r="S2606" t="str">
        <f t="shared" si="163"/>
        <v>Low</v>
      </c>
    </row>
    <row r="2607" spans="1:19" x14ac:dyDescent="0.35">
      <c r="A2607" t="s">
        <v>1213</v>
      </c>
      <c r="B2607">
        <v>63</v>
      </c>
      <c r="C2607" t="str">
        <f t="shared" si="160"/>
        <v>55-65</v>
      </c>
      <c r="D2607" t="s">
        <v>21</v>
      </c>
      <c r="E2607" t="s">
        <v>28</v>
      </c>
      <c r="G2607">
        <v>10</v>
      </c>
      <c r="H2607">
        <f>Table1[[#This Row],[total_orders]]*Table1[[#This Row],[avg_order_value]]</f>
        <v>0</v>
      </c>
      <c r="I2607">
        <v>163</v>
      </c>
      <c r="J2607">
        <v>0</v>
      </c>
      <c r="K2607" t="s">
        <v>29</v>
      </c>
      <c r="L2607">
        <v>10</v>
      </c>
      <c r="M2607" t="str">
        <f t="shared" si="161"/>
        <v>Low</v>
      </c>
      <c r="N2607" s="1">
        <v>44490</v>
      </c>
      <c r="O2607" s="1" t="str">
        <f>IF(YEAR(Table1[[#This Row],[customer_since]])&gt;=2023, "New",IF(YEAR(Table1[[#This Row],[customer_since]])&gt;=2021, "Medium", "Long term"))</f>
        <v>Medium</v>
      </c>
      <c r="P2607">
        <v>49</v>
      </c>
      <c r="Q2607" t="str">
        <f t="shared" si="162"/>
        <v>Medium</v>
      </c>
      <c r="R2607">
        <v>0.19</v>
      </c>
      <c r="S2607" t="str">
        <f t="shared" si="163"/>
        <v>Low</v>
      </c>
    </row>
    <row r="2608" spans="1:19" x14ac:dyDescent="0.35">
      <c r="A2608" t="s">
        <v>1213</v>
      </c>
      <c r="B2608">
        <v>68</v>
      </c>
      <c r="C2608" t="str">
        <f t="shared" si="160"/>
        <v>66-69</v>
      </c>
      <c r="D2608" t="s">
        <v>25</v>
      </c>
      <c r="E2608" t="s">
        <v>50</v>
      </c>
      <c r="F2608">
        <v>142.21</v>
      </c>
      <c r="G2608">
        <v>11</v>
      </c>
      <c r="H2608">
        <f>Table1[[#This Row],[total_orders]]*Table1[[#This Row],[avg_order_value]]</f>
        <v>1564.3100000000002</v>
      </c>
      <c r="I2608">
        <v>260</v>
      </c>
      <c r="J2608">
        <v>0</v>
      </c>
      <c r="K2608" t="s">
        <v>40</v>
      </c>
      <c r="L2608">
        <v>9.5</v>
      </c>
      <c r="M2608" t="str">
        <f t="shared" si="161"/>
        <v>Low</v>
      </c>
      <c r="N2608" s="1">
        <v>45436</v>
      </c>
      <c r="O2608" s="1" t="str">
        <f>IF(YEAR(Table1[[#This Row],[customer_since]])&gt;=2023, "New",IF(YEAR(Table1[[#This Row],[customer_since]])&gt;=2021, "Medium", "Long term"))</f>
        <v>New</v>
      </c>
      <c r="P2608">
        <v>6</v>
      </c>
      <c r="Q2608" t="str">
        <f t="shared" si="162"/>
        <v>Low</v>
      </c>
      <c r="R2608">
        <v>0.33</v>
      </c>
      <c r="S2608" t="str">
        <f t="shared" si="163"/>
        <v>Medium</v>
      </c>
    </row>
    <row r="2609" spans="1:19" x14ac:dyDescent="0.35">
      <c r="A2609" t="s">
        <v>3677</v>
      </c>
      <c r="B2609">
        <v>36</v>
      </c>
      <c r="C2609" t="str">
        <f t="shared" si="160"/>
        <v>36-45</v>
      </c>
      <c r="D2609" t="s">
        <v>21</v>
      </c>
      <c r="E2609" t="s">
        <v>52</v>
      </c>
      <c r="F2609">
        <v>126.38</v>
      </c>
      <c r="G2609">
        <v>7</v>
      </c>
      <c r="H2609">
        <f>Table1[[#This Row],[total_orders]]*Table1[[#This Row],[avg_order_value]]</f>
        <v>884.66</v>
      </c>
      <c r="I2609">
        <v>174</v>
      </c>
      <c r="J2609">
        <v>0</v>
      </c>
      <c r="K2609" t="s">
        <v>29</v>
      </c>
      <c r="L2609">
        <v>80.400000000000006</v>
      </c>
      <c r="M2609" t="str">
        <f t="shared" si="161"/>
        <v>High</v>
      </c>
      <c r="N2609" s="1">
        <v>45081</v>
      </c>
      <c r="O2609" s="1" t="str">
        <f>IF(YEAR(Table1[[#This Row],[customer_since]])&gt;=2023, "New",IF(YEAR(Table1[[#This Row],[customer_since]])&gt;=2021, "Medium", "Long term"))</f>
        <v>New</v>
      </c>
      <c r="P2609">
        <v>17</v>
      </c>
      <c r="Q2609" t="str">
        <f t="shared" si="162"/>
        <v>Low</v>
      </c>
      <c r="R2609">
        <v>0.08</v>
      </c>
      <c r="S2609" t="str">
        <f t="shared" si="163"/>
        <v>Low</v>
      </c>
    </row>
    <row r="2610" spans="1:19" x14ac:dyDescent="0.35">
      <c r="A2610" t="s">
        <v>2998</v>
      </c>
      <c r="B2610">
        <v>24</v>
      </c>
      <c r="C2610" t="str">
        <f t="shared" si="160"/>
        <v>18-25</v>
      </c>
      <c r="D2610" t="s">
        <v>14</v>
      </c>
      <c r="E2610" t="s">
        <v>50</v>
      </c>
      <c r="G2610">
        <v>8</v>
      </c>
      <c r="H2610">
        <f>Table1[[#This Row],[total_orders]]*Table1[[#This Row],[avg_order_value]]</f>
        <v>0</v>
      </c>
      <c r="I2610">
        <v>299</v>
      </c>
      <c r="J2610">
        <v>0</v>
      </c>
      <c r="K2610" t="s">
        <v>19</v>
      </c>
      <c r="L2610">
        <v>77.7</v>
      </c>
      <c r="M2610" t="str">
        <f t="shared" si="161"/>
        <v>High</v>
      </c>
      <c r="N2610" s="1">
        <v>44699</v>
      </c>
      <c r="O2610" s="1" t="str">
        <f>IF(YEAR(Table1[[#This Row],[customer_since]])&gt;=2023, "New",IF(YEAR(Table1[[#This Row],[customer_since]])&gt;=2021, "Medium", "Long term"))</f>
        <v>Medium</v>
      </c>
      <c r="P2610">
        <v>1</v>
      </c>
      <c r="Q2610" t="str">
        <f t="shared" si="162"/>
        <v>Low</v>
      </c>
      <c r="R2610">
        <v>0.48</v>
      </c>
      <c r="S2610" t="str">
        <f t="shared" si="163"/>
        <v>Medium</v>
      </c>
    </row>
    <row r="2611" spans="1:19" x14ac:dyDescent="0.35">
      <c r="A2611" t="s">
        <v>3522</v>
      </c>
      <c r="B2611">
        <v>58</v>
      </c>
      <c r="C2611" t="str">
        <f t="shared" si="160"/>
        <v>55-65</v>
      </c>
      <c r="D2611" t="s">
        <v>21</v>
      </c>
      <c r="E2611" t="s">
        <v>22</v>
      </c>
      <c r="F2611">
        <v>223.02</v>
      </c>
      <c r="G2611">
        <v>12</v>
      </c>
      <c r="H2611">
        <f>Table1[[#This Row],[total_orders]]*Table1[[#This Row],[avg_order_value]]</f>
        <v>2676.2400000000002</v>
      </c>
      <c r="I2611">
        <v>119</v>
      </c>
      <c r="J2611">
        <v>0</v>
      </c>
      <c r="K2611" t="s">
        <v>16</v>
      </c>
      <c r="L2611">
        <v>35.4</v>
      </c>
      <c r="M2611" t="str">
        <f t="shared" si="161"/>
        <v>Medium</v>
      </c>
      <c r="N2611" s="1">
        <v>45380</v>
      </c>
      <c r="O2611" s="1" t="str">
        <f>IF(YEAR(Table1[[#This Row],[customer_since]])&gt;=2023, "New",IF(YEAR(Table1[[#This Row],[customer_since]])&gt;=2021, "Medium", "Long term"))</f>
        <v>New</v>
      </c>
      <c r="P2611">
        <v>18</v>
      </c>
      <c r="Q2611" t="str">
        <f t="shared" si="162"/>
        <v>Low</v>
      </c>
      <c r="R2611">
        <v>0.23</v>
      </c>
      <c r="S2611" t="str">
        <f t="shared" si="163"/>
        <v>Medium</v>
      </c>
    </row>
    <row r="2612" spans="1:19" x14ac:dyDescent="0.35">
      <c r="A2612" t="s">
        <v>3522</v>
      </c>
      <c r="B2612">
        <v>25</v>
      </c>
      <c r="C2612" t="str">
        <f t="shared" si="160"/>
        <v>18-25</v>
      </c>
      <c r="D2612" t="s">
        <v>25</v>
      </c>
      <c r="E2612" t="s">
        <v>44</v>
      </c>
      <c r="F2612">
        <v>72.59</v>
      </c>
      <c r="G2612">
        <v>9</v>
      </c>
      <c r="H2612">
        <f>Table1[[#This Row],[total_orders]]*Table1[[#This Row],[avg_order_value]]</f>
        <v>653.31000000000006</v>
      </c>
      <c r="I2612">
        <v>190</v>
      </c>
      <c r="J2612">
        <v>0</v>
      </c>
      <c r="K2612" t="s">
        <v>23</v>
      </c>
      <c r="L2612">
        <v>77.599999999999994</v>
      </c>
      <c r="M2612" t="str">
        <f t="shared" si="161"/>
        <v>High</v>
      </c>
      <c r="N2612" s="1">
        <v>45467</v>
      </c>
      <c r="O2612" s="1" t="str">
        <f>IF(YEAR(Table1[[#This Row],[customer_since]])&gt;=2023, "New",IF(YEAR(Table1[[#This Row],[customer_since]])&gt;=2021, "Medium", "Long term"))</f>
        <v>New</v>
      </c>
      <c r="P2612">
        <v>69</v>
      </c>
      <c r="Q2612" t="str">
        <f t="shared" si="162"/>
        <v>High</v>
      </c>
      <c r="R2612">
        <v>0.41</v>
      </c>
      <c r="S2612" t="str">
        <f t="shared" si="163"/>
        <v>Medium</v>
      </c>
    </row>
    <row r="2613" spans="1:19" x14ac:dyDescent="0.35">
      <c r="A2613" t="s">
        <v>3435</v>
      </c>
      <c r="B2613">
        <v>23</v>
      </c>
      <c r="C2613" t="str">
        <f t="shared" si="160"/>
        <v>18-25</v>
      </c>
      <c r="D2613" t="s">
        <v>14</v>
      </c>
      <c r="E2613" t="s">
        <v>37</v>
      </c>
      <c r="F2613">
        <v>97.02</v>
      </c>
      <c r="G2613">
        <v>12</v>
      </c>
      <c r="H2613">
        <f>Table1[[#This Row],[total_orders]]*Table1[[#This Row],[avg_order_value]]</f>
        <v>1164.24</v>
      </c>
      <c r="I2613">
        <v>340</v>
      </c>
      <c r="J2613">
        <v>0</v>
      </c>
      <c r="K2613" t="s">
        <v>40</v>
      </c>
      <c r="L2613">
        <v>62.5</v>
      </c>
      <c r="M2613" t="str">
        <f t="shared" si="161"/>
        <v>High</v>
      </c>
      <c r="N2613" s="1">
        <v>45244</v>
      </c>
      <c r="O2613" s="1" t="str">
        <f>IF(YEAR(Table1[[#This Row],[customer_since]])&gt;=2023, "New",IF(YEAR(Table1[[#This Row],[customer_since]])&gt;=2021, "Medium", "Long term"))</f>
        <v>New</v>
      </c>
      <c r="P2613">
        <v>59</v>
      </c>
      <c r="Q2613" t="str">
        <f t="shared" si="162"/>
        <v>Medium</v>
      </c>
      <c r="R2613">
        <v>0.23</v>
      </c>
      <c r="S2613" t="str">
        <f t="shared" si="163"/>
        <v>Medium</v>
      </c>
    </row>
    <row r="2614" spans="1:19" x14ac:dyDescent="0.35">
      <c r="A2614" t="s">
        <v>2752</v>
      </c>
      <c r="B2614">
        <v>19</v>
      </c>
      <c r="C2614" t="str">
        <f t="shared" si="160"/>
        <v>18-25</v>
      </c>
      <c r="D2614" t="s">
        <v>25</v>
      </c>
      <c r="E2614" t="s">
        <v>50</v>
      </c>
      <c r="F2614">
        <v>57.08</v>
      </c>
      <c r="G2614">
        <v>7</v>
      </c>
      <c r="H2614">
        <f>Table1[[#This Row],[total_orders]]*Table1[[#This Row],[avg_order_value]]</f>
        <v>399.56</v>
      </c>
      <c r="I2614">
        <v>322</v>
      </c>
      <c r="J2614">
        <v>0</v>
      </c>
      <c r="K2614" t="s">
        <v>29</v>
      </c>
      <c r="L2614">
        <v>98</v>
      </c>
      <c r="M2614" t="str">
        <f t="shared" si="161"/>
        <v>High</v>
      </c>
      <c r="N2614" s="1">
        <v>44207</v>
      </c>
      <c r="O2614" s="1" t="str">
        <f>IF(YEAR(Table1[[#This Row],[customer_since]])&gt;=2023, "New",IF(YEAR(Table1[[#This Row],[customer_since]])&gt;=2021, "Medium", "Long term"))</f>
        <v>Medium</v>
      </c>
      <c r="P2614">
        <v>96</v>
      </c>
      <c r="Q2614" t="str">
        <f t="shared" si="162"/>
        <v>High</v>
      </c>
      <c r="R2614">
        <v>0.39</v>
      </c>
      <c r="S2614" t="str">
        <f t="shared" si="163"/>
        <v>Medium</v>
      </c>
    </row>
    <row r="2615" spans="1:19" x14ac:dyDescent="0.35">
      <c r="A2615" t="s">
        <v>2197</v>
      </c>
      <c r="B2615">
        <v>50</v>
      </c>
      <c r="C2615" t="str">
        <f t="shared" si="160"/>
        <v>46-55</v>
      </c>
      <c r="D2615" t="s">
        <v>21</v>
      </c>
      <c r="E2615" t="s">
        <v>15</v>
      </c>
      <c r="F2615">
        <v>87.75</v>
      </c>
      <c r="G2615">
        <v>5</v>
      </c>
      <c r="H2615">
        <f>Table1[[#This Row],[total_orders]]*Table1[[#This Row],[avg_order_value]]</f>
        <v>438.75</v>
      </c>
      <c r="I2615">
        <v>108</v>
      </c>
      <c r="J2615">
        <v>0</v>
      </c>
      <c r="K2615" t="s">
        <v>40</v>
      </c>
      <c r="L2615">
        <v>89.1</v>
      </c>
      <c r="M2615" t="str">
        <f t="shared" si="161"/>
        <v>High</v>
      </c>
      <c r="N2615" s="1">
        <v>45138</v>
      </c>
      <c r="O2615" s="1" t="str">
        <f>IF(YEAR(Table1[[#This Row],[customer_since]])&gt;=2023, "New",IF(YEAR(Table1[[#This Row],[customer_since]])&gt;=2021, "Medium", "Long term"))</f>
        <v>New</v>
      </c>
      <c r="P2615">
        <v>26</v>
      </c>
      <c r="Q2615" t="str">
        <f t="shared" si="162"/>
        <v>Low</v>
      </c>
      <c r="R2615">
        <v>0.19</v>
      </c>
      <c r="S2615" t="str">
        <f t="shared" si="163"/>
        <v>Low</v>
      </c>
    </row>
    <row r="2616" spans="1:19" x14ac:dyDescent="0.35">
      <c r="A2616" t="s">
        <v>2356</v>
      </c>
      <c r="B2616">
        <v>28</v>
      </c>
      <c r="C2616" t="str">
        <f t="shared" si="160"/>
        <v>26-35</v>
      </c>
      <c r="D2616" t="s">
        <v>14</v>
      </c>
      <c r="E2616" t="s">
        <v>52</v>
      </c>
      <c r="F2616">
        <v>69.14</v>
      </c>
      <c r="G2616">
        <v>8</v>
      </c>
      <c r="H2616">
        <f>Table1[[#This Row],[total_orders]]*Table1[[#This Row],[avg_order_value]]</f>
        <v>553.12</v>
      </c>
      <c r="I2616">
        <v>116</v>
      </c>
      <c r="J2616">
        <v>0</v>
      </c>
      <c r="K2616" t="s">
        <v>16</v>
      </c>
      <c r="L2616">
        <v>63.3</v>
      </c>
      <c r="M2616" t="str">
        <f t="shared" si="161"/>
        <v>High</v>
      </c>
      <c r="N2616" s="1">
        <v>45708</v>
      </c>
      <c r="O2616" s="1" t="str">
        <f>IF(YEAR(Table1[[#This Row],[customer_since]])&gt;=2023, "New",IF(YEAR(Table1[[#This Row],[customer_since]])&gt;=2021, "Medium", "Long term"))</f>
        <v>New</v>
      </c>
      <c r="P2616">
        <v>47</v>
      </c>
      <c r="Q2616" t="str">
        <f t="shared" si="162"/>
        <v>Medium</v>
      </c>
      <c r="R2616">
        <v>0.32</v>
      </c>
      <c r="S2616" t="str">
        <f t="shared" si="163"/>
        <v>Medium</v>
      </c>
    </row>
    <row r="2617" spans="1:19" x14ac:dyDescent="0.35">
      <c r="A2617" t="s">
        <v>1434</v>
      </c>
      <c r="B2617">
        <v>42</v>
      </c>
      <c r="C2617" t="str">
        <f t="shared" si="160"/>
        <v>36-45</v>
      </c>
      <c r="D2617" t="s">
        <v>21</v>
      </c>
      <c r="E2617" t="s">
        <v>35</v>
      </c>
      <c r="F2617">
        <v>30.6</v>
      </c>
      <c r="G2617">
        <v>9</v>
      </c>
      <c r="H2617">
        <f>Table1[[#This Row],[total_orders]]*Table1[[#This Row],[avg_order_value]]</f>
        <v>275.40000000000003</v>
      </c>
      <c r="I2617">
        <v>185</v>
      </c>
      <c r="J2617">
        <v>0</v>
      </c>
      <c r="K2617" t="s">
        <v>19</v>
      </c>
      <c r="L2617">
        <v>47.6</v>
      </c>
      <c r="M2617" t="str">
        <f t="shared" si="161"/>
        <v>Medium</v>
      </c>
      <c r="N2617" s="1">
        <v>45449</v>
      </c>
      <c r="O2617" s="1" t="str">
        <f>IF(YEAR(Table1[[#This Row],[customer_since]])&gt;=2023, "New",IF(YEAR(Table1[[#This Row],[customer_since]])&gt;=2021, "Medium", "Long term"))</f>
        <v>New</v>
      </c>
      <c r="P2617">
        <v>8</v>
      </c>
      <c r="Q2617" t="str">
        <f t="shared" si="162"/>
        <v>Low</v>
      </c>
      <c r="R2617">
        <v>0.41</v>
      </c>
      <c r="S2617" t="str">
        <f t="shared" si="163"/>
        <v>Medium</v>
      </c>
    </row>
    <row r="2618" spans="1:19" x14ac:dyDescent="0.35">
      <c r="A2618" t="s">
        <v>3836</v>
      </c>
      <c r="B2618">
        <v>32</v>
      </c>
      <c r="C2618" t="str">
        <f t="shared" si="160"/>
        <v>26-35</v>
      </c>
      <c r="D2618" t="s">
        <v>14</v>
      </c>
      <c r="E2618" t="s">
        <v>52</v>
      </c>
      <c r="F2618">
        <v>175.35</v>
      </c>
      <c r="G2618">
        <v>12</v>
      </c>
      <c r="H2618">
        <f>Table1[[#This Row],[total_orders]]*Table1[[#This Row],[avg_order_value]]</f>
        <v>2104.1999999999998</v>
      </c>
      <c r="I2618">
        <v>129</v>
      </c>
      <c r="J2618">
        <v>1</v>
      </c>
      <c r="K2618" t="s">
        <v>29</v>
      </c>
      <c r="L2618">
        <v>88.6</v>
      </c>
      <c r="M2618" t="str">
        <f t="shared" si="161"/>
        <v>High</v>
      </c>
      <c r="N2618" s="1">
        <v>44633</v>
      </c>
      <c r="O2618" s="1" t="str">
        <f>IF(YEAR(Table1[[#This Row],[customer_since]])&gt;=2023, "New",IF(YEAR(Table1[[#This Row],[customer_since]])&gt;=2021, "Medium", "Long term"))</f>
        <v>Medium</v>
      </c>
      <c r="P2618">
        <v>54</v>
      </c>
      <c r="Q2618" t="str">
        <f t="shared" si="162"/>
        <v>Medium</v>
      </c>
      <c r="R2618">
        <v>0.36</v>
      </c>
      <c r="S2618" t="str">
        <f t="shared" si="163"/>
        <v>Medium</v>
      </c>
    </row>
    <row r="2619" spans="1:19" x14ac:dyDescent="0.35">
      <c r="A2619" t="s">
        <v>1962</v>
      </c>
      <c r="B2619">
        <v>76</v>
      </c>
      <c r="C2619" t="str">
        <f t="shared" si="160"/>
        <v>66-69</v>
      </c>
      <c r="D2619" t="s">
        <v>14</v>
      </c>
      <c r="E2619" t="s">
        <v>37</v>
      </c>
      <c r="G2619">
        <v>8</v>
      </c>
      <c r="H2619">
        <f>Table1[[#This Row],[total_orders]]*Table1[[#This Row],[avg_order_value]]</f>
        <v>0</v>
      </c>
      <c r="I2619">
        <v>294</v>
      </c>
      <c r="J2619">
        <v>0</v>
      </c>
      <c r="K2619" t="s">
        <v>19</v>
      </c>
      <c r="L2619">
        <v>97.6</v>
      </c>
      <c r="M2619" t="str">
        <f t="shared" si="161"/>
        <v>High</v>
      </c>
      <c r="N2619" s="1">
        <v>44256</v>
      </c>
      <c r="O2619" s="1" t="str">
        <f>IF(YEAR(Table1[[#This Row],[customer_since]])&gt;=2023, "New",IF(YEAR(Table1[[#This Row],[customer_since]])&gt;=2021, "Medium", "Long term"))</f>
        <v>Medium</v>
      </c>
      <c r="P2619">
        <v>84</v>
      </c>
      <c r="Q2619" t="str">
        <f t="shared" si="162"/>
        <v>High</v>
      </c>
      <c r="R2619">
        <v>0.01</v>
      </c>
      <c r="S2619" t="str">
        <f t="shared" si="163"/>
        <v>Low</v>
      </c>
    </row>
    <row r="2620" spans="1:19" x14ac:dyDescent="0.35">
      <c r="A2620" t="s">
        <v>1962</v>
      </c>
      <c r="B2620">
        <v>47</v>
      </c>
      <c r="C2620" t="str">
        <f t="shared" si="160"/>
        <v>46-55</v>
      </c>
      <c r="D2620" t="s">
        <v>14</v>
      </c>
      <c r="E2620" t="s">
        <v>50</v>
      </c>
      <c r="F2620">
        <v>99.91</v>
      </c>
      <c r="G2620">
        <v>7</v>
      </c>
      <c r="H2620">
        <f>Table1[[#This Row],[total_orders]]*Table1[[#This Row],[avg_order_value]]</f>
        <v>699.37</v>
      </c>
      <c r="I2620">
        <v>64</v>
      </c>
      <c r="J2620">
        <v>0</v>
      </c>
      <c r="K2620" t="s">
        <v>16</v>
      </c>
      <c r="L2620">
        <v>38.700000000000003</v>
      </c>
      <c r="M2620" t="str">
        <f t="shared" si="161"/>
        <v>Medium</v>
      </c>
      <c r="N2620" s="1">
        <v>45222</v>
      </c>
      <c r="O2620" s="1" t="str">
        <f>IF(YEAR(Table1[[#This Row],[customer_since]])&gt;=2023, "New",IF(YEAR(Table1[[#This Row],[customer_since]])&gt;=2021, "Medium", "Long term"))</f>
        <v>New</v>
      </c>
      <c r="P2620">
        <v>9</v>
      </c>
      <c r="Q2620" t="str">
        <f t="shared" si="162"/>
        <v>Low</v>
      </c>
      <c r="R2620">
        <v>0.46</v>
      </c>
      <c r="S2620" t="str">
        <f t="shared" si="163"/>
        <v>Medium</v>
      </c>
    </row>
    <row r="2621" spans="1:19" x14ac:dyDescent="0.35">
      <c r="A2621" t="s">
        <v>1962</v>
      </c>
      <c r="B2621">
        <v>26</v>
      </c>
      <c r="C2621" t="str">
        <f t="shared" si="160"/>
        <v>26-35</v>
      </c>
      <c r="D2621" t="s">
        <v>14</v>
      </c>
      <c r="E2621" t="s">
        <v>22</v>
      </c>
      <c r="F2621">
        <v>57.62</v>
      </c>
      <c r="G2621">
        <v>12</v>
      </c>
      <c r="H2621">
        <f>Table1[[#This Row],[total_orders]]*Table1[[#This Row],[avg_order_value]]</f>
        <v>691.43999999999994</v>
      </c>
      <c r="I2621">
        <v>30</v>
      </c>
      <c r="J2621">
        <v>1</v>
      </c>
      <c r="K2621" t="s">
        <v>19</v>
      </c>
      <c r="L2621">
        <v>38.200000000000003</v>
      </c>
      <c r="M2621" t="str">
        <f t="shared" si="161"/>
        <v>Medium</v>
      </c>
      <c r="N2621" s="1">
        <v>44503</v>
      </c>
      <c r="O2621" s="1" t="str">
        <f>IF(YEAR(Table1[[#This Row],[customer_since]])&gt;=2023, "New",IF(YEAR(Table1[[#This Row],[customer_since]])&gt;=2021, "Medium", "Long term"))</f>
        <v>Medium</v>
      </c>
      <c r="P2621">
        <v>7</v>
      </c>
      <c r="Q2621" t="str">
        <f t="shared" si="162"/>
        <v>Low</v>
      </c>
      <c r="R2621">
        <v>0.08</v>
      </c>
      <c r="S2621" t="str">
        <f t="shared" si="163"/>
        <v>Low</v>
      </c>
    </row>
    <row r="2622" spans="1:19" x14ac:dyDescent="0.35">
      <c r="A2622" t="s">
        <v>652</v>
      </c>
      <c r="B2622">
        <v>70</v>
      </c>
      <c r="C2622" t="str">
        <f t="shared" si="160"/>
        <v>66-69</v>
      </c>
      <c r="D2622" t="s">
        <v>21</v>
      </c>
      <c r="E2622" t="s">
        <v>37</v>
      </c>
      <c r="F2622">
        <v>109.35</v>
      </c>
      <c r="G2622">
        <v>12</v>
      </c>
      <c r="H2622">
        <f>Table1[[#This Row],[total_orders]]*Table1[[#This Row],[avg_order_value]]</f>
        <v>1312.1999999999998</v>
      </c>
      <c r="I2622">
        <v>157</v>
      </c>
      <c r="J2622">
        <v>1</v>
      </c>
      <c r="K2622" t="s">
        <v>29</v>
      </c>
      <c r="L2622">
        <v>0</v>
      </c>
      <c r="M2622" t="str">
        <f t="shared" si="161"/>
        <v>Low</v>
      </c>
      <c r="N2622" s="1">
        <v>45598</v>
      </c>
      <c r="O2622" s="1" t="str">
        <f>IF(YEAR(Table1[[#This Row],[customer_since]])&gt;=2023, "New",IF(YEAR(Table1[[#This Row],[customer_since]])&gt;=2021, "Medium", "Long term"))</f>
        <v>New</v>
      </c>
      <c r="P2622">
        <v>49</v>
      </c>
      <c r="Q2622" t="str">
        <f t="shared" si="162"/>
        <v>Medium</v>
      </c>
      <c r="R2622">
        <v>0.08</v>
      </c>
      <c r="S2622" t="str">
        <f t="shared" si="163"/>
        <v>Low</v>
      </c>
    </row>
    <row r="2623" spans="1:19" x14ac:dyDescent="0.35">
      <c r="A2623" t="s">
        <v>652</v>
      </c>
      <c r="B2623">
        <v>45</v>
      </c>
      <c r="C2623" t="str">
        <f t="shared" si="160"/>
        <v>36-45</v>
      </c>
      <c r="D2623" t="s">
        <v>21</v>
      </c>
      <c r="E2623" t="s">
        <v>22</v>
      </c>
      <c r="F2623">
        <v>276.57</v>
      </c>
      <c r="G2623">
        <v>8</v>
      </c>
      <c r="H2623">
        <f>Table1[[#This Row],[total_orders]]*Table1[[#This Row],[avg_order_value]]</f>
        <v>2212.56</v>
      </c>
      <c r="I2623">
        <v>109</v>
      </c>
      <c r="J2623">
        <v>0</v>
      </c>
      <c r="K2623" t="s">
        <v>19</v>
      </c>
      <c r="L2623">
        <v>15.5</v>
      </c>
      <c r="M2623" t="str">
        <f t="shared" si="161"/>
        <v>Low</v>
      </c>
      <c r="N2623" s="1">
        <v>45600</v>
      </c>
      <c r="O2623" s="1" t="str">
        <f>IF(YEAR(Table1[[#This Row],[customer_since]])&gt;=2023, "New",IF(YEAR(Table1[[#This Row],[customer_since]])&gt;=2021, "Medium", "Long term"))</f>
        <v>New</v>
      </c>
      <c r="P2623">
        <v>6</v>
      </c>
      <c r="Q2623" t="str">
        <f t="shared" si="162"/>
        <v>Low</v>
      </c>
      <c r="R2623">
        <v>0.08</v>
      </c>
      <c r="S2623" t="str">
        <f t="shared" si="163"/>
        <v>Low</v>
      </c>
    </row>
    <row r="2624" spans="1:19" x14ac:dyDescent="0.35">
      <c r="A2624" t="s">
        <v>2420</v>
      </c>
      <c r="B2624">
        <v>57</v>
      </c>
      <c r="C2624" t="str">
        <f t="shared" si="160"/>
        <v>55-65</v>
      </c>
      <c r="D2624" t="s">
        <v>21</v>
      </c>
      <c r="E2624" t="s">
        <v>26</v>
      </c>
      <c r="F2624">
        <v>129.72</v>
      </c>
      <c r="G2624">
        <v>14</v>
      </c>
      <c r="H2624">
        <f>Table1[[#This Row],[total_orders]]*Table1[[#This Row],[avg_order_value]]</f>
        <v>1816.08</v>
      </c>
      <c r="I2624">
        <v>180</v>
      </c>
      <c r="J2624">
        <v>0</v>
      </c>
      <c r="K2624" t="s">
        <v>40</v>
      </c>
      <c r="L2624">
        <v>32.9</v>
      </c>
      <c r="M2624" t="str">
        <f t="shared" si="161"/>
        <v>Medium</v>
      </c>
      <c r="N2624" s="1">
        <v>44052</v>
      </c>
      <c r="O2624" s="1" t="str">
        <f>IF(YEAR(Table1[[#This Row],[customer_since]])&gt;=2023, "New",IF(YEAR(Table1[[#This Row],[customer_since]])&gt;=2021, "Medium", "Long term"))</f>
        <v>Long term</v>
      </c>
      <c r="P2624">
        <v>43</v>
      </c>
      <c r="Q2624" t="str">
        <f t="shared" si="162"/>
        <v>Medium</v>
      </c>
      <c r="R2624">
        <v>0.34</v>
      </c>
      <c r="S2624" t="str">
        <f t="shared" si="163"/>
        <v>Medium</v>
      </c>
    </row>
    <row r="2625" spans="1:19" x14ac:dyDescent="0.35">
      <c r="A2625" t="s">
        <v>2454</v>
      </c>
      <c r="B2625">
        <v>70</v>
      </c>
      <c r="C2625" t="str">
        <f t="shared" si="160"/>
        <v>66-69</v>
      </c>
      <c r="D2625" t="s">
        <v>14</v>
      </c>
      <c r="E2625" t="s">
        <v>26</v>
      </c>
      <c r="F2625">
        <v>41.71</v>
      </c>
      <c r="G2625">
        <v>15</v>
      </c>
      <c r="H2625">
        <f>Table1[[#This Row],[total_orders]]*Table1[[#This Row],[avg_order_value]]</f>
        <v>625.65</v>
      </c>
      <c r="I2625">
        <v>88</v>
      </c>
      <c r="J2625">
        <v>0</v>
      </c>
      <c r="K2625" t="s">
        <v>23</v>
      </c>
      <c r="L2625">
        <v>71.599999999999994</v>
      </c>
      <c r="M2625" t="str">
        <f t="shared" si="161"/>
        <v>High</v>
      </c>
      <c r="N2625" s="1">
        <v>45787</v>
      </c>
      <c r="O2625" s="1" t="str">
        <f>IF(YEAR(Table1[[#This Row],[customer_since]])&gt;=2023, "New",IF(YEAR(Table1[[#This Row],[customer_since]])&gt;=2021, "Medium", "Long term"))</f>
        <v>New</v>
      </c>
      <c r="P2625">
        <v>62</v>
      </c>
      <c r="Q2625" t="str">
        <f t="shared" si="162"/>
        <v>Medium</v>
      </c>
      <c r="R2625">
        <v>0.49</v>
      </c>
      <c r="S2625" t="str">
        <f t="shared" si="163"/>
        <v>Medium</v>
      </c>
    </row>
    <row r="2626" spans="1:19" x14ac:dyDescent="0.35">
      <c r="A2626" t="s">
        <v>509</v>
      </c>
      <c r="B2626">
        <v>31</v>
      </c>
      <c r="C2626" t="str">
        <f t="shared" ref="C2626:C2689" si="164">IF(B2626&lt;=25,"18-25",IF(B2626&lt;=35,"26-35",IF(B2626&lt;=45,"36-45",IF(B2626&lt;=55,"46-55",IF(B2626&lt;=65,"55-65","66-69")))))</f>
        <v>26-35</v>
      </c>
      <c r="D2626" t="s">
        <v>14</v>
      </c>
      <c r="E2626" t="s">
        <v>28</v>
      </c>
      <c r="F2626">
        <v>75.040000000000006</v>
      </c>
      <c r="G2626">
        <v>10</v>
      </c>
      <c r="H2626">
        <f>Table1[[#This Row],[total_orders]]*Table1[[#This Row],[avg_order_value]]</f>
        <v>750.40000000000009</v>
      </c>
      <c r="I2626">
        <v>106</v>
      </c>
      <c r="J2626">
        <v>0</v>
      </c>
      <c r="K2626" t="s">
        <v>19</v>
      </c>
      <c r="L2626">
        <v>0</v>
      </c>
      <c r="M2626" t="str">
        <f t="shared" ref="M2626:M2689" si="165">IF(L2626&lt;=20,"Low",IF(L2626&lt;=50,"Medium","High"))</f>
        <v>Low</v>
      </c>
      <c r="N2626" s="1">
        <v>44858</v>
      </c>
      <c r="O2626" s="1" t="str">
        <f>IF(YEAR(Table1[[#This Row],[customer_since]])&gt;=2023, "New",IF(YEAR(Table1[[#This Row],[customer_since]])&gt;=2021, "Medium", "Long term"))</f>
        <v>Medium</v>
      </c>
      <c r="P2626">
        <v>64</v>
      </c>
      <c r="Q2626" t="str">
        <f t="shared" ref="Q2626:Q2689" si="166">IF(P2626&lt;=33,"Low",IF(P2626&lt;=66,"Medium","High"))</f>
        <v>Medium</v>
      </c>
      <c r="R2626">
        <v>0.34</v>
      </c>
      <c r="S2626" t="str">
        <f t="shared" ref="S2626:S2689" si="167">IF(R2626&lt;=0.2,"Low",IF(R2626&lt;=0.5,"Medium","High"))</f>
        <v>Medium</v>
      </c>
    </row>
    <row r="2627" spans="1:19" x14ac:dyDescent="0.35">
      <c r="A2627" t="s">
        <v>509</v>
      </c>
      <c r="B2627">
        <v>34</v>
      </c>
      <c r="C2627" t="str">
        <f t="shared" si="164"/>
        <v>26-35</v>
      </c>
      <c r="D2627" t="s">
        <v>21</v>
      </c>
      <c r="E2627" t="s">
        <v>37</v>
      </c>
      <c r="F2627">
        <v>104.98</v>
      </c>
      <c r="G2627">
        <v>11</v>
      </c>
      <c r="H2627">
        <f>Table1[[#This Row],[total_orders]]*Table1[[#This Row],[avg_order_value]]</f>
        <v>1154.78</v>
      </c>
      <c r="I2627">
        <v>119</v>
      </c>
      <c r="J2627">
        <v>0</v>
      </c>
      <c r="K2627" t="s">
        <v>29</v>
      </c>
      <c r="L2627">
        <v>94.5</v>
      </c>
      <c r="M2627" t="str">
        <f t="shared" si="165"/>
        <v>High</v>
      </c>
      <c r="N2627" s="1">
        <v>44226</v>
      </c>
      <c r="O2627" s="1" t="str">
        <f>IF(YEAR(Table1[[#This Row],[customer_since]])&gt;=2023, "New",IF(YEAR(Table1[[#This Row],[customer_since]])&gt;=2021, "Medium", "Long term"))</f>
        <v>Medium</v>
      </c>
      <c r="P2627">
        <v>49</v>
      </c>
      <c r="Q2627" t="str">
        <f t="shared" si="166"/>
        <v>Medium</v>
      </c>
      <c r="R2627">
        <v>0.52</v>
      </c>
      <c r="S2627" t="str">
        <f t="shared" si="167"/>
        <v>High</v>
      </c>
    </row>
    <row r="2628" spans="1:19" x14ac:dyDescent="0.35">
      <c r="A2628" t="s">
        <v>1438</v>
      </c>
      <c r="B2628">
        <v>21</v>
      </c>
      <c r="C2628" t="str">
        <f t="shared" si="164"/>
        <v>18-25</v>
      </c>
      <c r="D2628" t="s">
        <v>21</v>
      </c>
      <c r="E2628" t="s">
        <v>22</v>
      </c>
      <c r="F2628">
        <v>119.84</v>
      </c>
      <c r="G2628">
        <v>11</v>
      </c>
      <c r="H2628">
        <f>Table1[[#This Row],[total_orders]]*Table1[[#This Row],[avg_order_value]]</f>
        <v>1318.24</v>
      </c>
      <c r="I2628">
        <v>83</v>
      </c>
      <c r="J2628">
        <v>0</v>
      </c>
      <c r="K2628" t="s">
        <v>40</v>
      </c>
      <c r="L2628">
        <v>26.1</v>
      </c>
      <c r="M2628" t="str">
        <f t="shared" si="165"/>
        <v>Medium</v>
      </c>
      <c r="N2628" s="1">
        <v>45318</v>
      </c>
      <c r="O2628" s="1" t="str">
        <f>IF(YEAR(Table1[[#This Row],[customer_since]])&gt;=2023, "New",IF(YEAR(Table1[[#This Row],[customer_since]])&gt;=2021, "Medium", "Long term"))</f>
        <v>New</v>
      </c>
      <c r="P2628">
        <v>40</v>
      </c>
      <c r="Q2628" t="str">
        <f t="shared" si="166"/>
        <v>Medium</v>
      </c>
      <c r="R2628">
        <v>0.43</v>
      </c>
      <c r="S2628" t="str">
        <f t="shared" si="167"/>
        <v>Medium</v>
      </c>
    </row>
    <row r="2629" spans="1:19" x14ac:dyDescent="0.35">
      <c r="A2629" t="s">
        <v>2926</v>
      </c>
      <c r="B2629">
        <v>69</v>
      </c>
      <c r="C2629" t="str">
        <f t="shared" si="164"/>
        <v>66-69</v>
      </c>
      <c r="D2629" t="s">
        <v>25</v>
      </c>
      <c r="E2629" t="s">
        <v>28</v>
      </c>
      <c r="F2629">
        <v>63.01</v>
      </c>
      <c r="G2629">
        <v>9</v>
      </c>
      <c r="H2629">
        <f>Table1[[#This Row],[total_orders]]*Table1[[#This Row],[avg_order_value]]</f>
        <v>567.09</v>
      </c>
      <c r="I2629">
        <v>163</v>
      </c>
      <c r="J2629">
        <v>0</v>
      </c>
      <c r="K2629" t="s">
        <v>19</v>
      </c>
      <c r="L2629">
        <v>60.7</v>
      </c>
      <c r="M2629" t="str">
        <f t="shared" si="165"/>
        <v>High</v>
      </c>
      <c r="N2629" s="1">
        <v>45075</v>
      </c>
      <c r="O2629" s="1" t="str">
        <f>IF(YEAR(Table1[[#This Row],[customer_since]])&gt;=2023, "New",IF(YEAR(Table1[[#This Row],[customer_since]])&gt;=2021, "Medium", "Long term"))</f>
        <v>New</v>
      </c>
      <c r="P2629">
        <v>34</v>
      </c>
      <c r="Q2629" t="str">
        <f t="shared" si="166"/>
        <v>Medium</v>
      </c>
      <c r="R2629">
        <v>0.37</v>
      </c>
      <c r="S2629" t="str">
        <f t="shared" si="167"/>
        <v>Medium</v>
      </c>
    </row>
    <row r="2630" spans="1:19" x14ac:dyDescent="0.35">
      <c r="A2630" t="s">
        <v>279</v>
      </c>
      <c r="B2630">
        <v>71</v>
      </c>
      <c r="C2630" t="str">
        <f t="shared" si="164"/>
        <v>66-69</v>
      </c>
      <c r="D2630" t="s">
        <v>21</v>
      </c>
      <c r="E2630" t="s">
        <v>22</v>
      </c>
      <c r="F2630">
        <v>66.569999999999993</v>
      </c>
      <c r="G2630">
        <v>11</v>
      </c>
      <c r="H2630">
        <f>Table1[[#This Row],[total_orders]]*Table1[[#This Row],[avg_order_value]]</f>
        <v>732.27</v>
      </c>
      <c r="I2630">
        <v>128</v>
      </c>
      <c r="J2630">
        <v>0</v>
      </c>
      <c r="K2630" t="s">
        <v>40</v>
      </c>
      <c r="L2630">
        <v>86.8</v>
      </c>
      <c r="M2630" t="str">
        <f t="shared" si="165"/>
        <v>High</v>
      </c>
      <c r="N2630" s="1">
        <v>45649</v>
      </c>
      <c r="O2630" s="1" t="str">
        <f>IF(YEAR(Table1[[#This Row],[customer_since]])&gt;=2023, "New",IF(YEAR(Table1[[#This Row],[customer_since]])&gt;=2021, "Medium", "Long term"))</f>
        <v>New</v>
      </c>
      <c r="P2630">
        <v>59</v>
      </c>
      <c r="Q2630" t="str">
        <f t="shared" si="166"/>
        <v>Medium</v>
      </c>
      <c r="R2630">
        <v>0.2</v>
      </c>
      <c r="S2630" t="str">
        <f t="shared" si="167"/>
        <v>Low</v>
      </c>
    </row>
    <row r="2631" spans="1:19" x14ac:dyDescent="0.35">
      <c r="A2631" t="s">
        <v>279</v>
      </c>
      <c r="B2631">
        <v>54</v>
      </c>
      <c r="C2631" t="str">
        <f t="shared" si="164"/>
        <v>46-55</v>
      </c>
      <c r="D2631" t="s">
        <v>21</v>
      </c>
      <c r="E2631" t="s">
        <v>35</v>
      </c>
      <c r="F2631">
        <v>111.44</v>
      </c>
      <c r="G2631">
        <v>10</v>
      </c>
      <c r="H2631">
        <f>Table1[[#This Row],[total_orders]]*Table1[[#This Row],[avg_order_value]]</f>
        <v>1114.4000000000001</v>
      </c>
      <c r="I2631">
        <v>207</v>
      </c>
      <c r="J2631">
        <v>0</v>
      </c>
      <c r="K2631" t="s">
        <v>29</v>
      </c>
      <c r="L2631">
        <v>0</v>
      </c>
      <c r="M2631" t="str">
        <f t="shared" si="165"/>
        <v>Low</v>
      </c>
      <c r="N2631" s="1">
        <v>44649</v>
      </c>
      <c r="O2631" s="1" t="str">
        <f>IF(YEAR(Table1[[#This Row],[customer_since]])&gt;=2023, "New",IF(YEAR(Table1[[#This Row],[customer_since]])&gt;=2021, "Medium", "Long term"))</f>
        <v>Medium</v>
      </c>
      <c r="P2631">
        <v>98</v>
      </c>
      <c r="Q2631" t="str">
        <f t="shared" si="166"/>
        <v>High</v>
      </c>
      <c r="R2631">
        <v>0.5</v>
      </c>
      <c r="S2631" t="str">
        <f t="shared" si="167"/>
        <v>Medium</v>
      </c>
    </row>
    <row r="2632" spans="1:19" x14ac:dyDescent="0.35">
      <c r="A2632" t="s">
        <v>237</v>
      </c>
      <c r="B2632">
        <v>23</v>
      </c>
      <c r="C2632" t="str">
        <f t="shared" si="164"/>
        <v>18-25</v>
      </c>
      <c r="D2632" t="s">
        <v>25</v>
      </c>
      <c r="E2632" t="s">
        <v>22</v>
      </c>
      <c r="F2632">
        <v>61.8</v>
      </c>
      <c r="G2632">
        <v>10</v>
      </c>
      <c r="H2632">
        <f>Table1[[#This Row],[total_orders]]*Table1[[#This Row],[avg_order_value]]</f>
        <v>618</v>
      </c>
      <c r="I2632">
        <v>141</v>
      </c>
      <c r="J2632">
        <v>0</v>
      </c>
      <c r="K2632" t="s">
        <v>40</v>
      </c>
      <c r="L2632">
        <v>35.9</v>
      </c>
      <c r="M2632" t="str">
        <f t="shared" si="165"/>
        <v>Medium</v>
      </c>
      <c r="N2632" s="1">
        <v>44122</v>
      </c>
      <c r="O2632" s="1" t="str">
        <f>IF(YEAR(Table1[[#This Row],[customer_since]])&gt;=2023, "New",IF(YEAR(Table1[[#This Row],[customer_since]])&gt;=2021, "Medium", "Long term"))</f>
        <v>Long term</v>
      </c>
      <c r="P2632">
        <v>40</v>
      </c>
      <c r="Q2632" t="str">
        <f t="shared" si="166"/>
        <v>Medium</v>
      </c>
      <c r="R2632">
        <v>0.28000000000000003</v>
      </c>
      <c r="S2632" t="str">
        <f t="shared" si="167"/>
        <v>Medium</v>
      </c>
    </row>
    <row r="2633" spans="1:19" x14ac:dyDescent="0.35">
      <c r="A2633" t="s">
        <v>195</v>
      </c>
      <c r="B2633">
        <v>61</v>
      </c>
      <c r="C2633" t="str">
        <f t="shared" si="164"/>
        <v>55-65</v>
      </c>
      <c r="D2633" t="s">
        <v>21</v>
      </c>
      <c r="E2633" t="s">
        <v>15</v>
      </c>
      <c r="F2633">
        <v>168.89</v>
      </c>
      <c r="G2633">
        <v>8</v>
      </c>
      <c r="H2633">
        <f>Table1[[#This Row],[total_orders]]*Table1[[#This Row],[avg_order_value]]</f>
        <v>1351.12</v>
      </c>
      <c r="I2633">
        <v>210</v>
      </c>
      <c r="J2633">
        <v>0</v>
      </c>
      <c r="K2633" t="s">
        <v>19</v>
      </c>
      <c r="L2633">
        <v>2.5</v>
      </c>
      <c r="M2633" t="str">
        <f t="shared" si="165"/>
        <v>Low</v>
      </c>
      <c r="N2633" s="1">
        <v>45407</v>
      </c>
      <c r="O2633" s="1" t="str">
        <f>IF(YEAR(Table1[[#This Row],[customer_since]])&gt;=2023, "New",IF(YEAR(Table1[[#This Row],[customer_since]])&gt;=2021, "Medium", "Long term"))</f>
        <v>New</v>
      </c>
      <c r="P2633">
        <v>77</v>
      </c>
      <c r="Q2633" t="str">
        <f t="shared" si="166"/>
        <v>High</v>
      </c>
      <c r="R2633">
        <v>0.26</v>
      </c>
      <c r="S2633" t="str">
        <f t="shared" si="167"/>
        <v>Medium</v>
      </c>
    </row>
    <row r="2634" spans="1:19" x14ac:dyDescent="0.35">
      <c r="A2634" t="s">
        <v>195</v>
      </c>
      <c r="B2634">
        <v>47</v>
      </c>
      <c r="C2634" t="str">
        <f t="shared" si="164"/>
        <v>46-55</v>
      </c>
      <c r="D2634" t="s">
        <v>14</v>
      </c>
      <c r="E2634" t="s">
        <v>52</v>
      </c>
      <c r="G2634">
        <v>7</v>
      </c>
      <c r="H2634">
        <f>Table1[[#This Row],[total_orders]]*Table1[[#This Row],[avg_order_value]]</f>
        <v>0</v>
      </c>
      <c r="I2634">
        <v>65</v>
      </c>
      <c r="J2634">
        <v>0</v>
      </c>
      <c r="K2634" t="s">
        <v>23</v>
      </c>
      <c r="L2634">
        <v>58.1</v>
      </c>
      <c r="M2634" t="str">
        <f t="shared" si="165"/>
        <v>High</v>
      </c>
      <c r="N2634" s="1">
        <v>44732</v>
      </c>
      <c r="O2634" s="1" t="str">
        <f>IF(YEAR(Table1[[#This Row],[customer_since]])&gt;=2023, "New",IF(YEAR(Table1[[#This Row],[customer_since]])&gt;=2021, "Medium", "Long term"))</f>
        <v>Medium</v>
      </c>
      <c r="P2634">
        <v>47</v>
      </c>
      <c r="Q2634" t="str">
        <f t="shared" si="166"/>
        <v>Medium</v>
      </c>
      <c r="R2634">
        <v>0.03</v>
      </c>
      <c r="S2634" t="str">
        <f t="shared" si="167"/>
        <v>Low</v>
      </c>
    </row>
    <row r="2635" spans="1:19" x14ac:dyDescent="0.35">
      <c r="A2635" t="s">
        <v>2122</v>
      </c>
      <c r="B2635">
        <v>63</v>
      </c>
      <c r="C2635" t="str">
        <f t="shared" si="164"/>
        <v>55-65</v>
      </c>
      <c r="D2635" t="s">
        <v>25</v>
      </c>
      <c r="E2635" t="s">
        <v>35</v>
      </c>
      <c r="F2635">
        <v>205.48</v>
      </c>
      <c r="G2635">
        <v>3</v>
      </c>
      <c r="H2635">
        <f>Table1[[#This Row],[total_orders]]*Table1[[#This Row],[avg_order_value]]</f>
        <v>616.43999999999994</v>
      </c>
      <c r="I2635">
        <v>280</v>
      </c>
      <c r="J2635">
        <v>0</v>
      </c>
      <c r="K2635" t="s">
        <v>16</v>
      </c>
      <c r="L2635">
        <v>1.1000000000000001</v>
      </c>
      <c r="M2635" t="str">
        <f t="shared" si="165"/>
        <v>Low</v>
      </c>
      <c r="N2635" s="1">
        <v>45435</v>
      </c>
      <c r="O2635" s="1" t="str">
        <f>IF(YEAR(Table1[[#This Row],[customer_since]])&gt;=2023, "New",IF(YEAR(Table1[[#This Row],[customer_since]])&gt;=2021, "Medium", "Long term"))</f>
        <v>New</v>
      </c>
      <c r="P2635">
        <v>53</v>
      </c>
      <c r="Q2635" t="str">
        <f t="shared" si="166"/>
        <v>Medium</v>
      </c>
      <c r="R2635">
        <v>0.7</v>
      </c>
      <c r="S2635" t="str">
        <f t="shared" si="167"/>
        <v>High</v>
      </c>
    </row>
    <row r="2636" spans="1:19" x14ac:dyDescent="0.35">
      <c r="A2636" t="s">
        <v>2869</v>
      </c>
      <c r="B2636">
        <v>29</v>
      </c>
      <c r="C2636" t="str">
        <f t="shared" si="164"/>
        <v>26-35</v>
      </c>
      <c r="D2636" t="s">
        <v>21</v>
      </c>
      <c r="E2636" t="s">
        <v>52</v>
      </c>
      <c r="F2636">
        <v>100.44</v>
      </c>
      <c r="G2636">
        <v>21</v>
      </c>
      <c r="H2636">
        <f>Table1[[#This Row],[total_orders]]*Table1[[#This Row],[avg_order_value]]</f>
        <v>2109.2399999999998</v>
      </c>
      <c r="I2636">
        <v>64</v>
      </c>
      <c r="J2636">
        <v>0</v>
      </c>
      <c r="K2636" t="s">
        <v>40</v>
      </c>
      <c r="L2636">
        <v>50.9</v>
      </c>
      <c r="M2636" t="str">
        <f t="shared" si="165"/>
        <v>High</v>
      </c>
      <c r="N2636" s="1">
        <v>44295</v>
      </c>
      <c r="O2636" s="1" t="str">
        <f>IF(YEAR(Table1[[#This Row],[customer_since]])&gt;=2023, "New",IF(YEAR(Table1[[#This Row],[customer_since]])&gt;=2021, "Medium", "Long term"))</f>
        <v>Medium</v>
      </c>
      <c r="P2636">
        <v>3</v>
      </c>
      <c r="Q2636" t="str">
        <f t="shared" si="166"/>
        <v>Low</v>
      </c>
      <c r="R2636">
        <v>0.16</v>
      </c>
      <c r="S2636" t="str">
        <f t="shared" si="167"/>
        <v>Low</v>
      </c>
    </row>
    <row r="2637" spans="1:19" x14ac:dyDescent="0.35">
      <c r="A2637" t="s">
        <v>545</v>
      </c>
      <c r="B2637">
        <v>53</v>
      </c>
      <c r="C2637" t="str">
        <f t="shared" si="164"/>
        <v>46-55</v>
      </c>
      <c r="D2637" t="s">
        <v>21</v>
      </c>
      <c r="E2637" t="s">
        <v>28</v>
      </c>
      <c r="F2637">
        <v>57.26</v>
      </c>
      <c r="G2637">
        <v>1</v>
      </c>
      <c r="H2637">
        <f>Table1[[#This Row],[total_orders]]*Table1[[#This Row],[avg_order_value]]</f>
        <v>57.26</v>
      </c>
      <c r="I2637">
        <v>299</v>
      </c>
      <c r="J2637">
        <v>0</v>
      </c>
      <c r="K2637" t="s">
        <v>29</v>
      </c>
      <c r="L2637">
        <v>25.5</v>
      </c>
      <c r="M2637" t="str">
        <f t="shared" si="165"/>
        <v>Medium</v>
      </c>
      <c r="N2637" s="1">
        <v>45437</v>
      </c>
      <c r="O2637" s="1" t="str">
        <f>IF(YEAR(Table1[[#This Row],[customer_since]])&gt;=2023, "New",IF(YEAR(Table1[[#This Row],[customer_since]])&gt;=2021, "Medium", "Long term"))</f>
        <v>New</v>
      </c>
      <c r="P2637">
        <v>4</v>
      </c>
      <c r="Q2637" t="str">
        <f t="shared" si="166"/>
        <v>Low</v>
      </c>
      <c r="R2637">
        <v>0.08</v>
      </c>
      <c r="S2637" t="str">
        <f t="shared" si="167"/>
        <v>Low</v>
      </c>
    </row>
    <row r="2638" spans="1:19" x14ac:dyDescent="0.35">
      <c r="A2638" t="s">
        <v>3094</v>
      </c>
      <c r="B2638">
        <v>77</v>
      </c>
      <c r="C2638" t="str">
        <f t="shared" si="164"/>
        <v>66-69</v>
      </c>
      <c r="D2638" t="s">
        <v>14</v>
      </c>
      <c r="E2638" t="s">
        <v>35</v>
      </c>
      <c r="F2638">
        <v>33.659999999999997</v>
      </c>
      <c r="G2638">
        <v>6</v>
      </c>
      <c r="H2638">
        <f>Table1[[#This Row],[total_orders]]*Table1[[#This Row],[avg_order_value]]</f>
        <v>201.95999999999998</v>
      </c>
      <c r="I2638">
        <v>64</v>
      </c>
      <c r="J2638">
        <v>0</v>
      </c>
      <c r="K2638" t="s">
        <v>29</v>
      </c>
      <c r="L2638">
        <v>96.7</v>
      </c>
      <c r="M2638" t="str">
        <f t="shared" si="165"/>
        <v>High</v>
      </c>
      <c r="N2638" s="1">
        <v>45594</v>
      </c>
      <c r="O2638" s="1" t="str">
        <f>IF(YEAR(Table1[[#This Row],[customer_since]])&gt;=2023, "New",IF(YEAR(Table1[[#This Row],[customer_since]])&gt;=2021, "Medium", "Long term"))</f>
        <v>New</v>
      </c>
      <c r="P2638">
        <v>6</v>
      </c>
      <c r="Q2638" t="str">
        <f t="shared" si="166"/>
        <v>Low</v>
      </c>
      <c r="R2638">
        <v>0.11</v>
      </c>
      <c r="S2638" t="str">
        <f t="shared" si="167"/>
        <v>Low</v>
      </c>
    </row>
    <row r="2639" spans="1:19" x14ac:dyDescent="0.35">
      <c r="A2639" t="s">
        <v>381</v>
      </c>
      <c r="B2639">
        <v>71</v>
      </c>
      <c r="C2639" t="str">
        <f t="shared" si="164"/>
        <v>66-69</v>
      </c>
      <c r="D2639" t="s">
        <v>21</v>
      </c>
      <c r="E2639" t="s">
        <v>18</v>
      </c>
      <c r="F2639">
        <v>206.68</v>
      </c>
      <c r="G2639">
        <v>11</v>
      </c>
      <c r="H2639">
        <f>Table1[[#This Row],[total_orders]]*Table1[[#This Row],[avg_order_value]]</f>
        <v>2273.48</v>
      </c>
      <c r="I2639">
        <v>226</v>
      </c>
      <c r="J2639">
        <v>0</v>
      </c>
      <c r="K2639" t="s">
        <v>40</v>
      </c>
      <c r="L2639">
        <v>95.3</v>
      </c>
      <c r="M2639" t="str">
        <f t="shared" si="165"/>
        <v>High</v>
      </c>
      <c r="N2639" s="1">
        <v>44438</v>
      </c>
      <c r="O2639" s="1" t="str">
        <f>IF(YEAR(Table1[[#This Row],[customer_since]])&gt;=2023, "New",IF(YEAR(Table1[[#This Row],[customer_since]])&gt;=2021, "Medium", "Long term"))</f>
        <v>Medium</v>
      </c>
      <c r="P2639">
        <v>50</v>
      </c>
      <c r="Q2639" t="str">
        <f t="shared" si="166"/>
        <v>Medium</v>
      </c>
      <c r="R2639">
        <v>0.44</v>
      </c>
      <c r="S2639" t="str">
        <f t="shared" si="167"/>
        <v>Medium</v>
      </c>
    </row>
    <row r="2640" spans="1:19" x14ac:dyDescent="0.35">
      <c r="A2640" t="s">
        <v>947</v>
      </c>
      <c r="B2640">
        <v>79</v>
      </c>
      <c r="C2640" t="str">
        <f t="shared" si="164"/>
        <v>66-69</v>
      </c>
      <c r="D2640" t="s">
        <v>21</v>
      </c>
      <c r="E2640" t="s">
        <v>26</v>
      </c>
      <c r="F2640">
        <v>103.9</v>
      </c>
      <c r="G2640">
        <v>6</v>
      </c>
      <c r="H2640">
        <f>Table1[[#This Row],[total_orders]]*Table1[[#This Row],[avg_order_value]]</f>
        <v>623.40000000000009</v>
      </c>
      <c r="I2640">
        <v>26</v>
      </c>
      <c r="J2640">
        <v>0</v>
      </c>
      <c r="K2640" t="s">
        <v>23</v>
      </c>
      <c r="L2640">
        <v>55.1</v>
      </c>
      <c r="M2640" t="str">
        <f t="shared" si="165"/>
        <v>High</v>
      </c>
      <c r="N2640" s="1">
        <v>45096</v>
      </c>
      <c r="O2640" s="1" t="str">
        <f>IF(YEAR(Table1[[#This Row],[customer_since]])&gt;=2023, "New",IF(YEAR(Table1[[#This Row],[customer_since]])&gt;=2021, "Medium", "Long term"))</f>
        <v>New</v>
      </c>
      <c r="P2640">
        <v>31</v>
      </c>
      <c r="Q2640" t="str">
        <f t="shared" si="166"/>
        <v>Low</v>
      </c>
      <c r="R2640">
        <v>0.12</v>
      </c>
      <c r="S2640" t="str">
        <f t="shared" si="167"/>
        <v>Low</v>
      </c>
    </row>
    <row r="2641" spans="1:19" x14ac:dyDescent="0.35">
      <c r="A2641" t="s">
        <v>947</v>
      </c>
      <c r="B2641">
        <v>49</v>
      </c>
      <c r="C2641" t="str">
        <f t="shared" si="164"/>
        <v>46-55</v>
      </c>
      <c r="D2641" t="s">
        <v>21</v>
      </c>
      <c r="E2641" t="s">
        <v>37</v>
      </c>
      <c r="F2641">
        <v>64.92</v>
      </c>
      <c r="G2641">
        <v>12</v>
      </c>
      <c r="H2641">
        <f>Table1[[#This Row],[total_orders]]*Table1[[#This Row],[avg_order_value]]</f>
        <v>779.04</v>
      </c>
      <c r="I2641">
        <v>283</v>
      </c>
      <c r="J2641">
        <v>0</v>
      </c>
      <c r="K2641" t="s">
        <v>29</v>
      </c>
      <c r="L2641">
        <v>74</v>
      </c>
      <c r="M2641" t="str">
        <f t="shared" si="165"/>
        <v>High</v>
      </c>
      <c r="N2641" s="1">
        <v>45069</v>
      </c>
      <c r="O2641" s="1" t="str">
        <f>IF(YEAR(Table1[[#This Row],[customer_since]])&gt;=2023, "New",IF(YEAR(Table1[[#This Row],[customer_since]])&gt;=2021, "Medium", "Long term"))</f>
        <v>New</v>
      </c>
      <c r="P2641">
        <v>34</v>
      </c>
      <c r="Q2641" t="str">
        <f t="shared" si="166"/>
        <v>Medium</v>
      </c>
      <c r="R2641">
        <v>0.16</v>
      </c>
      <c r="S2641" t="str">
        <f t="shared" si="167"/>
        <v>Low</v>
      </c>
    </row>
    <row r="2642" spans="1:19" x14ac:dyDescent="0.35">
      <c r="A2642" t="s">
        <v>947</v>
      </c>
      <c r="B2642">
        <v>50</v>
      </c>
      <c r="C2642" t="str">
        <f t="shared" si="164"/>
        <v>46-55</v>
      </c>
      <c r="D2642" t="s">
        <v>14</v>
      </c>
      <c r="E2642" t="s">
        <v>52</v>
      </c>
      <c r="F2642">
        <v>69.760000000000005</v>
      </c>
      <c r="G2642">
        <v>8</v>
      </c>
      <c r="H2642">
        <f>Table1[[#This Row],[total_orders]]*Table1[[#This Row],[avg_order_value]]</f>
        <v>558.08000000000004</v>
      </c>
      <c r="I2642">
        <v>24</v>
      </c>
      <c r="J2642">
        <v>0</v>
      </c>
      <c r="K2642" t="s">
        <v>19</v>
      </c>
      <c r="L2642">
        <v>41.8</v>
      </c>
      <c r="M2642" t="str">
        <f t="shared" si="165"/>
        <v>Medium</v>
      </c>
      <c r="N2642" s="1">
        <v>45597</v>
      </c>
      <c r="O2642" s="1" t="str">
        <f>IF(YEAR(Table1[[#This Row],[customer_since]])&gt;=2023, "New",IF(YEAR(Table1[[#This Row],[customer_since]])&gt;=2021, "Medium", "Long term"))</f>
        <v>New</v>
      </c>
      <c r="P2642">
        <v>76</v>
      </c>
      <c r="Q2642" t="str">
        <f t="shared" si="166"/>
        <v>High</v>
      </c>
      <c r="R2642">
        <v>0.55000000000000004</v>
      </c>
      <c r="S2642" t="str">
        <f t="shared" si="167"/>
        <v>High</v>
      </c>
    </row>
    <row r="2643" spans="1:19" x14ac:dyDescent="0.35">
      <c r="A2643" t="s">
        <v>947</v>
      </c>
      <c r="B2643">
        <v>79</v>
      </c>
      <c r="C2643" t="str">
        <f t="shared" si="164"/>
        <v>66-69</v>
      </c>
      <c r="D2643" t="s">
        <v>21</v>
      </c>
      <c r="E2643" t="s">
        <v>26</v>
      </c>
      <c r="F2643">
        <v>80.45</v>
      </c>
      <c r="G2643">
        <v>8</v>
      </c>
      <c r="H2643">
        <f>Table1[[#This Row],[total_orders]]*Table1[[#This Row],[avg_order_value]]</f>
        <v>643.6</v>
      </c>
      <c r="I2643">
        <v>115</v>
      </c>
      <c r="J2643">
        <v>1</v>
      </c>
      <c r="K2643" t="s">
        <v>29</v>
      </c>
      <c r="L2643">
        <v>57.5</v>
      </c>
      <c r="M2643" t="str">
        <f t="shared" si="165"/>
        <v>High</v>
      </c>
      <c r="N2643" s="1">
        <v>44401</v>
      </c>
      <c r="O2643" s="1" t="str">
        <f>IF(YEAR(Table1[[#This Row],[customer_since]])&gt;=2023, "New",IF(YEAR(Table1[[#This Row],[customer_since]])&gt;=2021, "Medium", "Long term"))</f>
        <v>Medium</v>
      </c>
      <c r="P2643">
        <v>51</v>
      </c>
      <c r="Q2643" t="str">
        <f t="shared" si="166"/>
        <v>Medium</v>
      </c>
      <c r="R2643">
        <v>0.3</v>
      </c>
      <c r="S2643" t="str">
        <f t="shared" si="167"/>
        <v>Medium</v>
      </c>
    </row>
    <row r="2644" spans="1:19" x14ac:dyDescent="0.35">
      <c r="A2644" t="s">
        <v>3773</v>
      </c>
      <c r="B2644">
        <v>77</v>
      </c>
      <c r="C2644" t="str">
        <f t="shared" si="164"/>
        <v>66-69</v>
      </c>
      <c r="D2644" t="s">
        <v>14</v>
      </c>
      <c r="E2644" t="s">
        <v>15</v>
      </c>
      <c r="F2644">
        <v>194.8</v>
      </c>
      <c r="G2644">
        <v>9</v>
      </c>
      <c r="H2644">
        <f>Table1[[#This Row],[total_orders]]*Table1[[#This Row],[avg_order_value]]</f>
        <v>1753.2</v>
      </c>
      <c r="I2644">
        <v>316</v>
      </c>
      <c r="J2644">
        <v>0</v>
      </c>
      <c r="K2644" t="s">
        <v>23</v>
      </c>
      <c r="L2644">
        <v>35.5</v>
      </c>
      <c r="M2644" t="str">
        <f t="shared" si="165"/>
        <v>Medium</v>
      </c>
      <c r="N2644" s="1">
        <v>44045</v>
      </c>
      <c r="O2644" s="1" t="str">
        <f>IF(YEAR(Table1[[#This Row],[customer_since]])&gt;=2023, "New",IF(YEAR(Table1[[#This Row],[customer_since]])&gt;=2021, "Medium", "Long term"))</f>
        <v>Long term</v>
      </c>
      <c r="P2644">
        <v>12</v>
      </c>
      <c r="Q2644" t="str">
        <f t="shared" si="166"/>
        <v>Low</v>
      </c>
      <c r="R2644">
        <v>0.04</v>
      </c>
      <c r="S2644" t="str">
        <f t="shared" si="167"/>
        <v>Low</v>
      </c>
    </row>
    <row r="2645" spans="1:19" x14ac:dyDescent="0.35">
      <c r="A2645" t="s">
        <v>1559</v>
      </c>
      <c r="B2645">
        <v>75</v>
      </c>
      <c r="C2645" t="str">
        <f t="shared" si="164"/>
        <v>66-69</v>
      </c>
      <c r="D2645" t="s">
        <v>21</v>
      </c>
      <c r="E2645" t="s">
        <v>26</v>
      </c>
      <c r="F2645">
        <v>40.299999999999997</v>
      </c>
      <c r="G2645">
        <v>11</v>
      </c>
      <c r="H2645">
        <f>Table1[[#This Row],[total_orders]]*Table1[[#This Row],[avg_order_value]]</f>
        <v>443.29999999999995</v>
      </c>
      <c r="I2645">
        <v>166</v>
      </c>
      <c r="J2645">
        <v>0</v>
      </c>
      <c r="K2645" t="s">
        <v>19</v>
      </c>
      <c r="L2645">
        <v>0</v>
      </c>
      <c r="M2645" t="str">
        <f t="shared" si="165"/>
        <v>Low</v>
      </c>
      <c r="N2645" s="1">
        <v>45766</v>
      </c>
      <c r="O2645" s="1" t="str">
        <f>IF(YEAR(Table1[[#This Row],[customer_since]])&gt;=2023, "New",IF(YEAR(Table1[[#This Row],[customer_since]])&gt;=2021, "Medium", "Long term"))</f>
        <v>New</v>
      </c>
      <c r="P2645">
        <v>66</v>
      </c>
      <c r="Q2645" t="str">
        <f t="shared" si="166"/>
        <v>Medium</v>
      </c>
      <c r="R2645">
        <v>0.35</v>
      </c>
      <c r="S2645" t="str">
        <f t="shared" si="167"/>
        <v>Medium</v>
      </c>
    </row>
    <row r="2646" spans="1:19" x14ac:dyDescent="0.35">
      <c r="A2646" t="s">
        <v>2344</v>
      </c>
      <c r="B2646">
        <v>28</v>
      </c>
      <c r="C2646" t="str">
        <f t="shared" si="164"/>
        <v>26-35</v>
      </c>
      <c r="D2646" t="s">
        <v>21</v>
      </c>
      <c r="E2646" t="s">
        <v>15</v>
      </c>
      <c r="F2646">
        <v>86.29</v>
      </c>
      <c r="G2646">
        <v>14</v>
      </c>
      <c r="H2646">
        <f>Table1[[#This Row],[total_orders]]*Table1[[#This Row],[avg_order_value]]</f>
        <v>1208.0600000000002</v>
      </c>
      <c r="I2646">
        <v>160</v>
      </c>
      <c r="J2646">
        <v>1</v>
      </c>
      <c r="K2646" t="s">
        <v>40</v>
      </c>
      <c r="L2646">
        <v>14.9</v>
      </c>
      <c r="M2646" t="str">
        <f t="shared" si="165"/>
        <v>Low</v>
      </c>
      <c r="N2646" s="1">
        <v>44337</v>
      </c>
      <c r="O2646" s="1" t="str">
        <f>IF(YEAR(Table1[[#This Row],[customer_since]])&gt;=2023, "New",IF(YEAR(Table1[[#This Row],[customer_since]])&gt;=2021, "Medium", "Long term"))</f>
        <v>Medium</v>
      </c>
      <c r="P2646">
        <v>41</v>
      </c>
      <c r="Q2646" t="str">
        <f t="shared" si="166"/>
        <v>Medium</v>
      </c>
      <c r="R2646">
        <v>0.56999999999999995</v>
      </c>
      <c r="S2646" t="str">
        <f t="shared" si="167"/>
        <v>High</v>
      </c>
    </row>
    <row r="2647" spans="1:19" x14ac:dyDescent="0.35">
      <c r="A2647" t="s">
        <v>3259</v>
      </c>
      <c r="B2647">
        <v>18</v>
      </c>
      <c r="C2647" t="str">
        <f t="shared" si="164"/>
        <v>18-25</v>
      </c>
      <c r="D2647" t="s">
        <v>21</v>
      </c>
      <c r="E2647" t="s">
        <v>22</v>
      </c>
      <c r="F2647">
        <v>249.74</v>
      </c>
      <c r="G2647">
        <v>8</v>
      </c>
      <c r="H2647">
        <f>Table1[[#This Row],[total_orders]]*Table1[[#This Row],[avg_order_value]]</f>
        <v>1997.92</v>
      </c>
      <c r="I2647">
        <v>54</v>
      </c>
      <c r="J2647">
        <v>0</v>
      </c>
      <c r="K2647" t="s">
        <v>40</v>
      </c>
      <c r="L2647">
        <v>81.900000000000006</v>
      </c>
      <c r="M2647" t="str">
        <f t="shared" si="165"/>
        <v>High</v>
      </c>
      <c r="N2647" s="1">
        <v>44271</v>
      </c>
      <c r="O2647" s="1" t="str">
        <f>IF(YEAR(Table1[[#This Row],[customer_since]])&gt;=2023, "New",IF(YEAR(Table1[[#This Row],[customer_since]])&gt;=2021, "Medium", "Long term"))</f>
        <v>Medium</v>
      </c>
      <c r="P2647">
        <v>32</v>
      </c>
      <c r="Q2647" t="str">
        <f t="shared" si="166"/>
        <v>Low</v>
      </c>
      <c r="R2647">
        <v>0.78</v>
      </c>
      <c r="S2647" t="str">
        <f t="shared" si="167"/>
        <v>High</v>
      </c>
    </row>
    <row r="2648" spans="1:19" x14ac:dyDescent="0.35">
      <c r="A2648" t="s">
        <v>3294</v>
      </c>
      <c r="B2648">
        <v>56</v>
      </c>
      <c r="C2648" t="str">
        <f t="shared" si="164"/>
        <v>55-65</v>
      </c>
      <c r="D2648" t="s">
        <v>14</v>
      </c>
      <c r="E2648" t="s">
        <v>22</v>
      </c>
      <c r="F2648">
        <v>86.52</v>
      </c>
      <c r="G2648">
        <v>11</v>
      </c>
      <c r="H2648">
        <f>Table1[[#This Row],[total_orders]]*Table1[[#This Row],[avg_order_value]]</f>
        <v>951.71999999999991</v>
      </c>
      <c r="I2648">
        <v>23</v>
      </c>
      <c r="J2648">
        <v>0</v>
      </c>
      <c r="K2648" t="s">
        <v>16</v>
      </c>
      <c r="L2648">
        <v>16.5</v>
      </c>
      <c r="M2648" t="str">
        <f t="shared" si="165"/>
        <v>Low</v>
      </c>
      <c r="N2648" s="1">
        <v>44771</v>
      </c>
      <c r="O2648" s="1" t="str">
        <f>IF(YEAR(Table1[[#This Row],[customer_since]])&gt;=2023, "New",IF(YEAR(Table1[[#This Row],[customer_since]])&gt;=2021, "Medium", "Long term"))</f>
        <v>Medium</v>
      </c>
      <c r="P2648">
        <v>27</v>
      </c>
      <c r="Q2648" t="str">
        <f t="shared" si="166"/>
        <v>Low</v>
      </c>
      <c r="R2648">
        <v>7.0000000000000007E-2</v>
      </c>
      <c r="S2648" t="str">
        <f t="shared" si="167"/>
        <v>Low</v>
      </c>
    </row>
    <row r="2649" spans="1:19" x14ac:dyDescent="0.35">
      <c r="A2649" t="s">
        <v>2726</v>
      </c>
      <c r="B2649">
        <v>57</v>
      </c>
      <c r="C2649" t="str">
        <f t="shared" si="164"/>
        <v>55-65</v>
      </c>
      <c r="D2649" t="s">
        <v>14</v>
      </c>
      <c r="E2649" t="s">
        <v>22</v>
      </c>
      <c r="F2649">
        <v>106.69</v>
      </c>
      <c r="G2649">
        <v>13</v>
      </c>
      <c r="H2649">
        <f>Table1[[#This Row],[total_orders]]*Table1[[#This Row],[avg_order_value]]</f>
        <v>1386.97</v>
      </c>
      <c r="I2649">
        <v>102</v>
      </c>
      <c r="J2649">
        <v>0</v>
      </c>
      <c r="K2649" t="s">
        <v>23</v>
      </c>
      <c r="L2649">
        <v>51.5</v>
      </c>
      <c r="M2649" t="str">
        <f t="shared" si="165"/>
        <v>High</v>
      </c>
      <c r="N2649" s="1">
        <v>44650</v>
      </c>
      <c r="O2649" s="1" t="str">
        <f>IF(YEAR(Table1[[#This Row],[customer_since]])&gt;=2023, "New",IF(YEAR(Table1[[#This Row],[customer_since]])&gt;=2021, "Medium", "Long term"))</f>
        <v>Medium</v>
      </c>
      <c r="P2649">
        <v>73</v>
      </c>
      <c r="Q2649" t="str">
        <f t="shared" si="166"/>
        <v>High</v>
      </c>
      <c r="R2649">
        <v>0.55000000000000004</v>
      </c>
      <c r="S2649" t="str">
        <f t="shared" si="167"/>
        <v>High</v>
      </c>
    </row>
    <row r="2650" spans="1:19" x14ac:dyDescent="0.35">
      <c r="A2650" t="s">
        <v>2726</v>
      </c>
      <c r="B2650">
        <v>58</v>
      </c>
      <c r="C2650" t="str">
        <f t="shared" si="164"/>
        <v>55-65</v>
      </c>
      <c r="D2650" t="s">
        <v>21</v>
      </c>
      <c r="E2650" t="s">
        <v>44</v>
      </c>
      <c r="F2650">
        <v>33.54</v>
      </c>
      <c r="G2650">
        <v>12</v>
      </c>
      <c r="H2650">
        <f>Table1[[#This Row],[total_orders]]*Table1[[#This Row],[avg_order_value]]</f>
        <v>402.48</v>
      </c>
      <c r="I2650">
        <v>39</v>
      </c>
      <c r="J2650">
        <v>0</v>
      </c>
      <c r="K2650" t="s">
        <v>40</v>
      </c>
      <c r="L2650">
        <v>73.5</v>
      </c>
      <c r="M2650" t="str">
        <f t="shared" si="165"/>
        <v>High</v>
      </c>
      <c r="N2650" s="1">
        <v>45607</v>
      </c>
      <c r="O2650" s="1" t="str">
        <f>IF(YEAR(Table1[[#This Row],[customer_since]])&gt;=2023, "New",IF(YEAR(Table1[[#This Row],[customer_since]])&gt;=2021, "Medium", "Long term"))</f>
        <v>New</v>
      </c>
      <c r="P2650">
        <v>48</v>
      </c>
      <c r="Q2650" t="str">
        <f t="shared" si="166"/>
        <v>Medium</v>
      </c>
      <c r="R2650">
        <v>0.44</v>
      </c>
      <c r="S2650" t="str">
        <f t="shared" si="167"/>
        <v>Medium</v>
      </c>
    </row>
    <row r="2651" spans="1:19" x14ac:dyDescent="0.35">
      <c r="A2651" t="s">
        <v>3176</v>
      </c>
      <c r="B2651">
        <v>43</v>
      </c>
      <c r="C2651" t="str">
        <f t="shared" si="164"/>
        <v>36-45</v>
      </c>
      <c r="D2651" t="s">
        <v>14</v>
      </c>
      <c r="E2651" t="s">
        <v>50</v>
      </c>
      <c r="G2651">
        <v>7</v>
      </c>
      <c r="H2651">
        <f>Table1[[#This Row],[total_orders]]*Table1[[#This Row],[avg_order_value]]</f>
        <v>0</v>
      </c>
      <c r="I2651">
        <v>361</v>
      </c>
      <c r="J2651">
        <v>0</v>
      </c>
      <c r="K2651" t="s">
        <v>19</v>
      </c>
      <c r="L2651">
        <v>58.3</v>
      </c>
      <c r="M2651" t="str">
        <f t="shared" si="165"/>
        <v>High</v>
      </c>
      <c r="N2651" s="1">
        <v>45045</v>
      </c>
      <c r="O2651" s="1" t="str">
        <f>IF(YEAR(Table1[[#This Row],[customer_since]])&gt;=2023, "New",IF(YEAR(Table1[[#This Row],[customer_since]])&gt;=2021, "Medium", "Long term"))</f>
        <v>New</v>
      </c>
      <c r="P2651">
        <v>30</v>
      </c>
      <c r="Q2651" t="str">
        <f t="shared" si="166"/>
        <v>Low</v>
      </c>
      <c r="R2651">
        <v>0.38</v>
      </c>
      <c r="S2651" t="str">
        <f t="shared" si="167"/>
        <v>Medium</v>
      </c>
    </row>
    <row r="2652" spans="1:19" x14ac:dyDescent="0.35">
      <c r="A2652" t="s">
        <v>2661</v>
      </c>
      <c r="B2652">
        <v>76</v>
      </c>
      <c r="C2652" t="str">
        <f t="shared" si="164"/>
        <v>66-69</v>
      </c>
      <c r="D2652" t="s">
        <v>14</v>
      </c>
      <c r="E2652" t="s">
        <v>18</v>
      </c>
      <c r="F2652">
        <v>64.03</v>
      </c>
      <c r="G2652">
        <v>14</v>
      </c>
      <c r="H2652">
        <f>Table1[[#This Row],[total_orders]]*Table1[[#This Row],[avg_order_value]]</f>
        <v>896.42000000000007</v>
      </c>
      <c r="I2652">
        <v>241</v>
      </c>
      <c r="J2652">
        <v>0</v>
      </c>
      <c r="K2652" t="s">
        <v>19</v>
      </c>
      <c r="L2652">
        <v>0</v>
      </c>
      <c r="M2652" t="str">
        <f t="shared" si="165"/>
        <v>Low</v>
      </c>
      <c r="N2652" s="1">
        <v>45341</v>
      </c>
      <c r="O2652" s="1" t="str">
        <f>IF(YEAR(Table1[[#This Row],[customer_since]])&gt;=2023, "New",IF(YEAR(Table1[[#This Row],[customer_since]])&gt;=2021, "Medium", "Long term"))</f>
        <v>New</v>
      </c>
      <c r="P2652">
        <v>50</v>
      </c>
      <c r="Q2652" t="str">
        <f t="shared" si="166"/>
        <v>Medium</v>
      </c>
      <c r="R2652">
        <v>0.12</v>
      </c>
      <c r="S2652" t="str">
        <f t="shared" si="167"/>
        <v>Low</v>
      </c>
    </row>
    <row r="2653" spans="1:19" x14ac:dyDescent="0.35">
      <c r="A2653" t="s">
        <v>362</v>
      </c>
      <c r="B2653">
        <v>67</v>
      </c>
      <c r="C2653" t="str">
        <f t="shared" si="164"/>
        <v>66-69</v>
      </c>
      <c r="D2653" t="s">
        <v>25</v>
      </c>
      <c r="E2653" t="s">
        <v>28</v>
      </c>
      <c r="F2653">
        <v>164.44</v>
      </c>
      <c r="G2653">
        <v>11</v>
      </c>
      <c r="H2653">
        <f>Table1[[#This Row],[total_orders]]*Table1[[#This Row],[avg_order_value]]</f>
        <v>1808.84</v>
      </c>
      <c r="I2653">
        <v>228</v>
      </c>
      <c r="J2653">
        <v>0</v>
      </c>
      <c r="K2653" t="s">
        <v>29</v>
      </c>
      <c r="L2653">
        <v>45.3</v>
      </c>
      <c r="M2653" t="str">
        <f t="shared" si="165"/>
        <v>Medium</v>
      </c>
      <c r="N2653" s="1">
        <v>45631</v>
      </c>
      <c r="O2653" s="1" t="str">
        <f>IF(YEAR(Table1[[#This Row],[customer_since]])&gt;=2023, "New",IF(YEAR(Table1[[#This Row],[customer_since]])&gt;=2021, "Medium", "Long term"))</f>
        <v>New</v>
      </c>
      <c r="P2653">
        <v>9</v>
      </c>
      <c r="Q2653" t="str">
        <f t="shared" si="166"/>
        <v>Low</v>
      </c>
      <c r="R2653">
        <v>0.26</v>
      </c>
      <c r="S2653" t="str">
        <f t="shared" si="167"/>
        <v>Medium</v>
      </c>
    </row>
    <row r="2654" spans="1:19" x14ac:dyDescent="0.35">
      <c r="A2654" t="s">
        <v>362</v>
      </c>
      <c r="B2654">
        <v>49</v>
      </c>
      <c r="C2654" t="str">
        <f t="shared" si="164"/>
        <v>46-55</v>
      </c>
      <c r="D2654" t="s">
        <v>14</v>
      </c>
      <c r="E2654" t="s">
        <v>35</v>
      </c>
      <c r="F2654">
        <v>187.1</v>
      </c>
      <c r="G2654">
        <v>8</v>
      </c>
      <c r="H2654">
        <f>Table1[[#This Row],[total_orders]]*Table1[[#This Row],[avg_order_value]]</f>
        <v>1496.8</v>
      </c>
      <c r="I2654">
        <v>129</v>
      </c>
      <c r="J2654">
        <v>0</v>
      </c>
      <c r="K2654" t="s">
        <v>23</v>
      </c>
      <c r="L2654">
        <v>31.4</v>
      </c>
      <c r="M2654" t="str">
        <f t="shared" si="165"/>
        <v>Medium</v>
      </c>
      <c r="N2654" s="1">
        <v>45692</v>
      </c>
      <c r="O2654" s="1" t="str">
        <f>IF(YEAR(Table1[[#This Row],[customer_since]])&gt;=2023, "New",IF(YEAR(Table1[[#This Row],[customer_since]])&gt;=2021, "Medium", "Long term"))</f>
        <v>New</v>
      </c>
      <c r="P2654">
        <v>59</v>
      </c>
      <c r="Q2654" t="str">
        <f t="shared" si="166"/>
        <v>Medium</v>
      </c>
      <c r="R2654">
        <v>0.11</v>
      </c>
      <c r="S2654" t="str">
        <f t="shared" si="167"/>
        <v>Low</v>
      </c>
    </row>
    <row r="2655" spans="1:19" x14ac:dyDescent="0.35">
      <c r="A2655" t="s">
        <v>2374</v>
      </c>
      <c r="B2655">
        <v>49</v>
      </c>
      <c r="C2655" t="str">
        <f t="shared" si="164"/>
        <v>46-55</v>
      </c>
      <c r="D2655" t="s">
        <v>14</v>
      </c>
      <c r="E2655" t="s">
        <v>28</v>
      </c>
      <c r="F2655">
        <v>38.29</v>
      </c>
      <c r="G2655">
        <v>12</v>
      </c>
      <c r="H2655">
        <f>Table1[[#This Row],[total_orders]]*Table1[[#This Row],[avg_order_value]]</f>
        <v>459.48</v>
      </c>
      <c r="I2655">
        <v>320</v>
      </c>
      <c r="J2655">
        <v>0</v>
      </c>
      <c r="K2655" t="s">
        <v>23</v>
      </c>
      <c r="L2655">
        <v>8.5</v>
      </c>
      <c r="M2655" t="str">
        <f t="shared" si="165"/>
        <v>Low</v>
      </c>
      <c r="N2655" s="1">
        <v>45000</v>
      </c>
      <c r="O2655" s="1" t="str">
        <f>IF(YEAR(Table1[[#This Row],[customer_since]])&gt;=2023, "New",IF(YEAR(Table1[[#This Row],[customer_since]])&gt;=2021, "Medium", "Long term"))</f>
        <v>New</v>
      </c>
      <c r="P2655">
        <v>88</v>
      </c>
      <c r="Q2655" t="str">
        <f t="shared" si="166"/>
        <v>High</v>
      </c>
      <c r="R2655">
        <v>0.15</v>
      </c>
      <c r="S2655" t="str">
        <f t="shared" si="167"/>
        <v>Low</v>
      </c>
    </row>
    <row r="2656" spans="1:19" x14ac:dyDescent="0.35">
      <c r="A2656" t="s">
        <v>346</v>
      </c>
      <c r="B2656">
        <v>44</v>
      </c>
      <c r="C2656" t="str">
        <f t="shared" si="164"/>
        <v>36-45</v>
      </c>
      <c r="D2656" t="s">
        <v>21</v>
      </c>
      <c r="E2656" t="s">
        <v>52</v>
      </c>
      <c r="F2656">
        <v>153.54</v>
      </c>
      <c r="G2656">
        <v>8</v>
      </c>
      <c r="H2656">
        <f>Table1[[#This Row],[total_orders]]*Table1[[#This Row],[avg_order_value]]</f>
        <v>1228.32</v>
      </c>
      <c r="I2656">
        <v>107</v>
      </c>
      <c r="J2656">
        <v>0</v>
      </c>
      <c r="K2656" t="s">
        <v>16</v>
      </c>
      <c r="L2656">
        <v>64</v>
      </c>
      <c r="M2656" t="str">
        <f t="shared" si="165"/>
        <v>High</v>
      </c>
      <c r="N2656" s="1">
        <v>45683</v>
      </c>
      <c r="O2656" s="1" t="str">
        <f>IF(YEAR(Table1[[#This Row],[customer_since]])&gt;=2023, "New",IF(YEAR(Table1[[#This Row],[customer_since]])&gt;=2021, "Medium", "Long term"))</f>
        <v>New</v>
      </c>
      <c r="P2656">
        <v>91</v>
      </c>
      <c r="Q2656" t="str">
        <f t="shared" si="166"/>
        <v>High</v>
      </c>
      <c r="R2656">
        <v>0.35</v>
      </c>
      <c r="S2656" t="str">
        <f t="shared" si="167"/>
        <v>Medium</v>
      </c>
    </row>
    <row r="2657" spans="1:19" x14ac:dyDescent="0.35">
      <c r="A2657" t="s">
        <v>346</v>
      </c>
      <c r="B2657">
        <v>57</v>
      </c>
      <c r="C2657" t="str">
        <f t="shared" si="164"/>
        <v>55-65</v>
      </c>
      <c r="D2657" t="s">
        <v>14</v>
      </c>
      <c r="E2657" t="s">
        <v>52</v>
      </c>
      <c r="F2657">
        <v>212.27</v>
      </c>
      <c r="G2657">
        <v>14</v>
      </c>
      <c r="H2657">
        <f>Table1[[#This Row],[total_orders]]*Table1[[#This Row],[avg_order_value]]</f>
        <v>2971.78</v>
      </c>
      <c r="I2657">
        <v>313</v>
      </c>
      <c r="J2657">
        <v>0</v>
      </c>
      <c r="K2657" t="s">
        <v>29</v>
      </c>
      <c r="L2657">
        <v>16.399999999999999</v>
      </c>
      <c r="M2657" t="str">
        <f t="shared" si="165"/>
        <v>Low</v>
      </c>
      <c r="N2657" s="1">
        <v>44400</v>
      </c>
      <c r="O2657" s="1" t="str">
        <f>IF(YEAR(Table1[[#This Row],[customer_since]])&gt;=2023, "New",IF(YEAR(Table1[[#This Row],[customer_since]])&gt;=2021, "Medium", "Long term"))</f>
        <v>Medium</v>
      </c>
      <c r="P2657">
        <v>45</v>
      </c>
      <c r="Q2657" t="str">
        <f t="shared" si="166"/>
        <v>Medium</v>
      </c>
      <c r="R2657">
        <v>0.6</v>
      </c>
      <c r="S2657" t="str">
        <f t="shared" si="167"/>
        <v>High</v>
      </c>
    </row>
    <row r="2658" spans="1:19" x14ac:dyDescent="0.35">
      <c r="A2658" t="s">
        <v>346</v>
      </c>
      <c r="B2658">
        <v>59</v>
      </c>
      <c r="C2658" t="str">
        <f t="shared" si="164"/>
        <v>55-65</v>
      </c>
      <c r="D2658" t="s">
        <v>21</v>
      </c>
      <c r="E2658" t="s">
        <v>44</v>
      </c>
      <c r="F2658">
        <v>45.95</v>
      </c>
      <c r="G2658">
        <v>10</v>
      </c>
      <c r="H2658">
        <f>Table1[[#This Row],[total_orders]]*Table1[[#This Row],[avg_order_value]]</f>
        <v>459.5</v>
      </c>
      <c r="I2658">
        <v>175</v>
      </c>
      <c r="J2658">
        <v>0</v>
      </c>
      <c r="K2658" t="s">
        <v>40</v>
      </c>
      <c r="L2658">
        <v>10.8</v>
      </c>
      <c r="M2658" t="str">
        <f t="shared" si="165"/>
        <v>Low</v>
      </c>
      <c r="N2658" s="1">
        <v>44607</v>
      </c>
      <c r="O2658" s="1" t="str">
        <f>IF(YEAR(Table1[[#This Row],[customer_since]])&gt;=2023, "New",IF(YEAR(Table1[[#This Row],[customer_since]])&gt;=2021, "Medium", "Long term"))</f>
        <v>Medium</v>
      </c>
      <c r="P2658">
        <v>21</v>
      </c>
      <c r="Q2658" t="str">
        <f t="shared" si="166"/>
        <v>Low</v>
      </c>
      <c r="R2658">
        <v>0.15</v>
      </c>
      <c r="S2658" t="str">
        <f t="shared" si="167"/>
        <v>Low</v>
      </c>
    </row>
    <row r="2659" spans="1:19" x14ac:dyDescent="0.35">
      <c r="A2659" t="s">
        <v>346</v>
      </c>
      <c r="B2659">
        <v>73</v>
      </c>
      <c r="C2659" t="str">
        <f t="shared" si="164"/>
        <v>66-69</v>
      </c>
      <c r="D2659" t="s">
        <v>21</v>
      </c>
      <c r="E2659" t="s">
        <v>28</v>
      </c>
      <c r="F2659">
        <v>55.18</v>
      </c>
      <c r="G2659">
        <v>3</v>
      </c>
      <c r="H2659">
        <f>Table1[[#This Row],[total_orders]]*Table1[[#This Row],[avg_order_value]]</f>
        <v>165.54</v>
      </c>
      <c r="I2659">
        <v>157</v>
      </c>
      <c r="J2659">
        <v>0</v>
      </c>
      <c r="K2659" t="s">
        <v>19</v>
      </c>
      <c r="L2659">
        <v>4.7</v>
      </c>
      <c r="M2659" t="str">
        <f t="shared" si="165"/>
        <v>Low</v>
      </c>
      <c r="N2659" s="1">
        <v>44431</v>
      </c>
      <c r="O2659" s="1" t="str">
        <f>IF(YEAR(Table1[[#This Row],[customer_since]])&gt;=2023, "New",IF(YEAR(Table1[[#This Row],[customer_since]])&gt;=2021, "Medium", "Long term"))</f>
        <v>Medium</v>
      </c>
      <c r="P2659">
        <v>97</v>
      </c>
      <c r="Q2659" t="str">
        <f t="shared" si="166"/>
        <v>High</v>
      </c>
      <c r="R2659">
        <v>0.28000000000000003</v>
      </c>
      <c r="S2659" t="str">
        <f t="shared" si="167"/>
        <v>Medium</v>
      </c>
    </row>
    <row r="2660" spans="1:19" x14ac:dyDescent="0.35">
      <c r="A2660" t="s">
        <v>346</v>
      </c>
      <c r="B2660">
        <v>65</v>
      </c>
      <c r="C2660" t="str">
        <f t="shared" si="164"/>
        <v>55-65</v>
      </c>
      <c r="D2660" t="s">
        <v>14</v>
      </c>
      <c r="E2660" t="s">
        <v>15</v>
      </c>
      <c r="F2660">
        <v>67.27</v>
      </c>
      <c r="G2660">
        <v>10</v>
      </c>
      <c r="H2660">
        <f>Table1[[#This Row],[total_orders]]*Table1[[#This Row],[avg_order_value]]</f>
        <v>672.69999999999993</v>
      </c>
      <c r="I2660">
        <v>31</v>
      </c>
      <c r="J2660">
        <v>0</v>
      </c>
      <c r="K2660" t="s">
        <v>23</v>
      </c>
      <c r="L2660">
        <v>5.4</v>
      </c>
      <c r="M2660" t="str">
        <f t="shared" si="165"/>
        <v>Low</v>
      </c>
      <c r="N2660" s="1">
        <v>45466</v>
      </c>
      <c r="O2660" s="1" t="str">
        <f>IF(YEAR(Table1[[#This Row],[customer_since]])&gt;=2023, "New",IF(YEAR(Table1[[#This Row],[customer_since]])&gt;=2021, "Medium", "Long term"))</f>
        <v>New</v>
      </c>
      <c r="P2660">
        <v>82</v>
      </c>
      <c r="Q2660" t="str">
        <f t="shared" si="166"/>
        <v>High</v>
      </c>
      <c r="R2660">
        <v>0.03</v>
      </c>
      <c r="S2660" t="str">
        <f t="shared" si="167"/>
        <v>Low</v>
      </c>
    </row>
    <row r="2661" spans="1:19" x14ac:dyDescent="0.35">
      <c r="A2661" t="s">
        <v>346</v>
      </c>
      <c r="B2661">
        <v>61</v>
      </c>
      <c r="C2661" t="str">
        <f t="shared" si="164"/>
        <v>55-65</v>
      </c>
      <c r="D2661" t="s">
        <v>21</v>
      </c>
      <c r="E2661" t="s">
        <v>35</v>
      </c>
      <c r="F2661">
        <v>55.59</v>
      </c>
      <c r="G2661">
        <v>16</v>
      </c>
      <c r="H2661">
        <f>Table1[[#This Row],[total_orders]]*Table1[[#This Row],[avg_order_value]]</f>
        <v>889.44</v>
      </c>
      <c r="I2661">
        <v>127</v>
      </c>
      <c r="J2661">
        <v>0</v>
      </c>
      <c r="K2661" t="s">
        <v>23</v>
      </c>
      <c r="L2661">
        <v>98.4</v>
      </c>
      <c r="M2661" t="str">
        <f t="shared" si="165"/>
        <v>High</v>
      </c>
      <c r="N2661" s="1">
        <v>44500</v>
      </c>
      <c r="O2661" s="1" t="str">
        <f>IF(YEAR(Table1[[#This Row],[customer_since]])&gt;=2023, "New",IF(YEAR(Table1[[#This Row],[customer_since]])&gt;=2021, "Medium", "Long term"))</f>
        <v>Medium</v>
      </c>
      <c r="P2661">
        <v>50</v>
      </c>
      <c r="Q2661" t="str">
        <f t="shared" si="166"/>
        <v>Medium</v>
      </c>
      <c r="R2661">
        <v>0.31</v>
      </c>
      <c r="S2661" t="str">
        <f t="shared" si="167"/>
        <v>Medium</v>
      </c>
    </row>
    <row r="2662" spans="1:19" x14ac:dyDescent="0.35">
      <c r="A2662" t="s">
        <v>2565</v>
      </c>
      <c r="B2662">
        <v>19</v>
      </c>
      <c r="C2662" t="str">
        <f t="shared" si="164"/>
        <v>18-25</v>
      </c>
      <c r="D2662" t="s">
        <v>21</v>
      </c>
      <c r="E2662" t="s">
        <v>52</v>
      </c>
      <c r="F2662">
        <v>47.68</v>
      </c>
      <c r="G2662">
        <v>10</v>
      </c>
      <c r="H2662">
        <f>Table1[[#This Row],[total_orders]]*Table1[[#This Row],[avg_order_value]]</f>
        <v>476.8</v>
      </c>
      <c r="I2662">
        <v>314</v>
      </c>
      <c r="J2662">
        <v>0</v>
      </c>
      <c r="K2662" t="s">
        <v>19</v>
      </c>
      <c r="L2662">
        <v>59.8</v>
      </c>
      <c r="M2662" t="str">
        <f t="shared" si="165"/>
        <v>High</v>
      </c>
      <c r="N2662" s="1">
        <v>44372</v>
      </c>
      <c r="O2662" s="1" t="str">
        <f>IF(YEAR(Table1[[#This Row],[customer_since]])&gt;=2023, "New",IF(YEAR(Table1[[#This Row],[customer_since]])&gt;=2021, "Medium", "Long term"))</f>
        <v>Medium</v>
      </c>
      <c r="P2662">
        <v>40</v>
      </c>
      <c r="Q2662" t="str">
        <f t="shared" si="166"/>
        <v>Medium</v>
      </c>
      <c r="R2662">
        <v>0.49</v>
      </c>
      <c r="S2662" t="str">
        <f t="shared" si="167"/>
        <v>Medium</v>
      </c>
    </row>
    <row r="2663" spans="1:19" x14ac:dyDescent="0.35">
      <c r="A2663" t="s">
        <v>619</v>
      </c>
      <c r="B2663">
        <v>24</v>
      </c>
      <c r="C2663" t="str">
        <f t="shared" si="164"/>
        <v>18-25</v>
      </c>
      <c r="D2663" t="s">
        <v>14</v>
      </c>
      <c r="E2663" t="s">
        <v>15</v>
      </c>
      <c r="F2663">
        <v>284.55</v>
      </c>
      <c r="G2663">
        <v>12</v>
      </c>
      <c r="H2663">
        <f>Table1[[#This Row],[total_orders]]*Table1[[#This Row],[avg_order_value]]</f>
        <v>3414.6000000000004</v>
      </c>
      <c r="I2663">
        <v>174</v>
      </c>
      <c r="J2663">
        <v>0</v>
      </c>
      <c r="K2663" t="s">
        <v>40</v>
      </c>
      <c r="L2663">
        <v>11.8</v>
      </c>
      <c r="M2663" t="str">
        <f t="shared" si="165"/>
        <v>Low</v>
      </c>
      <c r="N2663" s="1">
        <v>44129</v>
      </c>
      <c r="O2663" s="1" t="str">
        <f>IF(YEAR(Table1[[#This Row],[customer_since]])&gt;=2023, "New",IF(YEAR(Table1[[#This Row],[customer_since]])&gt;=2021, "Medium", "Long term"))</f>
        <v>Long term</v>
      </c>
      <c r="P2663">
        <v>25</v>
      </c>
      <c r="Q2663" t="str">
        <f t="shared" si="166"/>
        <v>Low</v>
      </c>
      <c r="R2663">
        <v>0.28999999999999998</v>
      </c>
      <c r="S2663" t="str">
        <f t="shared" si="167"/>
        <v>Medium</v>
      </c>
    </row>
    <row r="2664" spans="1:19" x14ac:dyDescent="0.35">
      <c r="A2664" t="s">
        <v>1064</v>
      </c>
      <c r="B2664">
        <v>19</v>
      </c>
      <c r="C2664" t="str">
        <f t="shared" si="164"/>
        <v>18-25</v>
      </c>
      <c r="D2664" t="s">
        <v>25</v>
      </c>
      <c r="E2664" t="s">
        <v>22</v>
      </c>
      <c r="F2664">
        <v>57.14</v>
      </c>
      <c r="G2664">
        <v>9</v>
      </c>
      <c r="H2664">
        <f>Table1[[#This Row],[total_orders]]*Table1[[#This Row],[avg_order_value]]</f>
        <v>514.26</v>
      </c>
      <c r="I2664">
        <v>198</v>
      </c>
      <c r="J2664">
        <v>0</v>
      </c>
      <c r="K2664" t="s">
        <v>19</v>
      </c>
      <c r="L2664">
        <v>95.2</v>
      </c>
      <c r="M2664" t="str">
        <f t="shared" si="165"/>
        <v>High</v>
      </c>
      <c r="N2664" s="1">
        <v>45339</v>
      </c>
      <c r="O2664" s="1" t="str">
        <f>IF(YEAR(Table1[[#This Row],[customer_since]])&gt;=2023, "New",IF(YEAR(Table1[[#This Row],[customer_since]])&gt;=2021, "Medium", "Long term"))</f>
        <v>New</v>
      </c>
      <c r="P2664">
        <v>70</v>
      </c>
      <c r="Q2664" t="str">
        <f t="shared" si="166"/>
        <v>High</v>
      </c>
      <c r="R2664">
        <v>0.24</v>
      </c>
      <c r="S2664" t="str">
        <f t="shared" si="167"/>
        <v>Medium</v>
      </c>
    </row>
    <row r="2665" spans="1:19" x14ac:dyDescent="0.35">
      <c r="A2665" t="s">
        <v>1413</v>
      </c>
      <c r="B2665">
        <v>26</v>
      </c>
      <c r="C2665" t="str">
        <f t="shared" si="164"/>
        <v>26-35</v>
      </c>
      <c r="D2665" t="s">
        <v>21</v>
      </c>
      <c r="E2665" t="s">
        <v>50</v>
      </c>
      <c r="F2665">
        <v>84.16</v>
      </c>
      <c r="G2665">
        <v>17</v>
      </c>
      <c r="H2665">
        <f>Table1[[#This Row],[total_orders]]*Table1[[#This Row],[avg_order_value]]</f>
        <v>1430.72</v>
      </c>
      <c r="I2665">
        <v>324</v>
      </c>
      <c r="J2665">
        <v>0</v>
      </c>
      <c r="K2665" t="s">
        <v>40</v>
      </c>
      <c r="L2665">
        <v>32.700000000000003</v>
      </c>
      <c r="M2665" t="str">
        <f t="shared" si="165"/>
        <v>Medium</v>
      </c>
      <c r="N2665" s="1">
        <v>44217</v>
      </c>
      <c r="O2665" s="1" t="str">
        <f>IF(YEAR(Table1[[#This Row],[customer_since]])&gt;=2023, "New",IF(YEAR(Table1[[#This Row],[customer_since]])&gt;=2021, "Medium", "Long term"))</f>
        <v>Medium</v>
      </c>
      <c r="P2665">
        <v>9</v>
      </c>
      <c r="Q2665" t="str">
        <f t="shared" si="166"/>
        <v>Low</v>
      </c>
      <c r="R2665">
        <v>0.22</v>
      </c>
      <c r="S2665" t="str">
        <f t="shared" si="167"/>
        <v>Medium</v>
      </c>
    </row>
    <row r="2666" spans="1:19" x14ac:dyDescent="0.35">
      <c r="A2666" t="s">
        <v>1413</v>
      </c>
      <c r="B2666">
        <v>75</v>
      </c>
      <c r="C2666" t="str">
        <f t="shared" si="164"/>
        <v>66-69</v>
      </c>
      <c r="D2666" t="s">
        <v>14</v>
      </c>
      <c r="E2666" t="s">
        <v>50</v>
      </c>
      <c r="F2666">
        <v>73.98</v>
      </c>
      <c r="G2666">
        <v>6</v>
      </c>
      <c r="H2666">
        <f>Table1[[#This Row],[total_orders]]*Table1[[#This Row],[avg_order_value]]</f>
        <v>443.88</v>
      </c>
      <c r="I2666">
        <v>241</v>
      </c>
      <c r="J2666">
        <v>0</v>
      </c>
      <c r="K2666" t="s">
        <v>19</v>
      </c>
      <c r="L2666">
        <v>60.9</v>
      </c>
      <c r="M2666" t="str">
        <f t="shared" si="165"/>
        <v>High</v>
      </c>
      <c r="N2666" s="1">
        <v>44187</v>
      </c>
      <c r="O2666" s="1" t="str">
        <f>IF(YEAR(Table1[[#This Row],[customer_since]])&gt;=2023, "New",IF(YEAR(Table1[[#This Row],[customer_since]])&gt;=2021, "Medium", "Long term"))</f>
        <v>Long term</v>
      </c>
      <c r="P2666">
        <v>71</v>
      </c>
      <c r="Q2666" t="str">
        <f t="shared" si="166"/>
        <v>High</v>
      </c>
      <c r="R2666">
        <v>0.22</v>
      </c>
      <c r="S2666" t="str">
        <f t="shared" si="167"/>
        <v>Medium</v>
      </c>
    </row>
    <row r="2667" spans="1:19" x14ac:dyDescent="0.35">
      <c r="A2667" t="s">
        <v>1252</v>
      </c>
      <c r="B2667">
        <v>61</v>
      </c>
      <c r="C2667" t="str">
        <f t="shared" si="164"/>
        <v>55-65</v>
      </c>
      <c r="D2667" t="s">
        <v>14</v>
      </c>
      <c r="E2667" t="s">
        <v>15</v>
      </c>
      <c r="F2667">
        <v>49.79</v>
      </c>
      <c r="G2667">
        <v>13</v>
      </c>
      <c r="H2667">
        <f>Table1[[#This Row],[total_orders]]*Table1[[#This Row],[avg_order_value]]</f>
        <v>647.27</v>
      </c>
      <c r="I2667">
        <v>349</v>
      </c>
      <c r="J2667">
        <v>0</v>
      </c>
      <c r="K2667" t="s">
        <v>29</v>
      </c>
      <c r="L2667">
        <v>27.7</v>
      </c>
      <c r="M2667" t="str">
        <f t="shared" si="165"/>
        <v>Medium</v>
      </c>
      <c r="N2667" s="1">
        <v>44709</v>
      </c>
      <c r="O2667" s="1" t="str">
        <f>IF(YEAR(Table1[[#This Row],[customer_since]])&gt;=2023, "New",IF(YEAR(Table1[[#This Row],[customer_since]])&gt;=2021, "Medium", "Long term"))</f>
        <v>Medium</v>
      </c>
      <c r="P2667">
        <v>14</v>
      </c>
      <c r="Q2667" t="str">
        <f t="shared" si="166"/>
        <v>Low</v>
      </c>
      <c r="R2667">
        <v>0.14000000000000001</v>
      </c>
      <c r="S2667" t="str">
        <f t="shared" si="167"/>
        <v>Low</v>
      </c>
    </row>
    <row r="2668" spans="1:19" x14ac:dyDescent="0.35">
      <c r="A2668" t="s">
        <v>1252</v>
      </c>
      <c r="B2668">
        <v>28</v>
      </c>
      <c r="C2668" t="str">
        <f t="shared" si="164"/>
        <v>26-35</v>
      </c>
      <c r="D2668" t="s">
        <v>14</v>
      </c>
      <c r="E2668" t="s">
        <v>37</v>
      </c>
      <c r="F2668">
        <v>55.01</v>
      </c>
      <c r="G2668">
        <v>9</v>
      </c>
      <c r="H2668">
        <f>Table1[[#This Row],[total_orders]]*Table1[[#This Row],[avg_order_value]]</f>
        <v>495.09</v>
      </c>
      <c r="I2668">
        <v>221</v>
      </c>
      <c r="J2668">
        <v>0</v>
      </c>
      <c r="K2668" t="s">
        <v>19</v>
      </c>
      <c r="L2668">
        <v>80.7</v>
      </c>
      <c r="M2668" t="str">
        <f t="shared" si="165"/>
        <v>High</v>
      </c>
      <c r="N2668" s="1">
        <v>44891</v>
      </c>
      <c r="O2668" s="1" t="str">
        <f>IF(YEAR(Table1[[#This Row],[customer_since]])&gt;=2023, "New",IF(YEAR(Table1[[#This Row],[customer_since]])&gt;=2021, "Medium", "Long term"))</f>
        <v>Medium</v>
      </c>
      <c r="P2668">
        <v>32</v>
      </c>
      <c r="Q2668" t="str">
        <f t="shared" si="166"/>
        <v>Low</v>
      </c>
      <c r="R2668">
        <v>0.25</v>
      </c>
      <c r="S2668" t="str">
        <f t="shared" si="167"/>
        <v>Medium</v>
      </c>
    </row>
    <row r="2669" spans="1:19" x14ac:dyDescent="0.35">
      <c r="A2669" t="s">
        <v>2192</v>
      </c>
      <c r="B2669">
        <v>56</v>
      </c>
      <c r="C2669" t="str">
        <f t="shared" si="164"/>
        <v>55-65</v>
      </c>
      <c r="D2669" t="s">
        <v>14</v>
      </c>
      <c r="E2669" t="s">
        <v>15</v>
      </c>
      <c r="F2669">
        <v>32.86</v>
      </c>
      <c r="G2669">
        <v>7</v>
      </c>
      <c r="H2669">
        <f>Table1[[#This Row],[total_orders]]*Table1[[#This Row],[avg_order_value]]</f>
        <v>230.01999999999998</v>
      </c>
      <c r="I2669">
        <v>81</v>
      </c>
      <c r="J2669">
        <v>0</v>
      </c>
      <c r="K2669" t="s">
        <v>23</v>
      </c>
      <c r="L2669">
        <v>90.9</v>
      </c>
      <c r="M2669" t="str">
        <f t="shared" si="165"/>
        <v>High</v>
      </c>
      <c r="N2669" s="1">
        <v>45500</v>
      </c>
      <c r="O2669" s="1" t="str">
        <f>IF(YEAR(Table1[[#This Row],[customer_since]])&gt;=2023, "New",IF(YEAR(Table1[[#This Row],[customer_since]])&gt;=2021, "Medium", "Long term"))</f>
        <v>New</v>
      </c>
      <c r="P2669">
        <v>85</v>
      </c>
      <c r="Q2669" t="str">
        <f t="shared" si="166"/>
        <v>High</v>
      </c>
      <c r="R2669">
        <v>0.09</v>
      </c>
      <c r="S2669" t="str">
        <f t="shared" si="167"/>
        <v>Low</v>
      </c>
    </row>
    <row r="2670" spans="1:19" x14ac:dyDescent="0.35">
      <c r="A2670" t="s">
        <v>2192</v>
      </c>
      <c r="B2670">
        <v>27</v>
      </c>
      <c r="C2670" t="str">
        <f t="shared" si="164"/>
        <v>26-35</v>
      </c>
      <c r="D2670" t="s">
        <v>14</v>
      </c>
      <c r="E2670" t="s">
        <v>18</v>
      </c>
      <c r="F2670">
        <v>34.630000000000003</v>
      </c>
      <c r="G2670">
        <v>12</v>
      </c>
      <c r="H2670">
        <f>Table1[[#This Row],[total_orders]]*Table1[[#This Row],[avg_order_value]]</f>
        <v>415.56000000000006</v>
      </c>
      <c r="I2670">
        <v>132</v>
      </c>
      <c r="J2670">
        <v>0</v>
      </c>
      <c r="K2670" t="s">
        <v>16</v>
      </c>
      <c r="L2670">
        <v>43.4</v>
      </c>
      <c r="M2670" t="str">
        <f t="shared" si="165"/>
        <v>Medium</v>
      </c>
      <c r="N2670" s="1">
        <v>44520</v>
      </c>
      <c r="O2670" s="1" t="str">
        <f>IF(YEAR(Table1[[#This Row],[customer_since]])&gt;=2023, "New",IF(YEAR(Table1[[#This Row],[customer_since]])&gt;=2021, "Medium", "Long term"))</f>
        <v>Medium</v>
      </c>
      <c r="P2670">
        <v>39</v>
      </c>
      <c r="Q2670" t="str">
        <f t="shared" si="166"/>
        <v>Medium</v>
      </c>
      <c r="R2670">
        <v>0.32</v>
      </c>
      <c r="S2670" t="str">
        <f t="shared" si="167"/>
        <v>Medium</v>
      </c>
    </row>
    <row r="2671" spans="1:19" x14ac:dyDescent="0.35">
      <c r="A2671" t="s">
        <v>1767</v>
      </c>
      <c r="B2671">
        <v>64</v>
      </c>
      <c r="C2671" t="str">
        <f t="shared" si="164"/>
        <v>55-65</v>
      </c>
      <c r="D2671" t="s">
        <v>14</v>
      </c>
      <c r="E2671" t="s">
        <v>50</v>
      </c>
      <c r="F2671">
        <v>61.13</v>
      </c>
      <c r="G2671">
        <v>10</v>
      </c>
      <c r="H2671">
        <f>Table1[[#This Row],[total_orders]]*Table1[[#This Row],[avg_order_value]]</f>
        <v>611.30000000000007</v>
      </c>
      <c r="I2671">
        <v>261</v>
      </c>
      <c r="J2671">
        <v>0</v>
      </c>
      <c r="K2671" t="s">
        <v>19</v>
      </c>
      <c r="L2671">
        <v>84.9</v>
      </c>
      <c r="M2671" t="str">
        <f t="shared" si="165"/>
        <v>High</v>
      </c>
      <c r="N2671" s="1">
        <v>44772</v>
      </c>
      <c r="O2671" s="1" t="str">
        <f>IF(YEAR(Table1[[#This Row],[customer_since]])&gt;=2023, "New",IF(YEAR(Table1[[#This Row],[customer_since]])&gt;=2021, "Medium", "Long term"))</f>
        <v>Medium</v>
      </c>
      <c r="P2671">
        <v>17</v>
      </c>
      <c r="Q2671" t="str">
        <f t="shared" si="166"/>
        <v>Low</v>
      </c>
      <c r="R2671">
        <v>0.25</v>
      </c>
      <c r="S2671" t="str">
        <f t="shared" si="167"/>
        <v>Medium</v>
      </c>
    </row>
    <row r="2672" spans="1:19" x14ac:dyDescent="0.35">
      <c r="A2672" t="s">
        <v>1285</v>
      </c>
      <c r="B2672">
        <v>47</v>
      </c>
      <c r="C2672" t="str">
        <f t="shared" si="164"/>
        <v>46-55</v>
      </c>
      <c r="D2672" t="s">
        <v>14</v>
      </c>
      <c r="E2672" t="s">
        <v>52</v>
      </c>
      <c r="F2672">
        <v>118.52</v>
      </c>
      <c r="G2672">
        <v>8</v>
      </c>
      <c r="H2672">
        <f>Table1[[#This Row],[total_orders]]*Table1[[#This Row],[avg_order_value]]</f>
        <v>948.16</v>
      </c>
      <c r="I2672">
        <v>247</v>
      </c>
      <c r="J2672">
        <v>0</v>
      </c>
      <c r="K2672" t="s">
        <v>29</v>
      </c>
      <c r="L2672">
        <v>81.3</v>
      </c>
      <c r="M2672" t="str">
        <f t="shared" si="165"/>
        <v>High</v>
      </c>
      <c r="N2672" s="1">
        <v>44243</v>
      </c>
      <c r="O2672" s="1" t="str">
        <f>IF(YEAR(Table1[[#This Row],[customer_since]])&gt;=2023, "New",IF(YEAR(Table1[[#This Row],[customer_since]])&gt;=2021, "Medium", "Long term"))</f>
        <v>Medium</v>
      </c>
      <c r="P2672">
        <v>36</v>
      </c>
      <c r="Q2672" t="str">
        <f t="shared" si="166"/>
        <v>Medium</v>
      </c>
      <c r="R2672">
        <v>0.22</v>
      </c>
      <c r="S2672" t="str">
        <f t="shared" si="167"/>
        <v>Medium</v>
      </c>
    </row>
    <row r="2673" spans="1:19" x14ac:dyDescent="0.35">
      <c r="A2673" t="s">
        <v>604</v>
      </c>
      <c r="B2673">
        <v>73</v>
      </c>
      <c r="C2673" t="str">
        <f t="shared" si="164"/>
        <v>66-69</v>
      </c>
      <c r="D2673" t="s">
        <v>21</v>
      </c>
      <c r="E2673" t="s">
        <v>52</v>
      </c>
      <c r="F2673">
        <v>180.44</v>
      </c>
      <c r="G2673">
        <v>9</v>
      </c>
      <c r="H2673">
        <f>Table1[[#This Row],[total_orders]]*Table1[[#This Row],[avg_order_value]]</f>
        <v>1623.96</v>
      </c>
      <c r="I2673">
        <v>340</v>
      </c>
      <c r="J2673">
        <v>0</v>
      </c>
      <c r="K2673" t="s">
        <v>23</v>
      </c>
      <c r="L2673">
        <v>90.6</v>
      </c>
      <c r="M2673" t="str">
        <f t="shared" si="165"/>
        <v>High</v>
      </c>
      <c r="N2673" s="1">
        <v>44675</v>
      </c>
      <c r="O2673" s="1" t="str">
        <f>IF(YEAR(Table1[[#This Row],[customer_since]])&gt;=2023, "New",IF(YEAR(Table1[[#This Row],[customer_since]])&gt;=2021, "Medium", "Long term"))</f>
        <v>Medium</v>
      </c>
      <c r="P2673">
        <v>45</v>
      </c>
      <c r="Q2673" t="str">
        <f t="shared" si="166"/>
        <v>Medium</v>
      </c>
      <c r="R2673">
        <v>0.12</v>
      </c>
      <c r="S2673" t="str">
        <f t="shared" si="167"/>
        <v>Low</v>
      </c>
    </row>
    <row r="2674" spans="1:19" x14ac:dyDescent="0.35">
      <c r="A2674" t="s">
        <v>604</v>
      </c>
      <c r="B2674">
        <v>26</v>
      </c>
      <c r="C2674" t="str">
        <f t="shared" si="164"/>
        <v>26-35</v>
      </c>
      <c r="D2674" t="s">
        <v>21</v>
      </c>
      <c r="E2674" t="s">
        <v>18</v>
      </c>
      <c r="F2674">
        <v>51.81</v>
      </c>
      <c r="G2674">
        <v>7</v>
      </c>
      <c r="H2674">
        <f>Table1[[#This Row],[total_orders]]*Table1[[#This Row],[avg_order_value]]</f>
        <v>362.67</v>
      </c>
      <c r="I2674">
        <v>1</v>
      </c>
      <c r="J2674">
        <v>0</v>
      </c>
      <c r="K2674" t="s">
        <v>29</v>
      </c>
      <c r="L2674">
        <v>79.400000000000006</v>
      </c>
      <c r="M2674" t="str">
        <f t="shared" si="165"/>
        <v>High</v>
      </c>
      <c r="N2674" s="1">
        <v>45124</v>
      </c>
      <c r="O2674" s="1" t="str">
        <f>IF(YEAR(Table1[[#This Row],[customer_since]])&gt;=2023, "New",IF(YEAR(Table1[[#This Row],[customer_since]])&gt;=2021, "Medium", "Long term"))</f>
        <v>New</v>
      </c>
      <c r="P2674">
        <v>15</v>
      </c>
      <c r="Q2674" t="str">
        <f t="shared" si="166"/>
        <v>Low</v>
      </c>
      <c r="R2674">
        <v>0.44</v>
      </c>
      <c r="S2674" t="str">
        <f t="shared" si="167"/>
        <v>Medium</v>
      </c>
    </row>
    <row r="2675" spans="1:19" x14ac:dyDescent="0.35">
      <c r="A2675" t="s">
        <v>1183</v>
      </c>
      <c r="B2675">
        <v>51</v>
      </c>
      <c r="C2675" t="str">
        <f t="shared" si="164"/>
        <v>46-55</v>
      </c>
      <c r="D2675" t="s">
        <v>14</v>
      </c>
      <c r="E2675" t="s">
        <v>22</v>
      </c>
      <c r="F2675">
        <v>122.11</v>
      </c>
      <c r="G2675">
        <v>10</v>
      </c>
      <c r="H2675">
        <f>Table1[[#This Row],[total_orders]]*Table1[[#This Row],[avg_order_value]]</f>
        <v>1221.0999999999999</v>
      </c>
      <c r="I2675">
        <v>260</v>
      </c>
      <c r="J2675">
        <v>0</v>
      </c>
      <c r="K2675" t="s">
        <v>16</v>
      </c>
      <c r="L2675">
        <v>44.6</v>
      </c>
      <c r="M2675" t="str">
        <f t="shared" si="165"/>
        <v>Medium</v>
      </c>
      <c r="N2675" s="1">
        <v>44074</v>
      </c>
      <c r="O2675" s="1" t="str">
        <f>IF(YEAR(Table1[[#This Row],[customer_since]])&gt;=2023, "New",IF(YEAR(Table1[[#This Row],[customer_since]])&gt;=2021, "Medium", "Long term"))</f>
        <v>Long term</v>
      </c>
      <c r="P2675">
        <v>55</v>
      </c>
      <c r="Q2675" t="str">
        <f t="shared" si="166"/>
        <v>Medium</v>
      </c>
      <c r="R2675">
        <v>0.48</v>
      </c>
      <c r="S2675" t="str">
        <f t="shared" si="167"/>
        <v>Medium</v>
      </c>
    </row>
    <row r="2676" spans="1:19" x14ac:dyDescent="0.35">
      <c r="A2676" t="s">
        <v>1119</v>
      </c>
      <c r="B2676">
        <v>29</v>
      </c>
      <c r="C2676" t="str">
        <f t="shared" si="164"/>
        <v>26-35</v>
      </c>
      <c r="D2676" t="s">
        <v>21</v>
      </c>
      <c r="E2676" t="s">
        <v>37</v>
      </c>
      <c r="F2676">
        <v>67.239999999999995</v>
      </c>
      <c r="G2676">
        <v>9</v>
      </c>
      <c r="H2676">
        <f>Table1[[#This Row],[total_orders]]*Table1[[#This Row],[avg_order_value]]</f>
        <v>605.16</v>
      </c>
      <c r="I2676">
        <v>173</v>
      </c>
      <c r="J2676">
        <v>0</v>
      </c>
      <c r="K2676" t="s">
        <v>29</v>
      </c>
      <c r="L2676">
        <v>62.9</v>
      </c>
      <c r="M2676" t="str">
        <f t="shared" si="165"/>
        <v>High</v>
      </c>
      <c r="N2676" s="1">
        <v>44779</v>
      </c>
      <c r="O2676" s="1" t="str">
        <f>IF(YEAR(Table1[[#This Row],[customer_since]])&gt;=2023, "New",IF(YEAR(Table1[[#This Row],[customer_since]])&gt;=2021, "Medium", "Long term"))</f>
        <v>Medium</v>
      </c>
      <c r="P2676">
        <v>11</v>
      </c>
      <c r="Q2676" t="str">
        <f t="shared" si="166"/>
        <v>Low</v>
      </c>
      <c r="R2676">
        <v>0.48</v>
      </c>
      <c r="S2676" t="str">
        <f t="shared" si="167"/>
        <v>Medium</v>
      </c>
    </row>
    <row r="2677" spans="1:19" x14ac:dyDescent="0.35">
      <c r="A2677" t="s">
        <v>1119</v>
      </c>
      <c r="B2677">
        <v>79</v>
      </c>
      <c r="C2677" t="str">
        <f t="shared" si="164"/>
        <v>66-69</v>
      </c>
      <c r="D2677" t="s">
        <v>21</v>
      </c>
      <c r="E2677" t="s">
        <v>28</v>
      </c>
      <c r="F2677">
        <v>62.79</v>
      </c>
      <c r="G2677">
        <v>8</v>
      </c>
      <c r="H2677">
        <f>Table1[[#This Row],[total_orders]]*Table1[[#This Row],[avg_order_value]]</f>
        <v>502.32</v>
      </c>
      <c r="I2677">
        <v>74</v>
      </c>
      <c r="J2677">
        <v>0</v>
      </c>
      <c r="K2677" t="s">
        <v>40</v>
      </c>
      <c r="L2677">
        <v>0</v>
      </c>
      <c r="M2677" t="str">
        <f t="shared" si="165"/>
        <v>Low</v>
      </c>
      <c r="N2677" s="1">
        <v>44657</v>
      </c>
      <c r="O2677" s="1" t="str">
        <f>IF(YEAR(Table1[[#This Row],[customer_since]])&gt;=2023, "New",IF(YEAR(Table1[[#This Row],[customer_since]])&gt;=2021, "Medium", "Long term"))</f>
        <v>Medium</v>
      </c>
      <c r="P2677">
        <v>12</v>
      </c>
      <c r="Q2677" t="str">
        <f t="shared" si="166"/>
        <v>Low</v>
      </c>
      <c r="R2677">
        <v>0.32</v>
      </c>
      <c r="S2677" t="str">
        <f t="shared" si="167"/>
        <v>Medium</v>
      </c>
    </row>
    <row r="2678" spans="1:19" x14ac:dyDescent="0.35">
      <c r="A2678" t="s">
        <v>629</v>
      </c>
      <c r="B2678">
        <v>60</v>
      </c>
      <c r="C2678" t="str">
        <f t="shared" si="164"/>
        <v>55-65</v>
      </c>
      <c r="D2678" t="s">
        <v>14</v>
      </c>
      <c r="E2678" t="s">
        <v>35</v>
      </c>
      <c r="F2678">
        <v>51.37</v>
      </c>
      <c r="G2678">
        <v>8</v>
      </c>
      <c r="H2678">
        <f>Table1[[#This Row],[total_orders]]*Table1[[#This Row],[avg_order_value]]</f>
        <v>410.96</v>
      </c>
      <c r="I2678">
        <v>163</v>
      </c>
      <c r="J2678">
        <v>0</v>
      </c>
      <c r="K2678" t="s">
        <v>16</v>
      </c>
      <c r="L2678">
        <v>35.200000000000003</v>
      </c>
      <c r="M2678" t="str">
        <f t="shared" si="165"/>
        <v>Medium</v>
      </c>
      <c r="N2678" s="1">
        <v>45692</v>
      </c>
      <c r="O2678" s="1" t="str">
        <f>IF(YEAR(Table1[[#This Row],[customer_since]])&gt;=2023, "New",IF(YEAR(Table1[[#This Row],[customer_since]])&gt;=2021, "Medium", "Long term"))</f>
        <v>New</v>
      </c>
      <c r="P2678">
        <v>24</v>
      </c>
      <c r="Q2678" t="str">
        <f t="shared" si="166"/>
        <v>Low</v>
      </c>
      <c r="R2678">
        <v>0.28000000000000003</v>
      </c>
      <c r="S2678" t="str">
        <f t="shared" si="167"/>
        <v>Medium</v>
      </c>
    </row>
    <row r="2679" spans="1:19" x14ac:dyDescent="0.35">
      <c r="A2679" t="s">
        <v>1288</v>
      </c>
      <c r="B2679">
        <v>31</v>
      </c>
      <c r="C2679" t="str">
        <f t="shared" si="164"/>
        <v>26-35</v>
      </c>
      <c r="D2679" t="s">
        <v>25</v>
      </c>
      <c r="E2679" t="s">
        <v>15</v>
      </c>
      <c r="F2679">
        <v>95.94</v>
      </c>
      <c r="G2679">
        <v>8</v>
      </c>
      <c r="H2679">
        <f>Table1[[#This Row],[total_orders]]*Table1[[#This Row],[avg_order_value]]</f>
        <v>767.52</v>
      </c>
      <c r="I2679">
        <v>35</v>
      </c>
      <c r="J2679">
        <v>0</v>
      </c>
      <c r="K2679" t="s">
        <v>19</v>
      </c>
      <c r="L2679">
        <v>32.700000000000003</v>
      </c>
      <c r="M2679" t="str">
        <f t="shared" si="165"/>
        <v>Medium</v>
      </c>
      <c r="N2679" s="1">
        <v>44367</v>
      </c>
      <c r="O2679" s="1" t="str">
        <f>IF(YEAR(Table1[[#This Row],[customer_since]])&gt;=2023, "New",IF(YEAR(Table1[[#This Row],[customer_since]])&gt;=2021, "Medium", "Long term"))</f>
        <v>Medium</v>
      </c>
      <c r="P2679">
        <v>26</v>
      </c>
      <c r="Q2679" t="str">
        <f t="shared" si="166"/>
        <v>Low</v>
      </c>
      <c r="R2679">
        <v>7.0000000000000007E-2</v>
      </c>
      <c r="S2679" t="str">
        <f t="shared" si="167"/>
        <v>Low</v>
      </c>
    </row>
    <row r="2680" spans="1:19" x14ac:dyDescent="0.35">
      <c r="A2680" t="s">
        <v>1601</v>
      </c>
      <c r="B2680">
        <v>54</v>
      </c>
      <c r="C2680" t="str">
        <f t="shared" si="164"/>
        <v>46-55</v>
      </c>
      <c r="D2680" t="s">
        <v>14</v>
      </c>
      <c r="E2680" t="s">
        <v>37</v>
      </c>
      <c r="F2680">
        <v>137.68</v>
      </c>
      <c r="G2680">
        <v>7</v>
      </c>
      <c r="H2680">
        <f>Table1[[#This Row],[total_orders]]*Table1[[#This Row],[avg_order_value]]</f>
        <v>963.76</v>
      </c>
      <c r="I2680">
        <v>352</v>
      </c>
      <c r="J2680">
        <v>0</v>
      </c>
      <c r="K2680" t="s">
        <v>23</v>
      </c>
      <c r="L2680">
        <v>24.9</v>
      </c>
      <c r="M2680" t="str">
        <f t="shared" si="165"/>
        <v>Medium</v>
      </c>
      <c r="N2680" s="1">
        <v>44142</v>
      </c>
      <c r="O2680" s="1" t="str">
        <f>IF(YEAR(Table1[[#This Row],[customer_since]])&gt;=2023, "New",IF(YEAR(Table1[[#This Row],[customer_since]])&gt;=2021, "Medium", "Long term"))</f>
        <v>Long term</v>
      </c>
      <c r="P2680">
        <v>45</v>
      </c>
      <c r="Q2680" t="str">
        <f t="shared" si="166"/>
        <v>Medium</v>
      </c>
      <c r="R2680">
        <v>0.37</v>
      </c>
      <c r="S2680" t="str">
        <f t="shared" si="167"/>
        <v>Medium</v>
      </c>
    </row>
    <row r="2681" spans="1:19" x14ac:dyDescent="0.35">
      <c r="A2681" t="s">
        <v>1601</v>
      </c>
      <c r="B2681">
        <v>75</v>
      </c>
      <c r="C2681" t="str">
        <f t="shared" si="164"/>
        <v>66-69</v>
      </c>
      <c r="D2681" t="s">
        <v>21</v>
      </c>
      <c r="E2681" t="s">
        <v>15</v>
      </c>
      <c r="F2681">
        <v>47.61</v>
      </c>
      <c r="G2681">
        <v>6</v>
      </c>
      <c r="H2681">
        <f>Table1[[#This Row],[total_orders]]*Table1[[#This Row],[avg_order_value]]</f>
        <v>285.65999999999997</v>
      </c>
      <c r="I2681">
        <v>181</v>
      </c>
      <c r="J2681">
        <v>0</v>
      </c>
      <c r="K2681" t="s">
        <v>16</v>
      </c>
      <c r="L2681">
        <v>0.3</v>
      </c>
      <c r="M2681" t="str">
        <f t="shared" si="165"/>
        <v>Low</v>
      </c>
      <c r="N2681" s="1">
        <v>44742</v>
      </c>
      <c r="O2681" s="1" t="str">
        <f>IF(YEAR(Table1[[#This Row],[customer_since]])&gt;=2023, "New",IF(YEAR(Table1[[#This Row],[customer_since]])&gt;=2021, "Medium", "Long term"))</f>
        <v>Medium</v>
      </c>
      <c r="P2681">
        <v>12</v>
      </c>
      <c r="Q2681" t="str">
        <f t="shared" si="166"/>
        <v>Low</v>
      </c>
      <c r="R2681">
        <v>0.13</v>
      </c>
      <c r="S2681" t="str">
        <f t="shared" si="167"/>
        <v>Low</v>
      </c>
    </row>
    <row r="2682" spans="1:19" x14ac:dyDescent="0.35">
      <c r="A2682" t="s">
        <v>1601</v>
      </c>
      <c r="B2682">
        <v>71</v>
      </c>
      <c r="C2682" t="str">
        <f t="shared" si="164"/>
        <v>66-69</v>
      </c>
      <c r="D2682" t="s">
        <v>21</v>
      </c>
      <c r="E2682" t="s">
        <v>52</v>
      </c>
      <c r="F2682">
        <v>78.760000000000005</v>
      </c>
      <c r="G2682">
        <v>5</v>
      </c>
      <c r="H2682">
        <f>Table1[[#This Row],[total_orders]]*Table1[[#This Row],[avg_order_value]]</f>
        <v>393.8</v>
      </c>
      <c r="I2682">
        <v>103</v>
      </c>
      <c r="J2682">
        <v>0</v>
      </c>
      <c r="K2682" t="s">
        <v>29</v>
      </c>
      <c r="L2682">
        <v>0.4</v>
      </c>
      <c r="M2682" t="str">
        <f t="shared" si="165"/>
        <v>Low</v>
      </c>
      <c r="N2682" s="1">
        <v>45429</v>
      </c>
      <c r="O2682" s="1" t="str">
        <f>IF(YEAR(Table1[[#This Row],[customer_since]])&gt;=2023, "New",IF(YEAR(Table1[[#This Row],[customer_since]])&gt;=2021, "Medium", "Long term"))</f>
        <v>New</v>
      </c>
      <c r="P2682">
        <v>16</v>
      </c>
      <c r="Q2682" t="str">
        <f t="shared" si="166"/>
        <v>Low</v>
      </c>
      <c r="R2682">
        <v>0.17</v>
      </c>
      <c r="S2682" t="str">
        <f t="shared" si="167"/>
        <v>Low</v>
      </c>
    </row>
    <row r="2683" spans="1:19" x14ac:dyDescent="0.35">
      <c r="A2683" t="s">
        <v>3807</v>
      </c>
      <c r="B2683">
        <v>57</v>
      </c>
      <c r="C2683" t="str">
        <f t="shared" si="164"/>
        <v>55-65</v>
      </c>
      <c r="D2683" t="s">
        <v>21</v>
      </c>
      <c r="E2683" t="s">
        <v>50</v>
      </c>
      <c r="F2683">
        <v>62.97</v>
      </c>
      <c r="G2683">
        <v>9</v>
      </c>
      <c r="H2683">
        <f>Table1[[#This Row],[total_orders]]*Table1[[#This Row],[avg_order_value]]</f>
        <v>566.73</v>
      </c>
      <c r="I2683">
        <v>177</v>
      </c>
      <c r="J2683">
        <v>0</v>
      </c>
      <c r="K2683" t="s">
        <v>29</v>
      </c>
      <c r="L2683">
        <v>43</v>
      </c>
      <c r="M2683" t="str">
        <f t="shared" si="165"/>
        <v>Medium</v>
      </c>
      <c r="N2683" s="1">
        <v>45185</v>
      </c>
      <c r="O2683" s="1" t="str">
        <f>IF(YEAR(Table1[[#This Row],[customer_since]])&gt;=2023, "New",IF(YEAR(Table1[[#This Row],[customer_since]])&gt;=2021, "Medium", "Long term"))</f>
        <v>New</v>
      </c>
      <c r="P2683">
        <v>28</v>
      </c>
      <c r="Q2683" t="str">
        <f t="shared" si="166"/>
        <v>Low</v>
      </c>
      <c r="R2683">
        <v>7.0000000000000007E-2</v>
      </c>
      <c r="S2683" t="str">
        <f t="shared" si="167"/>
        <v>Low</v>
      </c>
    </row>
    <row r="2684" spans="1:19" x14ac:dyDescent="0.35">
      <c r="A2684" t="s">
        <v>831</v>
      </c>
      <c r="B2684">
        <v>60</v>
      </c>
      <c r="C2684" t="str">
        <f t="shared" si="164"/>
        <v>55-65</v>
      </c>
      <c r="D2684" t="s">
        <v>21</v>
      </c>
      <c r="E2684" t="s">
        <v>50</v>
      </c>
      <c r="F2684">
        <v>52.11</v>
      </c>
      <c r="G2684">
        <v>12</v>
      </c>
      <c r="H2684">
        <f>Table1[[#This Row],[total_orders]]*Table1[[#This Row],[avg_order_value]]</f>
        <v>625.31999999999994</v>
      </c>
      <c r="I2684">
        <v>68</v>
      </c>
      <c r="J2684">
        <v>0</v>
      </c>
      <c r="K2684" t="s">
        <v>29</v>
      </c>
      <c r="L2684">
        <v>56.5</v>
      </c>
      <c r="M2684" t="str">
        <f t="shared" si="165"/>
        <v>High</v>
      </c>
      <c r="N2684" s="1">
        <v>44123</v>
      </c>
      <c r="O2684" s="1" t="str">
        <f>IF(YEAR(Table1[[#This Row],[customer_since]])&gt;=2023, "New",IF(YEAR(Table1[[#This Row],[customer_since]])&gt;=2021, "Medium", "Long term"))</f>
        <v>Long term</v>
      </c>
      <c r="P2684">
        <v>69</v>
      </c>
      <c r="Q2684" t="str">
        <f t="shared" si="166"/>
        <v>High</v>
      </c>
      <c r="R2684">
        <v>0.33</v>
      </c>
      <c r="S2684" t="str">
        <f t="shared" si="167"/>
        <v>Medium</v>
      </c>
    </row>
    <row r="2685" spans="1:19" x14ac:dyDescent="0.35">
      <c r="A2685" t="s">
        <v>831</v>
      </c>
      <c r="B2685">
        <v>43</v>
      </c>
      <c r="C2685" t="str">
        <f t="shared" si="164"/>
        <v>36-45</v>
      </c>
      <c r="D2685" t="s">
        <v>21</v>
      </c>
      <c r="E2685" t="s">
        <v>52</v>
      </c>
      <c r="G2685">
        <v>6</v>
      </c>
      <c r="H2685">
        <f>Table1[[#This Row],[total_orders]]*Table1[[#This Row],[avg_order_value]]</f>
        <v>0</v>
      </c>
      <c r="I2685">
        <v>125</v>
      </c>
      <c r="J2685">
        <v>0</v>
      </c>
      <c r="K2685" t="s">
        <v>23</v>
      </c>
      <c r="L2685">
        <v>23.3</v>
      </c>
      <c r="M2685" t="str">
        <f t="shared" si="165"/>
        <v>Medium</v>
      </c>
      <c r="N2685" s="1">
        <v>44769</v>
      </c>
      <c r="O2685" s="1" t="str">
        <f>IF(YEAR(Table1[[#This Row],[customer_since]])&gt;=2023, "New",IF(YEAR(Table1[[#This Row],[customer_since]])&gt;=2021, "Medium", "Long term"))</f>
        <v>Medium</v>
      </c>
      <c r="P2685">
        <v>9</v>
      </c>
      <c r="Q2685" t="str">
        <f t="shared" si="166"/>
        <v>Low</v>
      </c>
      <c r="R2685">
        <v>0.28999999999999998</v>
      </c>
      <c r="S2685" t="str">
        <f t="shared" si="167"/>
        <v>Medium</v>
      </c>
    </row>
    <row r="2686" spans="1:19" x14ac:dyDescent="0.35">
      <c r="A2686" t="s">
        <v>2773</v>
      </c>
      <c r="B2686">
        <v>18</v>
      </c>
      <c r="C2686" t="str">
        <f t="shared" si="164"/>
        <v>18-25</v>
      </c>
      <c r="D2686" t="s">
        <v>21</v>
      </c>
      <c r="E2686" t="s">
        <v>44</v>
      </c>
      <c r="F2686">
        <v>102.58</v>
      </c>
      <c r="G2686">
        <v>14</v>
      </c>
      <c r="H2686">
        <f>Table1[[#This Row],[total_orders]]*Table1[[#This Row],[avg_order_value]]</f>
        <v>1436.12</v>
      </c>
      <c r="I2686">
        <v>67</v>
      </c>
      <c r="J2686">
        <v>0</v>
      </c>
      <c r="K2686" t="s">
        <v>16</v>
      </c>
      <c r="L2686">
        <v>51.8</v>
      </c>
      <c r="M2686" t="str">
        <f t="shared" si="165"/>
        <v>High</v>
      </c>
      <c r="N2686" s="1">
        <v>45679</v>
      </c>
      <c r="O2686" s="1" t="str">
        <f>IF(YEAR(Table1[[#This Row],[customer_since]])&gt;=2023, "New",IF(YEAR(Table1[[#This Row],[customer_since]])&gt;=2021, "Medium", "Long term"))</f>
        <v>New</v>
      </c>
      <c r="P2686">
        <v>14</v>
      </c>
      <c r="Q2686" t="str">
        <f t="shared" si="166"/>
        <v>Low</v>
      </c>
      <c r="R2686">
        <v>0.34</v>
      </c>
      <c r="S2686" t="str">
        <f t="shared" si="167"/>
        <v>Medium</v>
      </c>
    </row>
    <row r="2687" spans="1:19" x14ac:dyDescent="0.35">
      <c r="A2687" t="s">
        <v>3364</v>
      </c>
      <c r="B2687">
        <v>24</v>
      </c>
      <c r="C2687" t="str">
        <f t="shared" si="164"/>
        <v>18-25</v>
      </c>
      <c r="D2687" t="s">
        <v>14</v>
      </c>
      <c r="E2687" t="s">
        <v>22</v>
      </c>
      <c r="F2687">
        <v>129.96</v>
      </c>
      <c r="G2687">
        <v>4</v>
      </c>
      <c r="H2687">
        <f>Table1[[#This Row],[total_orders]]*Table1[[#This Row],[avg_order_value]]</f>
        <v>519.84</v>
      </c>
      <c r="I2687">
        <v>183</v>
      </c>
      <c r="J2687">
        <v>0</v>
      </c>
      <c r="K2687" t="s">
        <v>23</v>
      </c>
      <c r="L2687">
        <v>62</v>
      </c>
      <c r="M2687" t="str">
        <f t="shared" si="165"/>
        <v>High</v>
      </c>
      <c r="N2687" s="1">
        <v>44853</v>
      </c>
      <c r="O2687" s="1" t="str">
        <f>IF(YEAR(Table1[[#This Row],[customer_since]])&gt;=2023, "New",IF(YEAR(Table1[[#This Row],[customer_since]])&gt;=2021, "Medium", "Long term"))</f>
        <v>Medium</v>
      </c>
      <c r="P2687">
        <v>67</v>
      </c>
      <c r="Q2687" t="str">
        <f t="shared" si="166"/>
        <v>High</v>
      </c>
      <c r="R2687">
        <v>7.0000000000000007E-2</v>
      </c>
      <c r="S2687" t="str">
        <f t="shared" si="167"/>
        <v>Low</v>
      </c>
    </row>
    <row r="2688" spans="1:19" x14ac:dyDescent="0.35">
      <c r="A2688" t="s">
        <v>1029</v>
      </c>
      <c r="B2688">
        <v>36</v>
      </c>
      <c r="C2688" t="str">
        <f t="shared" si="164"/>
        <v>36-45</v>
      </c>
      <c r="D2688" t="s">
        <v>21</v>
      </c>
      <c r="E2688" t="s">
        <v>18</v>
      </c>
      <c r="F2688">
        <v>67.47</v>
      </c>
      <c r="G2688">
        <v>10</v>
      </c>
      <c r="H2688">
        <f>Table1[[#This Row],[total_orders]]*Table1[[#This Row],[avg_order_value]]</f>
        <v>674.7</v>
      </c>
      <c r="I2688">
        <v>172</v>
      </c>
      <c r="J2688">
        <v>0</v>
      </c>
      <c r="K2688" t="s">
        <v>16</v>
      </c>
      <c r="L2688">
        <v>84</v>
      </c>
      <c r="M2688" t="str">
        <f t="shared" si="165"/>
        <v>High</v>
      </c>
      <c r="N2688" s="1">
        <v>44101</v>
      </c>
      <c r="O2688" s="1" t="str">
        <f>IF(YEAR(Table1[[#This Row],[customer_since]])&gt;=2023, "New",IF(YEAR(Table1[[#This Row],[customer_since]])&gt;=2021, "Medium", "Long term"))</f>
        <v>Long term</v>
      </c>
      <c r="P2688">
        <v>83</v>
      </c>
      <c r="Q2688" t="str">
        <f t="shared" si="166"/>
        <v>High</v>
      </c>
      <c r="R2688">
        <v>0.27</v>
      </c>
      <c r="S2688" t="str">
        <f t="shared" si="167"/>
        <v>Medium</v>
      </c>
    </row>
    <row r="2689" spans="1:19" x14ac:dyDescent="0.35">
      <c r="A2689" t="s">
        <v>588</v>
      </c>
      <c r="B2689">
        <v>24</v>
      </c>
      <c r="C2689" t="str">
        <f t="shared" si="164"/>
        <v>18-25</v>
      </c>
      <c r="D2689" t="s">
        <v>21</v>
      </c>
      <c r="E2689" t="s">
        <v>22</v>
      </c>
      <c r="F2689">
        <v>48.43</v>
      </c>
      <c r="G2689">
        <v>9</v>
      </c>
      <c r="H2689">
        <f>Table1[[#This Row],[total_orders]]*Table1[[#This Row],[avg_order_value]]</f>
        <v>435.87</v>
      </c>
      <c r="I2689">
        <v>170</v>
      </c>
      <c r="J2689">
        <v>0</v>
      </c>
      <c r="K2689" t="s">
        <v>23</v>
      </c>
      <c r="L2689">
        <v>1.6</v>
      </c>
      <c r="M2689" t="str">
        <f t="shared" si="165"/>
        <v>Low</v>
      </c>
      <c r="N2689" s="1">
        <v>45336</v>
      </c>
      <c r="O2689" s="1" t="str">
        <f>IF(YEAR(Table1[[#This Row],[customer_since]])&gt;=2023, "New",IF(YEAR(Table1[[#This Row],[customer_since]])&gt;=2021, "Medium", "Long term"))</f>
        <v>New</v>
      </c>
      <c r="P2689">
        <v>57</v>
      </c>
      <c r="Q2689" t="str">
        <f t="shared" si="166"/>
        <v>Medium</v>
      </c>
      <c r="R2689">
        <v>0.35</v>
      </c>
      <c r="S2689" t="str">
        <f t="shared" si="167"/>
        <v>Medium</v>
      </c>
    </row>
    <row r="2690" spans="1:19" x14ac:dyDescent="0.35">
      <c r="A2690" t="s">
        <v>1755</v>
      </c>
      <c r="B2690">
        <v>69</v>
      </c>
      <c r="C2690" t="str">
        <f t="shared" ref="C2690:C2753" si="168">IF(B2690&lt;=25,"18-25",IF(B2690&lt;=35,"26-35",IF(B2690&lt;=45,"36-45",IF(B2690&lt;=55,"46-55",IF(B2690&lt;=65,"55-65","66-69")))))</f>
        <v>66-69</v>
      </c>
      <c r="D2690" t="s">
        <v>14</v>
      </c>
      <c r="E2690" t="s">
        <v>22</v>
      </c>
      <c r="F2690">
        <v>98.01</v>
      </c>
      <c r="G2690">
        <v>9</v>
      </c>
      <c r="H2690">
        <f>Table1[[#This Row],[total_orders]]*Table1[[#This Row],[avg_order_value]]</f>
        <v>882.09</v>
      </c>
      <c r="I2690">
        <v>142</v>
      </c>
      <c r="J2690">
        <v>0</v>
      </c>
      <c r="K2690" t="s">
        <v>40</v>
      </c>
      <c r="L2690">
        <v>14.3</v>
      </c>
      <c r="M2690" t="str">
        <f t="shared" ref="M2690:M2753" si="169">IF(L2690&lt;=20,"Low",IF(L2690&lt;=50,"Medium","High"))</f>
        <v>Low</v>
      </c>
      <c r="N2690" s="1">
        <v>45755</v>
      </c>
      <c r="O2690" s="1" t="str">
        <f>IF(YEAR(Table1[[#This Row],[customer_since]])&gt;=2023, "New",IF(YEAR(Table1[[#This Row],[customer_since]])&gt;=2021, "Medium", "Long term"))</f>
        <v>New</v>
      </c>
      <c r="P2690">
        <v>47</v>
      </c>
      <c r="Q2690" t="str">
        <f t="shared" ref="Q2690:Q2753" si="170">IF(P2690&lt;=33,"Low",IF(P2690&lt;=66,"Medium","High"))</f>
        <v>Medium</v>
      </c>
      <c r="R2690">
        <v>0.57999999999999996</v>
      </c>
      <c r="S2690" t="str">
        <f t="shared" ref="S2690:S2753" si="171">IF(R2690&lt;=0.2,"Low",IF(R2690&lt;=0.5,"Medium","High"))</f>
        <v>High</v>
      </c>
    </row>
    <row r="2691" spans="1:19" x14ac:dyDescent="0.35">
      <c r="A2691" t="s">
        <v>1755</v>
      </c>
      <c r="B2691">
        <v>49</v>
      </c>
      <c r="C2691" t="str">
        <f t="shared" si="168"/>
        <v>46-55</v>
      </c>
      <c r="D2691" t="s">
        <v>21</v>
      </c>
      <c r="E2691" t="s">
        <v>18</v>
      </c>
      <c r="F2691">
        <v>169.77</v>
      </c>
      <c r="G2691">
        <v>11</v>
      </c>
      <c r="H2691">
        <f>Table1[[#This Row],[total_orders]]*Table1[[#This Row],[avg_order_value]]</f>
        <v>1867.47</v>
      </c>
      <c r="I2691">
        <v>341</v>
      </c>
      <c r="J2691">
        <v>0</v>
      </c>
      <c r="K2691" t="s">
        <v>19</v>
      </c>
      <c r="L2691">
        <v>45.1</v>
      </c>
      <c r="M2691" t="str">
        <f t="shared" si="169"/>
        <v>Medium</v>
      </c>
      <c r="N2691" s="1">
        <v>45343</v>
      </c>
      <c r="O2691" s="1" t="str">
        <f>IF(YEAR(Table1[[#This Row],[customer_since]])&gt;=2023, "New",IF(YEAR(Table1[[#This Row],[customer_since]])&gt;=2021, "Medium", "Long term"))</f>
        <v>New</v>
      </c>
      <c r="P2691">
        <v>37</v>
      </c>
      <c r="Q2691" t="str">
        <f t="shared" si="170"/>
        <v>Medium</v>
      </c>
      <c r="R2691">
        <v>0.56999999999999995</v>
      </c>
      <c r="S2691" t="str">
        <f t="shared" si="171"/>
        <v>High</v>
      </c>
    </row>
    <row r="2692" spans="1:19" x14ac:dyDescent="0.35">
      <c r="A2692" t="s">
        <v>1775</v>
      </c>
      <c r="B2692">
        <v>18</v>
      </c>
      <c r="C2692" t="str">
        <f t="shared" si="168"/>
        <v>18-25</v>
      </c>
      <c r="D2692" t="s">
        <v>21</v>
      </c>
      <c r="E2692" t="s">
        <v>22</v>
      </c>
      <c r="F2692">
        <v>15.74</v>
      </c>
      <c r="G2692">
        <v>7</v>
      </c>
      <c r="H2692">
        <f>Table1[[#This Row],[total_orders]]*Table1[[#This Row],[avg_order_value]]</f>
        <v>110.18</v>
      </c>
      <c r="I2692">
        <v>315</v>
      </c>
      <c r="J2692">
        <v>0</v>
      </c>
      <c r="K2692" t="s">
        <v>23</v>
      </c>
      <c r="L2692">
        <v>93.5</v>
      </c>
      <c r="M2692" t="str">
        <f t="shared" si="169"/>
        <v>High</v>
      </c>
      <c r="N2692" s="1">
        <v>44299</v>
      </c>
      <c r="O2692" s="1" t="str">
        <f>IF(YEAR(Table1[[#This Row],[customer_since]])&gt;=2023, "New",IF(YEAR(Table1[[#This Row],[customer_since]])&gt;=2021, "Medium", "Long term"))</f>
        <v>Medium</v>
      </c>
      <c r="P2692">
        <v>8</v>
      </c>
      <c r="Q2692" t="str">
        <f t="shared" si="170"/>
        <v>Low</v>
      </c>
      <c r="R2692">
        <v>0.54</v>
      </c>
      <c r="S2692" t="str">
        <f t="shared" si="171"/>
        <v>High</v>
      </c>
    </row>
    <row r="2693" spans="1:19" x14ac:dyDescent="0.35">
      <c r="A2693" t="s">
        <v>1019</v>
      </c>
      <c r="B2693">
        <v>40</v>
      </c>
      <c r="C2693" t="str">
        <f t="shared" si="168"/>
        <v>36-45</v>
      </c>
      <c r="D2693" t="s">
        <v>21</v>
      </c>
      <c r="E2693" t="s">
        <v>28</v>
      </c>
      <c r="G2693">
        <v>6</v>
      </c>
      <c r="H2693">
        <f>Table1[[#This Row],[total_orders]]*Table1[[#This Row],[avg_order_value]]</f>
        <v>0</v>
      </c>
      <c r="I2693">
        <v>75</v>
      </c>
      <c r="J2693">
        <v>0</v>
      </c>
      <c r="K2693" t="s">
        <v>29</v>
      </c>
      <c r="L2693">
        <v>27.7</v>
      </c>
      <c r="M2693" t="str">
        <f t="shared" si="169"/>
        <v>Medium</v>
      </c>
      <c r="N2693" s="1">
        <v>44606</v>
      </c>
      <c r="O2693" s="1" t="str">
        <f>IF(YEAR(Table1[[#This Row],[customer_since]])&gt;=2023, "New",IF(YEAR(Table1[[#This Row],[customer_since]])&gt;=2021, "Medium", "Long term"))</f>
        <v>Medium</v>
      </c>
      <c r="P2693">
        <v>78</v>
      </c>
      <c r="Q2693" t="str">
        <f t="shared" si="170"/>
        <v>High</v>
      </c>
      <c r="R2693">
        <v>0.17</v>
      </c>
      <c r="S2693" t="str">
        <f t="shared" si="171"/>
        <v>Low</v>
      </c>
    </row>
    <row r="2694" spans="1:19" x14ac:dyDescent="0.35">
      <c r="A2694" t="s">
        <v>1019</v>
      </c>
      <c r="B2694">
        <v>25</v>
      </c>
      <c r="C2694" t="str">
        <f t="shared" si="168"/>
        <v>18-25</v>
      </c>
      <c r="D2694" t="s">
        <v>14</v>
      </c>
      <c r="E2694" t="s">
        <v>50</v>
      </c>
      <c r="F2694">
        <v>171.33</v>
      </c>
      <c r="G2694">
        <v>6</v>
      </c>
      <c r="H2694">
        <f>Table1[[#This Row],[total_orders]]*Table1[[#This Row],[avg_order_value]]</f>
        <v>1027.98</v>
      </c>
      <c r="I2694">
        <v>245</v>
      </c>
      <c r="J2694">
        <v>0</v>
      </c>
      <c r="K2694" t="s">
        <v>40</v>
      </c>
      <c r="L2694">
        <v>20.2</v>
      </c>
      <c r="M2694" t="str">
        <f t="shared" si="169"/>
        <v>Medium</v>
      </c>
      <c r="N2694" s="1">
        <v>44212</v>
      </c>
      <c r="O2694" s="1" t="str">
        <f>IF(YEAR(Table1[[#This Row],[customer_since]])&gt;=2023, "New",IF(YEAR(Table1[[#This Row],[customer_since]])&gt;=2021, "Medium", "Long term"))</f>
        <v>Medium</v>
      </c>
      <c r="P2694">
        <v>77</v>
      </c>
      <c r="Q2694" t="str">
        <f t="shared" si="170"/>
        <v>High</v>
      </c>
      <c r="R2694">
        <v>0.27</v>
      </c>
      <c r="S2694" t="str">
        <f t="shared" si="171"/>
        <v>Medium</v>
      </c>
    </row>
    <row r="2695" spans="1:19" x14ac:dyDescent="0.35">
      <c r="A2695" t="s">
        <v>516</v>
      </c>
      <c r="B2695">
        <v>67</v>
      </c>
      <c r="C2695" t="str">
        <f t="shared" si="168"/>
        <v>66-69</v>
      </c>
      <c r="D2695" t="s">
        <v>21</v>
      </c>
      <c r="E2695" t="s">
        <v>44</v>
      </c>
      <c r="F2695">
        <v>125.81</v>
      </c>
      <c r="G2695">
        <v>16</v>
      </c>
      <c r="H2695">
        <f>Table1[[#This Row],[total_orders]]*Table1[[#This Row],[avg_order_value]]</f>
        <v>2012.96</v>
      </c>
      <c r="I2695">
        <v>294</v>
      </c>
      <c r="J2695">
        <v>0</v>
      </c>
      <c r="K2695" t="s">
        <v>23</v>
      </c>
      <c r="L2695">
        <v>83.5</v>
      </c>
      <c r="M2695" t="str">
        <f t="shared" si="169"/>
        <v>High</v>
      </c>
      <c r="N2695" s="1">
        <v>45803</v>
      </c>
      <c r="O2695" s="1" t="str">
        <f>IF(YEAR(Table1[[#This Row],[customer_since]])&gt;=2023, "New",IF(YEAR(Table1[[#This Row],[customer_since]])&gt;=2021, "Medium", "Long term"))</f>
        <v>New</v>
      </c>
      <c r="P2695">
        <v>67</v>
      </c>
      <c r="Q2695" t="str">
        <f t="shared" si="170"/>
        <v>High</v>
      </c>
      <c r="R2695">
        <v>0.37</v>
      </c>
      <c r="S2695" t="str">
        <f t="shared" si="171"/>
        <v>Medium</v>
      </c>
    </row>
    <row r="2696" spans="1:19" x14ac:dyDescent="0.35">
      <c r="A2696" t="s">
        <v>546</v>
      </c>
      <c r="B2696">
        <v>62</v>
      </c>
      <c r="C2696" t="str">
        <f t="shared" si="168"/>
        <v>55-65</v>
      </c>
      <c r="D2696" t="s">
        <v>25</v>
      </c>
      <c r="E2696" t="s">
        <v>26</v>
      </c>
      <c r="F2696">
        <v>173.84</v>
      </c>
      <c r="G2696">
        <v>13</v>
      </c>
      <c r="H2696">
        <f>Table1[[#This Row],[total_orders]]*Table1[[#This Row],[avg_order_value]]</f>
        <v>2259.92</v>
      </c>
      <c r="I2696">
        <v>340</v>
      </c>
      <c r="J2696">
        <v>0</v>
      </c>
      <c r="K2696" t="s">
        <v>16</v>
      </c>
      <c r="L2696">
        <v>64.099999999999994</v>
      </c>
      <c r="M2696" t="str">
        <f t="shared" si="169"/>
        <v>High</v>
      </c>
      <c r="N2696" s="1">
        <v>45618</v>
      </c>
      <c r="O2696" s="1" t="str">
        <f>IF(YEAR(Table1[[#This Row],[customer_since]])&gt;=2023, "New",IF(YEAR(Table1[[#This Row],[customer_since]])&gt;=2021, "Medium", "Long term"))</f>
        <v>New</v>
      </c>
      <c r="P2696">
        <v>33</v>
      </c>
      <c r="Q2696" t="str">
        <f t="shared" si="170"/>
        <v>Low</v>
      </c>
      <c r="R2696">
        <v>0.41</v>
      </c>
      <c r="S2696" t="str">
        <f t="shared" si="171"/>
        <v>Medium</v>
      </c>
    </row>
    <row r="2697" spans="1:19" x14ac:dyDescent="0.35">
      <c r="A2697" t="s">
        <v>1073</v>
      </c>
      <c r="B2697">
        <v>49</v>
      </c>
      <c r="C2697" t="str">
        <f t="shared" si="168"/>
        <v>46-55</v>
      </c>
      <c r="D2697" t="s">
        <v>21</v>
      </c>
      <c r="E2697" t="s">
        <v>44</v>
      </c>
      <c r="F2697">
        <v>121.17</v>
      </c>
      <c r="G2697">
        <v>15</v>
      </c>
      <c r="H2697">
        <f>Table1[[#This Row],[total_orders]]*Table1[[#This Row],[avg_order_value]]</f>
        <v>1817.55</v>
      </c>
      <c r="I2697">
        <v>284</v>
      </c>
      <c r="J2697">
        <v>0</v>
      </c>
      <c r="K2697" t="s">
        <v>29</v>
      </c>
      <c r="L2697">
        <v>81.8</v>
      </c>
      <c r="M2697" t="str">
        <f t="shared" si="169"/>
        <v>High</v>
      </c>
      <c r="N2697" s="1">
        <v>45760</v>
      </c>
      <c r="O2697" s="1" t="str">
        <f>IF(YEAR(Table1[[#This Row],[customer_since]])&gt;=2023, "New",IF(YEAR(Table1[[#This Row],[customer_since]])&gt;=2021, "Medium", "Long term"))</f>
        <v>New</v>
      </c>
      <c r="P2697">
        <v>37</v>
      </c>
      <c r="Q2697" t="str">
        <f t="shared" si="170"/>
        <v>Medium</v>
      </c>
      <c r="R2697">
        <v>0.28000000000000003</v>
      </c>
      <c r="S2697" t="str">
        <f t="shared" si="171"/>
        <v>Medium</v>
      </c>
    </row>
    <row r="2698" spans="1:19" x14ac:dyDescent="0.35">
      <c r="A2698" t="s">
        <v>669</v>
      </c>
      <c r="B2698">
        <v>65</v>
      </c>
      <c r="C2698" t="str">
        <f t="shared" si="168"/>
        <v>55-65</v>
      </c>
      <c r="D2698" t="s">
        <v>21</v>
      </c>
      <c r="E2698" t="s">
        <v>50</v>
      </c>
      <c r="F2698">
        <v>112.4</v>
      </c>
      <c r="G2698">
        <v>8</v>
      </c>
      <c r="H2698">
        <f>Table1[[#This Row],[total_orders]]*Table1[[#This Row],[avg_order_value]]</f>
        <v>899.2</v>
      </c>
      <c r="I2698">
        <v>308</v>
      </c>
      <c r="J2698">
        <v>0</v>
      </c>
      <c r="K2698" t="s">
        <v>29</v>
      </c>
      <c r="L2698">
        <v>53.6</v>
      </c>
      <c r="M2698" t="str">
        <f t="shared" si="169"/>
        <v>High</v>
      </c>
      <c r="N2698" s="1">
        <v>45330</v>
      </c>
      <c r="O2698" s="1" t="str">
        <f>IF(YEAR(Table1[[#This Row],[customer_since]])&gt;=2023, "New",IF(YEAR(Table1[[#This Row],[customer_since]])&gt;=2021, "Medium", "Long term"))</f>
        <v>New</v>
      </c>
      <c r="P2698">
        <v>62</v>
      </c>
      <c r="Q2698" t="str">
        <f t="shared" si="170"/>
        <v>Medium</v>
      </c>
      <c r="R2698">
        <v>0.65</v>
      </c>
      <c r="S2698" t="str">
        <f t="shared" si="171"/>
        <v>High</v>
      </c>
    </row>
    <row r="2699" spans="1:19" x14ac:dyDescent="0.35">
      <c r="A2699" t="s">
        <v>2782</v>
      </c>
      <c r="B2699">
        <v>51</v>
      </c>
      <c r="C2699" t="str">
        <f t="shared" si="168"/>
        <v>46-55</v>
      </c>
      <c r="D2699" t="s">
        <v>21</v>
      </c>
      <c r="E2699" t="s">
        <v>15</v>
      </c>
      <c r="F2699">
        <v>77.34</v>
      </c>
      <c r="G2699">
        <v>8</v>
      </c>
      <c r="H2699">
        <f>Table1[[#This Row],[total_orders]]*Table1[[#This Row],[avg_order_value]]</f>
        <v>618.72</v>
      </c>
      <c r="I2699">
        <v>248</v>
      </c>
      <c r="J2699">
        <v>1</v>
      </c>
      <c r="K2699" t="s">
        <v>29</v>
      </c>
      <c r="L2699">
        <v>12.5</v>
      </c>
      <c r="M2699" t="str">
        <f t="shared" si="169"/>
        <v>Low</v>
      </c>
      <c r="N2699" s="1">
        <v>44973</v>
      </c>
      <c r="O2699" s="1" t="str">
        <f>IF(YEAR(Table1[[#This Row],[customer_since]])&gt;=2023, "New",IF(YEAR(Table1[[#This Row],[customer_since]])&gt;=2021, "Medium", "Long term"))</f>
        <v>New</v>
      </c>
      <c r="P2699">
        <v>96</v>
      </c>
      <c r="Q2699" t="str">
        <f t="shared" si="170"/>
        <v>High</v>
      </c>
      <c r="R2699">
        <v>0.16</v>
      </c>
      <c r="S2699" t="str">
        <f t="shared" si="171"/>
        <v>Low</v>
      </c>
    </row>
    <row r="2700" spans="1:19" x14ac:dyDescent="0.35">
      <c r="A2700" t="s">
        <v>2316</v>
      </c>
      <c r="B2700">
        <v>20</v>
      </c>
      <c r="C2700" t="str">
        <f t="shared" si="168"/>
        <v>18-25</v>
      </c>
      <c r="D2700" t="s">
        <v>21</v>
      </c>
      <c r="E2700" t="s">
        <v>18</v>
      </c>
      <c r="F2700">
        <v>47.74</v>
      </c>
      <c r="G2700">
        <v>15</v>
      </c>
      <c r="H2700">
        <f>Table1[[#This Row],[total_orders]]*Table1[[#This Row],[avg_order_value]]</f>
        <v>716.1</v>
      </c>
      <c r="I2700">
        <v>244</v>
      </c>
      <c r="J2700">
        <v>0</v>
      </c>
      <c r="K2700" t="s">
        <v>23</v>
      </c>
      <c r="L2700">
        <v>93.5</v>
      </c>
      <c r="M2700" t="str">
        <f t="shared" si="169"/>
        <v>High</v>
      </c>
      <c r="N2700" s="1">
        <v>45132</v>
      </c>
      <c r="O2700" s="1" t="str">
        <f>IF(YEAR(Table1[[#This Row],[customer_since]])&gt;=2023, "New",IF(YEAR(Table1[[#This Row],[customer_since]])&gt;=2021, "Medium", "Long term"))</f>
        <v>New</v>
      </c>
      <c r="P2700">
        <v>9</v>
      </c>
      <c r="Q2700" t="str">
        <f t="shared" si="170"/>
        <v>Low</v>
      </c>
      <c r="R2700">
        <v>7.0000000000000007E-2</v>
      </c>
      <c r="S2700" t="str">
        <f t="shared" si="171"/>
        <v>Low</v>
      </c>
    </row>
    <row r="2701" spans="1:19" x14ac:dyDescent="0.35">
      <c r="A2701" t="s">
        <v>650</v>
      </c>
      <c r="B2701">
        <v>34</v>
      </c>
      <c r="C2701" t="str">
        <f t="shared" si="168"/>
        <v>26-35</v>
      </c>
      <c r="D2701" t="s">
        <v>14</v>
      </c>
      <c r="E2701" t="s">
        <v>26</v>
      </c>
      <c r="F2701">
        <v>221.94</v>
      </c>
      <c r="G2701">
        <v>13</v>
      </c>
      <c r="H2701">
        <f>Table1[[#This Row],[total_orders]]*Table1[[#This Row],[avg_order_value]]</f>
        <v>2885.22</v>
      </c>
      <c r="I2701">
        <v>51</v>
      </c>
      <c r="J2701">
        <v>0</v>
      </c>
      <c r="K2701" t="s">
        <v>40</v>
      </c>
      <c r="L2701">
        <v>51.9</v>
      </c>
      <c r="M2701" t="str">
        <f t="shared" si="169"/>
        <v>High</v>
      </c>
      <c r="N2701" s="1">
        <v>45500</v>
      </c>
      <c r="O2701" s="1" t="str">
        <f>IF(YEAR(Table1[[#This Row],[customer_since]])&gt;=2023, "New",IF(YEAR(Table1[[#This Row],[customer_since]])&gt;=2021, "Medium", "Long term"))</f>
        <v>New</v>
      </c>
      <c r="P2701">
        <v>9</v>
      </c>
      <c r="Q2701" t="str">
        <f t="shared" si="170"/>
        <v>Low</v>
      </c>
      <c r="R2701">
        <v>0.34</v>
      </c>
      <c r="S2701" t="str">
        <f t="shared" si="171"/>
        <v>Medium</v>
      </c>
    </row>
    <row r="2702" spans="1:19" x14ac:dyDescent="0.35">
      <c r="A2702" t="s">
        <v>102</v>
      </c>
      <c r="B2702">
        <v>72</v>
      </c>
      <c r="C2702" t="str">
        <f t="shared" si="168"/>
        <v>66-69</v>
      </c>
      <c r="D2702" t="s">
        <v>25</v>
      </c>
      <c r="E2702" t="s">
        <v>22</v>
      </c>
      <c r="F2702">
        <v>111.68</v>
      </c>
      <c r="G2702">
        <v>13</v>
      </c>
      <c r="H2702">
        <f>Table1[[#This Row],[total_orders]]*Table1[[#This Row],[avg_order_value]]</f>
        <v>1451.8400000000001</v>
      </c>
      <c r="I2702">
        <v>360</v>
      </c>
      <c r="J2702">
        <v>0</v>
      </c>
      <c r="K2702" t="s">
        <v>19</v>
      </c>
      <c r="L2702">
        <v>20.399999999999999</v>
      </c>
      <c r="M2702" t="str">
        <f t="shared" si="169"/>
        <v>Medium</v>
      </c>
      <c r="N2702" s="1">
        <v>44103</v>
      </c>
      <c r="O2702" s="1" t="str">
        <f>IF(YEAR(Table1[[#This Row],[customer_since]])&gt;=2023, "New",IF(YEAR(Table1[[#This Row],[customer_since]])&gt;=2021, "Medium", "Long term"))</f>
        <v>Long term</v>
      </c>
      <c r="P2702">
        <v>43</v>
      </c>
      <c r="Q2702" t="str">
        <f t="shared" si="170"/>
        <v>Medium</v>
      </c>
      <c r="R2702">
        <v>7.0000000000000007E-2</v>
      </c>
      <c r="S2702" t="str">
        <f t="shared" si="171"/>
        <v>Low</v>
      </c>
    </row>
    <row r="2703" spans="1:19" x14ac:dyDescent="0.35">
      <c r="A2703" t="s">
        <v>371</v>
      </c>
      <c r="B2703">
        <v>30</v>
      </c>
      <c r="C2703" t="str">
        <f t="shared" si="168"/>
        <v>26-35</v>
      </c>
      <c r="D2703" t="s">
        <v>21</v>
      </c>
      <c r="E2703" t="s">
        <v>50</v>
      </c>
      <c r="F2703">
        <v>99.94</v>
      </c>
      <c r="G2703">
        <v>10</v>
      </c>
      <c r="H2703">
        <f>Table1[[#This Row],[total_orders]]*Table1[[#This Row],[avg_order_value]]</f>
        <v>999.4</v>
      </c>
      <c r="I2703">
        <v>352</v>
      </c>
      <c r="J2703">
        <v>0</v>
      </c>
      <c r="K2703" t="s">
        <v>16</v>
      </c>
      <c r="L2703">
        <v>34.1</v>
      </c>
      <c r="M2703" t="str">
        <f t="shared" si="169"/>
        <v>Medium</v>
      </c>
      <c r="N2703" s="1">
        <v>44344</v>
      </c>
      <c r="O2703" s="1" t="str">
        <f>IF(YEAR(Table1[[#This Row],[customer_since]])&gt;=2023, "New",IF(YEAR(Table1[[#This Row],[customer_since]])&gt;=2021, "Medium", "Long term"))</f>
        <v>Medium</v>
      </c>
      <c r="P2703">
        <v>18</v>
      </c>
      <c r="Q2703" t="str">
        <f t="shared" si="170"/>
        <v>Low</v>
      </c>
      <c r="R2703">
        <v>0.14000000000000001</v>
      </c>
      <c r="S2703" t="str">
        <f t="shared" si="171"/>
        <v>Low</v>
      </c>
    </row>
    <row r="2704" spans="1:19" x14ac:dyDescent="0.35">
      <c r="A2704" t="s">
        <v>371</v>
      </c>
      <c r="B2704">
        <v>75</v>
      </c>
      <c r="C2704" t="str">
        <f t="shared" si="168"/>
        <v>66-69</v>
      </c>
      <c r="D2704" t="s">
        <v>14</v>
      </c>
      <c r="E2704" t="s">
        <v>37</v>
      </c>
      <c r="F2704">
        <v>95.61</v>
      </c>
      <c r="G2704">
        <v>13</v>
      </c>
      <c r="H2704">
        <f>Table1[[#This Row],[total_orders]]*Table1[[#This Row],[avg_order_value]]</f>
        <v>1242.93</v>
      </c>
      <c r="I2704">
        <v>144</v>
      </c>
      <c r="J2704">
        <v>0</v>
      </c>
      <c r="K2704" t="s">
        <v>23</v>
      </c>
      <c r="L2704">
        <v>91</v>
      </c>
      <c r="M2704" t="str">
        <f t="shared" si="169"/>
        <v>High</v>
      </c>
      <c r="N2704" s="1">
        <v>45656</v>
      </c>
      <c r="O2704" s="1" t="str">
        <f>IF(YEAR(Table1[[#This Row],[customer_since]])&gt;=2023, "New",IF(YEAR(Table1[[#This Row],[customer_since]])&gt;=2021, "Medium", "Long term"))</f>
        <v>New</v>
      </c>
      <c r="P2704">
        <v>76</v>
      </c>
      <c r="Q2704" t="str">
        <f t="shared" si="170"/>
        <v>High</v>
      </c>
      <c r="R2704">
        <v>0.22</v>
      </c>
      <c r="S2704" t="str">
        <f t="shared" si="171"/>
        <v>Medium</v>
      </c>
    </row>
    <row r="2705" spans="1:19" x14ac:dyDescent="0.35">
      <c r="A2705" t="s">
        <v>979</v>
      </c>
      <c r="B2705">
        <v>69</v>
      </c>
      <c r="C2705" t="str">
        <f t="shared" si="168"/>
        <v>66-69</v>
      </c>
      <c r="D2705" t="s">
        <v>14</v>
      </c>
      <c r="E2705" t="s">
        <v>22</v>
      </c>
      <c r="F2705">
        <v>124.26</v>
      </c>
      <c r="G2705">
        <v>9</v>
      </c>
      <c r="H2705">
        <f>Table1[[#This Row],[total_orders]]*Table1[[#This Row],[avg_order_value]]</f>
        <v>1118.3400000000001</v>
      </c>
      <c r="I2705">
        <v>59</v>
      </c>
      <c r="J2705">
        <v>0</v>
      </c>
      <c r="K2705" t="s">
        <v>29</v>
      </c>
      <c r="L2705">
        <v>76.8</v>
      </c>
      <c r="M2705" t="str">
        <f t="shared" si="169"/>
        <v>High</v>
      </c>
      <c r="N2705" s="1">
        <v>44813</v>
      </c>
      <c r="O2705" s="1" t="str">
        <f>IF(YEAR(Table1[[#This Row],[customer_since]])&gt;=2023, "New",IF(YEAR(Table1[[#This Row],[customer_since]])&gt;=2021, "Medium", "Long term"))</f>
        <v>Medium</v>
      </c>
      <c r="P2705">
        <v>90</v>
      </c>
      <c r="Q2705" t="str">
        <f t="shared" si="170"/>
        <v>High</v>
      </c>
      <c r="R2705">
        <v>0.26</v>
      </c>
      <c r="S2705" t="str">
        <f t="shared" si="171"/>
        <v>Medium</v>
      </c>
    </row>
    <row r="2706" spans="1:19" x14ac:dyDescent="0.35">
      <c r="A2706" t="s">
        <v>979</v>
      </c>
      <c r="B2706">
        <v>61</v>
      </c>
      <c r="C2706" t="str">
        <f t="shared" si="168"/>
        <v>55-65</v>
      </c>
      <c r="D2706" t="s">
        <v>14</v>
      </c>
      <c r="E2706" t="s">
        <v>26</v>
      </c>
      <c r="F2706">
        <v>109.85</v>
      </c>
      <c r="G2706">
        <v>13</v>
      </c>
      <c r="H2706">
        <f>Table1[[#This Row],[total_orders]]*Table1[[#This Row],[avg_order_value]]</f>
        <v>1428.05</v>
      </c>
      <c r="I2706">
        <v>215</v>
      </c>
      <c r="J2706">
        <v>0</v>
      </c>
      <c r="K2706" t="s">
        <v>16</v>
      </c>
      <c r="L2706">
        <v>55.4</v>
      </c>
      <c r="M2706" t="str">
        <f t="shared" si="169"/>
        <v>High</v>
      </c>
      <c r="N2706" s="1">
        <v>44311</v>
      </c>
      <c r="O2706" s="1" t="str">
        <f>IF(YEAR(Table1[[#This Row],[customer_since]])&gt;=2023, "New",IF(YEAR(Table1[[#This Row],[customer_since]])&gt;=2021, "Medium", "Long term"))</f>
        <v>Medium</v>
      </c>
      <c r="P2706">
        <v>33</v>
      </c>
      <c r="Q2706" t="str">
        <f t="shared" si="170"/>
        <v>Low</v>
      </c>
      <c r="R2706">
        <v>0.27</v>
      </c>
      <c r="S2706" t="str">
        <f t="shared" si="171"/>
        <v>Medium</v>
      </c>
    </row>
    <row r="2707" spans="1:19" x14ac:dyDescent="0.35">
      <c r="A2707" t="s">
        <v>979</v>
      </c>
      <c r="B2707">
        <v>48</v>
      </c>
      <c r="C2707" t="str">
        <f t="shared" si="168"/>
        <v>46-55</v>
      </c>
      <c r="D2707" t="s">
        <v>14</v>
      </c>
      <c r="E2707" t="s">
        <v>37</v>
      </c>
      <c r="F2707">
        <v>125.63</v>
      </c>
      <c r="G2707">
        <v>6</v>
      </c>
      <c r="H2707">
        <f>Table1[[#This Row],[total_orders]]*Table1[[#This Row],[avg_order_value]]</f>
        <v>753.78</v>
      </c>
      <c r="I2707">
        <v>37</v>
      </c>
      <c r="J2707">
        <v>0</v>
      </c>
      <c r="K2707" t="s">
        <v>40</v>
      </c>
      <c r="L2707">
        <v>99.9</v>
      </c>
      <c r="M2707" t="str">
        <f t="shared" si="169"/>
        <v>High</v>
      </c>
      <c r="N2707" s="1">
        <v>45416</v>
      </c>
      <c r="O2707" s="1" t="str">
        <f>IF(YEAR(Table1[[#This Row],[customer_since]])&gt;=2023, "New",IF(YEAR(Table1[[#This Row],[customer_since]])&gt;=2021, "Medium", "Long term"))</f>
        <v>New</v>
      </c>
      <c r="P2707">
        <v>49</v>
      </c>
      <c r="Q2707" t="str">
        <f t="shared" si="170"/>
        <v>Medium</v>
      </c>
      <c r="R2707">
        <v>0.21</v>
      </c>
      <c r="S2707" t="str">
        <f t="shared" si="171"/>
        <v>Medium</v>
      </c>
    </row>
    <row r="2708" spans="1:19" x14ac:dyDescent="0.35">
      <c r="A2708" t="s">
        <v>1845</v>
      </c>
      <c r="B2708">
        <v>25</v>
      </c>
      <c r="C2708" t="str">
        <f t="shared" si="168"/>
        <v>18-25</v>
      </c>
      <c r="D2708" t="s">
        <v>25</v>
      </c>
      <c r="E2708" t="s">
        <v>52</v>
      </c>
      <c r="F2708">
        <v>148.56</v>
      </c>
      <c r="G2708">
        <v>11</v>
      </c>
      <c r="H2708">
        <f>Table1[[#This Row],[total_orders]]*Table1[[#This Row],[avg_order_value]]</f>
        <v>1634.16</v>
      </c>
      <c r="I2708">
        <v>121</v>
      </c>
      <c r="J2708">
        <v>0</v>
      </c>
      <c r="K2708" t="s">
        <v>29</v>
      </c>
      <c r="L2708">
        <v>68.3</v>
      </c>
      <c r="M2708" t="str">
        <f t="shared" si="169"/>
        <v>High</v>
      </c>
      <c r="N2708" s="1">
        <v>44976</v>
      </c>
      <c r="O2708" s="1" t="str">
        <f>IF(YEAR(Table1[[#This Row],[customer_since]])&gt;=2023, "New",IF(YEAR(Table1[[#This Row],[customer_since]])&gt;=2021, "Medium", "Long term"))</f>
        <v>New</v>
      </c>
      <c r="P2708">
        <v>64</v>
      </c>
      <c r="Q2708" t="str">
        <f t="shared" si="170"/>
        <v>Medium</v>
      </c>
      <c r="R2708">
        <v>0.06</v>
      </c>
      <c r="S2708" t="str">
        <f t="shared" si="171"/>
        <v>Low</v>
      </c>
    </row>
    <row r="2709" spans="1:19" x14ac:dyDescent="0.35">
      <c r="A2709" t="s">
        <v>1845</v>
      </c>
      <c r="B2709">
        <v>25</v>
      </c>
      <c r="C2709" t="str">
        <f t="shared" si="168"/>
        <v>18-25</v>
      </c>
      <c r="D2709" t="s">
        <v>14</v>
      </c>
      <c r="E2709" t="s">
        <v>18</v>
      </c>
      <c r="F2709">
        <v>139.16999999999999</v>
      </c>
      <c r="G2709">
        <v>9</v>
      </c>
      <c r="H2709">
        <f>Table1[[#This Row],[total_orders]]*Table1[[#This Row],[avg_order_value]]</f>
        <v>1252.53</v>
      </c>
      <c r="I2709">
        <v>193</v>
      </c>
      <c r="J2709">
        <v>0</v>
      </c>
      <c r="K2709" t="s">
        <v>19</v>
      </c>
      <c r="L2709">
        <v>63.6</v>
      </c>
      <c r="M2709" t="str">
        <f t="shared" si="169"/>
        <v>High</v>
      </c>
      <c r="N2709" s="1">
        <v>45448</v>
      </c>
      <c r="O2709" s="1" t="str">
        <f>IF(YEAR(Table1[[#This Row],[customer_since]])&gt;=2023, "New",IF(YEAR(Table1[[#This Row],[customer_since]])&gt;=2021, "Medium", "Long term"))</f>
        <v>New</v>
      </c>
      <c r="P2709">
        <v>75</v>
      </c>
      <c r="Q2709" t="str">
        <f t="shared" si="170"/>
        <v>High</v>
      </c>
      <c r="R2709">
        <v>0.81</v>
      </c>
      <c r="S2709" t="str">
        <f t="shared" si="171"/>
        <v>High</v>
      </c>
    </row>
    <row r="2710" spans="1:19" x14ac:dyDescent="0.35">
      <c r="A2710" t="s">
        <v>1845</v>
      </c>
      <c r="B2710">
        <v>58</v>
      </c>
      <c r="C2710" t="str">
        <f t="shared" si="168"/>
        <v>55-65</v>
      </c>
      <c r="D2710" t="s">
        <v>25</v>
      </c>
      <c r="E2710" t="s">
        <v>28</v>
      </c>
      <c r="F2710">
        <v>69.36</v>
      </c>
      <c r="G2710">
        <v>13</v>
      </c>
      <c r="H2710">
        <f>Table1[[#This Row],[total_orders]]*Table1[[#This Row],[avg_order_value]]</f>
        <v>901.68</v>
      </c>
      <c r="I2710">
        <v>324</v>
      </c>
      <c r="J2710">
        <v>0</v>
      </c>
      <c r="K2710" t="s">
        <v>23</v>
      </c>
      <c r="L2710">
        <v>73.900000000000006</v>
      </c>
      <c r="M2710" t="str">
        <f t="shared" si="169"/>
        <v>High</v>
      </c>
      <c r="N2710" s="1">
        <v>44090</v>
      </c>
      <c r="O2710" s="1" t="str">
        <f>IF(YEAR(Table1[[#This Row],[customer_since]])&gt;=2023, "New",IF(YEAR(Table1[[#This Row],[customer_since]])&gt;=2021, "Medium", "Long term"))</f>
        <v>Long term</v>
      </c>
      <c r="P2710">
        <v>54</v>
      </c>
      <c r="Q2710" t="str">
        <f t="shared" si="170"/>
        <v>Medium</v>
      </c>
      <c r="R2710">
        <v>0.33</v>
      </c>
      <c r="S2710" t="str">
        <f t="shared" si="171"/>
        <v>Medium</v>
      </c>
    </row>
    <row r="2711" spans="1:19" x14ac:dyDescent="0.35">
      <c r="A2711" t="s">
        <v>1845</v>
      </c>
      <c r="B2711">
        <v>79</v>
      </c>
      <c r="C2711" t="str">
        <f t="shared" si="168"/>
        <v>66-69</v>
      </c>
      <c r="D2711" t="s">
        <v>21</v>
      </c>
      <c r="E2711" t="s">
        <v>22</v>
      </c>
      <c r="F2711">
        <v>37.14</v>
      </c>
      <c r="G2711">
        <v>14</v>
      </c>
      <c r="H2711">
        <f>Table1[[#This Row],[total_orders]]*Table1[[#This Row],[avg_order_value]]</f>
        <v>519.96</v>
      </c>
      <c r="I2711">
        <v>180</v>
      </c>
      <c r="J2711">
        <v>0</v>
      </c>
      <c r="K2711" t="s">
        <v>23</v>
      </c>
      <c r="L2711">
        <v>76.7</v>
      </c>
      <c r="M2711" t="str">
        <f t="shared" si="169"/>
        <v>High</v>
      </c>
      <c r="N2711" s="1">
        <v>45745</v>
      </c>
      <c r="O2711" s="1" t="str">
        <f>IF(YEAR(Table1[[#This Row],[customer_since]])&gt;=2023, "New",IF(YEAR(Table1[[#This Row],[customer_since]])&gt;=2021, "Medium", "Long term"))</f>
        <v>New</v>
      </c>
      <c r="P2711">
        <v>36</v>
      </c>
      <c r="Q2711" t="str">
        <f t="shared" si="170"/>
        <v>Medium</v>
      </c>
      <c r="R2711">
        <v>0.14000000000000001</v>
      </c>
      <c r="S2711" t="str">
        <f t="shared" si="171"/>
        <v>Low</v>
      </c>
    </row>
    <row r="2712" spans="1:19" x14ac:dyDescent="0.35">
      <c r="A2712" t="s">
        <v>1210</v>
      </c>
      <c r="B2712">
        <v>59</v>
      </c>
      <c r="C2712" t="str">
        <f t="shared" si="168"/>
        <v>55-65</v>
      </c>
      <c r="D2712" t="s">
        <v>21</v>
      </c>
      <c r="E2712" t="s">
        <v>52</v>
      </c>
      <c r="F2712">
        <v>122.62</v>
      </c>
      <c r="G2712">
        <v>9</v>
      </c>
      <c r="H2712">
        <f>Table1[[#This Row],[total_orders]]*Table1[[#This Row],[avg_order_value]]</f>
        <v>1103.58</v>
      </c>
      <c r="I2712">
        <v>345</v>
      </c>
      <c r="J2712">
        <v>0</v>
      </c>
      <c r="K2712" t="s">
        <v>19</v>
      </c>
      <c r="L2712">
        <v>38.700000000000003</v>
      </c>
      <c r="M2712" t="str">
        <f t="shared" si="169"/>
        <v>Medium</v>
      </c>
      <c r="N2712" s="1">
        <v>44813</v>
      </c>
      <c r="O2712" s="1" t="str">
        <f>IF(YEAR(Table1[[#This Row],[customer_since]])&gt;=2023, "New",IF(YEAR(Table1[[#This Row],[customer_since]])&gt;=2021, "Medium", "Long term"))</f>
        <v>Medium</v>
      </c>
      <c r="P2712">
        <v>76</v>
      </c>
      <c r="Q2712" t="str">
        <f t="shared" si="170"/>
        <v>High</v>
      </c>
      <c r="R2712">
        <v>0.18</v>
      </c>
      <c r="S2712" t="str">
        <f t="shared" si="171"/>
        <v>Low</v>
      </c>
    </row>
    <row r="2713" spans="1:19" x14ac:dyDescent="0.35">
      <c r="A2713" t="s">
        <v>1210</v>
      </c>
      <c r="B2713">
        <v>24</v>
      </c>
      <c r="C2713" t="str">
        <f t="shared" si="168"/>
        <v>18-25</v>
      </c>
      <c r="D2713" t="s">
        <v>21</v>
      </c>
      <c r="E2713" t="s">
        <v>18</v>
      </c>
      <c r="F2713">
        <v>192.08</v>
      </c>
      <c r="G2713">
        <v>13</v>
      </c>
      <c r="H2713">
        <f>Table1[[#This Row],[total_orders]]*Table1[[#This Row],[avg_order_value]]</f>
        <v>2497.04</v>
      </c>
      <c r="I2713">
        <v>343</v>
      </c>
      <c r="J2713">
        <v>0</v>
      </c>
      <c r="K2713" t="s">
        <v>40</v>
      </c>
      <c r="L2713">
        <v>33.6</v>
      </c>
      <c r="M2713" t="str">
        <f t="shared" si="169"/>
        <v>Medium</v>
      </c>
      <c r="N2713" s="1">
        <v>45755</v>
      </c>
      <c r="O2713" s="1" t="str">
        <f>IF(YEAR(Table1[[#This Row],[customer_since]])&gt;=2023, "New",IF(YEAR(Table1[[#This Row],[customer_since]])&gt;=2021, "Medium", "Long term"))</f>
        <v>New</v>
      </c>
      <c r="P2713">
        <v>33</v>
      </c>
      <c r="Q2713" t="str">
        <f t="shared" si="170"/>
        <v>Low</v>
      </c>
      <c r="R2713">
        <v>0.41</v>
      </c>
      <c r="S2713" t="str">
        <f t="shared" si="171"/>
        <v>Medium</v>
      </c>
    </row>
    <row r="2714" spans="1:19" x14ac:dyDescent="0.35">
      <c r="A2714" t="s">
        <v>1572</v>
      </c>
      <c r="B2714">
        <v>27</v>
      </c>
      <c r="C2714" t="str">
        <f t="shared" si="168"/>
        <v>26-35</v>
      </c>
      <c r="D2714" t="s">
        <v>14</v>
      </c>
      <c r="E2714" t="s">
        <v>37</v>
      </c>
      <c r="F2714">
        <v>55.24</v>
      </c>
      <c r="G2714">
        <v>14</v>
      </c>
      <c r="H2714">
        <f>Table1[[#This Row],[total_orders]]*Table1[[#This Row],[avg_order_value]]</f>
        <v>773.36</v>
      </c>
      <c r="I2714">
        <v>253</v>
      </c>
      <c r="J2714">
        <v>0</v>
      </c>
      <c r="K2714" t="s">
        <v>23</v>
      </c>
      <c r="L2714">
        <v>82.9</v>
      </c>
      <c r="M2714" t="str">
        <f t="shared" si="169"/>
        <v>High</v>
      </c>
      <c r="N2714" s="1">
        <v>44365</v>
      </c>
      <c r="O2714" s="1" t="str">
        <f>IF(YEAR(Table1[[#This Row],[customer_since]])&gt;=2023, "New",IF(YEAR(Table1[[#This Row],[customer_since]])&gt;=2021, "Medium", "Long term"))</f>
        <v>Medium</v>
      </c>
      <c r="P2714">
        <v>14</v>
      </c>
      <c r="Q2714" t="str">
        <f t="shared" si="170"/>
        <v>Low</v>
      </c>
      <c r="R2714">
        <v>0.14000000000000001</v>
      </c>
      <c r="S2714" t="str">
        <f t="shared" si="171"/>
        <v>Low</v>
      </c>
    </row>
    <row r="2715" spans="1:19" x14ac:dyDescent="0.35">
      <c r="A2715" t="s">
        <v>3526</v>
      </c>
      <c r="B2715">
        <v>79</v>
      </c>
      <c r="C2715" t="str">
        <f t="shared" si="168"/>
        <v>66-69</v>
      </c>
      <c r="D2715" t="s">
        <v>21</v>
      </c>
      <c r="E2715" t="s">
        <v>50</v>
      </c>
      <c r="F2715">
        <v>106.97</v>
      </c>
      <c r="G2715">
        <v>13</v>
      </c>
      <c r="H2715">
        <f>Table1[[#This Row],[total_orders]]*Table1[[#This Row],[avg_order_value]]</f>
        <v>1390.61</v>
      </c>
      <c r="I2715">
        <v>162</v>
      </c>
      <c r="J2715">
        <v>0</v>
      </c>
      <c r="K2715" t="s">
        <v>19</v>
      </c>
      <c r="L2715">
        <v>0</v>
      </c>
      <c r="M2715" t="str">
        <f t="shared" si="169"/>
        <v>Low</v>
      </c>
      <c r="N2715" s="1">
        <v>45074</v>
      </c>
      <c r="O2715" s="1" t="str">
        <f>IF(YEAR(Table1[[#This Row],[customer_since]])&gt;=2023, "New",IF(YEAR(Table1[[#This Row],[customer_since]])&gt;=2021, "Medium", "Long term"))</f>
        <v>New</v>
      </c>
      <c r="P2715">
        <v>68</v>
      </c>
      <c r="Q2715" t="str">
        <f t="shared" si="170"/>
        <v>High</v>
      </c>
      <c r="R2715">
        <v>0.28999999999999998</v>
      </c>
      <c r="S2715" t="str">
        <f t="shared" si="171"/>
        <v>Medium</v>
      </c>
    </row>
    <row r="2716" spans="1:19" x14ac:dyDescent="0.35">
      <c r="A2716" t="s">
        <v>3018</v>
      </c>
      <c r="B2716">
        <v>66</v>
      </c>
      <c r="C2716" t="str">
        <f t="shared" si="168"/>
        <v>66-69</v>
      </c>
      <c r="D2716" t="s">
        <v>21</v>
      </c>
      <c r="E2716" t="s">
        <v>26</v>
      </c>
      <c r="F2716">
        <v>43.17</v>
      </c>
      <c r="G2716">
        <v>5</v>
      </c>
      <c r="H2716">
        <f>Table1[[#This Row],[total_orders]]*Table1[[#This Row],[avg_order_value]]</f>
        <v>215.85000000000002</v>
      </c>
      <c r="I2716">
        <v>358</v>
      </c>
      <c r="J2716">
        <v>0</v>
      </c>
      <c r="K2716" t="s">
        <v>23</v>
      </c>
      <c r="L2716">
        <v>39.9</v>
      </c>
      <c r="M2716" t="str">
        <f t="shared" si="169"/>
        <v>Medium</v>
      </c>
      <c r="N2716" s="1">
        <v>45107</v>
      </c>
      <c r="O2716" s="1" t="str">
        <f>IF(YEAR(Table1[[#This Row],[customer_since]])&gt;=2023, "New",IF(YEAR(Table1[[#This Row],[customer_since]])&gt;=2021, "Medium", "Long term"))</f>
        <v>New</v>
      </c>
      <c r="P2716">
        <v>95</v>
      </c>
      <c r="Q2716" t="str">
        <f t="shared" si="170"/>
        <v>High</v>
      </c>
      <c r="R2716">
        <v>0.2</v>
      </c>
      <c r="S2716" t="str">
        <f t="shared" si="171"/>
        <v>Low</v>
      </c>
    </row>
    <row r="2717" spans="1:19" x14ac:dyDescent="0.35">
      <c r="A2717" t="s">
        <v>101</v>
      </c>
      <c r="B2717">
        <v>52</v>
      </c>
      <c r="C2717" t="str">
        <f t="shared" si="168"/>
        <v>46-55</v>
      </c>
      <c r="D2717" t="s">
        <v>25</v>
      </c>
      <c r="E2717" t="s">
        <v>44</v>
      </c>
      <c r="F2717">
        <v>84.6</v>
      </c>
      <c r="G2717">
        <v>17</v>
      </c>
      <c r="H2717">
        <f>Table1[[#This Row],[total_orders]]*Table1[[#This Row],[avg_order_value]]</f>
        <v>1438.1999999999998</v>
      </c>
      <c r="I2717">
        <v>26</v>
      </c>
      <c r="J2717">
        <v>0</v>
      </c>
      <c r="K2717" t="s">
        <v>29</v>
      </c>
      <c r="L2717">
        <v>80.8</v>
      </c>
      <c r="M2717" t="str">
        <f t="shared" si="169"/>
        <v>High</v>
      </c>
      <c r="N2717" s="1">
        <v>45206</v>
      </c>
      <c r="O2717" s="1" t="str">
        <f>IF(YEAR(Table1[[#This Row],[customer_since]])&gt;=2023, "New",IF(YEAR(Table1[[#This Row],[customer_since]])&gt;=2021, "Medium", "Long term"))</f>
        <v>New</v>
      </c>
      <c r="P2717">
        <v>20</v>
      </c>
      <c r="Q2717" t="str">
        <f t="shared" si="170"/>
        <v>Low</v>
      </c>
      <c r="R2717">
        <v>0.25</v>
      </c>
      <c r="S2717" t="str">
        <f t="shared" si="171"/>
        <v>Medium</v>
      </c>
    </row>
    <row r="2718" spans="1:19" x14ac:dyDescent="0.35">
      <c r="A2718" t="s">
        <v>101</v>
      </c>
      <c r="B2718">
        <v>44</v>
      </c>
      <c r="C2718" t="str">
        <f t="shared" si="168"/>
        <v>36-45</v>
      </c>
      <c r="D2718" t="s">
        <v>25</v>
      </c>
      <c r="E2718" t="s">
        <v>35</v>
      </c>
      <c r="F2718">
        <v>189.93</v>
      </c>
      <c r="G2718">
        <v>9</v>
      </c>
      <c r="H2718">
        <f>Table1[[#This Row],[total_orders]]*Table1[[#This Row],[avg_order_value]]</f>
        <v>1709.3700000000001</v>
      </c>
      <c r="I2718">
        <v>292</v>
      </c>
      <c r="J2718">
        <v>0</v>
      </c>
      <c r="K2718" t="s">
        <v>19</v>
      </c>
      <c r="L2718">
        <v>13.6</v>
      </c>
      <c r="M2718" t="str">
        <f t="shared" si="169"/>
        <v>Low</v>
      </c>
      <c r="N2718" s="1">
        <v>44343</v>
      </c>
      <c r="O2718" s="1" t="str">
        <f>IF(YEAR(Table1[[#This Row],[customer_since]])&gt;=2023, "New",IF(YEAR(Table1[[#This Row],[customer_since]])&gt;=2021, "Medium", "Long term"))</f>
        <v>Medium</v>
      </c>
      <c r="P2718">
        <v>76</v>
      </c>
      <c r="Q2718" t="str">
        <f t="shared" si="170"/>
        <v>High</v>
      </c>
      <c r="R2718">
        <v>0.23</v>
      </c>
      <c r="S2718" t="str">
        <f t="shared" si="171"/>
        <v>Medium</v>
      </c>
    </row>
    <row r="2719" spans="1:19" x14ac:dyDescent="0.35">
      <c r="A2719" t="s">
        <v>2472</v>
      </c>
      <c r="B2719">
        <v>52</v>
      </c>
      <c r="C2719" t="str">
        <f t="shared" si="168"/>
        <v>46-55</v>
      </c>
      <c r="D2719" t="s">
        <v>14</v>
      </c>
      <c r="E2719" t="s">
        <v>15</v>
      </c>
      <c r="F2719">
        <v>335.92</v>
      </c>
      <c r="G2719">
        <v>8</v>
      </c>
      <c r="H2719">
        <f>Table1[[#This Row],[total_orders]]*Table1[[#This Row],[avg_order_value]]</f>
        <v>2687.36</v>
      </c>
      <c r="I2719">
        <v>264</v>
      </c>
      <c r="J2719">
        <v>0</v>
      </c>
      <c r="K2719" t="s">
        <v>19</v>
      </c>
      <c r="L2719">
        <v>0</v>
      </c>
      <c r="M2719" t="str">
        <f t="shared" si="169"/>
        <v>Low</v>
      </c>
      <c r="N2719" s="1">
        <v>44814</v>
      </c>
      <c r="O2719" s="1" t="str">
        <f>IF(YEAR(Table1[[#This Row],[customer_since]])&gt;=2023, "New",IF(YEAR(Table1[[#This Row],[customer_since]])&gt;=2021, "Medium", "Long term"))</f>
        <v>Medium</v>
      </c>
      <c r="P2719">
        <v>63</v>
      </c>
      <c r="Q2719" t="str">
        <f t="shared" si="170"/>
        <v>Medium</v>
      </c>
      <c r="R2719">
        <v>0.21</v>
      </c>
      <c r="S2719" t="str">
        <f t="shared" si="171"/>
        <v>Medium</v>
      </c>
    </row>
    <row r="2720" spans="1:19" x14ac:dyDescent="0.35">
      <c r="A2720" t="s">
        <v>3270</v>
      </c>
      <c r="B2720">
        <v>47</v>
      </c>
      <c r="C2720" t="str">
        <f t="shared" si="168"/>
        <v>46-55</v>
      </c>
      <c r="D2720" t="s">
        <v>21</v>
      </c>
      <c r="E2720" t="s">
        <v>22</v>
      </c>
      <c r="F2720">
        <v>37.520000000000003</v>
      </c>
      <c r="G2720">
        <v>7</v>
      </c>
      <c r="H2720">
        <f>Table1[[#This Row],[total_orders]]*Table1[[#This Row],[avg_order_value]]</f>
        <v>262.64000000000004</v>
      </c>
      <c r="I2720">
        <v>253</v>
      </c>
      <c r="J2720">
        <v>0</v>
      </c>
      <c r="K2720" t="s">
        <v>40</v>
      </c>
      <c r="L2720">
        <v>39.9</v>
      </c>
      <c r="M2720" t="str">
        <f t="shared" si="169"/>
        <v>Medium</v>
      </c>
      <c r="N2720" s="1">
        <v>45199</v>
      </c>
      <c r="O2720" s="1" t="str">
        <f>IF(YEAR(Table1[[#This Row],[customer_since]])&gt;=2023, "New",IF(YEAR(Table1[[#This Row],[customer_since]])&gt;=2021, "Medium", "Long term"))</f>
        <v>New</v>
      </c>
      <c r="P2720">
        <v>85</v>
      </c>
      <c r="Q2720" t="str">
        <f t="shared" si="170"/>
        <v>High</v>
      </c>
      <c r="R2720">
        <v>0.34</v>
      </c>
      <c r="S2720" t="str">
        <f t="shared" si="171"/>
        <v>Medium</v>
      </c>
    </row>
    <row r="2721" spans="1:19" x14ac:dyDescent="0.35">
      <c r="A2721" t="s">
        <v>673</v>
      </c>
      <c r="B2721">
        <v>35</v>
      </c>
      <c r="C2721" t="str">
        <f t="shared" si="168"/>
        <v>26-35</v>
      </c>
      <c r="D2721" t="s">
        <v>25</v>
      </c>
      <c r="E2721" t="s">
        <v>52</v>
      </c>
      <c r="F2721">
        <v>173.33</v>
      </c>
      <c r="G2721">
        <v>6</v>
      </c>
      <c r="H2721">
        <f>Table1[[#This Row],[total_orders]]*Table1[[#This Row],[avg_order_value]]</f>
        <v>1039.98</v>
      </c>
      <c r="I2721">
        <v>330</v>
      </c>
      <c r="J2721">
        <v>0</v>
      </c>
      <c r="K2721" t="s">
        <v>19</v>
      </c>
      <c r="L2721">
        <v>11.1</v>
      </c>
      <c r="M2721" t="str">
        <f t="shared" si="169"/>
        <v>Low</v>
      </c>
      <c r="N2721" s="1">
        <v>44459</v>
      </c>
      <c r="O2721" s="1" t="str">
        <f>IF(YEAR(Table1[[#This Row],[customer_since]])&gt;=2023, "New",IF(YEAR(Table1[[#This Row],[customer_since]])&gt;=2021, "Medium", "Long term"))</f>
        <v>Medium</v>
      </c>
      <c r="P2721">
        <v>24</v>
      </c>
      <c r="Q2721" t="str">
        <f t="shared" si="170"/>
        <v>Low</v>
      </c>
      <c r="R2721">
        <v>0.23</v>
      </c>
      <c r="S2721" t="str">
        <f t="shared" si="171"/>
        <v>Medium</v>
      </c>
    </row>
    <row r="2722" spans="1:19" x14ac:dyDescent="0.35">
      <c r="A2722" t="s">
        <v>290</v>
      </c>
      <c r="B2722">
        <v>70</v>
      </c>
      <c r="C2722" t="str">
        <f t="shared" si="168"/>
        <v>66-69</v>
      </c>
      <c r="D2722" t="s">
        <v>21</v>
      </c>
      <c r="E2722" t="s">
        <v>37</v>
      </c>
      <c r="F2722">
        <v>107.58</v>
      </c>
      <c r="G2722">
        <v>8</v>
      </c>
      <c r="H2722">
        <f>Table1[[#This Row],[total_orders]]*Table1[[#This Row],[avg_order_value]]</f>
        <v>860.64</v>
      </c>
      <c r="I2722">
        <v>85</v>
      </c>
      <c r="J2722">
        <v>0</v>
      </c>
      <c r="K2722" t="s">
        <v>23</v>
      </c>
      <c r="L2722">
        <v>93.7</v>
      </c>
      <c r="M2722" t="str">
        <f t="shared" si="169"/>
        <v>High</v>
      </c>
      <c r="N2722" s="1">
        <v>44034</v>
      </c>
      <c r="O2722" s="1" t="str">
        <f>IF(YEAR(Table1[[#This Row],[customer_since]])&gt;=2023, "New",IF(YEAR(Table1[[#This Row],[customer_since]])&gt;=2021, "Medium", "Long term"))</f>
        <v>Long term</v>
      </c>
      <c r="P2722">
        <v>91</v>
      </c>
      <c r="Q2722" t="str">
        <f t="shared" si="170"/>
        <v>High</v>
      </c>
      <c r="R2722">
        <v>0.25</v>
      </c>
      <c r="S2722" t="str">
        <f t="shared" si="171"/>
        <v>Medium</v>
      </c>
    </row>
    <row r="2723" spans="1:19" x14ac:dyDescent="0.35">
      <c r="A2723" t="s">
        <v>1666</v>
      </c>
      <c r="B2723">
        <v>37</v>
      </c>
      <c r="C2723" t="str">
        <f t="shared" si="168"/>
        <v>36-45</v>
      </c>
      <c r="D2723" t="s">
        <v>14</v>
      </c>
      <c r="E2723" t="s">
        <v>28</v>
      </c>
      <c r="F2723">
        <v>146.12</v>
      </c>
      <c r="G2723">
        <v>8</v>
      </c>
      <c r="H2723">
        <f>Table1[[#This Row],[total_orders]]*Table1[[#This Row],[avg_order_value]]</f>
        <v>1168.96</v>
      </c>
      <c r="I2723">
        <v>38</v>
      </c>
      <c r="J2723">
        <v>1</v>
      </c>
      <c r="K2723" t="s">
        <v>23</v>
      </c>
      <c r="L2723">
        <v>93.1</v>
      </c>
      <c r="M2723" t="str">
        <f t="shared" si="169"/>
        <v>High</v>
      </c>
      <c r="N2723" s="1">
        <v>44013</v>
      </c>
      <c r="O2723" s="1" t="str">
        <f>IF(YEAR(Table1[[#This Row],[customer_since]])&gt;=2023, "New",IF(YEAR(Table1[[#This Row],[customer_since]])&gt;=2021, "Medium", "Long term"))</f>
        <v>Long term</v>
      </c>
      <c r="P2723">
        <v>61</v>
      </c>
      <c r="Q2723" t="str">
        <f t="shared" si="170"/>
        <v>Medium</v>
      </c>
      <c r="R2723">
        <v>0.41</v>
      </c>
      <c r="S2723" t="str">
        <f t="shared" si="171"/>
        <v>Medium</v>
      </c>
    </row>
    <row r="2724" spans="1:19" x14ac:dyDescent="0.35">
      <c r="A2724" t="s">
        <v>1666</v>
      </c>
      <c r="B2724">
        <v>74</v>
      </c>
      <c r="C2724" t="str">
        <f t="shared" si="168"/>
        <v>66-69</v>
      </c>
      <c r="D2724" t="s">
        <v>14</v>
      </c>
      <c r="E2724" t="s">
        <v>22</v>
      </c>
      <c r="F2724">
        <v>62.15</v>
      </c>
      <c r="G2724">
        <v>18</v>
      </c>
      <c r="H2724">
        <f>Table1[[#This Row],[total_orders]]*Table1[[#This Row],[avg_order_value]]</f>
        <v>1118.7</v>
      </c>
      <c r="I2724">
        <v>35</v>
      </c>
      <c r="J2724">
        <v>0</v>
      </c>
      <c r="K2724" t="s">
        <v>16</v>
      </c>
      <c r="L2724">
        <v>54.4</v>
      </c>
      <c r="M2724" t="str">
        <f t="shared" si="169"/>
        <v>High</v>
      </c>
      <c r="N2724" s="1">
        <v>44867</v>
      </c>
      <c r="O2724" s="1" t="str">
        <f>IF(YEAR(Table1[[#This Row],[customer_since]])&gt;=2023, "New",IF(YEAR(Table1[[#This Row],[customer_since]])&gt;=2021, "Medium", "Long term"))</f>
        <v>Medium</v>
      </c>
      <c r="P2724">
        <v>10</v>
      </c>
      <c r="Q2724" t="str">
        <f t="shared" si="170"/>
        <v>Low</v>
      </c>
      <c r="R2724">
        <v>0.12</v>
      </c>
      <c r="S2724" t="str">
        <f t="shared" si="171"/>
        <v>Low</v>
      </c>
    </row>
    <row r="2725" spans="1:19" x14ac:dyDescent="0.35">
      <c r="A2725" t="s">
        <v>2397</v>
      </c>
      <c r="B2725">
        <v>37</v>
      </c>
      <c r="C2725" t="str">
        <f t="shared" si="168"/>
        <v>36-45</v>
      </c>
      <c r="D2725" t="s">
        <v>21</v>
      </c>
      <c r="E2725" t="s">
        <v>44</v>
      </c>
      <c r="F2725">
        <v>57.41</v>
      </c>
      <c r="G2725">
        <v>5</v>
      </c>
      <c r="H2725">
        <f>Table1[[#This Row],[total_orders]]*Table1[[#This Row],[avg_order_value]]</f>
        <v>287.04999999999995</v>
      </c>
      <c r="I2725">
        <v>81</v>
      </c>
      <c r="J2725">
        <v>0</v>
      </c>
      <c r="K2725" t="s">
        <v>29</v>
      </c>
      <c r="L2725">
        <v>75.400000000000006</v>
      </c>
      <c r="M2725" t="str">
        <f t="shared" si="169"/>
        <v>High</v>
      </c>
      <c r="N2725" s="1">
        <v>45030</v>
      </c>
      <c r="O2725" s="1" t="str">
        <f>IF(YEAR(Table1[[#This Row],[customer_since]])&gt;=2023, "New",IF(YEAR(Table1[[#This Row],[customer_since]])&gt;=2021, "Medium", "Long term"))</f>
        <v>New</v>
      </c>
      <c r="P2725">
        <v>73</v>
      </c>
      <c r="Q2725" t="str">
        <f t="shared" si="170"/>
        <v>High</v>
      </c>
      <c r="R2725">
        <v>0.14000000000000001</v>
      </c>
      <c r="S2725" t="str">
        <f t="shared" si="171"/>
        <v>Low</v>
      </c>
    </row>
    <row r="2726" spans="1:19" x14ac:dyDescent="0.35">
      <c r="A2726" t="s">
        <v>2397</v>
      </c>
      <c r="B2726">
        <v>57</v>
      </c>
      <c r="C2726" t="str">
        <f t="shared" si="168"/>
        <v>55-65</v>
      </c>
      <c r="D2726" t="s">
        <v>21</v>
      </c>
      <c r="E2726" t="s">
        <v>35</v>
      </c>
      <c r="F2726">
        <v>72.739999999999995</v>
      </c>
      <c r="G2726">
        <v>9</v>
      </c>
      <c r="H2726">
        <f>Table1[[#This Row],[total_orders]]*Table1[[#This Row],[avg_order_value]]</f>
        <v>654.66</v>
      </c>
      <c r="I2726">
        <v>107</v>
      </c>
      <c r="J2726">
        <v>0</v>
      </c>
      <c r="K2726" t="s">
        <v>19</v>
      </c>
      <c r="L2726">
        <v>0</v>
      </c>
      <c r="M2726" t="str">
        <f t="shared" si="169"/>
        <v>Low</v>
      </c>
      <c r="N2726" s="1">
        <v>44620</v>
      </c>
      <c r="O2726" s="1" t="str">
        <f>IF(YEAR(Table1[[#This Row],[customer_since]])&gt;=2023, "New",IF(YEAR(Table1[[#This Row],[customer_since]])&gt;=2021, "Medium", "Long term"))</f>
        <v>Medium</v>
      </c>
      <c r="P2726">
        <v>66</v>
      </c>
      <c r="Q2726" t="str">
        <f t="shared" si="170"/>
        <v>Medium</v>
      </c>
      <c r="R2726">
        <v>0.42</v>
      </c>
      <c r="S2726" t="str">
        <f t="shared" si="171"/>
        <v>Medium</v>
      </c>
    </row>
    <row r="2727" spans="1:19" x14ac:dyDescent="0.35">
      <c r="A2727" t="s">
        <v>1402</v>
      </c>
      <c r="B2727">
        <v>34</v>
      </c>
      <c r="C2727" t="str">
        <f t="shared" si="168"/>
        <v>26-35</v>
      </c>
      <c r="D2727" t="s">
        <v>14</v>
      </c>
      <c r="E2727" t="s">
        <v>35</v>
      </c>
      <c r="F2727">
        <v>55.66</v>
      </c>
      <c r="G2727">
        <v>9</v>
      </c>
      <c r="H2727">
        <f>Table1[[#This Row],[total_orders]]*Table1[[#This Row],[avg_order_value]]</f>
        <v>500.93999999999994</v>
      </c>
      <c r="I2727">
        <v>306</v>
      </c>
      <c r="J2727">
        <v>0</v>
      </c>
      <c r="K2727" t="s">
        <v>29</v>
      </c>
      <c r="L2727">
        <v>0</v>
      </c>
      <c r="M2727" t="str">
        <f t="shared" si="169"/>
        <v>Low</v>
      </c>
      <c r="N2727" s="1">
        <v>45272</v>
      </c>
      <c r="O2727" s="1" t="str">
        <f>IF(YEAR(Table1[[#This Row],[customer_since]])&gt;=2023, "New",IF(YEAR(Table1[[#This Row],[customer_since]])&gt;=2021, "Medium", "Long term"))</f>
        <v>New</v>
      </c>
      <c r="P2727">
        <v>33</v>
      </c>
      <c r="Q2727" t="str">
        <f t="shared" si="170"/>
        <v>Low</v>
      </c>
      <c r="R2727">
        <v>0.1</v>
      </c>
      <c r="S2727" t="str">
        <f t="shared" si="171"/>
        <v>Low</v>
      </c>
    </row>
    <row r="2728" spans="1:19" x14ac:dyDescent="0.35">
      <c r="A2728" t="s">
        <v>3397</v>
      </c>
      <c r="B2728">
        <v>35</v>
      </c>
      <c r="C2728" t="str">
        <f t="shared" si="168"/>
        <v>26-35</v>
      </c>
      <c r="D2728" t="s">
        <v>14</v>
      </c>
      <c r="E2728" t="s">
        <v>44</v>
      </c>
      <c r="F2728">
        <v>95.6</v>
      </c>
      <c r="G2728">
        <v>9</v>
      </c>
      <c r="H2728">
        <f>Table1[[#This Row],[total_orders]]*Table1[[#This Row],[avg_order_value]]</f>
        <v>860.4</v>
      </c>
      <c r="I2728">
        <v>342</v>
      </c>
      <c r="J2728">
        <v>0</v>
      </c>
      <c r="K2728" t="s">
        <v>23</v>
      </c>
      <c r="L2728">
        <v>38.6</v>
      </c>
      <c r="M2728" t="str">
        <f t="shared" si="169"/>
        <v>Medium</v>
      </c>
      <c r="N2728" s="1">
        <v>45637</v>
      </c>
      <c r="O2728" s="1" t="str">
        <f>IF(YEAR(Table1[[#This Row],[customer_since]])&gt;=2023, "New",IF(YEAR(Table1[[#This Row],[customer_since]])&gt;=2021, "Medium", "Long term"))</f>
        <v>New</v>
      </c>
      <c r="P2728">
        <v>29</v>
      </c>
      <c r="Q2728" t="str">
        <f t="shared" si="170"/>
        <v>Low</v>
      </c>
      <c r="R2728">
        <v>0.26</v>
      </c>
      <c r="S2728" t="str">
        <f t="shared" si="171"/>
        <v>Medium</v>
      </c>
    </row>
    <row r="2729" spans="1:19" x14ac:dyDescent="0.35">
      <c r="A2729" t="s">
        <v>3786</v>
      </c>
      <c r="B2729">
        <v>55</v>
      </c>
      <c r="C2729" t="str">
        <f t="shared" si="168"/>
        <v>46-55</v>
      </c>
      <c r="D2729" t="s">
        <v>21</v>
      </c>
      <c r="E2729" t="s">
        <v>28</v>
      </c>
      <c r="F2729">
        <v>118.31</v>
      </c>
      <c r="G2729">
        <v>12</v>
      </c>
      <c r="H2729">
        <f>Table1[[#This Row],[total_orders]]*Table1[[#This Row],[avg_order_value]]</f>
        <v>1419.72</v>
      </c>
      <c r="I2729">
        <v>341</v>
      </c>
      <c r="J2729">
        <v>0</v>
      </c>
      <c r="K2729" t="s">
        <v>16</v>
      </c>
      <c r="L2729">
        <v>42.4</v>
      </c>
      <c r="M2729" t="str">
        <f t="shared" si="169"/>
        <v>Medium</v>
      </c>
      <c r="N2729" s="1">
        <v>44969</v>
      </c>
      <c r="O2729" s="1" t="str">
        <f>IF(YEAR(Table1[[#This Row],[customer_since]])&gt;=2023, "New",IF(YEAR(Table1[[#This Row],[customer_since]])&gt;=2021, "Medium", "Long term"))</f>
        <v>New</v>
      </c>
      <c r="P2729">
        <v>54</v>
      </c>
      <c r="Q2729" t="str">
        <f t="shared" si="170"/>
        <v>Medium</v>
      </c>
      <c r="R2729">
        <v>0.38</v>
      </c>
      <c r="S2729" t="str">
        <f t="shared" si="171"/>
        <v>Medium</v>
      </c>
    </row>
    <row r="2730" spans="1:19" x14ac:dyDescent="0.35">
      <c r="A2730" t="s">
        <v>1523</v>
      </c>
      <c r="B2730">
        <v>65</v>
      </c>
      <c r="C2730" t="str">
        <f t="shared" si="168"/>
        <v>55-65</v>
      </c>
      <c r="D2730" t="s">
        <v>21</v>
      </c>
      <c r="E2730" t="s">
        <v>26</v>
      </c>
      <c r="F2730">
        <v>106.1</v>
      </c>
      <c r="G2730">
        <v>9</v>
      </c>
      <c r="H2730">
        <f>Table1[[#This Row],[total_orders]]*Table1[[#This Row],[avg_order_value]]</f>
        <v>954.9</v>
      </c>
      <c r="I2730">
        <v>105</v>
      </c>
      <c r="J2730">
        <v>0</v>
      </c>
      <c r="K2730" t="s">
        <v>29</v>
      </c>
      <c r="L2730">
        <v>79.7</v>
      </c>
      <c r="M2730" t="str">
        <f t="shared" si="169"/>
        <v>High</v>
      </c>
      <c r="N2730" s="1">
        <v>44308</v>
      </c>
      <c r="O2730" s="1" t="str">
        <f>IF(YEAR(Table1[[#This Row],[customer_since]])&gt;=2023, "New",IF(YEAR(Table1[[#This Row],[customer_since]])&gt;=2021, "Medium", "Long term"))</f>
        <v>Medium</v>
      </c>
      <c r="P2730">
        <v>88</v>
      </c>
      <c r="Q2730" t="str">
        <f t="shared" si="170"/>
        <v>High</v>
      </c>
      <c r="R2730">
        <v>0.08</v>
      </c>
      <c r="S2730" t="str">
        <f t="shared" si="171"/>
        <v>Low</v>
      </c>
    </row>
    <row r="2731" spans="1:19" x14ac:dyDescent="0.35">
      <c r="A2731" t="s">
        <v>563</v>
      </c>
      <c r="B2731">
        <v>52</v>
      </c>
      <c r="C2731" t="str">
        <f t="shared" si="168"/>
        <v>46-55</v>
      </c>
      <c r="D2731" t="s">
        <v>21</v>
      </c>
      <c r="E2731" t="s">
        <v>44</v>
      </c>
      <c r="F2731">
        <v>228.29</v>
      </c>
      <c r="G2731">
        <v>9</v>
      </c>
      <c r="H2731">
        <f>Table1[[#This Row],[total_orders]]*Table1[[#This Row],[avg_order_value]]</f>
        <v>2054.61</v>
      </c>
      <c r="I2731">
        <v>159</v>
      </c>
      <c r="J2731">
        <v>0</v>
      </c>
      <c r="K2731" t="s">
        <v>29</v>
      </c>
      <c r="L2731">
        <v>70.7</v>
      </c>
      <c r="M2731" t="str">
        <f t="shared" si="169"/>
        <v>High</v>
      </c>
      <c r="N2731" s="1">
        <v>45445</v>
      </c>
      <c r="O2731" s="1" t="str">
        <f>IF(YEAR(Table1[[#This Row],[customer_since]])&gt;=2023, "New",IF(YEAR(Table1[[#This Row],[customer_since]])&gt;=2021, "Medium", "Long term"))</f>
        <v>New</v>
      </c>
      <c r="P2731">
        <v>42</v>
      </c>
      <c r="Q2731" t="str">
        <f t="shared" si="170"/>
        <v>Medium</v>
      </c>
      <c r="R2731">
        <v>0.25</v>
      </c>
      <c r="S2731" t="str">
        <f t="shared" si="171"/>
        <v>Medium</v>
      </c>
    </row>
    <row r="2732" spans="1:19" x14ac:dyDescent="0.35">
      <c r="A2732" t="s">
        <v>274</v>
      </c>
      <c r="B2732">
        <v>42</v>
      </c>
      <c r="C2732" t="str">
        <f t="shared" si="168"/>
        <v>36-45</v>
      </c>
      <c r="D2732" t="s">
        <v>21</v>
      </c>
      <c r="E2732" t="s">
        <v>15</v>
      </c>
      <c r="F2732">
        <v>65.19</v>
      </c>
      <c r="G2732">
        <v>12</v>
      </c>
      <c r="H2732">
        <f>Table1[[#This Row],[total_orders]]*Table1[[#This Row],[avg_order_value]]</f>
        <v>782.28</v>
      </c>
      <c r="I2732">
        <v>192</v>
      </c>
      <c r="J2732">
        <v>0</v>
      </c>
      <c r="K2732" t="s">
        <v>16</v>
      </c>
      <c r="L2732">
        <v>72.7</v>
      </c>
      <c r="M2732" t="str">
        <f t="shared" si="169"/>
        <v>High</v>
      </c>
      <c r="N2732" s="1">
        <v>44288</v>
      </c>
      <c r="O2732" s="1" t="str">
        <f>IF(YEAR(Table1[[#This Row],[customer_since]])&gt;=2023, "New",IF(YEAR(Table1[[#This Row],[customer_since]])&gt;=2021, "Medium", "Long term"))</f>
        <v>Medium</v>
      </c>
      <c r="P2732">
        <v>95</v>
      </c>
      <c r="Q2732" t="str">
        <f t="shared" si="170"/>
        <v>High</v>
      </c>
      <c r="R2732">
        <v>0.45</v>
      </c>
      <c r="S2732" t="str">
        <f t="shared" si="171"/>
        <v>Medium</v>
      </c>
    </row>
    <row r="2733" spans="1:19" x14ac:dyDescent="0.35">
      <c r="A2733" t="s">
        <v>2201</v>
      </c>
      <c r="B2733">
        <v>22</v>
      </c>
      <c r="C2733" t="str">
        <f t="shared" si="168"/>
        <v>18-25</v>
      </c>
      <c r="D2733" t="s">
        <v>14</v>
      </c>
      <c r="E2733" t="s">
        <v>35</v>
      </c>
      <c r="F2733">
        <v>120.61</v>
      </c>
      <c r="G2733">
        <v>4</v>
      </c>
      <c r="H2733">
        <f>Table1[[#This Row],[total_orders]]*Table1[[#This Row],[avg_order_value]]</f>
        <v>482.44</v>
      </c>
      <c r="I2733">
        <v>261</v>
      </c>
      <c r="J2733">
        <v>0</v>
      </c>
      <c r="K2733" t="s">
        <v>29</v>
      </c>
      <c r="L2733">
        <v>47.3</v>
      </c>
      <c r="M2733" t="str">
        <f t="shared" si="169"/>
        <v>Medium</v>
      </c>
      <c r="N2733" s="1">
        <v>44896</v>
      </c>
      <c r="O2733" s="1" t="str">
        <f>IF(YEAR(Table1[[#This Row],[customer_since]])&gt;=2023, "New",IF(YEAR(Table1[[#This Row],[customer_since]])&gt;=2021, "Medium", "Long term"))</f>
        <v>Medium</v>
      </c>
      <c r="P2733">
        <v>23</v>
      </c>
      <c r="Q2733" t="str">
        <f t="shared" si="170"/>
        <v>Low</v>
      </c>
      <c r="R2733">
        <v>0.48</v>
      </c>
      <c r="S2733" t="str">
        <f t="shared" si="171"/>
        <v>Medium</v>
      </c>
    </row>
    <row r="2734" spans="1:19" x14ac:dyDescent="0.35">
      <c r="A2734" t="s">
        <v>2312</v>
      </c>
      <c r="B2734">
        <v>31</v>
      </c>
      <c r="C2734" t="str">
        <f t="shared" si="168"/>
        <v>26-35</v>
      </c>
      <c r="D2734" t="s">
        <v>14</v>
      </c>
      <c r="E2734" t="s">
        <v>18</v>
      </c>
      <c r="F2734">
        <v>141.88999999999999</v>
      </c>
      <c r="G2734">
        <v>8</v>
      </c>
      <c r="H2734">
        <f>Table1[[#This Row],[total_orders]]*Table1[[#This Row],[avg_order_value]]</f>
        <v>1135.1199999999999</v>
      </c>
      <c r="I2734">
        <v>316</v>
      </c>
      <c r="J2734">
        <v>0</v>
      </c>
      <c r="K2734" t="s">
        <v>23</v>
      </c>
      <c r="L2734">
        <v>96.8</v>
      </c>
      <c r="M2734" t="str">
        <f t="shared" si="169"/>
        <v>High</v>
      </c>
      <c r="N2734" s="1">
        <v>45795</v>
      </c>
      <c r="O2734" s="1" t="str">
        <f>IF(YEAR(Table1[[#This Row],[customer_since]])&gt;=2023, "New",IF(YEAR(Table1[[#This Row],[customer_since]])&gt;=2021, "Medium", "Long term"))</f>
        <v>New</v>
      </c>
      <c r="P2734">
        <v>56</v>
      </c>
      <c r="Q2734" t="str">
        <f t="shared" si="170"/>
        <v>Medium</v>
      </c>
      <c r="R2734">
        <v>0.57999999999999996</v>
      </c>
      <c r="S2734" t="str">
        <f t="shared" si="171"/>
        <v>High</v>
      </c>
    </row>
    <row r="2735" spans="1:19" x14ac:dyDescent="0.35">
      <c r="A2735" t="s">
        <v>1702</v>
      </c>
      <c r="B2735">
        <v>59</v>
      </c>
      <c r="C2735" t="str">
        <f t="shared" si="168"/>
        <v>55-65</v>
      </c>
      <c r="D2735" t="s">
        <v>21</v>
      </c>
      <c r="E2735" t="s">
        <v>26</v>
      </c>
      <c r="F2735">
        <v>47.09</v>
      </c>
      <c r="G2735">
        <v>7</v>
      </c>
      <c r="H2735">
        <f>Table1[[#This Row],[total_orders]]*Table1[[#This Row],[avg_order_value]]</f>
        <v>329.63</v>
      </c>
      <c r="I2735">
        <v>333</v>
      </c>
      <c r="J2735">
        <v>0</v>
      </c>
      <c r="K2735" t="s">
        <v>19</v>
      </c>
      <c r="L2735">
        <v>2.4</v>
      </c>
      <c r="M2735" t="str">
        <f t="shared" si="169"/>
        <v>Low</v>
      </c>
      <c r="N2735" s="1">
        <v>44263</v>
      </c>
      <c r="O2735" s="1" t="str">
        <f>IF(YEAR(Table1[[#This Row],[customer_since]])&gt;=2023, "New",IF(YEAR(Table1[[#This Row],[customer_since]])&gt;=2021, "Medium", "Long term"))</f>
        <v>Medium</v>
      </c>
      <c r="P2735">
        <v>6</v>
      </c>
      <c r="Q2735" t="str">
        <f t="shared" si="170"/>
        <v>Low</v>
      </c>
      <c r="R2735">
        <v>0.34</v>
      </c>
      <c r="S2735" t="str">
        <f t="shared" si="171"/>
        <v>Medium</v>
      </c>
    </row>
    <row r="2736" spans="1:19" x14ac:dyDescent="0.35">
      <c r="A2736" t="s">
        <v>1702</v>
      </c>
      <c r="B2736">
        <v>24</v>
      </c>
      <c r="C2736" t="str">
        <f t="shared" si="168"/>
        <v>18-25</v>
      </c>
      <c r="D2736" t="s">
        <v>21</v>
      </c>
      <c r="E2736" t="s">
        <v>26</v>
      </c>
      <c r="F2736">
        <v>70.56</v>
      </c>
      <c r="G2736">
        <v>12</v>
      </c>
      <c r="H2736">
        <f>Table1[[#This Row],[total_orders]]*Table1[[#This Row],[avg_order_value]]</f>
        <v>846.72</v>
      </c>
      <c r="I2736">
        <v>307</v>
      </c>
      <c r="J2736">
        <v>0</v>
      </c>
      <c r="K2736" t="s">
        <v>19</v>
      </c>
      <c r="L2736">
        <v>81.900000000000006</v>
      </c>
      <c r="M2736" t="str">
        <f t="shared" si="169"/>
        <v>High</v>
      </c>
      <c r="N2736" s="1">
        <v>44715</v>
      </c>
      <c r="O2736" s="1" t="str">
        <f>IF(YEAR(Table1[[#This Row],[customer_since]])&gt;=2023, "New",IF(YEAR(Table1[[#This Row],[customer_since]])&gt;=2021, "Medium", "Long term"))</f>
        <v>Medium</v>
      </c>
      <c r="P2736">
        <v>47</v>
      </c>
      <c r="Q2736" t="str">
        <f t="shared" si="170"/>
        <v>Medium</v>
      </c>
      <c r="R2736">
        <v>0.25</v>
      </c>
      <c r="S2736" t="str">
        <f t="shared" si="171"/>
        <v>Medium</v>
      </c>
    </row>
    <row r="2737" spans="1:19" x14ac:dyDescent="0.35">
      <c r="A2737" t="s">
        <v>3167</v>
      </c>
      <c r="B2737">
        <v>50</v>
      </c>
      <c r="C2737" t="str">
        <f t="shared" si="168"/>
        <v>46-55</v>
      </c>
      <c r="D2737" t="s">
        <v>21</v>
      </c>
      <c r="E2737" t="s">
        <v>50</v>
      </c>
      <c r="F2737">
        <v>91.81</v>
      </c>
      <c r="G2737">
        <v>6</v>
      </c>
      <c r="H2737">
        <f>Table1[[#This Row],[total_orders]]*Table1[[#This Row],[avg_order_value]]</f>
        <v>550.86</v>
      </c>
      <c r="I2737">
        <v>183</v>
      </c>
      <c r="J2737">
        <v>0</v>
      </c>
      <c r="K2737" t="s">
        <v>29</v>
      </c>
      <c r="L2737">
        <v>57.7</v>
      </c>
      <c r="M2737" t="str">
        <f t="shared" si="169"/>
        <v>High</v>
      </c>
      <c r="N2737" s="1">
        <v>45509</v>
      </c>
      <c r="O2737" s="1" t="str">
        <f>IF(YEAR(Table1[[#This Row],[customer_since]])&gt;=2023, "New",IF(YEAR(Table1[[#This Row],[customer_since]])&gt;=2021, "Medium", "Long term"))</f>
        <v>New</v>
      </c>
      <c r="P2737">
        <v>24</v>
      </c>
      <c r="Q2737" t="str">
        <f t="shared" si="170"/>
        <v>Low</v>
      </c>
      <c r="R2737">
        <v>7.0000000000000007E-2</v>
      </c>
      <c r="S2737" t="str">
        <f t="shared" si="171"/>
        <v>Low</v>
      </c>
    </row>
    <row r="2738" spans="1:19" x14ac:dyDescent="0.35">
      <c r="A2738" t="s">
        <v>3433</v>
      </c>
      <c r="B2738">
        <v>76</v>
      </c>
      <c r="C2738" t="str">
        <f t="shared" si="168"/>
        <v>66-69</v>
      </c>
      <c r="D2738" t="s">
        <v>21</v>
      </c>
      <c r="E2738" t="s">
        <v>44</v>
      </c>
      <c r="F2738">
        <v>171.66</v>
      </c>
      <c r="G2738">
        <v>12</v>
      </c>
      <c r="H2738">
        <f>Table1[[#This Row],[total_orders]]*Table1[[#This Row],[avg_order_value]]</f>
        <v>2059.92</v>
      </c>
      <c r="I2738">
        <v>190</v>
      </c>
      <c r="J2738">
        <v>0</v>
      </c>
      <c r="K2738" t="s">
        <v>16</v>
      </c>
      <c r="L2738">
        <v>40</v>
      </c>
      <c r="M2738" t="str">
        <f t="shared" si="169"/>
        <v>Medium</v>
      </c>
      <c r="N2738" s="1">
        <v>44164</v>
      </c>
      <c r="O2738" s="1" t="str">
        <f>IF(YEAR(Table1[[#This Row],[customer_since]])&gt;=2023, "New",IF(YEAR(Table1[[#This Row],[customer_since]])&gt;=2021, "Medium", "Long term"))</f>
        <v>Long term</v>
      </c>
      <c r="P2738">
        <v>53</v>
      </c>
      <c r="Q2738" t="str">
        <f t="shared" si="170"/>
        <v>Medium</v>
      </c>
      <c r="R2738">
        <v>0.36</v>
      </c>
      <c r="S2738" t="str">
        <f t="shared" si="171"/>
        <v>Medium</v>
      </c>
    </row>
    <row r="2739" spans="1:19" x14ac:dyDescent="0.35">
      <c r="A2739" t="s">
        <v>975</v>
      </c>
      <c r="B2739">
        <v>44</v>
      </c>
      <c r="C2739" t="str">
        <f t="shared" si="168"/>
        <v>36-45</v>
      </c>
      <c r="D2739" t="s">
        <v>21</v>
      </c>
      <c r="E2739" t="s">
        <v>50</v>
      </c>
      <c r="F2739">
        <v>158.91</v>
      </c>
      <c r="G2739">
        <v>10</v>
      </c>
      <c r="H2739">
        <f>Table1[[#This Row],[total_orders]]*Table1[[#This Row],[avg_order_value]]</f>
        <v>1589.1</v>
      </c>
      <c r="I2739">
        <v>188</v>
      </c>
      <c r="J2739">
        <v>0</v>
      </c>
      <c r="K2739" t="s">
        <v>16</v>
      </c>
      <c r="L2739">
        <v>11.5</v>
      </c>
      <c r="M2739" t="str">
        <f t="shared" si="169"/>
        <v>Low</v>
      </c>
      <c r="N2739" s="1">
        <v>44187</v>
      </c>
      <c r="O2739" s="1" t="str">
        <f>IF(YEAR(Table1[[#This Row],[customer_since]])&gt;=2023, "New",IF(YEAR(Table1[[#This Row],[customer_since]])&gt;=2021, "Medium", "Long term"))</f>
        <v>Long term</v>
      </c>
      <c r="P2739">
        <v>57</v>
      </c>
      <c r="Q2739" t="str">
        <f t="shared" si="170"/>
        <v>Medium</v>
      </c>
      <c r="R2739">
        <v>0.21</v>
      </c>
      <c r="S2739" t="str">
        <f t="shared" si="171"/>
        <v>Medium</v>
      </c>
    </row>
    <row r="2740" spans="1:19" x14ac:dyDescent="0.35">
      <c r="A2740" t="s">
        <v>975</v>
      </c>
      <c r="B2740">
        <v>70</v>
      </c>
      <c r="C2740" t="str">
        <f t="shared" si="168"/>
        <v>66-69</v>
      </c>
      <c r="D2740" t="s">
        <v>25</v>
      </c>
      <c r="E2740" t="s">
        <v>52</v>
      </c>
      <c r="F2740">
        <v>150.80000000000001</v>
      </c>
      <c r="G2740">
        <v>11</v>
      </c>
      <c r="H2740">
        <f>Table1[[#This Row],[total_orders]]*Table1[[#This Row],[avg_order_value]]</f>
        <v>1658.8000000000002</v>
      </c>
      <c r="I2740">
        <v>89</v>
      </c>
      <c r="J2740">
        <v>0</v>
      </c>
      <c r="K2740" t="s">
        <v>40</v>
      </c>
      <c r="L2740">
        <v>88.6</v>
      </c>
      <c r="M2740" t="str">
        <f t="shared" si="169"/>
        <v>High</v>
      </c>
      <c r="N2740" s="1">
        <v>44751</v>
      </c>
      <c r="O2740" s="1" t="str">
        <f>IF(YEAR(Table1[[#This Row],[customer_since]])&gt;=2023, "New",IF(YEAR(Table1[[#This Row],[customer_since]])&gt;=2021, "Medium", "Long term"))</f>
        <v>Medium</v>
      </c>
      <c r="P2740">
        <v>4</v>
      </c>
      <c r="Q2740" t="str">
        <f t="shared" si="170"/>
        <v>Low</v>
      </c>
      <c r="R2740">
        <v>0.01</v>
      </c>
      <c r="S2740" t="str">
        <f t="shared" si="171"/>
        <v>Low</v>
      </c>
    </row>
    <row r="2741" spans="1:19" x14ac:dyDescent="0.35">
      <c r="A2741" t="s">
        <v>2944</v>
      </c>
      <c r="B2741">
        <v>58</v>
      </c>
      <c r="C2741" t="str">
        <f t="shared" si="168"/>
        <v>55-65</v>
      </c>
      <c r="D2741" t="s">
        <v>21</v>
      </c>
      <c r="E2741" t="s">
        <v>37</v>
      </c>
      <c r="F2741">
        <v>26.77</v>
      </c>
      <c r="G2741">
        <v>6</v>
      </c>
      <c r="H2741">
        <f>Table1[[#This Row],[total_orders]]*Table1[[#This Row],[avg_order_value]]</f>
        <v>160.62</v>
      </c>
      <c r="I2741">
        <v>198</v>
      </c>
      <c r="J2741">
        <v>0</v>
      </c>
      <c r="K2741" t="s">
        <v>29</v>
      </c>
      <c r="L2741">
        <v>16.8</v>
      </c>
      <c r="M2741" t="str">
        <f t="shared" si="169"/>
        <v>Low</v>
      </c>
      <c r="N2741" s="1">
        <v>44698</v>
      </c>
      <c r="O2741" s="1" t="str">
        <f>IF(YEAR(Table1[[#This Row],[customer_since]])&gt;=2023, "New",IF(YEAR(Table1[[#This Row],[customer_since]])&gt;=2021, "Medium", "Long term"))</f>
        <v>Medium</v>
      </c>
      <c r="P2741">
        <v>17</v>
      </c>
      <c r="Q2741" t="str">
        <f t="shared" si="170"/>
        <v>Low</v>
      </c>
      <c r="R2741">
        <v>0.38</v>
      </c>
      <c r="S2741" t="str">
        <f t="shared" si="171"/>
        <v>Medium</v>
      </c>
    </row>
    <row r="2742" spans="1:19" x14ac:dyDescent="0.35">
      <c r="A2742" t="s">
        <v>2270</v>
      </c>
      <c r="B2742">
        <v>22</v>
      </c>
      <c r="C2742" t="str">
        <f t="shared" si="168"/>
        <v>18-25</v>
      </c>
      <c r="D2742" t="s">
        <v>21</v>
      </c>
      <c r="E2742" t="s">
        <v>44</v>
      </c>
      <c r="F2742">
        <v>80.52</v>
      </c>
      <c r="G2742">
        <v>7</v>
      </c>
      <c r="H2742">
        <f>Table1[[#This Row],[total_orders]]*Table1[[#This Row],[avg_order_value]]</f>
        <v>563.64</v>
      </c>
      <c r="I2742">
        <v>184</v>
      </c>
      <c r="J2742">
        <v>0</v>
      </c>
      <c r="K2742" t="s">
        <v>16</v>
      </c>
      <c r="L2742">
        <v>95.3</v>
      </c>
      <c r="M2742" t="str">
        <f t="shared" si="169"/>
        <v>High</v>
      </c>
      <c r="N2742" s="1">
        <v>45589</v>
      </c>
      <c r="O2742" s="1" t="str">
        <f>IF(YEAR(Table1[[#This Row],[customer_since]])&gt;=2023, "New",IF(YEAR(Table1[[#This Row],[customer_since]])&gt;=2021, "Medium", "Long term"))</f>
        <v>New</v>
      </c>
      <c r="P2742">
        <v>45</v>
      </c>
      <c r="Q2742" t="str">
        <f t="shared" si="170"/>
        <v>Medium</v>
      </c>
      <c r="R2742">
        <v>0.04</v>
      </c>
      <c r="S2742" t="str">
        <f t="shared" si="171"/>
        <v>Low</v>
      </c>
    </row>
    <row r="2743" spans="1:19" x14ac:dyDescent="0.35">
      <c r="A2743" t="s">
        <v>205</v>
      </c>
      <c r="B2743">
        <v>58</v>
      </c>
      <c r="C2743" t="str">
        <f t="shared" si="168"/>
        <v>55-65</v>
      </c>
      <c r="D2743" t="s">
        <v>21</v>
      </c>
      <c r="E2743" t="s">
        <v>22</v>
      </c>
      <c r="F2743">
        <v>85.36</v>
      </c>
      <c r="G2743">
        <v>11</v>
      </c>
      <c r="H2743">
        <f>Table1[[#This Row],[total_orders]]*Table1[[#This Row],[avg_order_value]]</f>
        <v>938.96</v>
      </c>
      <c r="I2743">
        <v>115</v>
      </c>
      <c r="J2743">
        <v>0</v>
      </c>
      <c r="K2743" t="s">
        <v>23</v>
      </c>
      <c r="L2743">
        <v>95.6</v>
      </c>
      <c r="M2743" t="str">
        <f t="shared" si="169"/>
        <v>High</v>
      </c>
      <c r="N2743" s="1">
        <v>44863</v>
      </c>
      <c r="O2743" s="1" t="str">
        <f>IF(YEAR(Table1[[#This Row],[customer_since]])&gt;=2023, "New",IF(YEAR(Table1[[#This Row],[customer_since]])&gt;=2021, "Medium", "Long term"))</f>
        <v>Medium</v>
      </c>
      <c r="P2743">
        <v>99</v>
      </c>
      <c r="Q2743" t="str">
        <f t="shared" si="170"/>
        <v>High</v>
      </c>
      <c r="R2743">
        <v>0.13</v>
      </c>
      <c r="S2743" t="str">
        <f t="shared" si="171"/>
        <v>Low</v>
      </c>
    </row>
    <row r="2744" spans="1:19" x14ac:dyDescent="0.35">
      <c r="A2744" t="s">
        <v>205</v>
      </c>
      <c r="B2744">
        <v>40</v>
      </c>
      <c r="C2744" t="str">
        <f t="shared" si="168"/>
        <v>36-45</v>
      </c>
      <c r="D2744" t="s">
        <v>14</v>
      </c>
      <c r="E2744" t="s">
        <v>35</v>
      </c>
      <c r="F2744">
        <v>48.62</v>
      </c>
      <c r="G2744">
        <v>8</v>
      </c>
      <c r="H2744">
        <f>Table1[[#This Row],[total_orders]]*Table1[[#This Row],[avg_order_value]]</f>
        <v>388.96</v>
      </c>
      <c r="I2744">
        <v>207</v>
      </c>
      <c r="J2744">
        <v>0</v>
      </c>
      <c r="K2744" t="s">
        <v>29</v>
      </c>
      <c r="L2744">
        <v>35.5</v>
      </c>
      <c r="M2744" t="str">
        <f t="shared" si="169"/>
        <v>Medium</v>
      </c>
      <c r="N2744" s="1">
        <v>45577</v>
      </c>
      <c r="O2744" s="1" t="str">
        <f>IF(YEAR(Table1[[#This Row],[customer_since]])&gt;=2023, "New",IF(YEAR(Table1[[#This Row],[customer_since]])&gt;=2021, "Medium", "Long term"))</f>
        <v>New</v>
      </c>
      <c r="P2744">
        <v>84</v>
      </c>
      <c r="Q2744" t="str">
        <f t="shared" si="170"/>
        <v>High</v>
      </c>
      <c r="R2744">
        <v>0.6</v>
      </c>
      <c r="S2744" t="str">
        <f t="shared" si="171"/>
        <v>High</v>
      </c>
    </row>
    <row r="2745" spans="1:19" x14ac:dyDescent="0.35">
      <c r="A2745" t="s">
        <v>3574</v>
      </c>
      <c r="B2745">
        <v>64</v>
      </c>
      <c r="C2745" t="str">
        <f t="shared" si="168"/>
        <v>55-65</v>
      </c>
      <c r="D2745" t="s">
        <v>25</v>
      </c>
      <c r="E2745" t="s">
        <v>15</v>
      </c>
      <c r="F2745">
        <v>149.66</v>
      </c>
      <c r="G2745">
        <v>7</v>
      </c>
      <c r="H2745">
        <f>Table1[[#This Row],[total_orders]]*Table1[[#This Row],[avg_order_value]]</f>
        <v>1047.6199999999999</v>
      </c>
      <c r="I2745">
        <v>270</v>
      </c>
      <c r="J2745">
        <v>0</v>
      </c>
      <c r="K2745" t="s">
        <v>40</v>
      </c>
      <c r="L2745">
        <v>88.1</v>
      </c>
      <c r="M2745" t="str">
        <f t="shared" si="169"/>
        <v>High</v>
      </c>
      <c r="N2745" s="1">
        <v>45300</v>
      </c>
      <c r="O2745" s="1" t="str">
        <f>IF(YEAR(Table1[[#This Row],[customer_since]])&gt;=2023, "New",IF(YEAR(Table1[[#This Row],[customer_since]])&gt;=2021, "Medium", "Long term"))</f>
        <v>New</v>
      </c>
      <c r="P2745">
        <v>67</v>
      </c>
      <c r="Q2745" t="str">
        <f t="shared" si="170"/>
        <v>High</v>
      </c>
      <c r="R2745">
        <v>0.43</v>
      </c>
      <c r="S2745" t="str">
        <f t="shared" si="171"/>
        <v>Medium</v>
      </c>
    </row>
    <row r="2746" spans="1:19" x14ac:dyDescent="0.35">
      <c r="A2746" t="s">
        <v>3032</v>
      </c>
      <c r="B2746">
        <v>34</v>
      </c>
      <c r="C2746" t="str">
        <f t="shared" si="168"/>
        <v>26-35</v>
      </c>
      <c r="D2746" t="s">
        <v>14</v>
      </c>
      <c r="E2746" t="s">
        <v>22</v>
      </c>
      <c r="F2746">
        <v>189.15</v>
      </c>
      <c r="G2746">
        <v>13</v>
      </c>
      <c r="H2746">
        <f>Table1[[#This Row],[total_orders]]*Table1[[#This Row],[avg_order_value]]</f>
        <v>2458.9500000000003</v>
      </c>
      <c r="I2746">
        <v>327</v>
      </c>
      <c r="J2746">
        <v>0</v>
      </c>
      <c r="K2746" t="s">
        <v>23</v>
      </c>
      <c r="L2746">
        <v>51.6</v>
      </c>
      <c r="M2746" t="str">
        <f t="shared" si="169"/>
        <v>High</v>
      </c>
      <c r="N2746" s="1">
        <v>45331</v>
      </c>
      <c r="O2746" s="1" t="str">
        <f>IF(YEAR(Table1[[#This Row],[customer_since]])&gt;=2023, "New",IF(YEAR(Table1[[#This Row],[customer_since]])&gt;=2021, "Medium", "Long term"))</f>
        <v>New</v>
      </c>
      <c r="P2746">
        <v>60</v>
      </c>
      <c r="Q2746" t="str">
        <f t="shared" si="170"/>
        <v>Medium</v>
      </c>
      <c r="R2746">
        <v>0.38</v>
      </c>
      <c r="S2746" t="str">
        <f t="shared" si="171"/>
        <v>Medium</v>
      </c>
    </row>
    <row r="2747" spans="1:19" x14ac:dyDescent="0.35">
      <c r="A2747" t="s">
        <v>3032</v>
      </c>
      <c r="B2747">
        <v>18</v>
      </c>
      <c r="C2747" t="str">
        <f t="shared" si="168"/>
        <v>18-25</v>
      </c>
      <c r="D2747" t="s">
        <v>21</v>
      </c>
      <c r="E2747" t="s">
        <v>22</v>
      </c>
      <c r="F2747">
        <v>112.73</v>
      </c>
      <c r="G2747">
        <v>16</v>
      </c>
      <c r="H2747">
        <f>Table1[[#This Row],[total_orders]]*Table1[[#This Row],[avg_order_value]]</f>
        <v>1803.68</v>
      </c>
      <c r="I2747">
        <v>300</v>
      </c>
      <c r="J2747">
        <v>0</v>
      </c>
      <c r="K2747" t="s">
        <v>23</v>
      </c>
      <c r="L2747">
        <v>17.7</v>
      </c>
      <c r="M2747" t="str">
        <f t="shared" si="169"/>
        <v>Low</v>
      </c>
      <c r="N2747" s="1">
        <v>44076</v>
      </c>
      <c r="O2747" s="1" t="str">
        <f>IF(YEAR(Table1[[#This Row],[customer_since]])&gt;=2023, "New",IF(YEAR(Table1[[#This Row],[customer_since]])&gt;=2021, "Medium", "Long term"))</f>
        <v>Long term</v>
      </c>
      <c r="P2747">
        <v>98</v>
      </c>
      <c r="Q2747" t="str">
        <f t="shared" si="170"/>
        <v>High</v>
      </c>
      <c r="R2747">
        <v>0.05</v>
      </c>
      <c r="S2747" t="str">
        <f t="shared" si="171"/>
        <v>Low</v>
      </c>
    </row>
    <row r="2748" spans="1:19" x14ac:dyDescent="0.35">
      <c r="A2748" t="s">
        <v>2825</v>
      </c>
      <c r="B2748">
        <v>30</v>
      </c>
      <c r="C2748" t="str">
        <f t="shared" si="168"/>
        <v>26-35</v>
      </c>
      <c r="D2748" t="s">
        <v>14</v>
      </c>
      <c r="E2748" t="s">
        <v>18</v>
      </c>
      <c r="F2748">
        <v>172.39</v>
      </c>
      <c r="G2748">
        <v>10</v>
      </c>
      <c r="H2748">
        <f>Table1[[#This Row],[total_orders]]*Table1[[#This Row],[avg_order_value]]</f>
        <v>1723.8999999999999</v>
      </c>
      <c r="I2748">
        <v>364</v>
      </c>
      <c r="J2748">
        <v>0</v>
      </c>
      <c r="K2748" t="s">
        <v>16</v>
      </c>
      <c r="L2748">
        <v>16.899999999999999</v>
      </c>
      <c r="M2748" t="str">
        <f t="shared" si="169"/>
        <v>Low</v>
      </c>
      <c r="N2748" s="1">
        <v>44567</v>
      </c>
      <c r="O2748" s="1" t="str">
        <f>IF(YEAR(Table1[[#This Row],[customer_since]])&gt;=2023, "New",IF(YEAR(Table1[[#This Row],[customer_since]])&gt;=2021, "Medium", "Long term"))</f>
        <v>Medium</v>
      </c>
      <c r="P2748">
        <v>30</v>
      </c>
      <c r="Q2748" t="str">
        <f t="shared" si="170"/>
        <v>Low</v>
      </c>
      <c r="R2748">
        <v>0.02</v>
      </c>
      <c r="S2748" t="str">
        <f t="shared" si="171"/>
        <v>Low</v>
      </c>
    </row>
    <row r="2749" spans="1:19" x14ac:dyDescent="0.35">
      <c r="A2749" t="s">
        <v>3321</v>
      </c>
      <c r="B2749">
        <v>21</v>
      </c>
      <c r="C2749" t="str">
        <f t="shared" si="168"/>
        <v>18-25</v>
      </c>
      <c r="D2749" t="s">
        <v>21</v>
      </c>
      <c r="E2749" t="s">
        <v>44</v>
      </c>
      <c r="F2749">
        <v>109.81</v>
      </c>
      <c r="G2749">
        <v>13</v>
      </c>
      <c r="H2749">
        <f>Table1[[#This Row],[total_orders]]*Table1[[#This Row],[avg_order_value]]</f>
        <v>1427.53</v>
      </c>
      <c r="I2749">
        <v>340</v>
      </c>
      <c r="J2749">
        <v>0</v>
      </c>
      <c r="K2749" t="s">
        <v>23</v>
      </c>
      <c r="L2749">
        <v>89.5</v>
      </c>
      <c r="M2749" t="str">
        <f t="shared" si="169"/>
        <v>High</v>
      </c>
      <c r="N2749" s="1">
        <v>44759</v>
      </c>
      <c r="O2749" s="1" t="str">
        <f>IF(YEAR(Table1[[#This Row],[customer_since]])&gt;=2023, "New",IF(YEAR(Table1[[#This Row],[customer_since]])&gt;=2021, "Medium", "Long term"))</f>
        <v>Medium</v>
      </c>
      <c r="P2749">
        <v>53</v>
      </c>
      <c r="Q2749" t="str">
        <f t="shared" si="170"/>
        <v>Medium</v>
      </c>
      <c r="R2749">
        <v>0.64</v>
      </c>
      <c r="S2749" t="str">
        <f t="shared" si="171"/>
        <v>High</v>
      </c>
    </row>
    <row r="2750" spans="1:19" x14ac:dyDescent="0.35">
      <c r="A2750" t="s">
        <v>1799</v>
      </c>
      <c r="B2750">
        <v>27</v>
      </c>
      <c r="C2750" t="str">
        <f t="shared" si="168"/>
        <v>26-35</v>
      </c>
      <c r="D2750" t="s">
        <v>21</v>
      </c>
      <c r="E2750" t="s">
        <v>15</v>
      </c>
      <c r="F2750">
        <v>205.57</v>
      </c>
      <c r="G2750">
        <v>7</v>
      </c>
      <c r="H2750">
        <f>Table1[[#This Row],[total_orders]]*Table1[[#This Row],[avg_order_value]]</f>
        <v>1438.99</v>
      </c>
      <c r="I2750">
        <v>360</v>
      </c>
      <c r="J2750">
        <v>0</v>
      </c>
      <c r="K2750" t="s">
        <v>40</v>
      </c>
      <c r="L2750">
        <v>59.3</v>
      </c>
      <c r="M2750" t="str">
        <f t="shared" si="169"/>
        <v>High</v>
      </c>
      <c r="N2750" s="1">
        <v>44215</v>
      </c>
      <c r="O2750" s="1" t="str">
        <f>IF(YEAR(Table1[[#This Row],[customer_since]])&gt;=2023, "New",IF(YEAR(Table1[[#This Row],[customer_since]])&gt;=2021, "Medium", "Long term"))</f>
        <v>Medium</v>
      </c>
      <c r="P2750">
        <v>72</v>
      </c>
      <c r="Q2750" t="str">
        <f t="shared" si="170"/>
        <v>High</v>
      </c>
      <c r="R2750">
        <v>0.19</v>
      </c>
      <c r="S2750" t="str">
        <f t="shared" si="171"/>
        <v>Low</v>
      </c>
    </row>
    <row r="2751" spans="1:19" x14ac:dyDescent="0.35">
      <c r="A2751" t="s">
        <v>1837</v>
      </c>
      <c r="B2751">
        <v>24</v>
      </c>
      <c r="C2751" t="str">
        <f t="shared" si="168"/>
        <v>18-25</v>
      </c>
      <c r="D2751" t="s">
        <v>14</v>
      </c>
      <c r="E2751" t="s">
        <v>22</v>
      </c>
      <c r="F2751">
        <v>17.73</v>
      </c>
      <c r="G2751">
        <v>9</v>
      </c>
      <c r="H2751">
        <f>Table1[[#This Row],[total_orders]]*Table1[[#This Row],[avg_order_value]]</f>
        <v>159.57</v>
      </c>
      <c r="I2751">
        <v>252</v>
      </c>
      <c r="J2751">
        <v>0</v>
      </c>
      <c r="K2751" t="s">
        <v>16</v>
      </c>
      <c r="L2751">
        <v>20.5</v>
      </c>
      <c r="M2751" t="str">
        <f t="shared" si="169"/>
        <v>Medium</v>
      </c>
      <c r="N2751" s="1">
        <v>45099</v>
      </c>
      <c r="O2751" s="1" t="str">
        <f>IF(YEAR(Table1[[#This Row],[customer_since]])&gt;=2023, "New",IF(YEAR(Table1[[#This Row],[customer_since]])&gt;=2021, "Medium", "Long term"))</f>
        <v>New</v>
      </c>
      <c r="P2751">
        <v>63</v>
      </c>
      <c r="Q2751" t="str">
        <f t="shared" si="170"/>
        <v>Medium</v>
      </c>
      <c r="R2751">
        <v>0.37</v>
      </c>
      <c r="S2751" t="str">
        <f t="shared" si="171"/>
        <v>Medium</v>
      </c>
    </row>
    <row r="2752" spans="1:19" x14ac:dyDescent="0.35">
      <c r="A2752" t="s">
        <v>3560</v>
      </c>
      <c r="B2752">
        <v>54</v>
      </c>
      <c r="C2752" t="str">
        <f t="shared" si="168"/>
        <v>46-55</v>
      </c>
      <c r="D2752" t="s">
        <v>14</v>
      </c>
      <c r="E2752" t="s">
        <v>22</v>
      </c>
      <c r="F2752">
        <v>66.28</v>
      </c>
      <c r="G2752">
        <v>13</v>
      </c>
      <c r="H2752">
        <f>Table1[[#This Row],[total_orders]]*Table1[[#This Row],[avg_order_value]]</f>
        <v>861.64</v>
      </c>
      <c r="I2752">
        <v>181</v>
      </c>
      <c r="J2752">
        <v>0</v>
      </c>
      <c r="K2752" t="s">
        <v>40</v>
      </c>
      <c r="L2752">
        <v>84.4</v>
      </c>
      <c r="M2752" t="str">
        <f t="shared" si="169"/>
        <v>High</v>
      </c>
      <c r="N2752" s="1">
        <v>45004</v>
      </c>
      <c r="O2752" s="1" t="str">
        <f>IF(YEAR(Table1[[#This Row],[customer_since]])&gt;=2023, "New",IF(YEAR(Table1[[#This Row],[customer_since]])&gt;=2021, "Medium", "Long term"))</f>
        <v>New</v>
      </c>
      <c r="P2752">
        <v>84</v>
      </c>
      <c r="Q2752" t="str">
        <f t="shared" si="170"/>
        <v>High</v>
      </c>
      <c r="R2752">
        <v>0.34</v>
      </c>
      <c r="S2752" t="str">
        <f t="shared" si="171"/>
        <v>Medium</v>
      </c>
    </row>
    <row r="2753" spans="1:19" x14ac:dyDescent="0.35">
      <c r="A2753" t="s">
        <v>2051</v>
      </c>
      <c r="B2753">
        <v>49</v>
      </c>
      <c r="C2753" t="str">
        <f t="shared" si="168"/>
        <v>46-55</v>
      </c>
      <c r="D2753" t="s">
        <v>14</v>
      </c>
      <c r="E2753" t="s">
        <v>18</v>
      </c>
      <c r="F2753">
        <v>72.66</v>
      </c>
      <c r="G2753">
        <v>15</v>
      </c>
      <c r="H2753">
        <f>Table1[[#This Row],[total_orders]]*Table1[[#This Row],[avg_order_value]]</f>
        <v>1089.8999999999999</v>
      </c>
      <c r="I2753">
        <v>299</v>
      </c>
      <c r="J2753">
        <v>0</v>
      </c>
      <c r="K2753" t="s">
        <v>23</v>
      </c>
      <c r="L2753">
        <v>61.1</v>
      </c>
      <c r="M2753" t="str">
        <f t="shared" si="169"/>
        <v>High</v>
      </c>
      <c r="N2753" s="1">
        <v>44180</v>
      </c>
      <c r="O2753" s="1" t="str">
        <f>IF(YEAR(Table1[[#This Row],[customer_since]])&gt;=2023, "New",IF(YEAR(Table1[[#This Row],[customer_since]])&gt;=2021, "Medium", "Long term"))</f>
        <v>Long term</v>
      </c>
      <c r="P2753">
        <v>12</v>
      </c>
      <c r="Q2753" t="str">
        <f t="shared" si="170"/>
        <v>Low</v>
      </c>
      <c r="R2753">
        <v>0.7</v>
      </c>
      <c r="S2753" t="str">
        <f t="shared" si="171"/>
        <v>High</v>
      </c>
    </row>
    <row r="2754" spans="1:19" x14ac:dyDescent="0.35">
      <c r="A2754" t="s">
        <v>950</v>
      </c>
      <c r="B2754">
        <v>68</v>
      </c>
      <c r="C2754" t="str">
        <f t="shared" ref="C2754:C2817" si="172">IF(B2754&lt;=25,"18-25",IF(B2754&lt;=35,"26-35",IF(B2754&lt;=45,"36-45",IF(B2754&lt;=55,"46-55",IF(B2754&lt;=65,"55-65","66-69")))))</f>
        <v>66-69</v>
      </c>
      <c r="D2754" t="s">
        <v>14</v>
      </c>
      <c r="E2754" t="s">
        <v>35</v>
      </c>
      <c r="F2754">
        <v>55.02</v>
      </c>
      <c r="G2754">
        <v>8</v>
      </c>
      <c r="H2754">
        <f>Table1[[#This Row],[total_orders]]*Table1[[#This Row],[avg_order_value]]</f>
        <v>440.16</v>
      </c>
      <c r="I2754">
        <v>229</v>
      </c>
      <c r="J2754">
        <v>0</v>
      </c>
      <c r="K2754" t="s">
        <v>40</v>
      </c>
      <c r="L2754">
        <v>92.5</v>
      </c>
      <c r="M2754" t="str">
        <f t="shared" ref="M2754:M2817" si="173">IF(L2754&lt;=20,"Low",IF(L2754&lt;=50,"Medium","High"))</f>
        <v>High</v>
      </c>
      <c r="N2754" s="1">
        <v>45335</v>
      </c>
      <c r="O2754" s="1" t="str">
        <f>IF(YEAR(Table1[[#This Row],[customer_since]])&gt;=2023, "New",IF(YEAR(Table1[[#This Row],[customer_since]])&gt;=2021, "Medium", "Long term"))</f>
        <v>New</v>
      </c>
      <c r="P2754">
        <v>53</v>
      </c>
      <c r="Q2754" t="str">
        <f t="shared" ref="Q2754:Q2817" si="174">IF(P2754&lt;=33,"Low",IF(P2754&lt;=66,"Medium","High"))</f>
        <v>Medium</v>
      </c>
      <c r="R2754">
        <v>0.09</v>
      </c>
      <c r="S2754" t="str">
        <f t="shared" ref="S2754:S2817" si="175">IF(R2754&lt;=0.2,"Low",IF(R2754&lt;=0.5,"Medium","High"))</f>
        <v>Low</v>
      </c>
    </row>
    <row r="2755" spans="1:19" x14ac:dyDescent="0.35">
      <c r="A2755" t="s">
        <v>2443</v>
      </c>
      <c r="B2755">
        <v>31</v>
      </c>
      <c r="C2755" t="str">
        <f t="shared" si="172"/>
        <v>26-35</v>
      </c>
      <c r="D2755" t="s">
        <v>14</v>
      </c>
      <c r="E2755" t="s">
        <v>35</v>
      </c>
      <c r="F2755">
        <v>134.11000000000001</v>
      </c>
      <c r="G2755">
        <v>9</v>
      </c>
      <c r="H2755">
        <f>Table1[[#This Row],[total_orders]]*Table1[[#This Row],[avg_order_value]]</f>
        <v>1206.9900000000002</v>
      </c>
      <c r="I2755">
        <v>215</v>
      </c>
      <c r="J2755">
        <v>0</v>
      </c>
      <c r="K2755" t="s">
        <v>29</v>
      </c>
      <c r="L2755">
        <v>59.2</v>
      </c>
      <c r="M2755" t="str">
        <f t="shared" si="173"/>
        <v>High</v>
      </c>
      <c r="N2755" s="1">
        <v>44763</v>
      </c>
      <c r="O2755" s="1" t="str">
        <f>IF(YEAR(Table1[[#This Row],[customer_since]])&gt;=2023, "New",IF(YEAR(Table1[[#This Row],[customer_since]])&gt;=2021, "Medium", "Long term"))</f>
        <v>Medium</v>
      </c>
      <c r="P2755">
        <v>59</v>
      </c>
      <c r="Q2755" t="str">
        <f t="shared" si="174"/>
        <v>Medium</v>
      </c>
      <c r="R2755">
        <v>0.35</v>
      </c>
      <c r="S2755" t="str">
        <f t="shared" si="175"/>
        <v>Medium</v>
      </c>
    </row>
    <row r="2756" spans="1:19" x14ac:dyDescent="0.35">
      <c r="A2756" t="s">
        <v>493</v>
      </c>
      <c r="B2756">
        <v>27</v>
      </c>
      <c r="C2756" t="str">
        <f t="shared" si="172"/>
        <v>26-35</v>
      </c>
      <c r="D2756" t="s">
        <v>14</v>
      </c>
      <c r="E2756" t="s">
        <v>26</v>
      </c>
      <c r="F2756">
        <v>142.72</v>
      </c>
      <c r="G2756">
        <v>14</v>
      </c>
      <c r="H2756">
        <f>Table1[[#This Row],[total_orders]]*Table1[[#This Row],[avg_order_value]]</f>
        <v>1998.08</v>
      </c>
      <c r="I2756">
        <v>80</v>
      </c>
      <c r="J2756">
        <v>0</v>
      </c>
      <c r="K2756" t="s">
        <v>19</v>
      </c>
      <c r="L2756">
        <v>82</v>
      </c>
      <c r="M2756" t="str">
        <f t="shared" si="173"/>
        <v>High</v>
      </c>
      <c r="N2756" s="1">
        <v>45334</v>
      </c>
      <c r="O2756" s="1" t="str">
        <f>IF(YEAR(Table1[[#This Row],[customer_since]])&gt;=2023, "New",IF(YEAR(Table1[[#This Row],[customer_since]])&gt;=2021, "Medium", "Long term"))</f>
        <v>New</v>
      </c>
      <c r="P2756">
        <v>59</v>
      </c>
      <c r="Q2756" t="str">
        <f t="shared" si="174"/>
        <v>Medium</v>
      </c>
      <c r="R2756">
        <v>0.33</v>
      </c>
      <c r="S2756" t="str">
        <f t="shared" si="175"/>
        <v>Medium</v>
      </c>
    </row>
    <row r="2757" spans="1:19" x14ac:dyDescent="0.35">
      <c r="A2757" t="s">
        <v>493</v>
      </c>
      <c r="B2757">
        <v>42</v>
      </c>
      <c r="C2757" t="str">
        <f t="shared" si="172"/>
        <v>36-45</v>
      </c>
      <c r="D2757" t="s">
        <v>21</v>
      </c>
      <c r="E2757" t="s">
        <v>26</v>
      </c>
      <c r="G2757">
        <v>14</v>
      </c>
      <c r="H2757">
        <f>Table1[[#This Row],[total_orders]]*Table1[[#This Row],[avg_order_value]]</f>
        <v>0</v>
      </c>
      <c r="I2757">
        <v>275</v>
      </c>
      <c r="J2757">
        <v>0</v>
      </c>
      <c r="K2757" t="s">
        <v>29</v>
      </c>
      <c r="L2757">
        <v>93.2</v>
      </c>
      <c r="M2757" t="str">
        <f t="shared" si="173"/>
        <v>High</v>
      </c>
      <c r="N2757" s="1">
        <v>44901</v>
      </c>
      <c r="O2757" s="1" t="str">
        <f>IF(YEAR(Table1[[#This Row],[customer_since]])&gt;=2023, "New",IF(YEAR(Table1[[#This Row],[customer_since]])&gt;=2021, "Medium", "Long term"))</f>
        <v>Medium</v>
      </c>
      <c r="P2757">
        <v>24</v>
      </c>
      <c r="Q2757" t="str">
        <f t="shared" si="174"/>
        <v>Low</v>
      </c>
      <c r="R2757">
        <v>0.33</v>
      </c>
      <c r="S2757" t="str">
        <f t="shared" si="175"/>
        <v>Medium</v>
      </c>
    </row>
    <row r="2758" spans="1:19" x14ac:dyDescent="0.35">
      <c r="A2758" t="s">
        <v>2947</v>
      </c>
      <c r="B2758">
        <v>48</v>
      </c>
      <c r="C2758" t="str">
        <f t="shared" si="172"/>
        <v>46-55</v>
      </c>
      <c r="D2758" t="s">
        <v>21</v>
      </c>
      <c r="E2758" t="s">
        <v>52</v>
      </c>
      <c r="F2758">
        <v>96.99</v>
      </c>
      <c r="G2758">
        <v>6</v>
      </c>
      <c r="H2758">
        <f>Table1[[#This Row],[total_orders]]*Table1[[#This Row],[avg_order_value]]</f>
        <v>581.93999999999994</v>
      </c>
      <c r="I2758">
        <v>59</v>
      </c>
      <c r="J2758">
        <v>0</v>
      </c>
      <c r="K2758" t="s">
        <v>16</v>
      </c>
      <c r="L2758">
        <v>0</v>
      </c>
      <c r="M2758" t="str">
        <f t="shared" si="173"/>
        <v>Low</v>
      </c>
      <c r="N2758" s="1">
        <v>44171</v>
      </c>
      <c r="O2758" s="1" t="str">
        <f>IF(YEAR(Table1[[#This Row],[customer_since]])&gt;=2023, "New",IF(YEAR(Table1[[#This Row],[customer_since]])&gt;=2021, "Medium", "Long term"))</f>
        <v>Long term</v>
      </c>
      <c r="P2758">
        <v>95</v>
      </c>
      <c r="Q2758" t="str">
        <f t="shared" si="174"/>
        <v>High</v>
      </c>
      <c r="R2758">
        <v>0.49</v>
      </c>
      <c r="S2758" t="str">
        <f t="shared" si="175"/>
        <v>Medium</v>
      </c>
    </row>
    <row r="2759" spans="1:19" x14ac:dyDescent="0.35">
      <c r="A2759" t="s">
        <v>2632</v>
      </c>
      <c r="B2759">
        <v>47</v>
      </c>
      <c r="C2759" t="str">
        <f t="shared" si="172"/>
        <v>46-55</v>
      </c>
      <c r="D2759" t="s">
        <v>25</v>
      </c>
      <c r="E2759" t="s">
        <v>28</v>
      </c>
      <c r="G2759">
        <v>12</v>
      </c>
      <c r="H2759">
        <f>Table1[[#This Row],[total_orders]]*Table1[[#This Row],[avg_order_value]]</f>
        <v>0</v>
      </c>
      <c r="I2759">
        <v>62</v>
      </c>
      <c r="J2759">
        <v>0</v>
      </c>
      <c r="K2759" t="s">
        <v>29</v>
      </c>
      <c r="L2759">
        <v>1.5</v>
      </c>
      <c r="M2759" t="str">
        <f t="shared" si="173"/>
        <v>Low</v>
      </c>
      <c r="N2759" s="1">
        <v>44990</v>
      </c>
      <c r="O2759" s="1" t="str">
        <f>IF(YEAR(Table1[[#This Row],[customer_since]])&gt;=2023, "New",IF(YEAR(Table1[[#This Row],[customer_since]])&gt;=2021, "Medium", "Long term"))</f>
        <v>New</v>
      </c>
      <c r="P2759">
        <v>82</v>
      </c>
      <c r="Q2759" t="str">
        <f t="shared" si="174"/>
        <v>High</v>
      </c>
      <c r="R2759">
        <v>0.43</v>
      </c>
      <c r="S2759" t="str">
        <f t="shared" si="175"/>
        <v>Medium</v>
      </c>
    </row>
    <row r="2760" spans="1:19" x14ac:dyDescent="0.35">
      <c r="A2760" t="s">
        <v>2582</v>
      </c>
      <c r="B2760">
        <v>31</v>
      </c>
      <c r="C2760" t="str">
        <f t="shared" si="172"/>
        <v>26-35</v>
      </c>
      <c r="D2760" t="s">
        <v>21</v>
      </c>
      <c r="E2760" t="s">
        <v>35</v>
      </c>
      <c r="F2760">
        <v>86.8</v>
      </c>
      <c r="G2760">
        <v>8</v>
      </c>
      <c r="H2760">
        <f>Table1[[#This Row],[total_orders]]*Table1[[#This Row],[avg_order_value]]</f>
        <v>694.4</v>
      </c>
      <c r="I2760">
        <v>143</v>
      </c>
      <c r="J2760">
        <v>0</v>
      </c>
      <c r="K2760" t="s">
        <v>29</v>
      </c>
      <c r="L2760">
        <v>90.3</v>
      </c>
      <c r="M2760" t="str">
        <f t="shared" si="173"/>
        <v>High</v>
      </c>
      <c r="N2760" s="1">
        <v>44167</v>
      </c>
      <c r="O2760" s="1" t="str">
        <f>IF(YEAR(Table1[[#This Row],[customer_since]])&gt;=2023, "New",IF(YEAR(Table1[[#This Row],[customer_since]])&gt;=2021, "Medium", "Long term"))</f>
        <v>Long term</v>
      </c>
      <c r="P2760">
        <v>2</v>
      </c>
      <c r="Q2760" t="str">
        <f t="shared" si="174"/>
        <v>Low</v>
      </c>
      <c r="R2760">
        <v>0.14000000000000001</v>
      </c>
      <c r="S2760" t="str">
        <f t="shared" si="175"/>
        <v>Low</v>
      </c>
    </row>
    <row r="2761" spans="1:19" x14ac:dyDescent="0.35">
      <c r="A2761" t="s">
        <v>2582</v>
      </c>
      <c r="B2761">
        <v>69</v>
      </c>
      <c r="C2761" t="str">
        <f t="shared" si="172"/>
        <v>66-69</v>
      </c>
      <c r="D2761" t="s">
        <v>14</v>
      </c>
      <c r="E2761" t="s">
        <v>44</v>
      </c>
      <c r="F2761">
        <v>90.65</v>
      </c>
      <c r="G2761">
        <v>13</v>
      </c>
      <c r="H2761">
        <f>Table1[[#This Row],[total_orders]]*Table1[[#This Row],[avg_order_value]]</f>
        <v>1178.45</v>
      </c>
      <c r="I2761">
        <v>188</v>
      </c>
      <c r="J2761">
        <v>0</v>
      </c>
      <c r="K2761" t="s">
        <v>29</v>
      </c>
      <c r="L2761">
        <v>23.6</v>
      </c>
      <c r="M2761" t="str">
        <f t="shared" si="173"/>
        <v>Medium</v>
      </c>
      <c r="N2761" s="1">
        <v>45663</v>
      </c>
      <c r="O2761" s="1" t="str">
        <f>IF(YEAR(Table1[[#This Row],[customer_since]])&gt;=2023, "New",IF(YEAR(Table1[[#This Row],[customer_since]])&gt;=2021, "Medium", "Long term"))</f>
        <v>New</v>
      </c>
      <c r="P2761">
        <v>72</v>
      </c>
      <c r="Q2761" t="str">
        <f t="shared" si="174"/>
        <v>High</v>
      </c>
      <c r="R2761">
        <v>0.11</v>
      </c>
      <c r="S2761" t="str">
        <f t="shared" si="175"/>
        <v>Low</v>
      </c>
    </row>
    <row r="2762" spans="1:19" x14ac:dyDescent="0.35">
      <c r="A2762" t="s">
        <v>587</v>
      </c>
      <c r="B2762">
        <v>27</v>
      </c>
      <c r="C2762" t="str">
        <f t="shared" si="172"/>
        <v>26-35</v>
      </c>
      <c r="D2762" t="s">
        <v>25</v>
      </c>
      <c r="E2762" t="s">
        <v>18</v>
      </c>
      <c r="F2762">
        <v>200.68</v>
      </c>
      <c r="G2762">
        <v>8</v>
      </c>
      <c r="H2762">
        <f>Table1[[#This Row],[total_orders]]*Table1[[#This Row],[avg_order_value]]</f>
        <v>1605.44</v>
      </c>
      <c r="I2762">
        <v>0</v>
      </c>
      <c r="J2762">
        <v>0</v>
      </c>
      <c r="K2762" t="s">
        <v>23</v>
      </c>
      <c r="L2762">
        <v>6.5</v>
      </c>
      <c r="M2762" t="str">
        <f t="shared" si="173"/>
        <v>Low</v>
      </c>
      <c r="N2762" s="1">
        <v>45635</v>
      </c>
      <c r="O2762" s="1" t="str">
        <f>IF(YEAR(Table1[[#This Row],[customer_since]])&gt;=2023, "New",IF(YEAR(Table1[[#This Row],[customer_since]])&gt;=2021, "Medium", "Long term"))</f>
        <v>New</v>
      </c>
      <c r="P2762">
        <v>68</v>
      </c>
      <c r="Q2762" t="str">
        <f t="shared" si="174"/>
        <v>High</v>
      </c>
      <c r="R2762">
        <v>0.16</v>
      </c>
      <c r="S2762" t="str">
        <f t="shared" si="175"/>
        <v>Low</v>
      </c>
    </row>
    <row r="2763" spans="1:19" x14ac:dyDescent="0.35">
      <c r="A2763" t="s">
        <v>1908</v>
      </c>
      <c r="B2763">
        <v>70</v>
      </c>
      <c r="C2763" t="str">
        <f t="shared" si="172"/>
        <v>66-69</v>
      </c>
      <c r="D2763" t="s">
        <v>14</v>
      </c>
      <c r="E2763" t="s">
        <v>35</v>
      </c>
      <c r="F2763">
        <v>79.989999999999995</v>
      </c>
      <c r="G2763">
        <v>22</v>
      </c>
      <c r="H2763">
        <f>Table1[[#This Row],[total_orders]]*Table1[[#This Row],[avg_order_value]]</f>
        <v>1759.78</v>
      </c>
      <c r="I2763">
        <v>67</v>
      </c>
      <c r="J2763">
        <v>0</v>
      </c>
      <c r="K2763" t="s">
        <v>29</v>
      </c>
      <c r="L2763">
        <v>88.3</v>
      </c>
      <c r="M2763" t="str">
        <f t="shared" si="173"/>
        <v>High</v>
      </c>
      <c r="N2763" s="1">
        <v>44507</v>
      </c>
      <c r="O2763" s="1" t="str">
        <f>IF(YEAR(Table1[[#This Row],[customer_since]])&gt;=2023, "New",IF(YEAR(Table1[[#This Row],[customer_since]])&gt;=2021, "Medium", "Long term"))</f>
        <v>Medium</v>
      </c>
      <c r="P2763">
        <v>65</v>
      </c>
      <c r="Q2763" t="str">
        <f t="shared" si="174"/>
        <v>Medium</v>
      </c>
      <c r="R2763">
        <v>0.45</v>
      </c>
      <c r="S2763" t="str">
        <f t="shared" si="175"/>
        <v>Medium</v>
      </c>
    </row>
    <row r="2764" spans="1:19" x14ac:dyDescent="0.35">
      <c r="A2764" t="s">
        <v>2609</v>
      </c>
      <c r="B2764">
        <v>52</v>
      </c>
      <c r="C2764" t="str">
        <f t="shared" si="172"/>
        <v>46-55</v>
      </c>
      <c r="D2764" t="s">
        <v>21</v>
      </c>
      <c r="E2764" t="s">
        <v>28</v>
      </c>
      <c r="F2764">
        <v>59.65</v>
      </c>
      <c r="G2764">
        <v>7</v>
      </c>
      <c r="H2764">
        <f>Table1[[#This Row],[total_orders]]*Table1[[#This Row],[avg_order_value]]</f>
        <v>417.55</v>
      </c>
      <c r="I2764">
        <v>318</v>
      </c>
      <c r="J2764">
        <v>0</v>
      </c>
      <c r="K2764" t="s">
        <v>16</v>
      </c>
      <c r="L2764">
        <v>2.2999999999999998</v>
      </c>
      <c r="M2764" t="str">
        <f t="shared" si="173"/>
        <v>Low</v>
      </c>
      <c r="N2764" s="1">
        <v>44530</v>
      </c>
      <c r="O2764" s="1" t="str">
        <f>IF(YEAR(Table1[[#This Row],[customer_since]])&gt;=2023, "New",IF(YEAR(Table1[[#This Row],[customer_since]])&gt;=2021, "Medium", "Long term"))</f>
        <v>Medium</v>
      </c>
      <c r="P2764">
        <v>74</v>
      </c>
      <c r="Q2764" t="str">
        <f t="shared" si="174"/>
        <v>High</v>
      </c>
      <c r="R2764">
        <v>0.34</v>
      </c>
      <c r="S2764" t="str">
        <f t="shared" si="175"/>
        <v>Medium</v>
      </c>
    </row>
    <row r="2765" spans="1:19" x14ac:dyDescent="0.35">
      <c r="A2765" t="s">
        <v>480</v>
      </c>
      <c r="B2765">
        <v>68</v>
      </c>
      <c r="C2765" t="str">
        <f t="shared" si="172"/>
        <v>66-69</v>
      </c>
      <c r="D2765" t="s">
        <v>14</v>
      </c>
      <c r="E2765" t="s">
        <v>52</v>
      </c>
      <c r="F2765">
        <v>18.84</v>
      </c>
      <c r="G2765">
        <v>9</v>
      </c>
      <c r="H2765">
        <f>Table1[[#This Row],[total_orders]]*Table1[[#This Row],[avg_order_value]]</f>
        <v>169.56</v>
      </c>
      <c r="I2765">
        <v>303</v>
      </c>
      <c r="J2765">
        <v>0</v>
      </c>
      <c r="K2765" t="s">
        <v>23</v>
      </c>
      <c r="L2765">
        <v>8.5</v>
      </c>
      <c r="M2765" t="str">
        <f t="shared" si="173"/>
        <v>Low</v>
      </c>
      <c r="N2765" s="1">
        <v>44524</v>
      </c>
      <c r="O2765" s="1" t="str">
        <f>IF(YEAR(Table1[[#This Row],[customer_since]])&gt;=2023, "New",IF(YEAR(Table1[[#This Row],[customer_since]])&gt;=2021, "Medium", "Long term"))</f>
        <v>Medium</v>
      </c>
      <c r="P2765">
        <v>35</v>
      </c>
      <c r="Q2765" t="str">
        <f t="shared" si="174"/>
        <v>Medium</v>
      </c>
      <c r="R2765">
        <v>0.14000000000000001</v>
      </c>
      <c r="S2765" t="str">
        <f t="shared" si="175"/>
        <v>Low</v>
      </c>
    </row>
    <row r="2766" spans="1:19" x14ac:dyDescent="0.35">
      <c r="A2766" t="s">
        <v>480</v>
      </c>
      <c r="B2766">
        <v>66</v>
      </c>
      <c r="C2766" t="str">
        <f t="shared" si="172"/>
        <v>66-69</v>
      </c>
      <c r="D2766" t="s">
        <v>21</v>
      </c>
      <c r="E2766" t="s">
        <v>52</v>
      </c>
      <c r="F2766">
        <v>133.02000000000001</v>
      </c>
      <c r="G2766">
        <v>11</v>
      </c>
      <c r="H2766">
        <f>Table1[[#This Row],[total_orders]]*Table1[[#This Row],[avg_order_value]]</f>
        <v>1463.22</v>
      </c>
      <c r="I2766">
        <v>312</v>
      </c>
      <c r="J2766">
        <v>0</v>
      </c>
      <c r="K2766" t="s">
        <v>19</v>
      </c>
      <c r="L2766">
        <v>32.4</v>
      </c>
      <c r="M2766" t="str">
        <f t="shared" si="173"/>
        <v>Medium</v>
      </c>
      <c r="N2766" s="1">
        <v>45197</v>
      </c>
      <c r="O2766" s="1" t="str">
        <f>IF(YEAR(Table1[[#This Row],[customer_since]])&gt;=2023, "New",IF(YEAR(Table1[[#This Row],[customer_since]])&gt;=2021, "Medium", "Long term"))</f>
        <v>New</v>
      </c>
      <c r="P2766">
        <v>75</v>
      </c>
      <c r="Q2766" t="str">
        <f t="shared" si="174"/>
        <v>High</v>
      </c>
      <c r="R2766">
        <v>0.31</v>
      </c>
      <c r="S2766" t="str">
        <f t="shared" si="175"/>
        <v>Medium</v>
      </c>
    </row>
    <row r="2767" spans="1:19" x14ac:dyDescent="0.35">
      <c r="A2767" t="s">
        <v>2881</v>
      </c>
      <c r="B2767">
        <v>34</v>
      </c>
      <c r="C2767" t="str">
        <f t="shared" si="172"/>
        <v>26-35</v>
      </c>
      <c r="D2767" t="s">
        <v>14</v>
      </c>
      <c r="E2767" t="s">
        <v>28</v>
      </c>
      <c r="F2767">
        <v>101.44</v>
      </c>
      <c r="G2767">
        <v>11</v>
      </c>
      <c r="H2767">
        <f>Table1[[#This Row],[total_orders]]*Table1[[#This Row],[avg_order_value]]</f>
        <v>1115.8399999999999</v>
      </c>
      <c r="I2767">
        <v>242</v>
      </c>
      <c r="J2767">
        <v>0</v>
      </c>
      <c r="K2767" t="s">
        <v>16</v>
      </c>
      <c r="L2767">
        <v>38.4</v>
      </c>
      <c r="M2767" t="str">
        <f t="shared" si="173"/>
        <v>Medium</v>
      </c>
      <c r="N2767" s="1">
        <v>45750</v>
      </c>
      <c r="O2767" s="1" t="str">
        <f>IF(YEAR(Table1[[#This Row],[customer_since]])&gt;=2023, "New",IF(YEAR(Table1[[#This Row],[customer_since]])&gt;=2021, "Medium", "Long term"))</f>
        <v>New</v>
      </c>
      <c r="P2767">
        <v>24</v>
      </c>
      <c r="Q2767" t="str">
        <f t="shared" si="174"/>
        <v>Low</v>
      </c>
      <c r="R2767">
        <v>0.21</v>
      </c>
      <c r="S2767" t="str">
        <f t="shared" si="175"/>
        <v>Medium</v>
      </c>
    </row>
    <row r="2768" spans="1:19" x14ac:dyDescent="0.35">
      <c r="A2768" t="s">
        <v>940</v>
      </c>
      <c r="B2768">
        <v>55</v>
      </c>
      <c r="C2768" t="str">
        <f t="shared" si="172"/>
        <v>46-55</v>
      </c>
      <c r="D2768" t="s">
        <v>14</v>
      </c>
      <c r="E2768" t="s">
        <v>37</v>
      </c>
      <c r="F2768">
        <v>146.16999999999999</v>
      </c>
      <c r="G2768">
        <v>9</v>
      </c>
      <c r="H2768">
        <f>Table1[[#This Row],[total_orders]]*Table1[[#This Row],[avg_order_value]]</f>
        <v>1315.53</v>
      </c>
      <c r="I2768">
        <v>87</v>
      </c>
      <c r="J2768">
        <v>0</v>
      </c>
      <c r="K2768" t="s">
        <v>29</v>
      </c>
      <c r="L2768">
        <v>4.4000000000000004</v>
      </c>
      <c r="M2768" t="str">
        <f t="shared" si="173"/>
        <v>Low</v>
      </c>
      <c r="N2768" s="1">
        <v>44946</v>
      </c>
      <c r="O2768" s="1" t="str">
        <f>IF(YEAR(Table1[[#This Row],[customer_since]])&gt;=2023, "New",IF(YEAR(Table1[[#This Row],[customer_since]])&gt;=2021, "Medium", "Long term"))</f>
        <v>New</v>
      </c>
      <c r="P2768">
        <v>76</v>
      </c>
      <c r="Q2768" t="str">
        <f t="shared" si="174"/>
        <v>High</v>
      </c>
      <c r="R2768">
        <v>0.17</v>
      </c>
      <c r="S2768" t="str">
        <f t="shared" si="175"/>
        <v>Low</v>
      </c>
    </row>
    <row r="2769" spans="1:19" x14ac:dyDescent="0.35">
      <c r="A2769" t="s">
        <v>266</v>
      </c>
      <c r="B2769">
        <v>51</v>
      </c>
      <c r="C2769" t="str">
        <f t="shared" si="172"/>
        <v>46-55</v>
      </c>
      <c r="D2769" t="s">
        <v>25</v>
      </c>
      <c r="E2769" t="s">
        <v>50</v>
      </c>
      <c r="F2769">
        <v>352.1</v>
      </c>
      <c r="G2769">
        <v>5</v>
      </c>
      <c r="H2769">
        <f>Table1[[#This Row],[total_orders]]*Table1[[#This Row],[avg_order_value]]</f>
        <v>1760.5</v>
      </c>
      <c r="I2769">
        <v>310</v>
      </c>
      <c r="J2769">
        <v>0</v>
      </c>
      <c r="K2769" t="s">
        <v>40</v>
      </c>
      <c r="L2769">
        <v>50.2</v>
      </c>
      <c r="M2769" t="str">
        <f t="shared" si="173"/>
        <v>High</v>
      </c>
      <c r="N2769" s="1">
        <v>44755</v>
      </c>
      <c r="O2769" s="1" t="str">
        <f>IF(YEAR(Table1[[#This Row],[customer_since]])&gt;=2023, "New",IF(YEAR(Table1[[#This Row],[customer_since]])&gt;=2021, "Medium", "Long term"))</f>
        <v>Medium</v>
      </c>
      <c r="P2769">
        <v>77</v>
      </c>
      <c r="Q2769" t="str">
        <f t="shared" si="174"/>
        <v>High</v>
      </c>
      <c r="R2769">
        <v>0.49</v>
      </c>
      <c r="S2769" t="str">
        <f t="shared" si="175"/>
        <v>Medium</v>
      </c>
    </row>
    <row r="2770" spans="1:19" x14ac:dyDescent="0.35">
      <c r="A2770" t="s">
        <v>639</v>
      </c>
      <c r="B2770">
        <v>41</v>
      </c>
      <c r="C2770" t="str">
        <f t="shared" si="172"/>
        <v>36-45</v>
      </c>
      <c r="D2770" t="s">
        <v>14</v>
      </c>
      <c r="E2770" t="s">
        <v>22</v>
      </c>
      <c r="F2770">
        <v>418.24</v>
      </c>
      <c r="G2770">
        <v>8</v>
      </c>
      <c r="H2770">
        <f>Table1[[#This Row],[total_orders]]*Table1[[#This Row],[avg_order_value]]</f>
        <v>3345.92</v>
      </c>
      <c r="I2770">
        <v>48</v>
      </c>
      <c r="J2770">
        <v>0</v>
      </c>
      <c r="K2770" t="s">
        <v>40</v>
      </c>
      <c r="L2770">
        <v>61.6</v>
      </c>
      <c r="M2770" t="str">
        <f t="shared" si="173"/>
        <v>High</v>
      </c>
      <c r="N2770" s="1">
        <v>44043</v>
      </c>
      <c r="O2770" s="1" t="str">
        <f>IF(YEAR(Table1[[#This Row],[customer_since]])&gt;=2023, "New",IF(YEAR(Table1[[#This Row],[customer_since]])&gt;=2021, "Medium", "Long term"))</f>
        <v>Long term</v>
      </c>
      <c r="P2770">
        <v>74</v>
      </c>
      <c r="Q2770" t="str">
        <f t="shared" si="174"/>
        <v>High</v>
      </c>
      <c r="R2770">
        <v>0.21</v>
      </c>
      <c r="S2770" t="str">
        <f t="shared" si="175"/>
        <v>Medium</v>
      </c>
    </row>
    <row r="2771" spans="1:19" x14ac:dyDescent="0.35">
      <c r="A2771" t="s">
        <v>639</v>
      </c>
      <c r="B2771">
        <v>63</v>
      </c>
      <c r="C2771" t="str">
        <f t="shared" si="172"/>
        <v>55-65</v>
      </c>
      <c r="D2771" t="s">
        <v>14</v>
      </c>
      <c r="E2771" t="s">
        <v>18</v>
      </c>
      <c r="F2771">
        <v>18.920000000000002</v>
      </c>
      <c r="G2771">
        <v>5</v>
      </c>
      <c r="H2771">
        <f>Table1[[#This Row],[total_orders]]*Table1[[#This Row],[avg_order_value]]</f>
        <v>94.600000000000009</v>
      </c>
      <c r="I2771">
        <v>359</v>
      </c>
      <c r="J2771">
        <v>0</v>
      </c>
      <c r="K2771" t="s">
        <v>29</v>
      </c>
      <c r="L2771">
        <v>68.7</v>
      </c>
      <c r="M2771" t="str">
        <f t="shared" si="173"/>
        <v>High</v>
      </c>
      <c r="N2771" s="1">
        <v>44352</v>
      </c>
      <c r="O2771" s="1" t="str">
        <f>IF(YEAR(Table1[[#This Row],[customer_since]])&gt;=2023, "New",IF(YEAR(Table1[[#This Row],[customer_since]])&gt;=2021, "Medium", "Long term"))</f>
        <v>Medium</v>
      </c>
      <c r="P2771">
        <v>75</v>
      </c>
      <c r="Q2771" t="str">
        <f t="shared" si="174"/>
        <v>High</v>
      </c>
      <c r="R2771">
        <v>0.33</v>
      </c>
      <c r="S2771" t="str">
        <f t="shared" si="175"/>
        <v>Medium</v>
      </c>
    </row>
    <row r="2772" spans="1:19" x14ac:dyDescent="0.35">
      <c r="A2772" t="s">
        <v>639</v>
      </c>
      <c r="B2772">
        <v>50</v>
      </c>
      <c r="C2772" t="str">
        <f t="shared" si="172"/>
        <v>46-55</v>
      </c>
      <c r="D2772" t="s">
        <v>21</v>
      </c>
      <c r="E2772" t="s">
        <v>50</v>
      </c>
      <c r="G2772">
        <v>8</v>
      </c>
      <c r="H2772">
        <f>Table1[[#This Row],[total_orders]]*Table1[[#This Row],[avg_order_value]]</f>
        <v>0</v>
      </c>
      <c r="I2772">
        <v>114</v>
      </c>
      <c r="J2772">
        <v>0</v>
      </c>
      <c r="K2772" t="s">
        <v>40</v>
      </c>
      <c r="L2772">
        <v>24.2</v>
      </c>
      <c r="M2772" t="str">
        <f t="shared" si="173"/>
        <v>Medium</v>
      </c>
      <c r="N2772" s="1">
        <v>45047</v>
      </c>
      <c r="O2772" s="1" t="str">
        <f>IF(YEAR(Table1[[#This Row],[customer_since]])&gt;=2023, "New",IF(YEAR(Table1[[#This Row],[customer_since]])&gt;=2021, "Medium", "Long term"))</f>
        <v>New</v>
      </c>
      <c r="P2772">
        <v>12</v>
      </c>
      <c r="Q2772" t="str">
        <f t="shared" si="174"/>
        <v>Low</v>
      </c>
      <c r="R2772">
        <v>0.33</v>
      </c>
      <c r="S2772" t="str">
        <f t="shared" si="175"/>
        <v>Medium</v>
      </c>
    </row>
    <row r="2773" spans="1:19" x14ac:dyDescent="0.35">
      <c r="A2773" t="s">
        <v>2518</v>
      </c>
      <c r="B2773">
        <v>43</v>
      </c>
      <c r="C2773" t="str">
        <f t="shared" si="172"/>
        <v>36-45</v>
      </c>
      <c r="D2773" t="s">
        <v>21</v>
      </c>
      <c r="E2773" t="s">
        <v>35</v>
      </c>
      <c r="F2773">
        <v>71.989999999999995</v>
      </c>
      <c r="G2773">
        <v>12</v>
      </c>
      <c r="H2773">
        <f>Table1[[#This Row],[total_orders]]*Table1[[#This Row],[avg_order_value]]</f>
        <v>863.87999999999988</v>
      </c>
      <c r="I2773">
        <v>268</v>
      </c>
      <c r="J2773">
        <v>0</v>
      </c>
      <c r="K2773" t="s">
        <v>19</v>
      </c>
      <c r="L2773">
        <v>49.6</v>
      </c>
      <c r="M2773" t="str">
        <f t="shared" si="173"/>
        <v>Medium</v>
      </c>
      <c r="N2773" s="1">
        <v>45697</v>
      </c>
      <c r="O2773" s="1" t="str">
        <f>IF(YEAR(Table1[[#This Row],[customer_since]])&gt;=2023, "New",IF(YEAR(Table1[[#This Row],[customer_since]])&gt;=2021, "Medium", "Long term"))</f>
        <v>New</v>
      </c>
      <c r="P2773">
        <v>12</v>
      </c>
      <c r="Q2773" t="str">
        <f t="shared" si="174"/>
        <v>Low</v>
      </c>
      <c r="R2773">
        <v>0.47</v>
      </c>
      <c r="S2773" t="str">
        <f t="shared" si="175"/>
        <v>Medium</v>
      </c>
    </row>
    <row r="2774" spans="1:19" x14ac:dyDescent="0.35">
      <c r="A2774" t="s">
        <v>495</v>
      </c>
      <c r="B2774">
        <v>74</v>
      </c>
      <c r="C2774" t="str">
        <f t="shared" si="172"/>
        <v>66-69</v>
      </c>
      <c r="D2774" t="s">
        <v>14</v>
      </c>
      <c r="E2774" t="s">
        <v>28</v>
      </c>
      <c r="F2774">
        <v>63.94</v>
      </c>
      <c r="G2774">
        <v>4</v>
      </c>
      <c r="H2774">
        <f>Table1[[#This Row],[total_orders]]*Table1[[#This Row],[avg_order_value]]</f>
        <v>255.76</v>
      </c>
      <c r="I2774">
        <v>209</v>
      </c>
      <c r="J2774">
        <v>0</v>
      </c>
      <c r="K2774" t="s">
        <v>16</v>
      </c>
      <c r="L2774">
        <v>24</v>
      </c>
      <c r="M2774" t="str">
        <f t="shared" si="173"/>
        <v>Medium</v>
      </c>
      <c r="N2774" s="1">
        <v>44623</v>
      </c>
      <c r="O2774" s="1" t="str">
        <f>IF(YEAR(Table1[[#This Row],[customer_since]])&gt;=2023, "New",IF(YEAR(Table1[[#This Row],[customer_since]])&gt;=2021, "Medium", "Long term"))</f>
        <v>Medium</v>
      </c>
      <c r="P2774">
        <v>60</v>
      </c>
      <c r="Q2774" t="str">
        <f t="shared" si="174"/>
        <v>Medium</v>
      </c>
      <c r="R2774">
        <v>0.5</v>
      </c>
      <c r="S2774" t="str">
        <f t="shared" si="175"/>
        <v>Medium</v>
      </c>
    </row>
    <row r="2775" spans="1:19" x14ac:dyDescent="0.35">
      <c r="A2775" t="s">
        <v>2743</v>
      </c>
      <c r="B2775">
        <v>28</v>
      </c>
      <c r="C2775" t="str">
        <f t="shared" si="172"/>
        <v>26-35</v>
      </c>
      <c r="D2775" t="s">
        <v>21</v>
      </c>
      <c r="E2775" t="s">
        <v>28</v>
      </c>
      <c r="F2775">
        <v>107.46</v>
      </c>
      <c r="G2775">
        <v>10</v>
      </c>
      <c r="H2775">
        <f>Table1[[#This Row],[total_orders]]*Table1[[#This Row],[avg_order_value]]</f>
        <v>1074.5999999999999</v>
      </c>
      <c r="I2775">
        <v>171</v>
      </c>
      <c r="J2775">
        <v>0</v>
      </c>
      <c r="K2775" t="s">
        <v>40</v>
      </c>
      <c r="L2775">
        <v>20.3</v>
      </c>
      <c r="M2775" t="str">
        <f t="shared" si="173"/>
        <v>Medium</v>
      </c>
      <c r="N2775" s="1">
        <v>45195</v>
      </c>
      <c r="O2775" s="1" t="str">
        <f>IF(YEAR(Table1[[#This Row],[customer_since]])&gt;=2023, "New",IF(YEAR(Table1[[#This Row],[customer_since]])&gt;=2021, "Medium", "Long term"))</f>
        <v>New</v>
      </c>
      <c r="P2775">
        <v>50</v>
      </c>
      <c r="Q2775" t="str">
        <f t="shared" si="174"/>
        <v>Medium</v>
      </c>
      <c r="R2775">
        <v>0.2</v>
      </c>
      <c r="S2775" t="str">
        <f t="shared" si="175"/>
        <v>Low</v>
      </c>
    </row>
    <row r="2776" spans="1:19" x14ac:dyDescent="0.35">
      <c r="A2776" t="s">
        <v>2196</v>
      </c>
      <c r="B2776">
        <v>36</v>
      </c>
      <c r="C2776" t="str">
        <f t="shared" si="172"/>
        <v>36-45</v>
      </c>
      <c r="D2776" t="s">
        <v>14</v>
      </c>
      <c r="E2776" t="s">
        <v>37</v>
      </c>
      <c r="F2776">
        <v>178.96</v>
      </c>
      <c r="G2776">
        <v>9</v>
      </c>
      <c r="H2776">
        <f>Table1[[#This Row],[total_orders]]*Table1[[#This Row],[avg_order_value]]</f>
        <v>1610.64</v>
      </c>
      <c r="I2776">
        <v>333</v>
      </c>
      <c r="J2776">
        <v>0</v>
      </c>
      <c r="K2776" t="s">
        <v>40</v>
      </c>
      <c r="L2776">
        <v>43.8</v>
      </c>
      <c r="M2776" t="str">
        <f t="shared" si="173"/>
        <v>Medium</v>
      </c>
      <c r="N2776" s="1">
        <v>44180</v>
      </c>
      <c r="O2776" s="1" t="str">
        <f>IF(YEAR(Table1[[#This Row],[customer_since]])&gt;=2023, "New",IF(YEAR(Table1[[#This Row],[customer_since]])&gt;=2021, "Medium", "Long term"))</f>
        <v>Long term</v>
      </c>
      <c r="P2776">
        <v>64</v>
      </c>
      <c r="Q2776" t="str">
        <f t="shared" si="174"/>
        <v>Medium</v>
      </c>
      <c r="R2776">
        <v>0.33</v>
      </c>
      <c r="S2776" t="str">
        <f t="shared" si="175"/>
        <v>Medium</v>
      </c>
    </row>
    <row r="2777" spans="1:19" x14ac:dyDescent="0.35">
      <c r="A2777" t="s">
        <v>3049</v>
      </c>
      <c r="B2777">
        <v>29</v>
      </c>
      <c r="C2777" t="str">
        <f t="shared" si="172"/>
        <v>26-35</v>
      </c>
      <c r="D2777" t="s">
        <v>14</v>
      </c>
      <c r="E2777" t="s">
        <v>37</v>
      </c>
      <c r="F2777">
        <v>102.18</v>
      </c>
      <c r="G2777">
        <v>15</v>
      </c>
      <c r="H2777">
        <f>Table1[[#This Row],[total_orders]]*Table1[[#This Row],[avg_order_value]]</f>
        <v>1532.7</v>
      </c>
      <c r="I2777">
        <v>222</v>
      </c>
      <c r="J2777">
        <v>0</v>
      </c>
      <c r="K2777" t="s">
        <v>40</v>
      </c>
      <c r="L2777">
        <v>62.2</v>
      </c>
      <c r="M2777" t="str">
        <f t="shared" si="173"/>
        <v>High</v>
      </c>
      <c r="N2777" s="1">
        <v>45048</v>
      </c>
      <c r="O2777" s="1" t="str">
        <f>IF(YEAR(Table1[[#This Row],[customer_since]])&gt;=2023, "New",IF(YEAR(Table1[[#This Row],[customer_since]])&gt;=2021, "Medium", "Long term"))</f>
        <v>New</v>
      </c>
      <c r="P2777">
        <v>32</v>
      </c>
      <c r="Q2777" t="str">
        <f t="shared" si="174"/>
        <v>Low</v>
      </c>
      <c r="R2777">
        <v>0.11</v>
      </c>
      <c r="S2777" t="str">
        <f t="shared" si="175"/>
        <v>Low</v>
      </c>
    </row>
    <row r="2778" spans="1:19" x14ac:dyDescent="0.35">
      <c r="A2778" t="s">
        <v>3271</v>
      </c>
      <c r="B2778">
        <v>79</v>
      </c>
      <c r="C2778" t="str">
        <f t="shared" si="172"/>
        <v>66-69</v>
      </c>
      <c r="D2778" t="s">
        <v>21</v>
      </c>
      <c r="E2778" t="s">
        <v>26</v>
      </c>
      <c r="G2778">
        <v>7</v>
      </c>
      <c r="H2778">
        <f>Table1[[#This Row],[total_orders]]*Table1[[#This Row],[avg_order_value]]</f>
        <v>0</v>
      </c>
      <c r="I2778">
        <v>115</v>
      </c>
      <c r="J2778">
        <v>0</v>
      </c>
      <c r="K2778" t="s">
        <v>16</v>
      </c>
      <c r="L2778">
        <v>68</v>
      </c>
      <c r="M2778" t="str">
        <f t="shared" si="173"/>
        <v>High</v>
      </c>
      <c r="N2778" s="1">
        <v>45015</v>
      </c>
      <c r="O2778" s="1" t="str">
        <f>IF(YEAR(Table1[[#This Row],[customer_since]])&gt;=2023, "New",IF(YEAR(Table1[[#This Row],[customer_since]])&gt;=2021, "Medium", "Long term"))</f>
        <v>New</v>
      </c>
      <c r="P2778">
        <v>76</v>
      </c>
      <c r="Q2778" t="str">
        <f t="shared" si="174"/>
        <v>High</v>
      </c>
      <c r="R2778">
        <v>0.27</v>
      </c>
      <c r="S2778" t="str">
        <f t="shared" si="175"/>
        <v>Medium</v>
      </c>
    </row>
    <row r="2779" spans="1:19" x14ac:dyDescent="0.35">
      <c r="A2779" t="s">
        <v>2963</v>
      </c>
      <c r="B2779">
        <v>73</v>
      </c>
      <c r="C2779" t="str">
        <f t="shared" si="172"/>
        <v>66-69</v>
      </c>
      <c r="D2779" t="s">
        <v>14</v>
      </c>
      <c r="E2779" t="s">
        <v>18</v>
      </c>
      <c r="F2779">
        <v>25.49</v>
      </c>
      <c r="G2779">
        <v>11</v>
      </c>
      <c r="H2779">
        <f>Table1[[#This Row],[total_orders]]*Table1[[#This Row],[avg_order_value]]</f>
        <v>280.39</v>
      </c>
      <c r="I2779">
        <v>175</v>
      </c>
      <c r="J2779">
        <v>1</v>
      </c>
      <c r="K2779" t="s">
        <v>19</v>
      </c>
      <c r="L2779">
        <v>6.5</v>
      </c>
      <c r="M2779" t="str">
        <f t="shared" si="173"/>
        <v>Low</v>
      </c>
      <c r="N2779" s="1">
        <v>44220</v>
      </c>
      <c r="O2779" s="1" t="str">
        <f>IF(YEAR(Table1[[#This Row],[customer_since]])&gt;=2023, "New",IF(YEAR(Table1[[#This Row],[customer_since]])&gt;=2021, "Medium", "Long term"))</f>
        <v>Medium</v>
      </c>
      <c r="P2779">
        <v>86</v>
      </c>
      <c r="Q2779" t="str">
        <f t="shared" si="174"/>
        <v>High</v>
      </c>
      <c r="R2779">
        <v>0.27</v>
      </c>
      <c r="S2779" t="str">
        <f t="shared" si="175"/>
        <v>Medium</v>
      </c>
    </row>
    <row r="2780" spans="1:19" x14ac:dyDescent="0.35">
      <c r="A2780" t="s">
        <v>3078</v>
      </c>
      <c r="B2780">
        <v>28</v>
      </c>
      <c r="C2780" t="str">
        <f t="shared" si="172"/>
        <v>26-35</v>
      </c>
      <c r="D2780" t="s">
        <v>21</v>
      </c>
      <c r="E2780" t="s">
        <v>37</v>
      </c>
      <c r="F2780">
        <v>87.24</v>
      </c>
      <c r="G2780">
        <v>8</v>
      </c>
      <c r="H2780">
        <f>Table1[[#This Row],[total_orders]]*Table1[[#This Row],[avg_order_value]]</f>
        <v>697.92</v>
      </c>
      <c r="I2780">
        <v>1</v>
      </c>
      <c r="J2780">
        <v>0</v>
      </c>
      <c r="K2780" t="s">
        <v>29</v>
      </c>
      <c r="L2780">
        <v>64.7</v>
      </c>
      <c r="M2780" t="str">
        <f t="shared" si="173"/>
        <v>High</v>
      </c>
      <c r="N2780" s="1">
        <v>45272</v>
      </c>
      <c r="O2780" s="1" t="str">
        <f>IF(YEAR(Table1[[#This Row],[customer_since]])&gt;=2023, "New",IF(YEAR(Table1[[#This Row],[customer_since]])&gt;=2021, "Medium", "Long term"))</f>
        <v>New</v>
      </c>
      <c r="P2780">
        <v>30</v>
      </c>
      <c r="Q2780" t="str">
        <f t="shared" si="174"/>
        <v>Low</v>
      </c>
      <c r="R2780">
        <v>0.38</v>
      </c>
      <c r="S2780" t="str">
        <f t="shared" si="175"/>
        <v>Medium</v>
      </c>
    </row>
    <row r="2781" spans="1:19" x14ac:dyDescent="0.35">
      <c r="A2781" t="s">
        <v>2730</v>
      </c>
      <c r="B2781">
        <v>45</v>
      </c>
      <c r="C2781" t="str">
        <f t="shared" si="172"/>
        <v>36-45</v>
      </c>
      <c r="D2781" t="s">
        <v>14</v>
      </c>
      <c r="E2781" t="s">
        <v>44</v>
      </c>
      <c r="F2781">
        <v>130.41999999999999</v>
      </c>
      <c r="G2781">
        <v>11</v>
      </c>
      <c r="H2781">
        <f>Table1[[#This Row],[total_orders]]*Table1[[#This Row],[avg_order_value]]</f>
        <v>1434.62</v>
      </c>
      <c r="I2781">
        <v>295</v>
      </c>
      <c r="J2781">
        <v>0</v>
      </c>
      <c r="K2781" t="s">
        <v>16</v>
      </c>
      <c r="L2781">
        <v>9.6999999999999993</v>
      </c>
      <c r="M2781" t="str">
        <f t="shared" si="173"/>
        <v>Low</v>
      </c>
      <c r="N2781" s="1">
        <v>44080</v>
      </c>
      <c r="O2781" s="1" t="str">
        <f>IF(YEAR(Table1[[#This Row],[customer_since]])&gt;=2023, "New",IF(YEAR(Table1[[#This Row],[customer_since]])&gt;=2021, "Medium", "Long term"))</f>
        <v>Long term</v>
      </c>
      <c r="P2781">
        <v>66</v>
      </c>
      <c r="Q2781" t="str">
        <f t="shared" si="174"/>
        <v>Medium</v>
      </c>
      <c r="R2781">
        <v>0.03</v>
      </c>
      <c r="S2781" t="str">
        <f t="shared" si="175"/>
        <v>Low</v>
      </c>
    </row>
    <row r="2782" spans="1:19" x14ac:dyDescent="0.35">
      <c r="A2782" t="s">
        <v>1963</v>
      </c>
      <c r="B2782">
        <v>56</v>
      </c>
      <c r="C2782" t="str">
        <f t="shared" si="172"/>
        <v>55-65</v>
      </c>
      <c r="D2782" t="s">
        <v>14</v>
      </c>
      <c r="E2782" t="s">
        <v>35</v>
      </c>
      <c r="F2782">
        <v>69.680000000000007</v>
      </c>
      <c r="G2782">
        <v>11</v>
      </c>
      <c r="H2782">
        <f>Table1[[#This Row],[total_orders]]*Table1[[#This Row],[avg_order_value]]</f>
        <v>766.48</v>
      </c>
      <c r="I2782">
        <v>99</v>
      </c>
      <c r="J2782">
        <v>0</v>
      </c>
      <c r="K2782" t="s">
        <v>19</v>
      </c>
      <c r="L2782">
        <v>41.2</v>
      </c>
      <c r="M2782" t="str">
        <f t="shared" si="173"/>
        <v>Medium</v>
      </c>
      <c r="N2782" s="1">
        <v>44080</v>
      </c>
      <c r="O2782" s="1" t="str">
        <f>IF(YEAR(Table1[[#This Row],[customer_since]])&gt;=2023, "New",IF(YEAR(Table1[[#This Row],[customer_since]])&gt;=2021, "Medium", "Long term"))</f>
        <v>Long term</v>
      </c>
      <c r="P2782">
        <v>32</v>
      </c>
      <c r="Q2782" t="str">
        <f t="shared" si="174"/>
        <v>Low</v>
      </c>
      <c r="R2782">
        <v>0.32</v>
      </c>
      <c r="S2782" t="str">
        <f t="shared" si="175"/>
        <v>Medium</v>
      </c>
    </row>
    <row r="2783" spans="1:19" x14ac:dyDescent="0.35">
      <c r="A2783" t="s">
        <v>2043</v>
      </c>
      <c r="B2783">
        <v>24</v>
      </c>
      <c r="C2783" t="str">
        <f t="shared" si="172"/>
        <v>18-25</v>
      </c>
      <c r="D2783" t="s">
        <v>14</v>
      </c>
      <c r="E2783" t="s">
        <v>26</v>
      </c>
      <c r="F2783">
        <v>138.87</v>
      </c>
      <c r="G2783">
        <v>8</v>
      </c>
      <c r="H2783">
        <f>Table1[[#This Row],[total_orders]]*Table1[[#This Row],[avg_order_value]]</f>
        <v>1110.96</v>
      </c>
      <c r="I2783">
        <v>58</v>
      </c>
      <c r="J2783">
        <v>0</v>
      </c>
      <c r="K2783" t="s">
        <v>16</v>
      </c>
      <c r="L2783">
        <v>86.1</v>
      </c>
      <c r="M2783" t="str">
        <f t="shared" si="173"/>
        <v>High</v>
      </c>
      <c r="N2783" s="1">
        <v>44286</v>
      </c>
      <c r="O2783" s="1" t="str">
        <f>IF(YEAR(Table1[[#This Row],[customer_since]])&gt;=2023, "New",IF(YEAR(Table1[[#This Row],[customer_since]])&gt;=2021, "Medium", "Long term"))</f>
        <v>Medium</v>
      </c>
      <c r="P2783">
        <v>13</v>
      </c>
      <c r="Q2783" t="str">
        <f t="shared" si="174"/>
        <v>Low</v>
      </c>
      <c r="R2783">
        <v>0.33</v>
      </c>
      <c r="S2783" t="str">
        <f t="shared" si="175"/>
        <v>Medium</v>
      </c>
    </row>
    <row r="2784" spans="1:19" x14ac:dyDescent="0.35">
      <c r="A2784" t="s">
        <v>2207</v>
      </c>
      <c r="B2784">
        <v>30</v>
      </c>
      <c r="C2784" t="str">
        <f t="shared" si="172"/>
        <v>26-35</v>
      </c>
      <c r="D2784" t="s">
        <v>14</v>
      </c>
      <c r="E2784" t="s">
        <v>44</v>
      </c>
      <c r="F2784">
        <v>140.62</v>
      </c>
      <c r="G2784">
        <v>7</v>
      </c>
      <c r="H2784">
        <f>Table1[[#This Row],[total_orders]]*Table1[[#This Row],[avg_order_value]]</f>
        <v>984.34</v>
      </c>
      <c r="I2784">
        <v>107</v>
      </c>
      <c r="J2784">
        <v>0</v>
      </c>
      <c r="K2784" t="s">
        <v>19</v>
      </c>
      <c r="L2784">
        <v>76.099999999999994</v>
      </c>
      <c r="M2784" t="str">
        <f t="shared" si="173"/>
        <v>High</v>
      </c>
      <c r="N2784" s="1">
        <v>44597</v>
      </c>
      <c r="O2784" s="1" t="str">
        <f>IF(YEAR(Table1[[#This Row],[customer_since]])&gt;=2023, "New",IF(YEAR(Table1[[#This Row],[customer_since]])&gt;=2021, "Medium", "Long term"))</f>
        <v>Medium</v>
      </c>
      <c r="P2784">
        <v>5</v>
      </c>
      <c r="Q2784" t="str">
        <f t="shared" si="174"/>
        <v>Low</v>
      </c>
      <c r="R2784">
        <v>7.0000000000000007E-2</v>
      </c>
      <c r="S2784" t="str">
        <f t="shared" si="175"/>
        <v>Low</v>
      </c>
    </row>
    <row r="2785" spans="1:19" x14ac:dyDescent="0.35">
      <c r="A2785" t="s">
        <v>2207</v>
      </c>
      <c r="B2785">
        <v>28</v>
      </c>
      <c r="C2785" t="str">
        <f t="shared" si="172"/>
        <v>26-35</v>
      </c>
      <c r="D2785" t="s">
        <v>14</v>
      </c>
      <c r="E2785" t="s">
        <v>50</v>
      </c>
      <c r="F2785">
        <v>43.27</v>
      </c>
      <c r="G2785">
        <v>8</v>
      </c>
      <c r="H2785">
        <f>Table1[[#This Row],[total_orders]]*Table1[[#This Row],[avg_order_value]]</f>
        <v>346.16</v>
      </c>
      <c r="I2785">
        <v>94</v>
      </c>
      <c r="J2785">
        <v>0</v>
      </c>
      <c r="K2785" t="s">
        <v>40</v>
      </c>
      <c r="L2785">
        <v>67.8</v>
      </c>
      <c r="M2785" t="str">
        <f t="shared" si="173"/>
        <v>High</v>
      </c>
      <c r="N2785" s="1">
        <v>44620</v>
      </c>
      <c r="O2785" s="1" t="str">
        <f>IF(YEAR(Table1[[#This Row],[customer_since]])&gt;=2023, "New",IF(YEAR(Table1[[#This Row],[customer_since]])&gt;=2021, "Medium", "Long term"))</f>
        <v>Medium</v>
      </c>
      <c r="P2785">
        <v>89</v>
      </c>
      <c r="Q2785" t="str">
        <f t="shared" si="174"/>
        <v>High</v>
      </c>
      <c r="R2785">
        <v>0.34</v>
      </c>
      <c r="S2785" t="str">
        <f t="shared" si="175"/>
        <v>Medium</v>
      </c>
    </row>
    <row r="2786" spans="1:19" x14ac:dyDescent="0.35">
      <c r="A2786" t="s">
        <v>2323</v>
      </c>
      <c r="B2786">
        <v>38</v>
      </c>
      <c r="C2786" t="str">
        <f t="shared" si="172"/>
        <v>36-45</v>
      </c>
      <c r="D2786" t="s">
        <v>21</v>
      </c>
      <c r="E2786" t="s">
        <v>50</v>
      </c>
      <c r="F2786">
        <v>72.430000000000007</v>
      </c>
      <c r="G2786">
        <v>12</v>
      </c>
      <c r="H2786">
        <f>Table1[[#This Row],[total_orders]]*Table1[[#This Row],[avg_order_value]]</f>
        <v>869.16000000000008</v>
      </c>
      <c r="I2786">
        <v>146</v>
      </c>
      <c r="J2786">
        <v>0</v>
      </c>
      <c r="K2786" t="s">
        <v>40</v>
      </c>
      <c r="L2786">
        <v>18.7</v>
      </c>
      <c r="M2786" t="str">
        <f t="shared" si="173"/>
        <v>Low</v>
      </c>
      <c r="N2786" s="1">
        <v>45696</v>
      </c>
      <c r="O2786" s="1" t="str">
        <f>IF(YEAR(Table1[[#This Row],[customer_since]])&gt;=2023, "New",IF(YEAR(Table1[[#This Row],[customer_since]])&gt;=2021, "Medium", "Long term"))</f>
        <v>New</v>
      </c>
      <c r="P2786">
        <v>31</v>
      </c>
      <c r="Q2786" t="str">
        <f t="shared" si="174"/>
        <v>Low</v>
      </c>
      <c r="R2786">
        <v>0.55000000000000004</v>
      </c>
      <c r="S2786" t="str">
        <f t="shared" si="175"/>
        <v>High</v>
      </c>
    </row>
    <row r="2787" spans="1:19" x14ac:dyDescent="0.35">
      <c r="A2787" t="s">
        <v>1003</v>
      </c>
      <c r="B2787">
        <v>37</v>
      </c>
      <c r="C2787" t="str">
        <f t="shared" si="172"/>
        <v>36-45</v>
      </c>
      <c r="D2787" t="s">
        <v>21</v>
      </c>
      <c r="E2787" t="s">
        <v>28</v>
      </c>
      <c r="F2787">
        <v>77.33</v>
      </c>
      <c r="G2787">
        <v>13</v>
      </c>
      <c r="H2787">
        <f>Table1[[#This Row],[total_orders]]*Table1[[#This Row],[avg_order_value]]</f>
        <v>1005.29</v>
      </c>
      <c r="I2787">
        <v>353</v>
      </c>
      <c r="J2787">
        <v>0</v>
      </c>
      <c r="K2787" t="s">
        <v>19</v>
      </c>
      <c r="L2787">
        <v>21.4</v>
      </c>
      <c r="M2787" t="str">
        <f t="shared" si="173"/>
        <v>Medium</v>
      </c>
      <c r="N2787" s="1">
        <v>44356</v>
      </c>
      <c r="O2787" s="1" t="str">
        <f>IF(YEAR(Table1[[#This Row],[customer_since]])&gt;=2023, "New",IF(YEAR(Table1[[#This Row],[customer_since]])&gt;=2021, "Medium", "Long term"))</f>
        <v>Medium</v>
      </c>
      <c r="P2787">
        <v>95</v>
      </c>
      <c r="Q2787" t="str">
        <f t="shared" si="174"/>
        <v>High</v>
      </c>
      <c r="R2787">
        <v>0.05</v>
      </c>
      <c r="S2787" t="str">
        <f t="shared" si="175"/>
        <v>Low</v>
      </c>
    </row>
    <row r="2788" spans="1:19" x14ac:dyDescent="0.35">
      <c r="A2788" t="s">
        <v>1611</v>
      </c>
      <c r="B2788">
        <v>63</v>
      </c>
      <c r="C2788" t="str">
        <f t="shared" si="172"/>
        <v>55-65</v>
      </c>
      <c r="D2788" t="s">
        <v>25</v>
      </c>
      <c r="E2788" t="s">
        <v>22</v>
      </c>
      <c r="G2788">
        <v>12</v>
      </c>
      <c r="H2788">
        <f>Table1[[#This Row],[total_orders]]*Table1[[#This Row],[avg_order_value]]</f>
        <v>0</v>
      </c>
      <c r="I2788">
        <v>86</v>
      </c>
      <c r="J2788">
        <v>0</v>
      </c>
      <c r="K2788" t="s">
        <v>19</v>
      </c>
      <c r="L2788">
        <v>53.8</v>
      </c>
      <c r="M2788" t="str">
        <f t="shared" si="173"/>
        <v>High</v>
      </c>
      <c r="N2788" s="1">
        <v>44872</v>
      </c>
      <c r="O2788" s="1" t="str">
        <f>IF(YEAR(Table1[[#This Row],[customer_since]])&gt;=2023, "New",IF(YEAR(Table1[[#This Row],[customer_since]])&gt;=2021, "Medium", "Long term"))</f>
        <v>Medium</v>
      </c>
      <c r="P2788">
        <v>76</v>
      </c>
      <c r="Q2788" t="str">
        <f t="shared" si="174"/>
        <v>High</v>
      </c>
      <c r="R2788">
        <v>0.31</v>
      </c>
      <c r="S2788" t="str">
        <f t="shared" si="175"/>
        <v>Medium</v>
      </c>
    </row>
    <row r="2789" spans="1:19" x14ac:dyDescent="0.35">
      <c r="A2789" t="s">
        <v>3775</v>
      </c>
      <c r="B2789">
        <v>69</v>
      </c>
      <c r="C2789" t="str">
        <f t="shared" si="172"/>
        <v>66-69</v>
      </c>
      <c r="D2789" t="s">
        <v>14</v>
      </c>
      <c r="E2789" t="s">
        <v>15</v>
      </c>
      <c r="F2789">
        <v>131.38999999999999</v>
      </c>
      <c r="G2789">
        <v>9</v>
      </c>
      <c r="H2789">
        <f>Table1[[#This Row],[total_orders]]*Table1[[#This Row],[avg_order_value]]</f>
        <v>1182.5099999999998</v>
      </c>
      <c r="I2789">
        <v>212</v>
      </c>
      <c r="J2789">
        <v>0</v>
      </c>
      <c r="K2789" t="s">
        <v>40</v>
      </c>
      <c r="L2789">
        <v>78.3</v>
      </c>
      <c r="M2789" t="str">
        <f t="shared" si="173"/>
        <v>High</v>
      </c>
      <c r="N2789" s="1">
        <v>44804</v>
      </c>
      <c r="O2789" s="1" t="str">
        <f>IF(YEAR(Table1[[#This Row],[customer_since]])&gt;=2023, "New",IF(YEAR(Table1[[#This Row],[customer_since]])&gt;=2021, "Medium", "Long term"))</f>
        <v>Medium</v>
      </c>
      <c r="P2789">
        <v>69</v>
      </c>
      <c r="Q2789" t="str">
        <f t="shared" si="174"/>
        <v>High</v>
      </c>
      <c r="R2789">
        <v>0.13</v>
      </c>
      <c r="S2789" t="str">
        <f t="shared" si="175"/>
        <v>Low</v>
      </c>
    </row>
    <row r="2790" spans="1:19" x14ac:dyDescent="0.35">
      <c r="A2790" t="s">
        <v>3775</v>
      </c>
      <c r="B2790">
        <v>35</v>
      </c>
      <c r="C2790" t="str">
        <f t="shared" si="172"/>
        <v>26-35</v>
      </c>
      <c r="D2790" t="s">
        <v>25</v>
      </c>
      <c r="E2790" t="s">
        <v>37</v>
      </c>
      <c r="F2790">
        <v>102.46</v>
      </c>
      <c r="G2790">
        <v>15</v>
      </c>
      <c r="H2790">
        <f>Table1[[#This Row],[total_orders]]*Table1[[#This Row],[avg_order_value]]</f>
        <v>1536.8999999999999</v>
      </c>
      <c r="I2790">
        <v>316</v>
      </c>
      <c r="J2790">
        <v>0</v>
      </c>
      <c r="K2790" t="s">
        <v>16</v>
      </c>
      <c r="L2790">
        <v>89.5</v>
      </c>
      <c r="M2790" t="str">
        <f t="shared" si="173"/>
        <v>High</v>
      </c>
      <c r="N2790" s="1">
        <v>44626</v>
      </c>
      <c r="O2790" s="1" t="str">
        <f>IF(YEAR(Table1[[#This Row],[customer_since]])&gt;=2023, "New",IF(YEAR(Table1[[#This Row],[customer_since]])&gt;=2021, "Medium", "Long term"))</f>
        <v>Medium</v>
      </c>
      <c r="P2790">
        <v>28</v>
      </c>
      <c r="Q2790" t="str">
        <f t="shared" si="174"/>
        <v>Low</v>
      </c>
      <c r="R2790">
        <v>0.56999999999999995</v>
      </c>
      <c r="S2790" t="str">
        <f t="shared" si="175"/>
        <v>High</v>
      </c>
    </row>
    <row r="2791" spans="1:19" x14ac:dyDescent="0.35">
      <c r="A2791" t="s">
        <v>1219</v>
      </c>
      <c r="B2791">
        <v>66</v>
      </c>
      <c r="C2791" t="str">
        <f t="shared" si="172"/>
        <v>66-69</v>
      </c>
      <c r="D2791" t="s">
        <v>21</v>
      </c>
      <c r="E2791" t="s">
        <v>15</v>
      </c>
      <c r="F2791">
        <v>107.25</v>
      </c>
      <c r="G2791">
        <v>12</v>
      </c>
      <c r="H2791">
        <f>Table1[[#This Row],[total_orders]]*Table1[[#This Row],[avg_order_value]]</f>
        <v>1287</v>
      </c>
      <c r="I2791">
        <v>267</v>
      </c>
      <c r="J2791">
        <v>0</v>
      </c>
      <c r="K2791" t="s">
        <v>23</v>
      </c>
      <c r="L2791">
        <v>50.3</v>
      </c>
      <c r="M2791" t="str">
        <f t="shared" si="173"/>
        <v>High</v>
      </c>
      <c r="N2791" s="1">
        <v>45417</v>
      </c>
      <c r="O2791" s="1" t="str">
        <f>IF(YEAR(Table1[[#This Row],[customer_since]])&gt;=2023, "New",IF(YEAR(Table1[[#This Row],[customer_since]])&gt;=2021, "Medium", "Long term"))</f>
        <v>New</v>
      </c>
      <c r="P2791">
        <v>28</v>
      </c>
      <c r="Q2791" t="str">
        <f t="shared" si="174"/>
        <v>Low</v>
      </c>
      <c r="R2791">
        <v>0.18</v>
      </c>
      <c r="S2791" t="str">
        <f t="shared" si="175"/>
        <v>Low</v>
      </c>
    </row>
    <row r="2792" spans="1:19" x14ac:dyDescent="0.35">
      <c r="A2792" t="s">
        <v>1219</v>
      </c>
      <c r="B2792">
        <v>19</v>
      </c>
      <c r="C2792" t="str">
        <f t="shared" si="172"/>
        <v>18-25</v>
      </c>
      <c r="D2792" t="s">
        <v>14</v>
      </c>
      <c r="E2792" t="s">
        <v>50</v>
      </c>
      <c r="F2792">
        <v>68.52</v>
      </c>
      <c r="G2792">
        <v>11</v>
      </c>
      <c r="H2792">
        <f>Table1[[#This Row],[total_orders]]*Table1[[#This Row],[avg_order_value]]</f>
        <v>753.71999999999991</v>
      </c>
      <c r="I2792">
        <v>330</v>
      </c>
      <c r="J2792">
        <v>0</v>
      </c>
      <c r="K2792" t="s">
        <v>40</v>
      </c>
      <c r="L2792">
        <v>46.6</v>
      </c>
      <c r="M2792" t="str">
        <f t="shared" si="173"/>
        <v>Medium</v>
      </c>
      <c r="N2792" s="1">
        <v>45215</v>
      </c>
      <c r="O2792" s="1" t="str">
        <f>IF(YEAR(Table1[[#This Row],[customer_since]])&gt;=2023, "New",IF(YEAR(Table1[[#This Row],[customer_since]])&gt;=2021, "Medium", "Long term"))</f>
        <v>New</v>
      </c>
      <c r="P2792">
        <v>37</v>
      </c>
      <c r="Q2792" t="str">
        <f t="shared" si="174"/>
        <v>Medium</v>
      </c>
      <c r="R2792">
        <v>0.09</v>
      </c>
      <c r="S2792" t="str">
        <f t="shared" si="175"/>
        <v>Low</v>
      </c>
    </row>
    <row r="2793" spans="1:19" x14ac:dyDescent="0.35">
      <c r="A2793" t="s">
        <v>1948</v>
      </c>
      <c r="B2793">
        <v>28</v>
      </c>
      <c r="C2793" t="str">
        <f t="shared" si="172"/>
        <v>26-35</v>
      </c>
      <c r="D2793" t="s">
        <v>14</v>
      </c>
      <c r="E2793" t="s">
        <v>15</v>
      </c>
      <c r="F2793">
        <v>48.5</v>
      </c>
      <c r="G2793">
        <v>11</v>
      </c>
      <c r="H2793">
        <f>Table1[[#This Row],[total_orders]]*Table1[[#This Row],[avg_order_value]]</f>
        <v>533.5</v>
      </c>
      <c r="I2793">
        <v>149</v>
      </c>
      <c r="J2793">
        <v>0</v>
      </c>
      <c r="K2793" t="s">
        <v>16</v>
      </c>
      <c r="L2793">
        <v>44.6</v>
      </c>
      <c r="M2793" t="str">
        <f t="shared" si="173"/>
        <v>Medium</v>
      </c>
      <c r="N2793" s="1">
        <v>45665</v>
      </c>
      <c r="O2793" s="1" t="str">
        <f>IF(YEAR(Table1[[#This Row],[customer_since]])&gt;=2023, "New",IF(YEAR(Table1[[#This Row],[customer_since]])&gt;=2021, "Medium", "Long term"))</f>
        <v>New</v>
      </c>
      <c r="P2793">
        <v>78</v>
      </c>
      <c r="Q2793" t="str">
        <f t="shared" si="174"/>
        <v>High</v>
      </c>
      <c r="R2793">
        <v>0.57999999999999996</v>
      </c>
      <c r="S2793" t="str">
        <f t="shared" si="175"/>
        <v>High</v>
      </c>
    </row>
    <row r="2794" spans="1:19" x14ac:dyDescent="0.35">
      <c r="A2794" t="s">
        <v>3114</v>
      </c>
      <c r="B2794">
        <v>74</v>
      </c>
      <c r="C2794" t="str">
        <f t="shared" si="172"/>
        <v>66-69</v>
      </c>
      <c r="D2794" t="s">
        <v>25</v>
      </c>
      <c r="E2794" t="s">
        <v>35</v>
      </c>
      <c r="F2794">
        <v>100.64</v>
      </c>
      <c r="G2794">
        <v>7</v>
      </c>
      <c r="H2794">
        <f>Table1[[#This Row],[total_orders]]*Table1[[#This Row],[avg_order_value]]</f>
        <v>704.48</v>
      </c>
      <c r="I2794">
        <v>301</v>
      </c>
      <c r="J2794">
        <v>0</v>
      </c>
      <c r="K2794" t="s">
        <v>19</v>
      </c>
      <c r="L2794">
        <v>39.9</v>
      </c>
      <c r="M2794" t="str">
        <f t="shared" si="173"/>
        <v>Medium</v>
      </c>
      <c r="N2794" s="1">
        <v>44529</v>
      </c>
      <c r="O2794" s="1" t="str">
        <f>IF(YEAR(Table1[[#This Row],[customer_since]])&gt;=2023, "New",IF(YEAR(Table1[[#This Row],[customer_since]])&gt;=2021, "Medium", "Long term"))</f>
        <v>Medium</v>
      </c>
      <c r="P2794">
        <v>75</v>
      </c>
      <c r="Q2794" t="str">
        <f t="shared" si="174"/>
        <v>High</v>
      </c>
      <c r="R2794">
        <v>0.06</v>
      </c>
      <c r="S2794" t="str">
        <f t="shared" si="175"/>
        <v>Low</v>
      </c>
    </row>
    <row r="2795" spans="1:19" x14ac:dyDescent="0.35">
      <c r="A2795" t="s">
        <v>558</v>
      </c>
      <c r="B2795">
        <v>55</v>
      </c>
      <c r="C2795" t="str">
        <f t="shared" si="172"/>
        <v>46-55</v>
      </c>
      <c r="D2795" t="s">
        <v>21</v>
      </c>
      <c r="E2795" t="s">
        <v>22</v>
      </c>
      <c r="F2795">
        <v>144.03</v>
      </c>
      <c r="G2795">
        <v>15</v>
      </c>
      <c r="H2795">
        <f>Table1[[#This Row],[total_orders]]*Table1[[#This Row],[avg_order_value]]</f>
        <v>2160.4499999999998</v>
      </c>
      <c r="I2795">
        <v>85</v>
      </c>
      <c r="J2795">
        <v>1</v>
      </c>
      <c r="K2795" t="s">
        <v>19</v>
      </c>
      <c r="L2795">
        <v>16.2</v>
      </c>
      <c r="M2795" t="str">
        <f t="shared" si="173"/>
        <v>Low</v>
      </c>
      <c r="N2795" s="1">
        <v>44977</v>
      </c>
      <c r="O2795" s="1" t="str">
        <f>IF(YEAR(Table1[[#This Row],[customer_since]])&gt;=2023, "New",IF(YEAR(Table1[[#This Row],[customer_since]])&gt;=2021, "Medium", "Long term"))</f>
        <v>New</v>
      </c>
      <c r="P2795">
        <v>96</v>
      </c>
      <c r="Q2795" t="str">
        <f t="shared" si="174"/>
        <v>High</v>
      </c>
      <c r="R2795">
        <v>0.27</v>
      </c>
      <c r="S2795" t="str">
        <f t="shared" si="175"/>
        <v>Medium</v>
      </c>
    </row>
    <row r="2796" spans="1:19" x14ac:dyDescent="0.35">
      <c r="A2796" t="s">
        <v>922</v>
      </c>
      <c r="B2796">
        <v>31</v>
      </c>
      <c r="C2796" t="str">
        <f t="shared" si="172"/>
        <v>26-35</v>
      </c>
      <c r="D2796" t="s">
        <v>21</v>
      </c>
      <c r="E2796" t="s">
        <v>52</v>
      </c>
      <c r="F2796">
        <v>71.180000000000007</v>
      </c>
      <c r="G2796">
        <v>6</v>
      </c>
      <c r="H2796">
        <f>Table1[[#This Row],[total_orders]]*Table1[[#This Row],[avg_order_value]]</f>
        <v>427.08000000000004</v>
      </c>
      <c r="I2796">
        <v>15</v>
      </c>
      <c r="J2796">
        <v>0</v>
      </c>
      <c r="K2796" t="s">
        <v>23</v>
      </c>
      <c r="L2796">
        <v>46.2</v>
      </c>
      <c r="M2796" t="str">
        <f t="shared" si="173"/>
        <v>Medium</v>
      </c>
      <c r="N2796" s="1">
        <v>45071</v>
      </c>
      <c r="O2796" s="1" t="str">
        <f>IF(YEAR(Table1[[#This Row],[customer_since]])&gt;=2023, "New",IF(YEAR(Table1[[#This Row],[customer_since]])&gt;=2021, "Medium", "Long term"))</f>
        <v>New</v>
      </c>
      <c r="P2796">
        <v>90</v>
      </c>
      <c r="Q2796" t="str">
        <f t="shared" si="174"/>
        <v>High</v>
      </c>
      <c r="R2796">
        <v>0.36</v>
      </c>
      <c r="S2796" t="str">
        <f t="shared" si="175"/>
        <v>Medium</v>
      </c>
    </row>
    <row r="2797" spans="1:19" x14ac:dyDescent="0.35">
      <c r="A2797" t="s">
        <v>3834</v>
      </c>
      <c r="B2797">
        <v>49</v>
      </c>
      <c r="C2797" t="str">
        <f t="shared" si="172"/>
        <v>46-55</v>
      </c>
      <c r="D2797" t="s">
        <v>14</v>
      </c>
      <c r="E2797" t="s">
        <v>50</v>
      </c>
      <c r="F2797">
        <v>85.67</v>
      </c>
      <c r="G2797">
        <v>11</v>
      </c>
      <c r="H2797">
        <f>Table1[[#This Row],[total_orders]]*Table1[[#This Row],[avg_order_value]]</f>
        <v>942.37</v>
      </c>
      <c r="I2797">
        <v>108</v>
      </c>
      <c r="J2797">
        <v>0</v>
      </c>
      <c r="K2797" t="s">
        <v>29</v>
      </c>
      <c r="L2797">
        <v>95.1</v>
      </c>
      <c r="M2797" t="str">
        <f t="shared" si="173"/>
        <v>High</v>
      </c>
      <c r="N2797" s="1">
        <v>44740</v>
      </c>
      <c r="O2797" s="1" t="str">
        <f>IF(YEAR(Table1[[#This Row],[customer_since]])&gt;=2023, "New",IF(YEAR(Table1[[#This Row],[customer_since]])&gt;=2021, "Medium", "Long term"))</f>
        <v>Medium</v>
      </c>
      <c r="P2797">
        <v>43</v>
      </c>
      <c r="Q2797" t="str">
        <f t="shared" si="174"/>
        <v>Medium</v>
      </c>
      <c r="R2797">
        <v>0.32</v>
      </c>
      <c r="S2797" t="str">
        <f t="shared" si="175"/>
        <v>Medium</v>
      </c>
    </row>
    <row r="2798" spans="1:19" x14ac:dyDescent="0.35">
      <c r="A2798" t="s">
        <v>1911</v>
      </c>
      <c r="B2798">
        <v>75</v>
      </c>
      <c r="C2798" t="str">
        <f t="shared" si="172"/>
        <v>66-69</v>
      </c>
      <c r="D2798" t="s">
        <v>14</v>
      </c>
      <c r="E2798" t="s">
        <v>35</v>
      </c>
      <c r="F2798">
        <v>41.16</v>
      </c>
      <c r="G2798">
        <v>15</v>
      </c>
      <c r="H2798">
        <f>Table1[[#This Row],[total_orders]]*Table1[[#This Row],[avg_order_value]]</f>
        <v>617.4</v>
      </c>
      <c r="I2798">
        <v>91</v>
      </c>
      <c r="J2798">
        <v>0</v>
      </c>
      <c r="K2798" t="s">
        <v>19</v>
      </c>
      <c r="L2798">
        <v>83.9</v>
      </c>
      <c r="M2798" t="str">
        <f t="shared" si="173"/>
        <v>High</v>
      </c>
      <c r="N2798" s="1">
        <v>45647</v>
      </c>
      <c r="O2798" s="1" t="str">
        <f>IF(YEAR(Table1[[#This Row],[customer_since]])&gt;=2023, "New",IF(YEAR(Table1[[#This Row],[customer_since]])&gt;=2021, "Medium", "Long term"))</f>
        <v>New</v>
      </c>
      <c r="P2798">
        <v>84</v>
      </c>
      <c r="Q2798" t="str">
        <f t="shared" si="174"/>
        <v>High</v>
      </c>
      <c r="R2798">
        <v>0.1</v>
      </c>
      <c r="S2798" t="str">
        <f t="shared" si="175"/>
        <v>Low</v>
      </c>
    </row>
    <row r="2799" spans="1:19" x14ac:dyDescent="0.35">
      <c r="A2799" t="s">
        <v>2398</v>
      </c>
      <c r="B2799">
        <v>48</v>
      </c>
      <c r="C2799" t="str">
        <f t="shared" si="172"/>
        <v>46-55</v>
      </c>
      <c r="D2799" t="s">
        <v>21</v>
      </c>
      <c r="E2799" t="s">
        <v>50</v>
      </c>
      <c r="F2799">
        <v>228.7</v>
      </c>
      <c r="G2799">
        <v>6</v>
      </c>
      <c r="H2799">
        <f>Table1[[#This Row],[total_orders]]*Table1[[#This Row],[avg_order_value]]</f>
        <v>1372.1999999999998</v>
      </c>
      <c r="I2799">
        <v>262</v>
      </c>
      <c r="J2799">
        <v>0</v>
      </c>
      <c r="K2799" t="s">
        <v>16</v>
      </c>
      <c r="L2799">
        <v>68.5</v>
      </c>
      <c r="M2799" t="str">
        <f t="shared" si="173"/>
        <v>High</v>
      </c>
      <c r="N2799" s="1">
        <v>44354</v>
      </c>
      <c r="O2799" s="1" t="str">
        <f>IF(YEAR(Table1[[#This Row],[customer_since]])&gt;=2023, "New",IF(YEAR(Table1[[#This Row],[customer_since]])&gt;=2021, "Medium", "Long term"))</f>
        <v>Medium</v>
      </c>
      <c r="P2799">
        <v>53</v>
      </c>
      <c r="Q2799" t="str">
        <f t="shared" si="174"/>
        <v>Medium</v>
      </c>
      <c r="R2799">
        <v>0.35</v>
      </c>
      <c r="S2799" t="str">
        <f t="shared" si="175"/>
        <v>Medium</v>
      </c>
    </row>
    <row r="2800" spans="1:19" x14ac:dyDescent="0.35">
      <c r="A2800" t="s">
        <v>2398</v>
      </c>
      <c r="B2800">
        <v>53</v>
      </c>
      <c r="C2800" t="str">
        <f t="shared" si="172"/>
        <v>46-55</v>
      </c>
      <c r="D2800" t="s">
        <v>14</v>
      </c>
      <c r="E2800" t="s">
        <v>18</v>
      </c>
      <c r="F2800">
        <v>73.87</v>
      </c>
      <c r="G2800">
        <v>9</v>
      </c>
      <c r="H2800">
        <f>Table1[[#This Row],[total_orders]]*Table1[[#This Row],[avg_order_value]]</f>
        <v>664.83</v>
      </c>
      <c r="I2800">
        <v>68</v>
      </c>
      <c r="J2800">
        <v>0</v>
      </c>
      <c r="K2800" t="s">
        <v>23</v>
      </c>
      <c r="L2800">
        <v>99.8</v>
      </c>
      <c r="M2800" t="str">
        <f t="shared" si="173"/>
        <v>High</v>
      </c>
      <c r="N2800" s="1">
        <v>45635</v>
      </c>
      <c r="O2800" s="1" t="str">
        <f>IF(YEAR(Table1[[#This Row],[customer_since]])&gt;=2023, "New",IF(YEAR(Table1[[#This Row],[customer_since]])&gt;=2021, "Medium", "Long term"))</f>
        <v>New</v>
      </c>
      <c r="P2800">
        <v>41</v>
      </c>
      <c r="Q2800" t="str">
        <f t="shared" si="174"/>
        <v>Medium</v>
      </c>
      <c r="R2800">
        <v>0.34</v>
      </c>
      <c r="S2800" t="str">
        <f t="shared" si="175"/>
        <v>Medium</v>
      </c>
    </row>
    <row r="2801" spans="1:19" x14ac:dyDescent="0.35">
      <c r="A2801" t="s">
        <v>2844</v>
      </c>
      <c r="B2801">
        <v>73</v>
      </c>
      <c r="C2801" t="str">
        <f t="shared" si="172"/>
        <v>66-69</v>
      </c>
      <c r="D2801" t="s">
        <v>14</v>
      </c>
      <c r="E2801" t="s">
        <v>22</v>
      </c>
      <c r="F2801">
        <v>173.72</v>
      </c>
      <c r="G2801">
        <v>6</v>
      </c>
      <c r="H2801">
        <f>Table1[[#This Row],[total_orders]]*Table1[[#This Row],[avg_order_value]]</f>
        <v>1042.32</v>
      </c>
      <c r="I2801">
        <v>135</v>
      </c>
      <c r="J2801">
        <v>0</v>
      </c>
      <c r="K2801" t="s">
        <v>23</v>
      </c>
      <c r="L2801">
        <v>20.2</v>
      </c>
      <c r="M2801" t="str">
        <f t="shared" si="173"/>
        <v>Medium</v>
      </c>
      <c r="N2801" s="1">
        <v>44865</v>
      </c>
      <c r="O2801" s="1" t="str">
        <f>IF(YEAR(Table1[[#This Row],[customer_since]])&gt;=2023, "New",IF(YEAR(Table1[[#This Row],[customer_since]])&gt;=2021, "Medium", "Long term"))</f>
        <v>Medium</v>
      </c>
      <c r="P2801">
        <v>8</v>
      </c>
      <c r="Q2801" t="str">
        <f t="shared" si="174"/>
        <v>Low</v>
      </c>
      <c r="R2801">
        <v>0.13</v>
      </c>
      <c r="S2801" t="str">
        <f t="shared" si="175"/>
        <v>Low</v>
      </c>
    </row>
    <row r="2802" spans="1:19" x14ac:dyDescent="0.35">
      <c r="A2802" t="s">
        <v>2846</v>
      </c>
      <c r="B2802">
        <v>73</v>
      </c>
      <c r="C2802" t="str">
        <f t="shared" si="172"/>
        <v>66-69</v>
      </c>
      <c r="D2802" t="s">
        <v>25</v>
      </c>
      <c r="E2802" t="s">
        <v>26</v>
      </c>
      <c r="F2802">
        <v>91.07</v>
      </c>
      <c r="G2802">
        <v>12</v>
      </c>
      <c r="H2802">
        <f>Table1[[#This Row],[total_orders]]*Table1[[#This Row],[avg_order_value]]</f>
        <v>1092.8399999999999</v>
      </c>
      <c r="I2802">
        <v>203</v>
      </c>
      <c r="J2802">
        <v>0</v>
      </c>
      <c r="K2802" t="s">
        <v>29</v>
      </c>
      <c r="L2802">
        <v>97.2</v>
      </c>
      <c r="M2802" t="str">
        <f t="shared" si="173"/>
        <v>High</v>
      </c>
      <c r="N2802" s="1">
        <v>45226</v>
      </c>
      <c r="O2802" s="1" t="str">
        <f>IF(YEAR(Table1[[#This Row],[customer_since]])&gt;=2023, "New",IF(YEAR(Table1[[#This Row],[customer_since]])&gt;=2021, "Medium", "Long term"))</f>
        <v>New</v>
      </c>
      <c r="P2802">
        <v>66</v>
      </c>
      <c r="Q2802" t="str">
        <f t="shared" si="174"/>
        <v>Medium</v>
      </c>
      <c r="R2802">
        <v>0.55000000000000004</v>
      </c>
      <c r="S2802" t="str">
        <f t="shared" si="175"/>
        <v>High</v>
      </c>
    </row>
    <row r="2803" spans="1:19" x14ac:dyDescent="0.35">
      <c r="A2803" t="s">
        <v>1291</v>
      </c>
      <c r="B2803">
        <v>53</v>
      </c>
      <c r="C2803" t="str">
        <f t="shared" si="172"/>
        <v>46-55</v>
      </c>
      <c r="D2803" t="s">
        <v>14</v>
      </c>
      <c r="E2803" t="s">
        <v>26</v>
      </c>
      <c r="F2803">
        <v>18.690000000000001</v>
      </c>
      <c r="G2803">
        <v>12</v>
      </c>
      <c r="H2803">
        <f>Table1[[#This Row],[total_orders]]*Table1[[#This Row],[avg_order_value]]</f>
        <v>224.28000000000003</v>
      </c>
      <c r="I2803">
        <v>284</v>
      </c>
      <c r="J2803">
        <v>0</v>
      </c>
      <c r="K2803" t="s">
        <v>23</v>
      </c>
      <c r="L2803">
        <v>73.7</v>
      </c>
      <c r="M2803" t="str">
        <f t="shared" si="173"/>
        <v>High</v>
      </c>
      <c r="N2803" s="1">
        <v>45778</v>
      </c>
      <c r="O2803" s="1" t="str">
        <f>IF(YEAR(Table1[[#This Row],[customer_since]])&gt;=2023, "New",IF(YEAR(Table1[[#This Row],[customer_since]])&gt;=2021, "Medium", "Long term"))</f>
        <v>New</v>
      </c>
      <c r="P2803">
        <v>33</v>
      </c>
      <c r="Q2803" t="str">
        <f t="shared" si="174"/>
        <v>Low</v>
      </c>
      <c r="R2803">
        <v>0.08</v>
      </c>
      <c r="S2803" t="str">
        <f t="shared" si="175"/>
        <v>Low</v>
      </c>
    </row>
    <row r="2804" spans="1:19" x14ac:dyDescent="0.35">
      <c r="A2804" t="s">
        <v>1291</v>
      </c>
      <c r="B2804">
        <v>64</v>
      </c>
      <c r="C2804" t="str">
        <f t="shared" si="172"/>
        <v>55-65</v>
      </c>
      <c r="D2804" t="s">
        <v>14</v>
      </c>
      <c r="E2804" t="s">
        <v>18</v>
      </c>
      <c r="F2804">
        <v>187.04</v>
      </c>
      <c r="G2804">
        <v>10</v>
      </c>
      <c r="H2804">
        <f>Table1[[#This Row],[total_orders]]*Table1[[#This Row],[avg_order_value]]</f>
        <v>1870.3999999999999</v>
      </c>
      <c r="I2804">
        <v>30</v>
      </c>
      <c r="J2804">
        <v>0</v>
      </c>
      <c r="K2804" t="s">
        <v>29</v>
      </c>
      <c r="L2804">
        <v>43.6</v>
      </c>
      <c r="M2804" t="str">
        <f t="shared" si="173"/>
        <v>Medium</v>
      </c>
      <c r="N2804" s="1">
        <v>44944</v>
      </c>
      <c r="O2804" s="1" t="str">
        <f>IF(YEAR(Table1[[#This Row],[customer_since]])&gt;=2023, "New",IF(YEAR(Table1[[#This Row],[customer_since]])&gt;=2021, "Medium", "Long term"))</f>
        <v>New</v>
      </c>
      <c r="P2804">
        <v>68</v>
      </c>
      <c r="Q2804" t="str">
        <f t="shared" si="174"/>
        <v>High</v>
      </c>
      <c r="R2804">
        <v>0.06</v>
      </c>
      <c r="S2804" t="str">
        <f t="shared" si="175"/>
        <v>Low</v>
      </c>
    </row>
    <row r="2805" spans="1:19" x14ac:dyDescent="0.35">
      <c r="A2805" t="s">
        <v>1588</v>
      </c>
      <c r="B2805">
        <v>27</v>
      </c>
      <c r="C2805" t="str">
        <f t="shared" si="172"/>
        <v>26-35</v>
      </c>
      <c r="D2805" t="s">
        <v>14</v>
      </c>
      <c r="E2805" t="s">
        <v>35</v>
      </c>
      <c r="F2805">
        <v>149.02000000000001</v>
      </c>
      <c r="G2805">
        <v>12</v>
      </c>
      <c r="H2805">
        <f>Table1[[#This Row],[total_orders]]*Table1[[#This Row],[avg_order_value]]</f>
        <v>1788.2400000000002</v>
      </c>
      <c r="I2805">
        <v>341</v>
      </c>
      <c r="J2805">
        <v>0</v>
      </c>
      <c r="K2805" t="s">
        <v>29</v>
      </c>
      <c r="L2805">
        <v>11.5</v>
      </c>
      <c r="M2805" t="str">
        <f t="shared" si="173"/>
        <v>Low</v>
      </c>
      <c r="N2805" s="1">
        <v>44518</v>
      </c>
      <c r="O2805" s="1" t="str">
        <f>IF(YEAR(Table1[[#This Row],[customer_since]])&gt;=2023, "New",IF(YEAR(Table1[[#This Row],[customer_since]])&gt;=2021, "Medium", "Long term"))</f>
        <v>Medium</v>
      </c>
      <c r="P2805">
        <v>87</v>
      </c>
      <c r="Q2805" t="str">
        <f t="shared" si="174"/>
        <v>High</v>
      </c>
      <c r="R2805">
        <v>0.34</v>
      </c>
      <c r="S2805" t="str">
        <f t="shared" si="175"/>
        <v>Medium</v>
      </c>
    </row>
    <row r="2806" spans="1:19" x14ac:dyDescent="0.35">
      <c r="A2806" t="s">
        <v>1588</v>
      </c>
      <c r="B2806">
        <v>18</v>
      </c>
      <c r="C2806" t="str">
        <f t="shared" si="172"/>
        <v>18-25</v>
      </c>
      <c r="D2806" t="s">
        <v>14</v>
      </c>
      <c r="E2806" t="s">
        <v>52</v>
      </c>
      <c r="G2806">
        <v>7</v>
      </c>
      <c r="H2806">
        <f>Table1[[#This Row],[total_orders]]*Table1[[#This Row],[avg_order_value]]</f>
        <v>0</v>
      </c>
      <c r="I2806">
        <v>223</v>
      </c>
      <c r="J2806">
        <v>0</v>
      </c>
      <c r="K2806" t="s">
        <v>16</v>
      </c>
      <c r="L2806">
        <v>32.4</v>
      </c>
      <c r="M2806" t="str">
        <f t="shared" si="173"/>
        <v>Medium</v>
      </c>
      <c r="N2806" s="1">
        <v>45596</v>
      </c>
      <c r="O2806" s="1" t="str">
        <f>IF(YEAR(Table1[[#This Row],[customer_since]])&gt;=2023, "New",IF(YEAR(Table1[[#This Row],[customer_since]])&gt;=2021, "Medium", "Long term"))</f>
        <v>New</v>
      </c>
      <c r="P2806">
        <v>95</v>
      </c>
      <c r="Q2806" t="str">
        <f t="shared" si="174"/>
        <v>High</v>
      </c>
      <c r="R2806">
        <v>0.21</v>
      </c>
      <c r="S2806" t="str">
        <f t="shared" si="175"/>
        <v>Medium</v>
      </c>
    </row>
    <row r="2807" spans="1:19" x14ac:dyDescent="0.35">
      <c r="A2807" t="s">
        <v>3247</v>
      </c>
      <c r="B2807">
        <v>74</v>
      </c>
      <c r="C2807" t="str">
        <f t="shared" si="172"/>
        <v>66-69</v>
      </c>
      <c r="D2807" t="s">
        <v>14</v>
      </c>
      <c r="E2807" t="s">
        <v>15</v>
      </c>
      <c r="F2807">
        <v>85.84</v>
      </c>
      <c r="G2807">
        <v>7</v>
      </c>
      <c r="H2807">
        <f>Table1[[#This Row],[total_orders]]*Table1[[#This Row],[avg_order_value]]</f>
        <v>600.88</v>
      </c>
      <c r="I2807">
        <v>89</v>
      </c>
      <c r="J2807">
        <v>0</v>
      </c>
      <c r="K2807" t="s">
        <v>29</v>
      </c>
      <c r="L2807">
        <v>18</v>
      </c>
      <c r="M2807" t="str">
        <f t="shared" si="173"/>
        <v>Low</v>
      </c>
      <c r="N2807" s="1">
        <v>45556</v>
      </c>
      <c r="O2807" s="1" t="str">
        <f>IF(YEAR(Table1[[#This Row],[customer_since]])&gt;=2023, "New",IF(YEAR(Table1[[#This Row],[customer_since]])&gt;=2021, "Medium", "Long term"))</f>
        <v>New</v>
      </c>
      <c r="P2807">
        <v>87</v>
      </c>
      <c r="Q2807" t="str">
        <f t="shared" si="174"/>
        <v>High</v>
      </c>
      <c r="R2807">
        <v>0.84</v>
      </c>
      <c r="S2807" t="str">
        <f t="shared" si="175"/>
        <v>High</v>
      </c>
    </row>
    <row r="2808" spans="1:19" x14ac:dyDescent="0.35">
      <c r="A2808" t="s">
        <v>43</v>
      </c>
      <c r="B2808">
        <v>77</v>
      </c>
      <c r="C2808" t="str">
        <f t="shared" si="172"/>
        <v>66-69</v>
      </c>
      <c r="D2808" t="s">
        <v>14</v>
      </c>
      <c r="E2808" t="s">
        <v>44</v>
      </c>
      <c r="F2808">
        <v>95.89</v>
      </c>
      <c r="G2808">
        <v>9</v>
      </c>
      <c r="H2808">
        <f>Table1[[#This Row],[total_orders]]*Table1[[#This Row],[avg_order_value]]</f>
        <v>863.01</v>
      </c>
      <c r="I2808">
        <v>317</v>
      </c>
      <c r="J2808">
        <v>0</v>
      </c>
      <c r="K2808" t="s">
        <v>16</v>
      </c>
      <c r="L2808">
        <v>44.4</v>
      </c>
      <c r="M2808" t="str">
        <f t="shared" si="173"/>
        <v>Medium</v>
      </c>
      <c r="N2808" s="1">
        <v>44312</v>
      </c>
      <c r="O2808" s="1" t="str">
        <f>IF(YEAR(Table1[[#This Row],[customer_since]])&gt;=2023, "New",IF(YEAR(Table1[[#This Row],[customer_since]])&gt;=2021, "Medium", "Long term"))</f>
        <v>Medium</v>
      </c>
      <c r="P2808">
        <v>78</v>
      </c>
      <c r="Q2808" t="str">
        <f t="shared" si="174"/>
        <v>High</v>
      </c>
      <c r="R2808">
        <v>0.23</v>
      </c>
      <c r="S2808" t="str">
        <f t="shared" si="175"/>
        <v>Medium</v>
      </c>
    </row>
    <row r="2809" spans="1:19" x14ac:dyDescent="0.35">
      <c r="A2809" t="s">
        <v>43</v>
      </c>
      <c r="B2809">
        <v>58</v>
      </c>
      <c r="C2809" t="str">
        <f t="shared" si="172"/>
        <v>55-65</v>
      </c>
      <c r="D2809" t="s">
        <v>25</v>
      </c>
      <c r="E2809" t="s">
        <v>35</v>
      </c>
      <c r="F2809">
        <v>99.85</v>
      </c>
      <c r="G2809">
        <v>8</v>
      </c>
      <c r="H2809">
        <f>Table1[[#This Row],[total_orders]]*Table1[[#This Row],[avg_order_value]]</f>
        <v>798.8</v>
      </c>
      <c r="I2809">
        <v>191</v>
      </c>
      <c r="J2809">
        <v>0</v>
      </c>
      <c r="K2809" t="s">
        <v>29</v>
      </c>
      <c r="L2809">
        <v>63.9</v>
      </c>
      <c r="M2809" t="str">
        <f t="shared" si="173"/>
        <v>High</v>
      </c>
      <c r="N2809" s="1">
        <v>45104</v>
      </c>
      <c r="O2809" s="1" t="str">
        <f>IF(YEAR(Table1[[#This Row],[customer_since]])&gt;=2023, "New",IF(YEAR(Table1[[#This Row],[customer_since]])&gt;=2021, "Medium", "Long term"))</f>
        <v>New</v>
      </c>
      <c r="P2809">
        <v>68</v>
      </c>
      <c r="Q2809" t="str">
        <f t="shared" si="174"/>
        <v>High</v>
      </c>
      <c r="R2809">
        <v>0.22</v>
      </c>
      <c r="S2809" t="str">
        <f t="shared" si="175"/>
        <v>Medium</v>
      </c>
    </row>
    <row r="2810" spans="1:19" x14ac:dyDescent="0.35">
      <c r="A2810" t="s">
        <v>43</v>
      </c>
      <c r="B2810">
        <v>49</v>
      </c>
      <c r="C2810" t="str">
        <f t="shared" si="172"/>
        <v>46-55</v>
      </c>
      <c r="D2810" t="s">
        <v>21</v>
      </c>
      <c r="E2810" t="s">
        <v>44</v>
      </c>
      <c r="F2810">
        <v>87.68</v>
      </c>
      <c r="G2810">
        <v>7</v>
      </c>
      <c r="H2810">
        <f>Table1[[#This Row],[total_orders]]*Table1[[#This Row],[avg_order_value]]</f>
        <v>613.76</v>
      </c>
      <c r="I2810">
        <v>42</v>
      </c>
      <c r="J2810">
        <v>0</v>
      </c>
      <c r="K2810" t="s">
        <v>19</v>
      </c>
      <c r="L2810">
        <v>56.4</v>
      </c>
      <c r="M2810" t="str">
        <f t="shared" si="173"/>
        <v>High</v>
      </c>
      <c r="N2810" s="1">
        <v>44678</v>
      </c>
      <c r="O2810" s="1" t="str">
        <f>IF(YEAR(Table1[[#This Row],[customer_since]])&gt;=2023, "New",IF(YEAR(Table1[[#This Row],[customer_since]])&gt;=2021, "Medium", "Long term"))</f>
        <v>Medium</v>
      </c>
      <c r="P2810">
        <v>73</v>
      </c>
      <c r="Q2810" t="str">
        <f t="shared" si="174"/>
        <v>High</v>
      </c>
      <c r="R2810">
        <v>0.32</v>
      </c>
      <c r="S2810" t="str">
        <f t="shared" si="175"/>
        <v>Medium</v>
      </c>
    </row>
    <row r="2811" spans="1:19" x14ac:dyDescent="0.35">
      <c r="A2811" t="s">
        <v>433</v>
      </c>
      <c r="B2811">
        <v>77</v>
      </c>
      <c r="C2811" t="str">
        <f t="shared" si="172"/>
        <v>66-69</v>
      </c>
      <c r="D2811" t="s">
        <v>14</v>
      </c>
      <c r="E2811" t="s">
        <v>15</v>
      </c>
      <c r="F2811">
        <v>167.31</v>
      </c>
      <c r="G2811">
        <v>8</v>
      </c>
      <c r="H2811">
        <f>Table1[[#This Row],[total_orders]]*Table1[[#This Row],[avg_order_value]]</f>
        <v>1338.48</v>
      </c>
      <c r="I2811">
        <v>63</v>
      </c>
      <c r="J2811">
        <v>0</v>
      </c>
      <c r="K2811" t="s">
        <v>40</v>
      </c>
      <c r="L2811">
        <v>92.9</v>
      </c>
      <c r="M2811" t="str">
        <f t="shared" si="173"/>
        <v>High</v>
      </c>
      <c r="N2811" s="1">
        <v>44984</v>
      </c>
      <c r="O2811" s="1" t="str">
        <f>IF(YEAR(Table1[[#This Row],[customer_since]])&gt;=2023, "New",IF(YEAR(Table1[[#This Row],[customer_since]])&gt;=2021, "Medium", "Long term"))</f>
        <v>New</v>
      </c>
      <c r="P2811">
        <v>16</v>
      </c>
      <c r="Q2811" t="str">
        <f t="shared" si="174"/>
        <v>Low</v>
      </c>
      <c r="R2811">
        <v>0.45</v>
      </c>
      <c r="S2811" t="str">
        <f t="shared" si="175"/>
        <v>Medium</v>
      </c>
    </row>
    <row r="2812" spans="1:19" x14ac:dyDescent="0.35">
      <c r="A2812" t="s">
        <v>2231</v>
      </c>
      <c r="B2812">
        <v>34</v>
      </c>
      <c r="C2812" t="str">
        <f t="shared" si="172"/>
        <v>26-35</v>
      </c>
      <c r="D2812" t="s">
        <v>14</v>
      </c>
      <c r="E2812" t="s">
        <v>28</v>
      </c>
      <c r="F2812">
        <v>121.34</v>
      </c>
      <c r="G2812">
        <v>11</v>
      </c>
      <c r="H2812">
        <f>Table1[[#This Row],[total_orders]]*Table1[[#This Row],[avg_order_value]]</f>
        <v>1334.74</v>
      </c>
      <c r="I2812">
        <v>119</v>
      </c>
      <c r="J2812">
        <v>0</v>
      </c>
      <c r="K2812" t="s">
        <v>40</v>
      </c>
      <c r="L2812">
        <v>39.700000000000003</v>
      </c>
      <c r="M2812" t="str">
        <f t="shared" si="173"/>
        <v>Medium</v>
      </c>
      <c r="N2812" s="1">
        <v>44270</v>
      </c>
      <c r="O2812" s="1" t="str">
        <f>IF(YEAR(Table1[[#This Row],[customer_since]])&gt;=2023, "New",IF(YEAR(Table1[[#This Row],[customer_since]])&gt;=2021, "Medium", "Long term"))</f>
        <v>Medium</v>
      </c>
      <c r="P2812">
        <v>57</v>
      </c>
      <c r="Q2812" t="str">
        <f t="shared" si="174"/>
        <v>Medium</v>
      </c>
      <c r="R2812">
        <v>0.28000000000000003</v>
      </c>
      <c r="S2812" t="str">
        <f t="shared" si="175"/>
        <v>Medium</v>
      </c>
    </row>
    <row r="2813" spans="1:19" x14ac:dyDescent="0.35">
      <c r="A2813" t="s">
        <v>2231</v>
      </c>
      <c r="B2813">
        <v>59</v>
      </c>
      <c r="C2813" t="str">
        <f t="shared" si="172"/>
        <v>55-65</v>
      </c>
      <c r="D2813" t="s">
        <v>14</v>
      </c>
      <c r="E2813" t="s">
        <v>18</v>
      </c>
      <c r="F2813">
        <v>22.64</v>
      </c>
      <c r="G2813">
        <v>6</v>
      </c>
      <c r="H2813">
        <f>Table1[[#This Row],[total_orders]]*Table1[[#This Row],[avg_order_value]]</f>
        <v>135.84</v>
      </c>
      <c r="I2813">
        <v>158</v>
      </c>
      <c r="J2813">
        <v>0</v>
      </c>
      <c r="K2813" t="s">
        <v>23</v>
      </c>
      <c r="L2813">
        <v>79.5</v>
      </c>
      <c r="M2813" t="str">
        <f t="shared" si="173"/>
        <v>High</v>
      </c>
      <c r="N2813" s="1">
        <v>44912</v>
      </c>
      <c r="O2813" s="1" t="str">
        <f>IF(YEAR(Table1[[#This Row],[customer_since]])&gt;=2023, "New",IF(YEAR(Table1[[#This Row],[customer_since]])&gt;=2021, "Medium", "Long term"))</f>
        <v>Medium</v>
      </c>
      <c r="P2813">
        <v>11</v>
      </c>
      <c r="Q2813" t="str">
        <f t="shared" si="174"/>
        <v>Low</v>
      </c>
      <c r="R2813">
        <v>0.25</v>
      </c>
      <c r="S2813" t="str">
        <f t="shared" si="175"/>
        <v>Medium</v>
      </c>
    </row>
    <row r="2814" spans="1:19" x14ac:dyDescent="0.35">
      <c r="A2814" t="s">
        <v>2017</v>
      </c>
      <c r="B2814">
        <v>77</v>
      </c>
      <c r="C2814" t="str">
        <f t="shared" si="172"/>
        <v>66-69</v>
      </c>
      <c r="D2814" t="s">
        <v>14</v>
      </c>
      <c r="E2814" t="s">
        <v>26</v>
      </c>
      <c r="F2814">
        <v>105.07</v>
      </c>
      <c r="G2814">
        <v>13</v>
      </c>
      <c r="H2814">
        <f>Table1[[#This Row],[total_orders]]*Table1[[#This Row],[avg_order_value]]</f>
        <v>1365.9099999999999</v>
      </c>
      <c r="I2814">
        <v>120</v>
      </c>
      <c r="J2814">
        <v>0</v>
      </c>
      <c r="K2814" t="s">
        <v>23</v>
      </c>
      <c r="L2814">
        <v>31.4</v>
      </c>
      <c r="M2814" t="str">
        <f t="shared" si="173"/>
        <v>Medium</v>
      </c>
      <c r="N2814" s="1">
        <v>45673</v>
      </c>
      <c r="O2814" s="1" t="str">
        <f>IF(YEAR(Table1[[#This Row],[customer_since]])&gt;=2023, "New",IF(YEAR(Table1[[#This Row],[customer_since]])&gt;=2021, "Medium", "Long term"))</f>
        <v>New</v>
      </c>
      <c r="P2814">
        <v>66</v>
      </c>
      <c r="Q2814" t="str">
        <f t="shared" si="174"/>
        <v>Medium</v>
      </c>
      <c r="R2814">
        <v>0.41</v>
      </c>
      <c r="S2814" t="str">
        <f t="shared" si="175"/>
        <v>Medium</v>
      </c>
    </row>
    <row r="2815" spans="1:19" x14ac:dyDescent="0.35">
      <c r="A2815" t="s">
        <v>131</v>
      </c>
      <c r="B2815">
        <v>51</v>
      </c>
      <c r="C2815" t="str">
        <f t="shared" si="172"/>
        <v>46-55</v>
      </c>
      <c r="D2815" t="s">
        <v>14</v>
      </c>
      <c r="E2815" t="s">
        <v>15</v>
      </c>
      <c r="F2815">
        <v>26.76</v>
      </c>
      <c r="G2815">
        <v>8</v>
      </c>
      <c r="H2815">
        <f>Table1[[#This Row],[total_orders]]*Table1[[#This Row],[avg_order_value]]</f>
        <v>214.08</v>
      </c>
      <c r="I2815">
        <v>119</v>
      </c>
      <c r="J2815">
        <v>0</v>
      </c>
      <c r="K2815" t="s">
        <v>23</v>
      </c>
      <c r="L2815">
        <v>90.8</v>
      </c>
      <c r="M2815" t="str">
        <f t="shared" si="173"/>
        <v>High</v>
      </c>
      <c r="N2815" s="1">
        <v>44798</v>
      </c>
      <c r="O2815" s="1" t="str">
        <f>IF(YEAR(Table1[[#This Row],[customer_since]])&gt;=2023, "New",IF(YEAR(Table1[[#This Row],[customer_since]])&gt;=2021, "Medium", "Long term"))</f>
        <v>Medium</v>
      </c>
      <c r="P2815">
        <v>71</v>
      </c>
      <c r="Q2815" t="str">
        <f t="shared" si="174"/>
        <v>High</v>
      </c>
      <c r="R2815">
        <v>0.2</v>
      </c>
      <c r="S2815" t="str">
        <f t="shared" si="175"/>
        <v>Low</v>
      </c>
    </row>
    <row r="2816" spans="1:19" x14ac:dyDescent="0.35">
      <c r="A2816" t="s">
        <v>2962</v>
      </c>
      <c r="B2816">
        <v>51</v>
      </c>
      <c r="C2816" t="str">
        <f t="shared" si="172"/>
        <v>46-55</v>
      </c>
      <c r="D2816" t="s">
        <v>21</v>
      </c>
      <c r="E2816" t="s">
        <v>35</v>
      </c>
      <c r="F2816">
        <v>55.76</v>
      </c>
      <c r="G2816">
        <v>7</v>
      </c>
      <c r="H2816">
        <f>Table1[[#This Row],[total_orders]]*Table1[[#This Row],[avg_order_value]]</f>
        <v>390.32</v>
      </c>
      <c r="I2816">
        <v>256</v>
      </c>
      <c r="J2816">
        <v>0</v>
      </c>
      <c r="K2816" t="s">
        <v>23</v>
      </c>
      <c r="L2816">
        <v>61.7</v>
      </c>
      <c r="M2816" t="str">
        <f t="shared" si="173"/>
        <v>High</v>
      </c>
      <c r="N2816" s="1">
        <v>45782</v>
      </c>
      <c r="O2816" s="1" t="str">
        <f>IF(YEAR(Table1[[#This Row],[customer_since]])&gt;=2023, "New",IF(YEAR(Table1[[#This Row],[customer_since]])&gt;=2021, "Medium", "Long term"))</f>
        <v>New</v>
      </c>
      <c r="P2816">
        <v>38</v>
      </c>
      <c r="Q2816" t="str">
        <f t="shared" si="174"/>
        <v>Medium</v>
      </c>
      <c r="R2816">
        <v>0.67</v>
      </c>
      <c r="S2816" t="str">
        <f t="shared" si="175"/>
        <v>High</v>
      </c>
    </row>
    <row r="2817" spans="1:19" x14ac:dyDescent="0.35">
      <c r="A2817" t="s">
        <v>2895</v>
      </c>
      <c r="B2817">
        <v>29</v>
      </c>
      <c r="C2817" t="str">
        <f t="shared" si="172"/>
        <v>26-35</v>
      </c>
      <c r="D2817" t="s">
        <v>14</v>
      </c>
      <c r="E2817" t="s">
        <v>26</v>
      </c>
      <c r="F2817">
        <v>110.61</v>
      </c>
      <c r="G2817">
        <v>9</v>
      </c>
      <c r="H2817">
        <f>Table1[[#This Row],[total_orders]]*Table1[[#This Row],[avg_order_value]]</f>
        <v>995.49</v>
      </c>
      <c r="I2817">
        <v>333</v>
      </c>
      <c r="J2817">
        <v>0</v>
      </c>
      <c r="K2817" t="s">
        <v>23</v>
      </c>
      <c r="L2817">
        <v>1.4</v>
      </c>
      <c r="M2817" t="str">
        <f t="shared" si="173"/>
        <v>Low</v>
      </c>
      <c r="N2817" s="1">
        <v>45772</v>
      </c>
      <c r="O2817" s="1" t="str">
        <f>IF(YEAR(Table1[[#This Row],[customer_since]])&gt;=2023, "New",IF(YEAR(Table1[[#This Row],[customer_since]])&gt;=2021, "Medium", "Long term"))</f>
        <v>New</v>
      </c>
      <c r="P2817">
        <v>85</v>
      </c>
      <c r="Q2817" t="str">
        <f t="shared" si="174"/>
        <v>High</v>
      </c>
      <c r="R2817">
        <v>0.14000000000000001</v>
      </c>
      <c r="S2817" t="str">
        <f t="shared" si="175"/>
        <v>Low</v>
      </c>
    </row>
    <row r="2818" spans="1:19" x14ac:dyDescent="0.35">
      <c r="A2818" t="s">
        <v>3545</v>
      </c>
      <c r="B2818">
        <v>35</v>
      </c>
      <c r="C2818" t="str">
        <f t="shared" ref="C2818:C2881" si="176">IF(B2818&lt;=25,"18-25",IF(B2818&lt;=35,"26-35",IF(B2818&lt;=45,"36-45",IF(B2818&lt;=55,"46-55",IF(B2818&lt;=65,"55-65","66-69")))))</f>
        <v>26-35</v>
      </c>
      <c r="D2818" t="s">
        <v>14</v>
      </c>
      <c r="E2818" t="s">
        <v>37</v>
      </c>
      <c r="F2818">
        <v>113.4</v>
      </c>
      <c r="G2818">
        <v>14</v>
      </c>
      <c r="H2818">
        <f>Table1[[#This Row],[total_orders]]*Table1[[#This Row],[avg_order_value]]</f>
        <v>1587.6000000000001</v>
      </c>
      <c r="I2818">
        <v>355</v>
      </c>
      <c r="J2818">
        <v>0</v>
      </c>
      <c r="K2818" t="s">
        <v>16</v>
      </c>
      <c r="L2818">
        <v>77.8</v>
      </c>
      <c r="M2818" t="str">
        <f t="shared" ref="M2818:M2881" si="177">IF(L2818&lt;=20,"Low",IF(L2818&lt;=50,"Medium","High"))</f>
        <v>High</v>
      </c>
      <c r="N2818" s="1">
        <v>44723</v>
      </c>
      <c r="O2818" s="1" t="str">
        <f>IF(YEAR(Table1[[#This Row],[customer_since]])&gt;=2023, "New",IF(YEAR(Table1[[#This Row],[customer_since]])&gt;=2021, "Medium", "Long term"))</f>
        <v>Medium</v>
      </c>
      <c r="P2818">
        <v>54</v>
      </c>
      <c r="Q2818" t="str">
        <f t="shared" ref="Q2818:Q2881" si="178">IF(P2818&lt;=33,"Low",IF(P2818&lt;=66,"Medium","High"))</f>
        <v>Medium</v>
      </c>
      <c r="R2818">
        <v>0.22</v>
      </c>
      <c r="S2818" t="str">
        <f t="shared" ref="S2818:S2881" si="179">IF(R2818&lt;=0.2,"Low",IF(R2818&lt;=0.5,"Medium","High"))</f>
        <v>Medium</v>
      </c>
    </row>
    <row r="2819" spans="1:19" x14ac:dyDescent="0.35">
      <c r="A2819" t="s">
        <v>577</v>
      </c>
      <c r="B2819">
        <v>60</v>
      </c>
      <c r="C2819" t="str">
        <f t="shared" si="176"/>
        <v>55-65</v>
      </c>
      <c r="D2819" t="s">
        <v>21</v>
      </c>
      <c r="E2819" t="s">
        <v>44</v>
      </c>
      <c r="F2819">
        <v>337.91</v>
      </c>
      <c r="G2819">
        <v>8</v>
      </c>
      <c r="H2819">
        <f>Table1[[#This Row],[total_orders]]*Table1[[#This Row],[avg_order_value]]</f>
        <v>2703.28</v>
      </c>
      <c r="I2819">
        <v>175</v>
      </c>
      <c r="J2819">
        <v>0</v>
      </c>
      <c r="K2819" t="s">
        <v>19</v>
      </c>
      <c r="L2819">
        <v>74.599999999999994</v>
      </c>
      <c r="M2819" t="str">
        <f t="shared" si="177"/>
        <v>High</v>
      </c>
      <c r="N2819" s="1">
        <v>45145</v>
      </c>
      <c r="O2819" s="1" t="str">
        <f>IF(YEAR(Table1[[#This Row],[customer_since]])&gt;=2023, "New",IF(YEAR(Table1[[#This Row],[customer_since]])&gt;=2021, "Medium", "Long term"))</f>
        <v>New</v>
      </c>
      <c r="P2819">
        <v>35</v>
      </c>
      <c r="Q2819" t="str">
        <f t="shared" si="178"/>
        <v>Medium</v>
      </c>
      <c r="R2819">
        <v>0.1</v>
      </c>
      <c r="S2819" t="str">
        <f t="shared" si="179"/>
        <v>Low</v>
      </c>
    </row>
    <row r="2820" spans="1:19" x14ac:dyDescent="0.35">
      <c r="A2820" t="s">
        <v>577</v>
      </c>
      <c r="B2820">
        <v>26</v>
      </c>
      <c r="C2820" t="str">
        <f t="shared" si="176"/>
        <v>26-35</v>
      </c>
      <c r="D2820" t="s">
        <v>25</v>
      </c>
      <c r="E2820" t="s">
        <v>35</v>
      </c>
      <c r="F2820">
        <v>66.05</v>
      </c>
      <c r="G2820">
        <v>12</v>
      </c>
      <c r="H2820">
        <f>Table1[[#This Row],[total_orders]]*Table1[[#This Row],[avg_order_value]]</f>
        <v>792.59999999999991</v>
      </c>
      <c r="I2820">
        <v>125</v>
      </c>
      <c r="J2820">
        <v>0</v>
      </c>
      <c r="K2820" t="s">
        <v>19</v>
      </c>
      <c r="L2820">
        <v>92.2</v>
      </c>
      <c r="M2820" t="str">
        <f t="shared" si="177"/>
        <v>High</v>
      </c>
      <c r="N2820" s="1">
        <v>44828</v>
      </c>
      <c r="O2820" s="1" t="str">
        <f>IF(YEAR(Table1[[#This Row],[customer_since]])&gt;=2023, "New",IF(YEAR(Table1[[#This Row],[customer_since]])&gt;=2021, "Medium", "Long term"))</f>
        <v>Medium</v>
      </c>
      <c r="P2820">
        <v>45</v>
      </c>
      <c r="Q2820" t="str">
        <f t="shared" si="178"/>
        <v>Medium</v>
      </c>
      <c r="R2820">
        <v>0.11</v>
      </c>
      <c r="S2820" t="str">
        <f t="shared" si="179"/>
        <v>Low</v>
      </c>
    </row>
    <row r="2821" spans="1:19" x14ac:dyDescent="0.35">
      <c r="A2821" t="s">
        <v>3171</v>
      </c>
      <c r="B2821">
        <v>63</v>
      </c>
      <c r="C2821" t="str">
        <f t="shared" si="176"/>
        <v>55-65</v>
      </c>
      <c r="D2821" t="s">
        <v>25</v>
      </c>
      <c r="E2821" t="s">
        <v>35</v>
      </c>
      <c r="F2821">
        <v>47.26</v>
      </c>
      <c r="G2821">
        <v>10</v>
      </c>
      <c r="H2821">
        <f>Table1[[#This Row],[total_orders]]*Table1[[#This Row],[avg_order_value]]</f>
        <v>472.59999999999997</v>
      </c>
      <c r="I2821">
        <v>78</v>
      </c>
      <c r="J2821">
        <v>0</v>
      </c>
      <c r="K2821" t="s">
        <v>29</v>
      </c>
      <c r="L2821">
        <v>84.8</v>
      </c>
      <c r="M2821" t="str">
        <f t="shared" si="177"/>
        <v>High</v>
      </c>
      <c r="N2821" s="1">
        <v>44439</v>
      </c>
      <c r="O2821" s="1" t="str">
        <f>IF(YEAR(Table1[[#This Row],[customer_since]])&gt;=2023, "New",IF(YEAR(Table1[[#This Row],[customer_since]])&gt;=2021, "Medium", "Long term"))</f>
        <v>Medium</v>
      </c>
      <c r="P2821">
        <v>84</v>
      </c>
      <c r="Q2821" t="str">
        <f t="shared" si="178"/>
        <v>High</v>
      </c>
      <c r="R2821">
        <v>0.09</v>
      </c>
      <c r="S2821" t="str">
        <f t="shared" si="179"/>
        <v>Low</v>
      </c>
    </row>
    <row r="2822" spans="1:19" x14ac:dyDescent="0.35">
      <c r="A2822" t="s">
        <v>1231</v>
      </c>
      <c r="B2822">
        <v>64</v>
      </c>
      <c r="C2822" t="str">
        <f t="shared" si="176"/>
        <v>55-65</v>
      </c>
      <c r="D2822" t="s">
        <v>14</v>
      </c>
      <c r="E2822" t="s">
        <v>44</v>
      </c>
      <c r="F2822">
        <v>111.87</v>
      </c>
      <c r="G2822">
        <v>7</v>
      </c>
      <c r="H2822">
        <f>Table1[[#This Row],[total_orders]]*Table1[[#This Row],[avg_order_value]]</f>
        <v>783.09</v>
      </c>
      <c r="I2822">
        <v>122</v>
      </c>
      <c r="J2822">
        <v>0</v>
      </c>
      <c r="K2822" t="s">
        <v>19</v>
      </c>
      <c r="L2822">
        <v>91.4</v>
      </c>
      <c r="M2822" t="str">
        <f t="shared" si="177"/>
        <v>High</v>
      </c>
      <c r="N2822" s="1">
        <v>45495</v>
      </c>
      <c r="O2822" s="1" t="str">
        <f>IF(YEAR(Table1[[#This Row],[customer_since]])&gt;=2023, "New",IF(YEAR(Table1[[#This Row],[customer_since]])&gt;=2021, "Medium", "Long term"))</f>
        <v>New</v>
      </c>
      <c r="P2822">
        <v>70</v>
      </c>
      <c r="Q2822" t="str">
        <f t="shared" si="178"/>
        <v>High</v>
      </c>
      <c r="R2822">
        <v>0.18</v>
      </c>
      <c r="S2822" t="str">
        <f t="shared" si="179"/>
        <v>Low</v>
      </c>
    </row>
    <row r="2823" spans="1:19" x14ac:dyDescent="0.35">
      <c r="A2823" t="s">
        <v>1231</v>
      </c>
      <c r="B2823">
        <v>33</v>
      </c>
      <c r="C2823" t="str">
        <f t="shared" si="176"/>
        <v>26-35</v>
      </c>
      <c r="D2823" t="s">
        <v>14</v>
      </c>
      <c r="E2823" t="s">
        <v>15</v>
      </c>
      <c r="F2823">
        <v>141.53</v>
      </c>
      <c r="G2823">
        <v>12</v>
      </c>
      <c r="H2823">
        <f>Table1[[#This Row],[total_orders]]*Table1[[#This Row],[avg_order_value]]</f>
        <v>1698.3600000000001</v>
      </c>
      <c r="I2823">
        <v>313</v>
      </c>
      <c r="J2823">
        <v>0</v>
      </c>
      <c r="K2823" t="s">
        <v>16</v>
      </c>
      <c r="L2823">
        <v>71.2</v>
      </c>
      <c r="M2823" t="str">
        <f t="shared" si="177"/>
        <v>High</v>
      </c>
      <c r="N2823" s="1">
        <v>44895</v>
      </c>
      <c r="O2823" s="1" t="str">
        <f>IF(YEAR(Table1[[#This Row],[customer_since]])&gt;=2023, "New",IF(YEAR(Table1[[#This Row],[customer_since]])&gt;=2021, "Medium", "Long term"))</f>
        <v>Medium</v>
      </c>
      <c r="P2823">
        <v>41</v>
      </c>
      <c r="Q2823" t="str">
        <f t="shared" si="178"/>
        <v>Medium</v>
      </c>
      <c r="R2823">
        <v>0.1</v>
      </c>
      <c r="S2823" t="str">
        <f t="shared" si="179"/>
        <v>Low</v>
      </c>
    </row>
    <row r="2824" spans="1:19" x14ac:dyDescent="0.35">
      <c r="A2824" t="s">
        <v>471</v>
      </c>
      <c r="B2824">
        <v>67</v>
      </c>
      <c r="C2824" t="str">
        <f t="shared" si="176"/>
        <v>66-69</v>
      </c>
      <c r="D2824" t="s">
        <v>25</v>
      </c>
      <c r="E2824" t="s">
        <v>37</v>
      </c>
      <c r="F2824">
        <v>85.92</v>
      </c>
      <c r="G2824">
        <v>12</v>
      </c>
      <c r="H2824">
        <f>Table1[[#This Row],[total_orders]]*Table1[[#This Row],[avg_order_value]]</f>
        <v>1031.04</v>
      </c>
      <c r="I2824">
        <v>237</v>
      </c>
      <c r="J2824">
        <v>0</v>
      </c>
      <c r="K2824" t="s">
        <v>29</v>
      </c>
      <c r="L2824">
        <v>44</v>
      </c>
      <c r="M2824" t="str">
        <f t="shared" si="177"/>
        <v>Medium</v>
      </c>
      <c r="N2824" s="1">
        <v>45131</v>
      </c>
      <c r="O2824" s="1" t="str">
        <f>IF(YEAR(Table1[[#This Row],[customer_since]])&gt;=2023, "New",IF(YEAR(Table1[[#This Row],[customer_since]])&gt;=2021, "Medium", "Long term"))</f>
        <v>New</v>
      </c>
      <c r="P2824">
        <v>33</v>
      </c>
      <c r="Q2824" t="str">
        <f t="shared" si="178"/>
        <v>Low</v>
      </c>
      <c r="R2824">
        <v>0.28999999999999998</v>
      </c>
      <c r="S2824" t="str">
        <f t="shared" si="179"/>
        <v>Medium</v>
      </c>
    </row>
    <row r="2825" spans="1:19" x14ac:dyDescent="0.35">
      <c r="A2825" t="s">
        <v>3190</v>
      </c>
      <c r="B2825">
        <v>74</v>
      </c>
      <c r="C2825" t="str">
        <f t="shared" si="176"/>
        <v>66-69</v>
      </c>
      <c r="D2825" t="s">
        <v>25</v>
      </c>
      <c r="E2825" t="s">
        <v>22</v>
      </c>
      <c r="F2825">
        <v>64.95</v>
      </c>
      <c r="G2825">
        <v>9</v>
      </c>
      <c r="H2825">
        <f>Table1[[#This Row],[total_orders]]*Table1[[#This Row],[avg_order_value]]</f>
        <v>584.55000000000007</v>
      </c>
      <c r="I2825">
        <v>150</v>
      </c>
      <c r="J2825">
        <v>0</v>
      </c>
      <c r="K2825" t="s">
        <v>23</v>
      </c>
      <c r="L2825">
        <v>46.2</v>
      </c>
      <c r="M2825" t="str">
        <f t="shared" si="177"/>
        <v>Medium</v>
      </c>
      <c r="N2825" s="1">
        <v>45167</v>
      </c>
      <c r="O2825" s="1" t="str">
        <f>IF(YEAR(Table1[[#This Row],[customer_since]])&gt;=2023, "New",IF(YEAR(Table1[[#This Row],[customer_since]])&gt;=2021, "Medium", "Long term"))</f>
        <v>New</v>
      </c>
      <c r="P2825">
        <v>36</v>
      </c>
      <c r="Q2825" t="str">
        <f t="shared" si="178"/>
        <v>Medium</v>
      </c>
      <c r="R2825">
        <v>0.32</v>
      </c>
      <c r="S2825" t="str">
        <f t="shared" si="179"/>
        <v>Medium</v>
      </c>
    </row>
    <row r="2826" spans="1:19" x14ac:dyDescent="0.35">
      <c r="A2826" t="s">
        <v>2140</v>
      </c>
      <c r="B2826">
        <v>27</v>
      </c>
      <c r="C2826" t="str">
        <f t="shared" si="176"/>
        <v>26-35</v>
      </c>
      <c r="D2826" t="s">
        <v>21</v>
      </c>
      <c r="E2826" t="s">
        <v>50</v>
      </c>
      <c r="F2826">
        <v>217.03</v>
      </c>
      <c r="G2826">
        <v>15</v>
      </c>
      <c r="H2826">
        <f>Table1[[#This Row],[total_orders]]*Table1[[#This Row],[avg_order_value]]</f>
        <v>3255.45</v>
      </c>
      <c r="I2826">
        <v>156</v>
      </c>
      <c r="J2826">
        <v>0</v>
      </c>
      <c r="K2826" t="s">
        <v>23</v>
      </c>
      <c r="L2826">
        <v>33.1</v>
      </c>
      <c r="M2826" t="str">
        <f t="shared" si="177"/>
        <v>Medium</v>
      </c>
      <c r="N2826" s="1">
        <v>44916</v>
      </c>
      <c r="O2826" s="1" t="str">
        <f>IF(YEAR(Table1[[#This Row],[customer_since]])&gt;=2023, "New",IF(YEAR(Table1[[#This Row],[customer_since]])&gt;=2021, "Medium", "Long term"))</f>
        <v>Medium</v>
      </c>
      <c r="P2826">
        <v>50</v>
      </c>
      <c r="Q2826" t="str">
        <f t="shared" si="178"/>
        <v>Medium</v>
      </c>
      <c r="R2826">
        <v>0.35</v>
      </c>
      <c r="S2826" t="str">
        <f t="shared" si="179"/>
        <v>Medium</v>
      </c>
    </row>
    <row r="2827" spans="1:19" x14ac:dyDescent="0.35">
      <c r="A2827" t="s">
        <v>1729</v>
      </c>
      <c r="B2827">
        <v>59</v>
      </c>
      <c r="C2827" t="str">
        <f t="shared" si="176"/>
        <v>55-65</v>
      </c>
      <c r="D2827" t="s">
        <v>14</v>
      </c>
      <c r="E2827" t="s">
        <v>52</v>
      </c>
      <c r="F2827">
        <v>56.06</v>
      </c>
      <c r="G2827">
        <v>6</v>
      </c>
      <c r="H2827">
        <f>Table1[[#This Row],[total_orders]]*Table1[[#This Row],[avg_order_value]]</f>
        <v>336.36</v>
      </c>
      <c r="I2827">
        <v>160</v>
      </c>
      <c r="J2827">
        <v>0</v>
      </c>
      <c r="K2827" t="s">
        <v>29</v>
      </c>
      <c r="L2827">
        <v>73.7</v>
      </c>
      <c r="M2827" t="str">
        <f t="shared" si="177"/>
        <v>High</v>
      </c>
      <c r="N2827" s="1">
        <v>44813</v>
      </c>
      <c r="O2827" s="1" t="str">
        <f>IF(YEAR(Table1[[#This Row],[customer_since]])&gt;=2023, "New",IF(YEAR(Table1[[#This Row],[customer_since]])&gt;=2021, "Medium", "Long term"))</f>
        <v>Medium</v>
      </c>
      <c r="P2827">
        <v>65</v>
      </c>
      <c r="Q2827" t="str">
        <f t="shared" si="178"/>
        <v>Medium</v>
      </c>
      <c r="R2827">
        <v>0.16</v>
      </c>
      <c r="S2827" t="str">
        <f t="shared" si="179"/>
        <v>Low</v>
      </c>
    </row>
    <row r="2828" spans="1:19" x14ac:dyDescent="0.35">
      <c r="A2828" t="s">
        <v>973</v>
      </c>
      <c r="B2828">
        <v>29</v>
      </c>
      <c r="C2828" t="str">
        <f t="shared" si="176"/>
        <v>26-35</v>
      </c>
      <c r="D2828" t="s">
        <v>21</v>
      </c>
      <c r="E2828" t="s">
        <v>37</v>
      </c>
      <c r="F2828">
        <v>18.07</v>
      </c>
      <c r="G2828">
        <v>7</v>
      </c>
      <c r="H2828">
        <f>Table1[[#This Row],[total_orders]]*Table1[[#This Row],[avg_order_value]]</f>
        <v>126.49000000000001</v>
      </c>
      <c r="I2828">
        <v>152</v>
      </c>
      <c r="J2828">
        <v>0</v>
      </c>
      <c r="K2828" t="s">
        <v>19</v>
      </c>
      <c r="L2828">
        <v>25.2</v>
      </c>
      <c r="M2828" t="str">
        <f t="shared" si="177"/>
        <v>Medium</v>
      </c>
      <c r="N2828" s="1">
        <v>44762</v>
      </c>
      <c r="O2828" s="1" t="str">
        <f>IF(YEAR(Table1[[#This Row],[customer_since]])&gt;=2023, "New",IF(YEAR(Table1[[#This Row],[customer_since]])&gt;=2021, "Medium", "Long term"))</f>
        <v>Medium</v>
      </c>
      <c r="P2828">
        <v>8</v>
      </c>
      <c r="Q2828" t="str">
        <f t="shared" si="178"/>
        <v>Low</v>
      </c>
      <c r="R2828">
        <v>0.43</v>
      </c>
      <c r="S2828" t="str">
        <f t="shared" si="179"/>
        <v>Medium</v>
      </c>
    </row>
    <row r="2829" spans="1:19" x14ac:dyDescent="0.35">
      <c r="A2829" t="s">
        <v>1272</v>
      </c>
      <c r="B2829">
        <v>70</v>
      </c>
      <c r="C2829" t="str">
        <f t="shared" si="176"/>
        <v>66-69</v>
      </c>
      <c r="D2829" t="s">
        <v>21</v>
      </c>
      <c r="E2829" t="s">
        <v>28</v>
      </c>
      <c r="G2829">
        <v>9</v>
      </c>
      <c r="H2829">
        <f>Table1[[#This Row],[total_orders]]*Table1[[#This Row],[avg_order_value]]</f>
        <v>0</v>
      </c>
      <c r="I2829">
        <v>278</v>
      </c>
      <c r="J2829">
        <v>0</v>
      </c>
      <c r="K2829" t="s">
        <v>29</v>
      </c>
      <c r="L2829">
        <v>20.399999999999999</v>
      </c>
      <c r="M2829" t="str">
        <f t="shared" si="177"/>
        <v>Medium</v>
      </c>
      <c r="N2829" s="1">
        <v>44165</v>
      </c>
      <c r="O2829" s="1" t="str">
        <f>IF(YEAR(Table1[[#This Row],[customer_since]])&gt;=2023, "New",IF(YEAR(Table1[[#This Row],[customer_since]])&gt;=2021, "Medium", "Long term"))</f>
        <v>Long term</v>
      </c>
      <c r="P2829">
        <v>76</v>
      </c>
      <c r="Q2829" t="str">
        <f t="shared" si="178"/>
        <v>High</v>
      </c>
      <c r="R2829">
        <v>0.33</v>
      </c>
      <c r="S2829" t="str">
        <f t="shared" si="179"/>
        <v>Medium</v>
      </c>
    </row>
    <row r="2830" spans="1:19" x14ac:dyDescent="0.35">
      <c r="A2830" t="s">
        <v>1132</v>
      </c>
      <c r="B2830">
        <v>22</v>
      </c>
      <c r="C2830" t="str">
        <f t="shared" si="176"/>
        <v>18-25</v>
      </c>
      <c r="D2830" t="s">
        <v>14</v>
      </c>
      <c r="E2830" t="s">
        <v>50</v>
      </c>
      <c r="F2830">
        <v>99.31</v>
      </c>
      <c r="G2830">
        <v>10</v>
      </c>
      <c r="H2830">
        <f>Table1[[#This Row],[total_orders]]*Table1[[#This Row],[avg_order_value]]</f>
        <v>993.1</v>
      </c>
      <c r="I2830">
        <v>119</v>
      </c>
      <c r="J2830">
        <v>0</v>
      </c>
      <c r="K2830" t="s">
        <v>19</v>
      </c>
      <c r="L2830">
        <v>1.5</v>
      </c>
      <c r="M2830" t="str">
        <f t="shared" si="177"/>
        <v>Low</v>
      </c>
      <c r="N2830" s="1">
        <v>44408</v>
      </c>
      <c r="O2830" s="1" t="str">
        <f>IF(YEAR(Table1[[#This Row],[customer_since]])&gt;=2023, "New",IF(YEAR(Table1[[#This Row],[customer_since]])&gt;=2021, "Medium", "Long term"))</f>
        <v>Medium</v>
      </c>
      <c r="P2830">
        <v>64</v>
      </c>
      <c r="Q2830" t="str">
        <f t="shared" si="178"/>
        <v>Medium</v>
      </c>
      <c r="R2830">
        <v>0.38</v>
      </c>
      <c r="S2830" t="str">
        <f t="shared" si="179"/>
        <v>Medium</v>
      </c>
    </row>
    <row r="2831" spans="1:19" x14ac:dyDescent="0.35">
      <c r="A2831" t="s">
        <v>1132</v>
      </c>
      <c r="B2831">
        <v>46</v>
      </c>
      <c r="C2831" t="str">
        <f t="shared" si="176"/>
        <v>46-55</v>
      </c>
      <c r="D2831" t="s">
        <v>25</v>
      </c>
      <c r="E2831" t="s">
        <v>22</v>
      </c>
      <c r="F2831">
        <v>179.56</v>
      </c>
      <c r="G2831">
        <v>10</v>
      </c>
      <c r="H2831">
        <f>Table1[[#This Row],[total_orders]]*Table1[[#This Row],[avg_order_value]]</f>
        <v>1795.6</v>
      </c>
      <c r="I2831">
        <v>85</v>
      </c>
      <c r="J2831">
        <v>0</v>
      </c>
      <c r="K2831" t="s">
        <v>16</v>
      </c>
      <c r="L2831">
        <v>88.6</v>
      </c>
      <c r="M2831" t="str">
        <f t="shared" si="177"/>
        <v>High</v>
      </c>
      <c r="N2831" s="1">
        <v>44895</v>
      </c>
      <c r="O2831" s="1" t="str">
        <f>IF(YEAR(Table1[[#This Row],[customer_since]])&gt;=2023, "New",IF(YEAR(Table1[[#This Row],[customer_since]])&gt;=2021, "Medium", "Long term"))</f>
        <v>Medium</v>
      </c>
      <c r="P2831">
        <v>87</v>
      </c>
      <c r="Q2831" t="str">
        <f t="shared" si="178"/>
        <v>High</v>
      </c>
      <c r="R2831">
        <v>0.26</v>
      </c>
      <c r="S2831" t="str">
        <f t="shared" si="179"/>
        <v>Medium</v>
      </c>
    </row>
    <row r="2832" spans="1:19" x14ac:dyDescent="0.35">
      <c r="A2832" t="s">
        <v>2445</v>
      </c>
      <c r="B2832">
        <v>42</v>
      </c>
      <c r="C2832" t="str">
        <f t="shared" si="176"/>
        <v>36-45</v>
      </c>
      <c r="D2832" t="s">
        <v>14</v>
      </c>
      <c r="E2832" t="s">
        <v>26</v>
      </c>
      <c r="F2832">
        <v>228.75</v>
      </c>
      <c r="G2832">
        <v>11</v>
      </c>
      <c r="H2832">
        <f>Table1[[#This Row],[total_orders]]*Table1[[#This Row],[avg_order_value]]</f>
        <v>2516.25</v>
      </c>
      <c r="I2832">
        <v>150</v>
      </c>
      <c r="J2832">
        <v>0</v>
      </c>
      <c r="K2832" t="s">
        <v>40</v>
      </c>
      <c r="L2832">
        <v>31.4</v>
      </c>
      <c r="M2832" t="str">
        <f t="shared" si="177"/>
        <v>Medium</v>
      </c>
      <c r="N2832" s="1">
        <v>44970</v>
      </c>
      <c r="O2832" s="1" t="str">
        <f>IF(YEAR(Table1[[#This Row],[customer_since]])&gt;=2023, "New",IF(YEAR(Table1[[#This Row],[customer_since]])&gt;=2021, "Medium", "Long term"))</f>
        <v>New</v>
      </c>
      <c r="P2832">
        <v>41</v>
      </c>
      <c r="Q2832" t="str">
        <f t="shared" si="178"/>
        <v>Medium</v>
      </c>
      <c r="R2832">
        <v>0.03</v>
      </c>
      <c r="S2832" t="str">
        <f t="shared" si="179"/>
        <v>Low</v>
      </c>
    </row>
    <row r="2833" spans="1:19" x14ac:dyDescent="0.35">
      <c r="A2833" t="s">
        <v>307</v>
      </c>
      <c r="B2833">
        <v>23</v>
      </c>
      <c r="C2833" t="str">
        <f t="shared" si="176"/>
        <v>18-25</v>
      </c>
      <c r="D2833" t="s">
        <v>14</v>
      </c>
      <c r="E2833" t="s">
        <v>44</v>
      </c>
      <c r="F2833">
        <v>138.80000000000001</v>
      </c>
      <c r="G2833">
        <v>17</v>
      </c>
      <c r="H2833">
        <f>Table1[[#This Row],[total_orders]]*Table1[[#This Row],[avg_order_value]]</f>
        <v>2359.6000000000004</v>
      </c>
      <c r="I2833">
        <v>310</v>
      </c>
      <c r="J2833">
        <v>0</v>
      </c>
      <c r="K2833" t="s">
        <v>29</v>
      </c>
      <c r="L2833">
        <v>75.7</v>
      </c>
      <c r="M2833" t="str">
        <f t="shared" si="177"/>
        <v>High</v>
      </c>
      <c r="N2833" s="1">
        <v>44704</v>
      </c>
      <c r="O2833" s="1" t="str">
        <f>IF(YEAR(Table1[[#This Row],[customer_since]])&gt;=2023, "New",IF(YEAR(Table1[[#This Row],[customer_since]])&gt;=2021, "Medium", "Long term"))</f>
        <v>Medium</v>
      </c>
      <c r="P2833">
        <v>98</v>
      </c>
      <c r="Q2833" t="str">
        <f t="shared" si="178"/>
        <v>High</v>
      </c>
      <c r="R2833">
        <v>0.4</v>
      </c>
      <c r="S2833" t="str">
        <f t="shared" si="179"/>
        <v>Medium</v>
      </c>
    </row>
    <row r="2834" spans="1:19" x14ac:dyDescent="0.35">
      <c r="A2834" t="s">
        <v>3741</v>
      </c>
      <c r="B2834">
        <v>33</v>
      </c>
      <c r="C2834" t="str">
        <f t="shared" si="176"/>
        <v>26-35</v>
      </c>
      <c r="D2834" t="s">
        <v>21</v>
      </c>
      <c r="E2834" t="s">
        <v>26</v>
      </c>
      <c r="F2834">
        <v>117.61</v>
      </c>
      <c r="G2834">
        <v>10</v>
      </c>
      <c r="H2834">
        <f>Table1[[#This Row],[total_orders]]*Table1[[#This Row],[avg_order_value]]</f>
        <v>1176.0999999999999</v>
      </c>
      <c r="I2834">
        <v>235</v>
      </c>
      <c r="J2834">
        <v>0</v>
      </c>
      <c r="K2834" t="s">
        <v>23</v>
      </c>
      <c r="L2834">
        <v>79.099999999999994</v>
      </c>
      <c r="M2834" t="str">
        <f t="shared" si="177"/>
        <v>High</v>
      </c>
      <c r="N2834" s="1">
        <v>45650</v>
      </c>
      <c r="O2834" s="1" t="str">
        <f>IF(YEAR(Table1[[#This Row],[customer_since]])&gt;=2023, "New",IF(YEAR(Table1[[#This Row],[customer_since]])&gt;=2021, "Medium", "Long term"))</f>
        <v>New</v>
      </c>
      <c r="P2834">
        <v>71</v>
      </c>
      <c r="Q2834" t="str">
        <f t="shared" si="178"/>
        <v>High</v>
      </c>
      <c r="R2834">
        <v>0.09</v>
      </c>
      <c r="S2834" t="str">
        <f t="shared" si="179"/>
        <v>Low</v>
      </c>
    </row>
    <row r="2835" spans="1:19" x14ac:dyDescent="0.35">
      <c r="A2835" t="s">
        <v>1921</v>
      </c>
      <c r="B2835">
        <v>18</v>
      </c>
      <c r="C2835" t="str">
        <f t="shared" si="176"/>
        <v>18-25</v>
      </c>
      <c r="D2835" t="s">
        <v>14</v>
      </c>
      <c r="E2835" t="s">
        <v>28</v>
      </c>
      <c r="F2835">
        <v>160.44999999999999</v>
      </c>
      <c r="G2835">
        <v>12</v>
      </c>
      <c r="H2835">
        <f>Table1[[#This Row],[total_orders]]*Table1[[#This Row],[avg_order_value]]</f>
        <v>1925.3999999999999</v>
      </c>
      <c r="I2835">
        <v>364</v>
      </c>
      <c r="J2835">
        <v>0</v>
      </c>
      <c r="K2835" t="s">
        <v>40</v>
      </c>
      <c r="L2835">
        <v>86.5</v>
      </c>
      <c r="M2835" t="str">
        <f t="shared" si="177"/>
        <v>High</v>
      </c>
      <c r="N2835" s="1">
        <v>45621</v>
      </c>
      <c r="O2835" s="1" t="str">
        <f>IF(YEAR(Table1[[#This Row],[customer_since]])&gt;=2023, "New",IF(YEAR(Table1[[#This Row],[customer_since]])&gt;=2021, "Medium", "Long term"))</f>
        <v>New</v>
      </c>
      <c r="P2835">
        <v>70</v>
      </c>
      <c r="Q2835" t="str">
        <f t="shared" si="178"/>
        <v>High</v>
      </c>
      <c r="R2835">
        <v>0.36</v>
      </c>
      <c r="S2835" t="str">
        <f t="shared" si="179"/>
        <v>Medium</v>
      </c>
    </row>
    <row r="2836" spans="1:19" x14ac:dyDescent="0.35">
      <c r="A2836" t="s">
        <v>1921</v>
      </c>
      <c r="B2836">
        <v>77</v>
      </c>
      <c r="C2836" t="str">
        <f t="shared" si="176"/>
        <v>66-69</v>
      </c>
      <c r="D2836" t="s">
        <v>14</v>
      </c>
      <c r="E2836" t="s">
        <v>22</v>
      </c>
      <c r="F2836">
        <v>79.05</v>
      </c>
      <c r="G2836">
        <v>8</v>
      </c>
      <c r="H2836">
        <f>Table1[[#This Row],[total_orders]]*Table1[[#This Row],[avg_order_value]]</f>
        <v>632.4</v>
      </c>
      <c r="I2836">
        <v>58</v>
      </c>
      <c r="J2836">
        <v>1</v>
      </c>
      <c r="K2836" t="s">
        <v>19</v>
      </c>
      <c r="L2836">
        <v>41.5</v>
      </c>
      <c r="M2836" t="str">
        <f t="shared" si="177"/>
        <v>Medium</v>
      </c>
      <c r="N2836" s="1">
        <v>45748</v>
      </c>
      <c r="O2836" s="1" t="str">
        <f>IF(YEAR(Table1[[#This Row],[customer_since]])&gt;=2023, "New",IF(YEAR(Table1[[#This Row],[customer_since]])&gt;=2021, "Medium", "Long term"))</f>
        <v>New</v>
      </c>
      <c r="P2836">
        <v>9</v>
      </c>
      <c r="Q2836" t="str">
        <f t="shared" si="178"/>
        <v>Low</v>
      </c>
      <c r="R2836">
        <v>0.38</v>
      </c>
      <c r="S2836" t="str">
        <f t="shared" si="179"/>
        <v>Medium</v>
      </c>
    </row>
    <row r="2837" spans="1:19" x14ac:dyDescent="0.35">
      <c r="A2837" t="s">
        <v>2939</v>
      </c>
      <c r="B2837">
        <v>33</v>
      </c>
      <c r="C2837" t="str">
        <f t="shared" si="176"/>
        <v>26-35</v>
      </c>
      <c r="D2837" t="s">
        <v>21</v>
      </c>
      <c r="E2837" t="s">
        <v>50</v>
      </c>
      <c r="F2837">
        <v>53.71</v>
      </c>
      <c r="G2837">
        <v>5</v>
      </c>
      <c r="H2837">
        <f>Table1[[#This Row],[total_orders]]*Table1[[#This Row],[avg_order_value]]</f>
        <v>268.55</v>
      </c>
      <c r="I2837">
        <v>59</v>
      </c>
      <c r="J2837">
        <v>0</v>
      </c>
      <c r="K2837" t="s">
        <v>29</v>
      </c>
      <c r="L2837">
        <v>55.3</v>
      </c>
      <c r="M2837" t="str">
        <f t="shared" si="177"/>
        <v>High</v>
      </c>
      <c r="N2837" s="1">
        <v>44053</v>
      </c>
      <c r="O2837" s="1" t="str">
        <f>IF(YEAR(Table1[[#This Row],[customer_since]])&gt;=2023, "New",IF(YEAR(Table1[[#This Row],[customer_since]])&gt;=2021, "Medium", "Long term"))</f>
        <v>Long term</v>
      </c>
      <c r="P2837">
        <v>23</v>
      </c>
      <c r="Q2837" t="str">
        <f t="shared" si="178"/>
        <v>Low</v>
      </c>
      <c r="R2837">
        <v>0.47</v>
      </c>
      <c r="S2837" t="str">
        <f t="shared" si="179"/>
        <v>Medium</v>
      </c>
    </row>
    <row r="2838" spans="1:19" x14ac:dyDescent="0.35">
      <c r="A2838" t="s">
        <v>1634</v>
      </c>
      <c r="B2838">
        <v>52</v>
      </c>
      <c r="C2838" t="str">
        <f t="shared" si="176"/>
        <v>46-55</v>
      </c>
      <c r="D2838" t="s">
        <v>14</v>
      </c>
      <c r="E2838" t="s">
        <v>15</v>
      </c>
      <c r="F2838">
        <v>225.1</v>
      </c>
      <c r="G2838">
        <v>6</v>
      </c>
      <c r="H2838">
        <f>Table1[[#This Row],[total_orders]]*Table1[[#This Row],[avg_order_value]]</f>
        <v>1350.6</v>
      </c>
      <c r="I2838">
        <v>357</v>
      </c>
      <c r="J2838">
        <v>0</v>
      </c>
      <c r="K2838" t="s">
        <v>40</v>
      </c>
      <c r="L2838">
        <v>29</v>
      </c>
      <c r="M2838" t="str">
        <f t="shared" si="177"/>
        <v>Medium</v>
      </c>
      <c r="N2838" s="1">
        <v>44582</v>
      </c>
      <c r="O2838" s="1" t="str">
        <f>IF(YEAR(Table1[[#This Row],[customer_since]])&gt;=2023, "New",IF(YEAR(Table1[[#This Row],[customer_since]])&gt;=2021, "Medium", "Long term"))</f>
        <v>Medium</v>
      </c>
      <c r="P2838">
        <v>95</v>
      </c>
      <c r="Q2838" t="str">
        <f t="shared" si="178"/>
        <v>High</v>
      </c>
      <c r="R2838">
        <v>0.21</v>
      </c>
      <c r="S2838" t="str">
        <f t="shared" si="179"/>
        <v>Medium</v>
      </c>
    </row>
    <row r="2839" spans="1:19" x14ac:dyDescent="0.35">
      <c r="A2839" t="s">
        <v>2557</v>
      </c>
      <c r="B2839">
        <v>32</v>
      </c>
      <c r="C2839" t="str">
        <f t="shared" si="176"/>
        <v>26-35</v>
      </c>
      <c r="D2839" t="s">
        <v>21</v>
      </c>
      <c r="E2839" t="s">
        <v>26</v>
      </c>
      <c r="F2839">
        <v>36.78</v>
      </c>
      <c r="G2839">
        <v>11</v>
      </c>
      <c r="H2839">
        <f>Table1[[#This Row],[total_orders]]*Table1[[#This Row],[avg_order_value]]</f>
        <v>404.58000000000004</v>
      </c>
      <c r="I2839">
        <v>328</v>
      </c>
      <c r="J2839">
        <v>0</v>
      </c>
      <c r="K2839" t="s">
        <v>16</v>
      </c>
      <c r="L2839">
        <v>24.5</v>
      </c>
      <c r="M2839" t="str">
        <f t="shared" si="177"/>
        <v>Medium</v>
      </c>
      <c r="N2839" s="1">
        <v>44516</v>
      </c>
      <c r="O2839" s="1" t="str">
        <f>IF(YEAR(Table1[[#This Row],[customer_since]])&gt;=2023, "New",IF(YEAR(Table1[[#This Row],[customer_since]])&gt;=2021, "Medium", "Long term"))</f>
        <v>Medium</v>
      </c>
      <c r="P2839">
        <v>94</v>
      </c>
      <c r="Q2839" t="str">
        <f t="shared" si="178"/>
        <v>High</v>
      </c>
      <c r="R2839">
        <v>0.4</v>
      </c>
      <c r="S2839" t="str">
        <f t="shared" si="179"/>
        <v>Medium</v>
      </c>
    </row>
    <row r="2840" spans="1:19" x14ac:dyDescent="0.35">
      <c r="A2840" t="s">
        <v>2889</v>
      </c>
      <c r="B2840">
        <v>44</v>
      </c>
      <c r="C2840" t="str">
        <f t="shared" si="176"/>
        <v>36-45</v>
      </c>
      <c r="D2840" t="s">
        <v>14</v>
      </c>
      <c r="E2840" t="s">
        <v>35</v>
      </c>
      <c r="F2840">
        <v>52.07</v>
      </c>
      <c r="G2840">
        <v>8</v>
      </c>
      <c r="H2840">
        <f>Table1[[#This Row],[total_orders]]*Table1[[#This Row],[avg_order_value]]</f>
        <v>416.56</v>
      </c>
      <c r="I2840">
        <v>359</v>
      </c>
      <c r="J2840">
        <v>0</v>
      </c>
      <c r="K2840" t="s">
        <v>16</v>
      </c>
      <c r="L2840">
        <v>0</v>
      </c>
      <c r="M2840" t="str">
        <f t="shared" si="177"/>
        <v>Low</v>
      </c>
      <c r="N2840" s="1">
        <v>45239</v>
      </c>
      <c r="O2840" s="1" t="str">
        <f>IF(YEAR(Table1[[#This Row],[customer_since]])&gt;=2023, "New",IF(YEAR(Table1[[#This Row],[customer_since]])&gt;=2021, "Medium", "Long term"))</f>
        <v>New</v>
      </c>
      <c r="P2840">
        <v>36</v>
      </c>
      <c r="Q2840" t="str">
        <f t="shared" si="178"/>
        <v>Medium</v>
      </c>
      <c r="R2840">
        <v>0.28999999999999998</v>
      </c>
      <c r="S2840" t="str">
        <f t="shared" si="179"/>
        <v>Medium</v>
      </c>
    </row>
    <row r="2841" spans="1:19" x14ac:dyDescent="0.35">
      <c r="A2841" t="s">
        <v>472</v>
      </c>
      <c r="B2841">
        <v>78</v>
      </c>
      <c r="C2841" t="str">
        <f t="shared" si="176"/>
        <v>66-69</v>
      </c>
      <c r="D2841" t="s">
        <v>21</v>
      </c>
      <c r="E2841" t="s">
        <v>50</v>
      </c>
      <c r="F2841">
        <v>221.97</v>
      </c>
      <c r="G2841">
        <v>12</v>
      </c>
      <c r="H2841">
        <f>Table1[[#This Row],[total_orders]]*Table1[[#This Row],[avg_order_value]]</f>
        <v>2663.64</v>
      </c>
      <c r="I2841">
        <v>318</v>
      </c>
      <c r="J2841">
        <v>0</v>
      </c>
      <c r="K2841" t="s">
        <v>16</v>
      </c>
      <c r="L2841">
        <v>19.2</v>
      </c>
      <c r="M2841" t="str">
        <f t="shared" si="177"/>
        <v>Low</v>
      </c>
      <c r="N2841" s="1">
        <v>44790</v>
      </c>
      <c r="O2841" s="1" t="str">
        <f>IF(YEAR(Table1[[#This Row],[customer_since]])&gt;=2023, "New",IF(YEAR(Table1[[#This Row],[customer_since]])&gt;=2021, "Medium", "Long term"))</f>
        <v>Medium</v>
      </c>
      <c r="P2841">
        <v>64</v>
      </c>
      <c r="Q2841" t="str">
        <f t="shared" si="178"/>
        <v>Medium</v>
      </c>
      <c r="R2841">
        <v>0.16</v>
      </c>
      <c r="S2841" t="str">
        <f t="shared" si="179"/>
        <v>Low</v>
      </c>
    </row>
    <row r="2842" spans="1:19" x14ac:dyDescent="0.35">
      <c r="A2842" t="s">
        <v>1526</v>
      </c>
      <c r="B2842">
        <v>32</v>
      </c>
      <c r="C2842" t="str">
        <f t="shared" si="176"/>
        <v>26-35</v>
      </c>
      <c r="D2842" t="s">
        <v>14</v>
      </c>
      <c r="E2842" t="s">
        <v>15</v>
      </c>
      <c r="F2842">
        <v>32.270000000000003</v>
      </c>
      <c r="G2842">
        <v>8</v>
      </c>
      <c r="H2842">
        <f>Table1[[#This Row],[total_orders]]*Table1[[#This Row],[avg_order_value]]</f>
        <v>258.16000000000003</v>
      </c>
      <c r="I2842">
        <v>229</v>
      </c>
      <c r="J2842">
        <v>0</v>
      </c>
      <c r="K2842" t="s">
        <v>19</v>
      </c>
      <c r="L2842">
        <v>47.1</v>
      </c>
      <c r="M2842" t="str">
        <f t="shared" si="177"/>
        <v>Medium</v>
      </c>
      <c r="N2842" s="1">
        <v>45836</v>
      </c>
      <c r="O2842" s="1" t="str">
        <f>IF(YEAR(Table1[[#This Row],[customer_since]])&gt;=2023, "New",IF(YEAR(Table1[[#This Row],[customer_since]])&gt;=2021, "Medium", "Long term"))</f>
        <v>New</v>
      </c>
      <c r="P2842">
        <v>56</v>
      </c>
      <c r="Q2842" t="str">
        <f t="shared" si="178"/>
        <v>Medium</v>
      </c>
      <c r="R2842">
        <v>0.43</v>
      </c>
      <c r="S2842" t="str">
        <f t="shared" si="179"/>
        <v>Medium</v>
      </c>
    </row>
    <row r="2843" spans="1:19" x14ac:dyDescent="0.35">
      <c r="A2843" t="s">
        <v>1526</v>
      </c>
      <c r="B2843">
        <v>52</v>
      </c>
      <c r="C2843" t="str">
        <f t="shared" si="176"/>
        <v>46-55</v>
      </c>
      <c r="D2843" t="s">
        <v>21</v>
      </c>
      <c r="E2843" t="s">
        <v>35</v>
      </c>
      <c r="F2843">
        <v>38.78</v>
      </c>
      <c r="G2843">
        <v>14</v>
      </c>
      <c r="H2843">
        <f>Table1[[#This Row],[total_orders]]*Table1[[#This Row],[avg_order_value]]</f>
        <v>542.92000000000007</v>
      </c>
      <c r="I2843">
        <v>324</v>
      </c>
      <c r="J2843">
        <v>0</v>
      </c>
      <c r="K2843" t="s">
        <v>19</v>
      </c>
      <c r="L2843">
        <v>88.3</v>
      </c>
      <c r="M2843" t="str">
        <f t="shared" si="177"/>
        <v>High</v>
      </c>
      <c r="N2843" s="1">
        <v>45824</v>
      </c>
      <c r="O2843" s="1" t="str">
        <f>IF(YEAR(Table1[[#This Row],[customer_since]])&gt;=2023, "New",IF(YEAR(Table1[[#This Row],[customer_since]])&gt;=2021, "Medium", "Long term"))</f>
        <v>New</v>
      </c>
      <c r="P2843">
        <v>95</v>
      </c>
      <c r="Q2843" t="str">
        <f t="shared" si="178"/>
        <v>High</v>
      </c>
      <c r="R2843">
        <v>0.41</v>
      </c>
      <c r="S2843" t="str">
        <f t="shared" si="179"/>
        <v>Medium</v>
      </c>
    </row>
    <row r="2844" spans="1:19" x14ac:dyDescent="0.35">
      <c r="A2844" t="s">
        <v>2070</v>
      </c>
      <c r="B2844">
        <v>23</v>
      </c>
      <c r="C2844" t="str">
        <f t="shared" si="176"/>
        <v>18-25</v>
      </c>
      <c r="D2844" t="s">
        <v>14</v>
      </c>
      <c r="E2844" t="s">
        <v>18</v>
      </c>
      <c r="G2844">
        <v>16</v>
      </c>
      <c r="H2844">
        <f>Table1[[#This Row],[total_orders]]*Table1[[#This Row],[avg_order_value]]</f>
        <v>0</v>
      </c>
      <c r="I2844">
        <v>129</v>
      </c>
      <c r="J2844">
        <v>0</v>
      </c>
      <c r="K2844" t="s">
        <v>23</v>
      </c>
      <c r="L2844">
        <v>98.2</v>
      </c>
      <c r="M2844" t="str">
        <f t="shared" si="177"/>
        <v>High</v>
      </c>
      <c r="N2844" s="1">
        <v>44103</v>
      </c>
      <c r="O2844" s="1" t="str">
        <f>IF(YEAR(Table1[[#This Row],[customer_since]])&gt;=2023, "New",IF(YEAR(Table1[[#This Row],[customer_since]])&gt;=2021, "Medium", "Long term"))</f>
        <v>Long term</v>
      </c>
      <c r="P2844">
        <v>9</v>
      </c>
      <c r="Q2844" t="str">
        <f t="shared" si="178"/>
        <v>Low</v>
      </c>
      <c r="R2844">
        <v>0.54</v>
      </c>
      <c r="S2844" t="str">
        <f t="shared" si="179"/>
        <v>High</v>
      </c>
    </row>
    <row r="2845" spans="1:19" x14ac:dyDescent="0.35">
      <c r="A2845" t="s">
        <v>908</v>
      </c>
      <c r="B2845">
        <v>19</v>
      </c>
      <c r="C2845" t="str">
        <f t="shared" si="176"/>
        <v>18-25</v>
      </c>
      <c r="D2845" t="s">
        <v>21</v>
      </c>
      <c r="E2845" t="s">
        <v>52</v>
      </c>
      <c r="F2845">
        <v>35.979999999999997</v>
      </c>
      <c r="G2845">
        <v>10</v>
      </c>
      <c r="H2845">
        <f>Table1[[#This Row],[total_orders]]*Table1[[#This Row],[avg_order_value]]</f>
        <v>359.79999999999995</v>
      </c>
      <c r="I2845">
        <v>190</v>
      </c>
      <c r="J2845">
        <v>0</v>
      </c>
      <c r="K2845" t="s">
        <v>29</v>
      </c>
      <c r="L2845">
        <v>0</v>
      </c>
      <c r="M2845" t="str">
        <f t="shared" si="177"/>
        <v>Low</v>
      </c>
      <c r="N2845" s="1">
        <v>44058</v>
      </c>
      <c r="O2845" s="1" t="str">
        <f>IF(YEAR(Table1[[#This Row],[customer_since]])&gt;=2023, "New",IF(YEAR(Table1[[#This Row],[customer_since]])&gt;=2021, "Medium", "Long term"))</f>
        <v>Long term</v>
      </c>
      <c r="P2845">
        <v>36</v>
      </c>
      <c r="Q2845" t="str">
        <f t="shared" si="178"/>
        <v>Medium</v>
      </c>
      <c r="R2845">
        <v>0.26</v>
      </c>
      <c r="S2845" t="str">
        <f t="shared" si="179"/>
        <v>Medium</v>
      </c>
    </row>
    <row r="2846" spans="1:19" x14ac:dyDescent="0.35">
      <c r="A2846" t="s">
        <v>908</v>
      </c>
      <c r="B2846">
        <v>60</v>
      </c>
      <c r="C2846" t="str">
        <f t="shared" si="176"/>
        <v>55-65</v>
      </c>
      <c r="D2846" t="s">
        <v>14</v>
      </c>
      <c r="E2846" t="s">
        <v>15</v>
      </c>
      <c r="F2846">
        <v>27.08</v>
      </c>
      <c r="G2846">
        <v>12</v>
      </c>
      <c r="H2846">
        <f>Table1[[#This Row],[total_orders]]*Table1[[#This Row],[avg_order_value]]</f>
        <v>324.95999999999998</v>
      </c>
      <c r="I2846">
        <v>156</v>
      </c>
      <c r="J2846">
        <v>0</v>
      </c>
      <c r="K2846" t="s">
        <v>40</v>
      </c>
      <c r="L2846">
        <v>49.5</v>
      </c>
      <c r="M2846" t="str">
        <f t="shared" si="177"/>
        <v>Medium</v>
      </c>
      <c r="N2846" s="1">
        <v>44246</v>
      </c>
      <c r="O2846" s="1" t="str">
        <f>IF(YEAR(Table1[[#This Row],[customer_since]])&gt;=2023, "New",IF(YEAR(Table1[[#This Row],[customer_since]])&gt;=2021, "Medium", "Long term"))</f>
        <v>Medium</v>
      </c>
      <c r="P2846">
        <v>68</v>
      </c>
      <c r="Q2846" t="str">
        <f t="shared" si="178"/>
        <v>High</v>
      </c>
      <c r="R2846">
        <v>0.24</v>
      </c>
      <c r="S2846" t="str">
        <f t="shared" si="179"/>
        <v>Medium</v>
      </c>
    </row>
    <row r="2847" spans="1:19" x14ac:dyDescent="0.35">
      <c r="A2847" t="s">
        <v>1896</v>
      </c>
      <c r="B2847">
        <v>70</v>
      </c>
      <c r="C2847" t="str">
        <f t="shared" si="176"/>
        <v>66-69</v>
      </c>
      <c r="D2847" t="s">
        <v>21</v>
      </c>
      <c r="E2847" t="s">
        <v>26</v>
      </c>
      <c r="F2847">
        <v>26.36</v>
      </c>
      <c r="G2847">
        <v>11</v>
      </c>
      <c r="H2847">
        <f>Table1[[#This Row],[total_orders]]*Table1[[#This Row],[avg_order_value]]</f>
        <v>289.95999999999998</v>
      </c>
      <c r="I2847">
        <v>97</v>
      </c>
      <c r="J2847">
        <v>0</v>
      </c>
      <c r="K2847" t="s">
        <v>19</v>
      </c>
      <c r="L2847">
        <v>16.600000000000001</v>
      </c>
      <c r="M2847" t="str">
        <f t="shared" si="177"/>
        <v>Low</v>
      </c>
      <c r="N2847" s="1">
        <v>44062</v>
      </c>
      <c r="O2847" s="1" t="str">
        <f>IF(YEAR(Table1[[#This Row],[customer_since]])&gt;=2023, "New",IF(YEAR(Table1[[#This Row],[customer_since]])&gt;=2021, "Medium", "Long term"))</f>
        <v>Long term</v>
      </c>
      <c r="P2847">
        <v>2</v>
      </c>
      <c r="Q2847" t="str">
        <f t="shared" si="178"/>
        <v>Low</v>
      </c>
      <c r="R2847">
        <v>0.4</v>
      </c>
      <c r="S2847" t="str">
        <f t="shared" si="179"/>
        <v>Medium</v>
      </c>
    </row>
    <row r="2848" spans="1:19" x14ac:dyDescent="0.35">
      <c r="A2848" t="s">
        <v>1896</v>
      </c>
      <c r="B2848">
        <v>66</v>
      </c>
      <c r="C2848" t="str">
        <f t="shared" si="176"/>
        <v>66-69</v>
      </c>
      <c r="D2848" t="s">
        <v>14</v>
      </c>
      <c r="E2848" t="s">
        <v>52</v>
      </c>
      <c r="F2848">
        <v>104.09</v>
      </c>
      <c r="G2848">
        <v>10</v>
      </c>
      <c r="H2848">
        <f>Table1[[#This Row],[total_orders]]*Table1[[#This Row],[avg_order_value]]</f>
        <v>1040.9000000000001</v>
      </c>
      <c r="I2848">
        <v>145</v>
      </c>
      <c r="J2848">
        <v>0</v>
      </c>
      <c r="K2848" t="s">
        <v>19</v>
      </c>
      <c r="L2848">
        <v>30.7</v>
      </c>
      <c r="M2848" t="str">
        <f t="shared" si="177"/>
        <v>Medium</v>
      </c>
      <c r="N2848" s="1">
        <v>44752</v>
      </c>
      <c r="O2848" s="1" t="str">
        <f>IF(YEAR(Table1[[#This Row],[customer_since]])&gt;=2023, "New",IF(YEAR(Table1[[#This Row],[customer_since]])&gt;=2021, "Medium", "Long term"))</f>
        <v>Medium</v>
      </c>
      <c r="P2848">
        <v>6</v>
      </c>
      <c r="Q2848" t="str">
        <f t="shared" si="178"/>
        <v>Low</v>
      </c>
      <c r="R2848">
        <v>0.23</v>
      </c>
      <c r="S2848" t="str">
        <f t="shared" si="179"/>
        <v>Medium</v>
      </c>
    </row>
    <row r="2849" spans="1:19" x14ac:dyDescent="0.35">
      <c r="A2849" t="s">
        <v>667</v>
      </c>
      <c r="B2849">
        <v>35</v>
      </c>
      <c r="C2849" t="str">
        <f t="shared" si="176"/>
        <v>26-35</v>
      </c>
      <c r="D2849" t="s">
        <v>21</v>
      </c>
      <c r="E2849" t="s">
        <v>37</v>
      </c>
      <c r="F2849">
        <v>45.74</v>
      </c>
      <c r="G2849">
        <v>12</v>
      </c>
      <c r="H2849">
        <f>Table1[[#This Row],[total_orders]]*Table1[[#This Row],[avg_order_value]]</f>
        <v>548.88</v>
      </c>
      <c r="I2849">
        <v>148</v>
      </c>
      <c r="J2849">
        <v>0</v>
      </c>
      <c r="K2849" t="s">
        <v>23</v>
      </c>
      <c r="L2849">
        <v>45.4</v>
      </c>
      <c r="M2849" t="str">
        <f t="shared" si="177"/>
        <v>Medium</v>
      </c>
      <c r="N2849" s="1">
        <v>45603</v>
      </c>
      <c r="O2849" s="1" t="str">
        <f>IF(YEAR(Table1[[#This Row],[customer_since]])&gt;=2023, "New",IF(YEAR(Table1[[#This Row],[customer_since]])&gt;=2021, "Medium", "Long term"))</f>
        <v>New</v>
      </c>
      <c r="P2849">
        <v>43</v>
      </c>
      <c r="Q2849" t="str">
        <f t="shared" si="178"/>
        <v>Medium</v>
      </c>
      <c r="R2849">
        <v>0.17</v>
      </c>
      <c r="S2849" t="str">
        <f t="shared" si="179"/>
        <v>Low</v>
      </c>
    </row>
    <row r="2850" spans="1:19" x14ac:dyDescent="0.35">
      <c r="A2850" t="s">
        <v>151</v>
      </c>
      <c r="B2850">
        <v>45</v>
      </c>
      <c r="C2850" t="str">
        <f t="shared" si="176"/>
        <v>36-45</v>
      </c>
      <c r="D2850" t="s">
        <v>21</v>
      </c>
      <c r="E2850" t="s">
        <v>18</v>
      </c>
      <c r="F2850">
        <v>88.83</v>
      </c>
      <c r="G2850">
        <v>6</v>
      </c>
      <c r="H2850">
        <f>Table1[[#This Row],[total_orders]]*Table1[[#This Row],[avg_order_value]]</f>
        <v>532.98</v>
      </c>
      <c r="I2850">
        <v>125</v>
      </c>
      <c r="J2850">
        <v>0</v>
      </c>
      <c r="K2850" t="s">
        <v>23</v>
      </c>
      <c r="L2850">
        <v>62.1</v>
      </c>
      <c r="M2850" t="str">
        <f t="shared" si="177"/>
        <v>High</v>
      </c>
      <c r="N2850" s="1">
        <v>45263</v>
      </c>
      <c r="O2850" s="1" t="str">
        <f>IF(YEAR(Table1[[#This Row],[customer_since]])&gt;=2023, "New",IF(YEAR(Table1[[#This Row],[customer_since]])&gt;=2021, "Medium", "Long term"))</f>
        <v>New</v>
      </c>
      <c r="P2850">
        <v>45</v>
      </c>
      <c r="Q2850" t="str">
        <f t="shared" si="178"/>
        <v>Medium</v>
      </c>
      <c r="R2850">
        <v>0.33</v>
      </c>
      <c r="S2850" t="str">
        <f t="shared" si="179"/>
        <v>Medium</v>
      </c>
    </row>
    <row r="2851" spans="1:19" x14ac:dyDescent="0.35">
      <c r="A2851" t="s">
        <v>2840</v>
      </c>
      <c r="B2851">
        <v>53</v>
      </c>
      <c r="C2851" t="str">
        <f t="shared" si="176"/>
        <v>46-55</v>
      </c>
      <c r="D2851" t="s">
        <v>14</v>
      </c>
      <c r="E2851" t="s">
        <v>50</v>
      </c>
      <c r="F2851">
        <v>19.84</v>
      </c>
      <c r="G2851">
        <v>17</v>
      </c>
      <c r="H2851">
        <f>Table1[[#This Row],[total_orders]]*Table1[[#This Row],[avg_order_value]]</f>
        <v>337.28</v>
      </c>
      <c r="I2851">
        <v>110</v>
      </c>
      <c r="J2851">
        <v>0</v>
      </c>
      <c r="K2851" t="s">
        <v>19</v>
      </c>
      <c r="L2851">
        <v>54.9</v>
      </c>
      <c r="M2851" t="str">
        <f t="shared" si="177"/>
        <v>High</v>
      </c>
      <c r="N2851" s="1">
        <v>44288</v>
      </c>
      <c r="O2851" s="1" t="str">
        <f>IF(YEAR(Table1[[#This Row],[customer_since]])&gt;=2023, "New",IF(YEAR(Table1[[#This Row],[customer_since]])&gt;=2021, "Medium", "Long term"))</f>
        <v>Medium</v>
      </c>
      <c r="P2851">
        <v>60</v>
      </c>
      <c r="Q2851" t="str">
        <f t="shared" si="178"/>
        <v>Medium</v>
      </c>
      <c r="R2851">
        <v>0.28999999999999998</v>
      </c>
      <c r="S2851" t="str">
        <f t="shared" si="179"/>
        <v>Medium</v>
      </c>
    </row>
    <row r="2852" spans="1:19" x14ac:dyDescent="0.35">
      <c r="A2852" t="s">
        <v>734</v>
      </c>
      <c r="B2852">
        <v>41</v>
      </c>
      <c r="C2852" t="str">
        <f t="shared" si="176"/>
        <v>36-45</v>
      </c>
      <c r="D2852" t="s">
        <v>14</v>
      </c>
      <c r="E2852" t="s">
        <v>35</v>
      </c>
      <c r="F2852">
        <v>62.25</v>
      </c>
      <c r="G2852">
        <v>16</v>
      </c>
      <c r="H2852">
        <f>Table1[[#This Row],[total_orders]]*Table1[[#This Row],[avg_order_value]]</f>
        <v>996</v>
      </c>
      <c r="I2852">
        <v>178</v>
      </c>
      <c r="J2852">
        <v>0</v>
      </c>
      <c r="K2852" t="s">
        <v>16</v>
      </c>
      <c r="L2852">
        <v>98.9</v>
      </c>
      <c r="M2852" t="str">
        <f t="shared" si="177"/>
        <v>High</v>
      </c>
      <c r="N2852" s="1">
        <v>44795</v>
      </c>
      <c r="O2852" s="1" t="str">
        <f>IF(YEAR(Table1[[#This Row],[customer_since]])&gt;=2023, "New",IF(YEAR(Table1[[#This Row],[customer_since]])&gt;=2021, "Medium", "Long term"))</f>
        <v>Medium</v>
      </c>
      <c r="P2852">
        <v>43</v>
      </c>
      <c r="Q2852" t="str">
        <f t="shared" si="178"/>
        <v>Medium</v>
      </c>
      <c r="R2852">
        <v>0.19</v>
      </c>
      <c r="S2852" t="str">
        <f t="shared" si="179"/>
        <v>Low</v>
      </c>
    </row>
    <row r="2853" spans="1:19" x14ac:dyDescent="0.35">
      <c r="A2853" t="s">
        <v>611</v>
      </c>
      <c r="B2853">
        <v>45</v>
      </c>
      <c r="C2853" t="str">
        <f t="shared" si="176"/>
        <v>36-45</v>
      </c>
      <c r="D2853" t="s">
        <v>21</v>
      </c>
      <c r="E2853" t="s">
        <v>18</v>
      </c>
      <c r="F2853">
        <v>54.51</v>
      </c>
      <c r="G2853">
        <v>8</v>
      </c>
      <c r="H2853">
        <f>Table1[[#This Row],[total_orders]]*Table1[[#This Row],[avg_order_value]]</f>
        <v>436.08</v>
      </c>
      <c r="I2853">
        <v>218</v>
      </c>
      <c r="J2853">
        <v>0</v>
      </c>
      <c r="K2853" t="s">
        <v>19</v>
      </c>
      <c r="L2853">
        <v>54.7</v>
      </c>
      <c r="M2853" t="str">
        <f t="shared" si="177"/>
        <v>High</v>
      </c>
      <c r="N2853" s="1">
        <v>44626</v>
      </c>
      <c r="O2853" s="1" t="str">
        <f>IF(YEAR(Table1[[#This Row],[customer_since]])&gt;=2023, "New",IF(YEAR(Table1[[#This Row],[customer_since]])&gt;=2021, "Medium", "Long term"))</f>
        <v>Medium</v>
      </c>
      <c r="P2853">
        <v>14</v>
      </c>
      <c r="Q2853" t="str">
        <f t="shared" si="178"/>
        <v>Low</v>
      </c>
      <c r="R2853">
        <v>0.28999999999999998</v>
      </c>
      <c r="S2853" t="str">
        <f t="shared" si="179"/>
        <v>Medium</v>
      </c>
    </row>
    <row r="2854" spans="1:19" x14ac:dyDescent="0.35">
      <c r="A2854" t="s">
        <v>611</v>
      </c>
      <c r="B2854">
        <v>66</v>
      </c>
      <c r="C2854" t="str">
        <f t="shared" si="176"/>
        <v>66-69</v>
      </c>
      <c r="D2854" t="s">
        <v>21</v>
      </c>
      <c r="E2854" t="s">
        <v>37</v>
      </c>
      <c r="F2854">
        <v>113.78</v>
      </c>
      <c r="G2854">
        <v>7</v>
      </c>
      <c r="H2854">
        <f>Table1[[#This Row],[total_orders]]*Table1[[#This Row],[avg_order_value]]</f>
        <v>796.46</v>
      </c>
      <c r="I2854">
        <v>227</v>
      </c>
      <c r="J2854">
        <v>0</v>
      </c>
      <c r="K2854" t="s">
        <v>29</v>
      </c>
      <c r="L2854">
        <v>11.4</v>
      </c>
      <c r="M2854" t="str">
        <f t="shared" si="177"/>
        <v>Low</v>
      </c>
      <c r="N2854" s="1">
        <v>44839</v>
      </c>
      <c r="O2854" s="1" t="str">
        <f>IF(YEAR(Table1[[#This Row],[customer_since]])&gt;=2023, "New",IF(YEAR(Table1[[#This Row],[customer_since]])&gt;=2021, "Medium", "Long term"))</f>
        <v>Medium</v>
      </c>
      <c r="P2854">
        <v>52</v>
      </c>
      <c r="Q2854" t="str">
        <f t="shared" si="178"/>
        <v>Medium</v>
      </c>
      <c r="R2854">
        <v>0.61</v>
      </c>
      <c r="S2854" t="str">
        <f t="shared" si="179"/>
        <v>High</v>
      </c>
    </row>
    <row r="2855" spans="1:19" x14ac:dyDescent="0.35">
      <c r="A2855" t="s">
        <v>733</v>
      </c>
      <c r="B2855">
        <v>33</v>
      </c>
      <c r="C2855" t="str">
        <f t="shared" si="176"/>
        <v>26-35</v>
      </c>
      <c r="D2855" t="s">
        <v>21</v>
      </c>
      <c r="E2855" t="s">
        <v>52</v>
      </c>
      <c r="F2855">
        <v>73.3</v>
      </c>
      <c r="G2855">
        <v>11</v>
      </c>
      <c r="H2855">
        <f>Table1[[#This Row],[total_orders]]*Table1[[#This Row],[avg_order_value]]</f>
        <v>806.3</v>
      </c>
      <c r="I2855">
        <v>65</v>
      </c>
      <c r="J2855">
        <v>0</v>
      </c>
      <c r="K2855" t="s">
        <v>40</v>
      </c>
      <c r="L2855">
        <v>69</v>
      </c>
      <c r="M2855" t="str">
        <f t="shared" si="177"/>
        <v>High</v>
      </c>
      <c r="N2855" s="1">
        <v>44724</v>
      </c>
      <c r="O2855" s="1" t="str">
        <f>IF(YEAR(Table1[[#This Row],[customer_since]])&gt;=2023, "New",IF(YEAR(Table1[[#This Row],[customer_since]])&gt;=2021, "Medium", "Long term"))</f>
        <v>Medium</v>
      </c>
      <c r="P2855">
        <v>33</v>
      </c>
      <c r="Q2855" t="str">
        <f t="shared" si="178"/>
        <v>Low</v>
      </c>
      <c r="R2855">
        <v>0.31</v>
      </c>
      <c r="S2855" t="str">
        <f t="shared" si="179"/>
        <v>Medium</v>
      </c>
    </row>
    <row r="2856" spans="1:19" x14ac:dyDescent="0.35">
      <c r="A2856" t="s">
        <v>733</v>
      </c>
      <c r="B2856">
        <v>69</v>
      </c>
      <c r="C2856" t="str">
        <f t="shared" si="176"/>
        <v>66-69</v>
      </c>
      <c r="D2856" t="s">
        <v>14</v>
      </c>
      <c r="E2856" t="s">
        <v>44</v>
      </c>
      <c r="F2856">
        <v>16.34</v>
      </c>
      <c r="G2856">
        <v>6</v>
      </c>
      <c r="H2856">
        <f>Table1[[#This Row],[total_orders]]*Table1[[#This Row],[avg_order_value]]</f>
        <v>98.039999999999992</v>
      </c>
      <c r="I2856">
        <v>42</v>
      </c>
      <c r="J2856">
        <v>0</v>
      </c>
      <c r="K2856" t="s">
        <v>40</v>
      </c>
      <c r="L2856">
        <v>1.8</v>
      </c>
      <c r="M2856" t="str">
        <f t="shared" si="177"/>
        <v>Low</v>
      </c>
      <c r="N2856" s="1">
        <v>44557</v>
      </c>
      <c r="O2856" s="1" t="str">
        <f>IF(YEAR(Table1[[#This Row],[customer_since]])&gt;=2023, "New",IF(YEAR(Table1[[#This Row],[customer_since]])&gt;=2021, "Medium", "Long term"))</f>
        <v>Medium</v>
      </c>
      <c r="P2856">
        <v>84</v>
      </c>
      <c r="Q2856" t="str">
        <f t="shared" si="178"/>
        <v>High</v>
      </c>
      <c r="R2856">
        <v>0.48</v>
      </c>
      <c r="S2856" t="str">
        <f t="shared" si="179"/>
        <v>Medium</v>
      </c>
    </row>
    <row r="2857" spans="1:19" x14ac:dyDescent="0.35">
      <c r="A2857" t="s">
        <v>733</v>
      </c>
      <c r="B2857">
        <v>29</v>
      </c>
      <c r="C2857" t="str">
        <f t="shared" si="176"/>
        <v>26-35</v>
      </c>
      <c r="D2857" t="s">
        <v>21</v>
      </c>
      <c r="E2857" t="s">
        <v>50</v>
      </c>
      <c r="F2857">
        <v>107.42</v>
      </c>
      <c r="G2857">
        <v>11</v>
      </c>
      <c r="H2857">
        <f>Table1[[#This Row],[total_orders]]*Table1[[#This Row],[avg_order_value]]</f>
        <v>1181.6200000000001</v>
      </c>
      <c r="I2857">
        <v>190</v>
      </c>
      <c r="J2857">
        <v>0</v>
      </c>
      <c r="K2857" t="s">
        <v>23</v>
      </c>
      <c r="L2857">
        <v>3</v>
      </c>
      <c r="M2857" t="str">
        <f t="shared" si="177"/>
        <v>Low</v>
      </c>
      <c r="N2857" s="1">
        <v>45781</v>
      </c>
      <c r="O2857" s="1" t="str">
        <f>IF(YEAR(Table1[[#This Row],[customer_since]])&gt;=2023, "New",IF(YEAR(Table1[[#This Row],[customer_since]])&gt;=2021, "Medium", "Long term"))</f>
        <v>New</v>
      </c>
      <c r="P2857">
        <v>61</v>
      </c>
      <c r="Q2857" t="str">
        <f t="shared" si="178"/>
        <v>Medium</v>
      </c>
      <c r="R2857">
        <v>0.48</v>
      </c>
      <c r="S2857" t="str">
        <f t="shared" si="179"/>
        <v>Medium</v>
      </c>
    </row>
    <row r="2858" spans="1:19" x14ac:dyDescent="0.35">
      <c r="A2858" t="s">
        <v>2757</v>
      </c>
      <c r="B2858">
        <v>27</v>
      </c>
      <c r="C2858" t="str">
        <f t="shared" si="176"/>
        <v>26-35</v>
      </c>
      <c r="D2858" t="s">
        <v>25</v>
      </c>
      <c r="E2858" t="s">
        <v>50</v>
      </c>
      <c r="F2858">
        <v>161.36000000000001</v>
      </c>
      <c r="G2858">
        <v>13</v>
      </c>
      <c r="H2858">
        <f>Table1[[#This Row],[total_orders]]*Table1[[#This Row],[avg_order_value]]</f>
        <v>2097.6800000000003</v>
      </c>
      <c r="I2858">
        <v>160</v>
      </c>
      <c r="J2858">
        <v>0</v>
      </c>
      <c r="K2858" t="s">
        <v>19</v>
      </c>
      <c r="L2858">
        <v>84</v>
      </c>
      <c r="M2858" t="str">
        <f t="shared" si="177"/>
        <v>High</v>
      </c>
      <c r="N2858" s="1">
        <v>45361</v>
      </c>
      <c r="O2858" s="1" t="str">
        <f>IF(YEAR(Table1[[#This Row],[customer_since]])&gt;=2023, "New",IF(YEAR(Table1[[#This Row],[customer_since]])&gt;=2021, "Medium", "Long term"))</f>
        <v>New</v>
      </c>
      <c r="P2858">
        <v>97</v>
      </c>
      <c r="Q2858" t="str">
        <f t="shared" si="178"/>
        <v>High</v>
      </c>
      <c r="R2858">
        <v>0.28999999999999998</v>
      </c>
      <c r="S2858" t="str">
        <f t="shared" si="179"/>
        <v>Medium</v>
      </c>
    </row>
    <row r="2859" spans="1:19" x14ac:dyDescent="0.35">
      <c r="A2859" t="s">
        <v>1884</v>
      </c>
      <c r="B2859">
        <v>40</v>
      </c>
      <c r="C2859" t="str">
        <f t="shared" si="176"/>
        <v>36-45</v>
      </c>
      <c r="D2859" t="s">
        <v>14</v>
      </c>
      <c r="E2859" t="s">
        <v>22</v>
      </c>
      <c r="F2859">
        <v>85.64</v>
      </c>
      <c r="G2859">
        <v>15</v>
      </c>
      <c r="H2859">
        <f>Table1[[#This Row],[total_orders]]*Table1[[#This Row],[avg_order_value]]</f>
        <v>1284.5999999999999</v>
      </c>
      <c r="I2859">
        <v>122</v>
      </c>
      <c r="J2859">
        <v>0</v>
      </c>
      <c r="K2859" t="s">
        <v>19</v>
      </c>
      <c r="L2859">
        <v>1.8</v>
      </c>
      <c r="M2859" t="str">
        <f t="shared" si="177"/>
        <v>Low</v>
      </c>
      <c r="N2859" s="1">
        <v>45528</v>
      </c>
      <c r="O2859" s="1" t="str">
        <f>IF(YEAR(Table1[[#This Row],[customer_since]])&gt;=2023, "New",IF(YEAR(Table1[[#This Row],[customer_since]])&gt;=2021, "Medium", "Long term"))</f>
        <v>New</v>
      </c>
      <c r="P2859">
        <v>57</v>
      </c>
      <c r="Q2859" t="str">
        <f t="shared" si="178"/>
        <v>Medium</v>
      </c>
      <c r="R2859">
        <v>0.42</v>
      </c>
      <c r="S2859" t="str">
        <f t="shared" si="179"/>
        <v>Medium</v>
      </c>
    </row>
    <row r="2860" spans="1:19" x14ac:dyDescent="0.35">
      <c r="A2860" t="s">
        <v>141</v>
      </c>
      <c r="B2860">
        <v>42</v>
      </c>
      <c r="C2860" t="str">
        <f t="shared" si="176"/>
        <v>36-45</v>
      </c>
      <c r="D2860" t="s">
        <v>21</v>
      </c>
      <c r="E2860" t="s">
        <v>35</v>
      </c>
      <c r="F2860">
        <v>78.319999999999993</v>
      </c>
      <c r="G2860">
        <v>5</v>
      </c>
      <c r="H2860">
        <f>Table1[[#This Row],[total_orders]]*Table1[[#This Row],[avg_order_value]]</f>
        <v>391.59999999999997</v>
      </c>
      <c r="I2860">
        <v>329</v>
      </c>
      <c r="J2860">
        <v>0</v>
      </c>
      <c r="K2860" t="s">
        <v>29</v>
      </c>
      <c r="L2860">
        <v>46.7</v>
      </c>
      <c r="M2860" t="str">
        <f t="shared" si="177"/>
        <v>Medium</v>
      </c>
      <c r="N2860" s="1">
        <v>45613</v>
      </c>
      <c r="O2860" s="1" t="str">
        <f>IF(YEAR(Table1[[#This Row],[customer_since]])&gt;=2023, "New",IF(YEAR(Table1[[#This Row],[customer_since]])&gt;=2021, "Medium", "Long term"))</f>
        <v>New</v>
      </c>
      <c r="P2860">
        <v>9</v>
      </c>
      <c r="Q2860" t="str">
        <f t="shared" si="178"/>
        <v>Low</v>
      </c>
      <c r="R2860">
        <v>0.47</v>
      </c>
      <c r="S2860" t="str">
        <f t="shared" si="179"/>
        <v>Medium</v>
      </c>
    </row>
    <row r="2861" spans="1:19" x14ac:dyDescent="0.35">
      <c r="A2861" t="s">
        <v>1088</v>
      </c>
      <c r="B2861">
        <v>24</v>
      </c>
      <c r="C2861" t="str">
        <f t="shared" si="176"/>
        <v>18-25</v>
      </c>
      <c r="D2861" t="s">
        <v>21</v>
      </c>
      <c r="E2861" t="s">
        <v>28</v>
      </c>
      <c r="F2861">
        <v>37.479999999999997</v>
      </c>
      <c r="G2861">
        <v>10</v>
      </c>
      <c r="H2861">
        <f>Table1[[#This Row],[total_orders]]*Table1[[#This Row],[avg_order_value]]</f>
        <v>374.79999999999995</v>
      </c>
      <c r="I2861">
        <v>83</v>
      </c>
      <c r="J2861">
        <v>0</v>
      </c>
      <c r="K2861" t="s">
        <v>19</v>
      </c>
      <c r="L2861">
        <v>99.7</v>
      </c>
      <c r="M2861" t="str">
        <f t="shared" si="177"/>
        <v>High</v>
      </c>
      <c r="N2861" s="1">
        <v>44486</v>
      </c>
      <c r="O2861" s="1" t="str">
        <f>IF(YEAR(Table1[[#This Row],[customer_since]])&gt;=2023, "New",IF(YEAR(Table1[[#This Row],[customer_since]])&gt;=2021, "Medium", "Long term"))</f>
        <v>Medium</v>
      </c>
      <c r="P2861">
        <v>85</v>
      </c>
      <c r="Q2861" t="str">
        <f t="shared" si="178"/>
        <v>High</v>
      </c>
      <c r="R2861">
        <v>0.26</v>
      </c>
      <c r="S2861" t="str">
        <f t="shared" si="179"/>
        <v>Medium</v>
      </c>
    </row>
    <row r="2862" spans="1:19" x14ac:dyDescent="0.35">
      <c r="A2862" t="s">
        <v>1088</v>
      </c>
      <c r="B2862">
        <v>46</v>
      </c>
      <c r="C2862" t="str">
        <f t="shared" si="176"/>
        <v>46-55</v>
      </c>
      <c r="D2862" t="s">
        <v>14</v>
      </c>
      <c r="E2862" t="s">
        <v>35</v>
      </c>
      <c r="F2862">
        <v>193.83</v>
      </c>
      <c r="G2862">
        <v>10</v>
      </c>
      <c r="H2862">
        <f>Table1[[#This Row],[total_orders]]*Table1[[#This Row],[avg_order_value]]</f>
        <v>1938.3000000000002</v>
      </c>
      <c r="I2862">
        <v>151</v>
      </c>
      <c r="J2862">
        <v>0</v>
      </c>
      <c r="K2862" t="s">
        <v>40</v>
      </c>
      <c r="L2862">
        <v>18.2</v>
      </c>
      <c r="M2862" t="str">
        <f t="shared" si="177"/>
        <v>Low</v>
      </c>
      <c r="N2862" s="1">
        <v>44364</v>
      </c>
      <c r="O2862" s="1" t="str">
        <f>IF(YEAR(Table1[[#This Row],[customer_since]])&gt;=2023, "New",IF(YEAR(Table1[[#This Row],[customer_since]])&gt;=2021, "Medium", "Long term"))</f>
        <v>Medium</v>
      </c>
      <c r="P2862">
        <v>31</v>
      </c>
      <c r="Q2862" t="str">
        <f t="shared" si="178"/>
        <v>Low</v>
      </c>
      <c r="R2862">
        <v>0.14000000000000001</v>
      </c>
      <c r="S2862" t="str">
        <f t="shared" si="179"/>
        <v>Low</v>
      </c>
    </row>
    <row r="2863" spans="1:19" x14ac:dyDescent="0.35">
      <c r="A2863" t="s">
        <v>2682</v>
      </c>
      <c r="B2863">
        <v>57</v>
      </c>
      <c r="C2863" t="str">
        <f t="shared" si="176"/>
        <v>55-65</v>
      </c>
      <c r="D2863" t="s">
        <v>14</v>
      </c>
      <c r="E2863" t="s">
        <v>44</v>
      </c>
      <c r="F2863">
        <v>58.53</v>
      </c>
      <c r="G2863">
        <v>8</v>
      </c>
      <c r="H2863">
        <f>Table1[[#This Row],[total_orders]]*Table1[[#This Row],[avg_order_value]]</f>
        <v>468.24</v>
      </c>
      <c r="I2863">
        <v>278</v>
      </c>
      <c r="J2863">
        <v>0</v>
      </c>
      <c r="K2863" t="s">
        <v>16</v>
      </c>
      <c r="L2863">
        <v>61</v>
      </c>
      <c r="M2863" t="str">
        <f t="shared" si="177"/>
        <v>High</v>
      </c>
      <c r="N2863" s="1">
        <v>45198</v>
      </c>
      <c r="O2863" s="1" t="str">
        <f>IF(YEAR(Table1[[#This Row],[customer_since]])&gt;=2023, "New",IF(YEAR(Table1[[#This Row],[customer_since]])&gt;=2021, "Medium", "Long term"))</f>
        <v>New</v>
      </c>
      <c r="P2863">
        <v>45</v>
      </c>
      <c r="Q2863" t="str">
        <f t="shared" si="178"/>
        <v>Medium</v>
      </c>
      <c r="R2863">
        <v>0.19</v>
      </c>
      <c r="S2863" t="str">
        <f t="shared" si="179"/>
        <v>Low</v>
      </c>
    </row>
    <row r="2864" spans="1:19" x14ac:dyDescent="0.35">
      <c r="A2864" t="s">
        <v>844</v>
      </c>
      <c r="B2864">
        <v>54</v>
      </c>
      <c r="C2864" t="str">
        <f t="shared" si="176"/>
        <v>46-55</v>
      </c>
      <c r="D2864" t="s">
        <v>14</v>
      </c>
      <c r="E2864" t="s">
        <v>15</v>
      </c>
      <c r="F2864">
        <v>74.88</v>
      </c>
      <c r="G2864">
        <v>6</v>
      </c>
      <c r="H2864">
        <f>Table1[[#This Row],[total_orders]]*Table1[[#This Row],[avg_order_value]]</f>
        <v>449.28</v>
      </c>
      <c r="I2864">
        <v>281</v>
      </c>
      <c r="J2864">
        <v>0</v>
      </c>
      <c r="K2864" t="s">
        <v>19</v>
      </c>
      <c r="L2864">
        <v>98.8</v>
      </c>
      <c r="M2864" t="str">
        <f t="shared" si="177"/>
        <v>High</v>
      </c>
      <c r="N2864" s="1">
        <v>44162</v>
      </c>
      <c r="O2864" s="1" t="str">
        <f>IF(YEAR(Table1[[#This Row],[customer_since]])&gt;=2023, "New",IF(YEAR(Table1[[#This Row],[customer_since]])&gt;=2021, "Medium", "Long term"))</f>
        <v>Long term</v>
      </c>
      <c r="P2864">
        <v>4</v>
      </c>
      <c r="Q2864" t="str">
        <f t="shared" si="178"/>
        <v>Low</v>
      </c>
      <c r="R2864">
        <v>0.11</v>
      </c>
      <c r="S2864" t="str">
        <f t="shared" si="179"/>
        <v>Low</v>
      </c>
    </row>
    <row r="2865" spans="1:19" x14ac:dyDescent="0.35">
      <c r="A2865" t="s">
        <v>1255</v>
      </c>
      <c r="B2865">
        <v>39</v>
      </c>
      <c r="C2865" t="str">
        <f t="shared" si="176"/>
        <v>36-45</v>
      </c>
      <c r="D2865" t="s">
        <v>21</v>
      </c>
      <c r="E2865" t="s">
        <v>15</v>
      </c>
      <c r="F2865">
        <v>114.4</v>
      </c>
      <c r="G2865">
        <v>12</v>
      </c>
      <c r="H2865">
        <f>Table1[[#This Row],[total_orders]]*Table1[[#This Row],[avg_order_value]]</f>
        <v>1372.8000000000002</v>
      </c>
      <c r="I2865">
        <v>3</v>
      </c>
      <c r="J2865">
        <v>0</v>
      </c>
      <c r="K2865" t="s">
        <v>19</v>
      </c>
      <c r="L2865">
        <v>39.799999999999997</v>
      </c>
      <c r="M2865" t="str">
        <f t="shared" si="177"/>
        <v>Medium</v>
      </c>
      <c r="N2865" s="1">
        <v>45159</v>
      </c>
      <c r="O2865" s="1" t="str">
        <f>IF(YEAR(Table1[[#This Row],[customer_since]])&gt;=2023, "New",IF(YEAR(Table1[[#This Row],[customer_since]])&gt;=2021, "Medium", "Long term"))</f>
        <v>New</v>
      </c>
      <c r="P2865">
        <v>79</v>
      </c>
      <c r="Q2865" t="str">
        <f t="shared" si="178"/>
        <v>High</v>
      </c>
      <c r="R2865">
        <v>0.19</v>
      </c>
      <c r="S2865" t="str">
        <f t="shared" si="179"/>
        <v>Low</v>
      </c>
    </row>
    <row r="2866" spans="1:19" x14ac:dyDescent="0.35">
      <c r="A2866" t="s">
        <v>2151</v>
      </c>
      <c r="B2866">
        <v>66</v>
      </c>
      <c r="C2866" t="str">
        <f t="shared" si="176"/>
        <v>66-69</v>
      </c>
      <c r="D2866" t="s">
        <v>14</v>
      </c>
      <c r="E2866" t="s">
        <v>37</v>
      </c>
      <c r="F2866">
        <v>203.83</v>
      </c>
      <c r="G2866">
        <v>13</v>
      </c>
      <c r="H2866">
        <f>Table1[[#This Row],[total_orders]]*Table1[[#This Row],[avg_order_value]]</f>
        <v>2649.79</v>
      </c>
      <c r="I2866">
        <v>327</v>
      </c>
      <c r="J2866">
        <v>0</v>
      </c>
      <c r="K2866" t="s">
        <v>23</v>
      </c>
      <c r="L2866">
        <v>10.199999999999999</v>
      </c>
      <c r="M2866" t="str">
        <f t="shared" si="177"/>
        <v>Low</v>
      </c>
      <c r="N2866" s="1">
        <v>44296</v>
      </c>
      <c r="O2866" s="1" t="str">
        <f>IF(YEAR(Table1[[#This Row],[customer_since]])&gt;=2023, "New",IF(YEAR(Table1[[#This Row],[customer_since]])&gt;=2021, "Medium", "Long term"))</f>
        <v>Medium</v>
      </c>
      <c r="P2866">
        <v>59</v>
      </c>
      <c r="Q2866" t="str">
        <f t="shared" si="178"/>
        <v>Medium</v>
      </c>
      <c r="R2866">
        <v>0.35</v>
      </c>
      <c r="S2866" t="str">
        <f t="shared" si="179"/>
        <v>Medium</v>
      </c>
    </row>
    <row r="2867" spans="1:19" x14ac:dyDescent="0.35">
      <c r="A2867" t="s">
        <v>2598</v>
      </c>
      <c r="B2867">
        <v>77</v>
      </c>
      <c r="C2867" t="str">
        <f t="shared" si="176"/>
        <v>66-69</v>
      </c>
      <c r="D2867" t="s">
        <v>21</v>
      </c>
      <c r="E2867" t="s">
        <v>28</v>
      </c>
      <c r="F2867">
        <v>92.24</v>
      </c>
      <c r="G2867">
        <v>8</v>
      </c>
      <c r="H2867">
        <f>Table1[[#This Row],[total_orders]]*Table1[[#This Row],[avg_order_value]]</f>
        <v>737.92</v>
      </c>
      <c r="I2867">
        <v>100</v>
      </c>
      <c r="J2867">
        <v>0</v>
      </c>
      <c r="K2867" t="s">
        <v>29</v>
      </c>
      <c r="L2867">
        <v>18.600000000000001</v>
      </c>
      <c r="M2867" t="str">
        <f t="shared" si="177"/>
        <v>Low</v>
      </c>
      <c r="N2867" s="1">
        <v>44019</v>
      </c>
      <c r="O2867" s="1" t="str">
        <f>IF(YEAR(Table1[[#This Row],[customer_since]])&gt;=2023, "New",IF(YEAR(Table1[[#This Row],[customer_since]])&gt;=2021, "Medium", "Long term"))</f>
        <v>Long term</v>
      </c>
      <c r="P2867">
        <v>22</v>
      </c>
      <c r="Q2867" t="str">
        <f t="shared" si="178"/>
        <v>Low</v>
      </c>
      <c r="R2867">
        <v>0.13</v>
      </c>
      <c r="S2867" t="str">
        <f t="shared" si="179"/>
        <v>Low</v>
      </c>
    </row>
    <row r="2868" spans="1:19" x14ac:dyDescent="0.35">
      <c r="A2868" t="s">
        <v>2259</v>
      </c>
      <c r="B2868">
        <v>73</v>
      </c>
      <c r="C2868" t="str">
        <f t="shared" si="176"/>
        <v>66-69</v>
      </c>
      <c r="D2868" t="s">
        <v>14</v>
      </c>
      <c r="E2868" t="s">
        <v>50</v>
      </c>
      <c r="F2868">
        <v>102.97</v>
      </c>
      <c r="G2868">
        <v>7</v>
      </c>
      <c r="H2868">
        <f>Table1[[#This Row],[total_orders]]*Table1[[#This Row],[avg_order_value]]</f>
        <v>720.79</v>
      </c>
      <c r="I2868">
        <v>212</v>
      </c>
      <c r="J2868">
        <v>0</v>
      </c>
      <c r="K2868" t="s">
        <v>19</v>
      </c>
      <c r="L2868">
        <v>69.3</v>
      </c>
      <c r="M2868" t="str">
        <f t="shared" si="177"/>
        <v>High</v>
      </c>
      <c r="N2868" s="1">
        <v>45389</v>
      </c>
      <c r="O2868" s="1" t="str">
        <f>IF(YEAR(Table1[[#This Row],[customer_since]])&gt;=2023, "New",IF(YEAR(Table1[[#This Row],[customer_since]])&gt;=2021, "Medium", "Long term"))</f>
        <v>New</v>
      </c>
      <c r="P2868">
        <v>15</v>
      </c>
      <c r="Q2868" t="str">
        <f t="shared" si="178"/>
        <v>Low</v>
      </c>
      <c r="R2868">
        <v>0.35</v>
      </c>
      <c r="S2868" t="str">
        <f t="shared" si="179"/>
        <v>Medium</v>
      </c>
    </row>
    <row r="2869" spans="1:19" x14ac:dyDescent="0.35">
      <c r="A2869" t="s">
        <v>506</v>
      </c>
      <c r="B2869">
        <v>62</v>
      </c>
      <c r="C2869" t="str">
        <f t="shared" si="176"/>
        <v>55-65</v>
      </c>
      <c r="D2869" t="s">
        <v>14</v>
      </c>
      <c r="E2869" t="s">
        <v>26</v>
      </c>
      <c r="F2869">
        <v>43.45</v>
      </c>
      <c r="G2869">
        <v>12</v>
      </c>
      <c r="H2869">
        <f>Table1[[#This Row],[total_orders]]*Table1[[#This Row],[avg_order_value]]</f>
        <v>521.40000000000009</v>
      </c>
      <c r="I2869">
        <v>246</v>
      </c>
      <c r="J2869">
        <v>0</v>
      </c>
      <c r="K2869" t="s">
        <v>40</v>
      </c>
      <c r="L2869">
        <v>85</v>
      </c>
      <c r="M2869" t="str">
        <f t="shared" si="177"/>
        <v>High</v>
      </c>
      <c r="N2869" s="1">
        <v>45620</v>
      </c>
      <c r="O2869" s="1" t="str">
        <f>IF(YEAR(Table1[[#This Row],[customer_since]])&gt;=2023, "New",IF(YEAR(Table1[[#This Row],[customer_since]])&gt;=2021, "Medium", "Long term"))</f>
        <v>New</v>
      </c>
      <c r="P2869">
        <v>88</v>
      </c>
      <c r="Q2869" t="str">
        <f t="shared" si="178"/>
        <v>High</v>
      </c>
      <c r="R2869">
        <v>0.74</v>
      </c>
      <c r="S2869" t="str">
        <f t="shared" si="179"/>
        <v>High</v>
      </c>
    </row>
    <row r="2870" spans="1:19" x14ac:dyDescent="0.35">
      <c r="A2870" t="s">
        <v>3098</v>
      </c>
      <c r="B2870">
        <v>54</v>
      </c>
      <c r="C2870" t="str">
        <f t="shared" si="176"/>
        <v>46-55</v>
      </c>
      <c r="D2870" t="s">
        <v>25</v>
      </c>
      <c r="E2870" t="s">
        <v>22</v>
      </c>
      <c r="F2870">
        <v>111.33</v>
      </c>
      <c r="G2870">
        <v>10</v>
      </c>
      <c r="H2870">
        <f>Table1[[#This Row],[total_orders]]*Table1[[#This Row],[avg_order_value]]</f>
        <v>1113.3</v>
      </c>
      <c r="I2870">
        <v>66</v>
      </c>
      <c r="J2870">
        <v>0</v>
      </c>
      <c r="K2870" t="s">
        <v>29</v>
      </c>
      <c r="L2870">
        <v>85.3</v>
      </c>
      <c r="M2870" t="str">
        <f t="shared" si="177"/>
        <v>High</v>
      </c>
      <c r="N2870" s="1">
        <v>44064</v>
      </c>
      <c r="O2870" s="1" t="str">
        <f>IF(YEAR(Table1[[#This Row],[customer_since]])&gt;=2023, "New",IF(YEAR(Table1[[#This Row],[customer_since]])&gt;=2021, "Medium", "Long term"))</f>
        <v>Long term</v>
      </c>
      <c r="P2870">
        <v>5</v>
      </c>
      <c r="Q2870" t="str">
        <f t="shared" si="178"/>
        <v>Low</v>
      </c>
      <c r="R2870">
        <v>0.45</v>
      </c>
      <c r="S2870" t="str">
        <f t="shared" si="179"/>
        <v>Medium</v>
      </c>
    </row>
    <row r="2871" spans="1:19" x14ac:dyDescent="0.35">
      <c r="A2871" t="s">
        <v>3098</v>
      </c>
      <c r="B2871">
        <v>30</v>
      </c>
      <c r="C2871" t="str">
        <f t="shared" si="176"/>
        <v>26-35</v>
      </c>
      <c r="D2871" t="s">
        <v>21</v>
      </c>
      <c r="E2871" t="s">
        <v>37</v>
      </c>
      <c r="F2871">
        <v>54.11</v>
      </c>
      <c r="G2871">
        <v>14</v>
      </c>
      <c r="H2871">
        <f>Table1[[#This Row],[total_orders]]*Table1[[#This Row],[avg_order_value]]</f>
        <v>757.54</v>
      </c>
      <c r="I2871">
        <v>199</v>
      </c>
      <c r="J2871">
        <v>0</v>
      </c>
      <c r="K2871" t="s">
        <v>16</v>
      </c>
      <c r="L2871">
        <v>26.2</v>
      </c>
      <c r="M2871" t="str">
        <f t="shared" si="177"/>
        <v>Medium</v>
      </c>
      <c r="N2871" s="1">
        <v>44232</v>
      </c>
      <c r="O2871" s="1" t="str">
        <f>IF(YEAR(Table1[[#This Row],[customer_since]])&gt;=2023, "New",IF(YEAR(Table1[[#This Row],[customer_since]])&gt;=2021, "Medium", "Long term"))</f>
        <v>Medium</v>
      </c>
      <c r="P2871">
        <v>5</v>
      </c>
      <c r="Q2871" t="str">
        <f t="shared" si="178"/>
        <v>Low</v>
      </c>
      <c r="R2871">
        <v>0.09</v>
      </c>
      <c r="S2871" t="str">
        <f t="shared" si="179"/>
        <v>Low</v>
      </c>
    </row>
    <row r="2872" spans="1:19" x14ac:dyDescent="0.35">
      <c r="A2872" t="s">
        <v>2921</v>
      </c>
      <c r="B2872">
        <v>79</v>
      </c>
      <c r="C2872" t="str">
        <f t="shared" si="176"/>
        <v>66-69</v>
      </c>
      <c r="D2872" t="s">
        <v>21</v>
      </c>
      <c r="E2872" t="s">
        <v>26</v>
      </c>
      <c r="F2872">
        <v>96.31</v>
      </c>
      <c r="G2872">
        <v>11</v>
      </c>
      <c r="H2872">
        <f>Table1[[#This Row],[total_orders]]*Table1[[#This Row],[avg_order_value]]</f>
        <v>1059.4100000000001</v>
      </c>
      <c r="I2872">
        <v>109</v>
      </c>
      <c r="J2872">
        <v>0</v>
      </c>
      <c r="K2872" t="s">
        <v>19</v>
      </c>
      <c r="L2872">
        <v>90.7</v>
      </c>
      <c r="M2872" t="str">
        <f t="shared" si="177"/>
        <v>High</v>
      </c>
      <c r="N2872" s="1">
        <v>44994</v>
      </c>
      <c r="O2872" s="1" t="str">
        <f>IF(YEAR(Table1[[#This Row],[customer_since]])&gt;=2023, "New",IF(YEAR(Table1[[#This Row],[customer_since]])&gt;=2021, "Medium", "Long term"))</f>
        <v>New</v>
      </c>
      <c r="P2872">
        <v>54</v>
      </c>
      <c r="Q2872" t="str">
        <f t="shared" si="178"/>
        <v>Medium</v>
      </c>
      <c r="R2872">
        <v>0.53</v>
      </c>
      <c r="S2872" t="str">
        <f t="shared" si="179"/>
        <v>High</v>
      </c>
    </row>
    <row r="2873" spans="1:19" x14ac:dyDescent="0.35">
      <c r="A2873" t="s">
        <v>2839</v>
      </c>
      <c r="B2873">
        <v>71</v>
      </c>
      <c r="C2873" t="str">
        <f t="shared" si="176"/>
        <v>66-69</v>
      </c>
      <c r="D2873" t="s">
        <v>21</v>
      </c>
      <c r="E2873" t="s">
        <v>22</v>
      </c>
      <c r="F2873">
        <v>65.010000000000005</v>
      </c>
      <c r="G2873">
        <v>12</v>
      </c>
      <c r="H2873">
        <f>Table1[[#This Row],[total_orders]]*Table1[[#This Row],[avg_order_value]]</f>
        <v>780.12000000000012</v>
      </c>
      <c r="I2873">
        <v>178</v>
      </c>
      <c r="J2873">
        <v>0</v>
      </c>
      <c r="K2873" t="s">
        <v>16</v>
      </c>
      <c r="L2873">
        <v>99.7</v>
      </c>
      <c r="M2873" t="str">
        <f t="shared" si="177"/>
        <v>High</v>
      </c>
      <c r="N2873" s="1">
        <v>45234</v>
      </c>
      <c r="O2873" s="1" t="str">
        <f>IF(YEAR(Table1[[#This Row],[customer_since]])&gt;=2023, "New",IF(YEAR(Table1[[#This Row],[customer_since]])&gt;=2021, "Medium", "Long term"))</f>
        <v>New</v>
      </c>
      <c r="P2873">
        <v>68</v>
      </c>
      <c r="Q2873" t="str">
        <f t="shared" si="178"/>
        <v>High</v>
      </c>
      <c r="R2873">
        <v>0.31</v>
      </c>
      <c r="S2873" t="str">
        <f t="shared" si="179"/>
        <v>Medium</v>
      </c>
    </row>
    <row r="2874" spans="1:19" x14ac:dyDescent="0.35">
      <c r="A2874" t="s">
        <v>2989</v>
      </c>
      <c r="B2874">
        <v>54</v>
      </c>
      <c r="C2874" t="str">
        <f t="shared" si="176"/>
        <v>46-55</v>
      </c>
      <c r="D2874" t="s">
        <v>21</v>
      </c>
      <c r="E2874" t="s">
        <v>52</v>
      </c>
      <c r="F2874">
        <v>302.5</v>
      </c>
      <c r="G2874">
        <v>13</v>
      </c>
      <c r="H2874">
        <f>Table1[[#This Row],[total_orders]]*Table1[[#This Row],[avg_order_value]]</f>
        <v>3932.5</v>
      </c>
      <c r="I2874">
        <v>234</v>
      </c>
      <c r="J2874">
        <v>0</v>
      </c>
      <c r="K2874" t="s">
        <v>40</v>
      </c>
      <c r="L2874">
        <v>33.4</v>
      </c>
      <c r="M2874" t="str">
        <f t="shared" si="177"/>
        <v>Medium</v>
      </c>
      <c r="N2874" s="1">
        <v>45693</v>
      </c>
      <c r="O2874" s="1" t="str">
        <f>IF(YEAR(Table1[[#This Row],[customer_since]])&gt;=2023, "New",IF(YEAR(Table1[[#This Row],[customer_since]])&gt;=2021, "Medium", "Long term"))</f>
        <v>New</v>
      </c>
      <c r="P2874">
        <v>47</v>
      </c>
      <c r="Q2874" t="str">
        <f t="shared" si="178"/>
        <v>Medium</v>
      </c>
      <c r="R2874">
        <v>0.32</v>
      </c>
      <c r="S2874" t="str">
        <f t="shared" si="179"/>
        <v>Medium</v>
      </c>
    </row>
    <row r="2875" spans="1:19" x14ac:dyDescent="0.35">
      <c r="A2875" t="s">
        <v>201</v>
      </c>
      <c r="B2875">
        <v>50</v>
      </c>
      <c r="C2875" t="str">
        <f t="shared" si="176"/>
        <v>46-55</v>
      </c>
      <c r="D2875" t="s">
        <v>21</v>
      </c>
      <c r="E2875" t="s">
        <v>15</v>
      </c>
      <c r="F2875">
        <v>102.11</v>
      </c>
      <c r="G2875">
        <v>6</v>
      </c>
      <c r="H2875">
        <f>Table1[[#This Row],[total_orders]]*Table1[[#This Row],[avg_order_value]]</f>
        <v>612.66</v>
      </c>
      <c r="I2875">
        <v>175</v>
      </c>
      <c r="J2875">
        <v>0</v>
      </c>
      <c r="K2875" t="s">
        <v>19</v>
      </c>
      <c r="L2875">
        <v>60</v>
      </c>
      <c r="M2875" t="str">
        <f t="shared" si="177"/>
        <v>High</v>
      </c>
      <c r="N2875" s="1">
        <v>45500</v>
      </c>
      <c r="O2875" s="1" t="str">
        <f>IF(YEAR(Table1[[#This Row],[customer_since]])&gt;=2023, "New",IF(YEAR(Table1[[#This Row],[customer_since]])&gt;=2021, "Medium", "Long term"))</f>
        <v>New</v>
      </c>
      <c r="P2875">
        <v>24</v>
      </c>
      <c r="Q2875" t="str">
        <f t="shared" si="178"/>
        <v>Low</v>
      </c>
      <c r="R2875">
        <v>0.28999999999999998</v>
      </c>
      <c r="S2875" t="str">
        <f t="shared" si="179"/>
        <v>Medium</v>
      </c>
    </row>
    <row r="2876" spans="1:19" x14ac:dyDescent="0.35">
      <c r="A2876" t="s">
        <v>1727</v>
      </c>
      <c r="B2876">
        <v>43</v>
      </c>
      <c r="C2876" t="str">
        <f t="shared" si="176"/>
        <v>36-45</v>
      </c>
      <c r="D2876" t="s">
        <v>25</v>
      </c>
      <c r="E2876" t="s">
        <v>26</v>
      </c>
      <c r="F2876">
        <v>42.28</v>
      </c>
      <c r="G2876">
        <v>11</v>
      </c>
      <c r="H2876">
        <f>Table1[[#This Row],[total_orders]]*Table1[[#This Row],[avg_order_value]]</f>
        <v>465.08000000000004</v>
      </c>
      <c r="I2876">
        <v>286</v>
      </c>
      <c r="J2876">
        <v>0</v>
      </c>
      <c r="K2876" t="s">
        <v>19</v>
      </c>
      <c r="L2876">
        <v>39.9</v>
      </c>
      <c r="M2876" t="str">
        <f t="shared" si="177"/>
        <v>Medium</v>
      </c>
      <c r="N2876" s="1">
        <v>45158</v>
      </c>
      <c r="O2876" s="1" t="str">
        <f>IF(YEAR(Table1[[#This Row],[customer_since]])&gt;=2023, "New",IF(YEAR(Table1[[#This Row],[customer_since]])&gt;=2021, "Medium", "Long term"))</f>
        <v>New</v>
      </c>
      <c r="P2876">
        <v>92</v>
      </c>
      <c r="Q2876" t="str">
        <f t="shared" si="178"/>
        <v>High</v>
      </c>
      <c r="R2876">
        <v>0.39</v>
      </c>
      <c r="S2876" t="str">
        <f t="shared" si="179"/>
        <v>Medium</v>
      </c>
    </row>
    <row r="2877" spans="1:19" x14ac:dyDescent="0.35">
      <c r="A2877" t="s">
        <v>384</v>
      </c>
      <c r="B2877">
        <v>75</v>
      </c>
      <c r="C2877" t="str">
        <f t="shared" si="176"/>
        <v>66-69</v>
      </c>
      <c r="D2877" t="s">
        <v>14</v>
      </c>
      <c r="E2877" t="s">
        <v>26</v>
      </c>
      <c r="F2877">
        <v>114.34</v>
      </c>
      <c r="G2877">
        <v>7</v>
      </c>
      <c r="H2877">
        <f>Table1[[#This Row],[total_orders]]*Table1[[#This Row],[avg_order_value]]</f>
        <v>800.38</v>
      </c>
      <c r="I2877">
        <v>64</v>
      </c>
      <c r="J2877">
        <v>0</v>
      </c>
      <c r="K2877" t="s">
        <v>16</v>
      </c>
      <c r="L2877">
        <v>89.9</v>
      </c>
      <c r="M2877" t="str">
        <f t="shared" si="177"/>
        <v>High</v>
      </c>
      <c r="N2877" s="1">
        <v>45394</v>
      </c>
      <c r="O2877" s="1" t="str">
        <f>IF(YEAR(Table1[[#This Row],[customer_since]])&gt;=2023, "New",IF(YEAR(Table1[[#This Row],[customer_since]])&gt;=2021, "Medium", "Long term"))</f>
        <v>New</v>
      </c>
      <c r="P2877">
        <v>85</v>
      </c>
      <c r="Q2877" t="str">
        <f t="shared" si="178"/>
        <v>High</v>
      </c>
      <c r="R2877">
        <v>0.75</v>
      </c>
      <c r="S2877" t="str">
        <f t="shared" si="179"/>
        <v>High</v>
      </c>
    </row>
    <row r="2878" spans="1:19" x14ac:dyDescent="0.35">
      <c r="A2878" t="s">
        <v>1492</v>
      </c>
      <c r="B2878">
        <v>35</v>
      </c>
      <c r="C2878" t="str">
        <f t="shared" si="176"/>
        <v>26-35</v>
      </c>
      <c r="D2878" t="s">
        <v>21</v>
      </c>
      <c r="E2878" t="s">
        <v>22</v>
      </c>
      <c r="F2878">
        <v>81.61</v>
      </c>
      <c r="G2878">
        <v>8</v>
      </c>
      <c r="H2878">
        <f>Table1[[#This Row],[total_orders]]*Table1[[#This Row],[avg_order_value]]</f>
        <v>652.88</v>
      </c>
      <c r="I2878">
        <v>362</v>
      </c>
      <c r="J2878">
        <v>0</v>
      </c>
      <c r="K2878" t="s">
        <v>16</v>
      </c>
      <c r="L2878">
        <v>37.700000000000003</v>
      </c>
      <c r="M2878" t="str">
        <f t="shared" si="177"/>
        <v>Medium</v>
      </c>
      <c r="N2878" s="1">
        <v>45071</v>
      </c>
      <c r="O2878" s="1" t="str">
        <f>IF(YEAR(Table1[[#This Row],[customer_since]])&gt;=2023, "New",IF(YEAR(Table1[[#This Row],[customer_since]])&gt;=2021, "Medium", "Long term"))</f>
        <v>New</v>
      </c>
      <c r="P2878">
        <v>65</v>
      </c>
      <c r="Q2878" t="str">
        <f t="shared" si="178"/>
        <v>Medium</v>
      </c>
      <c r="R2878">
        <v>0.37</v>
      </c>
      <c r="S2878" t="str">
        <f t="shared" si="179"/>
        <v>Medium</v>
      </c>
    </row>
    <row r="2879" spans="1:19" x14ac:dyDescent="0.35">
      <c r="A2879" t="s">
        <v>1492</v>
      </c>
      <c r="B2879">
        <v>57</v>
      </c>
      <c r="C2879" t="str">
        <f t="shared" si="176"/>
        <v>55-65</v>
      </c>
      <c r="D2879" t="s">
        <v>14</v>
      </c>
      <c r="E2879" t="s">
        <v>44</v>
      </c>
      <c r="F2879">
        <v>102.63</v>
      </c>
      <c r="G2879">
        <v>19</v>
      </c>
      <c r="H2879">
        <f>Table1[[#This Row],[total_orders]]*Table1[[#This Row],[avg_order_value]]</f>
        <v>1949.9699999999998</v>
      </c>
      <c r="I2879">
        <v>106</v>
      </c>
      <c r="J2879">
        <v>0</v>
      </c>
      <c r="K2879" t="s">
        <v>29</v>
      </c>
      <c r="L2879">
        <v>91.9</v>
      </c>
      <c r="M2879" t="str">
        <f t="shared" si="177"/>
        <v>High</v>
      </c>
      <c r="N2879" s="1">
        <v>44113</v>
      </c>
      <c r="O2879" s="1" t="str">
        <f>IF(YEAR(Table1[[#This Row],[customer_since]])&gt;=2023, "New",IF(YEAR(Table1[[#This Row],[customer_since]])&gt;=2021, "Medium", "Long term"))</f>
        <v>Long term</v>
      </c>
      <c r="P2879">
        <v>4</v>
      </c>
      <c r="Q2879" t="str">
        <f t="shared" si="178"/>
        <v>Low</v>
      </c>
      <c r="R2879">
        <v>0.26</v>
      </c>
      <c r="S2879" t="str">
        <f t="shared" si="179"/>
        <v>Medium</v>
      </c>
    </row>
    <row r="2880" spans="1:19" x14ac:dyDescent="0.35">
      <c r="A2880" t="s">
        <v>1324</v>
      </c>
      <c r="B2880">
        <v>47</v>
      </c>
      <c r="C2880" t="str">
        <f t="shared" si="176"/>
        <v>46-55</v>
      </c>
      <c r="D2880" t="s">
        <v>21</v>
      </c>
      <c r="E2880" t="s">
        <v>28</v>
      </c>
      <c r="F2880">
        <v>29.09</v>
      </c>
      <c r="G2880">
        <v>9</v>
      </c>
      <c r="H2880">
        <f>Table1[[#This Row],[total_orders]]*Table1[[#This Row],[avg_order_value]]</f>
        <v>261.81</v>
      </c>
      <c r="I2880">
        <v>112</v>
      </c>
      <c r="J2880">
        <v>0</v>
      </c>
      <c r="K2880" t="s">
        <v>16</v>
      </c>
      <c r="L2880">
        <v>62.4</v>
      </c>
      <c r="M2880" t="str">
        <f t="shared" si="177"/>
        <v>High</v>
      </c>
      <c r="N2880" s="1">
        <v>44457</v>
      </c>
      <c r="O2880" s="1" t="str">
        <f>IF(YEAR(Table1[[#This Row],[customer_since]])&gt;=2023, "New",IF(YEAR(Table1[[#This Row],[customer_since]])&gt;=2021, "Medium", "Long term"))</f>
        <v>Medium</v>
      </c>
      <c r="P2880">
        <v>21</v>
      </c>
      <c r="Q2880" t="str">
        <f t="shared" si="178"/>
        <v>Low</v>
      </c>
      <c r="R2880">
        <v>0.37</v>
      </c>
      <c r="S2880" t="str">
        <f t="shared" si="179"/>
        <v>Medium</v>
      </c>
    </row>
    <row r="2881" spans="1:19" x14ac:dyDescent="0.35">
      <c r="A2881" t="s">
        <v>1324</v>
      </c>
      <c r="B2881">
        <v>62</v>
      </c>
      <c r="C2881" t="str">
        <f t="shared" si="176"/>
        <v>55-65</v>
      </c>
      <c r="D2881" t="s">
        <v>21</v>
      </c>
      <c r="E2881" t="s">
        <v>35</v>
      </c>
      <c r="F2881">
        <v>91.5</v>
      </c>
      <c r="G2881">
        <v>10</v>
      </c>
      <c r="H2881">
        <f>Table1[[#This Row],[total_orders]]*Table1[[#This Row],[avg_order_value]]</f>
        <v>915</v>
      </c>
      <c r="I2881">
        <v>320</v>
      </c>
      <c r="J2881">
        <v>0</v>
      </c>
      <c r="K2881" t="s">
        <v>16</v>
      </c>
      <c r="L2881">
        <v>70.099999999999994</v>
      </c>
      <c r="M2881" t="str">
        <f t="shared" si="177"/>
        <v>High</v>
      </c>
      <c r="N2881" s="1">
        <v>44812</v>
      </c>
      <c r="O2881" s="1" t="str">
        <f>IF(YEAR(Table1[[#This Row],[customer_since]])&gt;=2023, "New",IF(YEAR(Table1[[#This Row],[customer_since]])&gt;=2021, "Medium", "Long term"))</f>
        <v>Medium</v>
      </c>
      <c r="P2881">
        <v>71</v>
      </c>
      <c r="Q2881" t="str">
        <f t="shared" si="178"/>
        <v>High</v>
      </c>
      <c r="R2881">
        <v>0.33</v>
      </c>
      <c r="S2881" t="str">
        <f t="shared" si="179"/>
        <v>Medium</v>
      </c>
    </row>
    <row r="2882" spans="1:19" x14ac:dyDescent="0.35">
      <c r="A2882" t="s">
        <v>956</v>
      </c>
      <c r="B2882">
        <v>73</v>
      </c>
      <c r="C2882" t="str">
        <f t="shared" ref="C2882:C2945" si="180">IF(B2882&lt;=25,"18-25",IF(B2882&lt;=35,"26-35",IF(B2882&lt;=45,"36-45",IF(B2882&lt;=55,"46-55",IF(B2882&lt;=65,"55-65","66-69")))))</f>
        <v>66-69</v>
      </c>
      <c r="D2882" t="s">
        <v>21</v>
      </c>
      <c r="E2882" t="s">
        <v>35</v>
      </c>
      <c r="F2882">
        <v>219.84</v>
      </c>
      <c r="G2882">
        <v>10</v>
      </c>
      <c r="H2882">
        <f>Table1[[#This Row],[total_orders]]*Table1[[#This Row],[avg_order_value]]</f>
        <v>2198.4</v>
      </c>
      <c r="I2882">
        <v>214</v>
      </c>
      <c r="J2882">
        <v>0</v>
      </c>
      <c r="K2882" t="s">
        <v>29</v>
      </c>
      <c r="L2882">
        <v>89.4</v>
      </c>
      <c r="M2882" t="str">
        <f t="shared" ref="M2882:M2945" si="181">IF(L2882&lt;=20,"Low",IF(L2882&lt;=50,"Medium","High"))</f>
        <v>High</v>
      </c>
      <c r="N2882" s="1">
        <v>44570</v>
      </c>
      <c r="O2882" s="1" t="str">
        <f>IF(YEAR(Table1[[#This Row],[customer_since]])&gt;=2023, "New",IF(YEAR(Table1[[#This Row],[customer_since]])&gt;=2021, "Medium", "Long term"))</f>
        <v>Medium</v>
      </c>
      <c r="P2882">
        <v>84</v>
      </c>
      <c r="Q2882" t="str">
        <f t="shared" ref="Q2882:Q2945" si="182">IF(P2882&lt;=33,"Low",IF(P2882&lt;=66,"Medium","High"))</f>
        <v>High</v>
      </c>
      <c r="R2882">
        <v>0.28000000000000003</v>
      </c>
      <c r="S2882" t="str">
        <f t="shared" ref="S2882:S2945" si="183">IF(R2882&lt;=0.2,"Low",IF(R2882&lt;=0.5,"Medium","High"))</f>
        <v>Medium</v>
      </c>
    </row>
    <row r="2883" spans="1:19" x14ac:dyDescent="0.35">
      <c r="A2883" t="s">
        <v>2502</v>
      </c>
      <c r="B2883">
        <v>41</v>
      </c>
      <c r="C2883" t="str">
        <f t="shared" si="180"/>
        <v>36-45</v>
      </c>
      <c r="D2883" t="s">
        <v>21</v>
      </c>
      <c r="E2883" t="s">
        <v>37</v>
      </c>
      <c r="F2883">
        <v>90.51</v>
      </c>
      <c r="G2883">
        <v>9</v>
      </c>
      <c r="H2883">
        <f>Table1[[#This Row],[total_orders]]*Table1[[#This Row],[avg_order_value]]</f>
        <v>814.59</v>
      </c>
      <c r="I2883">
        <v>99</v>
      </c>
      <c r="J2883">
        <v>0</v>
      </c>
      <c r="K2883" t="s">
        <v>19</v>
      </c>
      <c r="L2883">
        <v>48.9</v>
      </c>
      <c r="M2883" t="str">
        <f t="shared" si="181"/>
        <v>Medium</v>
      </c>
      <c r="N2883" s="1">
        <v>45126</v>
      </c>
      <c r="O2883" s="1" t="str">
        <f>IF(YEAR(Table1[[#This Row],[customer_since]])&gt;=2023, "New",IF(YEAR(Table1[[#This Row],[customer_since]])&gt;=2021, "Medium", "Long term"))</f>
        <v>New</v>
      </c>
      <c r="P2883">
        <v>75</v>
      </c>
      <c r="Q2883" t="str">
        <f t="shared" si="182"/>
        <v>High</v>
      </c>
      <c r="R2883">
        <v>0.04</v>
      </c>
      <c r="S2883" t="str">
        <f t="shared" si="183"/>
        <v>Low</v>
      </c>
    </row>
    <row r="2884" spans="1:19" x14ac:dyDescent="0.35">
      <c r="A2884" t="s">
        <v>2502</v>
      </c>
      <c r="B2884">
        <v>32</v>
      </c>
      <c r="C2884" t="str">
        <f t="shared" si="180"/>
        <v>26-35</v>
      </c>
      <c r="D2884" t="s">
        <v>25</v>
      </c>
      <c r="E2884" t="s">
        <v>15</v>
      </c>
      <c r="F2884">
        <v>93.97</v>
      </c>
      <c r="G2884">
        <v>12</v>
      </c>
      <c r="H2884">
        <f>Table1[[#This Row],[total_orders]]*Table1[[#This Row],[avg_order_value]]</f>
        <v>1127.6399999999999</v>
      </c>
      <c r="I2884">
        <v>292</v>
      </c>
      <c r="J2884">
        <v>0</v>
      </c>
      <c r="K2884" t="s">
        <v>40</v>
      </c>
      <c r="L2884">
        <v>60.2</v>
      </c>
      <c r="M2884" t="str">
        <f t="shared" si="181"/>
        <v>High</v>
      </c>
      <c r="N2884" s="1">
        <v>44658</v>
      </c>
      <c r="O2884" s="1" t="str">
        <f>IF(YEAR(Table1[[#This Row],[customer_since]])&gt;=2023, "New",IF(YEAR(Table1[[#This Row],[customer_since]])&gt;=2021, "Medium", "Long term"))</f>
        <v>Medium</v>
      </c>
      <c r="P2884">
        <v>79</v>
      </c>
      <c r="Q2884" t="str">
        <f t="shared" si="182"/>
        <v>High</v>
      </c>
      <c r="R2884">
        <v>0.13</v>
      </c>
      <c r="S2884" t="str">
        <f t="shared" si="183"/>
        <v>Low</v>
      </c>
    </row>
    <row r="2885" spans="1:19" x14ac:dyDescent="0.35">
      <c r="A2885" t="s">
        <v>2411</v>
      </c>
      <c r="B2885">
        <v>62</v>
      </c>
      <c r="C2885" t="str">
        <f t="shared" si="180"/>
        <v>55-65</v>
      </c>
      <c r="D2885" t="s">
        <v>14</v>
      </c>
      <c r="E2885" t="s">
        <v>44</v>
      </c>
      <c r="F2885">
        <v>121.11</v>
      </c>
      <c r="G2885">
        <v>7</v>
      </c>
      <c r="H2885">
        <f>Table1[[#This Row],[total_orders]]*Table1[[#This Row],[avg_order_value]]</f>
        <v>847.77</v>
      </c>
      <c r="I2885">
        <v>86</v>
      </c>
      <c r="J2885">
        <v>0</v>
      </c>
      <c r="K2885" t="s">
        <v>23</v>
      </c>
      <c r="L2885">
        <v>5.2</v>
      </c>
      <c r="M2885" t="str">
        <f t="shared" si="181"/>
        <v>Low</v>
      </c>
      <c r="N2885" s="1">
        <v>45228</v>
      </c>
      <c r="O2885" s="1" t="str">
        <f>IF(YEAR(Table1[[#This Row],[customer_since]])&gt;=2023, "New",IF(YEAR(Table1[[#This Row],[customer_since]])&gt;=2021, "Medium", "Long term"))</f>
        <v>New</v>
      </c>
      <c r="P2885">
        <v>65</v>
      </c>
      <c r="Q2885" t="str">
        <f t="shared" si="182"/>
        <v>Medium</v>
      </c>
      <c r="R2885">
        <v>0.27</v>
      </c>
      <c r="S2885" t="str">
        <f t="shared" si="183"/>
        <v>Medium</v>
      </c>
    </row>
    <row r="2886" spans="1:19" x14ac:dyDescent="0.35">
      <c r="A2886" t="s">
        <v>2411</v>
      </c>
      <c r="B2886">
        <v>27</v>
      </c>
      <c r="C2886" t="str">
        <f t="shared" si="180"/>
        <v>26-35</v>
      </c>
      <c r="D2886" t="s">
        <v>25</v>
      </c>
      <c r="E2886" t="s">
        <v>22</v>
      </c>
      <c r="F2886">
        <v>181.78</v>
      </c>
      <c r="G2886">
        <v>8</v>
      </c>
      <c r="H2886">
        <f>Table1[[#This Row],[total_orders]]*Table1[[#This Row],[avg_order_value]]</f>
        <v>1454.24</v>
      </c>
      <c r="I2886">
        <v>91</v>
      </c>
      <c r="J2886">
        <v>0</v>
      </c>
      <c r="K2886" t="s">
        <v>19</v>
      </c>
      <c r="L2886">
        <v>36.700000000000003</v>
      </c>
      <c r="M2886" t="str">
        <f t="shared" si="181"/>
        <v>Medium</v>
      </c>
      <c r="N2886" s="1">
        <v>44517</v>
      </c>
      <c r="O2886" s="1" t="str">
        <f>IF(YEAR(Table1[[#This Row],[customer_since]])&gt;=2023, "New",IF(YEAR(Table1[[#This Row],[customer_since]])&gt;=2021, "Medium", "Long term"))</f>
        <v>Medium</v>
      </c>
      <c r="P2886">
        <v>36</v>
      </c>
      <c r="Q2886" t="str">
        <f t="shared" si="182"/>
        <v>Medium</v>
      </c>
      <c r="R2886">
        <v>0.7</v>
      </c>
      <c r="S2886" t="str">
        <f t="shared" si="183"/>
        <v>High</v>
      </c>
    </row>
    <row r="2887" spans="1:19" x14ac:dyDescent="0.35">
      <c r="A2887" t="s">
        <v>410</v>
      </c>
      <c r="B2887">
        <v>64</v>
      </c>
      <c r="C2887" t="str">
        <f t="shared" si="180"/>
        <v>55-65</v>
      </c>
      <c r="D2887" t="s">
        <v>21</v>
      </c>
      <c r="E2887" t="s">
        <v>52</v>
      </c>
      <c r="F2887">
        <v>71.290000000000006</v>
      </c>
      <c r="G2887">
        <v>12</v>
      </c>
      <c r="H2887">
        <f>Table1[[#This Row],[total_orders]]*Table1[[#This Row],[avg_order_value]]</f>
        <v>855.48</v>
      </c>
      <c r="I2887">
        <v>132</v>
      </c>
      <c r="J2887">
        <v>0</v>
      </c>
      <c r="K2887" t="s">
        <v>29</v>
      </c>
      <c r="L2887">
        <v>43.6</v>
      </c>
      <c r="M2887" t="str">
        <f t="shared" si="181"/>
        <v>Medium</v>
      </c>
      <c r="N2887" s="1">
        <v>44796</v>
      </c>
      <c r="O2887" s="1" t="str">
        <f>IF(YEAR(Table1[[#This Row],[customer_since]])&gt;=2023, "New",IF(YEAR(Table1[[#This Row],[customer_since]])&gt;=2021, "Medium", "Long term"))</f>
        <v>Medium</v>
      </c>
      <c r="P2887">
        <v>2</v>
      </c>
      <c r="Q2887" t="str">
        <f t="shared" si="182"/>
        <v>Low</v>
      </c>
      <c r="R2887">
        <v>0.32</v>
      </c>
      <c r="S2887" t="str">
        <f t="shared" si="183"/>
        <v>Medium</v>
      </c>
    </row>
    <row r="2888" spans="1:19" x14ac:dyDescent="0.35">
      <c r="A2888" t="s">
        <v>1638</v>
      </c>
      <c r="B2888">
        <v>41</v>
      </c>
      <c r="C2888" t="str">
        <f t="shared" si="180"/>
        <v>36-45</v>
      </c>
      <c r="D2888" t="s">
        <v>14</v>
      </c>
      <c r="E2888" t="s">
        <v>35</v>
      </c>
      <c r="F2888">
        <v>405.36</v>
      </c>
      <c r="G2888">
        <v>12</v>
      </c>
      <c r="H2888">
        <f>Table1[[#This Row],[total_orders]]*Table1[[#This Row],[avg_order_value]]</f>
        <v>4864.32</v>
      </c>
      <c r="I2888">
        <v>361</v>
      </c>
      <c r="J2888">
        <v>0</v>
      </c>
      <c r="K2888" t="s">
        <v>16</v>
      </c>
      <c r="L2888">
        <v>18.600000000000001</v>
      </c>
      <c r="M2888" t="str">
        <f t="shared" si="181"/>
        <v>Low</v>
      </c>
      <c r="N2888" s="1">
        <v>44772</v>
      </c>
      <c r="O2888" s="1" t="str">
        <f>IF(YEAR(Table1[[#This Row],[customer_since]])&gt;=2023, "New",IF(YEAR(Table1[[#This Row],[customer_since]])&gt;=2021, "Medium", "Long term"))</f>
        <v>Medium</v>
      </c>
      <c r="P2888">
        <v>70</v>
      </c>
      <c r="Q2888" t="str">
        <f t="shared" si="182"/>
        <v>High</v>
      </c>
      <c r="R2888">
        <v>0.14000000000000001</v>
      </c>
      <c r="S2888" t="str">
        <f t="shared" si="183"/>
        <v>Low</v>
      </c>
    </row>
    <row r="2889" spans="1:19" x14ac:dyDescent="0.35">
      <c r="A2889" t="s">
        <v>1638</v>
      </c>
      <c r="B2889">
        <v>44</v>
      </c>
      <c r="C2889" t="str">
        <f t="shared" si="180"/>
        <v>36-45</v>
      </c>
      <c r="D2889" t="s">
        <v>21</v>
      </c>
      <c r="E2889" t="s">
        <v>22</v>
      </c>
      <c r="G2889">
        <v>12</v>
      </c>
      <c r="H2889">
        <f>Table1[[#This Row],[total_orders]]*Table1[[#This Row],[avg_order_value]]</f>
        <v>0</v>
      </c>
      <c r="I2889">
        <v>200</v>
      </c>
      <c r="J2889">
        <v>0</v>
      </c>
      <c r="K2889" t="s">
        <v>40</v>
      </c>
      <c r="L2889">
        <v>29.4</v>
      </c>
      <c r="M2889" t="str">
        <f t="shared" si="181"/>
        <v>Medium</v>
      </c>
      <c r="N2889" s="1">
        <v>45490</v>
      </c>
      <c r="O2889" s="1" t="str">
        <f>IF(YEAR(Table1[[#This Row],[customer_since]])&gt;=2023, "New",IF(YEAR(Table1[[#This Row],[customer_since]])&gt;=2021, "Medium", "Long term"))</f>
        <v>New</v>
      </c>
      <c r="P2889">
        <v>4</v>
      </c>
      <c r="Q2889" t="str">
        <f t="shared" si="182"/>
        <v>Low</v>
      </c>
      <c r="R2889">
        <v>0.31</v>
      </c>
      <c r="S2889" t="str">
        <f t="shared" si="183"/>
        <v>Medium</v>
      </c>
    </row>
    <row r="2890" spans="1:19" x14ac:dyDescent="0.35">
      <c r="A2890" t="s">
        <v>24</v>
      </c>
      <c r="B2890">
        <v>30</v>
      </c>
      <c r="C2890" t="str">
        <f t="shared" si="180"/>
        <v>26-35</v>
      </c>
      <c r="D2890" t="s">
        <v>25</v>
      </c>
      <c r="E2890" t="s">
        <v>26</v>
      </c>
      <c r="F2890">
        <v>109.9</v>
      </c>
      <c r="G2890">
        <v>9</v>
      </c>
      <c r="H2890">
        <f>Table1[[#This Row],[total_orders]]*Table1[[#This Row],[avg_order_value]]</f>
        <v>989.1</v>
      </c>
      <c r="I2890">
        <v>346</v>
      </c>
      <c r="J2890">
        <v>1</v>
      </c>
      <c r="K2890" t="s">
        <v>19</v>
      </c>
      <c r="L2890">
        <v>42.9</v>
      </c>
      <c r="M2890" t="str">
        <f t="shared" si="181"/>
        <v>Medium</v>
      </c>
      <c r="N2890" s="1">
        <v>44020</v>
      </c>
      <c r="O2890" s="1" t="str">
        <f>IF(YEAR(Table1[[#This Row],[customer_since]])&gt;=2023, "New",IF(YEAR(Table1[[#This Row],[customer_since]])&gt;=2021, "Medium", "Long term"))</f>
        <v>Long term</v>
      </c>
      <c r="P2890">
        <v>93</v>
      </c>
      <c r="Q2890" t="str">
        <f t="shared" si="182"/>
        <v>High</v>
      </c>
      <c r="R2890">
        <v>0.19</v>
      </c>
      <c r="S2890" t="str">
        <f t="shared" si="183"/>
        <v>Low</v>
      </c>
    </row>
    <row r="2891" spans="1:19" x14ac:dyDescent="0.35">
      <c r="A2891" t="s">
        <v>3528</v>
      </c>
      <c r="B2891">
        <v>55</v>
      </c>
      <c r="C2891" t="str">
        <f t="shared" si="180"/>
        <v>46-55</v>
      </c>
      <c r="D2891" t="s">
        <v>21</v>
      </c>
      <c r="E2891" t="s">
        <v>26</v>
      </c>
      <c r="F2891">
        <v>140.24</v>
      </c>
      <c r="G2891">
        <v>13</v>
      </c>
      <c r="H2891">
        <f>Table1[[#This Row],[total_orders]]*Table1[[#This Row],[avg_order_value]]</f>
        <v>1823.1200000000001</v>
      </c>
      <c r="I2891">
        <v>26</v>
      </c>
      <c r="J2891">
        <v>0</v>
      </c>
      <c r="K2891" t="s">
        <v>40</v>
      </c>
      <c r="L2891">
        <v>40.700000000000003</v>
      </c>
      <c r="M2891" t="str">
        <f t="shared" si="181"/>
        <v>Medium</v>
      </c>
      <c r="N2891" s="1">
        <v>44929</v>
      </c>
      <c r="O2891" s="1" t="str">
        <f>IF(YEAR(Table1[[#This Row],[customer_since]])&gt;=2023, "New",IF(YEAR(Table1[[#This Row],[customer_since]])&gt;=2021, "Medium", "Long term"))</f>
        <v>New</v>
      </c>
      <c r="P2891">
        <v>67</v>
      </c>
      <c r="Q2891" t="str">
        <f t="shared" si="182"/>
        <v>High</v>
      </c>
      <c r="R2891">
        <v>0.08</v>
      </c>
      <c r="S2891" t="str">
        <f t="shared" si="183"/>
        <v>Low</v>
      </c>
    </row>
    <row r="2892" spans="1:19" x14ac:dyDescent="0.35">
      <c r="A2892" t="s">
        <v>3180</v>
      </c>
      <c r="B2892">
        <v>20</v>
      </c>
      <c r="C2892" t="str">
        <f t="shared" si="180"/>
        <v>18-25</v>
      </c>
      <c r="D2892" t="s">
        <v>14</v>
      </c>
      <c r="E2892" t="s">
        <v>15</v>
      </c>
      <c r="F2892">
        <v>64.709999999999994</v>
      </c>
      <c r="G2892">
        <v>7</v>
      </c>
      <c r="H2892">
        <f>Table1[[#This Row],[total_orders]]*Table1[[#This Row],[avg_order_value]]</f>
        <v>452.96999999999997</v>
      </c>
      <c r="I2892">
        <v>213</v>
      </c>
      <c r="J2892">
        <v>0</v>
      </c>
      <c r="K2892" t="s">
        <v>23</v>
      </c>
      <c r="L2892">
        <v>5.7</v>
      </c>
      <c r="M2892" t="str">
        <f t="shared" si="181"/>
        <v>Low</v>
      </c>
      <c r="N2892" s="1">
        <v>44061</v>
      </c>
      <c r="O2892" s="1" t="str">
        <f>IF(YEAR(Table1[[#This Row],[customer_since]])&gt;=2023, "New",IF(YEAR(Table1[[#This Row],[customer_since]])&gt;=2021, "Medium", "Long term"))</f>
        <v>Long term</v>
      </c>
      <c r="P2892">
        <v>78</v>
      </c>
      <c r="Q2892" t="str">
        <f t="shared" si="182"/>
        <v>High</v>
      </c>
      <c r="R2892">
        <v>0.4</v>
      </c>
      <c r="S2892" t="str">
        <f t="shared" si="183"/>
        <v>Medium</v>
      </c>
    </row>
    <row r="2893" spans="1:19" x14ac:dyDescent="0.35">
      <c r="A2893" t="s">
        <v>1590</v>
      </c>
      <c r="B2893">
        <v>44</v>
      </c>
      <c r="C2893" t="str">
        <f t="shared" si="180"/>
        <v>36-45</v>
      </c>
      <c r="D2893" t="s">
        <v>14</v>
      </c>
      <c r="E2893" t="s">
        <v>15</v>
      </c>
      <c r="F2893">
        <v>42.94</v>
      </c>
      <c r="G2893">
        <v>14</v>
      </c>
      <c r="H2893">
        <f>Table1[[#This Row],[total_orders]]*Table1[[#This Row],[avg_order_value]]</f>
        <v>601.16</v>
      </c>
      <c r="I2893">
        <v>94</v>
      </c>
      <c r="J2893">
        <v>0</v>
      </c>
      <c r="K2893" t="s">
        <v>40</v>
      </c>
      <c r="L2893">
        <v>21.4</v>
      </c>
      <c r="M2893" t="str">
        <f t="shared" si="181"/>
        <v>Medium</v>
      </c>
      <c r="N2893" s="1">
        <v>44542</v>
      </c>
      <c r="O2893" s="1" t="str">
        <f>IF(YEAR(Table1[[#This Row],[customer_since]])&gt;=2023, "New",IF(YEAR(Table1[[#This Row],[customer_since]])&gt;=2021, "Medium", "Long term"))</f>
        <v>Medium</v>
      </c>
      <c r="P2893">
        <v>31</v>
      </c>
      <c r="Q2893" t="str">
        <f t="shared" si="182"/>
        <v>Low</v>
      </c>
      <c r="R2893">
        <v>0.23</v>
      </c>
      <c r="S2893" t="str">
        <f t="shared" si="183"/>
        <v>Medium</v>
      </c>
    </row>
    <row r="2894" spans="1:19" x14ac:dyDescent="0.35">
      <c r="A2894" t="s">
        <v>997</v>
      </c>
      <c r="B2894">
        <v>19</v>
      </c>
      <c r="C2894" t="str">
        <f t="shared" si="180"/>
        <v>18-25</v>
      </c>
      <c r="D2894" t="s">
        <v>14</v>
      </c>
      <c r="E2894" t="s">
        <v>22</v>
      </c>
      <c r="F2894">
        <v>74.599999999999994</v>
      </c>
      <c r="G2894">
        <v>9</v>
      </c>
      <c r="H2894">
        <f>Table1[[#This Row],[total_orders]]*Table1[[#This Row],[avg_order_value]]</f>
        <v>671.4</v>
      </c>
      <c r="I2894">
        <v>160</v>
      </c>
      <c r="J2894">
        <v>0</v>
      </c>
      <c r="K2894" t="s">
        <v>23</v>
      </c>
      <c r="L2894">
        <v>50.6</v>
      </c>
      <c r="M2894" t="str">
        <f t="shared" si="181"/>
        <v>High</v>
      </c>
      <c r="N2894" s="1">
        <v>44471</v>
      </c>
      <c r="O2894" s="1" t="str">
        <f>IF(YEAR(Table1[[#This Row],[customer_since]])&gt;=2023, "New",IF(YEAR(Table1[[#This Row],[customer_since]])&gt;=2021, "Medium", "Long term"))</f>
        <v>Medium</v>
      </c>
      <c r="P2894">
        <v>63</v>
      </c>
      <c r="Q2894" t="str">
        <f t="shared" si="182"/>
        <v>Medium</v>
      </c>
      <c r="R2894">
        <v>7.0000000000000007E-2</v>
      </c>
      <c r="S2894" t="str">
        <f t="shared" si="183"/>
        <v>Low</v>
      </c>
    </row>
    <row r="2895" spans="1:19" x14ac:dyDescent="0.35">
      <c r="A2895" t="s">
        <v>1531</v>
      </c>
      <c r="B2895">
        <v>48</v>
      </c>
      <c r="C2895" t="str">
        <f t="shared" si="180"/>
        <v>46-55</v>
      </c>
      <c r="D2895" t="s">
        <v>21</v>
      </c>
      <c r="E2895" t="s">
        <v>15</v>
      </c>
      <c r="F2895">
        <v>108.38</v>
      </c>
      <c r="G2895">
        <v>7</v>
      </c>
      <c r="H2895">
        <f>Table1[[#This Row],[total_orders]]*Table1[[#This Row],[avg_order_value]]</f>
        <v>758.66</v>
      </c>
      <c r="I2895">
        <v>152</v>
      </c>
      <c r="J2895">
        <v>0</v>
      </c>
      <c r="K2895" t="s">
        <v>40</v>
      </c>
      <c r="L2895">
        <v>94.3</v>
      </c>
      <c r="M2895" t="str">
        <f t="shared" si="181"/>
        <v>High</v>
      </c>
      <c r="N2895" s="1">
        <v>44096</v>
      </c>
      <c r="O2895" s="1" t="str">
        <f>IF(YEAR(Table1[[#This Row],[customer_since]])&gt;=2023, "New",IF(YEAR(Table1[[#This Row],[customer_since]])&gt;=2021, "Medium", "Long term"))</f>
        <v>Long term</v>
      </c>
      <c r="P2895">
        <v>44</v>
      </c>
      <c r="Q2895" t="str">
        <f t="shared" si="182"/>
        <v>Medium</v>
      </c>
      <c r="R2895">
        <v>0.22</v>
      </c>
      <c r="S2895" t="str">
        <f t="shared" si="183"/>
        <v>Medium</v>
      </c>
    </row>
    <row r="2896" spans="1:19" x14ac:dyDescent="0.35">
      <c r="A2896" t="s">
        <v>1531</v>
      </c>
      <c r="B2896">
        <v>27</v>
      </c>
      <c r="C2896" t="str">
        <f t="shared" si="180"/>
        <v>26-35</v>
      </c>
      <c r="D2896" t="s">
        <v>25</v>
      </c>
      <c r="E2896" t="s">
        <v>26</v>
      </c>
      <c r="F2896">
        <v>114.08</v>
      </c>
      <c r="G2896">
        <v>9</v>
      </c>
      <c r="H2896">
        <f>Table1[[#This Row],[total_orders]]*Table1[[#This Row],[avg_order_value]]</f>
        <v>1026.72</v>
      </c>
      <c r="I2896">
        <v>352</v>
      </c>
      <c r="J2896">
        <v>0</v>
      </c>
      <c r="K2896" t="s">
        <v>29</v>
      </c>
      <c r="L2896">
        <v>1</v>
      </c>
      <c r="M2896" t="str">
        <f t="shared" si="181"/>
        <v>Low</v>
      </c>
      <c r="N2896" s="1">
        <v>45160</v>
      </c>
      <c r="O2896" s="1" t="str">
        <f>IF(YEAR(Table1[[#This Row],[customer_since]])&gt;=2023, "New",IF(YEAR(Table1[[#This Row],[customer_since]])&gt;=2021, "Medium", "Long term"))</f>
        <v>New</v>
      </c>
      <c r="P2896">
        <v>70</v>
      </c>
      <c r="Q2896" t="str">
        <f t="shared" si="182"/>
        <v>High</v>
      </c>
      <c r="R2896">
        <v>0.55000000000000004</v>
      </c>
      <c r="S2896" t="str">
        <f t="shared" si="183"/>
        <v>High</v>
      </c>
    </row>
    <row r="2897" spans="1:19" x14ac:dyDescent="0.35">
      <c r="A2897" t="s">
        <v>3675</v>
      </c>
      <c r="B2897">
        <v>22</v>
      </c>
      <c r="C2897" t="str">
        <f t="shared" si="180"/>
        <v>18-25</v>
      </c>
      <c r="D2897" t="s">
        <v>25</v>
      </c>
      <c r="E2897" t="s">
        <v>44</v>
      </c>
      <c r="F2897">
        <v>225.63</v>
      </c>
      <c r="G2897">
        <v>12</v>
      </c>
      <c r="H2897">
        <f>Table1[[#This Row],[total_orders]]*Table1[[#This Row],[avg_order_value]]</f>
        <v>2707.56</v>
      </c>
      <c r="I2897">
        <v>287</v>
      </c>
      <c r="J2897">
        <v>0</v>
      </c>
      <c r="K2897" t="s">
        <v>29</v>
      </c>
      <c r="L2897">
        <v>74.7</v>
      </c>
      <c r="M2897" t="str">
        <f t="shared" si="181"/>
        <v>High</v>
      </c>
      <c r="N2897" s="1">
        <v>45341</v>
      </c>
      <c r="O2897" s="1" t="str">
        <f>IF(YEAR(Table1[[#This Row],[customer_since]])&gt;=2023, "New",IF(YEAR(Table1[[#This Row],[customer_since]])&gt;=2021, "Medium", "Long term"))</f>
        <v>New</v>
      </c>
      <c r="P2897">
        <v>72</v>
      </c>
      <c r="Q2897" t="str">
        <f t="shared" si="182"/>
        <v>High</v>
      </c>
      <c r="R2897">
        <v>0.15</v>
      </c>
      <c r="S2897" t="str">
        <f t="shared" si="183"/>
        <v>Low</v>
      </c>
    </row>
    <row r="2898" spans="1:19" x14ac:dyDescent="0.35">
      <c r="A2898" t="s">
        <v>3106</v>
      </c>
      <c r="B2898">
        <v>56</v>
      </c>
      <c r="C2898" t="str">
        <f t="shared" si="180"/>
        <v>55-65</v>
      </c>
      <c r="D2898" t="s">
        <v>14</v>
      </c>
      <c r="E2898" t="s">
        <v>50</v>
      </c>
      <c r="F2898">
        <v>70.41</v>
      </c>
      <c r="G2898">
        <v>19</v>
      </c>
      <c r="H2898">
        <f>Table1[[#This Row],[total_orders]]*Table1[[#This Row],[avg_order_value]]</f>
        <v>1337.79</v>
      </c>
      <c r="I2898">
        <v>351</v>
      </c>
      <c r="J2898">
        <v>1</v>
      </c>
      <c r="K2898" t="s">
        <v>29</v>
      </c>
      <c r="L2898">
        <v>84.8</v>
      </c>
      <c r="M2898" t="str">
        <f t="shared" si="181"/>
        <v>High</v>
      </c>
      <c r="N2898" s="1">
        <v>44396</v>
      </c>
      <c r="O2898" s="1" t="str">
        <f>IF(YEAR(Table1[[#This Row],[customer_since]])&gt;=2023, "New",IF(YEAR(Table1[[#This Row],[customer_since]])&gt;=2021, "Medium", "Long term"))</f>
        <v>Medium</v>
      </c>
      <c r="P2898">
        <v>16</v>
      </c>
      <c r="Q2898" t="str">
        <f t="shared" si="182"/>
        <v>Low</v>
      </c>
      <c r="R2898">
        <v>0.11</v>
      </c>
      <c r="S2898" t="str">
        <f t="shared" si="183"/>
        <v>Low</v>
      </c>
    </row>
    <row r="2899" spans="1:19" x14ac:dyDescent="0.35">
      <c r="A2899" t="s">
        <v>3835</v>
      </c>
      <c r="B2899">
        <v>52</v>
      </c>
      <c r="C2899" t="str">
        <f t="shared" si="180"/>
        <v>46-55</v>
      </c>
      <c r="D2899" t="s">
        <v>25</v>
      </c>
      <c r="E2899" t="s">
        <v>22</v>
      </c>
      <c r="F2899">
        <v>143.78</v>
      </c>
      <c r="G2899">
        <v>6</v>
      </c>
      <c r="H2899">
        <f>Table1[[#This Row],[total_orders]]*Table1[[#This Row],[avg_order_value]]</f>
        <v>862.68000000000006</v>
      </c>
      <c r="I2899">
        <v>318</v>
      </c>
      <c r="J2899">
        <v>0</v>
      </c>
      <c r="K2899" t="s">
        <v>29</v>
      </c>
      <c r="L2899">
        <v>53</v>
      </c>
      <c r="M2899" t="str">
        <f t="shared" si="181"/>
        <v>High</v>
      </c>
      <c r="N2899" s="1">
        <v>44145</v>
      </c>
      <c r="O2899" s="1" t="str">
        <f>IF(YEAR(Table1[[#This Row],[customer_since]])&gt;=2023, "New",IF(YEAR(Table1[[#This Row],[customer_since]])&gt;=2021, "Medium", "Long term"))</f>
        <v>Long term</v>
      </c>
      <c r="P2899">
        <v>6</v>
      </c>
      <c r="Q2899" t="str">
        <f t="shared" si="182"/>
        <v>Low</v>
      </c>
      <c r="R2899">
        <v>0.63</v>
      </c>
      <c r="S2899" t="str">
        <f t="shared" si="183"/>
        <v>High</v>
      </c>
    </row>
    <row r="2900" spans="1:19" x14ac:dyDescent="0.35">
      <c r="A2900" t="s">
        <v>369</v>
      </c>
      <c r="B2900">
        <v>35</v>
      </c>
      <c r="C2900" t="str">
        <f t="shared" si="180"/>
        <v>26-35</v>
      </c>
      <c r="D2900" t="s">
        <v>14</v>
      </c>
      <c r="E2900" t="s">
        <v>44</v>
      </c>
      <c r="F2900">
        <v>177.45</v>
      </c>
      <c r="G2900">
        <v>8</v>
      </c>
      <c r="H2900">
        <f>Table1[[#This Row],[total_orders]]*Table1[[#This Row],[avg_order_value]]</f>
        <v>1419.6</v>
      </c>
      <c r="I2900">
        <v>324</v>
      </c>
      <c r="J2900">
        <v>0</v>
      </c>
      <c r="K2900" t="s">
        <v>19</v>
      </c>
      <c r="L2900">
        <v>71.3</v>
      </c>
      <c r="M2900" t="str">
        <f t="shared" si="181"/>
        <v>High</v>
      </c>
      <c r="N2900" s="1">
        <v>45820</v>
      </c>
      <c r="O2900" s="1" t="str">
        <f>IF(YEAR(Table1[[#This Row],[customer_since]])&gt;=2023, "New",IF(YEAR(Table1[[#This Row],[customer_since]])&gt;=2021, "Medium", "Long term"))</f>
        <v>New</v>
      </c>
      <c r="P2900">
        <v>97</v>
      </c>
      <c r="Q2900" t="str">
        <f t="shared" si="182"/>
        <v>High</v>
      </c>
      <c r="R2900">
        <v>0.36</v>
      </c>
      <c r="S2900" t="str">
        <f t="shared" si="183"/>
        <v>Medium</v>
      </c>
    </row>
    <row r="2901" spans="1:19" x14ac:dyDescent="0.35">
      <c r="A2901" t="s">
        <v>2048</v>
      </c>
      <c r="B2901">
        <v>22</v>
      </c>
      <c r="C2901" t="str">
        <f t="shared" si="180"/>
        <v>18-25</v>
      </c>
      <c r="D2901" t="s">
        <v>21</v>
      </c>
      <c r="E2901" t="s">
        <v>28</v>
      </c>
      <c r="F2901">
        <v>70.75</v>
      </c>
      <c r="G2901">
        <v>18</v>
      </c>
      <c r="H2901">
        <f>Table1[[#This Row],[total_orders]]*Table1[[#This Row],[avg_order_value]]</f>
        <v>1273.5</v>
      </c>
      <c r="I2901">
        <v>76</v>
      </c>
      <c r="J2901">
        <v>0</v>
      </c>
      <c r="K2901" t="s">
        <v>23</v>
      </c>
      <c r="L2901">
        <v>46.4</v>
      </c>
      <c r="M2901" t="str">
        <f t="shared" si="181"/>
        <v>Medium</v>
      </c>
      <c r="N2901" s="1">
        <v>44228</v>
      </c>
      <c r="O2901" s="1" t="str">
        <f>IF(YEAR(Table1[[#This Row],[customer_since]])&gt;=2023, "New",IF(YEAR(Table1[[#This Row],[customer_since]])&gt;=2021, "Medium", "Long term"))</f>
        <v>Medium</v>
      </c>
      <c r="P2901">
        <v>51</v>
      </c>
      <c r="Q2901" t="str">
        <f t="shared" si="182"/>
        <v>Medium</v>
      </c>
      <c r="R2901">
        <v>0.21</v>
      </c>
      <c r="S2901" t="str">
        <f t="shared" si="183"/>
        <v>Medium</v>
      </c>
    </row>
    <row r="2902" spans="1:19" x14ac:dyDescent="0.35">
      <c r="A2902" t="s">
        <v>2048</v>
      </c>
      <c r="B2902">
        <v>70</v>
      </c>
      <c r="C2902" t="str">
        <f t="shared" si="180"/>
        <v>66-69</v>
      </c>
      <c r="D2902" t="s">
        <v>21</v>
      </c>
      <c r="E2902" t="s">
        <v>52</v>
      </c>
      <c r="F2902">
        <v>80.849999999999994</v>
      </c>
      <c r="G2902">
        <v>11</v>
      </c>
      <c r="H2902">
        <f>Table1[[#This Row],[total_orders]]*Table1[[#This Row],[avg_order_value]]</f>
        <v>889.34999999999991</v>
      </c>
      <c r="I2902">
        <v>160</v>
      </c>
      <c r="J2902">
        <v>0</v>
      </c>
      <c r="K2902" t="s">
        <v>19</v>
      </c>
      <c r="L2902">
        <v>54.7</v>
      </c>
      <c r="M2902" t="str">
        <f t="shared" si="181"/>
        <v>High</v>
      </c>
      <c r="N2902" s="1">
        <v>44083</v>
      </c>
      <c r="O2902" s="1" t="str">
        <f>IF(YEAR(Table1[[#This Row],[customer_since]])&gt;=2023, "New",IF(YEAR(Table1[[#This Row],[customer_since]])&gt;=2021, "Medium", "Long term"))</f>
        <v>Long term</v>
      </c>
      <c r="P2902">
        <v>90</v>
      </c>
      <c r="Q2902" t="str">
        <f t="shared" si="182"/>
        <v>High</v>
      </c>
      <c r="R2902">
        <v>0.2</v>
      </c>
      <c r="S2902" t="str">
        <f t="shared" si="183"/>
        <v>Low</v>
      </c>
    </row>
    <row r="2903" spans="1:19" x14ac:dyDescent="0.35">
      <c r="A2903" t="s">
        <v>3566</v>
      </c>
      <c r="B2903">
        <v>64</v>
      </c>
      <c r="C2903" t="str">
        <f t="shared" si="180"/>
        <v>55-65</v>
      </c>
      <c r="D2903" t="s">
        <v>25</v>
      </c>
      <c r="E2903" t="s">
        <v>35</v>
      </c>
      <c r="F2903">
        <v>270.77999999999997</v>
      </c>
      <c r="G2903">
        <v>8</v>
      </c>
      <c r="H2903">
        <f>Table1[[#This Row],[total_orders]]*Table1[[#This Row],[avg_order_value]]</f>
        <v>2166.2399999999998</v>
      </c>
      <c r="I2903">
        <v>244</v>
      </c>
      <c r="J2903">
        <v>0</v>
      </c>
      <c r="K2903" t="s">
        <v>29</v>
      </c>
      <c r="L2903">
        <v>72</v>
      </c>
      <c r="M2903" t="str">
        <f t="shared" si="181"/>
        <v>High</v>
      </c>
      <c r="N2903" s="1">
        <v>44949</v>
      </c>
      <c r="O2903" s="1" t="str">
        <f>IF(YEAR(Table1[[#This Row],[customer_since]])&gt;=2023, "New",IF(YEAR(Table1[[#This Row],[customer_since]])&gt;=2021, "Medium", "Long term"))</f>
        <v>New</v>
      </c>
      <c r="P2903">
        <v>34</v>
      </c>
      <c r="Q2903" t="str">
        <f t="shared" si="182"/>
        <v>Medium</v>
      </c>
      <c r="R2903">
        <v>0.59</v>
      </c>
      <c r="S2903" t="str">
        <f t="shared" si="183"/>
        <v>High</v>
      </c>
    </row>
    <row r="2904" spans="1:19" x14ac:dyDescent="0.35">
      <c r="A2904" t="s">
        <v>3586</v>
      </c>
      <c r="B2904">
        <v>43</v>
      </c>
      <c r="C2904" t="str">
        <f t="shared" si="180"/>
        <v>36-45</v>
      </c>
      <c r="D2904" t="s">
        <v>14</v>
      </c>
      <c r="E2904" t="s">
        <v>37</v>
      </c>
      <c r="F2904">
        <v>171.86</v>
      </c>
      <c r="G2904">
        <v>11</v>
      </c>
      <c r="H2904">
        <f>Table1[[#This Row],[total_orders]]*Table1[[#This Row],[avg_order_value]]</f>
        <v>1890.46</v>
      </c>
      <c r="I2904">
        <v>256</v>
      </c>
      <c r="J2904">
        <v>0</v>
      </c>
      <c r="K2904" t="s">
        <v>40</v>
      </c>
      <c r="L2904">
        <v>15</v>
      </c>
      <c r="M2904" t="str">
        <f t="shared" si="181"/>
        <v>Low</v>
      </c>
      <c r="N2904" s="1">
        <v>45079</v>
      </c>
      <c r="O2904" s="1" t="str">
        <f>IF(YEAR(Table1[[#This Row],[customer_since]])&gt;=2023, "New",IF(YEAR(Table1[[#This Row],[customer_since]])&gt;=2021, "Medium", "Long term"))</f>
        <v>New</v>
      </c>
      <c r="P2904">
        <v>3</v>
      </c>
      <c r="Q2904" t="str">
        <f t="shared" si="182"/>
        <v>Low</v>
      </c>
      <c r="R2904">
        <v>0.2</v>
      </c>
      <c r="S2904" t="str">
        <f t="shared" si="183"/>
        <v>Low</v>
      </c>
    </row>
    <row r="2905" spans="1:19" x14ac:dyDescent="0.35">
      <c r="A2905" t="s">
        <v>185</v>
      </c>
      <c r="B2905">
        <v>71</v>
      </c>
      <c r="C2905" t="str">
        <f t="shared" si="180"/>
        <v>66-69</v>
      </c>
      <c r="D2905" t="s">
        <v>14</v>
      </c>
      <c r="E2905" t="s">
        <v>28</v>
      </c>
      <c r="F2905">
        <v>228.73</v>
      </c>
      <c r="G2905">
        <v>10</v>
      </c>
      <c r="H2905">
        <f>Table1[[#This Row],[total_orders]]*Table1[[#This Row],[avg_order_value]]</f>
        <v>2287.2999999999997</v>
      </c>
      <c r="I2905">
        <v>263</v>
      </c>
      <c r="J2905">
        <v>0</v>
      </c>
      <c r="K2905" t="s">
        <v>23</v>
      </c>
      <c r="L2905">
        <v>0</v>
      </c>
      <c r="M2905" t="str">
        <f t="shared" si="181"/>
        <v>Low</v>
      </c>
      <c r="N2905" s="1">
        <v>44218</v>
      </c>
      <c r="O2905" s="1" t="str">
        <f>IF(YEAR(Table1[[#This Row],[customer_since]])&gt;=2023, "New",IF(YEAR(Table1[[#This Row],[customer_since]])&gt;=2021, "Medium", "Long term"))</f>
        <v>Medium</v>
      </c>
      <c r="P2905">
        <v>18</v>
      </c>
      <c r="Q2905" t="str">
        <f t="shared" si="182"/>
        <v>Low</v>
      </c>
      <c r="R2905">
        <v>0.17</v>
      </c>
      <c r="S2905" t="str">
        <f t="shared" si="183"/>
        <v>Low</v>
      </c>
    </row>
    <row r="2906" spans="1:19" x14ac:dyDescent="0.35">
      <c r="A2906" t="s">
        <v>185</v>
      </c>
      <c r="B2906">
        <v>65</v>
      </c>
      <c r="C2906" t="str">
        <f t="shared" si="180"/>
        <v>55-65</v>
      </c>
      <c r="D2906" t="s">
        <v>25</v>
      </c>
      <c r="E2906" t="s">
        <v>28</v>
      </c>
      <c r="F2906">
        <v>107.1</v>
      </c>
      <c r="G2906">
        <v>10</v>
      </c>
      <c r="H2906">
        <f>Table1[[#This Row],[total_orders]]*Table1[[#This Row],[avg_order_value]]</f>
        <v>1071</v>
      </c>
      <c r="I2906">
        <v>22</v>
      </c>
      <c r="J2906">
        <v>0</v>
      </c>
      <c r="K2906" t="s">
        <v>29</v>
      </c>
      <c r="L2906">
        <v>71.3</v>
      </c>
      <c r="M2906" t="str">
        <f t="shared" si="181"/>
        <v>High</v>
      </c>
      <c r="N2906" s="1">
        <v>44200</v>
      </c>
      <c r="O2906" s="1" t="str">
        <f>IF(YEAR(Table1[[#This Row],[customer_since]])&gt;=2023, "New",IF(YEAR(Table1[[#This Row],[customer_since]])&gt;=2021, "Medium", "Long term"))</f>
        <v>Medium</v>
      </c>
      <c r="P2906">
        <v>31</v>
      </c>
      <c r="Q2906" t="str">
        <f t="shared" si="182"/>
        <v>Low</v>
      </c>
      <c r="R2906">
        <v>0.09</v>
      </c>
      <c r="S2906" t="str">
        <f t="shared" si="183"/>
        <v>Low</v>
      </c>
    </row>
    <row r="2907" spans="1:19" x14ac:dyDescent="0.35">
      <c r="A2907" t="s">
        <v>185</v>
      </c>
      <c r="B2907">
        <v>79</v>
      </c>
      <c r="C2907" t="str">
        <f t="shared" si="180"/>
        <v>66-69</v>
      </c>
      <c r="D2907" t="s">
        <v>21</v>
      </c>
      <c r="E2907" t="s">
        <v>15</v>
      </c>
      <c r="F2907">
        <v>66.069999999999993</v>
      </c>
      <c r="G2907">
        <v>10</v>
      </c>
      <c r="H2907">
        <f>Table1[[#This Row],[total_orders]]*Table1[[#This Row],[avg_order_value]]</f>
        <v>660.69999999999993</v>
      </c>
      <c r="I2907">
        <v>80</v>
      </c>
      <c r="J2907">
        <v>0</v>
      </c>
      <c r="K2907" t="s">
        <v>40</v>
      </c>
      <c r="L2907">
        <v>23</v>
      </c>
      <c r="M2907" t="str">
        <f t="shared" si="181"/>
        <v>Medium</v>
      </c>
      <c r="N2907" s="1">
        <v>45085</v>
      </c>
      <c r="O2907" s="1" t="str">
        <f>IF(YEAR(Table1[[#This Row],[customer_since]])&gt;=2023, "New",IF(YEAR(Table1[[#This Row],[customer_since]])&gt;=2021, "Medium", "Long term"))</f>
        <v>New</v>
      </c>
      <c r="P2907">
        <v>54</v>
      </c>
      <c r="Q2907" t="str">
        <f t="shared" si="182"/>
        <v>Medium</v>
      </c>
      <c r="R2907">
        <v>0.21</v>
      </c>
      <c r="S2907" t="str">
        <f t="shared" si="183"/>
        <v>Medium</v>
      </c>
    </row>
    <row r="2908" spans="1:19" x14ac:dyDescent="0.35">
      <c r="A2908" t="s">
        <v>1232</v>
      </c>
      <c r="B2908">
        <v>48</v>
      </c>
      <c r="C2908" t="str">
        <f t="shared" si="180"/>
        <v>46-55</v>
      </c>
      <c r="D2908" t="s">
        <v>14</v>
      </c>
      <c r="E2908" t="s">
        <v>37</v>
      </c>
      <c r="F2908">
        <v>56.06</v>
      </c>
      <c r="G2908">
        <v>9</v>
      </c>
      <c r="H2908">
        <f>Table1[[#This Row],[total_orders]]*Table1[[#This Row],[avg_order_value]]</f>
        <v>504.54</v>
      </c>
      <c r="I2908">
        <v>357</v>
      </c>
      <c r="J2908">
        <v>0</v>
      </c>
      <c r="K2908" t="s">
        <v>19</v>
      </c>
      <c r="L2908">
        <v>36.4</v>
      </c>
      <c r="M2908" t="str">
        <f t="shared" si="181"/>
        <v>Medium</v>
      </c>
      <c r="N2908" s="1">
        <v>44345</v>
      </c>
      <c r="O2908" s="1" t="str">
        <f>IF(YEAR(Table1[[#This Row],[customer_since]])&gt;=2023, "New",IF(YEAR(Table1[[#This Row],[customer_since]])&gt;=2021, "Medium", "Long term"))</f>
        <v>Medium</v>
      </c>
      <c r="P2908">
        <v>98</v>
      </c>
      <c r="Q2908" t="str">
        <f t="shared" si="182"/>
        <v>High</v>
      </c>
      <c r="R2908">
        <v>0.34</v>
      </c>
      <c r="S2908" t="str">
        <f t="shared" si="183"/>
        <v>Medium</v>
      </c>
    </row>
    <row r="2909" spans="1:19" x14ac:dyDescent="0.35">
      <c r="A2909" t="s">
        <v>395</v>
      </c>
      <c r="B2909">
        <v>39</v>
      </c>
      <c r="C2909" t="str">
        <f t="shared" si="180"/>
        <v>36-45</v>
      </c>
      <c r="D2909" t="s">
        <v>14</v>
      </c>
      <c r="E2909" t="s">
        <v>28</v>
      </c>
      <c r="F2909">
        <v>66.13</v>
      </c>
      <c r="G2909">
        <v>13</v>
      </c>
      <c r="H2909">
        <f>Table1[[#This Row],[total_orders]]*Table1[[#This Row],[avg_order_value]]</f>
        <v>859.68999999999994</v>
      </c>
      <c r="I2909">
        <v>66</v>
      </c>
      <c r="J2909">
        <v>0</v>
      </c>
      <c r="K2909" t="s">
        <v>29</v>
      </c>
      <c r="L2909">
        <v>41.6</v>
      </c>
      <c r="M2909" t="str">
        <f t="shared" si="181"/>
        <v>Medium</v>
      </c>
      <c r="N2909" s="1">
        <v>45808</v>
      </c>
      <c r="O2909" s="1" t="str">
        <f>IF(YEAR(Table1[[#This Row],[customer_since]])&gt;=2023, "New",IF(YEAR(Table1[[#This Row],[customer_since]])&gt;=2021, "Medium", "Long term"))</f>
        <v>New</v>
      </c>
      <c r="P2909">
        <v>50</v>
      </c>
      <c r="Q2909" t="str">
        <f t="shared" si="182"/>
        <v>Medium</v>
      </c>
      <c r="R2909">
        <v>0.09</v>
      </c>
      <c r="S2909" t="str">
        <f t="shared" si="183"/>
        <v>Low</v>
      </c>
    </row>
    <row r="2910" spans="1:19" x14ac:dyDescent="0.35">
      <c r="A2910" t="s">
        <v>395</v>
      </c>
      <c r="B2910">
        <v>39</v>
      </c>
      <c r="C2910" t="str">
        <f t="shared" si="180"/>
        <v>36-45</v>
      </c>
      <c r="D2910" t="s">
        <v>14</v>
      </c>
      <c r="E2910" t="s">
        <v>52</v>
      </c>
      <c r="G2910">
        <v>7</v>
      </c>
      <c r="H2910">
        <f>Table1[[#This Row],[total_orders]]*Table1[[#This Row],[avg_order_value]]</f>
        <v>0</v>
      </c>
      <c r="I2910">
        <v>308</v>
      </c>
      <c r="J2910">
        <v>0</v>
      </c>
      <c r="K2910" t="s">
        <v>40</v>
      </c>
      <c r="L2910">
        <v>38.299999999999997</v>
      </c>
      <c r="M2910" t="str">
        <f t="shared" si="181"/>
        <v>Medium</v>
      </c>
      <c r="N2910" s="1">
        <v>45765</v>
      </c>
      <c r="O2910" s="1" t="str">
        <f>IF(YEAR(Table1[[#This Row],[customer_since]])&gt;=2023, "New",IF(YEAR(Table1[[#This Row],[customer_since]])&gt;=2021, "Medium", "Long term"))</f>
        <v>New</v>
      </c>
      <c r="P2910">
        <v>14</v>
      </c>
      <c r="Q2910" t="str">
        <f t="shared" si="182"/>
        <v>Low</v>
      </c>
      <c r="R2910">
        <v>0.12</v>
      </c>
      <c r="S2910" t="str">
        <f t="shared" si="183"/>
        <v>Low</v>
      </c>
    </row>
    <row r="2911" spans="1:19" x14ac:dyDescent="0.35">
      <c r="A2911" t="s">
        <v>1517</v>
      </c>
      <c r="B2911">
        <v>45</v>
      </c>
      <c r="C2911" t="str">
        <f t="shared" si="180"/>
        <v>36-45</v>
      </c>
      <c r="D2911" t="s">
        <v>14</v>
      </c>
      <c r="E2911" t="s">
        <v>44</v>
      </c>
      <c r="F2911">
        <v>66.91</v>
      </c>
      <c r="G2911">
        <v>8</v>
      </c>
      <c r="H2911">
        <f>Table1[[#This Row],[total_orders]]*Table1[[#This Row],[avg_order_value]]</f>
        <v>535.28</v>
      </c>
      <c r="I2911">
        <v>156</v>
      </c>
      <c r="J2911">
        <v>0</v>
      </c>
      <c r="K2911" t="s">
        <v>29</v>
      </c>
      <c r="L2911">
        <v>31.8</v>
      </c>
      <c r="M2911" t="str">
        <f t="shared" si="181"/>
        <v>Medium</v>
      </c>
      <c r="N2911" s="1">
        <v>44946</v>
      </c>
      <c r="O2911" s="1" t="str">
        <f>IF(YEAR(Table1[[#This Row],[customer_since]])&gt;=2023, "New",IF(YEAR(Table1[[#This Row],[customer_since]])&gt;=2021, "Medium", "Long term"))</f>
        <v>New</v>
      </c>
      <c r="P2911">
        <v>95</v>
      </c>
      <c r="Q2911" t="str">
        <f t="shared" si="182"/>
        <v>High</v>
      </c>
      <c r="R2911">
        <v>0.4</v>
      </c>
      <c r="S2911" t="str">
        <f t="shared" si="183"/>
        <v>Medium</v>
      </c>
    </row>
    <row r="2912" spans="1:19" x14ac:dyDescent="0.35">
      <c r="A2912" t="s">
        <v>716</v>
      </c>
      <c r="B2912">
        <v>66</v>
      </c>
      <c r="C2912" t="str">
        <f t="shared" si="180"/>
        <v>66-69</v>
      </c>
      <c r="D2912" t="s">
        <v>14</v>
      </c>
      <c r="E2912" t="s">
        <v>37</v>
      </c>
      <c r="F2912">
        <v>102.33</v>
      </c>
      <c r="G2912">
        <v>13</v>
      </c>
      <c r="H2912">
        <f>Table1[[#This Row],[total_orders]]*Table1[[#This Row],[avg_order_value]]</f>
        <v>1330.29</v>
      </c>
      <c r="I2912">
        <v>129</v>
      </c>
      <c r="J2912">
        <v>0</v>
      </c>
      <c r="K2912" t="s">
        <v>19</v>
      </c>
      <c r="L2912">
        <v>88.6</v>
      </c>
      <c r="M2912" t="str">
        <f t="shared" si="181"/>
        <v>High</v>
      </c>
      <c r="N2912" s="1">
        <v>45063</v>
      </c>
      <c r="O2912" s="1" t="str">
        <f>IF(YEAR(Table1[[#This Row],[customer_since]])&gt;=2023, "New",IF(YEAR(Table1[[#This Row],[customer_since]])&gt;=2021, "Medium", "Long term"))</f>
        <v>New</v>
      </c>
      <c r="P2912">
        <v>84</v>
      </c>
      <c r="Q2912" t="str">
        <f t="shared" si="182"/>
        <v>High</v>
      </c>
      <c r="R2912">
        <v>0.47</v>
      </c>
      <c r="S2912" t="str">
        <f t="shared" si="183"/>
        <v>Medium</v>
      </c>
    </row>
    <row r="2913" spans="1:19" x14ac:dyDescent="0.35">
      <c r="A2913" t="s">
        <v>2573</v>
      </c>
      <c r="B2913">
        <v>43</v>
      </c>
      <c r="C2913" t="str">
        <f t="shared" si="180"/>
        <v>36-45</v>
      </c>
      <c r="D2913" t="s">
        <v>14</v>
      </c>
      <c r="E2913" t="s">
        <v>22</v>
      </c>
      <c r="F2913">
        <v>68.16</v>
      </c>
      <c r="G2913">
        <v>8</v>
      </c>
      <c r="H2913">
        <f>Table1[[#This Row],[total_orders]]*Table1[[#This Row],[avg_order_value]]</f>
        <v>545.28</v>
      </c>
      <c r="I2913">
        <v>275</v>
      </c>
      <c r="J2913">
        <v>0</v>
      </c>
      <c r="K2913" t="s">
        <v>16</v>
      </c>
      <c r="L2913">
        <v>43.2</v>
      </c>
      <c r="M2913" t="str">
        <f t="shared" si="181"/>
        <v>Medium</v>
      </c>
      <c r="N2913" s="1">
        <v>45223</v>
      </c>
      <c r="O2913" s="1" t="str">
        <f>IF(YEAR(Table1[[#This Row],[customer_since]])&gt;=2023, "New",IF(YEAR(Table1[[#This Row],[customer_since]])&gt;=2021, "Medium", "Long term"))</f>
        <v>New</v>
      </c>
      <c r="P2913">
        <v>72</v>
      </c>
      <c r="Q2913" t="str">
        <f t="shared" si="182"/>
        <v>High</v>
      </c>
      <c r="R2913">
        <v>0.12</v>
      </c>
      <c r="S2913" t="str">
        <f t="shared" si="183"/>
        <v>Low</v>
      </c>
    </row>
    <row r="2914" spans="1:19" x14ac:dyDescent="0.35">
      <c r="A2914" t="s">
        <v>2409</v>
      </c>
      <c r="B2914">
        <v>69</v>
      </c>
      <c r="C2914" t="str">
        <f t="shared" si="180"/>
        <v>66-69</v>
      </c>
      <c r="D2914" t="s">
        <v>14</v>
      </c>
      <c r="E2914" t="s">
        <v>26</v>
      </c>
      <c r="F2914">
        <v>284.10000000000002</v>
      </c>
      <c r="G2914">
        <v>13</v>
      </c>
      <c r="H2914">
        <f>Table1[[#This Row],[total_orders]]*Table1[[#This Row],[avg_order_value]]</f>
        <v>3693.3</v>
      </c>
      <c r="I2914">
        <v>190</v>
      </c>
      <c r="J2914">
        <v>0</v>
      </c>
      <c r="K2914" t="s">
        <v>23</v>
      </c>
      <c r="L2914">
        <v>73.3</v>
      </c>
      <c r="M2914" t="str">
        <f t="shared" si="181"/>
        <v>High</v>
      </c>
      <c r="N2914" s="1">
        <v>44267</v>
      </c>
      <c r="O2914" s="1" t="str">
        <f>IF(YEAR(Table1[[#This Row],[customer_since]])&gt;=2023, "New",IF(YEAR(Table1[[#This Row],[customer_since]])&gt;=2021, "Medium", "Long term"))</f>
        <v>Medium</v>
      </c>
      <c r="P2914">
        <v>6</v>
      </c>
      <c r="Q2914" t="str">
        <f t="shared" si="182"/>
        <v>Low</v>
      </c>
      <c r="R2914">
        <v>0.31</v>
      </c>
      <c r="S2914" t="str">
        <f t="shared" si="183"/>
        <v>Medium</v>
      </c>
    </row>
    <row r="2915" spans="1:19" x14ac:dyDescent="0.35">
      <c r="A2915" t="s">
        <v>1567</v>
      </c>
      <c r="B2915">
        <v>67</v>
      </c>
      <c r="C2915" t="str">
        <f t="shared" si="180"/>
        <v>66-69</v>
      </c>
      <c r="D2915" t="s">
        <v>14</v>
      </c>
      <c r="E2915" t="s">
        <v>44</v>
      </c>
      <c r="F2915">
        <v>96.68</v>
      </c>
      <c r="G2915">
        <v>8</v>
      </c>
      <c r="H2915">
        <f>Table1[[#This Row],[total_orders]]*Table1[[#This Row],[avg_order_value]]</f>
        <v>773.44</v>
      </c>
      <c r="I2915">
        <v>301</v>
      </c>
      <c r="J2915">
        <v>0</v>
      </c>
      <c r="K2915" t="s">
        <v>23</v>
      </c>
      <c r="L2915">
        <v>60.5</v>
      </c>
      <c r="M2915" t="str">
        <f t="shared" si="181"/>
        <v>High</v>
      </c>
      <c r="N2915" s="1">
        <v>45782</v>
      </c>
      <c r="O2915" s="1" t="str">
        <f>IF(YEAR(Table1[[#This Row],[customer_since]])&gt;=2023, "New",IF(YEAR(Table1[[#This Row],[customer_since]])&gt;=2021, "Medium", "Long term"))</f>
        <v>New</v>
      </c>
      <c r="P2915">
        <v>99</v>
      </c>
      <c r="Q2915" t="str">
        <f t="shared" si="182"/>
        <v>High</v>
      </c>
      <c r="R2915">
        <v>0.18</v>
      </c>
      <c r="S2915" t="str">
        <f t="shared" si="183"/>
        <v>Low</v>
      </c>
    </row>
    <row r="2916" spans="1:19" x14ac:dyDescent="0.35">
      <c r="A2916" t="s">
        <v>1567</v>
      </c>
      <c r="B2916">
        <v>39</v>
      </c>
      <c r="C2916" t="str">
        <f t="shared" si="180"/>
        <v>36-45</v>
      </c>
      <c r="D2916" t="s">
        <v>21</v>
      </c>
      <c r="E2916" t="s">
        <v>35</v>
      </c>
      <c r="F2916">
        <v>36.520000000000003</v>
      </c>
      <c r="G2916">
        <v>10</v>
      </c>
      <c r="H2916">
        <f>Table1[[#This Row],[total_orders]]*Table1[[#This Row],[avg_order_value]]</f>
        <v>365.20000000000005</v>
      </c>
      <c r="I2916">
        <v>321</v>
      </c>
      <c r="J2916">
        <v>0</v>
      </c>
      <c r="K2916" t="s">
        <v>23</v>
      </c>
      <c r="L2916">
        <v>81.2</v>
      </c>
      <c r="M2916" t="str">
        <f t="shared" si="181"/>
        <v>High</v>
      </c>
      <c r="N2916" s="1">
        <v>44470</v>
      </c>
      <c r="O2916" s="1" t="str">
        <f>IF(YEAR(Table1[[#This Row],[customer_since]])&gt;=2023, "New",IF(YEAR(Table1[[#This Row],[customer_since]])&gt;=2021, "Medium", "Long term"))</f>
        <v>Medium</v>
      </c>
      <c r="P2916">
        <v>22</v>
      </c>
      <c r="Q2916" t="str">
        <f t="shared" si="182"/>
        <v>Low</v>
      </c>
      <c r="R2916">
        <v>0.41</v>
      </c>
      <c r="S2916" t="str">
        <f t="shared" si="183"/>
        <v>Medium</v>
      </c>
    </row>
    <row r="2917" spans="1:19" x14ac:dyDescent="0.35">
      <c r="A2917" t="s">
        <v>3375</v>
      </c>
      <c r="B2917">
        <v>68</v>
      </c>
      <c r="C2917" t="str">
        <f t="shared" si="180"/>
        <v>66-69</v>
      </c>
      <c r="D2917" t="s">
        <v>21</v>
      </c>
      <c r="E2917" t="s">
        <v>37</v>
      </c>
      <c r="F2917">
        <v>62.12</v>
      </c>
      <c r="G2917">
        <v>17</v>
      </c>
      <c r="H2917">
        <f>Table1[[#This Row],[total_orders]]*Table1[[#This Row],[avg_order_value]]</f>
        <v>1056.04</v>
      </c>
      <c r="I2917">
        <v>225</v>
      </c>
      <c r="J2917">
        <v>0</v>
      </c>
      <c r="K2917" t="s">
        <v>40</v>
      </c>
      <c r="L2917">
        <v>81.7</v>
      </c>
      <c r="M2917" t="str">
        <f t="shared" si="181"/>
        <v>High</v>
      </c>
      <c r="N2917" s="1">
        <v>44580</v>
      </c>
      <c r="O2917" s="1" t="str">
        <f>IF(YEAR(Table1[[#This Row],[customer_since]])&gt;=2023, "New",IF(YEAR(Table1[[#This Row],[customer_since]])&gt;=2021, "Medium", "Long term"))</f>
        <v>Medium</v>
      </c>
      <c r="P2917">
        <v>18</v>
      </c>
      <c r="Q2917" t="str">
        <f t="shared" si="182"/>
        <v>Low</v>
      </c>
      <c r="R2917">
        <v>0.54</v>
      </c>
      <c r="S2917" t="str">
        <f t="shared" si="183"/>
        <v>High</v>
      </c>
    </row>
    <row r="2918" spans="1:19" x14ac:dyDescent="0.35">
      <c r="A2918" t="s">
        <v>3536</v>
      </c>
      <c r="B2918">
        <v>20</v>
      </c>
      <c r="C2918" t="str">
        <f t="shared" si="180"/>
        <v>18-25</v>
      </c>
      <c r="D2918" t="s">
        <v>14</v>
      </c>
      <c r="E2918" t="s">
        <v>37</v>
      </c>
      <c r="F2918">
        <v>50.42</v>
      </c>
      <c r="G2918">
        <v>13</v>
      </c>
      <c r="H2918">
        <f>Table1[[#This Row],[total_orders]]*Table1[[#This Row],[avg_order_value]]</f>
        <v>655.46</v>
      </c>
      <c r="I2918">
        <v>359</v>
      </c>
      <c r="J2918">
        <v>0</v>
      </c>
      <c r="K2918" t="s">
        <v>19</v>
      </c>
      <c r="L2918">
        <v>83</v>
      </c>
      <c r="M2918" t="str">
        <f t="shared" si="181"/>
        <v>High</v>
      </c>
      <c r="N2918" s="1">
        <v>45013</v>
      </c>
      <c r="O2918" s="1" t="str">
        <f>IF(YEAR(Table1[[#This Row],[customer_since]])&gt;=2023, "New",IF(YEAR(Table1[[#This Row],[customer_since]])&gt;=2021, "Medium", "Long term"))</f>
        <v>New</v>
      </c>
      <c r="P2918">
        <v>25</v>
      </c>
      <c r="Q2918" t="str">
        <f t="shared" si="182"/>
        <v>Low</v>
      </c>
      <c r="R2918">
        <v>0.1</v>
      </c>
      <c r="S2918" t="str">
        <f t="shared" si="183"/>
        <v>Low</v>
      </c>
    </row>
    <row r="2919" spans="1:19" x14ac:dyDescent="0.35">
      <c r="A2919" t="s">
        <v>2069</v>
      </c>
      <c r="B2919">
        <v>42</v>
      </c>
      <c r="C2919" t="str">
        <f t="shared" si="180"/>
        <v>36-45</v>
      </c>
      <c r="D2919" t="s">
        <v>21</v>
      </c>
      <c r="E2919" t="s">
        <v>22</v>
      </c>
      <c r="F2919">
        <v>56</v>
      </c>
      <c r="G2919">
        <v>12</v>
      </c>
      <c r="H2919">
        <f>Table1[[#This Row],[total_orders]]*Table1[[#This Row],[avg_order_value]]</f>
        <v>672</v>
      </c>
      <c r="I2919">
        <v>89</v>
      </c>
      <c r="J2919">
        <v>0</v>
      </c>
      <c r="K2919" t="s">
        <v>23</v>
      </c>
      <c r="L2919">
        <v>3.4</v>
      </c>
      <c r="M2919" t="str">
        <f t="shared" si="181"/>
        <v>Low</v>
      </c>
      <c r="N2919" s="1">
        <v>45062</v>
      </c>
      <c r="O2919" s="1" t="str">
        <f>IF(YEAR(Table1[[#This Row],[customer_since]])&gt;=2023, "New",IF(YEAR(Table1[[#This Row],[customer_since]])&gt;=2021, "Medium", "Long term"))</f>
        <v>New</v>
      </c>
      <c r="P2919">
        <v>8</v>
      </c>
      <c r="Q2919" t="str">
        <f t="shared" si="182"/>
        <v>Low</v>
      </c>
      <c r="R2919">
        <v>0.43</v>
      </c>
      <c r="S2919" t="str">
        <f t="shared" si="183"/>
        <v>Medium</v>
      </c>
    </row>
    <row r="2920" spans="1:19" x14ac:dyDescent="0.35">
      <c r="A2920" t="s">
        <v>200</v>
      </c>
      <c r="B2920">
        <v>70</v>
      </c>
      <c r="C2920" t="str">
        <f t="shared" si="180"/>
        <v>66-69</v>
      </c>
      <c r="D2920" t="s">
        <v>25</v>
      </c>
      <c r="E2920" t="s">
        <v>52</v>
      </c>
      <c r="F2920">
        <v>130.44999999999999</v>
      </c>
      <c r="G2920">
        <v>9</v>
      </c>
      <c r="H2920">
        <f>Table1[[#This Row],[total_orders]]*Table1[[#This Row],[avg_order_value]]</f>
        <v>1174.05</v>
      </c>
      <c r="I2920">
        <v>148</v>
      </c>
      <c r="J2920">
        <v>0</v>
      </c>
      <c r="K2920" t="s">
        <v>16</v>
      </c>
      <c r="L2920">
        <v>73.599999999999994</v>
      </c>
      <c r="M2920" t="str">
        <f t="shared" si="181"/>
        <v>High</v>
      </c>
      <c r="N2920" s="1">
        <v>45295</v>
      </c>
      <c r="O2920" s="1" t="str">
        <f>IF(YEAR(Table1[[#This Row],[customer_since]])&gt;=2023, "New",IF(YEAR(Table1[[#This Row],[customer_since]])&gt;=2021, "Medium", "Long term"))</f>
        <v>New</v>
      </c>
      <c r="P2920">
        <v>83</v>
      </c>
      <c r="Q2920" t="str">
        <f t="shared" si="182"/>
        <v>High</v>
      </c>
      <c r="R2920">
        <v>0.18</v>
      </c>
      <c r="S2920" t="str">
        <f t="shared" si="183"/>
        <v>Low</v>
      </c>
    </row>
    <row r="2921" spans="1:19" x14ac:dyDescent="0.35">
      <c r="A2921" t="s">
        <v>200</v>
      </c>
      <c r="B2921">
        <v>71</v>
      </c>
      <c r="C2921" t="str">
        <f t="shared" si="180"/>
        <v>66-69</v>
      </c>
      <c r="D2921" t="s">
        <v>14</v>
      </c>
      <c r="E2921" t="s">
        <v>18</v>
      </c>
      <c r="F2921">
        <v>327.06</v>
      </c>
      <c r="G2921">
        <v>10</v>
      </c>
      <c r="H2921">
        <f>Table1[[#This Row],[total_orders]]*Table1[[#This Row],[avg_order_value]]</f>
        <v>3270.6</v>
      </c>
      <c r="I2921">
        <v>339</v>
      </c>
      <c r="J2921">
        <v>0</v>
      </c>
      <c r="K2921" t="s">
        <v>23</v>
      </c>
      <c r="L2921">
        <v>13.7</v>
      </c>
      <c r="M2921" t="str">
        <f t="shared" si="181"/>
        <v>Low</v>
      </c>
      <c r="N2921" s="1">
        <v>44825</v>
      </c>
      <c r="O2921" s="1" t="str">
        <f>IF(YEAR(Table1[[#This Row],[customer_since]])&gt;=2023, "New",IF(YEAR(Table1[[#This Row],[customer_since]])&gt;=2021, "Medium", "Long term"))</f>
        <v>Medium</v>
      </c>
      <c r="P2921">
        <v>69</v>
      </c>
      <c r="Q2921" t="str">
        <f t="shared" si="182"/>
        <v>High</v>
      </c>
      <c r="R2921">
        <v>0.59</v>
      </c>
      <c r="S2921" t="str">
        <f t="shared" si="183"/>
        <v>High</v>
      </c>
    </row>
    <row r="2922" spans="1:19" x14ac:dyDescent="0.35">
      <c r="A2922" t="s">
        <v>1901</v>
      </c>
      <c r="B2922">
        <v>69</v>
      </c>
      <c r="C2922" t="str">
        <f t="shared" si="180"/>
        <v>66-69</v>
      </c>
      <c r="D2922" t="s">
        <v>14</v>
      </c>
      <c r="E2922" t="s">
        <v>52</v>
      </c>
      <c r="F2922">
        <v>94.58</v>
      </c>
      <c r="G2922">
        <v>7</v>
      </c>
      <c r="H2922">
        <f>Table1[[#This Row],[total_orders]]*Table1[[#This Row],[avg_order_value]]</f>
        <v>662.06</v>
      </c>
      <c r="I2922">
        <v>116</v>
      </c>
      <c r="J2922">
        <v>0</v>
      </c>
      <c r="K2922" t="s">
        <v>29</v>
      </c>
      <c r="L2922">
        <v>0.5</v>
      </c>
      <c r="M2922" t="str">
        <f t="shared" si="181"/>
        <v>Low</v>
      </c>
      <c r="N2922" s="1">
        <v>44682</v>
      </c>
      <c r="O2922" s="1" t="str">
        <f>IF(YEAR(Table1[[#This Row],[customer_since]])&gt;=2023, "New",IF(YEAR(Table1[[#This Row],[customer_since]])&gt;=2021, "Medium", "Long term"))</f>
        <v>Medium</v>
      </c>
      <c r="P2922">
        <v>72</v>
      </c>
      <c r="Q2922" t="str">
        <f t="shared" si="182"/>
        <v>High</v>
      </c>
      <c r="R2922">
        <v>0.54</v>
      </c>
      <c r="S2922" t="str">
        <f t="shared" si="183"/>
        <v>High</v>
      </c>
    </row>
    <row r="2923" spans="1:19" x14ac:dyDescent="0.35">
      <c r="A2923" t="s">
        <v>1561</v>
      </c>
      <c r="B2923">
        <v>79</v>
      </c>
      <c r="C2923" t="str">
        <f t="shared" si="180"/>
        <v>66-69</v>
      </c>
      <c r="D2923" t="s">
        <v>21</v>
      </c>
      <c r="E2923" t="s">
        <v>18</v>
      </c>
      <c r="F2923">
        <v>42.42</v>
      </c>
      <c r="G2923">
        <v>9</v>
      </c>
      <c r="H2923">
        <f>Table1[[#This Row],[total_orders]]*Table1[[#This Row],[avg_order_value]]</f>
        <v>381.78000000000003</v>
      </c>
      <c r="I2923">
        <v>296</v>
      </c>
      <c r="J2923">
        <v>0</v>
      </c>
      <c r="K2923" t="s">
        <v>29</v>
      </c>
      <c r="L2923">
        <v>79.400000000000006</v>
      </c>
      <c r="M2923" t="str">
        <f t="shared" si="181"/>
        <v>High</v>
      </c>
      <c r="N2923" s="1">
        <v>45478</v>
      </c>
      <c r="O2923" s="1" t="str">
        <f>IF(YEAR(Table1[[#This Row],[customer_since]])&gt;=2023, "New",IF(YEAR(Table1[[#This Row],[customer_since]])&gt;=2021, "Medium", "Long term"))</f>
        <v>New</v>
      </c>
      <c r="P2923">
        <v>77</v>
      </c>
      <c r="Q2923" t="str">
        <f t="shared" si="182"/>
        <v>High</v>
      </c>
      <c r="R2923">
        <v>0.31</v>
      </c>
      <c r="S2923" t="str">
        <f t="shared" si="183"/>
        <v>Medium</v>
      </c>
    </row>
    <row r="2924" spans="1:19" x14ac:dyDescent="0.35">
      <c r="A2924" t="s">
        <v>3790</v>
      </c>
      <c r="B2924">
        <v>70</v>
      </c>
      <c r="C2924" t="str">
        <f t="shared" si="180"/>
        <v>66-69</v>
      </c>
      <c r="D2924" t="s">
        <v>14</v>
      </c>
      <c r="E2924" t="s">
        <v>50</v>
      </c>
      <c r="F2924">
        <v>136.54</v>
      </c>
      <c r="G2924">
        <v>10</v>
      </c>
      <c r="H2924">
        <f>Table1[[#This Row],[total_orders]]*Table1[[#This Row],[avg_order_value]]</f>
        <v>1365.3999999999999</v>
      </c>
      <c r="I2924">
        <v>209</v>
      </c>
      <c r="J2924">
        <v>0</v>
      </c>
      <c r="K2924" t="s">
        <v>16</v>
      </c>
      <c r="L2924">
        <v>2.2999999999999998</v>
      </c>
      <c r="M2924" t="str">
        <f t="shared" si="181"/>
        <v>Low</v>
      </c>
      <c r="N2924" s="1">
        <v>44623</v>
      </c>
      <c r="O2924" s="1" t="str">
        <f>IF(YEAR(Table1[[#This Row],[customer_since]])&gt;=2023, "New",IF(YEAR(Table1[[#This Row],[customer_since]])&gt;=2021, "Medium", "Long term"))</f>
        <v>Medium</v>
      </c>
      <c r="P2924">
        <v>29</v>
      </c>
      <c r="Q2924" t="str">
        <f t="shared" si="182"/>
        <v>Low</v>
      </c>
      <c r="R2924">
        <v>0.52</v>
      </c>
      <c r="S2924" t="str">
        <f t="shared" si="183"/>
        <v>High</v>
      </c>
    </row>
    <row r="2925" spans="1:19" x14ac:dyDescent="0.35">
      <c r="A2925" t="s">
        <v>2990</v>
      </c>
      <c r="B2925">
        <v>67</v>
      </c>
      <c r="C2925" t="str">
        <f t="shared" si="180"/>
        <v>66-69</v>
      </c>
      <c r="D2925" t="s">
        <v>21</v>
      </c>
      <c r="E2925" t="s">
        <v>28</v>
      </c>
      <c r="F2925">
        <v>94.85</v>
      </c>
      <c r="G2925">
        <v>10</v>
      </c>
      <c r="H2925">
        <f>Table1[[#This Row],[total_orders]]*Table1[[#This Row],[avg_order_value]]</f>
        <v>948.5</v>
      </c>
      <c r="I2925">
        <v>331</v>
      </c>
      <c r="J2925">
        <v>0</v>
      </c>
      <c r="K2925" t="s">
        <v>29</v>
      </c>
      <c r="L2925">
        <v>62.2</v>
      </c>
      <c r="M2925" t="str">
        <f t="shared" si="181"/>
        <v>High</v>
      </c>
      <c r="N2925" s="1">
        <v>45158</v>
      </c>
      <c r="O2925" s="1" t="str">
        <f>IF(YEAR(Table1[[#This Row],[customer_since]])&gt;=2023, "New",IF(YEAR(Table1[[#This Row],[customer_since]])&gt;=2021, "Medium", "Long term"))</f>
        <v>New</v>
      </c>
      <c r="P2925">
        <v>32</v>
      </c>
      <c r="Q2925" t="str">
        <f t="shared" si="182"/>
        <v>Low</v>
      </c>
      <c r="R2925">
        <v>0.18</v>
      </c>
      <c r="S2925" t="str">
        <f t="shared" si="183"/>
        <v>Low</v>
      </c>
    </row>
    <row r="2926" spans="1:19" x14ac:dyDescent="0.35">
      <c r="A2926" t="s">
        <v>821</v>
      </c>
      <c r="B2926">
        <v>70</v>
      </c>
      <c r="C2926" t="str">
        <f t="shared" si="180"/>
        <v>66-69</v>
      </c>
      <c r="D2926" t="s">
        <v>21</v>
      </c>
      <c r="E2926" t="s">
        <v>15</v>
      </c>
      <c r="F2926">
        <v>73.62</v>
      </c>
      <c r="G2926">
        <v>9</v>
      </c>
      <c r="H2926">
        <f>Table1[[#This Row],[total_orders]]*Table1[[#This Row],[avg_order_value]]</f>
        <v>662.58</v>
      </c>
      <c r="I2926">
        <v>356</v>
      </c>
      <c r="J2926">
        <v>0</v>
      </c>
      <c r="K2926" t="s">
        <v>19</v>
      </c>
      <c r="L2926">
        <v>36.4</v>
      </c>
      <c r="M2926" t="str">
        <f t="shared" si="181"/>
        <v>Medium</v>
      </c>
      <c r="N2926" s="1">
        <v>45533</v>
      </c>
      <c r="O2926" s="1" t="str">
        <f>IF(YEAR(Table1[[#This Row],[customer_since]])&gt;=2023, "New",IF(YEAR(Table1[[#This Row],[customer_since]])&gt;=2021, "Medium", "Long term"))</f>
        <v>New</v>
      </c>
      <c r="P2926">
        <v>61</v>
      </c>
      <c r="Q2926" t="str">
        <f t="shared" si="182"/>
        <v>Medium</v>
      </c>
      <c r="R2926">
        <v>0.12</v>
      </c>
      <c r="S2926" t="str">
        <f t="shared" si="183"/>
        <v>Low</v>
      </c>
    </row>
    <row r="2927" spans="1:19" x14ac:dyDescent="0.35">
      <c r="A2927" t="s">
        <v>115</v>
      </c>
      <c r="B2927">
        <v>71</v>
      </c>
      <c r="C2927" t="str">
        <f t="shared" si="180"/>
        <v>66-69</v>
      </c>
      <c r="D2927" t="s">
        <v>14</v>
      </c>
      <c r="E2927" t="s">
        <v>18</v>
      </c>
      <c r="F2927">
        <v>49.42</v>
      </c>
      <c r="G2927">
        <v>8</v>
      </c>
      <c r="H2927">
        <f>Table1[[#This Row],[total_orders]]*Table1[[#This Row],[avg_order_value]]</f>
        <v>395.36</v>
      </c>
      <c r="I2927">
        <v>127</v>
      </c>
      <c r="J2927">
        <v>0</v>
      </c>
      <c r="K2927" t="s">
        <v>16</v>
      </c>
      <c r="L2927">
        <v>31.5</v>
      </c>
      <c r="M2927" t="str">
        <f t="shared" si="181"/>
        <v>Medium</v>
      </c>
      <c r="N2927" s="1">
        <v>45726</v>
      </c>
      <c r="O2927" s="1" t="str">
        <f>IF(YEAR(Table1[[#This Row],[customer_since]])&gt;=2023, "New",IF(YEAR(Table1[[#This Row],[customer_since]])&gt;=2021, "Medium", "Long term"))</f>
        <v>New</v>
      </c>
      <c r="P2927">
        <v>41</v>
      </c>
      <c r="Q2927" t="str">
        <f t="shared" si="182"/>
        <v>Medium</v>
      </c>
      <c r="R2927">
        <v>0.64</v>
      </c>
      <c r="S2927" t="str">
        <f t="shared" si="183"/>
        <v>High</v>
      </c>
    </row>
    <row r="2928" spans="1:19" x14ac:dyDescent="0.35">
      <c r="A2928" t="s">
        <v>115</v>
      </c>
      <c r="B2928">
        <v>52</v>
      </c>
      <c r="C2928" t="str">
        <f t="shared" si="180"/>
        <v>46-55</v>
      </c>
      <c r="D2928" t="s">
        <v>21</v>
      </c>
      <c r="E2928" t="s">
        <v>15</v>
      </c>
      <c r="F2928">
        <v>170.39</v>
      </c>
      <c r="G2928">
        <v>15</v>
      </c>
      <c r="H2928">
        <f>Table1[[#This Row],[total_orders]]*Table1[[#This Row],[avg_order_value]]</f>
        <v>2555.85</v>
      </c>
      <c r="I2928">
        <v>285</v>
      </c>
      <c r="J2928">
        <v>0</v>
      </c>
      <c r="K2928" t="s">
        <v>40</v>
      </c>
      <c r="L2928">
        <v>15.5</v>
      </c>
      <c r="M2928" t="str">
        <f t="shared" si="181"/>
        <v>Low</v>
      </c>
      <c r="N2928" s="1">
        <v>44192</v>
      </c>
      <c r="O2928" s="1" t="str">
        <f>IF(YEAR(Table1[[#This Row],[customer_since]])&gt;=2023, "New",IF(YEAR(Table1[[#This Row],[customer_since]])&gt;=2021, "Medium", "Long term"))</f>
        <v>Long term</v>
      </c>
      <c r="P2928">
        <v>1</v>
      </c>
      <c r="Q2928" t="str">
        <f t="shared" si="182"/>
        <v>Low</v>
      </c>
      <c r="R2928">
        <v>0.4</v>
      </c>
      <c r="S2928" t="str">
        <f t="shared" si="183"/>
        <v>Medium</v>
      </c>
    </row>
    <row r="2929" spans="1:19" x14ac:dyDescent="0.35">
      <c r="A2929" t="s">
        <v>2703</v>
      </c>
      <c r="B2929">
        <v>40</v>
      </c>
      <c r="C2929" t="str">
        <f t="shared" si="180"/>
        <v>36-45</v>
      </c>
      <c r="D2929" t="s">
        <v>14</v>
      </c>
      <c r="E2929" t="s">
        <v>26</v>
      </c>
      <c r="F2929">
        <v>133.53</v>
      </c>
      <c r="G2929">
        <v>11</v>
      </c>
      <c r="H2929">
        <f>Table1[[#This Row],[total_orders]]*Table1[[#This Row],[avg_order_value]]</f>
        <v>1468.83</v>
      </c>
      <c r="I2929">
        <v>353</v>
      </c>
      <c r="J2929">
        <v>0</v>
      </c>
      <c r="K2929" t="s">
        <v>16</v>
      </c>
      <c r="L2929">
        <v>77.900000000000006</v>
      </c>
      <c r="M2929" t="str">
        <f t="shared" si="181"/>
        <v>High</v>
      </c>
      <c r="N2929" s="1">
        <v>45748</v>
      </c>
      <c r="O2929" s="1" t="str">
        <f>IF(YEAR(Table1[[#This Row],[customer_since]])&gt;=2023, "New",IF(YEAR(Table1[[#This Row],[customer_since]])&gt;=2021, "Medium", "Long term"))</f>
        <v>New</v>
      </c>
      <c r="P2929">
        <v>72</v>
      </c>
      <c r="Q2929" t="str">
        <f t="shared" si="182"/>
        <v>High</v>
      </c>
      <c r="R2929">
        <v>0.44</v>
      </c>
      <c r="S2929" t="str">
        <f t="shared" si="183"/>
        <v>Medium</v>
      </c>
    </row>
    <row r="2930" spans="1:19" x14ac:dyDescent="0.35">
      <c r="A2930" t="s">
        <v>3752</v>
      </c>
      <c r="B2930">
        <v>40</v>
      </c>
      <c r="C2930" t="str">
        <f t="shared" si="180"/>
        <v>36-45</v>
      </c>
      <c r="D2930" t="s">
        <v>25</v>
      </c>
      <c r="E2930" t="s">
        <v>35</v>
      </c>
      <c r="F2930">
        <v>189.97</v>
      </c>
      <c r="G2930">
        <v>8</v>
      </c>
      <c r="H2930">
        <f>Table1[[#This Row],[total_orders]]*Table1[[#This Row],[avg_order_value]]</f>
        <v>1519.76</v>
      </c>
      <c r="I2930">
        <v>120</v>
      </c>
      <c r="J2930">
        <v>0</v>
      </c>
      <c r="K2930" t="s">
        <v>40</v>
      </c>
      <c r="L2930">
        <v>73</v>
      </c>
      <c r="M2930" t="str">
        <f t="shared" si="181"/>
        <v>High</v>
      </c>
      <c r="N2930" s="1">
        <v>45172</v>
      </c>
      <c r="O2930" s="1" t="str">
        <f>IF(YEAR(Table1[[#This Row],[customer_since]])&gt;=2023, "New",IF(YEAR(Table1[[#This Row],[customer_since]])&gt;=2021, "Medium", "Long term"))</f>
        <v>New</v>
      </c>
      <c r="P2930">
        <v>16</v>
      </c>
      <c r="Q2930" t="str">
        <f t="shared" si="182"/>
        <v>Low</v>
      </c>
      <c r="R2930">
        <v>0.28999999999999998</v>
      </c>
      <c r="S2930" t="str">
        <f t="shared" si="183"/>
        <v>Medium</v>
      </c>
    </row>
    <row r="2931" spans="1:19" x14ac:dyDescent="0.35">
      <c r="A2931" t="s">
        <v>3661</v>
      </c>
      <c r="B2931">
        <v>78</v>
      </c>
      <c r="C2931" t="str">
        <f t="shared" si="180"/>
        <v>66-69</v>
      </c>
      <c r="D2931" t="s">
        <v>25</v>
      </c>
      <c r="E2931" t="s">
        <v>35</v>
      </c>
      <c r="F2931">
        <v>108.98</v>
      </c>
      <c r="G2931">
        <v>9</v>
      </c>
      <c r="H2931">
        <f>Table1[[#This Row],[total_orders]]*Table1[[#This Row],[avg_order_value]]</f>
        <v>980.82</v>
      </c>
      <c r="I2931">
        <v>318</v>
      </c>
      <c r="J2931">
        <v>0</v>
      </c>
      <c r="K2931" t="s">
        <v>23</v>
      </c>
      <c r="L2931">
        <v>16</v>
      </c>
      <c r="M2931" t="str">
        <f t="shared" si="181"/>
        <v>Low</v>
      </c>
      <c r="N2931" s="1">
        <v>45080</v>
      </c>
      <c r="O2931" s="1" t="str">
        <f>IF(YEAR(Table1[[#This Row],[customer_since]])&gt;=2023, "New",IF(YEAR(Table1[[#This Row],[customer_since]])&gt;=2021, "Medium", "Long term"))</f>
        <v>New</v>
      </c>
      <c r="P2931">
        <v>78</v>
      </c>
      <c r="Q2931" t="str">
        <f t="shared" si="182"/>
        <v>High</v>
      </c>
      <c r="R2931">
        <v>0.39</v>
      </c>
      <c r="S2931" t="str">
        <f t="shared" si="183"/>
        <v>Medium</v>
      </c>
    </row>
    <row r="2932" spans="1:19" x14ac:dyDescent="0.35">
      <c r="A2932" t="s">
        <v>107</v>
      </c>
      <c r="B2932">
        <v>53</v>
      </c>
      <c r="C2932" t="str">
        <f t="shared" si="180"/>
        <v>46-55</v>
      </c>
      <c r="D2932" t="s">
        <v>25</v>
      </c>
      <c r="E2932" t="s">
        <v>22</v>
      </c>
      <c r="F2932">
        <v>194.44</v>
      </c>
      <c r="G2932">
        <v>14</v>
      </c>
      <c r="H2932">
        <f>Table1[[#This Row],[total_orders]]*Table1[[#This Row],[avg_order_value]]</f>
        <v>2722.16</v>
      </c>
      <c r="I2932">
        <v>291</v>
      </c>
      <c r="J2932">
        <v>0</v>
      </c>
      <c r="K2932" t="s">
        <v>40</v>
      </c>
      <c r="L2932">
        <v>82.3</v>
      </c>
      <c r="M2932" t="str">
        <f t="shared" si="181"/>
        <v>High</v>
      </c>
      <c r="N2932" s="1">
        <v>45144</v>
      </c>
      <c r="O2932" s="1" t="str">
        <f>IF(YEAR(Table1[[#This Row],[customer_since]])&gt;=2023, "New",IF(YEAR(Table1[[#This Row],[customer_since]])&gt;=2021, "Medium", "Long term"))</f>
        <v>New</v>
      </c>
      <c r="P2932">
        <v>43</v>
      </c>
      <c r="Q2932" t="str">
        <f t="shared" si="182"/>
        <v>Medium</v>
      </c>
      <c r="R2932">
        <v>0.3</v>
      </c>
      <c r="S2932" t="str">
        <f t="shared" si="183"/>
        <v>Medium</v>
      </c>
    </row>
    <row r="2933" spans="1:19" x14ac:dyDescent="0.35">
      <c r="A2933" t="s">
        <v>107</v>
      </c>
      <c r="B2933">
        <v>37</v>
      </c>
      <c r="C2933" t="str">
        <f t="shared" si="180"/>
        <v>36-45</v>
      </c>
      <c r="D2933" t="s">
        <v>21</v>
      </c>
      <c r="E2933" t="s">
        <v>35</v>
      </c>
      <c r="G2933">
        <v>9</v>
      </c>
      <c r="H2933">
        <f>Table1[[#This Row],[total_orders]]*Table1[[#This Row],[avg_order_value]]</f>
        <v>0</v>
      </c>
      <c r="I2933">
        <v>244</v>
      </c>
      <c r="J2933">
        <v>0</v>
      </c>
      <c r="K2933" t="s">
        <v>16</v>
      </c>
      <c r="L2933">
        <v>5.0999999999999996</v>
      </c>
      <c r="M2933" t="str">
        <f t="shared" si="181"/>
        <v>Low</v>
      </c>
      <c r="N2933" s="1">
        <v>44395</v>
      </c>
      <c r="O2933" s="1" t="str">
        <f>IF(YEAR(Table1[[#This Row],[customer_since]])&gt;=2023, "New",IF(YEAR(Table1[[#This Row],[customer_since]])&gt;=2021, "Medium", "Long term"))</f>
        <v>Medium</v>
      </c>
      <c r="P2933">
        <v>11</v>
      </c>
      <c r="Q2933" t="str">
        <f t="shared" si="182"/>
        <v>Low</v>
      </c>
      <c r="R2933">
        <v>0.49</v>
      </c>
      <c r="S2933" t="str">
        <f t="shared" si="183"/>
        <v>Medium</v>
      </c>
    </row>
    <row r="2934" spans="1:19" x14ac:dyDescent="0.35">
      <c r="A2934" t="s">
        <v>1667</v>
      </c>
      <c r="B2934">
        <v>74</v>
      </c>
      <c r="C2934" t="str">
        <f t="shared" si="180"/>
        <v>66-69</v>
      </c>
      <c r="D2934" t="s">
        <v>21</v>
      </c>
      <c r="E2934" t="s">
        <v>22</v>
      </c>
      <c r="F2934">
        <v>120.62</v>
      </c>
      <c r="G2934">
        <v>10</v>
      </c>
      <c r="H2934">
        <f>Table1[[#This Row],[total_orders]]*Table1[[#This Row],[avg_order_value]]</f>
        <v>1206.2</v>
      </c>
      <c r="I2934">
        <v>130</v>
      </c>
      <c r="J2934">
        <v>0</v>
      </c>
      <c r="K2934" t="s">
        <v>40</v>
      </c>
      <c r="L2934">
        <v>51.1</v>
      </c>
      <c r="M2934" t="str">
        <f t="shared" si="181"/>
        <v>High</v>
      </c>
      <c r="N2934" s="1">
        <v>45344</v>
      </c>
      <c r="O2934" s="1" t="str">
        <f>IF(YEAR(Table1[[#This Row],[customer_since]])&gt;=2023, "New",IF(YEAR(Table1[[#This Row],[customer_since]])&gt;=2021, "Medium", "Long term"))</f>
        <v>New</v>
      </c>
      <c r="P2934">
        <v>22</v>
      </c>
      <c r="Q2934" t="str">
        <f t="shared" si="182"/>
        <v>Low</v>
      </c>
      <c r="R2934">
        <v>0.18</v>
      </c>
      <c r="S2934" t="str">
        <f t="shared" si="183"/>
        <v>Low</v>
      </c>
    </row>
    <row r="2935" spans="1:19" x14ac:dyDescent="0.35">
      <c r="A2935" t="s">
        <v>2854</v>
      </c>
      <c r="B2935">
        <v>48</v>
      </c>
      <c r="C2935" t="str">
        <f t="shared" si="180"/>
        <v>46-55</v>
      </c>
      <c r="D2935" t="s">
        <v>14</v>
      </c>
      <c r="E2935" t="s">
        <v>35</v>
      </c>
      <c r="F2935">
        <v>55.49</v>
      </c>
      <c r="G2935">
        <v>9</v>
      </c>
      <c r="H2935">
        <f>Table1[[#This Row],[total_orders]]*Table1[[#This Row],[avg_order_value]]</f>
        <v>499.41</v>
      </c>
      <c r="I2935">
        <v>116</v>
      </c>
      <c r="J2935">
        <v>0</v>
      </c>
      <c r="K2935" t="s">
        <v>40</v>
      </c>
      <c r="L2935">
        <v>91.2</v>
      </c>
      <c r="M2935" t="str">
        <f t="shared" si="181"/>
        <v>High</v>
      </c>
      <c r="N2935" s="1">
        <v>45143</v>
      </c>
      <c r="O2935" s="1" t="str">
        <f>IF(YEAR(Table1[[#This Row],[customer_since]])&gt;=2023, "New",IF(YEAR(Table1[[#This Row],[customer_since]])&gt;=2021, "Medium", "Long term"))</f>
        <v>New</v>
      </c>
      <c r="P2935">
        <v>55</v>
      </c>
      <c r="Q2935" t="str">
        <f t="shared" si="182"/>
        <v>Medium</v>
      </c>
      <c r="R2935">
        <v>0.26</v>
      </c>
      <c r="S2935" t="str">
        <f t="shared" si="183"/>
        <v>Medium</v>
      </c>
    </row>
    <row r="2936" spans="1:19" x14ac:dyDescent="0.35">
      <c r="A2936" t="s">
        <v>2824</v>
      </c>
      <c r="B2936">
        <v>74</v>
      </c>
      <c r="C2936" t="str">
        <f t="shared" si="180"/>
        <v>66-69</v>
      </c>
      <c r="D2936" t="s">
        <v>14</v>
      </c>
      <c r="E2936" t="s">
        <v>35</v>
      </c>
      <c r="F2936">
        <v>204.15</v>
      </c>
      <c r="G2936">
        <v>9</v>
      </c>
      <c r="H2936">
        <f>Table1[[#This Row],[total_orders]]*Table1[[#This Row],[avg_order_value]]</f>
        <v>1837.3500000000001</v>
      </c>
      <c r="I2936">
        <v>195</v>
      </c>
      <c r="J2936">
        <v>0</v>
      </c>
      <c r="K2936" t="s">
        <v>19</v>
      </c>
      <c r="L2936">
        <v>0</v>
      </c>
      <c r="M2936" t="str">
        <f t="shared" si="181"/>
        <v>Low</v>
      </c>
      <c r="N2936" s="1">
        <v>45113</v>
      </c>
      <c r="O2936" s="1" t="str">
        <f>IF(YEAR(Table1[[#This Row],[customer_since]])&gt;=2023, "New",IF(YEAR(Table1[[#This Row],[customer_since]])&gt;=2021, "Medium", "Long term"))</f>
        <v>New</v>
      </c>
      <c r="P2936">
        <v>71</v>
      </c>
      <c r="Q2936" t="str">
        <f t="shared" si="182"/>
        <v>High</v>
      </c>
      <c r="R2936">
        <v>0.62</v>
      </c>
      <c r="S2936" t="str">
        <f t="shared" si="183"/>
        <v>High</v>
      </c>
    </row>
    <row r="2937" spans="1:19" x14ac:dyDescent="0.35">
      <c r="A2937" t="s">
        <v>808</v>
      </c>
      <c r="B2937">
        <v>51</v>
      </c>
      <c r="C2937" t="str">
        <f t="shared" si="180"/>
        <v>46-55</v>
      </c>
      <c r="D2937" t="s">
        <v>21</v>
      </c>
      <c r="E2937" t="s">
        <v>26</v>
      </c>
      <c r="F2937">
        <v>104.54</v>
      </c>
      <c r="G2937">
        <v>10</v>
      </c>
      <c r="H2937">
        <f>Table1[[#This Row],[total_orders]]*Table1[[#This Row],[avg_order_value]]</f>
        <v>1045.4000000000001</v>
      </c>
      <c r="I2937">
        <v>343</v>
      </c>
      <c r="J2937">
        <v>0</v>
      </c>
      <c r="K2937" t="s">
        <v>16</v>
      </c>
      <c r="L2937">
        <v>30.3</v>
      </c>
      <c r="M2937" t="str">
        <f t="shared" si="181"/>
        <v>Medium</v>
      </c>
      <c r="N2937" s="1">
        <v>45102</v>
      </c>
      <c r="O2937" s="1" t="str">
        <f>IF(YEAR(Table1[[#This Row],[customer_since]])&gt;=2023, "New",IF(YEAR(Table1[[#This Row],[customer_since]])&gt;=2021, "Medium", "Long term"))</f>
        <v>New</v>
      </c>
      <c r="P2937">
        <v>6</v>
      </c>
      <c r="Q2937" t="str">
        <f t="shared" si="182"/>
        <v>Low</v>
      </c>
      <c r="R2937">
        <v>0.38</v>
      </c>
      <c r="S2937" t="str">
        <f t="shared" si="183"/>
        <v>Medium</v>
      </c>
    </row>
    <row r="2938" spans="1:19" x14ac:dyDescent="0.35">
      <c r="A2938" t="s">
        <v>808</v>
      </c>
      <c r="B2938">
        <v>31</v>
      </c>
      <c r="C2938" t="str">
        <f t="shared" si="180"/>
        <v>26-35</v>
      </c>
      <c r="D2938" t="s">
        <v>14</v>
      </c>
      <c r="E2938" t="s">
        <v>18</v>
      </c>
      <c r="F2938">
        <v>109.43</v>
      </c>
      <c r="G2938">
        <v>11</v>
      </c>
      <c r="H2938">
        <f>Table1[[#This Row],[total_orders]]*Table1[[#This Row],[avg_order_value]]</f>
        <v>1203.73</v>
      </c>
      <c r="I2938">
        <v>297</v>
      </c>
      <c r="J2938">
        <v>0</v>
      </c>
      <c r="K2938" t="s">
        <v>29</v>
      </c>
      <c r="L2938">
        <v>17.2</v>
      </c>
      <c r="M2938" t="str">
        <f t="shared" si="181"/>
        <v>Low</v>
      </c>
      <c r="N2938" s="1">
        <v>45587</v>
      </c>
      <c r="O2938" s="1" t="str">
        <f>IF(YEAR(Table1[[#This Row],[customer_since]])&gt;=2023, "New",IF(YEAR(Table1[[#This Row],[customer_since]])&gt;=2021, "Medium", "Long term"))</f>
        <v>New</v>
      </c>
      <c r="P2938">
        <v>35</v>
      </c>
      <c r="Q2938" t="str">
        <f t="shared" si="182"/>
        <v>Medium</v>
      </c>
      <c r="R2938">
        <v>0.05</v>
      </c>
      <c r="S2938" t="str">
        <f t="shared" si="183"/>
        <v>Low</v>
      </c>
    </row>
    <row r="2939" spans="1:19" x14ac:dyDescent="0.35">
      <c r="A2939" t="s">
        <v>1592</v>
      </c>
      <c r="B2939">
        <v>36</v>
      </c>
      <c r="C2939" t="str">
        <f t="shared" si="180"/>
        <v>36-45</v>
      </c>
      <c r="D2939" t="s">
        <v>21</v>
      </c>
      <c r="E2939" t="s">
        <v>22</v>
      </c>
      <c r="F2939">
        <v>129.76</v>
      </c>
      <c r="G2939">
        <v>6</v>
      </c>
      <c r="H2939">
        <f>Table1[[#This Row],[total_orders]]*Table1[[#This Row],[avg_order_value]]</f>
        <v>778.56</v>
      </c>
      <c r="I2939">
        <v>69</v>
      </c>
      <c r="J2939">
        <v>0</v>
      </c>
      <c r="K2939" t="s">
        <v>29</v>
      </c>
      <c r="L2939">
        <v>82.9</v>
      </c>
      <c r="M2939" t="str">
        <f t="shared" si="181"/>
        <v>High</v>
      </c>
      <c r="N2939" s="1">
        <v>44368</v>
      </c>
      <c r="O2939" s="1" t="str">
        <f>IF(YEAR(Table1[[#This Row],[customer_since]])&gt;=2023, "New",IF(YEAR(Table1[[#This Row],[customer_since]])&gt;=2021, "Medium", "Long term"))</f>
        <v>Medium</v>
      </c>
      <c r="P2939">
        <v>15</v>
      </c>
      <c r="Q2939" t="str">
        <f t="shared" si="182"/>
        <v>Low</v>
      </c>
      <c r="R2939">
        <v>0.69</v>
      </c>
      <c r="S2939" t="str">
        <f t="shared" si="183"/>
        <v>High</v>
      </c>
    </row>
    <row r="2940" spans="1:19" x14ac:dyDescent="0.35">
      <c r="A2940" t="s">
        <v>1592</v>
      </c>
      <c r="B2940">
        <v>33</v>
      </c>
      <c r="C2940" t="str">
        <f t="shared" si="180"/>
        <v>26-35</v>
      </c>
      <c r="D2940" t="s">
        <v>21</v>
      </c>
      <c r="E2940" t="s">
        <v>37</v>
      </c>
      <c r="F2940">
        <v>250.17</v>
      </c>
      <c r="G2940">
        <v>11</v>
      </c>
      <c r="H2940">
        <f>Table1[[#This Row],[total_orders]]*Table1[[#This Row],[avg_order_value]]</f>
        <v>2751.87</v>
      </c>
      <c r="I2940">
        <v>18</v>
      </c>
      <c r="J2940">
        <v>0</v>
      </c>
      <c r="K2940" t="s">
        <v>23</v>
      </c>
      <c r="L2940">
        <v>0</v>
      </c>
      <c r="M2940" t="str">
        <f t="shared" si="181"/>
        <v>Low</v>
      </c>
      <c r="N2940" s="1">
        <v>45769</v>
      </c>
      <c r="O2940" s="1" t="str">
        <f>IF(YEAR(Table1[[#This Row],[customer_since]])&gt;=2023, "New",IF(YEAR(Table1[[#This Row],[customer_since]])&gt;=2021, "Medium", "Long term"))</f>
        <v>New</v>
      </c>
      <c r="P2940">
        <v>52</v>
      </c>
      <c r="Q2940" t="str">
        <f t="shared" si="182"/>
        <v>Medium</v>
      </c>
      <c r="R2940">
        <v>0.37</v>
      </c>
      <c r="S2940" t="str">
        <f t="shared" si="183"/>
        <v>Medium</v>
      </c>
    </row>
    <row r="2941" spans="1:19" x14ac:dyDescent="0.35">
      <c r="A2941" t="s">
        <v>523</v>
      </c>
      <c r="B2941">
        <v>49</v>
      </c>
      <c r="C2941" t="str">
        <f t="shared" si="180"/>
        <v>46-55</v>
      </c>
      <c r="D2941" t="s">
        <v>14</v>
      </c>
      <c r="E2941" t="s">
        <v>28</v>
      </c>
      <c r="F2941">
        <v>52.23</v>
      </c>
      <c r="G2941">
        <v>11</v>
      </c>
      <c r="H2941">
        <f>Table1[[#This Row],[total_orders]]*Table1[[#This Row],[avg_order_value]]</f>
        <v>574.53</v>
      </c>
      <c r="I2941">
        <v>64</v>
      </c>
      <c r="J2941">
        <v>1</v>
      </c>
      <c r="K2941" t="s">
        <v>40</v>
      </c>
      <c r="L2941">
        <v>87.9</v>
      </c>
      <c r="M2941" t="str">
        <f t="shared" si="181"/>
        <v>High</v>
      </c>
      <c r="N2941" s="1">
        <v>45690</v>
      </c>
      <c r="O2941" s="1" t="str">
        <f>IF(YEAR(Table1[[#This Row],[customer_since]])&gt;=2023, "New",IF(YEAR(Table1[[#This Row],[customer_since]])&gt;=2021, "Medium", "Long term"))</f>
        <v>New</v>
      </c>
      <c r="P2941">
        <v>48</v>
      </c>
      <c r="Q2941" t="str">
        <f t="shared" si="182"/>
        <v>Medium</v>
      </c>
      <c r="R2941">
        <v>0.17</v>
      </c>
      <c r="S2941" t="str">
        <f t="shared" si="183"/>
        <v>Low</v>
      </c>
    </row>
    <row r="2942" spans="1:19" x14ac:dyDescent="0.35">
      <c r="A2942" t="s">
        <v>1226</v>
      </c>
      <c r="B2942">
        <v>41</v>
      </c>
      <c r="C2942" t="str">
        <f t="shared" si="180"/>
        <v>36-45</v>
      </c>
      <c r="D2942" t="s">
        <v>21</v>
      </c>
      <c r="E2942" t="s">
        <v>50</v>
      </c>
      <c r="F2942">
        <v>64.69</v>
      </c>
      <c r="G2942">
        <v>9</v>
      </c>
      <c r="H2942">
        <f>Table1[[#This Row],[total_orders]]*Table1[[#This Row],[avg_order_value]]</f>
        <v>582.21</v>
      </c>
      <c r="I2942">
        <v>188</v>
      </c>
      <c r="J2942">
        <v>0</v>
      </c>
      <c r="K2942" t="s">
        <v>19</v>
      </c>
      <c r="L2942">
        <v>91</v>
      </c>
      <c r="M2942" t="str">
        <f t="shared" si="181"/>
        <v>High</v>
      </c>
      <c r="N2942" s="1">
        <v>44620</v>
      </c>
      <c r="O2942" s="1" t="str">
        <f>IF(YEAR(Table1[[#This Row],[customer_since]])&gt;=2023, "New",IF(YEAR(Table1[[#This Row],[customer_since]])&gt;=2021, "Medium", "Long term"))</f>
        <v>Medium</v>
      </c>
      <c r="P2942">
        <v>33</v>
      </c>
      <c r="Q2942" t="str">
        <f t="shared" si="182"/>
        <v>Low</v>
      </c>
      <c r="R2942">
        <v>0.2</v>
      </c>
      <c r="S2942" t="str">
        <f t="shared" si="183"/>
        <v>Low</v>
      </c>
    </row>
    <row r="2943" spans="1:19" x14ac:dyDescent="0.35">
      <c r="A2943" t="s">
        <v>3761</v>
      </c>
      <c r="B2943">
        <v>56</v>
      </c>
      <c r="C2943" t="str">
        <f t="shared" si="180"/>
        <v>55-65</v>
      </c>
      <c r="D2943" t="s">
        <v>14</v>
      </c>
      <c r="E2943" t="s">
        <v>50</v>
      </c>
      <c r="F2943">
        <v>106.95</v>
      </c>
      <c r="G2943">
        <v>5</v>
      </c>
      <c r="H2943">
        <f>Table1[[#This Row],[total_orders]]*Table1[[#This Row],[avg_order_value]]</f>
        <v>534.75</v>
      </c>
      <c r="I2943">
        <v>48</v>
      </c>
      <c r="J2943">
        <v>0</v>
      </c>
      <c r="K2943" t="s">
        <v>16</v>
      </c>
      <c r="L2943">
        <v>70.8</v>
      </c>
      <c r="M2943" t="str">
        <f t="shared" si="181"/>
        <v>High</v>
      </c>
      <c r="N2943" s="1">
        <v>45066</v>
      </c>
      <c r="O2943" s="1" t="str">
        <f>IF(YEAR(Table1[[#This Row],[customer_since]])&gt;=2023, "New",IF(YEAR(Table1[[#This Row],[customer_since]])&gt;=2021, "Medium", "Long term"))</f>
        <v>New</v>
      </c>
      <c r="P2943">
        <v>31</v>
      </c>
      <c r="Q2943" t="str">
        <f t="shared" si="182"/>
        <v>Low</v>
      </c>
      <c r="R2943">
        <v>0.55000000000000004</v>
      </c>
      <c r="S2943" t="str">
        <f t="shared" si="183"/>
        <v>High</v>
      </c>
    </row>
    <row r="2944" spans="1:19" x14ac:dyDescent="0.35">
      <c r="A2944" t="s">
        <v>943</v>
      </c>
      <c r="B2944">
        <v>61</v>
      </c>
      <c r="C2944" t="str">
        <f t="shared" si="180"/>
        <v>55-65</v>
      </c>
      <c r="D2944" t="s">
        <v>14</v>
      </c>
      <c r="E2944" t="s">
        <v>18</v>
      </c>
      <c r="F2944">
        <v>95.57</v>
      </c>
      <c r="G2944">
        <v>12</v>
      </c>
      <c r="H2944">
        <f>Table1[[#This Row],[total_orders]]*Table1[[#This Row],[avg_order_value]]</f>
        <v>1146.8399999999999</v>
      </c>
      <c r="I2944">
        <v>216</v>
      </c>
      <c r="J2944">
        <v>0</v>
      </c>
      <c r="K2944" t="s">
        <v>40</v>
      </c>
      <c r="L2944">
        <v>35.200000000000003</v>
      </c>
      <c r="M2944" t="str">
        <f t="shared" si="181"/>
        <v>Medium</v>
      </c>
      <c r="N2944" s="1">
        <v>44571</v>
      </c>
      <c r="O2944" s="1" t="str">
        <f>IF(YEAR(Table1[[#This Row],[customer_since]])&gt;=2023, "New",IF(YEAR(Table1[[#This Row],[customer_since]])&gt;=2021, "Medium", "Long term"))</f>
        <v>Medium</v>
      </c>
      <c r="P2944">
        <v>72</v>
      </c>
      <c r="Q2944" t="str">
        <f t="shared" si="182"/>
        <v>High</v>
      </c>
      <c r="R2944">
        <v>0.27</v>
      </c>
      <c r="S2944" t="str">
        <f t="shared" si="183"/>
        <v>Medium</v>
      </c>
    </row>
    <row r="2945" spans="1:19" x14ac:dyDescent="0.35">
      <c r="A2945" t="s">
        <v>943</v>
      </c>
      <c r="B2945">
        <v>78</v>
      </c>
      <c r="C2945" t="str">
        <f t="shared" si="180"/>
        <v>66-69</v>
      </c>
      <c r="D2945" t="s">
        <v>14</v>
      </c>
      <c r="E2945" t="s">
        <v>52</v>
      </c>
      <c r="F2945">
        <v>35.57</v>
      </c>
      <c r="G2945">
        <v>12</v>
      </c>
      <c r="H2945">
        <f>Table1[[#This Row],[total_orders]]*Table1[[#This Row],[avg_order_value]]</f>
        <v>426.84000000000003</v>
      </c>
      <c r="I2945">
        <v>207</v>
      </c>
      <c r="J2945">
        <v>0</v>
      </c>
      <c r="K2945" t="s">
        <v>16</v>
      </c>
      <c r="L2945">
        <v>91.5</v>
      </c>
      <c r="M2945" t="str">
        <f t="shared" si="181"/>
        <v>High</v>
      </c>
      <c r="N2945" s="1">
        <v>44395</v>
      </c>
      <c r="O2945" s="1" t="str">
        <f>IF(YEAR(Table1[[#This Row],[customer_since]])&gt;=2023, "New",IF(YEAR(Table1[[#This Row],[customer_since]])&gt;=2021, "Medium", "Long term"))</f>
        <v>Medium</v>
      </c>
      <c r="P2945">
        <v>14</v>
      </c>
      <c r="Q2945" t="str">
        <f t="shared" si="182"/>
        <v>Low</v>
      </c>
      <c r="R2945">
        <v>0.25</v>
      </c>
      <c r="S2945" t="str">
        <f t="shared" si="183"/>
        <v>Medium</v>
      </c>
    </row>
    <row r="2946" spans="1:19" x14ac:dyDescent="0.35">
      <c r="A2946" t="s">
        <v>3497</v>
      </c>
      <c r="B2946">
        <v>36</v>
      </c>
      <c r="C2946" t="str">
        <f t="shared" ref="C2946:C3009" si="184">IF(B2946&lt;=25,"18-25",IF(B2946&lt;=35,"26-35",IF(B2946&lt;=45,"36-45",IF(B2946&lt;=55,"46-55",IF(B2946&lt;=65,"55-65","66-69")))))</f>
        <v>36-45</v>
      </c>
      <c r="D2946" t="s">
        <v>14</v>
      </c>
      <c r="E2946" t="s">
        <v>35</v>
      </c>
      <c r="G2946">
        <v>7</v>
      </c>
      <c r="H2946">
        <f>Table1[[#This Row],[total_orders]]*Table1[[#This Row],[avg_order_value]]</f>
        <v>0</v>
      </c>
      <c r="I2946">
        <v>237</v>
      </c>
      <c r="J2946">
        <v>0</v>
      </c>
      <c r="K2946" t="s">
        <v>29</v>
      </c>
      <c r="L2946">
        <v>81</v>
      </c>
      <c r="M2946" t="str">
        <f t="shared" ref="M2946:M3009" si="185">IF(L2946&lt;=20,"Low",IF(L2946&lt;=50,"Medium","High"))</f>
        <v>High</v>
      </c>
      <c r="N2946" s="1">
        <v>45644</v>
      </c>
      <c r="O2946" s="1" t="str">
        <f>IF(YEAR(Table1[[#This Row],[customer_since]])&gt;=2023, "New",IF(YEAR(Table1[[#This Row],[customer_since]])&gt;=2021, "Medium", "Long term"))</f>
        <v>New</v>
      </c>
      <c r="P2946">
        <v>78</v>
      </c>
      <c r="Q2946" t="str">
        <f t="shared" ref="Q2946:Q3009" si="186">IF(P2946&lt;=33,"Low",IF(P2946&lt;=66,"Medium","High"))</f>
        <v>High</v>
      </c>
      <c r="R2946">
        <v>0.03</v>
      </c>
      <c r="S2946" t="str">
        <f t="shared" ref="S2946:S3009" si="187">IF(R2946&lt;=0.2,"Low",IF(R2946&lt;=0.5,"Medium","High"))</f>
        <v>Low</v>
      </c>
    </row>
    <row r="2947" spans="1:19" x14ac:dyDescent="0.35">
      <c r="A2947" t="s">
        <v>541</v>
      </c>
      <c r="B2947">
        <v>61</v>
      </c>
      <c r="C2947" t="str">
        <f t="shared" si="184"/>
        <v>55-65</v>
      </c>
      <c r="D2947" t="s">
        <v>14</v>
      </c>
      <c r="E2947" t="s">
        <v>26</v>
      </c>
      <c r="F2947">
        <v>132.19</v>
      </c>
      <c r="G2947">
        <v>13</v>
      </c>
      <c r="H2947">
        <f>Table1[[#This Row],[total_orders]]*Table1[[#This Row],[avg_order_value]]</f>
        <v>1718.47</v>
      </c>
      <c r="I2947">
        <v>84</v>
      </c>
      <c r="J2947">
        <v>0</v>
      </c>
      <c r="K2947" t="s">
        <v>19</v>
      </c>
      <c r="L2947">
        <v>7.6</v>
      </c>
      <c r="M2947" t="str">
        <f t="shared" si="185"/>
        <v>Low</v>
      </c>
      <c r="N2947" s="1">
        <v>44740</v>
      </c>
      <c r="O2947" s="1" t="str">
        <f>IF(YEAR(Table1[[#This Row],[customer_since]])&gt;=2023, "New",IF(YEAR(Table1[[#This Row],[customer_since]])&gt;=2021, "Medium", "Long term"))</f>
        <v>Medium</v>
      </c>
      <c r="P2947">
        <v>9</v>
      </c>
      <c r="Q2947" t="str">
        <f t="shared" si="186"/>
        <v>Low</v>
      </c>
      <c r="R2947">
        <v>0.22</v>
      </c>
      <c r="S2947" t="str">
        <f t="shared" si="187"/>
        <v>Medium</v>
      </c>
    </row>
    <row r="2948" spans="1:19" x14ac:dyDescent="0.35">
      <c r="A2948" t="s">
        <v>507</v>
      </c>
      <c r="B2948">
        <v>21</v>
      </c>
      <c r="C2948" t="str">
        <f t="shared" si="184"/>
        <v>18-25</v>
      </c>
      <c r="D2948" t="s">
        <v>21</v>
      </c>
      <c r="E2948" t="s">
        <v>52</v>
      </c>
      <c r="F2948">
        <v>81.99</v>
      </c>
      <c r="G2948">
        <v>8</v>
      </c>
      <c r="H2948">
        <f>Table1[[#This Row],[total_orders]]*Table1[[#This Row],[avg_order_value]]</f>
        <v>655.92</v>
      </c>
      <c r="I2948">
        <v>5</v>
      </c>
      <c r="J2948">
        <v>1</v>
      </c>
      <c r="K2948" t="s">
        <v>23</v>
      </c>
      <c r="L2948">
        <v>1.2</v>
      </c>
      <c r="M2948" t="str">
        <f t="shared" si="185"/>
        <v>Low</v>
      </c>
      <c r="N2948" s="1">
        <v>45366</v>
      </c>
      <c r="O2948" s="1" t="str">
        <f>IF(YEAR(Table1[[#This Row],[customer_since]])&gt;=2023, "New",IF(YEAR(Table1[[#This Row],[customer_since]])&gt;=2021, "Medium", "Long term"))</f>
        <v>New</v>
      </c>
      <c r="P2948">
        <v>75</v>
      </c>
      <c r="Q2948" t="str">
        <f t="shared" si="186"/>
        <v>High</v>
      </c>
      <c r="R2948">
        <v>0.18</v>
      </c>
      <c r="S2948" t="str">
        <f t="shared" si="187"/>
        <v>Low</v>
      </c>
    </row>
    <row r="2949" spans="1:19" x14ac:dyDescent="0.35">
      <c r="A2949" t="s">
        <v>507</v>
      </c>
      <c r="B2949">
        <v>37</v>
      </c>
      <c r="C2949" t="str">
        <f t="shared" si="184"/>
        <v>36-45</v>
      </c>
      <c r="D2949" t="s">
        <v>21</v>
      </c>
      <c r="E2949" t="s">
        <v>15</v>
      </c>
      <c r="F2949">
        <v>349.08</v>
      </c>
      <c r="G2949">
        <v>5</v>
      </c>
      <c r="H2949">
        <f>Table1[[#This Row],[total_orders]]*Table1[[#This Row],[avg_order_value]]</f>
        <v>1745.3999999999999</v>
      </c>
      <c r="I2949">
        <v>234</v>
      </c>
      <c r="J2949">
        <v>0</v>
      </c>
      <c r="K2949" t="s">
        <v>16</v>
      </c>
      <c r="L2949">
        <v>9.4</v>
      </c>
      <c r="M2949" t="str">
        <f t="shared" si="185"/>
        <v>Low</v>
      </c>
      <c r="N2949" s="1">
        <v>44879</v>
      </c>
      <c r="O2949" s="1" t="str">
        <f>IF(YEAR(Table1[[#This Row],[customer_since]])&gt;=2023, "New",IF(YEAR(Table1[[#This Row],[customer_since]])&gt;=2021, "Medium", "Long term"))</f>
        <v>Medium</v>
      </c>
      <c r="P2949">
        <v>76</v>
      </c>
      <c r="Q2949" t="str">
        <f t="shared" si="186"/>
        <v>High</v>
      </c>
      <c r="R2949">
        <v>0.69</v>
      </c>
      <c r="S2949" t="str">
        <f t="shared" si="187"/>
        <v>High</v>
      </c>
    </row>
    <row r="2950" spans="1:19" x14ac:dyDescent="0.35">
      <c r="A2950" t="s">
        <v>2873</v>
      </c>
      <c r="B2950">
        <v>65</v>
      </c>
      <c r="C2950" t="str">
        <f t="shared" si="184"/>
        <v>55-65</v>
      </c>
      <c r="D2950" t="s">
        <v>14</v>
      </c>
      <c r="E2950" t="s">
        <v>28</v>
      </c>
      <c r="F2950">
        <v>55.82</v>
      </c>
      <c r="G2950">
        <v>4</v>
      </c>
      <c r="H2950">
        <f>Table1[[#This Row],[total_orders]]*Table1[[#This Row],[avg_order_value]]</f>
        <v>223.28</v>
      </c>
      <c r="I2950">
        <v>249</v>
      </c>
      <c r="J2950">
        <v>0</v>
      </c>
      <c r="K2950" t="s">
        <v>16</v>
      </c>
      <c r="L2950">
        <v>21.5</v>
      </c>
      <c r="M2950" t="str">
        <f t="shared" si="185"/>
        <v>Medium</v>
      </c>
      <c r="N2950" s="1">
        <v>44738</v>
      </c>
      <c r="O2950" s="1" t="str">
        <f>IF(YEAR(Table1[[#This Row],[customer_since]])&gt;=2023, "New",IF(YEAR(Table1[[#This Row],[customer_since]])&gt;=2021, "Medium", "Long term"))</f>
        <v>Medium</v>
      </c>
      <c r="P2950">
        <v>19</v>
      </c>
      <c r="Q2950" t="str">
        <f t="shared" si="186"/>
        <v>Low</v>
      </c>
      <c r="R2950">
        <v>0.19</v>
      </c>
      <c r="S2950" t="str">
        <f t="shared" si="187"/>
        <v>Low</v>
      </c>
    </row>
    <row r="2951" spans="1:19" x14ac:dyDescent="0.35">
      <c r="A2951" t="s">
        <v>3478</v>
      </c>
      <c r="B2951">
        <v>59</v>
      </c>
      <c r="C2951" t="str">
        <f t="shared" si="184"/>
        <v>55-65</v>
      </c>
      <c r="D2951" t="s">
        <v>21</v>
      </c>
      <c r="E2951" t="s">
        <v>26</v>
      </c>
      <c r="F2951">
        <v>90.3</v>
      </c>
      <c r="G2951">
        <v>16</v>
      </c>
      <c r="H2951">
        <f>Table1[[#This Row],[total_orders]]*Table1[[#This Row],[avg_order_value]]</f>
        <v>1444.8</v>
      </c>
      <c r="I2951">
        <v>270</v>
      </c>
      <c r="J2951">
        <v>0</v>
      </c>
      <c r="K2951" t="s">
        <v>29</v>
      </c>
      <c r="L2951">
        <v>47.9</v>
      </c>
      <c r="M2951" t="str">
        <f t="shared" si="185"/>
        <v>Medium</v>
      </c>
      <c r="N2951" s="1">
        <v>44664</v>
      </c>
      <c r="O2951" s="1" t="str">
        <f>IF(YEAR(Table1[[#This Row],[customer_since]])&gt;=2023, "New",IF(YEAR(Table1[[#This Row],[customer_since]])&gt;=2021, "Medium", "Long term"))</f>
        <v>Medium</v>
      </c>
      <c r="P2951">
        <v>41</v>
      </c>
      <c r="Q2951" t="str">
        <f t="shared" si="186"/>
        <v>Medium</v>
      </c>
      <c r="R2951">
        <v>0.28999999999999998</v>
      </c>
      <c r="S2951" t="str">
        <f t="shared" si="187"/>
        <v>Medium</v>
      </c>
    </row>
    <row r="2952" spans="1:19" x14ac:dyDescent="0.35">
      <c r="A2952" t="s">
        <v>2692</v>
      </c>
      <c r="B2952">
        <v>24</v>
      </c>
      <c r="C2952" t="str">
        <f t="shared" si="184"/>
        <v>18-25</v>
      </c>
      <c r="D2952" t="s">
        <v>21</v>
      </c>
      <c r="E2952" t="s">
        <v>18</v>
      </c>
      <c r="F2952">
        <v>228.63</v>
      </c>
      <c r="G2952">
        <v>12</v>
      </c>
      <c r="H2952">
        <f>Table1[[#This Row],[total_orders]]*Table1[[#This Row],[avg_order_value]]</f>
        <v>2743.56</v>
      </c>
      <c r="I2952">
        <v>27</v>
      </c>
      <c r="J2952">
        <v>0</v>
      </c>
      <c r="K2952" t="s">
        <v>40</v>
      </c>
      <c r="L2952">
        <v>89.4</v>
      </c>
      <c r="M2952" t="str">
        <f t="shared" si="185"/>
        <v>High</v>
      </c>
      <c r="N2952" s="1">
        <v>45168</v>
      </c>
      <c r="O2952" s="1" t="str">
        <f>IF(YEAR(Table1[[#This Row],[customer_since]])&gt;=2023, "New",IF(YEAR(Table1[[#This Row],[customer_since]])&gt;=2021, "Medium", "Long term"))</f>
        <v>New</v>
      </c>
      <c r="P2952">
        <v>62</v>
      </c>
      <c r="Q2952" t="str">
        <f t="shared" si="186"/>
        <v>Medium</v>
      </c>
      <c r="R2952">
        <v>0.3</v>
      </c>
      <c r="S2952" t="str">
        <f t="shared" si="187"/>
        <v>Medium</v>
      </c>
    </row>
    <row r="2953" spans="1:19" x14ac:dyDescent="0.35">
      <c r="A2953" t="s">
        <v>42</v>
      </c>
      <c r="B2953">
        <v>73</v>
      </c>
      <c r="C2953" t="str">
        <f t="shared" si="184"/>
        <v>66-69</v>
      </c>
      <c r="D2953" t="s">
        <v>14</v>
      </c>
      <c r="E2953" t="s">
        <v>37</v>
      </c>
      <c r="F2953">
        <v>131.22999999999999</v>
      </c>
      <c r="G2953">
        <v>7</v>
      </c>
      <c r="H2953">
        <f>Table1[[#This Row],[total_orders]]*Table1[[#This Row],[avg_order_value]]</f>
        <v>918.6099999999999</v>
      </c>
      <c r="I2953">
        <v>41</v>
      </c>
      <c r="J2953">
        <v>0</v>
      </c>
      <c r="K2953" t="s">
        <v>23</v>
      </c>
      <c r="L2953">
        <v>80.3</v>
      </c>
      <c r="M2953" t="str">
        <f t="shared" si="185"/>
        <v>High</v>
      </c>
      <c r="N2953" s="1">
        <v>45433</v>
      </c>
      <c r="O2953" s="1" t="str">
        <f>IF(YEAR(Table1[[#This Row],[customer_since]])&gt;=2023, "New",IF(YEAR(Table1[[#This Row],[customer_since]])&gt;=2021, "Medium", "Long term"))</f>
        <v>New</v>
      </c>
      <c r="P2953">
        <v>35</v>
      </c>
      <c r="Q2953" t="str">
        <f t="shared" si="186"/>
        <v>Medium</v>
      </c>
      <c r="R2953">
        <v>0.61</v>
      </c>
      <c r="S2953" t="str">
        <f t="shared" si="187"/>
        <v>High</v>
      </c>
    </row>
    <row r="2954" spans="1:19" x14ac:dyDescent="0.35">
      <c r="A2954" t="s">
        <v>3366</v>
      </c>
      <c r="B2954">
        <v>61</v>
      </c>
      <c r="C2954" t="str">
        <f t="shared" si="184"/>
        <v>55-65</v>
      </c>
      <c r="D2954" t="s">
        <v>21</v>
      </c>
      <c r="E2954" t="s">
        <v>52</v>
      </c>
      <c r="F2954">
        <v>127.73</v>
      </c>
      <c r="G2954">
        <v>12</v>
      </c>
      <c r="H2954">
        <f>Table1[[#This Row],[total_orders]]*Table1[[#This Row],[avg_order_value]]</f>
        <v>1532.76</v>
      </c>
      <c r="I2954">
        <v>92</v>
      </c>
      <c r="J2954">
        <v>0</v>
      </c>
      <c r="K2954" t="s">
        <v>40</v>
      </c>
      <c r="L2954">
        <v>59.6</v>
      </c>
      <c r="M2954" t="str">
        <f t="shared" si="185"/>
        <v>High</v>
      </c>
      <c r="N2954" s="1">
        <v>44847</v>
      </c>
      <c r="O2954" s="1" t="str">
        <f>IF(YEAR(Table1[[#This Row],[customer_since]])&gt;=2023, "New",IF(YEAR(Table1[[#This Row],[customer_since]])&gt;=2021, "Medium", "Long term"))</f>
        <v>Medium</v>
      </c>
      <c r="P2954">
        <v>57</v>
      </c>
      <c r="Q2954" t="str">
        <f t="shared" si="186"/>
        <v>Medium</v>
      </c>
      <c r="R2954">
        <v>0.19</v>
      </c>
      <c r="S2954" t="str">
        <f t="shared" si="187"/>
        <v>Low</v>
      </c>
    </row>
    <row r="2955" spans="1:19" x14ac:dyDescent="0.35">
      <c r="A2955" t="s">
        <v>3287</v>
      </c>
      <c r="B2955">
        <v>55</v>
      </c>
      <c r="C2955" t="str">
        <f t="shared" si="184"/>
        <v>46-55</v>
      </c>
      <c r="D2955" t="s">
        <v>21</v>
      </c>
      <c r="E2955" t="s">
        <v>28</v>
      </c>
      <c r="F2955">
        <v>156.33000000000001</v>
      </c>
      <c r="G2955">
        <v>9</v>
      </c>
      <c r="H2955">
        <f>Table1[[#This Row],[total_orders]]*Table1[[#This Row],[avg_order_value]]</f>
        <v>1406.97</v>
      </c>
      <c r="I2955">
        <v>44</v>
      </c>
      <c r="J2955">
        <v>0</v>
      </c>
      <c r="K2955" t="s">
        <v>16</v>
      </c>
      <c r="L2955">
        <v>46.7</v>
      </c>
      <c r="M2955" t="str">
        <f t="shared" si="185"/>
        <v>Medium</v>
      </c>
      <c r="N2955" s="1">
        <v>44069</v>
      </c>
      <c r="O2955" s="1" t="str">
        <f>IF(YEAR(Table1[[#This Row],[customer_since]])&gt;=2023, "New",IF(YEAR(Table1[[#This Row],[customer_since]])&gt;=2021, "Medium", "Long term"))</f>
        <v>Long term</v>
      </c>
      <c r="P2955">
        <v>1</v>
      </c>
      <c r="Q2955" t="str">
        <f t="shared" si="186"/>
        <v>Low</v>
      </c>
      <c r="R2955">
        <v>0.12</v>
      </c>
      <c r="S2955" t="str">
        <f t="shared" si="187"/>
        <v>Low</v>
      </c>
    </row>
    <row r="2956" spans="1:19" x14ac:dyDescent="0.35">
      <c r="A2956" t="s">
        <v>370</v>
      </c>
      <c r="B2956">
        <v>71</v>
      </c>
      <c r="C2956" t="str">
        <f t="shared" si="184"/>
        <v>66-69</v>
      </c>
      <c r="D2956" t="s">
        <v>21</v>
      </c>
      <c r="E2956" t="s">
        <v>26</v>
      </c>
      <c r="F2956">
        <v>53.77</v>
      </c>
      <c r="G2956">
        <v>13</v>
      </c>
      <c r="H2956">
        <f>Table1[[#This Row],[total_orders]]*Table1[[#This Row],[avg_order_value]]</f>
        <v>699.01</v>
      </c>
      <c r="I2956">
        <v>290</v>
      </c>
      <c r="J2956">
        <v>0</v>
      </c>
      <c r="K2956" t="s">
        <v>23</v>
      </c>
      <c r="L2956">
        <v>46.9</v>
      </c>
      <c r="M2956" t="str">
        <f t="shared" si="185"/>
        <v>Medium</v>
      </c>
      <c r="N2956" s="1">
        <v>45419</v>
      </c>
      <c r="O2956" s="1" t="str">
        <f>IF(YEAR(Table1[[#This Row],[customer_since]])&gt;=2023, "New",IF(YEAR(Table1[[#This Row],[customer_since]])&gt;=2021, "Medium", "Long term"))</f>
        <v>New</v>
      </c>
      <c r="P2956">
        <v>33</v>
      </c>
      <c r="Q2956" t="str">
        <f t="shared" si="186"/>
        <v>Low</v>
      </c>
      <c r="R2956">
        <v>0.31</v>
      </c>
      <c r="S2956" t="str">
        <f t="shared" si="187"/>
        <v>Medium</v>
      </c>
    </row>
    <row r="2957" spans="1:19" x14ac:dyDescent="0.35">
      <c r="A2957" t="s">
        <v>3379</v>
      </c>
      <c r="B2957">
        <v>51</v>
      </c>
      <c r="C2957" t="str">
        <f t="shared" si="184"/>
        <v>46-55</v>
      </c>
      <c r="D2957" t="s">
        <v>21</v>
      </c>
      <c r="E2957" t="s">
        <v>35</v>
      </c>
      <c r="F2957">
        <v>60.23</v>
      </c>
      <c r="G2957">
        <v>7</v>
      </c>
      <c r="H2957">
        <f>Table1[[#This Row],[total_orders]]*Table1[[#This Row],[avg_order_value]]</f>
        <v>421.60999999999996</v>
      </c>
      <c r="I2957">
        <v>211</v>
      </c>
      <c r="J2957">
        <v>0</v>
      </c>
      <c r="K2957" t="s">
        <v>23</v>
      </c>
      <c r="L2957">
        <v>98</v>
      </c>
      <c r="M2957" t="str">
        <f t="shared" si="185"/>
        <v>High</v>
      </c>
      <c r="N2957" s="1">
        <v>45019</v>
      </c>
      <c r="O2957" s="1" t="str">
        <f>IF(YEAR(Table1[[#This Row],[customer_since]])&gt;=2023, "New",IF(YEAR(Table1[[#This Row],[customer_since]])&gt;=2021, "Medium", "Long term"))</f>
        <v>New</v>
      </c>
      <c r="P2957">
        <v>57</v>
      </c>
      <c r="Q2957" t="str">
        <f t="shared" si="186"/>
        <v>Medium</v>
      </c>
      <c r="R2957">
        <v>0.12</v>
      </c>
      <c r="S2957" t="str">
        <f t="shared" si="187"/>
        <v>Low</v>
      </c>
    </row>
    <row r="2958" spans="1:19" x14ac:dyDescent="0.35">
      <c r="A2958" t="s">
        <v>1114</v>
      </c>
      <c r="B2958">
        <v>21</v>
      </c>
      <c r="C2958" t="str">
        <f t="shared" si="184"/>
        <v>18-25</v>
      </c>
      <c r="D2958" t="s">
        <v>21</v>
      </c>
      <c r="E2958" t="s">
        <v>35</v>
      </c>
      <c r="F2958">
        <v>82.89</v>
      </c>
      <c r="G2958">
        <v>10</v>
      </c>
      <c r="H2958">
        <f>Table1[[#This Row],[total_orders]]*Table1[[#This Row],[avg_order_value]]</f>
        <v>828.9</v>
      </c>
      <c r="I2958">
        <v>191</v>
      </c>
      <c r="J2958">
        <v>0</v>
      </c>
      <c r="K2958" t="s">
        <v>23</v>
      </c>
      <c r="L2958">
        <v>35.799999999999997</v>
      </c>
      <c r="M2958" t="str">
        <f t="shared" si="185"/>
        <v>Medium</v>
      </c>
      <c r="N2958" s="1">
        <v>45781</v>
      </c>
      <c r="O2958" s="1" t="str">
        <f>IF(YEAR(Table1[[#This Row],[customer_since]])&gt;=2023, "New",IF(YEAR(Table1[[#This Row],[customer_since]])&gt;=2021, "Medium", "Long term"))</f>
        <v>New</v>
      </c>
      <c r="P2958">
        <v>1</v>
      </c>
      <c r="Q2958" t="str">
        <f t="shared" si="186"/>
        <v>Low</v>
      </c>
      <c r="R2958">
        <v>0.2</v>
      </c>
      <c r="S2958" t="str">
        <f t="shared" si="187"/>
        <v>Low</v>
      </c>
    </row>
    <row r="2959" spans="1:19" x14ac:dyDescent="0.35">
      <c r="A2959" t="s">
        <v>593</v>
      </c>
      <c r="B2959">
        <v>38</v>
      </c>
      <c r="C2959" t="str">
        <f t="shared" si="184"/>
        <v>36-45</v>
      </c>
      <c r="D2959" t="s">
        <v>14</v>
      </c>
      <c r="E2959" t="s">
        <v>52</v>
      </c>
      <c r="F2959">
        <v>133.1</v>
      </c>
      <c r="G2959">
        <v>6</v>
      </c>
      <c r="H2959">
        <f>Table1[[#This Row],[total_orders]]*Table1[[#This Row],[avg_order_value]]</f>
        <v>798.59999999999991</v>
      </c>
      <c r="I2959">
        <v>321</v>
      </c>
      <c r="J2959">
        <v>0</v>
      </c>
      <c r="K2959" t="s">
        <v>29</v>
      </c>
      <c r="L2959">
        <v>1.9</v>
      </c>
      <c r="M2959" t="str">
        <f t="shared" si="185"/>
        <v>Low</v>
      </c>
      <c r="N2959" s="1">
        <v>44980</v>
      </c>
      <c r="O2959" s="1" t="str">
        <f>IF(YEAR(Table1[[#This Row],[customer_since]])&gt;=2023, "New",IF(YEAR(Table1[[#This Row],[customer_since]])&gt;=2021, "Medium", "Long term"))</f>
        <v>New</v>
      </c>
      <c r="P2959">
        <v>16</v>
      </c>
      <c r="Q2959" t="str">
        <f t="shared" si="186"/>
        <v>Low</v>
      </c>
      <c r="R2959">
        <v>0.15</v>
      </c>
      <c r="S2959" t="str">
        <f t="shared" si="187"/>
        <v>Low</v>
      </c>
    </row>
    <row r="2960" spans="1:19" x14ac:dyDescent="0.35">
      <c r="A2960" t="s">
        <v>3607</v>
      </c>
      <c r="B2960">
        <v>30</v>
      </c>
      <c r="C2960" t="str">
        <f t="shared" si="184"/>
        <v>26-35</v>
      </c>
      <c r="D2960" t="s">
        <v>14</v>
      </c>
      <c r="E2960" t="s">
        <v>26</v>
      </c>
      <c r="F2960">
        <v>145.54</v>
      </c>
      <c r="G2960">
        <v>7</v>
      </c>
      <c r="H2960">
        <f>Table1[[#This Row],[total_orders]]*Table1[[#This Row],[avg_order_value]]</f>
        <v>1018.78</v>
      </c>
      <c r="I2960">
        <v>227</v>
      </c>
      <c r="J2960">
        <v>0</v>
      </c>
      <c r="K2960" t="s">
        <v>40</v>
      </c>
      <c r="L2960">
        <v>4.8</v>
      </c>
      <c r="M2960" t="str">
        <f t="shared" si="185"/>
        <v>Low</v>
      </c>
      <c r="N2960" s="1">
        <v>45563</v>
      </c>
      <c r="O2960" s="1" t="str">
        <f>IF(YEAR(Table1[[#This Row],[customer_since]])&gt;=2023, "New",IF(YEAR(Table1[[#This Row],[customer_since]])&gt;=2021, "Medium", "Long term"))</f>
        <v>New</v>
      </c>
      <c r="P2960">
        <v>12</v>
      </c>
      <c r="Q2960" t="str">
        <f t="shared" si="186"/>
        <v>Low</v>
      </c>
      <c r="R2960">
        <v>0.14000000000000001</v>
      </c>
      <c r="S2960" t="str">
        <f t="shared" si="187"/>
        <v>Low</v>
      </c>
    </row>
    <row r="2961" spans="1:19" x14ac:dyDescent="0.35">
      <c r="A2961" t="s">
        <v>1809</v>
      </c>
      <c r="B2961">
        <v>22</v>
      </c>
      <c r="C2961" t="str">
        <f t="shared" si="184"/>
        <v>18-25</v>
      </c>
      <c r="D2961" t="s">
        <v>14</v>
      </c>
      <c r="E2961" t="s">
        <v>15</v>
      </c>
      <c r="F2961">
        <v>56.22</v>
      </c>
      <c r="G2961">
        <v>10</v>
      </c>
      <c r="H2961">
        <f>Table1[[#This Row],[total_orders]]*Table1[[#This Row],[avg_order_value]]</f>
        <v>562.20000000000005</v>
      </c>
      <c r="I2961">
        <v>95</v>
      </c>
      <c r="J2961">
        <v>0</v>
      </c>
      <c r="K2961" t="s">
        <v>29</v>
      </c>
      <c r="L2961">
        <v>21.3</v>
      </c>
      <c r="M2961" t="str">
        <f t="shared" si="185"/>
        <v>Medium</v>
      </c>
      <c r="N2961" s="1">
        <v>45391</v>
      </c>
      <c r="O2961" s="1" t="str">
        <f>IF(YEAR(Table1[[#This Row],[customer_since]])&gt;=2023, "New",IF(YEAR(Table1[[#This Row],[customer_since]])&gt;=2021, "Medium", "Long term"))</f>
        <v>New</v>
      </c>
      <c r="P2961">
        <v>55</v>
      </c>
      <c r="Q2961" t="str">
        <f t="shared" si="186"/>
        <v>Medium</v>
      </c>
      <c r="R2961">
        <v>0.15</v>
      </c>
      <c r="S2961" t="str">
        <f t="shared" si="187"/>
        <v>Low</v>
      </c>
    </row>
    <row r="2962" spans="1:19" x14ac:dyDescent="0.35">
      <c r="A2962" t="s">
        <v>1809</v>
      </c>
      <c r="B2962">
        <v>76</v>
      </c>
      <c r="C2962" t="str">
        <f t="shared" si="184"/>
        <v>66-69</v>
      </c>
      <c r="D2962" t="s">
        <v>21</v>
      </c>
      <c r="E2962" t="s">
        <v>50</v>
      </c>
      <c r="F2962">
        <v>67.3</v>
      </c>
      <c r="G2962">
        <v>6</v>
      </c>
      <c r="H2962">
        <f>Table1[[#This Row],[total_orders]]*Table1[[#This Row],[avg_order_value]]</f>
        <v>403.79999999999995</v>
      </c>
      <c r="I2962">
        <v>198</v>
      </c>
      <c r="J2962">
        <v>0</v>
      </c>
      <c r="K2962" t="s">
        <v>23</v>
      </c>
      <c r="L2962">
        <v>17.7</v>
      </c>
      <c r="M2962" t="str">
        <f t="shared" si="185"/>
        <v>Low</v>
      </c>
      <c r="N2962" s="1">
        <v>44458</v>
      </c>
      <c r="O2962" s="1" t="str">
        <f>IF(YEAR(Table1[[#This Row],[customer_since]])&gt;=2023, "New",IF(YEAR(Table1[[#This Row],[customer_since]])&gt;=2021, "Medium", "Long term"))</f>
        <v>Medium</v>
      </c>
      <c r="P2962">
        <v>85</v>
      </c>
      <c r="Q2962" t="str">
        <f t="shared" si="186"/>
        <v>High</v>
      </c>
      <c r="R2962">
        <v>0.43</v>
      </c>
      <c r="S2962" t="str">
        <f t="shared" si="187"/>
        <v>Medium</v>
      </c>
    </row>
    <row r="2963" spans="1:19" x14ac:dyDescent="0.35">
      <c r="A2963" t="s">
        <v>511</v>
      </c>
      <c r="B2963">
        <v>24</v>
      </c>
      <c r="C2963" t="str">
        <f t="shared" si="184"/>
        <v>18-25</v>
      </c>
      <c r="D2963" t="s">
        <v>21</v>
      </c>
      <c r="E2963" t="s">
        <v>28</v>
      </c>
      <c r="F2963">
        <v>42.83</v>
      </c>
      <c r="G2963">
        <v>7</v>
      </c>
      <c r="H2963">
        <f>Table1[[#This Row],[total_orders]]*Table1[[#This Row],[avg_order_value]]</f>
        <v>299.81</v>
      </c>
      <c r="I2963">
        <v>284</v>
      </c>
      <c r="J2963">
        <v>0</v>
      </c>
      <c r="K2963" t="s">
        <v>19</v>
      </c>
      <c r="L2963">
        <v>1</v>
      </c>
      <c r="M2963" t="str">
        <f t="shared" si="185"/>
        <v>Low</v>
      </c>
      <c r="N2963" s="1">
        <v>44965</v>
      </c>
      <c r="O2963" s="1" t="str">
        <f>IF(YEAR(Table1[[#This Row],[customer_since]])&gt;=2023, "New",IF(YEAR(Table1[[#This Row],[customer_since]])&gt;=2021, "Medium", "Long term"))</f>
        <v>New</v>
      </c>
      <c r="P2963">
        <v>24</v>
      </c>
      <c r="Q2963" t="str">
        <f t="shared" si="186"/>
        <v>Low</v>
      </c>
      <c r="R2963">
        <v>0.31</v>
      </c>
      <c r="S2963" t="str">
        <f t="shared" si="187"/>
        <v>Medium</v>
      </c>
    </row>
    <row r="2964" spans="1:19" x14ac:dyDescent="0.35">
      <c r="A2964" t="s">
        <v>1844</v>
      </c>
      <c r="B2964">
        <v>73</v>
      </c>
      <c r="C2964" t="str">
        <f t="shared" si="184"/>
        <v>66-69</v>
      </c>
      <c r="D2964" t="s">
        <v>25</v>
      </c>
      <c r="E2964" t="s">
        <v>28</v>
      </c>
      <c r="F2964">
        <v>33.409999999999997</v>
      </c>
      <c r="G2964">
        <v>6</v>
      </c>
      <c r="H2964">
        <f>Table1[[#This Row],[total_orders]]*Table1[[#This Row],[avg_order_value]]</f>
        <v>200.45999999999998</v>
      </c>
      <c r="I2964">
        <v>259</v>
      </c>
      <c r="J2964">
        <v>0</v>
      </c>
      <c r="K2964" t="s">
        <v>23</v>
      </c>
      <c r="L2964">
        <v>52.4</v>
      </c>
      <c r="M2964" t="str">
        <f t="shared" si="185"/>
        <v>High</v>
      </c>
      <c r="N2964" s="1">
        <v>45450</v>
      </c>
      <c r="O2964" s="1" t="str">
        <f>IF(YEAR(Table1[[#This Row],[customer_since]])&gt;=2023, "New",IF(YEAR(Table1[[#This Row],[customer_since]])&gt;=2021, "Medium", "Long term"))</f>
        <v>New</v>
      </c>
      <c r="P2964">
        <v>88</v>
      </c>
      <c r="Q2964" t="str">
        <f t="shared" si="186"/>
        <v>High</v>
      </c>
      <c r="R2964">
        <v>0.59</v>
      </c>
      <c r="S2964" t="str">
        <f t="shared" si="187"/>
        <v>High</v>
      </c>
    </row>
    <row r="2965" spans="1:19" x14ac:dyDescent="0.35">
      <c r="A2965" t="s">
        <v>780</v>
      </c>
      <c r="B2965">
        <v>61</v>
      </c>
      <c r="C2965" t="str">
        <f t="shared" si="184"/>
        <v>55-65</v>
      </c>
      <c r="D2965" t="s">
        <v>21</v>
      </c>
      <c r="E2965" t="s">
        <v>22</v>
      </c>
      <c r="F2965">
        <v>109.55</v>
      </c>
      <c r="G2965">
        <v>8</v>
      </c>
      <c r="H2965">
        <f>Table1[[#This Row],[total_orders]]*Table1[[#This Row],[avg_order_value]]</f>
        <v>876.4</v>
      </c>
      <c r="I2965">
        <v>58</v>
      </c>
      <c r="J2965">
        <v>0</v>
      </c>
      <c r="K2965" t="s">
        <v>19</v>
      </c>
      <c r="L2965">
        <v>88.7</v>
      </c>
      <c r="M2965" t="str">
        <f t="shared" si="185"/>
        <v>High</v>
      </c>
      <c r="N2965" s="1">
        <v>45005</v>
      </c>
      <c r="O2965" s="1" t="str">
        <f>IF(YEAR(Table1[[#This Row],[customer_since]])&gt;=2023, "New",IF(YEAR(Table1[[#This Row],[customer_since]])&gt;=2021, "Medium", "Long term"))</f>
        <v>New</v>
      </c>
      <c r="P2965">
        <v>84</v>
      </c>
      <c r="Q2965" t="str">
        <f t="shared" si="186"/>
        <v>High</v>
      </c>
      <c r="R2965">
        <v>0.47</v>
      </c>
      <c r="S2965" t="str">
        <f t="shared" si="187"/>
        <v>Medium</v>
      </c>
    </row>
    <row r="2966" spans="1:19" x14ac:dyDescent="0.35">
      <c r="A2966" t="s">
        <v>780</v>
      </c>
      <c r="B2966">
        <v>55</v>
      </c>
      <c r="C2966" t="str">
        <f t="shared" si="184"/>
        <v>46-55</v>
      </c>
      <c r="D2966" t="s">
        <v>25</v>
      </c>
      <c r="E2966" t="s">
        <v>18</v>
      </c>
      <c r="F2966">
        <v>138.31</v>
      </c>
      <c r="G2966">
        <v>10</v>
      </c>
      <c r="H2966">
        <f>Table1[[#This Row],[total_orders]]*Table1[[#This Row],[avg_order_value]]</f>
        <v>1383.1</v>
      </c>
      <c r="I2966">
        <v>156</v>
      </c>
      <c r="J2966">
        <v>0</v>
      </c>
      <c r="K2966" t="s">
        <v>40</v>
      </c>
      <c r="L2966">
        <v>8.9</v>
      </c>
      <c r="M2966" t="str">
        <f t="shared" si="185"/>
        <v>Low</v>
      </c>
      <c r="N2966" s="1">
        <v>45192</v>
      </c>
      <c r="O2966" s="1" t="str">
        <f>IF(YEAR(Table1[[#This Row],[customer_since]])&gt;=2023, "New",IF(YEAR(Table1[[#This Row],[customer_since]])&gt;=2021, "Medium", "Long term"))</f>
        <v>New</v>
      </c>
      <c r="P2966">
        <v>3</v>
      </c>
      <c r="Q2966" t="str">
        <f t="shared" si="186"/>
        <v>Low</v>
      </c>
      <c r="R2966">
        <v>0.27</v>
      </c>
      <c r="S2966" t="str">
        <f t="shared" si="187"/>
        <v>Medium</v>
      </c>
    </row>
    <row r="2967" spans="1:19" x14ac:dyDescent="0.35">
      <c r="A2967" t="s">
        <v>1262</v>
      </c>
      <c r="B2967">
        <v>29</v>
      </c>
      <c r="C2967" t="str">
        <f t="shared" si="184"/>
        <v>26-35</v>
      </c>
      <c r="D2967" t="s">
        <v>21</v>
      </c>
      <c r="E2967" t="s">
        <v>50</v>
      </c>
      <c r="G2967">
        <v>6</v>
      </c>
      <c r="H2967">
        <f>Table1[[#This Row],[total_orders]]*Table1[[#This Row],[avg_order_value]]</f>
        <v>0</v>
      </c>
      <c r="I2967">
        <v>138</v>
      </c>
      <c r="J2967">
        <v>0</v>
      </c>
      <c r="K2967" t="s">
        <v>29</v>
      </c>
      <c r="L2967">
        <v>0</v>
      </c>
      <c r="M2967" t="str">
        <f t="shared" si="185"/>
        <v>Low</v>
      </c>
      <c r="N2967" s="1">
        <v>44072</v>
      </c>
      <c r="O2967" s="1" t="str">
        <f>IF(YEAR(Table1[[#This Row],[customer_since]])&gt;=2023, "New",IF(YEAR(Table1[[#This Row],[customer_since]])&gt;=2021, "Medium", "Long term"))</f>
        <v>Long term</v>
      </c>
      <c r="P2967">
        <v>44</v>
      </c>
      <c r="Q2967" t="str">
        <f t="shared" si="186"/>
        <v>Medium</v>
      </c>
      <c r="R2967">
        <v>0.25</v>
      </c>
      <c r="S2967" t="str">
        <f t="shared" si="187"/>
        <v>Medium</v>
      </c>
    </row>
    <row r="2968" spans="1:19" x14ac:dyDescent="0.35">
      <c r="A2968" t="s">
        <v>1262</v>
      </c>
      <c r="B2968">
        <v>43</v>
      </c>
      <c r="C2968" t="str">
        <f t="shared" si="184"/>
        <v>36-45</v>
      </c>
      <c r="D2968" t="s">
        <v>14</v>
      </c>
      <c r="E2968" t="s">
        <v>26</v>
      </c>
      <c r="F2968">
        <v>119.57</v>
      </c>
      <c r="G2968">
        <v>4</v>
      </c>
      <c r="H2968">
        <f>Table1[[#This Row],[total_orders]]*Table1[[#This Row],[avg_order_value]]</f>
        <v>478.28</v>
      </c>
      <c r="I2968">
        <v>7</v>
      </c>
      <c r="J2968">
        <v>0</v>
      </c>
      <c r="K2968" t="s">
        <v>23</v>
      </c>
      <c r="L2968">
        <v>9</v>
      </c>
      <c r="M2968" t="str">
        <f t="shared" si="185"/>
        <v>Low</v>
      </c>
      <c r="N2968" s="1">
        <v>44104</v>
      </c>
      <c r="O2968" s="1" t="str">
        <f>IF(YEAR(Table1[[#This Row],[customer_since]])&gt;=2023, "New",IF(YEAR(Table1[[#This Row],[customer_since]])&gt;=2021, "Medium", "Long term"))</f>
        <v>Long term</v>
      </c>
      <c r="P2968">
        <v>35</v>
      </c>
      <c r="Q2968" t="str">
        <f t="shared" si="186"/>
        <v>Medium</v>
      </c>
      <c r="R2968">
        <v>0.38</v>
      </c>
      <c r="S2968" t="str">
        <f t="shared" si="187"/>
        <v>Medium</v>
      </c>
    </row>
    <row r="2969" spans="1:19" x14ac:dyDescent="0.35">
      <c r="A2969" t="s">
        <v>2547</v>
      </c>
      <c r="B2969">
        <v>37</v>
      </c>
      <c r="C2969" t="str">
        <f t="shared" si="184"/>
        <v>36-45</v>
      </c>
      <c r="D2969" t="s">
        <v>14</v>
      </c>
      <c r="E2969" t="s">
        <v>15</v>
      </c>
      <c r="F2969">
        <v>128.43</v>
      </c>
      <c r="G2969">
        <v>4</v>
      </c>
      <c r="H2969">
        <f>Table1[[#This Row],[total_orders]]*Table1[[#This Row],[avg_order_value]]</f>
        <v>513.72</v>
      </c>
      <c r="I2969">
        <v>129</v>
      </c>
      <c r="J2969">
        <v>0</v>
      </c>
      <c r="K2969" t="s">
        <v>40</v>
      </c>
      <c r="L2969">
        <v>34.1</v>
      </c>
      <c r="M2969" t="str">
        <f t="shared" si="185"/>
        <v>Medium</v>
      </c>
      <c r="N2969" s="1">
        <v>44539</v>
      </c>
      <c r="O2969" s="1" t="str">
        <f>IF(YEAR(Table1[[#This Row],[customer_since]])&gt;=2023, "New",IF(YEAR(Table1[[#This Row],[customer_since]])&gt;=2021, "Medium", "Long term"))</f>
        <v>Medium</v>
      </c>
      <c r="P2969">
        <v>75</v>
      </c>
      <c r="Q2969" t="str">
        <f t="shared" si="186"/>
        <v>High</v>
      </c>
      <c r="R2969">
        <v>0.44</v>
      </c>
      <c r="S2969" t="str">
        <f t="shared" si="187"/>
        <v>Medium</v>
      </c>
    </row>
    <row r="2970" spans="1:19" x14ac:dyDescent="0.35">
      <c r="A2970" t="s">
        <v>1290</v>
      </c>
      <c r="B2970">
        <v>53</v>
      </c>
      <c r="C2970" t="str">
        <f t="shared" si="184"/>
        <v>46-55</v>
      </c>
      <c r="D2970" t="s">
        <v>21</v>
      </c>
      <c r="E2970" t="s">
        <v>18</v>
      </c>
      <c r="F2970">
        <v>55.2</v>
      </c>
      <c r="G2970">
        <v>9</v>
      </c>
      <c r="H2970">
        <f>Table1[[#This Row],[total_orders]]*Table1[[#This Row],[avg_order_value]]</f>
        <v>496.8</v>
      </c>
      <c r="I2970">
        <v>65</v>
      </c>
      <c r="J2970">
        <v>0</v>
      </c>
      <c r="K2970" t="s">
        <v>19</v>
      </c>
      <c r="L2970">
        <v>46.5</v>
      </c>
      <c r="M2970" t="str">
        <f t="shared" si="185"/>
        <v>Medium</v>
      </c>
      <c r="N2970" s="1">
        <v>44527</v>
      </c>
      <c r="O2970" s="1" t="str">
        <f>IF(YEAR(Table1[[#This Row],[customer_since]])&gt;=2023, "New",IF(YEAR(Table1[[#This Row],[customer_since]])&gt;=2021, "Medium", "Long term"))</f>
        <v>Medium</v>
      </c>
      <c r="P2970">
        <v>67</v>
      </c>
      <c r="Q2970" t="str">
        <f t="shared" si="186"/>
        <v>High</v>
      </c>
      <c r="R2970">
        <v>0.36</v>
      </c>
      <c r="S2970" t="str">
        <f t="shared" si="187"/>
        <v>Medium</v>
      </c>
    </row>
    <row r="2971" spans="1:19" x14ac:dyDescent="0.35">
      <c r="A2971" t="s">
        <v>1973</v>
      </c>
      <c r="B2971">
        <v>24</v>
      </c>
      <c r="C2971" t="str">
        <f t="shared" si="184"/>
        <v>18-25</v>
      </c>
      <c r="D2971" t="s">
        <v>14</v>
      </c>
      <c r="E2971" t="s">
        <v>50</v>
      </c>
      <c r="F2971">
        <v>145.28</v>
      </c>
      <c r="G2971">
        <v>6</v>
      </c>
      <c r="H2971">
        <f>Table1[[#This Row],[total_orders]]*Table1[[#This Row],[avg_order_value]]</f>
        <v>871.68000000000006</v>
      </c>
      <c r="I2971">
        <v>88</v>
      </c>
      <c r="J2971">
        <v>0</v>
      </c>
      <c r="K2971" t="s">
        <v>23</v>
      </c>
      <c r="L2971">
        <v>17.8</v>
      </c>
      <c r="M2971" t="str">
        <f t="shared" si="185"/>
        <v>Low</v>
      </c>
      <c r="N2971" s="1">
        <v>45160</v>
      </c>
      <c r="O2971" s="1" t="str">
        <f>IF(YEAR(Table1[[#This Row],[customer_since]])&gt;=2023, "New",IF(YEAR(Table1[[#This Row],[customer_since]])&gt;=2021, "Medium", "Long term"))</f>
        <v>New</v>
      </c>
      <c r="P2971">
        <v>85</v>
      </c>
      <c r="Q2971" t="str">
        <f t="shared" si="186"/>
        <v>High</v>
      </c>
      <c r="R2971">
        <v>0.17</v>
      </c>
      <c r="S2971" t="str">
        <f t="shared" si="187"/>
        <v>Low</v>
      </c>
    </row>
    <row r="2972" spans="1:19" x14ac:dyDescent="0.35">
      <c r="A2972" t="s">
        <v>1973</v>
      </c>
      <c r="B2972">
        <v>19</v>
      </c>
      <c r="C2972" t="str">
        <f t="shared" si="184"/>
        <v>18-25</v>
      </c>
      <c r="D2972" t="s">
        <v>21</v>
      </c>
      <c r="E2972" t="s">
        <v>22</v>
      </c>
      <c r="F2972">
        <v>77.17</v>
      </c>
      <c r="G2972">
        <v>8</v>
      </c>
      <c r="H2972">
        <f>Table1[[#This Row],[total_orders]]*Table1[[#This Row],[avg_order_value]]</f>
        <v>617.36</v>
      </c>
      <c r="I2972">
        <v>279</v>
      </c>
      <c r="J2972">
        <v>0</v>
      </c>
      <c r="K2972" t="s">
        <v>16</v>
      </c>
      <c r="L2972">
        <v>29.1</v>
      </c>
      <c r="M2972" t="str">
        <f t="shared" si="185"/>
        <v>Medium</v>
      </c>
      <c r="N2972" s="1">
        <v>44667</v>
      </c>
      <c r="O2972" s="1" t="str">
        <f>IF(YEAR(Table1[[#This Row],[customer_since]])&gt;=2023, "New",IF(YEAR(Table1[[#This Row],[customer_since]])&gt;=2021, "Medium", "Long term"))</f>
        <v>Medium</v>
      </c>
      <c r="P2972">
        <v>35</v>
      </c>
      <c r="Q2972" t="str">
        <f t="shared" si="186"/>
        <v>Medium</v>
      </c>
      <c r="R2972">
        <v>0.61</v>
      </c>
      <c r="S2972" t="str">
        <f t="shared" si="187"/>
        <v>High</v>
      </c>
    </row>
    <row r="2973" spans="1:19" x14ac:dyDescent="0.35">
      <c r="A2973" t="s">
        <v>565</v>
      </c>
      <c r="B2973">
        <v>20</v>
      </c>
      <c r="C2973" t="str">
        <f t="shared" si="184"/>
        <v>18-25</v>
      </c>
      <c r="D2973" t="s">
        <v>25</v>
      </c>
      <c r="E2973" t="s">
        <v>50</v>
      </c>
      <c r="F2973">
        <v>51.9</v>
      </c>
      <c r="G2973">
        <v>10</v>
      </c>
      <c r="H2973">
        <f>Table1[[#This Row],[total_orders]]*Table1[[#This Row],[avg_order_value]]</f>
        <v>519</v>
      </c>
      <c r="I2973">
        <v>222</v>
      </c>
      <c r="J2973">
        <v>0</v>
      </c>
      <c r="K2973" t="s">
        <v>29</v>
      </c>
      <c r="L2973">
        <v>44.6</v>
      </c>
      <c r="M2973" t="str">
        <f t="shared" si="185"/>
        <v>Medium</v>
      </c>
      <c r="N2973" s="1">
        <v>45263</v>
      </c>
      <c r="O2973" s="1" t="str">
        <f>IF(YEAR(Table1[[#This Row],[customer_since]])&gt;=2023, "New",IF(YEAR(Table1[[#This Row],[customer_since]])&gt;=2021, "Medium", "Long term"))</f>
        <v>New</v>
      </c>
      <c r="P2973">
        <v>59</v>
      </c>
      <c r="Q2973" t="str">
        <f t="shared" si="186"/>
        <v>Medium</v>
      </c>
      <c r="R2973">
        <v>0.16</v>
      </c>
      <c r="S2973" t="str">
        <f t="shared" si="187"/>
        <v>Low</v>
      </c>
    </row>
    <row r="2974" spans="1:19" x14ac:dyDescent="0.35">
      <c r="A2974" t="s">
        <v>1268</v>
      </c>
      <c r="B2974">
        <v>48</v>
      </c>
      <c r="C2974" t="str">
        <f t="shared" si="184"/>
        <v>46-55</v>
      </c>
      <c r="D2974" t="s">
        <v>14</v>
      </c>
      <c r="E2974" t="s">
        <v>15</v>
      </c>
      <c r="F2974">
        <v>102.57</v>
      </c>
      <c r="G2974">
        <v>12</v>
      </c>
      <c r="H2974">
        <f>Table1[[#This Row],[total_orders]]*Table1[[#This Row],[avg_order_value]]</f>
        <v>1230.8399999999999</v>
      </c>
      <c r="I2974">
        <v>84</v>
      </c>
      <c r="J2974">
        <v>0</v>
      </c>
      <c r="K2974" t="s">
        <v>16</v>
      </c>
      <c r="L2974">
        <v>96.4</v>
      </c>
      <c r="M2974" t="str">
        <f t="shared" si="185"/>
        <v>High</v>
      </c>
      <c r="N2974" s="1">
        <v>44248</v>
      </c>
      <c r="O2974" s="1" t="str">
        <f>IF(YEAR(Table1[[#This Row],[customer_since]])&gt;=2023, "New",IF(YEAR(Table1[[#This Row],[customer_since]])&gt;=2021, "Medium", "Long term"))</f>
        <v>Medium</v>
      </c>
      <c r="P2974">
        <v>49</v>
      </c>
      <c r="Q2974" t="str">
        <f t="shared" si="186"/>
        <v>Medium</v>
      </c>
      <c r="R2974">
        <v>0.28000000000000003</v>
      </c>
      <c r="S2974" t="str">
        <f t="shared" si="187"/>
        <v>Medium</v>
      </c>
    </row>
    <row r="2975" spans="1:19" x14ac:dyDescent="0.35">
      <c r="A2975" t="s">
        <v>2484</v>
      </c>
      <c r="B2975">
        <v>47</v>
      </c>
      <c r="C2975" t="str">
        <f t="shared" si="184"/>
        <v>46-55</v>
      </c>
      <c r="D2975" t="s">
        <v>14</v>
      </c>
      <c r="E2975" t="s">
        <v>35</v>
      </c>
      <c r="F2975">
        <v>71.19</v>
      </c>
      <c r="G2975">
        <v>8</v>
      </c>
      <c r="H2975">
        <f>Table1[[#This Row],[total_orders]]*Table1[[#This Row],[avg_order_value]]</f>
        <v>569.52</v>
      </c>
      <c r="I2975">
        <v>300</v>
      </c>
      <c r="J2975">
        <v>0</v>
      </c>
      <c r="K2975" t="s">
        <v>29</v>
      </c>
      <c r="L2975">
        <v>51.4</v>
      </c>
      <c r="M2975" t="str">
        <f t="shared" si="185"/>
        <v>High</v>
      </c>
      <c r="N2975" s="1">
        <v>45040</v>
      </c>
      <c r="O2975" s="1" t="str">
        <f>IF(YEAR(Table1[[#This Row],[customer_since]])&gt;=2023, "New",IF(YEAR(Table1[[#This Row],[customer_since]])&gt;=2021, "Medium", "Long term"))</f>
        <v>New</v>
      </c>
      <c r="P2975">
        <v>77</v>
      </c>
      <c r="Q2975" t="str">
        <f t="shared" si="186"/>
        <v>High</v>
      </c>
      <c r="R2975">
        <v>0.18</v>
      </c>
      <c r="S2975" t="str">
        <f t="shared" si="187"/>
        <v>Low</v>
      </c>
    </row>
    <row r="2976" spans="1:19" x14ac:dyDescent="0.35">
      <c r="A2976" t="s">
        <v>2591</v>
      </c>
      <c r="B2976">
        <v>38</v>
      </c>
      <c r="C2976" t="str">
        <f t="shared" si="184"/>
        <v>36-45</v>
      </c>
      <c r="D2976" t="s">
        <v>14</v>
      </c>
      <c r="E2976" t="s">
        <v>44</v>
      </c>
      <c r="F2976">
        <v>70.52</v>
      </c>
      <c r="G2976">
        <v>13</v>
      </c>
      <c r="H2976">
        <f>Table1[[#This Row],[total_orders]]*Table1[[#This Row],[avg_order_value]]</f>
        <v>916.76</v>
      </c>
      <c r="I2976">
        <v>114</v>
      </c>
      <c r="J2976">
        <v>0</v>
      </c>
      <c r="K2976" t="s">
        <v>16</v>
      </c>
      <c r="L2976">
        <v>42.8</v>
      </c>
      <c r="M2976" t="str">
        <f t="shared" si="185"/>
        <v>Medium</v>
      </c>
      <c r="N2976" s="1">
        <v>44787</v>
      </c>
      <c r="O2976" s="1" t="str">
        <f>IF(YEAR(Table1[[#This Row],[customer_since]])&gt;=2023, "New",IF(YEAR(Table1[[#This Row],[customer_since]])&gt;=2021, "Medium", "Long term"))</f>
        <v>Medium</v>
      </c>
      <c r="P2976">
        <v>49</v>
      </c>
      <c r="Q2976" t="str">
        <f t="shared" si="186"/>
        <v>Medium</v>
      </c>
      <c r="R2976">
        <v>0.31</v>
      </c>
      <c r="S2976" t="str">
        <f t="shared" si="187"/>
        <v>Medium</v>
      </c>
    </row>
    <row r="2977" spans="1:19" x14ac:dyDescent="0.35">
      <c r="A2977" t="s">
        <v>2591</v>
      </c>
      <c r="B2977">
        <v>21</v>
      </c>
      <c r="C2977" t="str">
        <f t="shared" si="184"/>
        <v>18-25</v>
      </c>
      <c r="D2977" t="s">
        <v>14</v>
      </c>
      <c r="E2977" t="s">
        <v>18</v>
      </c>
      <c r="F2977">
        <v>71.59</v>
      </c>
      <c r="G2977">
        <v>8</v>
      </c>
      <c r="H2977">
        <f>Table1[[#This Row],[total_orders]]*Table1[[#This Row],[avg_order_value]]</f>
        <v>572.72</v>
      </c>
      <c r="I2977">
        <v>108</v>
      </c>
      <c r="J2977">
        <v>0</v>
      </c>
      <c r="K2977" t="s">
        <v>29</v>
      </c>
      <c r="L2977">
        <v>62.6</v>
      </c>
      <c r="M2977" t="str">
        <f t="shared" si="185"/>
        <v>High</v>
      </c>
      <c r="N2977" s="1">
        <v>45243</v>
      </c>
      <c r="O2977" s="1" t="str">
        <f>IF(YEAR(Table1[[#This Row],[customer_since]])&gt;=2023, "New",IF(YEAR(Table1[[#This Row],[customer_since]])&gt;=2021, "Medium", "Long term"))</f>
        <v>New</v>
      </c>
      <c r="P2977">
        <v>16</v>
      </c>
      <c r="Q2977" t="str">
        <f t="shared" si="186"/>
        <v>Low</v>
      </c>
      <c r="R2977">
        <v>0.09</v>
      </c>
      <c r="S2977" t="str">
        <f t="shared" si="187"/>
        <v>Low</v>
      </c>
    </row>
    <row r="2978" spans="1:19" x14ac:dyDescent="0.35">
      <c r="A2978" t="s">
        <v>3352</v>
      </c>
      <c r="B2978">
        <v>75</v>
      </c>
      <c r="C2978" t="str">
        <f t="shared" si="184"/>
        <v>66-69</v>
      </c>
      <c r="D2978" t="s">
        <v>14</v>
      </c>
      <c r="E2978" t="s">
        <v>28</v>
      </c>
      <c r="F2978">
        <v>160.57</v>
      </c>
      <c r="G2978">
        <v>14</v>
      </c>
      <c r="H2978">
        <f>Table1[[#This Row],[total_orders]]*Table1[[#This Row],[avg_order_value]]</f>
        <v>2247.98</v>
      </c>
      <c r="I2978">
        <v>125</v>
      </c>
      <c r="J2978">
        <v>0</v>
      </c>
      <c r="K2978" t="s">
        <v>23</v>
      </c>
      <c r="L2978">
        <v>28.5</v>
      </c>
      <c r="M2978" t="str">
        <f t="shared" si="185"/>
        <v>Medium</v>
      </c>
      <c r="N2978" s="1">
        <v>45455</v>
      </c>
      <c r="O2978" s="1" t="str">
        <f>IF(YEAR(Table1[[#This Row],[customer_since]])&gt;=2023, "New",IF(YEAR(Table1[[#This Row],[customer_since]])&gt;=2021, "Medium", "Long term"))</f>
        <v>New</v>
      </c>
      <c r="P2978">
        <v>51</v>
      </c>
      <c r="Q2978" t="str">
        <f t="shared" si="186"/>
        <v>Medium</v>
      </c>
      <c r="R2978">
        <v>0.42</v>
      </c>
      <c r="S2978" t="str">
        <f t="shared" si="187"/>
        <v>Medium</v>
      </c>
    </row>
    <row r="2979" spans="1:19" x14ac:dyDescent="0.35">
      <c r="A2979" t="s">
        <v>1224</v>
      </c>
      <c r="B2979">
        <v>19</v>
      </c>
      <c r="C2979" t="str">
        <f t="shared" si="184"/>
        <v>18-25</v>
      </c>
      <c r="D2979" t="s">
        <v>14</v>
      </c>
      <c r="E2979" t="s">
        <v>22</v>
      </c>
      <c r="F2979">
        <v>90.87</v>
      </c>
      <c r="G2979">
        <v>13</v>
      </c>
      <c r="H2979">
        <f>Table1[[#This Row],[total_orders]]*Table1[[#This Row],[avg_order_value]]</f>
        <v>1181.31</v>
      </c>
      <c r="I2979">
        <v>156</v>
      </c>
      <c r="J2979">
        <v>0</v>
      </c>
      <c r="K2979" t="s">
        <v>16</v>
      </c>
      <c r="L2979">
        <v>54.7</v>
      </c>
      <c r="M2979" t="str">
        <f t="shared" si="185"/>
        <v>High</v>
      </c>
      <c r="N2979" s="1">
        <v>45574</v>
      </c>
      <c r="O2979" s="1" t="str">
        <f>IF(YEAR(Table1[[#This Row],[customer_since]])&gt;=2023, "New",IF(YEAR(Table1[[#This Row],[customer_since]])&gt;=2021, "Medium", "Long term"))</f>
        <v>New</v>
      </c>
      <c r="P2979">
        <v>21</v>
      </c>
      <c r="Q2979" t="str">
        <f t="shared" si="186"/>
        <v>Low</v>
      </c>
      <c r="R2979">
        <v>0.36</v>
      </c>
      <c r="S2979" t="str">
        <f t="shared" si="187"/>
        <v>Medium</v>
      </c>
    </row>
    <row r="2980" spans="1:19" x14ac:dyDescent="0.35">
      <c r="A2980" t="s">
        <v>1224</v>
      </c>
      <c r="B2980">
        <v>53</v>
      </c>
      <c r="C2980" t="str">
        <f t="shared" si="184"/>
        <v>46-55</v>
      </c>
      <c r="D2980" t="s">
        <v>21</v>
      </c>
      <c r="E2980" t="s">
        <v>44</v>
      </c>
      <c r="F2980">
        <v>53.64</v>
      </c>
      <c r="G2980">
        <v>7</v>
      </c>
      <c r="H2980">
        <f>Table1[[#This Row],[total_orders]]*Table1[[#This Row],[avg_order_value]]</f>
        <v>375.48</v>
      </c>
      <c r="I2980">
        <v>20</v>
      </c>
      <c r="J2980">
        <v>0</v>
      </c>
      <c r="K2980" t="s">
        <v>16</v>
      </c>
      <c r="L2980">
        <v>17.100000000000001</v>
      </c>
      <c r="M2980" t="str">
        <f t="shared" si="185"/>
        <v>Low</v>
      </c>
      <c r="N2980" s="1">
        <v>45171</v>
      </c>
      <c r="O2980" s="1" t="str">
        <f>IF(YEAR(Table1[[#This Row],[customer_since]])&gt;=2023, "New",IF(YEAR(Table1[[#This Row],[customer_since]])&gt;=2021, "Medium", "Long term"))</f>
        <v>New</v>
      </c>
      <c r="P2980">
        <v>2</v>
      </c>
      <c r="Q2980" t="str">
        <f t="shared" si="186"/>
        <v>Low</v>
      </c>
      <c r="R2980">
        <v>0.33</v>
      </c>
      <c r="S2980" t="str">
        <f t="shared" si="187"/>
        <v>Medium</v>
      </c>
    </row>
    <row r="2981" spans="1:19" x14ac:dyDescent="0.35">
      <c r="A2981" t="s">
        <v>871</v>
      </c>
      <c r="B2981">
        <v>72</v>
      </c>
      <c r="C2981" t="str">
        <f t="shared" si="184"/>
        <v>66-69</v>
      </c>
      <c r="D2981" t="s">
        <v>14</v>
      </c>
      <c r="E2981" t="s">
        <v>52</v>
      </c>
      <c r="F2981">
        <v>83.4</v>
      </c>
      <c r="G2981">
        <v>10</v>
      </c>
      <c r="H2981">
        <f>Table1[[#This Row],[total_orders]]*Table1[[#This Row],[avg_order_value]]</f>
        <v>834</v>
      </c>
      <c r="I2981">
        <v>57</v>
      </c>
      <c r="J2981">
        <v>0</v>
      </c>
      <c r="K2981" t="s">
        <v>19</v>
      </c>
      <c r="L2981">
        <v>85.2</v>
      </c>
      <c r="M2981" t="str">
        <f t="shared" si="185"/>
        <v>High</v>
      </c>
      <c r="N2981" s="1">
        <v>44498</v>
      </c>
      <c r="O2981" s="1" t="str">
        <f>IF(YEAR(Table1[[#This Row],[customer_since]])&gt;=2023, "New",IF(YEAR(Table1[[#This Row],[customer_since]])&gt;=2021, "Medium", "Long term"))</f>
        <v>Medium</v>
      </c>
      <c r="P2981">
        <v>39</v>
      </c>
      <c r="Q2981" t="str">
        <f t="shared" si="186"/>
        <v>Medium</v>
      </c>
      <c r="R2981">
        <v>0.32</v>
      </c>
      <c r="S2981" t="str">
        <f t="shared" si="187"/>
        <v>Medium</v>
      </c>
    </row>
    <row r="2982" spans="1:19" x14ac:dyDescent="0.35">
      <c r="A2982" t="s">
        <v>2149</v>
      </c>
      <c r="B2982">
        <v>77</v>
      </c>
      <c r="C2982" t="str">
        <f t="shared" si="184"/>
        <v>66-69</v>
      </c>
      <c r="D2982" t="s">
        <v>21</v>
      </c>
      <c r="E2982" t="s">
        <v>22</v>
      </c>
      <c r="F2982">
        <v>247.32</v>
      </c>
      <c r="G2982">
        <v>8</v>
      </c>
      <c r="H2982">
        <f>Table1[[#This Row],[total_orders]]*Table1[[#This Row],[avg_order_value]]</f>
        <v>1978.56</v>
      </c>
      <c r="I2982">
        <v>87</v>
      </c>
      <c r="J2982">
        <v>0</v>
      </c>
      <c r="K2982" t="s">
        <v>29</v>
      </c>
      <c r="L2982">
        <v>48</v>
      </c>
      <c r="M2982" t="str">
        <f t="shared" si="185"/>
        <v>Medium</v>
      </c>
      <c r="N2982" s="1">
        <v>45324</v>
      </c>
      <c r="O2982" s="1" t="str">
        <f>IF(YEAR(Table1[[#This Row],[customer_since]])&gt;=2023, "New",IF(YEAR(Table1[[#This Row],[customer_since]])&gt;=2021, "Medium", "Long term"))</f>
        <v>New</v>
      </c>
      <c r="P2982">
        <v>87</v>
      </c>
      <c r="Q2982" t="str">
        <f t="shared" si="186"/>
        <v>High</v>
      </c>
      <c r="R2982">
        <v>0.55000000000000004</v>
      </c>
      <c r="S2982" t="str">
        <f t="shared" si="187"/>
        <v>High</v>
      </c>
    </row>
    <row r="2983" spans="1:19" x14ac:dyDescent="0.35">
      <c r="A2983" t="s">
        <v>2149</v>
      </c>
      <c r="B2983">
        <v>41</v>
      </c>
      <c r="C2983" t="str">
        <f t="shared" si="184"/>
        <v>36-45</v>
      </c>
      <c r="D2983" t="s">
        <v>14</v>
      </c>
      <c r="E2983" t="s">
        <v>44</v>
      </c>
      <c r="F2983">
        <v>144.86000000000001</v>
      </c>
      <c r="G2983">
        <v>10</v>
      </c>
      <c r="H2983">
        <f>Table1[[#This Row],[total_orders]]*Table1[[#This Row],[avg_order_value]]</f>
        <v>1448.6000000000001</v>
      </c>
      <c r="I2983">
        <v>94</v>
      </c>
      <c r="J2983">
        <v>0</v>
      </c>
      <c r="K2983" t="s">
        <v>16</v>
      </c>
      <c r="L2983">
        <v>75.3</v>
      </c>
      <c r="M2983" t="str">
        <f t="shared" si="185"/>
        <v>High</v>
      </c>
      <c r="N2983" s="1">
        <v>44811</v>
      </c>
      <c r="O2983" s="1" t="str">
        <f>IF(YEAR(Table1[[#This Row],[customer_since]])&gt;=2023, "New",IF(YEAR(Table1[[#This Row],[customer_since]])&gt;=2021, "Medium", "Long term"))</f>
        <v>Medium</v>
      </c>
      <c r="P2983">
        <v>7</v>
      </c>
      <c r="Q2983" t="str">
        <f t="shared" si="186"/>
        <v>Low</v>
      </c>
      <c r="R2983">
        <v>0.17</v>
      </c>
      <c r="S2983" t="str">
        <f t="shared" si="187"/>
        <v>Low</v>
      </c>
    </row>
    <row r="2984" spans="1:19" x14ac:dyDescent="0.35">
      <c r="A2984" t="s">
        <v>1389</v>
      </c>
      <c r="B2984">
        <v>51</v>
      </c>
      <c r="C2984" t="str">
        <f t="shared" si="184"/>
        <v>46-55</v>
      </c>
      <c r="D2984" t="s">
        <v>14</v>
      </c>
      <c r="E2984" t="s">
        <v>37</v>
      </c>
      <c r="F2984">
        <v>186.26</v>
      </c>
      <c r="G2984">
        <v>5</v>
      </c>
      <c r="H2984">
        <f>Table1[[#This Row],[total_orders]]*Table1[[#This Row],[avg_order_value]]</f>
        <v>931.3</v>
      </c>
      <c r="I2984">
        <v>330</v>
      </c>
      <c r="J2984">
        <v>0</v>
      </c>
      <c r="K2984" t="s">
        <v>19</v>
      </c>
      <c r="L2984">
        <v>97.4</v>
      </c>
      <c r="M2984" t="str">
        <f t="shared" si="185"/>
        <v>High</v>
      </c>
      <c r="N2984" s="1">
        <v>44297</v>
      </c>
      <c r="O2984" s="1" t="str">
        <f>IF(YEAR(Table1[[#This Row],[customer_since]])&gt;=2023, "New",IF(YEAR(Table1[[#This Row],[customer_since]])&gt;=2021, "Medium", "Long term"))</f>
        <v>Medium</v>
      </c>
      <c r="P2984">
        <v>43</v>
      </c>
      <c r="Q2984" t="str">
        <f t="shared" si="186"/>
        <v>Medium</v>
      </c>
      <c r="R2984">
        <v>7.0000000000000007E-2</v>
      </c>
      <c r="S2984" t="str">
        <f t="shared" si="187"/>
        <v>Low</v>
      </c>
    </row>
    <row r="2985" spans="1:19" x14ac:dyDescent="0.35">
      <c r="A2985" t="s">
        <v>436</v>
      </c>
      <c r="B2985">
        <v>47</v>
      </c>
      <c r="C2985" t="str">
        <f t="shared" si="184"/>
        <v>46-55</v>
      </c>
      <c r="D2985" t="s">
        <v>14</v>
      </c>
      <c r="E2985" t="s">
        <v>28</v>
      </c>
      <c r="F2985">
        <v>123.77</v>
      </c>
      <c r="G2985">
        <v>10</v>
      </c>
      <c r="H2985">
        <f>Table1[[#This Row],[total_orders]]*Table1[[#This Row],[avg_order_value]]</f>
        <v>1237.7</v>
      </c>
      <c r="I2985">
        <v>329</v>
      </c>
      <c r="J2985">
        <v>0</v>
      </c>
      <c r="K2985" t="s">
        <v>16</v>
      </c>
      <c r="L2985">
        <v>34.799999999999997</v>
      </c>
      <c r="M2985" t="str">
        <f t="shared" si="185"/>
        <v>Medium</v>
      </c>
      <c r="N2985" s="1">
        <v>45250</v>
      </c>
      <c r="O2985" s="1" t="str">
        <f>IF(YEAR(Table1[[#This Row],[customer_since]])&gt;=2023, "New",IF(YEAR(Table1[[#This Row],[customer_since]])&gt;=2021, "Medium", "Long term"))</f>
        <v>New</v>
      </c>
      <c r="P2985">
        <v>15</v>
      </c>
      <c r="Q2985" t="str">
        <f t="shared" si="186"/>
        <v>Low</v>
      </c>
      <c r="R2985">
        <v>0.09</v>
      </c>
      <c r="S2985" t="str">
        <f t="shared" si="187"/>
        <v>Low</v>
      </c>
    </row>
    <row r="2986" spans="1:19" x14ac:dyDescent="0.35">
      <c r="A2986" t="s">
        <v>436</v>
      </c>
      <c r="B2986">
        <v>33</v>
      </c>
      <c r="C2986" t="str">
        <f t="shared" si="184"/>
        <v>26-35</v>
      </c>
      <c r="D2986" t="s">
        <v>21</v>
      </c>
      <c r="E2986" t="s">
        <v>44</v>
      </c>
      <c r="F2986">
        <v>49.53</v>
      </c>
      <c r="G2986">
        <v>13</v>
      </c>
      <c r="H2986">
        <f>Table1[[#This Row],[total_orders]]*Table1[[#This Row],[avg_order_value]]</f>
        <v>643.89</v>
      </c>
      <c r="I2986">
        <v>312</v>
      </c>
      <c r="J2986">
        <v>0</v>
      </c>
      <c r="K2986" t="s">
        <v>29</v>
      </c>
      <c r="L2986">
        <v>81</v>
      </c>
      <c r="M2986" t="str">
        <f t="shared" si="185"/>
        <v>High</v>
      </c>
      <c r="N2986" s="1">
        <v>44581</v>
      </c>
      <c r="O2986" s="1" t="str">
        <f>IF(YEAR(Table1[[#This Row],[customer_since]])&gt;=2023, "New",IF(YEAR(Table1[[#This Row],[customer_since]])&gt;=2021, "Medium", "Long term"))</f>
        <v>Medium</v>
      </c>
      <c r="P2986">
        <v>78</v>
      </c>
      <c r="Q2986" t="str">
        <f t="shared" si="186"/>
        <v>High</v>
      </c>
      <c r="R2986">
        <v>0.18</v>
      </c>
      <c r="S2986" t="str">
        <f t="shared" si="187"/>
        <v>Low</v>
      </c>
    </row>
    <row r="2987" spans="1:19" x14ac:dyDescent="0.35">
      <c r="A2987" t="s">
        <v>2948</v>
      </c>
      <c r="B2987">
        <v>77</v>
      </c>
      <c r="C2987" t="str">
        <f t="shared" si="184"/>
        <v>66-69</v>
      </c>
      <c r="D2987" t="s">
        <v>14</v>
      </c>
      <c r="E2987" t="s">
        <v>28</v>
      </c>
      <c r="F2987">
        <v>48.91</v>
      </c>
      <c r="G2987">
        <v>11</v>
      </c>
      <c r="H2987">
        <f>Table1[[#This Row],[total_orders]]*Table1[[#This Row],[avg_order_value]]</f>
        <v>538.01</v>
      </c>
      <c r="I2987">
        <v>78</v>
      </c>
      <c r="J2987">
        <v>0</v>
      </c>
      <c r="K2987" t="s">
        <v>16</v>
      </c>
      <c r="L2987">
        <v>67.8</v>
      </c>
      <c r="M2987" t="str">
        <f t="shared" si="185"/>
        <v>High</v>
      </c>
      <c r="N2987" s="1">
        <v>44855</v>
      </c>
      <c r="O2987" s="1" t="str">
        <f>IF(YEAR(Table1[[#This Row],[customer_since]])&gt;=2023, "New",IF(YEAR(Table1[[#This Row],[customer_since]])&gt;=2021, "Medium", "Long term"))</f>
        <v>Medium</v>
      </c>
      <c r="P2987">
        <v>63</v>
      </c>
      <c r="Q2987" t="str">
        <f t="shared" si="186"/>
        <v>Medium</v>
      </c>
      <c r="R2987">
        <v>0.28000000000000003</v>
      </c>
      <c r="S2987" t="str">
        <f t="shared" si="187"/>
        <v>Medium</v>
      </c>
    </row>
    <row r="2988" spans="1:19" x14ac:dyDescent="0.35">
      <c r="A2988" t="s">
        <v>20</v>
      </c>
      <c r="B2988">
        <v>73</v>
      </c>
      <c r="C2988" t="str">
        <f t="shared" si="184"/>
        <v>66-69</v>
      </c>
      <c r="D2988" t="s">
        <v>21</v>
      </c>
      <c r="E2988" t="s">
        <v>22</v>
      </c>
      <c r="F2988">
        <v>83.28</v>
      </c>
      <c r="G2988">
        <v>6</v>
      </c>
      <c r="H2988">
        <f>Table1[[#This Row],[total_orders]]*Table1[[#This Row],[avg_order_value]]</f>
        <v>499.68</v>
      </c>
      <c r="I2988">
        <v>203</v>
      </c>
      <c r="J2988">
        <v>0</v>
      </c>
      <c r="K2988" t="s">
        <v>23</v>
      </c>
      <c r="L2988">
        <v>0</v>
      </c>
      <c r="M2988" t="str">
        <f t="shared" si="185"/>
        <v>Low</v>
      </c>
      <c r="N2988" s="1">
        <v>45398</v>
      </c>
      <c r="O2988" s="1" t="str">
        <f>IF(YEAR(Table1[[#This Row],[customer_since]])&gt;=2023, "New",IF(YEAR(Table1[[#This Row],[customer_since]])&gt;=2021, "Medium", "Long term"))</f>
        <v>New</v>
      </c>
      <c r="P2988">
        <v>65</v>
      </c>
      <c r="Q2988" t="str">
        <f t="shared" si="186"/>
        <v>Medium</v>
      </c>
      <c r="R2988">
        <v>0.05</v>
      </c>
      <c r="S2988" t="str">
        <f t="shared" si="187"/>
        <v>Low</v>
      </c>
    </row>
    <row r="2989" spans="1:19" x14ac:dyDescent="0.35">
      <c r="A2989" t="s">
        <v>20</v>
      </c>
      <c r="B2989">
        <v>45</v>
      </c>
      <c r="C2989" t="str">
        <f t="shared" si="184"/>
        <v>36-45</v>
      </c>
      <c r="D2989" t="s">
        <v>21</v>
      </c>
      <c r="E2989" t="s">
        <v>50</v>
      </c>
      <c r="F2989">
        <v>149.34</v>
      </c>
      <c r="G2989">
        <v>12</v>
      </c>
      <c r="H2989">
        <f>Table1[[#This Row],[total_orders]]*Table1[[#This Row],[avg_order_value]]</f>
        <v>1792.08</v>
      </c>
      <c r="I2989">
        <v>10</v>
      </c>
      <c r="J2989">
        <v>0</v>
      </c>
      <c r="K2989" t="s">
        <v>40</v>
      </c>
      <c r="L2989">
        <v>0.8</v>
      </c>
      <c r="M2989" t="str">
        <f t="shared" si="185"/>
        <v>Low</v>
      </c>
      <c r="N2989" s="1">
        <v>44055</v>
      </c>
      <c r="O2989" s="1" t="str">
        <f>IF(YEAR(Table1[[#This Row],[customer_since]])&gt;=2023, "New",IF(YEAR(Table1[[#This Row],[customer_since]])&gt;=2021, "Medium", "Long term"))</f>
        <v>Long term</v>
      </c>
      <c r="P2989">
        <v>55</v>
      </c>
      <c r="Q2989" t="str">
        <f t="shared" si="186"/>
        <v>Medium</v>
      </c>
      <c r="R2989">
        <v>0.56000000000000005</v>
      </c>
      <c r="S2989" t="str">
        <f t="shared" si="187"/>
        <v>High</v>
      </c>
    </row>
    <row r="2990" spans="1:19" x14ac:dyDescent="0.35">
      <c r="A2990" t="s">
        <v>1138</v>
      </c>
      <c r="B2990">
        <v>62</v>
      </c>
      <c r="C2990" t="str">
        <f t="shared" si="184"/>
        <v>55-65</v>
      </c>
      <c r="D2990" t="s">
        <v>21</v>
      </c>
      <c r="E2990" t="s">
        <v>50</v>
      </c>
      <c r="F2990">
        <v>23.89</v>
      </c>
      <c r="G2990">
        <v>9</v>
      </c>
      <c r="H2990">
        <f>Table1[[#This Row],[total_orders]]*Table1[[#This Row],[avg_order_value]]</f>
        <v>215.01</v>
      </c>
      <c r="I2990">
        <v>117</v>
      </c>
      <c r="J2990">
        <v>0</v>
      </c>
      <c r="K2990" t="s">
        <v>23</v>
      </c>
      <c r="L2990">
        <v>88</v>
      </c>
      <c r="M2990" t="str">
        <f t="shared" si="185"/>
        <v>High</v>
      </c>
      <c r="N2990" s="1">
        <v>45758</v>
      </c>
      <c r="O2990" s="1" t="str">
        <f>IF(YEAR(Table1[[#This Row],[customer_since]])&gt;=2023, "New",IF(YEAR(Table1[[#This Row],[customer_since]])&gt;=2021, "Medium", "Long term"))</f>
        <v>New</v>
      </c>
      <c r="P2990">
        <v>39</v>
      </c>
      <c r="Q2990" t="str">
        <f t="shared" si="186"/>
        <v>Medium</v>
      </c>
      <c r="R2990">
        <v>0.68</v>
      </c>
      <c r="S2990" t="str">
        <f t="shared" si="187"/>
        <v>High</v>
      </c>
    </row>
    <row r="2991" spans="1:19" x14ac:dyDescent="0.35">
      <c r="A2991" t="s">
        <v>68</v>
      </c>
      <c r="B2991">
        <v>19</v>
      </c>
      <c r="C2991" t="str">
        <f t="shared" si="184"/>
        <v>18-25</v>
      </c>
      <c r="D2991" t="s">
        <v>14</v>
      </c>
      <c r="E2991" t="s">
        <v>28</v>
      </c>
      <c r="F2991">
        <v>22.72</v>
      </c>
      <c r="G2991">
        <v>12</v>
      </c>
      <c r="H2991">
        <f>Table1[[#This Row],[total_orders]]*Table1[[#This Row],[avg_order_value]]</f>
        <v>272.64</v>
      </c>
      <c r="I2991">
        <v>166</v>
      </c>
      <c r="J2991">
        <v>0</v>
      </c>
      <c r="K2991" t="s">
        <v>23</v>
      </c>
      <c r="L2991">
        <v>66.2</v>
      </c>
      <c r="M2991" t="str">
        <f t="shared" si="185"/>
        <v>High</v>
      </c>
      <c r="N2991" s="1">
        <v>45462</v>
      </c>
      <c r="O2991" s="1" t="str">
        <f>IF(YEAR(Table1[[#This Row],[customer_since]])&gt;=2023, "New",IF(YEAR(Table1[[#This Row],[customer_since]])&gt;=2021, "Medium", "Long term"))</f>
        <v>New</v>
      </c>
      <c r="P2991">
        <v>71</v>
      </c>
      <c r="Q2991" t="str">
        <f t="shared" si="186"/>
        <v>High</v>
      </c>
      <c r="R2991">
        <v>0.05</v>
      </c>
      <c r="S2991" t="str">
        <f t="shared" si="187"/>
        <v>Low</v>
      </c>
    </row>
    <row r="2992" spans="1:19" x14ac:dyDescent="0.35">
      <c r="A2992" t="s">
        <v>2138</v>
      </c>
      <c r="B2992">
        <v>59</v>
      </c>
      <c r="C2992" t="str">
        <f t="shared" si="184"/>
        <v>55-65</v>
      </c>
      <c r="D2992" t="s">
        <v>14</v>
      </c>
      <c r="E2992" t="s">
        <v>52</v>
      </c>
      <c r="F2992">
        <v>48.42</v>
      </c>
      <c r="G2992">
        <v>9</v>
      </c>
      <c r="H2992">
        <f>Table1[[#This Row],[total_orders]]*Table1[[#This Row],[avg_order_value]]</f>
        <v>435.78000000000003</v>
      </c>
      <c r="I2992">
        <v>21</v>
      </c>
      <c r="J2992">
        <v>0</v>
      </c>
      <c r="K2992" t="s">
        <v>40</v>
      </c>
      <c r="L2992">
        <v>6.7</v>
      </c>
      <c r="M2992" t="str">
        <f t="shared" si="185"/>
        <v>Low</v>
      </c>
      <c r="N2992" s="1">
        <v>44570</v>
      </c>
      <c r="O2992" s="1" t="str">
        <f>IF(YEAR(Table1[[#This Row],[customer_since]])&gt;=2023, "New",IF(YEAR(Table1[[#This Row],[customer_since]])&gt;=2021, "Medium", "Long term"))</f>
        <v>Medium</v>
      </c>
      <c r="P2992">
        <v>95</v>
      </c>
      <c r="Q2992" t="str">
        <f t="shared" si="186"/>
        <v>High</v>
      </c>
      <c r="R2992">
        <v>0.16</v>
      </c>
      <c r="S2992" t="str">
        <f t="shared" si="187"/>
        <v>Low</v>
      </c>
    </row>
    <row r="2993" spans="1:19" x14ac:dyDescent="0.35">
      <c r="A2993" t="s">
        <v>3069</v>
      </c>
      <c r="B2993">
        <v>36</v>
      </c>
      <c r="C2993" t="str">
        <f t="shared" si="184"/>
        <v>36-45</v>
      </c>
      <c r="D2993" t="s">
        <v>14</v>
      </c>
      <c r="E2993" t="s">
        <v>44</v>
      </c>
      <c r="F2993">
        <v>71.010000000000005</v>
      </c>
      <c r="G2993">
        <v>13</v>
      </c>
      <c r="H2993">
        <f>Table1[[#This Row],[total_orders]]*Table1[[#This Row],[avg_order_value]]</f>
        <v>923.13000000000011</v>
      </c>
      <c r="I2993">
        <v>106</v>
      </c>
      <c r="J2993">
        <v>0</v>
      </c>
      <c r="K2993" t="s">
        <v>23</v>
      </c>
      <c r="L2993">
        <v>10</v>
      </c>
      <c r="M2993" t="str">
        <f t="shared" si="185"/>
        <v>Low</v>
      </c>
      <c r="N2993" s="1">
        <v>44297</v>
      </c>
      <c r="O2993" s="1" t="str">
        <f>IF(YEAR(Table1[[#This Row],[customer_since]])&gt;=2023, "New",IF(YEAR(Table1[[#This Row],[customer_since]])&gt;=2021, "Medium", "Long term"))</f>
        <v>Medium</v>
      </c>
      <c r="P2993">
        <v>85</v>
      </c>
      <c r="Q2993" t="str">
        <f t="shared" si="186"/>
        <v>High</v>
      </c>
      <c r="R2993">
        <v>0.27</v>
      </c>
      <c r="S2993" t="str">
        <f t="shared" si="187"/>
        <v>Medium</v>
      </c>
    </row>
    <row r="2994" spans="1:19" x14ac:dyDescent="0.35">
      <c r="A2994" t="s">
        <v>766</v>
      </c>
      <c r="B2994">
        <v>43</v>
      </c>
      <c r="C2994" t="str">
        <f t="shared" si="184"/>
        <v>36-45</v>
      </c>
      <c r="D2994" t="s">
        <v>21</v>
      </c>
      <c r="E2994" t="s">
        <v>52</v>
      </c>
      <c r="F2994">
        <v>305.02</v>
      </c>
      <c r="G2994">
        <v>13</v>
      </c>
      <c r="H2994">
        <f>Table1[[#This Row],[total_orders]]*Table1[[#This Row],[avg_order_value]]</f>
        <v>3965.2599999999998</v>
      </c>
      <c r="I2994">
        <v>205</v>
      </c>
      <c r="J2994">
        <v>0</v>
      </c>
      <c r="K2994" t="s">
        <v>23</v>
      </c>
      <c r="L2994">
        <v>48.5</v>
      </c>
      <c r="M2994" t="str">
        <f t="shared" si="185"/>
        <v>Medium</v>
      </c>
      <c r="N2994" s="1">
        <v>45286</v>
      </c>
      <c r="O2994" s="1" t="str">
        <f>IF(YEAR(Table1[[#This Row],[customer_since]])&gt;=2023, "New",IF(YEAR(Table1[[#This Row],[customer_since]])&gt;=2021, "Medium", "Long term"))</f>
        <v>New</v>
      </c>
      <c r="P2994">
        <v>8</v>
      </c>
      <c r="Q2994" t="str">
        <f t="shared" si="186"/>
        <v>Low</v>
      </c>
      <c r="R2994">
        <v>0.15</v>
      </c>
      <c r="S2994" t="str">
        <f t="shared" si="187"/>
        <v>Low</v>
      </c>
    </row>
    <row r="2995" spans="1:19" x14ac:dyDescent="0.35">
      <c r="A2995" t="s">
        <v>3659</v>
      </c>
      <c r="B2995">
        <v>62</v>
      </c>
      <c r="C2995" t="str">
        <f t="shared" si="184"/>
        <v>55-65</v>
      </c>
      <c r="D2995" t="s">
        <v>25</v>
      </c>
      <c r="E2995" t="s">
        <v>44</v>
      </c>
      <c r="F2995">
        <v>70.930000000000007</v>
      </c>
      <c r="G2995">
        <v>10</v>
      </c>
      <c r="H2995">
        <f>Table1[[#This Row],[total_orders]]*Table1[[#This Row],[avg_order_value]]</f>
        <v>709.30000000000007</v>
      </c>
      <c r="I2995">
        <v>161</v>
      </c>
      <c r="J2995">
        <v>0</v>
      </c>
      <c r="K2995" t="s">
        <v>23</v>
      </c>
      <c r="L2995">
        <v>86.2</v>
      </c>
      <c r="M2995" t="str">
        <f t="shared" si="185"/>
        <v>High</v>
      </c>
      <c r="N2995" s="1">
        <v>44077</v>
      </c>
      <c r="O2995" s="1" t="str">
        <f>IF(YEAR(Table1[[#This Row],[customer_since]])&gt;=2023, "New",IF(YEAR(Table1[[#This Row],[customer_since]])&gt;=2021, "Medium", "Long term"))</f>
        <v>Long term</v>
      </c>
      <c r="P2995">
        <v>70</v>
      </c>
      <c r="Q2995" t="str">
        <f t="shared" si="186"/>
        <v>High</v>
      </c>
      <c r="R2995">
        <v>0.4</v>
      </c>
      <c r="S2995" t="str">
        <f t="shared" si="187"/>
        <v>Medium</v>
      </c>
    </row>
    <row r="2996" spans="1:19" x14ac:dyDescent="0.35">
      <c r="A2996" t="s">
        <v>863</v>
      </c>
      <c r="B2996">
        <v>72</v>
      </c>
      <c r="C2996" t="str">
        <f t="shared" si="184"/>
        <v>66-69</v>
      </c>
      <c r="D2996" t="s">
        <v>21</v>
      </c>
      <c r="E2996" t="s">
        <v>18</v>
      </c>
      <c r="F2996">
        <v>165.72</v>
      </c>
      <c r="G2996">
        <v>9</v>
      </c>
      <c r="H2996">
        <f>Table1[[#This Row],[total_orders]]*Table1[[#This Row],[avg_order_value]]</f>
        <v>1491.48</v>
      </c>
      <c r="I2996">
        <v>236</v>
      </c>
      <c r="J2996">
        <v>0</v>
      </c>
      <c r="K2996" t="s">
        <v>23</v>
      </c>
      <c r="L2996">
        <v>59.1</v>
      </c>
      <c r="M2996" t="str">
        <f t="shared" si="185"/>
        <v>High</v>
      </c>
      <c r="N2996" s="1">
        <v>45188</v>
      </c>
      <c r="O2996" s="1" t="str">
        <f>IF(YEAR(Table1[[#This Row],[customer_since]])&gt;=2023, "New",IF(YEAR(Table1[[#This Row],[customer_since]])&gt;=2021, "Medium", "Long term"))</f>
        <v>New</v>
      </c>
      <c r="P2996">
        <v>41</v>
      </c>
      <c r="Q2996" t="str">
        <f t="shared" si="186"/>
        <v>Medium</v>
      </c>
      <c r="R2996">
        <v>0.15</v>
      </c>
      <c r="S2996" t="str">
        <f t="shared" si="187"/>
        <v>Low</v>
      </c>
    </row>
    <row r="2997" spans="1:19" x14ac:dyDescent="0.35">
      <c r="A2997" t="s">
        <v>863</v>
      </c>
      <c r="B2997">
        <v>30</v>
      </c>
      <c r="C2997" t="str">
        <f t="shared" si="184"/>
        <v>26-35</v>
      </c>
      <c r="D2997" t="s">
        <v>14</v>
      </c>
      <c r="E2997" t="s">
        <v>52</v>
      </c>
      <c r="F2997">
        <v>185.33</v>
      </c>
      <c r="G2997">
        <v>11</v>
      </c>
      <c r="H2997">
        <f>Table1[[#This Row],[total_orders]]*Table1[[#This Row],[avg_order_value]]</f>
        <v>2038.63</v>
      </c>
      <c r="I2997">
        <v>64</v>
      </c>
      <c r="J2997">
        <v>0</v>
      </c>
      <c r="K2997" t="s">
        <v>40</v>
      </c>
      <c r="L2997">
        <v>90.5</v>
      </c>
      <c r="M2997" t="str">
        <f t="shared" si="185"/>
        <v>High</v>
      </c>
      <c r="N2997" s="1">
        <v>45672</v>
      </c>
      <c r="O2997" s="1" t="str">
        <f>IF(YEAR(Table1[[#This Row],[customer_since]])&gt;=2023, "New",IF(YEAR(Table1[[#This Row],[customer_since]])&gt;=2021, "Medium", "Long term"))</f>
        <v>New</v>
      </c>
      <c r="P2997">
        <v>88</v>
      </c>
      <c r="Q2997" t="str">
        <f t="shared" si="186"/>
        <v>High</v>
      </c>
      <c r="R2997">
        <v>0.38</v>
      </c>
      <c r="S2997" t="str">
        <f t="shared" si="187"/>
        <v>Medium</v>
      </c>
    </row>
    <row r="2998" spans="1:19" x14ac:dyDescent="0.35">
      <c r="A2998" t="s">
        <v>2406</v>
      </c>
      <c r="B2998">
        <v>77</v>
      </c>
      <c r="C2998" t="str">
        <f t="shared" si="184"/>
        <v>66-69</v>
      </c>
      <c r="D2998" t="s">
        <v>21</v>
      </c>
      <c r="E2998" t="s">
        <v>28</v>
      </c>
      <c r="F2998">
        <v>214.75</v>
      </c>
      <c r="G2998">
        <v>21</v>
      </c>
      <c r="H2998">
        <f>Table1[[#This Row],[total_orders]]*Table1[[#This Row],[avg_order_value]]</f>
        <v>4509.75</v>
      </c>
      <c r="I2998">
        <v>136</v>
      </c>
      <c r="J2998">
        <v>0</v>
      </c>
      <c r="K2998" t="s">
        <v>23</v>
      </c>
      <c r="L2998">
        <v>84.8</v>
      </c>
      <c r="M2998" t="str">
        <f t="shared" si="185"/>
        <v>High</v>
      </c>
      <c r="N2998" s="1">
        <v>45744</v>
      </c>
      <c r="O2998" s="1" t="str">
        <f>IF(YEAR(Table1[[#This Row],[customer_since]])&gt;=2023, "New",IF(YEAR(Table1[[#This Row],[customer_since]])&gt;=2021, "Medium", "Long term"))</f>
        <v>New</v>
      </c>
      <c r="P2998">
        <v>16</v>
      </c>
      <c r="Q2998" t="str">
        <f t="shared" si="186"/>
        <v>Low</v>
      </c>
      <c r="R2998">
        <v>0.62</v>
      </c>
      <c r="S2998" t="str">
        <f t="shared" si="187"/>
        <v>High</v>
      </c>
    </row>
    <row r="2999" spans="1:19" x14ac:dyDescent="0.35">
      <c r="A2999" t="s">
        <v>2406</v>
      </c>
      <c r="B2999">
        <v>64</v>
      </c>
      <c r="C2999" t="str">
        <f t="shared" si="184"/>
        <v>55-65</v>
      </c>
      <c r="D2999" t="s">
        <v>21</v>
      </c>
      <c r="E2999" t="s">
        <v>28</v>
      </c>
      <c r="F2999">
        <v>244.98</v>
      </c>
      <c r="G2999">
        <v>8</v>
      </c>
      <c r="H2999">
        <f>Table1[[#This Row],[total_orders]]*Table1[[#This Row],[avg_order_value]]</f>
        <v>1959.84</v>
      </c>
      <c r="I2999">
        <v>70</v>
      </c>
      <c r="J2999">
        <v>0</v>
      </c>
      <c r="K2999" t="s">
        <v>16</v>
      </c>
      <c r="L2999">
        <v>25.6</v>
      </c>
      <c r="M2999" t="str">
        <f t="shared" si="185"/>
        <v>Medium</v>
      </c>
      <c r="N2999" s="1">
        <v>44216</v>
      </c>
      <c r="O2999" s="1" t="str">
        <f>IF(YEAR(Table1[[#This Row],[customer_since]])&gt;=2023, "New",IF(YEAR(Table1[[#This Row],[customer_since]])&gt;=2021, "Medium", "Long term"))</f>
        <v>Medium</v>
      </c>
      <c r="P2999">
        <v>29</v>
      </c>
      <c r="Q2999" t="str">
        <f t="shared" si="186"/>
        <v>Low</v>
      </c>
      <c r="R2999">
        <v>0.05</v>
      </c>
      <c r="S2999" t="str">
        <f t="shared" si="187"/>
        <v>Low</v>
      </c>
    </row>
    <row r="3000" spans="1:19" x14ac:dyDescent="0.35">
      <c r="A3000" t="s">
        <v>2188</v>
      </c>
      <c r="B3000">
        <v>79</v>
      </c>
      <c r="C3000" t="str">
        <f t="shared" si="184"/>
        <v>66-69</v>
      </c>
      <c r="D3000" t="s">
        <v>21</v>
      </c>
      <c r="E3000" t="s">
        <v>22</v>
      </c>
      <c r="F3000">
        <v>91.95</v>
      </c>
      <c r="G3000">
        <v>9</v>
      </c>
      <c r="H3000">
        <f>Table1[[#This Row],[total_orders]]*Table1[[#This Row],[avg_order_value]]</f>
        <v>827.55000000000007</v>
      </c>
      <c r="I3000">
        <v>356</v>
      </c>
      <c r="J3000">
        <v>0</v>
      </c>
      <c r="K3000" t="s">
        <v>16</v>
      </c>
      <c r="L3000">
        <v>45.4</v>
      </c>
      <c r="M3000" t="str">
        <f t="shared" si="185"/>
        <v>Medium</v>
      </c>
      <c r="N3000" s="1">
        <v>44692</v>
      </c>
      <c r="O3000" s="1" t="str">
        <f>IF(YEAR(Table1[[#This Row],[customer_since]])&gt;=2023, "New",IF(YEAR(Table1[[#This Row],[customer_since]])&gt;=2021, "Medium", "Long term"))</f>
        <v>Medium</v>
      </c>
      <c r="P3000">
        <v>41</v>
      </c>
      <c r="Q3000" t="str">
        <f t="shared" si="186"/>
        <v>Medium</v>
      </c>
      <c r="R3000">
        <v>0.34</v>
      </c>
      <c r="S3000" t="str">
        <f t="shared" si="187"/>
        <v>Medium</v>
      </c>
    </row>
    <row r="3001" spans="1:19" x14ac:dyDescent="0.35">
      <c r="A3001" t="s">
        <v>2013</v>
      </c>
      <c r="B3001">
        <v>71</v>
      </c>
      <c r="C3001" t="str">
        <f t="shared" si="184"/>
        <v>66-69</v>
      </c>
      <c r="D3001" t="s">
        <v>21</v>
      </c>
      <c r="E3001" t="s">
        <v>18</v>
      </c>
      <c r="F3001">
        <v>101.4</v>
      </c>
      <c r="G3001">
        <v>9</v>
      </c>
      <c r="H3001">
        <f>Table1[[#This Row],[total_orders]]*Table1[[#This Row],[avg_order_value]]</f>
        <v>912.6</v>
      </c>
      <c r="I3001">
        <v>90</v>
      </c>
      <c r="J3001">
        <v>0</v>
      </c>
      <c r="K3001" t="s">
        <v>19</v>
      </c>
      <c r="L3001">
        <v>76.599999999999994</v>
      </c>
      <c r="M3001" t="str">
        <f t="shared" si="185"/>
        <v>High</v>
      </c>
      <c r="N3001" s="1">
        <v>44172</v>
      </c>
      <c r="O3001" s="1" t="str">
        <f>IF(YEAR(Table1[[#This Row],[customer_since]])&gt;=2023, "New",IF(YEAR(Table1[[#This Row],[customer_since]])&gt;=2021, "Medium", "Long term"))</f>
        <v>Long term</v>
      </c>
      <c r="P3001">
        <v>55</v>
      </c>
      <c r="Q3001" t="str">
        <f t="shared" si="186"/>
        <v>Medium</v>
      </c>
      <c r="R3001">
        <v>0.56999999999999995</v>
      </c>
      <c r="S3001" t="str">
        <f t="shared" si="187"/>
        <v>High</v>
      </c>
    </row>
    <row r="3002" spans="1:19" x14ac:dyDescent="0.35">
      <c r="A3002" t="s">
        <v>825</v>
      </c>
      <c r="B3002">
        <v>49</v>
      </c>
      <c r="C3002" t="str">
        <f t="shared" si="184"/>
        <v>46-55</v>
      </c>
      <c r="D3002" t="s">
        <v>21</v>
      </c>
      <c r="E3002" t="s">
        <v>28</v>
      </c>
      <c r="F3002">
        <v>188.33</v>
      </c>
      <c r="G3002">
        <v>6</v>
      </c>
      <c r="H3002">
        <f>Table1[[#This Row],[total_orders]]*Table1[[#This Row],[avg_order_value]]</f>
        <v>1129.98</v>
      </c>
      <c r="I3002">
        <v>65</v>
      </c>
      <c r="J3002">
        <v>0</v>
      </c>
      <c r="K3002" t="s">
        <v>19</v>
      </c>
      <c r="L3002">
        <v>49.8</v>
      </c>
      <c r="M3002" t="str">
        <f t="shared" si="185"/>
        <v>Medium</v>
      </c>
      <c r="N3002" s="1">
        <v>44743</v>
      </c>
      <c r="O3002" s="1" t="str">
        <f>IF(YEAR(Table1[[#This Row],[customer_since]])&gt;=2023, "New",IF(YEAR(Table1[[#This Row],[customer_since]])&gt;=2021, "Medium", "Long term"))</f>
        <v>Medium</v>
      </c>
      <c r="P3002">
        <v>82</v>
      </c>
      <c r="Q3002" t="str">
        <f t="shared" si="186"/>
        <v>High</v>
      </c>
      <c r="R3002">
        <v>0.14000000000000001</v>
      </c>
      <c r="S3002" t="str">
        <f t="shared" si="187"/>
        <v>Low</v>
      </c>
    </row>
    <row r="3003" spans="1:19" x14ac:dyDescent="0.35">
      <c r="A3003" t="s">
        <v>825</v>
      </c>
      <c r="B3003">
        <v>41</v>
      </c>
      <c r="C3003" t="str">
        <f t="shared" si="184"/>
        <v>36-45</v>
      </c>
      <c r="D3003" t="s">
        <v>14</v>
      </c>
      <c r="E3003" t="s">
        <v>26</v>
      </c>
      <c r="F3003">
        <v>236.24</v>
      </c>
      <c r="G3003">
        <v>6</v>
      </c>
      <c r="H3003">
        <f>Table1[[#This Row],[total_orders]]*Table1[[#This Row],[avg_order_value]]</f>
        <v>1417.44</v>
      </c>
      <c r="I3003">
        <v>362</v>
      </c>
      <c r="J3003">
        <v>0</v>
      </c>
      <c r="K3003" t="s">
        <v>23</v>
      </c>
      <c r="L3003">
        <v>47.7</v>
      </c>
      <c r="M3003" t="str">
        <f t="shared" si="185"/>
        <v>Medium</v>
      </c>
      <c r="N3003" s="1">
        <v>44358</v>
      </c>
      <c r="O3003" s="1" t="str">
        <f>IF(YEAR(Table1[[#This Row],[customer_since]])&gt;=2023, "New",IF(YEAR(Table1[[#This Row],[customer_since]])&gt;=2021, "Medium", "Long term"))</f>
        <v>Medium</v>
      </c>
      <c r="P3003">
        <v>90</v>
      </c>
      <c r="Q3003" t="str">
        <f t="shared" si="186"/>
        <v>High</v>
      </c>
      <c r="R3003">
        <v>0.31</v>
      </c>
      <c r="S3003" t="str">
        <f t="shared" si="187"/>
        <v>Medium</v>
      </c>
    </row>
    <row r="3004" spans="1:19" x14ac:dyDescent="0.35">
      <c r="A3004" t="s">
        <v>825</v>
      </c>
      <c r="B3004">
        <v>72</v>
      </c>
      <c r="C3004" t="str">
        <f t="shared" si="184"/>
        <v>66-69</v>
      </c>
      <c r="D3004" t="s">
        <v>21</v>
      </c>
      <c r="E3004" t="s">
        <v>28</v>
      </c>
      <c r="F3004">
        <v>240.68</v>
      </c>
      <c r="G3004">
        <v>13</v>
      </c>
      <c r="H3004">
        <f>Table1[[#This Row],[total_orders]]*Table1[[#This Row],[avg_order_value]]</f>
        <v>3128.84</v>
      </c>
      <c r="I3004">
        <v>324</v>
      </c>
      <c r="J3004">
        <v>0</v>
      </c>
      <c r="K3004" t="s">
        <v>19</v>
      </c>
      <c r="L3004">
        <v>15.7</v>
      </c>
      <c r="M3004" t="str">
        <f t="shared" si="185"/>
        <v>Low</v>
      </c>
      <c r="N3004" s="1">
        <v>45085</v>
      </c>
      <c r="O3004" s="1" t="str">
        <f>IF(YEAR(Table1[[#This Row],[customer_since]])&gt;=2023, "New",IF(YEAR(Table1[[#This Row],[customer_since]])&gt;=2021, "Medium", "Long term"))</f>
        <v>New</v>
      </c>
      <c r="P3004">
        <v>32</v>
      </c>
      <c r="Q3004" t="str">
        <f t="shared" si="186"/>
        <v>Low</v>
      </c>
      <c r="R3004">
        <v>0.01</v>
      </c>
      <c r="S3004" t="str">
        <f t="shared" si="187"/>
        <v>Low</v>
      </c>
    </row>
    <row r="3005" spans="1:19" x14ac:dyDescent="0.35">
      <c r="A3005" t="s">
        <v>2040</v>
      </c>
      <c r="B3005">
        <v>33</v>
      </c>
      <c r="C3005" t="str">
        <f t="shared" si="184"/>
        <v>26-35</v>
      </c>
      <c r="D3005" t="s">
        <v>14</v>
      </c>
      <c r="E3005" t="s">
        <v>18</v>
      </c>
      <c r="F3005">
        <v>174.14</v>
      </c>
      <c r="G3005">
        <v>9</v>
      </c>
      <c r="H3005">
        <f>Table1[[#This Row],[total_orders]]*Table1[[#This Row],[avg_order_value]]</f>
        <v>1567.2599999999998</v>
      </c>
      <c r="I3005">
        <v>23</v>
      </c>
      <c r="J3005">
        <v>0</v>
      </c>
      <c r="K3005" t="s">
        <v>40</v>
      </c>
      <c r="L3005">
        <v>82.5</v>
      </c>
      <c r="M3005" t="str">
        <f t="shared" si="185"/>
        <v>High</v>
      </c>
      <c r="N3005" s="1">
        <v>45396</v>
      </c>
      <c r="O3005" s="1" t="str">
        <f>IF(YEAR(Table1[[#This Row],[customer_since]])&gt;=2023, "New",IF(YEAR(Table1[[#This Row],[customer_since]])&gt;=2021, "Medium", "Long term"))</f>
        <v>New</v>
      </c>
      <c r="P3005">
        <v>64</v>
      </c>
      <c r="Q3005" t="str">
        <f t="shared" si="186"/>
        <v>Medium</v>
      </c>
      <c r="R3005">
        <v>0.28999999999999998</v>
      </c>
      <c r="S3005" t="str">
        <f t="shared" si="187"/>
        <v>Medium</v>
      </c>
    </row>
    <row r="3006" spans="1:19" x14ac:dyDescent="0.35">
      <c r="A3006" t="s">
        <v>1355</v>
      </c>
      <c r="B3006">
        <v>38</v>
      </c>
      <c r="C3006" t="str">
        <f t="shared" si="184"/>
        <v>36-45</v>
      </c>
      <c r="D3006" t="s">
        <v>14</v>
      </c>
      <c r="E3006" t="s">
        <v>37</v>
      </c>
      <c r="F3006">
        <v>128.28</v>
      </c>
      <c r="G3006">
        <v>5</v>
      </c>
      <c r="H3006">
        <f>Table1[[#This Row],[total_orders]]*Table1[[#This Row],[avg_order_value]]</f>
        <v>641.4</v>
      </c>
      <c r="I3006">
        <v>349</v>
      </c>
      <c r="J3006">
        <v>0</v>
      </c>
      <c r="K3006" t="s">
        <v>29</v>
      </c>
      <c r="L3006">
        <v>57.3</v>
      </c>
      <c r="M3006" t="str">
        <f t="shared" si="185"/>
        <v>High</v>
      </c>
      <c r="N3006" s="1">
        <v>44048</v>
      </c>
      <c r="O3006" s="1" t="str">
        <f>IF(YEAR(Table1[[#This Row],[customer_since]])&gt;=2023, "New",IF(YEAR(Table1[[#This Row],[customer_since]])&gt;=2021, "Medium", "Long term"))</f>
        <v>Long term</v>
      </c>
      <c r="P3006">
        <v>30</v>
      </c>
      <c r="Q3006" t="str">
        <f t="shared" si="186"/>
        <v>Low</v>
      </c>
      <c r="R3006">
        <v>0.15</v>
      </c>
      <c r="S3006" t="str">
        <f t="shared" si="187"/>
        <v>Low</v>
      </c>
    </row>
    <row r="3007" spans="1:19" x14ac:dyDescent="0.35">
      <c r="A3007" t="s">
        <v>247</v>
      </c>
      <c r="B3007">
        <v>30</v>
      </c>
      <c r="C3007" t="str">
        <f t="shared" si="184"/>
        <v>26-35</v>
      </c>
      <c r="D3007" t="s">
        <v>14</v>
      </c>
      <c r="E3007" t="s">
        <v>44</v>
      </c>
      <c r="F3007">
        <v>66.97</v>
      </c>
      <c r="G3007">
        <v>12</v>
      </c>
      <c r="H3007">
        <f>Table1[[#This Row],[total_orders]]*Table1[[#This Row],[avg_order_value]]</f>
        <v>803.64</v>
      </c>
      <c r="I3007">
        <v>140</v>
      </c>
      <c r="J3007">
        <v>0</v>
      </c>
      <c r="K3007" t="s">
        <v>29</v>
      </c>
      <c r="L3007">
        <v>10</v>
      </c>
      <c r="M3007" t="str">
        <f t="shared" si="185"/>
        <v>Low</v>
      </c>
      <c r="N3007" s="1">
        <v>45509</v>
      </c>
      <c r="O3007" s="1" t="str">
        <f>IF(YEAR(Table1[[#This Row],[customer_since]])&gt;=2023, "New",IF(YEAR(Table1[[#This Row],[customer_since]])&gt;=2021, "Medium", "Long term"))</f>
        <v>New</v>
      </c>
      <c r="P3007">
        <v>29</v>
      </c>
      <c r="Q3007" t="str">
        <f t="shared" si="186"/>
        <v>Low</v>
      </c>
      <c r="R3007">
        <v>0.13</v>
      </c>
      <c r="S3007" t="str">
        <f t="shared" si="187"/>
        <v>Low</v>
      </c>
    </row>
    <row r="3008" spans="1:19" x14ac:dyDescent="0.35">
      <c r="A3008" t="s">
        <v>247</v>
      </c>
      <c r="B3008">
        <v>27</v>
      </c>
      <c r="C3008" t="str">
        <f t="shared" si="184"/>
        <v>26-35</v>
      </c>
      <c r="D3008" t="s">
        <v>25</v>
      </c>
      <c r="E3008" t="s">
        <v>50</v>
      </c>
      <c r="F3008">
        <v>93.27</v>
      </c>
      <c r="G3008">
        <v>7</v>
      </c>
      <c r="H3008">
        <f>Table1[[#This Row],[total_orders]]*Table1[[#This Row],[avg_order_value]]</f>
        <v>652.89</v>
      </c>
      <c r="I3008">
        <v>130</v>
      </c>
      <c r="J3008">
        <v>0</v>
      </c>
      <c r="K3008" t="s">
        <v>40</v>
      </c>
      <c r="L3008">
        <v>96.2</v>
      </c>
      <c r="M3008" t="str">
        <f t="shared" si="185"/>
        <v>High</v>
      </c>
      <c r="N3008" s="1">
        <v>45307</v>
      </c>
      <c r="O3008" s="1" t="str">
        <f>IF(YEAR(Table1[[#This Row],[customer_since]])&gt;=2023, "New",IF(YEAR(Table1[[#This Row],[customer_since]])&gt;=2021, "Medium", "Long term"))</f>
        <v>New</v>
      </c>
      <c r="P3008">
        <v>20</v>
      </c>
      <c r="Q3008" t="str">
        <f t="shared" si="186"/>
        <v>Low</v>
      </c>
      <c r="R3008">
        <v>0.16</v>
      </c>
      <c r="S3008" t="str">
        <f t="shared" si="187"/>
        <v>Low</v>
      </c>
    </row>
    <row r="3009" spans="1:19" x14ac:dyDescent="0.35">
      <c r="A3009" t="s">
        <v>3753</v>
      </c>
      <c r="B3009">
        <v>66</v>
      </c>
      <c r="C3009" t="str">
        <f t="shared" si="184"/>
        <v>66-69</v>
      </c>
      <c r="D3009" t="s">
        <v>21</v>
      </c>
      <c r="E3009" t="s">
        <v>26</v>
      </c>
      <c r="F3009">
        <v>34.729999999999997</v>
      </c>
      <c r="G3009">
        <v>9</v>
      </c>
      <c r="H3009">
        <f>Table1[[#This Row],[total_orders]]*Table1[[#This Row],[avg_order_value]]</f>
        <v>312.57</v>
      </c>
      <c r="I3009">
        <v>1</v>
      </c>
      <c r="J3009">
        <v>0</v>
      </c>
      <c r="K3009" t="s">
        <v>29</v>
      </c>
      <c r="L3009">
        <v>63.7</v>
      </c>
      <c r="M3009" t="str">
        <f t="shared" si="185"/>
        <v>High</v>
      </c>
      <c r="N3009" s="1">
        <v>44168</v>
      </c>
      <c r="O3009" s="1" t="str">
        <f>IF(YEAR(Table1[[#This Row],[customer_since]])&gt;=2023, "New",IF(YEAR(Table1[[#This Row],[customer_since]])&gt;=2021, "Medium", "Long term"))</f>
        <v>Long term</v>
      </c>
      <c r="P3009">
        <v>96</v>
      </c>
      <c r="Q3009" t="str">
        <f t="shared" si="186"/>
        <v>High</v>
      </c>
      <c r="R3009">
        <v>0.24</v>
      </c>
      <c r="S3009" t="str">
        <f t="shared" si="187"/>
        <v>Medium</v>
      </c>
    </row>
    <row r="3010" spans="1:19" x14ac:dyDescent="0.35">
      <c r="A3010" t="s">
        <v>1191</v>
      </c>
      <c r="B3010">
        <v>32</v>
      </c>
      <c r="C3010" t="str">
        <f t="shared" ref="C3010:C3073" si="188">IF(B3010&lt;=25,"18-25",IF(B3010&lt;=35,"26-35",IF(B3010&lt;=45,"36-45",IF(B3010&lt;=55,"46-55",IF(B3010&lt;=65,"55-65","66-69")))))</f>
        <v>26-35</v>
      </c>
      <c r="D3010" t="s">
        <v>14</v>
      </c>
      <c r="E3010" t="s">
        <v>26</v>
      </c>
      <c r="F3010">
        <v>211.83</v>
      </c>
      <c r="G3010">
        <v>13</v>
      </c>
      <c r="H3010">
        <f>Table1[[#This Row],[total_orders]]*Table1[[#This Row],[avg_order_value]]</f>
        <v>2753.79</v>
      </c>
      <c r="I3010">
        <v>364</v>
      </c>
      <c r="J3010">
        <v>0</v>
      </c>
      <c r="K3010" t="s">
        <v>23</v>
      </c>
      <c r="L3010">
        <v>6.8</v>
      </c>
      <c r="M3010" t="str">
        <f t="shared" ref="M3010:M3073" si="189">IF(L3010&lt;=20,"Low",IF(L3010&lt;=50,"Medium","High"))</f>
        <v>Low</v>
      </c>
      <c r="N3010" s="1">
        <v>45695</v>
      </c>
      <c r="O3010" s="1" t="str">
        <f>IF(YEAR(Table1[[#This Row],[customer_since]])&gt;=2023, "New",IF(YEAR(Table1[[#This Row],[customer_since]])&gt;=2021, "Medium", "Long term"))</f>
        <v>New</v>
      </c>
      <c r="P3010">
        <v>78</v>
      </c>
      <c r="Q3010" t="str">
        <f t="shared" ref="Q3010:Q3073" si="190">IF(P3010&lt;=33,"Low",IF(P3010&lt;=66,"Medium","High"))</f>
        <v>High</v>
      </c>
      <c r="R3010">
        <v>0.22</v>
      </c>
      <c r="S3010" t="str">
        <f t="shared" ref="S3010:S3073" si="191">IF(R3010&lt;=0.2,"Low",IF(R3010&lt;=0.5,"Medium","High"))</f>
        <v>Medium</v>
      </c>
    </row>
    <row r="3011" spans="1:19" x14ac:dyDescent="0.35">
      <c r="A3011" t="s">
        <v>1981</v>
      </c>
      <c r="B3011">
        <v>53</v>
      </c>
      <c r="C3011" t="str">
        <f t="shared" si="188"/>
        <v>46-55</v>
      </c>
      <c r="D3011" t="s">
        <v>14</v>
      </c>
      <c r="E3011" t="s">
        <v>18</v>
      </c>
      <c r="F3011">
        <v>158.44</v>
      </c>
      <c r="G3011">
        <v>15</v>
      </c>
      <c r="H3011">
        <f>Table1[[#This Row],[total_orders]]*Table1[[#This Row],[avg_order_value]]</f>
        <v>2376.6</v>
      </c>
      <c r="I3011">
        <v>291</v>
      </c>
      <c r="J3011">
        <v>0</v>
      </c>
      <c r="K3011" t="s">
        <v>19</v>
      </c>
      <c r="L3011">
        <v>85.7</v>
      </c>
      <c r="M3011" t="str">
        <f t="shared" si="189"/>
        <v>High</v>
      </c>
      <c r="N3011" s="1">
        <v>44707</v>
      </c>
      <c r="O3011" s="1" t="str">
        <f>IF(YEAR(Table1[[#This Row],[customer_since]])&gt;=2023, "New",IF(YEAR(Table1[[#This Row],[customer_since]])&gt;=2021, "Medium", "Long term"))</f>
        <v>Medium</v>
      </c>
      <c r="P3011">
        <v>53</v>
      </c>
      <c r="Q3011" t="str">
        <f t="shared" si="190"/>
        <v>Medium</v>
      </c>
      <c r="R3011">
        <v>7.0000000000000007E-2</v>
      </c>
      <c r="S3011" t="str">
        <f t="shared" si="191"/>
        <v>Low</v>
      </c>
    </row>
    <row r="3012" spans="1:19" x14ac:dyDescent="0.35">
      <c r="A3012" t="s">
        <v>1920</v>
      </c>
      <c r="B3012">
        <v>76</v>
      </c>
      <c r="C3012" t="str">
        <f t="shared" si="188"/>
        <v>66-69</v>
      </c>
      <c r="D3012" t="s">
        <v>21</v>
      </c>
      <c r="E3012" t="s">
        <v>26</v>
      </c>
      <c r="F3012">
        <v>45.04</v>
      </c>
      <c r="G3012">
        <v>12</v>
      </c>
      <c r="H3012">
        <f>Table1[[#This Row],[total_orders]]*Table1[[#This Row],[avg_order_value]]</f>
        <v>540.48</v>
      </c>
      <c r="I3012">
        <v>88</v>
      </c>
      <c r="J3012">
        <v>0</v>
      </c>
      <c r="K3012" t="s">
        <v>16</v>
      </c>
      <c r="L3012">
        <v>63.5</v>
      </c>
      <c r="M3012" t="str">
        <f t="shared" si="189"/>
        <v>High</v>
      </c>
      <c r="N3012" s="1">
        <v>44265</v>
      </c>
      <c r="O3012" s="1" t="str">
        <f>IF(YEAR(Table1[[#This Row],[customer_since]])&gt;=2023, "New",IF(YEAR(Table1[[#This Row],[customer_since]])&gt;=2021, "Medium", "Long term"))</f>
        <v>Medium</v>
      </c>
      <c r="P3012">
        <v>27</v>
      </c>
      <c r="Q3012" t="str">
        <f t="shared" si="190"/>
        <v>Low</v>
      </c>
      <c r="R3012">
        <v>0.3</v>
      </c>
      <c r="S3012" t="str">
        <f t="shared" si="191"/>
        <v>Medium</v>
      </c>
    </row>
    <row r="3013" spans="1:19" x14ac:dyDescent="0.35">
      <c r="A3013" t="s">
        <v>1920</v>
      </c>
      <c r="B3013">
        <v>55</v>
      </c>
      <c r="C3013" t="str">
        <f t="shared" si="188"/>
        <v>46-55</v>
      </c>
      <c r="D3013" t="s">
        <v>14</v>
      </c>
      <c r="E3013" t="s">
        <v>50</v>
      </c>
      <c r="F3013">
        <v>31.47</v>
      </c>
      <c r="G3013">
        <v>9</v>
      </c>
      <c r="H3013">
        <f>Table1[[#This Row],[total_orders]]*Table1[[#This Row],[avg_order_value]]</f>
        <v>283.23</v>
      </c>
      <c r="I3013">
        <v>315</v>
      </c>
      <c r="J3013">
        <v>0</v>
      </c>
      <c r="K3013" t="s">
        <v>29</v>
      </c>
      <c r="L3013">
        <v>83</v>
      </c>
      <c r="M3013" t="str">
        <f t="shared" si="189"/>
        <v>High</v>
      </c>
      <c r="N3013" s="1">
        <v>44341</v>
      </c>
      <c r="O3013" s="1" t="str">
        <f>IF(YEAR(Table1[[#This Row],[customer_since]])&gt;=2023, "New",IF(YEAR(Table1[[#This Row],[customer_since]])&gt;=2021, "Medium", "Long term"))</f>
        <v>Medium</v>
      </c>
      <c r="P3013">
        <v>35</v>
      </c>
      <c r="Q3013" t="str">
        <f t="shared" si="190"/>
        <v>Medium</v>
      </c>
      <c r="R3013">
        <v>0.56000000000000005</v>
      </c>
      <c r="S3013" t="str">
        <f t="shared" si="191"/>
        <v>High</v>
      </c>
    </row>
    <row r="3014" spans="1:19" x14ac:dyDescent="0.35">
      <c r="A3014" t="s">
        <v>1683</v>
      </c>
      <c r="B3014">
        <v>42</v>
      </c>
      <c r="C3014" t="str">
        <f t="shared" si="188"/>
        <v>36-45</v>
      </c>
      <c r="D3014" t="s">
        <v>21</v>
      </c>
      <c r="E3014" t="s">
        <v>35</v>
      </c>
      <c r="F3014">
        <v>107.76</v>
      </c>
      <c r="G3014">
        <v>8</v>
      </c>
      <c r="H3014">
        <f>Table1[[#This Row],[total_orders]]*Table1[[#This Row],[avg_order_value]]</f>
        <v>862.08</v>
      </c>
      <c r="I3014">
        <v>357</v>
      </c>
      <c r="J3014">
        <v>0</v>
      </c>
      <c r="K3014" t="s">
        <v>16</v>
      </c>
      <c r="L3014">
        <v>0</v>
      </c>
      <c r="M3014" t="str">
        <f t="shared" si="189"/>
        <v>Low</v>
      </c>
      <c r="N3014" s="1">
        <v>45224</v>
      </c>
      <c r="O3014" s="1" t="str">
        <f>IF(YEAR(Table1[[#This Row],[customer_since]])&gt;=2023, "New",IF(YEAR(Table1[[#This Row],[customer_since]])&gt;=2021, "Medium", "Long term"))</f>
        <v>New</v>
      </c>
      <c r="P3014">
        <v>61</v>
      </c>
      <c r="Q3014" t="str">
        <f t="shared" si="190"/>
        <v>Medium</v>
      </c>
      <c r="R3014">
        <v>0.28999999999999998</v>
      </c>
      <c r="S3014" t="str">
        <f t="shared" si="191"/>
        <v>Medium</v>
      </c>
    </row>
    <row r="3015" spans="1:19" x14ac:dyDescent="0.35">
      <c r="A3015" t="s">
        <v>1812</v>
      </c>
      <c r="B3015">
        <v>18</v>
      </c>
      <c r="C3015" t="str">
        <f t="shared" si="188"/>
        <v>18-25</v>
      </c>
      <c r="D3015" t="s">
        <v>21</v>
      </c>
      <c r="E3015" t="s">
        <v>28</v>
      </c>
      <c r="F3015">
        <v>64.95</v>
      </c>
      <c r="G3015">
        <v>12</v>
      </c>
      <c r="H3015">
        <f>Table1[[#This Row],[total_orders]]*Table1[[#This Row],[avg_order_value]]</f>
        <v>779.40000000000009</v>
      </c>
      <c r="I3015">
        <v>198</v>
      </c>
      <c r="J3015">
        <v>0</v>
      </c>
      <c r="K3015" t="s">
        <v>16</v>
      </c>
      <c r="L3015">
        <v>83.8</v>
      </c>
      <c r="M3015" t="str">
        <f t="shared" si="189"/>
        <v>High</v>
      </c>
      <c r="N3015" s="1">
        <v>45609</v>
      </c>
      <c r="O3015" s="1" t="str">
        <f>IF(YEAR(Table1[[#This Row],[customer_since]])&gt;=2023, "New",IF(YEAR(Table1[[#This Row],[customer_since]])&gt;=2021, "Medium", "Long term"))</f>
        <v>New</v>
      </c>
      <c r="P3015">
        <v>44</v>
      </c>
      <c r="Q3015" t="str">
        <f t="shared" si="190"/>
        <v>Medium</v>
      </c>
      <c r="R3015">
        <v>0.48</v>
      </c>
      <c r="S3015" t="str">
        <f t="shared" si="191"/>
        <v>Medium</v>
      </c>
    </row>
    <row r="3016" spans="1:19" x14ac:dyDescent="0.35">
      <c r="A3016" t="s">
        <v>319</v>
      </c>
      <c r="B3016">
        <v>22</v>
      </c>
      <c r="C3016" t="str">
        <f t="shared" si="188"/>
        <v>18-25</v>
      </c>
      <c r="D3016" t="s">
        <v>21</v>
      </c>
      <c r="E3016" t="s">
        <v>35</v>
      </c>
      <c r="F3016">
        <v>267.51</v>
      </c>
      <c r="G3016">
        <v>8</v>
      </c>
      <c r="H3016">
        <f>Table1[[#This Row],[total_orders]]*Table1[[#This Row],[avg_order_value]]</f>
        <v>2140.08</v>
      </c>
      <c r="I3016">
        <v>270</v>
      </c>
      <c r="J3016">
        <v>0</v>
      </c>
      <c r="K3016" t="s">
        <v>19</v>
      </c>
      <c r="L3016">
        <v>5.4</v>
      </c>
      <c r="M3016" t="str">
        <f t="shared" si="189"/>
        <v>Low</v>
      </c>
      <c r="N3016" s="1">
        <v>44610</v>
      </c>
      <c r="O3016" s="1" t="str">
        <f>IF(YEAR(Table1[[#This Row],[customer_since]])&gt;=2023, "New",IF(YEAR(Table1[[#This Row],[customer_since]])&gt;=2021, "Medium", "Long term"))</f>
        <v>Medium</v>
      </c>
      <c r="P3016">
        <v>19</v>
      </c>
      <c r="Q3016" t="str">
        <f t="shared" si="190"/>
        <v>Low</v>
      </c>
      <c r="R3016">
        <v>0.2</v>
      </c>
      <c r="S3016" t="str">
        <f t="shared" si="191"/>
        <v>Low</v>
      </c>
    </row>
    <row r="3017" spans="1:19" x14ac:dyDescent="0.35">
      <c r="A3017" t="s">
        <v>319</v>
      </c>
      <c r="B3017">
        <v>62</v>
      </c>
      <c r="C3017" t="str">
        <f t="shared" si="188"/>
        <v>55-65</v>
      </c>
      <c r="D3017" t="s">
        <v>21</v>
      </c>
      <c r="E3017" t="s">
        <v>22</v>
      </c>
      <c r="F3017">
        <v>95.83</v>
      </c>
      <c r="G3017">
        <v>10</v>
      </c>
      <c r="H3017">
        <f>Table1[[#This Row],[total_orders]]*Table1[[#This Row],[avg_order_value]]</f>
        <v>958.3</v>
      </c>
      <c r="I3017">
        <v>160</v>
      </c>
      <c r="J3017">
        <v>0</v>
      </c>
      <c r="K3017" t="s">
        <v>19</v>
      </c>
      <c r="L3017">
        <v>59.3</v>
      </c>
      <c r="M3017" t="str">
        <f t="shared" si="189"/>
        <v>High</v>
      </c>
      <c r="N3017" s="1">
        <v>44630</v>
      </c>
      <c r="O3017" s="1" t="str">
        <f>IF(YEAR(Table1[[#This Row],[customer_since]])&gt;=2023, "New",IF(YEAR(Table1[[#This Row],[customer_since]])&gt;=2021, "Medium", "Long term"))</f>
        <v>Medium</v>
      </c>
      <c r="P3017">
        <v>72</v>
      </c>
      <c r="Q3017" t="str">
        <f t="shared" si="190"/>
        <v>High</v>
      </c>
      <c r="R3017">
        <v>0.41</v>
      </c>
      <c r="S3017" t="str">
        <f t="shared" si="191"/>
        <v>Medium</v>
      </c>
    </row>
    <row r="3018" spans="1:19" x14ac:dyDescent="0.35">
      <c r="A3018" t="s">
        <v>2221</v>
      </c>
      <c r="B3018">
        <v>23</v>
      </c>
      <c r="C3018" t="str">
        <f t="shared" si="188"/>
        <v>18-25</v>
      </c>
      <c r="D3018" t="s">
        <v>14</v>
      </c>
      <c r="E3018" t="s">
        <v>26</v>
      </c>
      <c r="F3018">
        <v>118.34</v>
      </c>
      <c r="G3018">
        <v>11</v>
      </c>
      <c r="H3018">
        <f>Table1[[#This Row],[total_orders]]*Table1[[#This Row],[avg_order_value]]</f>
        <v>1301.74</v>
      </c>
      <c r="I3018">
        <v>260</v>
      </c>
      <c r="J3018">
        <v>0</v>
      </c>
      <c r="K3018" t="s">
        <v>16</v>
      </c>
      <c r="L3018">
        <v>96.8</v>
      </c>
      <c r="M3018" t="str">
        <f t="shared" si="189"/>
        <v>High</v>
      </c>
      <c r="N3018" s="1">
        <v>44298</v>
      </c>
      <c r="O3018" s="1" t="str">
        <f>IF(YEAR(Table1[[#This Row],[customer_since]])&gt;=2023, "New",IF(YEAR(Table1[[#This Row],[customer_since]])&gt;=2021, "Medium", "Long term"))</f>
        <v>Medium</v>
      </c>
      <c r="P3018">
        <v>75</v>
      </c>
      <c r="Q3018" t="str">
        <f t="shared" si="190"/>
        <v>High</v>
      </c>
      <c r="R3018">
        <v>0.55000000000000004</v>
      </c>
      <c r="S3018" t="str">
        <f t="shared" si="191"/>
        <v>High</v>
      </c>
    </row>
    <row r="3019" spans="1:19" x14ac:dyDescent="0.35">
      <c r="A3019" t="s">
        <v>1267</v>
      </c>
      <c r="B3019">
        <v>61</v>
      </c>
      <c r="C3019" t="str">
        <f t="shared" si="188"/>
        <v>55-65</v>
      </c>
      <c r="D3019" t="s">
        <v>21</v>
      </c>
      <c r="E3019" t="s">
        <v>52</v>
      </c>
      <c r="F3019">
        <v>62.89</v>
      </c>
      <c r="G3019">
        <v>15</v>
      </c>
      <c r="H3019">
        <f>Table1[[#This Row],[total_orders]]*Table1[[#This Row],[avg_order_value]]</f>
        <v>943.35</v>
      </c>
      <c r="I3019">
        <v>66</v>
      </c>
      <c r="J3019">
        <v>0</v>
      </c>
      <c r="K3019" t="s">
        <v>40</v>
      </c>
      <c r="L3019">
        <v>22.2</v>
      </c>
      <c r="M3019" t="str">
        <f t="shared" si="189"/>
        <v>Medium</v>
      </c>
      <c r="N3019" s="1">
        <v>45577</v>
      </c>
      <c r="O3019" s="1" t="str">
        <f>IF(YEAR(Table1[[#This Row],[customer_since]])&gt;=2023, "New",IF(YEAR(Table1[[#This Row],[customer_since]])&gt;=2021, "Medium", "Long term"))</f>
        <v>New</v>
      </c>
      <c r="P3019">
        <v>30</v>
      </c>
      <c r="Q3019" t="str">
        <f t="shared" si="190"/>
        <v>Low</v>
      </c>
      <c r="R3019">
        <v>0.12</v>
      </c>
      <c r="S3019" t="str">
        <f t="shared" si="191"/>
        <v>Low</v>
      </c>
    </row>
    <row r="3020" spans="1:19" x14ac:dyDescent="0.35">
      <c r="A3020" t="s">
        <v>1267</v>
      </c>
      <c r="B3020">
        <v>32</v>
      </c>
      <c r="C3020" t="str">
        <f t="shared" si="188"/>
        <v>26-35</v>
      </c>
      <c r="D3020" t="s">
        <v>14</v>
      </c>
      <c r="E3020" t="s">
        <v>52</v>
      </c>
      <c r="F3020">
        <v>63.86</v>
      </c>
      <c r="G3020">
        <v>10</v>
      </c>
      <c r="H3020">
        <f>Table1[[#This Row],[total_orders]]*Table1[[#This Row],[avg_order_value]]</f>
        <v>638.6</v>
      </c>
      <c r="I3020">
        <v>341</v>
      </c>
      <c r="J3020">
        <v>0</v>
      </c>
      <c r="K3020" t="s">
        <v>16</v>
      </c>
      <c r="L3020">
        <v>96.9</v>
      </c>
      <c r="M3020" t="str">
        <f t="shared" si="189"/>
        <v>High</v>
      </c>
      <c r="N3020" s="1">
        <v>45684</v>
      </c>
      <c r="O3020" s="1" t="str">
        <f>IF(YEAR(Table1[[#This Row],[customer_since]])&gt;=2023, "New",IF(YEAR(Table1[[#This Row],[customer_since]])&gt;=2021, "Medium", "Long term"))</f>
        <v>New</v>
      </c>
      <c r="P3020">
        <v>70</v>
      </c>
      <c r="Q3020" t="str">
        <f t="shared" si="190"/>
        <v>High</v>
      </c>
      <c r="R3020">
        <v>0.25</v>
      </c>
      <c r="S3020" t="str">
        <f t="shared" si="191"/>
        <v>Medium</v>
      </c>
    </row>
    <row r="3021" spans="1:19" x14ac:dyDescent="0.35">
      <c r="A3021" t="s">
        <v>1267</v>
      </c>
      <c r="B3021">
        <v>45</v>
      </c>
      <c r="C3021" t="str">
        <f t="shared" si="188"/>
        <v>36-45</v>
      </c>
      <c r="D3021" t="s">
        <v>21</v>
      </c>
      <c r="E3021" t="s">
        <v>44</v>
      </c>
      <c r="F3021">
        <v>33.11</v>
      </c>
      <c r="G3021">
        <v>10</v>
      </c>
      <c r="H3021">
        <f>Table1[[#This Row],[total_orders]]*Table1[[#This Row],[avg_order_value]]</f>
        <v>331.1</v>
      </c>
      <c r="I3021">
        <v>161</v>
      </c>
      <c r="J3021">
        <v>0</v>
      </c>
      <c r="K3021" t="s">
        <v>40</v>
      </c>
      <c r="L3021">
        <v>95.1</v>
      </c>
      <c r="M3021" t="str">
        <f t="shared" si="189"/>
        <v>High</v>
      </c>
      <c r="N3021" s="1">
        <v>44445</v>
      </c>
      <c r="O3021" s="1" t="str">
        <f>IF(YEAR(Table1[[#This Row],[customer_since]])&gt;=2023, "New",IF(YEAR(Table1[[#This Row],[customer_since]])&gt;=2021, "Medium", "Long term"))</f>
        <v>Medium</v>
      </c>
      <c r="P3021">
        <v>82</v>
      </c>
      <c r="Q3021" t="str">
        <f t="shared" si="190"/>
        <v>High</v>
      </c>
      <c r="R3021">
        <v>0.23</v>
      </c>
      <c r="S3021" t="str">
        <f t="shared" si="191"/>
        <v>Medium</v>
      </c>
    </row>
    <row r="3022" spans="1:19" x14ac:dyDescent="0.35">
      <c r="A3022" t="s">
        <v>3218</v>
      </c>
      <c r="B3022">
        <v>75</v>
      </c>
      <c r="C3022" t="str">
        <f t="shared" si="188"/>
        <v>66-69</v>
      </c>
      <c r="D3022" t="s">
        <v>14</v>
      </c>
      <c r="E3022" t="s">
        <v>15</v>
      </c>
      <c r="F3022">
        <v>43.03</v>
      </c>
      <c r="G3022">
        <v>15</v>
      </c>
      <c r="H3022">
        <f>Table1[[#This Row],[total_orders]]*Table1[[#This Row],[avg_order_value]]</f>
        <v>645.45000000000005</v>
      </c>
      <c r="I3022">
        <v>248</v>
      </c>
      <c r="J3022">
        <v>0</v>
      </c>
      <c r="K3022" t="s">
        <v>19</v>
      </c>
      <c r="L3022">
        <v>71.7</v>
      </c>
      <c r="M3022" t="str">
        <f t="shared" si="189"/>
        <v>High</v>
      </c>
      <c r="N3022" s="1">
        <v>44719</v>
      </c>
      <c r="O3022" s="1" t="str">
        <f>IF(YEAR(Table1[[#This Row],[customer_since]])&gt;=2023, "New",IF(YEAR(Table1[[#This Row],[customer_since]])&gt;=2021, "Medium", "Long term"))</f>
        <v>Medium</v>
      </c>
      <c r="P3022">
        <v>3</v>
      </c>
      <c r="Q3022" t="str">
        <f t="shared" si="190"/>
        <v>Low</v>
      </c>
      <c r="R3022">
        <v>0.5</v>
      </c>
      <c r="S3022" t="str">
        <f t="shared" si="191"/>
        <v>Medium</v>
      </c>
    </row>
    <row r="3023" spans="1:19" x14ac:dyDescent="0.35">
      <c r="A3023" t="s">
        <v>1730</v>
      </c>
      <c r="B3023">
        <v>64</v>
      </c>
      <c r="C3023" t="str">
        <f t="shared" si="188"/>
        <v>55-65</v>
      </c>
      <c r="D3023" t="s">
        <v>14</v>
      </c>
      <c r="E3023" t="s">
        <v>37</v>
      </c>
      <c r="F3023">
        <v>50.26</v>
      </c>
      <c r="G3023">
        <v>9</v>
      </c>
      <c r="H3023">
        <f>Table1[[#This Row],[total_orders]]*Table1[[#This Row],[avg_order_value]]</f>
        <v>452.34</v>
      </c>
      <c r="I3023">
        <v>263</v>
      </c>
      <c r="J3023">
        <v>0</v>
      </c>
      <c r="K3023" t="s">
        <v>40</v>
      </c>
      <c r="L3023">
        <v>50.9</v>
      </c>
      <c r="M3023" t="str">
        <f t="shared" si="189"/>
        <v>High</v>
      </c>
      <c r="N3023" s="1">
        <v>44124</v>
      </c>
      <c r="O3023" s="1" t="str">
        <f>IF(YEAR(Table1[[#This Row],[customer_since]])&gt;=2023, "New",IF(YEAR(Table1[[#This Row],[customer_since]])&gt;=2021, "Medium", "Long term"))</f>
        <v>Long term</v>
      </c>
      <c r="P3023">
        <v>93</v>
      </c>
      <c r="Q3023" t="str">
        <f t="shared" si="190"/>
        <v>High</v>
      </c>
      <c r="R3023">
        <v>0.11</v>
      </c>
      <c r="S3023" t="str">
        <f t="shared" si="191"/>
        <v>Low</v>
      </c>
    </row>
    <row r="3024" spans="1:19" x14ac:dyDescent="0.35">
      <c r="A3024" t="s">
        <v>678</v>
      </c>
      <c r="B3024">
        <v>46</v>
      </c>
      <c r="C3024" t="str">
        <f t="shared" si="188"/>
        <v>46-55</v>
      </c>
      <c r="D3024" t="s">
        <v>21</v>
      </c>
      <c r="E3024" t="s">
        <v>18</v>
      </c>
      <c r="F3024">
        <v>65.7</v>
      </c>
      <c r="G3024">
        <v>11</v>
      </c>
      <c r="H3024">
        <f>Table1[[#This Row],[total_orders]]*Table1[[#This Row],[avg_order_value]]</f>
        <v>722.7</v>
      </c>
      <c r="I3024">
        <v>121</v>
      </c>
      <c r="J3024">
        <v>1</v>
      </c>
      <c r="K3024" t="s">
        <v>23</v>
      </c>
      <c r="L3024">
        <v>59.4</v>
      </c>
      <c r="M3024" t="str">
        <f t="shared" si="189"/>
        <v>High</v>
      </c>
      <c r="N3024" s="1">
        <v>44312</v>
      </c>
      <c r="O3024" s="1" t="str">
        <f>IF(YEAR(Table1[[#This Row],[customer_since]])&gt;=2023, "New",IF(YEAR(Table1[[#This Row],[customer_since]])&gt;=2021, "Medium", "Long term"))</f>
        <v>Medium</v>
      </c>
      <c r="P3024">
        <v>38</v>
      </c>
      <c r="Q3024" t="str">
        <f t="shared" si="190"/>
        <v>Medium</v>
      </c>
      <c r="R3024">
        <v>0.44</v>
      </c>
      <c r="S3024" t="str">
        <f t="shared" si="191"/>
        <v>Medium</v>
      </c>
    </row>
    <row r="3025" spans="1:19" x14ac:dyDescent="0.35">
      <c r="A3025" t="s">
        <v>166</v>
      </c>
      <c r="B3025">
        <v>25</v>
      </c>
      <c r="C3025" t="str">
        <f t="shared" si="188"/>
        <v>18-25</v>
      </c>
      <c r="D3025" t="s">
        <v>21</v>
      </c>
      <c r="E3025" t="s">
        <v>50</v>
      </c>
      <c r="F3025">
        <v>50.74</v>
      </c>
      <c r="G3025">
        <v>13</v>
      </c>
      <c r="H3025">
        <f>Table1[[#This Row],[total_orders]]*Table1[[#This Row],[avg_order_value]]</f>
        <v>659.62</v>
      </c>
      <c r="I3025">
        <v>156</v>
      </c>
      <c r="J3025">
        <v>0</v>
      </c>
      <c r="K3025" t="s">
        <v>29</v>
      </c>
      <c r="L3025">
        <v>75.400000000000006</v>
      </c>
      <c r="M3025" t="str">
        <f t="shared" si="189"/>
        <v>High</v>
      </c>
      <c r="N3025" s="1">
        <v>44360</v>
      </c>
      <c r="O3025" s="1" t="str">
        <f>IF(YEAR(Table1[[#This Row],[customer_since]])&gt;=2023, "New",IF(YEAR(Table1[[#This Row],[customer_since]])&gt;=2021, "Medium", "Long term"))</f>
        <v>Medium</v>
      </c>
      <c r="P3025">
        <v>63</v>
      </c>
      <c r="Q3025" t="str">
        <f t="shared" si="190"/>
        <v>Medium</v>
      </c>
      <c r="R3025">
        <v>0.1</v>
      </c>
      <c r="S3025" t="str">
        <f t="shared" si="191"/>
        <v>Low</v>
      </c>
    </row>
    <row r="3026" spans="1:19" x14ac:dyDescent="0.35">
      <c r="A3026" t="s">
        <v>166</v>
      </c>
      <c r="B3026">
        <v>27</v>
      </c>
      <c r="C3026" t="str">
        <f t="shared" si="188"/>
        <v>26-35</v>
      </c>
      <c r="D3026" t="s">
        <v>14</v>
      </c>
      <c r="E3026" t="s">
        <v>22</v>
      </c>
      <c r="F3026">
        <v>73.41</v>
      </c>
      <c r="G3026">
        <v>14</v>
      </c>
      <c r="H3026">
        <f>Table1[[#This Row],[total_orders]]*Table1[[#This Row],[avg_order_value]]</f>
        <v>1027.74</v>
      </c>
      <c r="I3026">
        <v>75</v>
      </c>
      <c r="J3026">
        <v>0</v>
      </c>
      <c r="K3026" t="s">
        <v>19</v>
      </c>
      <c r="L3026">
        <v>7.7</v>
      </c>
      <c r="M3026" t="str">
        <f t="shared" si="189"/>
        <v>Low</v>
      </c>
      <c r="N3026" s="1">
        <v>44937</v>
      </c>
      <c r="O3026" s="1" t="str">
        <f>IF(YEAR(Table1[[#This Row],[customer_since]])&gt;=2023, "New",IF(YEAR(Table1[[#This Row],[customer_since]])&gt;=2021, "Medium", "Long term"))</f>
        <v>New</v>
      </c>
      <c r="P3026">
        <v>21</v>
      </c>
      <c r="Q3026" t="str">
        <f t="shared" si="190"/>
        <v>Low</v>
      </c>
      <c r="R3026">
        <v>0.24</v>
      </c>
      <c r="S3026" t="str">
        <f t="shared" si="191"/>
        <v>Medium</v>
      </c>
    </row>
    <row r="3027" spans="1:19" x14ac:dyDescent="0.35">
      <c r="A3027" t="s">
        <v>166</v>
      </c>
      <c r="B3027">
        <v>30</v>
      </c>
      <c r="C3027" t="str">
        <f t="shared" si="188"/>
        <v>26-35</v>
      </c>
      <c r="D3027" t="s">
        <v>21</v>
      </c>
      <c r="E3027" t="s">
        <v>22</v>
      </c>
      <c r="F3027">
        <v>31.26</v>
      </c>
      <c r="G3027">
        <v>11</v>
      </c>
      <c r="H3027">
        <f>Table1[[#This Row],[total_orders]]*Table1[[#This Row],[avg_order_value]]</f>
        <v>343.86</v>
      </c>
      <c r="I3027">
        <v>78</v>
      </c>
      <c r="J3027">
        <v>0</v>
      </c>
      <c r="K3027" t="s">
        <v>19</v>
      </c>
      <c r="L3027">
        <v>61.5</v>
      </c>
      <c r="M3027" t="str">
        <f t="shared" si="189"/>
        <v>High</v>
      </c>
      <c r="N3027" s="1">
        <v>44960</v>
      </c>
      <c r="O3027" s="1" t="str">
        <f>IF(YEAR(Table1[[#This Row],[customer_since]])&gt;=2023, "New",IF(YEAR(Table1[[#This Row],[customer_since]])&gt;=2021, "Medium", "Long term"))</f>
        <v>New</v>
      </c>
      <c r="P3027">
        <v>3</v>
      </c>
      <c r="Q3027" t="str">
        <f t="shared" si="190"/>
        <v>Low</v>
      </c>
      <c r="R3027">
        <v>0.23</v>
      </c>
      <c r="S3027" t="str">
        <f t="shared" si="191"/>
        <v>Medium</v>
      </c>
    </row>
    <row r="3028" spans="1:19" x14ac:dyDescent="0.35">
      <c r="A3028" t="s">
        <v>2586</v>
      </c>
      <c r="B3028">
        <v>26</v>
      </c>
      <c r="C3028" t="str">
        <f t="shared" si="188"/>
        <v>26-35</v>
      </c>
      <c r="D3028" t="s">
        <v>14</v>
      </c>
      <c r="E3028" t="s">
        <v>15</v>
      </c>
      <c r="F3028">
        <v>106.22</v>
      </c>
      <c r="G3028">
        <v>9</v>
      </c>
      <c r="H3028">
        <f>Table1[[#This Row],[total_orders]]*Table1[[#This Row],[avg_order_value]]</f>
        <v>955.98</v>
      </c>
      <c r="I3028">
        <v>190</v>
      </c>
      <c r="J3028">
        <v>0</v>
      </c>
      <c r="K3028" t="s">
        <v>40</v>
      </c>
      <c r="L3028">
        <v>0.4</v>
      </c>
      <c r="M3028" t="str">
        <f t="shared" si="189"/>
        <v>Low</v>
      </c>
      <c r="N3028" s="1">
        <v>44978</v>
      </c>
      <c r="O3028" s="1" t="str">
        <f>IF(YEAR(Table1[[#This Row],[customer_since]])&gt;=2023, "New",IF(YEAR(Table1[[#This Row],[customer_since]])&gt;=2021, "Medium", "Long term"))</f>
        <v>New</v>
      </c>
      <c r="P3028">
        <v>28</v>
      </c>
      <c r="Q3028" t="str">
        <f t="shared" si="190"/>
        <v>Low</v>
      </c>
      <c r="R3028">
        <v>7.0000000000000007E-2</v>
      </c>
      <c r="S3028" t="str">
        <f t="shared" si="191"/>
        <v>Low</v>
      </c>
    </row>
    <row r="3029" spans="1:19" x14ac:dyDescent="0.35">
      <c r="A3029" t="s">
        <v>3719</v>
      </c>
      <c r="B3029">
        <v>42</v>
      </c>
      <c r="C3029" t="str">
        <f t="shared" si="188"/>
        <v>36-45</v>
      </c>
      <c r="D3029" t="s">
        <v>14</v>
      </c>
      <c r="E3029" t="s">
        <v>50</v>
      </c>
      <c r="F3029">
        <v>159.80000000000001</v>
      </c>
      <c r="G3029">
        <v>6</v>
      </c>
      <c r="H3029">
        <f>Table1[[#This Row],[total_orders]]*Table1[[#This Row],[avg_order_value]]</f>
        <v>958.80000000000007</v>
      </c>
      <c r="I3029">
        <v>1</v>
      </c>
      <c r="J3029">
        <v>0</v>
      </c>
      <c r="K3029" t="s">
        <v>16</v>
      </c>
      <c r="L3029">
        <v>22.4</v>
      </c>
      <c r="M3029" t="str">
        <f t="shared" si="189"/>
        <v>Medium</v>
      </c>
      <c r="N3029" s="1">
        <v>45661</v>
      </c>
      <c r="O3029" s="1" t="str">
        <f>IF(YEAR(Table1[[#This Row],[customer_since]])&gt;=2023, "New",IF(YEAR(Table1[[#This Row],[customer_since]])&gt;=2021, "Medium", "Long term"))</f>
        <v>New</v>
      </c>
      <c r="P3029">
        <v>42</v>
      </c>
      <c r="Q3029" t="str">
        <f t="shared" si="190"/>
        <v>Medium</v>
      </c>
      <c r="R3029">
        <v>0.1</v>
      </c>
      <c r="S3029" t="str">
        <f t="shared" si="191"/>
        <v>Low</v>
      </c>
    </row>
    <row r="3030" spans="1:19" x14ac:dyDescent="0.35">
      <c r="A3030" t="s">
        <v>3336</v>
      </c>
      <c r="B3030">
        <v>54</v>
      </c>
      <c r="C3030" t="str">
        <f t="shared" si="188"/>
        <v>46-55</v>
      </c>
      <c r="D3030" t="s">
        <v>21</v>
      </c>
      <c r="E3030" t="s">
        <v>52</v>
      </c>
      <c r="F3030">
        <v>85.88</v>
      </c>
      <c r="G3030">
        <v>12</v>
      </c>
      <c r="H3030">
        <f>Table1[[#This Row],[total_orders]]*Table1[[#This Row],[avg_order_value]]</f>
        <v>1030.56</v>
      </c>
      <c r="I3030">
        <v>184</v>
      </c>
      <c r="J3030">
        <v>0</v>
      </c>
      <c r="K3030" t="s">
        <v>16</v>
      </c>
      <c r="L3030">
        <v>1</v>
      </c>
      <c r="M3030" t="str">
        <f t="shared" si="189"/>
        <v>Low</v>
      </c>
      <c r="N3030" s="1">
        <v>45269</v>
      </c>
      <c r="O3030" s="1" t="str">
        <f>IF(YEAR(Table1[[#This Row],[customer_since]])&gt;=2023, "New",IF(YEAR(Table1[[#This Row],[customer_since]])&gt;=2021, "Medium", "Long term"))</f>
        <v>New</v>
      </c>
      <c r="P3030">
        <v>28</v>
      </c>
      <c r="Q3030" t="str">
        <f t="shared" si="190"/>
        <v>Low</v>
      </c>
      <c r="R3030">
        <v>0.34</v>
      </c>
      <c r="S3030" t="str">
        <f t="shared" si="191"/>
        <v>Medium</v>
      </c>
    </row>
    <row r="3031" spans="1:19" x14ac:dyDescent="0.35">
      <c r="A3031" t="s">
        <v>3012</v>
      </c>
      <c r="B3031">
        <v>62</v>
      </c>
      <c r="C3031" t="str">
        <f t="shared" si="188"/>
        <v>55-65</v>
      </c>
      <c r="D3031" t="s">
        <v>14</v>
      </c>
      <c r="E3031" t="s">
        <v>28</v>
      </c>
      <c r="F3031">
        <v>127.31</v>
      </c>
      <c r="G3031">
        <v>7</v>
      </c>
      <c r="H3031">
        <f>Table1[[#This Row],[total_orders]]*Table1[[#This Row],[avg_order_value]]</f>
        <v>891.17000000000007</v>
      </c>
      <c r="I3031">
        <v>99</v>
      </c>
      <c r="J3031">
        <v>0</v>
      </c>
      <c r="K3031" t="s">
        <v>16</v>
      </c>
      <c r="L3031">
        <v>23</v>
      </c>
      <c r="M3031" t="str">
        <f t="shared" si="189"/>
        <v>Medium</v>
      </c>
      <c r="N3031" s="1">
        <v>44442</v>
      </c>
      <c r="O3031" s="1" t="str">
        <f>IF(YEAR(Table1[[#This Row],[customer_since]])&gt;=2023, "New",IF(YEAR(Table1[[#This Row],[customer_since]])&gt;=2021, "Medium", "Long term"))</f>
        <v>Medium</v>
      </c>
      <c r="P3031">
        <v>94</v>
      </c>
      <c r="Q3031" t="str">
        <f t="shared" si="190"/>
        <v>High</v>
      </c>
      <c r="R3031">
        <v>0.33</v>
      </c>
      <c r="S3031" t="str">
        <f t="shared" si="191"/>
        <v>Medium</v>
      </c>
    </row>
    <row r="3032" spans="1:19" x14ac:dyDescent="0.35">
      <c r="A3032" t="s">
        <v>3158</v>
      </c>
      <c r="B3032">
        <v>56</v>
      </c>
      <c r="C3032" t="str">
        <f t="shared" si="188"/>
        <v>55-65</v>
      </c>
      <c r="D3032" t="s">
        <v>14</v>
      </c>
      <c r="E3032" t="s">
        <v>37</v>
      </c>
      <c r="F3032">
        <v>46.65</v>
      </c>
      <c r="G3032">
        <v>13</v>
      </c>
      <c r="H3032">
        <f>Table1[[#This Row],[total_orders]]*Table1[[#This Row],[avg_order_value]]</f>
        <v>606.44999999999993</v>
      </c>
      <c r="I3032">
        <v>2</v>
      </c>
      <c r="J3032">
        <v>0</v>
      </c>
      <c r="K3032" t="s">
        <v>16</v>
      </c>
      <c r="L3032">
        <v>44.7</v>
      </c>
      <c r="M3032" t="str">
        <f t="shared" si="189"/>
        <v>Medium</v>
      </c>
      <c r="N3032" s="1">
        <v>44295</v>
      </c>
      <c r="O3032" s="1" t="str">
        <f>IF(YEAR(Table1[[#This Row],[customer_since]])&gt;=2023, "New",IF(YEAR(Table1[[#This Row],[customer_since]])&gt;=2021, "Medium", "Long term"))</f>
        <v>Medium</v>
      </c>
      <c r="P3032">
        <v>63</v>
      </c>
      <c r="Q3032" t="str">
        <f t="shared" si="190"/>
        <v>Medium</v>
      </c>
      <c r="R3032">
        <v>0.36</v>
      </c>
      <c r="S3032" t="str">
        <f t="shared" si="191"/>
        <v>Medium</v>
      </c>
    </row>
    <row r="3033" spans="1:19" x14ac:dyDescent="0.35">
      <c r="A3033" t="s">
        <v>3165</v>
      </c>
      <c r="B3033">
        <v>45</v>
      </c>
      <c r="C3033" t="str">
        <f t="shared" si="188"/>
        <v>36-45</v>
      </c>
      <c r="D3033" t="s">
        <v>14</v>
      </c>
      <c r="E3033" t="s">
        <v>26</v>
      </c>
      <c r="F3033">
        <v>57.99</v>
      </c>
      <c r="G3033">
        <v>12</v>
      </c>
      <c r="H3033">
        <f>Table1[[#This Row],[total_orders]]*Table1[[#This Row],[avg_order_value]]</f>
        <v>695.88</v>
      </c>
      <c r="I3033">
        <v>345</v>
      </c>
      <c r="J3033">
        <v>0</v>
      </c>
      <c r="K3033" t="s">
        <v>23</v>
      </c>
      <c r="L3033">
        <v>48.3</v>
      </c>
      <c r="M3033" t="str">
        <f t="shared" si="189"/>
        <v>Medium</v>
      </c>
      <c r="N3033" s="1">
        <v>44146</v>
      </c>
      <c r="O3033" s="1" t="str">
        <f>IF(YEAR(Table1[[#This Row],[customer_since]])&gt;=2023, "New",IF(YEAR(Table1[[#This Row],[customer_since]])&gt;=2021, "Medium", "Long term"))</f>
        <v>Long term</v>
      </c>
      <c r="P3033">
        <v>87</v>
      </c>
      <c r="Q3033" t="str">
        <f t="shared" si="190"/>
        <v>High</v>
      </c>
      <c r="R3033">
        <v>0.28000000000000003</v>
      </c>
      <c r="S3033" t="str">
        <f t="shared" si="191"/>
        <v>Medium</v>
      </c>
    </row>
    <row r="3034" spans="1:19" x14ac:dyDescent="0.35">
      <c r="A3034" t="s">
        <v>112</v>
      </c>
      <c r="B3034">
        <v>42</v>
      </c>
      <c r="C3034" t="str">
        <f t="shared" si="188"/>
        <v>36-45</v>
      </c>
      <c r="D3034" t="s">
        <v>21</v>
      </c>
      <c r="E3034" t="s">
        <v>37</v>
      </c>
      <c r="F3034">
        <v>150.63</v>
      </c>
      <c r="G3034">
        <v>18</v>
      </c>
      <c r="H3034">
        <f>Table1[[#This Row],[total_orders]]*Table1[[#This Row],[avg_order_value]]</f>
        <v>2711.34</v>
      </c>
      <c r="I3034">
        <v>115</v>
      </c>
      <c r="J3034">
        <v>0</v>
      </c>
      <c r="K3034" t="s">
        <v>23</v>
      </c>
      <c r="L3034">
        <v>46.3</v>
      </c>
      <c r="M3034" t="str">
        <f t="shared" si="189"/>
        <v>Medium</v>
      </c>
      <c r="N3034" s="1">
        <v>45588</v>
      </c>
      <c r="O3034" s="1" t="str">
        <f>IF(YEAR(Table1[[#This Row],[customer_since]])&gt;=2023, "New",IF(YEAR(Table1[[#This Row],[customer_since]])&gt;=2021, "Medium", "Long term"))</f>
        <v>New</v>
      </c>
      <c r="P3034">
        <v>70</v>
      </c>
      <c r="Q3034" t="str">
        <f t="shared" si="190"/>
        <v>High</v>
      </c>
      <c r="R3034">
        <v>0.43</v>
      </c>
      <c r="S3034" t="str">
        <f t="shared" si="191"/>
        <v>Medium</v>
      </c>
    </row>
    <row r="3035" spans="1:19" x14ac:dyDescent="0.35">
      <c r="A3035" t="s">
        <v>112</v>
      </c>
      <c r="B3035">
        <v>61</v>
      </c>
      <c r="C3035" t="str">
        <f t="shared" si="188"/>
        <v>55-65</v>
      </c>
      <c r="D3035" t="s">
        <v>21</v>
      </c>
      <c r="E3035" t="s">
        <v>44</v>
      </c>
      <c r="F3035">
        <v>26.41</v>
      </c>
      <c r="G3035">
        <v>10</v>
      </c>
      <c r="H3035">
        <f>Table1[[#This Row],[total_orders]]*Table1[[#This Row],[avg_order_value]]</f>
        <v>264.10000000000002</v>
      </c>
      <c r="I3035">
        <v>9</v>
      </c>
      <c r="J3035">
        <v>0</v>
      </c>
      <c r="K3035" t="s">
        <v>29</v>
      </c>
      <c r="L3035">
        <v>0.5</v>
      </c>
      <c r="M3035" t="str">
        <f t="shared" si="189"/>
        <v>Low</v>
      </c>
      <c r="N3035" s="1">
        <v>45096</v>
      </c>
      <c r="O3035" s="1" t="str">
        <f>IF(YEAR(Table1[[#This Row],[customer_since]])&gt;=2023, "New",IF(YEAR(Table1[[#This Row],[customer_since]])&gt;=2021, "Medium", "Long term"))</f>
        <v>New</v>
      </c>
      <c r="P3035">
        <v>58</v>
      </c>
      <c r="Q3035" t="str">
        <f t="shared" si="190"/>
        <v>Medium</v>
      </c>
      <c r="R3035">
        <v>0.03</v>
      </c>
      <c r="S3035" t="str">
        <f t="shared" si="191"/>
        <v>Low</v>
      </c>
    </row>
    <row r="3036" spans="1:19" x14ac:dyDescent="0.35">
      <c r="A3036" t="s">
        <v>112</v>
      </c>
      <c r="B3036">
        <v>25</v>
      </c>
      <c r="C3036" t="str">
        <f t="shared" si="188"/>
        <v>18-25</v>
      </c>
      <c r="D3036" t="s">
        <v>14</v>
      </c>
      <c r="E3036" t="s">
        <v>22</v>
      </c>
      <c r="F3036">
        <v>63.5</v>
      </c>
      <c r="G3036">
        <v>10</v>
      </c>
      <c r="H3036">
        <f>Table1[[#This Row],[total_orders]]*Table1[[#This Row],[avg_order_value]]</f>
        <v>635</v>
      </c>
      <c r="I3036">
        <v>2</v>
      </c>
      <c r="J3036">
        <v>0</v>
      </c>
      <c r="K3036" t="s">
        <v>16</v>
      </c>
      <c r="L3036">
        <v>70.400000000000006</v>
      </c>
      <c r="M3036" t="str">
        <f t="shared" si="189"/>
        <v>High</v>
      </c>
      <c r="N3036" s="1">
        <v>45767</v>
      </c>
      <c r="O3036" s="1" t="str">
        <f>IF(YEAR(Table1[[#This Row],[customer_since]])&gt;=2023, "New",IF(YEAR(Table1[[#This Row],[customer_since]])&gt;=2021, "Medium", "Long term"))</f>
        <v>New</v>
      </c>
      <c r="P3036">
        <v>30</v>
      </c>
      <c r="Q3036" t="str">
        <f t="shared" si="190"/>
        <v>Low</v>
      </c>
      <c r="R3036">
        <v>0.15</v>
      </c>
      <c r="S3036" t="str">
        <f t="shared" si="191"/>
        <v>Low</v>
      </c>
    </row>
    <row r="3037" spans="1:19" x14ac:dyDescent="0.35">
      <c r="A3037" t="s">
        <v>828</v>
      </c>
      <c r="B3037">
        <v>23</v>
      </c>
      <c r="C3037" t="str">
        <f t="shared" si="188"/>
        <v>18-25</v>
      </c>
      <c r="D3037" t="s">
        <v>14</v>
      </c>
      <c r="E3037" t="s">
        <v>15</v>
      </c>
      <c r="F3037">
        <v>59.21</v>
      </c>
      <c r="G3037">
        <v>6</v>
      </c>
      <c r="H3037">
        <f>Table1[[#This Row],[total_orders]]*Table1[[#This Row],[avg_order_value]]</f>
        <v>355.26</v>
      </c>
      <c r="I3037">
        <v>257</v>
      </c>
      <c r="J3037">
        <v>0</v>
      </c>
      <c r="K3037" t="s">
        <v>23</v>
      </c>
      <c r="L3037">
        <v>51.7</v>
      </c>
      <c r="M3037" t="str">
        <f t="shared" si="189"/>
        <v>High</v>
      </c>
      <c r="N3037" s="1">
        <v>44212</v>
      </c>
      <c r="O3037" s="1" t="str">
        <f>IF(YEAR(Table1[[#This Row],[customer_since]])&gt;=2023, "New",IF(YEAR(Table1[[#This Row],[customer_since]])&gt;=2021, "Medium", "Long term"))</f>
        <v>Medium</v>
      </c>
      <c r="P3037">
        <v>92</v>
      </c>
      <c r="Q3037" t="str">
        <f t="shared" si="190"/>
        <v>High</v>
      </c>
      <c r="R3037">
        <v>0.18</v>
      </c>
      <c r="S3037" t="str">
        <f t="shared" si="191"/>
        <v>Low</v>
      </c>
    </row>
    <row r="3038" spans="1:19" x14ac:dyDescent="0.35">
      <c r="A3038" t="s">
        <v>828</v>
      </c>
      <c r="B3038">
        <v>25</v>
      </c>
      <c r="C3038" t="str">
        <f t="shared" si="188"/>
        <v>18-25</v>
      </c>
      <c r="D3038" t="s">
        <v>21</v>
      </c>
      <c r="E3038" t="s">
        <v>50</v>
      </c>
      <c r="F3038">
        <v>166.67</v>
      </c>
      <c r="G3038">
        <v>5</v>
      </c>
      <c r="H3038">
        <f>Table1[[#This Row],[total_orders]]*Table1[[#This Row],[avg_order_value]]</f>
        <v>833.34999999999991</v>
      </c>
      <c r="I3038">
        <v>190</v>
      </c>
      <c r="J3038">
        <v>0</v>
      </c>
      <c r="K3038" t="s">
        <v>19</v>
      </c>
      <c r="L3038">
        <v>93.8</v>
      </c>
      <c r="M3038" t="str">
        <f t="shared" si="189"/>
        <v>High</v>
      </c>
      <c r="N3038" s="1">
        <v>45791</v>
      </c>
      <c r="O3038" s="1" t="str">
        <f>IF(YEAR(Table1[[#This Row],[customer_since]])&gt;=2023, "New",IF(YEAR(Table1[[#This Row],[customer_since]])&gt;=2021, "Medium", "Long term"))</f>
        <v>New</v>
      </c>
      <c r="P3038">
        <v>43</v>
      </c>
      <c r="Q3038" t="str">
        <f t="shared" si="190"/>
        <v>Medium</v>
      </c>
      <c r="R3038">
        <v>0.21</v>
      </c>
      <c r="S3038" t="str">
        <f t="shared" si="191"/>
        <v>Medium</v>
      </c>
    </row>
    <row r="3039" spans="1:19" x14ac:dyDescent="0.35">
      <c r="A3039" t="s">
        <v>1923</v>
      </c>
      <c r="B3039">
        <v>62</v>
      </c>
      <c r="C3039" t="str">
        <f t="shared" si="188"/>
        <v>55-65</v>
      </c>
      <c r="D3039" t="s">
        <v>14</v>
      </c>
      <c r="E3039" t="s">
        <v>26</v>
      </c>
      <c r="F3039">
        <v>106.43</v>
      </c>
      <c r="G3039">
        <v>2</v>
      </c>
      <c r="H3039">
        <f>Table1[[#This Row],[total_orders]]*Table1[[#This Row],[avg_order_value]]</f>
        <v>212.86</v>
      </c>
      <c r="I3039">
        <v>50</v>
      </c>
      <c r="J3039">
        <v>0</v>
      </c>
      <c r="K3039" t="s">
        <v>19</v>
      </c>
      <c r="L3039">
        <v>52.2</v>
      </c>
      <c r="M3039" t="str">
        <f t="shared" si="189"/>
        <v>High</v>
      </c>
      <c r="N3039" s="1">
        <v>44748</v>
      </c>
      <c r="O3039" s="1" t="str">
        <f>IF(YEAR(Table1[[#This Row],[customer_since]])&gt;=2023, "New",IF(YEAR(Table1[[#This Row],[customer_since]])&gt;=2021, "Medium", "Long term"))</f>
        <v>Medium</v>
      </c>
      <c r="P3039">
        <v>9</v>
      </c>
      <c r="Q3039" t="str">
        <f t="shared" si="190"/>
        <v>Low</v>
      </c>
      <c r="R3039">
        <v>0.32</v>
      </c>
      <c r="S3039" t="str">
        <f t="shared" si="191"/>
        <v>Medium</v>
      </c>
    </row>
    <row r="3040" spans="1:19" x14ac:dyDescent="0.35">
      <c r="A3040" t="s">
        <v>1637</v>
      </c>
      <c r="B3040">
        <v>29</v>
      </c>
      <c r="C3040" t="str">
        <f t="shared" si="188"/>
        <v>26-35</v>
      </c>
      <c r="D3040" t="s">
        <v>14</v>
      </c>
      <c r="E3040" t="s">
        <v>44</v>
      </c>
      <c r="G3040">
        <v>12</v>
      </c>
      <c r="H3040">
        <f>Table1[[#This Row],[total_orders]]*Table1[[#This Row],[avg_order_value]]</f>
        <v>0</v>
      </c>
      <c r="I3040">
        <v>36</v>
      </c>
      <c r="J3040">
        <v>0</v>
      </c>
      <c r="K3040" t="s">
        <v>16</v>
      </c>
      <c r="L3040">
        <v>78</v>
      </c>
      <c r="M3040" t="str">
        <f t="shared" si="189"/>
        <v>High</v>
      </c>
      <c r="N3040" s="1">
        <v>45140</v>
      </c>
      <c r="O3040" s="1" t="str">
        <f>IF(YEAR(Table1[[#This Row],[customer_since]])&gt;=2023, "New",IF(YEAR(Table1[[#This Row],[customer_since]])&gt;=2021, "Medium", "Long term"))</f>
        <v>New</v>
      </c>
      <c r="P3040">
        <v>46</v>
      </c>
      <c r="Q3040" t="str">
        <f t="shared" si="190"/>
        <v>Medium</v>
      </c>
      <c r="R3040">
        <v>0.53</v>
      </c>
      <c r="S3040" t="str">
        <f t="shared" si="191"/>
        <v>High</v>
      </c>
    </row>
    <row r="3041" spans="1:19" x14ac:dyDescent="0.35">
      <c r="A3041" t="s">
        <v>1043</v>
      </c>
      <c r="B3041">
        <v>74</v>
      </c>
      <c r="C3041" t="str">
        <f t="shared" si="188"/>
        <v>66-69</v>
      </c>
      <c r="D3041" t="s">
        <v>14</v>
      </c>
      <c r="E3041" t="s">
        <v>50</v>
      </c>
      <c r="F3041">
        <v>72.33</v>
      </c>
      <c r="G3041">
        <v>8</v>
      </c>
      <c r="H3041">
        <f>Table1[[#This Row],[total_orders]]*Table1[[#This Row],[avg_order_value]]</f>
        <v>578.64</v>
      </c>
      <c r="I3041">
        <v>80</v>
      </c>
      <c r="J3041">
        <v>0</v>
      </c>
      <c r="K3041" t="s">
        <v>40</v>
      </c>
      <c r="L3041">
        <v>79.099999999999994</v>
      </c>
      <c r="M3041" t="str">
        <f t="shared" si="189"/>
        <v>High</v>
      </c>
      <c r="N3041" s="1">
        <v>44379</v>
      </c>
      <c r="O3041" s="1" t="str">
        <f>IF(YEAR(Table1[[#This Row],[customer_since]])&gt;=2023, "New",IF(YEAR(Table1[[#This Row],[customer_since]])&gt;=2021, "Medium", "Long term"))</f>
        <v>Medium</v>
      </c>
      <c r="P3041">
        <v>86</v>
      </c>
      <c r="Q3041" t="str">
        <f t="shared" si="190"/>
        <v>High</v>
      </c>
      <c r="R3041">
        <v>0.17</v>
      </c>
      <c r="S3041" t="str">
        <f t="shared" si="191"/>
        <v>Low</v>
      </c>
    </row>
    <row r="3042" spans="1:19" x14ac:dyDescent="0.35">
      <c r="A3042" t="s">
        <v>2243</v>
      </c>
      <c r="B3042">
        <v>42</v>
      </c>
      <c r="C3042" t="str">
        <f t="shared" si="188"/>
        <v>36-45</v>
      </c>
      <c r="D3042" t="s">
        <v>21</v>
      </c>
      <c r="E3042" t="s">
        <v>52</v>
      </c>
      <c r="F3042">
        <v>138.97</v>
      </c>
      <c r="G3042">
        <v>16</v>
      </c>
      <c r="H3042">
        <f>Table1[[#This Row],[total_orders]]*Table1[[#This Row],[avg_order_value]]</f>
        <v>2223.52</v>
      </c>
      <c r="I3042">
        <v>112</v>
      </c>
      <c r="J3042">
        <v>0</v>
      </c>
      <c r="K3042" t="s">
        <v>23</v>
      </c>
      <c r="L3042">
        <v>25.4</v>
      </c>
      <c r="M3042" t="str">
        <f t="shared" si="189"/>
        <v>Medium</v>
      </c>
      <c r="N3042" s="1">
        <v>44072</v>
      </c>
      <c r="O3042" s="1" t="str">
        <f>IF(YEAR(Table1[[#This Row],[customer_since]])&gt;=2023, "New",IF(YEAR(Table1[[#This Row],[customer_since]])&gt;=2021, "Medium", "Long term"))</f>
        <v>Long term</v>
      </c>
      <c r="P3042">
        <v>6</v>
      </c>
      <c r="Q3042" t="str">
        <f t="shared" si="190"/>
        <v>Low</v>
      </c>
      <c r="R3042">
        <v>0.19</v>
      </c>
      <c r="S3042" t="str">
        <f t="shared" si="191"/>
        <v>Low</v>
      </c>
    </row>
    <row r="3043" spans="1:19" x14ac:dyDescent="0.35">
      <c r="A3043" t="s">
        <v>2243</v>
      </c>
      <c r="B3043">
        <v>52</v>
      </c>
      <c r="C3043" t="str">
        <f t="shared" si="188"/>
        <v>46-55</v>
      </c>
      <c r="D3043" t="s">
        <v>21</v>
      </c>
      <c r="E3043" t="s">
        <v>18</v>
      </c>
      <c r="F3043">
        <v>95.83</v>
      </c>
      <c r="G3043">
        <v>7</v>
      </c>
      <c r="H3043">
        <f>Table1[[#This Row],[total_orders]]*Table1[[#This Row],[avg_order_value]]</f>
        <v>670.81</v>
      </c>
      <c r="I3043">
        <v>28</v>
      </c>
      <c r="J3043">
        <v>0</v>
      </c>
      <c r="K3043" t="s">
        <v>29</v>
      </c>
      <c r="L3043">
        <v>0</v>
      </c>
      <c r="M3043" t="str">
        <f t="shared" si="189"/>
        <v>Low</v>
      </c>
      <c r="N3043" s="1">
        <v>44261</v>
      </c>
      <c r="O3043" s="1" t="str">
        <f>IF(YEAR(Table1[[#This Row],[customer_since]])&gt;=2023, "New",IF(YEAR(Table1[[#This Row],[customer_since]])&gt;=2021, "Medium", "Long term"))</f>
        <v>Medium</v>
      </c>
      <c r="P3043">
        <v>67</v>
      </c>
      <c r="Q3043" t="str">
        <f t="shared" si="190"/>
        <v>High</v>
      </c>
      <c r="R3043">
        <v>0.3</v>
      </c>
      <c r="S3043" t="str">
        <f t="shared" si="191"/>
        <v>Medium</v>
      </c>
    </row>
    <row r="3044" spans="1:19" x14ac:dyDescent="0.35">
      <c r="A3044" t="s">
        <v>2199</v>
      </c>
      <c r="B3044">
        <v>43</v>
      </c>
      <c r="C3044" t="str">
        <f t="shared" si="188"/>
        <v>36-45</v>
      </c>
      <c r="D3044" t="s">
        <v>21</v>
      </c>
      <c r="E3044" t="s">
        <v>50</v>
      </c>
      <c r="F3044">
        <v>134.80000000000001</v>
      </c>
      <c r="G3044">
        <v>13</v>
      </c>
      <c r="H3044">
        <f>Table1[[#This Row],[total_orders]]*Table1[[#This Row],[avg_order_value]]</f>
        <v>1752.4</v>
      </c>
      <c r="I3044">
        <v>212</v>
      </c>
      <c r="J3044">
        <v>0</v>
      </c>
      <c r="K3044" t="s">
        <v>19</v>
      </c>
      <c r="L3044">
        <v>78.5</v>
      </c>
      <c r="M3044" t="str">
        <f t="shared" si="189"/>
        <v>High</v>
      </c>
      <c r="N3044" s="1">
        <v>45009</v>
      </c>
      <c r="O3044" s="1" t="str">
        <f>IF(YEAR(Table1[[#This Row],[customer_since]])&gt;=2023, "New",IF(YEAR(Table1[[#This Row],[customer_since]])&gt;=2021, "Medium", "Long term"))</f>
        <v>New</v>
      </c>
      <c r="P3044">
        <v>79</v>
      </c>
      <c r="Q3044" t="str">
        <f t="shared" si="190"/>
        <v>High</v>
      </c>
      <c r="R3044">
        <v>0.45</v>
      </c>
      <c r="S3044" t="str">
        <f t="shared" si="191"/>
        <v>Medium</v>
      </c>
    </row>
    <row r="3045" spans="1:19" x14ac:dyDescent="0.35">
      <c r="A3045" t="s">
        <v>2842</v>
      </c>
      <c r="B3045">
        <v>43</v>
      </c>
      <c r="C3045" t="str">
        <f t="shared" si="188"/>
        <v>36-45</v>
      </c>
      <c r="D3045" t="s">
        <v>25</v>
      </c>
      <c r="E3045" t="s">
        <v>44</v>
      </c>
      <c r="F3045">
        <v>174.43</v>
      </c>
      <c r="G3045">
        <v>9</v>
      </c>
      <c r="H3045">
        <f>Table1[[#This Row],[total_orders]]*Table1[[#This Row],[avg_order_value]]</f>
        <v>1569.8700000000001</v>
      </c>
      <c r="I3045">
        <v>284</v>
      </c>
      <c r="J3045">
        <v>0</v>
      </c>
      <c r="K3045" t="s">
        <v>19</v>
      </c>
      <c r="L3045">
        <v>56.6</v>
      </c>
      <c r="M3045" t="str">
        <f t="shared" si="189"/>
        <v>High</v>
      </c>
      <c r="N3045" s="1">
        <v>45256</v>
      </c>
      <c r="O3045" s="1" t="str">
        <f>IF(YEAR(Table1[[#This Row],[customer_since]])&gt;=2023, "New",IF(YEAR(Table1[[#This Row],[customer_since]])&gt;=2021, "Medium", "Long term"))</f>
        <v>New</v>
      </c>
      <c r="P3045">
        <v>35</v>
      </c>
      <c r="Q3045" t="str">
        <f t="shared" si="190"/>
        <v>Medium</v>
      </c>
      <c r="R3045">
        <v>0.1</v>
      </c>
      <c r="S3045" t="str">
        <f t="shared" si="191"/>
        <v>Low</v>
      </c>
    </row>
    <row r="3046" spans="1:19" x14ac:dyDescent="0.35">
      <c r="A3046" t="s">
        <v>75</v>
      </c>
      <c r="B3046">
        <v>72</v>
      </c>
      <c r="C3046" t="str">
        <f t="shared" si="188"/>
        <v>66-69</v>
      </c>
      <c r="D3046" t="s">
        <v>21</v>
      </c>
      <c r="E3046" t="s">
        <v>50</v>
      </c>
      <c r="F3046">
        <v>100.28</v>
      </c>
      <c r="G3046">
        <v>10</v>
      </c>
      <c r="H3046">
        <f>Table1[[#This Row],[total_orders]]*Table1[[#This Row],[avg_order_value]]</f>
        <v>1002.8</v>
      </c>
      <c r="I3046">
        <v>77</v>
      </c>
      <c r="J3046">
        <v>0</v>
      </c>
      <c r="K3046" t="s">
        <v>40</v>
      </c>
      <c r="L3046">
        <v>9.8000000000000007</v>
      </c>
      <c r="M3046" t="str">
        <f t="shared" si="189"/>
        <v>Low</v>
      </c>
      <c r="N3046" s="1">
        <v>44194</v>
      </c>
      <c r="O3046" s="1" t="str">
        <f>IF(YEAR(Table1[[#This Row],[customer_since]])&gt;=2023, "New",IF(YEAR(Table1[[#This Row],[customer_since]])&gt;=2021, "Medium", "Long term"))</f>
        <v>Long term</v>
      </c>
      <c r="P3046">
        <v>87</v>
      </c>
      <c r="Q3046" t="str">
        <f t="shared" si="190"/>
        <v>High</v>
      </c>
      <c r="R3046">
        <v>0.19</v>
      </c>
      <c r="S3046" t="str">
        <f t="shared" si="191"/>
        <v>Low</v>
      </c>
    </row>
    <row r="3047" spans="1:19" x14ac:dyDescent="0.35">
      <c r="A3047" t="s">
        <v>75</v>
      </c>
      <c r="B3047">
        <v>60</v>
      </c>
      <c r="C3047" t="str">
        <f t="shared" si="188"/>
        <v>55-65</v>
      </c>
      <c r="D3047" t="s">
        <v>14</v>
      </c>
      <c r="E3047" t="s">
        <v>35</v>
      </c>
      <c r="F3047">
        <v>35.299999999999997</v>
      </c>
      <c r="G3047">
        <v>6</v>
      </c>
      <c r="H3047">
        <f>Table1[[#This Row],[total_orders]]*Table1[[#This Row],[avg_order_value]]</f>
        <v>211.79999999999998</v>
      </c>
      <c r="I3047">
        <v>249</v>
      </c>
      <c r="J3047">
        <v>0</v>
      </c>
      <c r="K3047" t="s">
        <v>23</v>
      </c>
      <c r="L3047">
        <v>47.6</v>
      </c>
      <c r="M3047" t="str">
        <f t="shared" si="189"/>
        <v>Medium</v>
      </c>
      <c r="N3047" s="1">
        <v>45435</v>
      </c>
      <c r="O3047" s="1" t="str">
        <f>IF(YEAR(Table1[[#This Row],[customer_since]])&gt;=2023, "New",IF(YEAR(Table1[[#This Row],[customer_since]])&gt;=2021, "Medium", "Long term"))</f>
        <v>New</v>
      </c>
      <c r="P3047">
        <v>56</v>
      </c>
      <c r="Q3047" t="str">
        <f t="shared" si="190"/>
        <v>Medium</v>
      </c>
      <c r="R3047">
        <v>0.72</v>
      </c>
      <c r="S3047" t="str">
        <f t="shared" si="191"/>
        <v>High</v>
      </c>
    </row>
    <row r="3048" spans="1:19" x14ac:dyDescent="0.35">
      <c r="A3048" t="s">
        <v>2866</v>
      </c>
      <c r="B3048">
        <v>46</v>
      </c>
      <c r="C3048" t="str">
        <f t="shared" si="188"/>
        <v>46-55</v>
      </c>
      <c r="D3048" t="s">
        <v>21</v>
      </c>
      <c r="E3048" t="s">
        <v>37</v>
      </c>
      <c r="F3048">
        <v>74.52</v>
      </c>
      <c r="G3048">
        <v>12</v>
      </c>
      <c r="H3048">
        <f>Table1[[#This Row],[total_orders]]*Table1[[#This Row],[avg_order_value]]</f>
        <v>894.24</v>
      </c>
      <c r="I3048">
        <v>137</v>
      </c>
      <c r="J3048">
        <v>0</v>
      </c>
      <c r="K3048" t="s">
        <v>19</v>
      </c>
      <c r="L3048">
        <v>93.6</v>
      </c>
      <c r="M3048" t="str">
        <f t="shared" si="189"/>
        <v>High</v>
      </c>
      <c r="N3048" s="1">
        <v>44971</v>
      </c>
      <c r="O3048" s="1" t="str">
        <f>IF(YEAR(Table1[[#This Row],[customer_since]])&gt;=2023, "New",IF(YEAR(Table1[[#This Row],[customer_since]])&gt;=2021, "Medium", "Long term"))</f>
        <v>New</v>
      </c>
      <c r="P3048">
        <v>93</v>
      </c>
      <c r="Q3048" t="str">
        <f t="shared" si="190"/>
        <v>High</v>
      </c>
      <c r="R3048">
        <v>0.27</v>
      </c>
      <c r="S3048" t="str">
        <f t="shared" si="191"/>
        <v>Medium</v>
      </c>
    </row>
    <row r="3049" spans="1:19" x14ac:dyDescent="0.35">
      <c r="A3049" t="s">
        <v>971</v>
      </c>
      <c r="B3049">
        <v>69</v>
      </c>
      <c r="C3049" t="str">
        <f t="shared" si="188"/>
        <v>66-69</v>
      </c>
      <c r="D3049" t="s">
        <v>14</v>
      </c>
      <c r="E3049" t="s">
        <v>26</v>
      </c>
      <c r="F3049">
        <v>18.95</v>
      </c>
      <c r="G3049">
        <v>6</v>
      </c>
      <c r="H3049">
        <f>Table1[[#This Row],[total_orders]]*Table1[[#This Row],[avg_order_value]]</f>
        <v>113.69999999999999</v>
      </c>
      <c r="I3049">
        <v>62</v>
      </c>
      <c r="J3049">
        <v>0</v>
      </c>
      <c r="K3049" t="s">
        <v>16</v>
      </c>
      <c r="L3049">
        <v>0</v>
      </c>
      <c r="M3049" t="str">
        <f t="shared" si="189"/>
        <v>Low</v>
      </c>
      <c r="N3049" s="1">
        <v>44974</v>
      </c>
      <c r="O3049" s="1" t="str">
        <f>IF(YEAR(Table1[[#This Row],[customer_since]])&gt;=2023, "New",IF(YEAR(Table1[[#This Row],[customer_since]])&gt;=2021, "Medium", "Long term"))</f>
        <v>New</v>
      </c>
      <c r="P3049">
        <v>17</v>
      </c>
      <c r="Q3049" t="str">
        <f t="shared" si="190"/>
        <v>Low</v>
      </c>
      <c r="R3049">
        <v>0.66</v>
      </c>
      <c r="S3049" t="str">
        <f t="shared" si="191"/>
        <v>High</v>
      </c>
    </row>
    <row r="3050" spans="1:19" x14ac:dyDescent="0.35">
      <c r="A3050" t="s">
        <v>971</v>
      </c>
      <c r="B3050">
        <v>54</v>
      </c>
      <c r="C3050" t="str">
        <f t="shared" si="188"/>
        <v>46-55</v>
      </c>
      <c r="D3050" t="s">
        <v>25</v>
      </c>
      <c r="E3050" t="s">
        <v>35</v>
      </c>
      <c r="F3050">
        <v>164.11</v>
      </c>
      <c r="G3050">
        <v>8</v>
      </c>
      <c r="H3050">
        <f>Table1[[#This Row],[total_orders]]*Table1[[#This Row],[avg_order_value]]</f>
        <v>1312.88</v>
      </c>
      <c r="I3050">
        <v>55</v>
      </c>
      <c r="J3050">
        <v>0</v>
      </c>
      <c r="K3050" t="s">
        <v>23</v>
      </c>
      <c r="L3050">
        <v>67.900000000000006</v>
      </c>
      <c r="M3050" t="str">
        <f t="shared" si="189"/>
        <v>High</v>
      </c>
      <c r="N3050" s="1">
        <v>45523</v>
      </c>
      <c r="O3050" s="1" t="str">
        <f>IF(YEAR(Table1[[#This Row],[customer_since]])&gt;=2023, "New",IF(YEAR(Table1[[#This Row],[customer_since]])&gt;=2021, "Medium", "Long term"))</f>
        <v>New</v>
      </c>
      <c r="P3050">
        <v>10</v>
      </c>
      <c r="Q3050" t="str">
        <f t="shared" si="190"/>
        <v>Low</v>
      </c>
      <c r="R3050">
        <v>0.09</v>
      </c>
      <c r="S3050" t="str">
        <f t="shared" si="191"/>
        <v>Low</v>
      </c>
    </row>
    <row r="3051" spans="1:19" x14ac:dyDescent="0.35">
      <c r="A3051" t="s">
        <v>1593</v>
      </c>
      <c r="B3051">
        <v>38</v>
      </c>
      <c r="C3051" t="str">
        <f t="shared" si="188"/>
        <v>36-45</v>
      </c>
      <c r="D3051" t="s">
        <v>25</v>
      </c>
      <c r="E3051" t="s">
        <v>26</v>
      </c>
      <c r="F3051">
        <v>33.700000000000003</v>
      </c>
      <c r="G3051">
        <v>8</v>
      </c>
      <c r="H3051">
        <f>Table1[[#This Row],[total_orders]]*Table1[[#This Row],[avg_order_value]]</f>
        <v>269.60000000000002</v>
      </c>
      <c r="I3051">
        <v>233</v>
      </c>
      <c r="J3051">
        <v>0</v>
      </c>
      <c r="K3051" t="s">
        <v>16</v>
      </c>
      <c r="L3051">
        <v>59.9</v>
      </c>
      <c r="M3051" t="str">
        <f t="shared" si="189"/>
        <v>High</v>
      </c>
      <c r="N3051" s="1">
        <v>44917</v>
      </c>
      <c r="O3051" s="1" t="str">
        <f>IF(YEAR(Table1[[#This Row],[customer_since]])&gt;=2023, "New",IF(YEAR(Table1[[#This Row],[customer_since]])&gt;=2021, "Medium", "Long term"))</f>
        <v>Medium</v>
      </c>
      <c r="P3051">
        <v>70</v>
      </c>
      <c r="Q3051" t="str">
        <f t="shared" si="190"/>
        <v>High</v>
      </c>
      <c r="R3051">
        <v>0.22</v>
      </c>
      <c r="S3051" t="str">
        <f t="shared" si="191"/>
        <v>Medium</v>
      </c>
    </row>
    <row r="3052" spans="1:19" x14ac:dyDescent="0.35">
      <c r="A3052" t="s">
        <v>2313</v>
      </c>
      <c r="B3052">
        <v>42</v>
      </c>
      <c r="C3052" t="str">
        <f t="shared" si="188"/>
        <v>36-45</v>
      </c>
      <c r="D3052" t="s">
        <v>14</v>
      </c>
      <c r="E3052" t="s">
        <v>44</v>
      </c>
      <c r="F3052">
        <v>339.59</v>
      </c>
      <c r="G3052">
        <v>6</v>
      </c>
      <c r="H3052">
        <f>Table1[[#This Row],[total_orders]]*Table1[[#This Row],[avg_order_value]]</f>
        <v>2037.54</v>
      </c>
      <c r="I3052">
        <v>55</v>
      </c>
      <c r="J3052">
        <v>0</v>
      </c>
      <c r="K3052" t="s">
        <v>23</v>
      </c>
      <c r="L3052">
        <v>70.2</v>
      </c>
      <c r="M3052" t="str">
        <f t="shared" si="189"/>
        <v>High</v>
      </c>
      <c r="N3052" s="1">
        <v>44670</v>
      </c>
      <c r="O3052" s="1" t="str">
        <f>IF(YEAR(Table1[[#This Row],[customer_since]])&gt;=2023, "New",IF(YEAR(Table1[[#This Row],[customer_since]])&gt;=2021, "Medium", "Long term"))</f>
        <v>Medium</v>
      </c>
      <c r="P3052">
        <v>18</v>
      </c>
      <c r="Q3052" t="str">
        <f t="shared" si="190"/>
        <v>Low</v>
      </c>
      <c r="R3052">
        <v>0.18</v>
      </c>
      <c r="S3052" t="str">
        <f t="shared" si="191"/>
        <v>Low</v>
      </c>
    </row>
    <row r="3053" spans="1:19" x14ac:dyDescent="0.35">
      <c r="A3053" t="s">
        <v>3500</v>
      </c>
      <c r="B3053">
        <v>59</v>
      </c>
      <c r="C3053" t="str">
        <f t="shared" si="188"/>
        <v>55-65</v>
      </c>
      <c r="D3053" t="s">
        <v>14</v>
      </c>
      <c r="E3053" t="s">
        <v>26</v>
      </c>
      <c r="F3053">
        <v>206.18</v>
      </c>
      <c r="G3053">
        <v>10</v>
      </c>
      <c r="H3053">
        <f>Table1[[#This Row],[total_orders]]*Table1[[#This Row],[avg_order_value]]</f>
        <v>2061.8000000000002</v>
      </c>
      <c r="I3053">
        <v>106</v>
      </c>
      <c r="J3053">
        <v>0</v>
      </c>
      <c r="K3053" t="s">
        <v>29</v>
      </c>
      <c r="L3053">
        <v>19</v>
      </c>
      <c r="M3053" t="str">
        <f t="shared" si="189"/>
        <v>Low</v>
      </c>
      <c r="N3053" s="1">
        <v>45606</v>
      </c>
      <c r="O3053" s="1" t="str">
        <f>IF(YEAR(Table1[[#This Row],[customer_since]])&gt;=2023, "New",IF(YEAR(Table1[[#This Row],[customer_since]])&gt;=2021, "Medium", "Long term"))</f>
        <v>New</v>
      </c>
      <c r="P3053">
        <v>39</v>
      </c>
      <c r="Q3053" t="str">
        <f t="shared" si="190"/>
        <v>Medium</v>
      </c>
      <c r="R3053">
        <v>0.32</v>
      </c>
      <c r="S3053" t="str">
        <f t="shared" si="191"/>
        <v>Medium</v>
      </c>
    </row>
    <row r="3054" spans="1:19" x14ac:dyDescent="0.35">
      <c r="A3054" t="s">
        <v>3708</v>
      </c>
      <c r="B3054">
        <v>79</v>
      </c>
      <c r="C3054" t="str">
        <f t="shared" si="188"/>
        <v>66-69</v>
      </c>
      <c r="D3054" t="s">
        <v>21</v>
      </c>
      <c r="E3054" t="s">
        <v>26</v>
      </c>
      <c r="F3054">
        <v>90.51</v>
      </c>
      <c r="G3054">
        <v>11</v>
      </c>
      <c r="H3054">
        <f>Table1[[#This Row],[total_orders]]*Table1[[#This Row],[avg_order_value]]</f>
        <v>995.61</v>
      </c>
      <c r="I3054">
        <v>334</v>
      </c>
      <c r="J3054">
        <v>0</v>
      </c>
      <c r="K3054" t="s">
        <v>29</v>
      </c>
      <c r="L3054">
        <v>6.5</v>
      </c>
      <c r="M3054" t="str">
        <f t="shared" si="189"/>
        <v>Low</v>
      </c>
      <c r="N3054" s="1">
        <v>44589</v>
      </c>
      <c r="O3054" s="1" t="str">
        <f>IF(YEAR(Table1[[#This Row],[customer_since]])&gt;=2023, "New",IF(YEAR(Table1[[#This Row],[customer_since]])&gt;=2021, "Medium", "Long term"))</f>
        <v>Medium</v>
      </c>
      <c r="P3054">
        <v>86</v>
      </c>
      <c r="Q3054" t="str">
        <f t="shared" si="190"/>
        <v>High</v>
      </c>
      <c r="R3054">
        <v>0.44</v>
      </c>
      <c r="S3054" t="str">
        <f t="shared" si="191"/>
        <v>Medium</v>
      </c>
    </row>
    <row r="3055" spans="1:19" x14ac:dyDescent="0.35">
      <c r="A3055" t="s">
        <v>3189</v>
      </c>
      <c r="B3055">
        <v>38</v>
      </c>
      <c r="C3055" t="str">
        <f t="shared" si="188"/>
        <v>36-45</v>
      </c>
      <c r="D3055" t="s">
        <v>21</v>
      </c>
      <c r="E3055" t="s">
        <v>35</v>
      </c>
      <c r="F3055">
        <v>201.33</v>
      </c>
      <c r="G3055">
        <v>9</v>
      </c>
      <c r="H3055">
        <f>Table1[[#This Row],[total_orders]]*Table1[[#This Row],[avg_order_value]]</f>
        <v>1811.97</v>
      </c>
      <c r="I3055">
        <v>239</v>
      </c>
      <c r="J3055">
        <v>0</v>
      </c>
      <c r="K3055" t="s">
        <v>19</v>
      </c>
      <c r="L3055">
        <v>24.1</v>
      </c>
      <c r="M3055" t="str">
        <f t="shared" si="189"/>
        <v>Medium</v>
      </c>
      <c r="N3055" s="1">
        <v>44148</v>
      </c>
      <c r="O3055" s="1" t="str">
        <f>IF(YEAR(Table1[[#This Row],[customer_since]])&gt;=2023, "New",IF(YEAR(Table1[[#This Row],[customer_since]])&gt;=2021, "Medium", "Long term"))</f>
        <v>Long term</v>
      </c>
      <c r="P3055">
        <v>38</v>
      </c>
      <c r="Q3055" t="str">
        <f t="shared" si="190"/>
        <v>Medium</v>
      </c>
      <c r="R3055">
        <v>0.02</v>
      </c>
      <c r="S3055" t="str">
        <f t="shared" si="191"/>
        <v>Low</v>
      </c>
    </row>
    <row r="3056" spans="1:19" x14ac:dyDescent="0.35">
      <c r="A3056" t="s">
        <v>1810</v>
      </c>
      <c r="B3056">
        <v>79</v>
      </c>
      <c r="C3056" t="str">
        <f t="shared" si="188"/>
        <v>66-69</v>
      </c>
      <c r="D3056" t="s">
        <v>14</v>
      </c>
      <c r="E3056" t="s">
        <v>52</v>
      </c>
      <c r="F3056">
        <v>29.74</v>
      </c>
      <c r="G3056">
        <v>9</v>
      </c>
      <c r="H3056">
        <f>Table1[[#This Row],[total_orders]]*Table1[[#This Row],[avg_order_value]]</f>
        <v>267.65999999999997</v>
      </c>
      <c r="I3056">
        <v>354</v>
      </c>
      <c r="J3056">
        <v>0</v>
      </c>
      <c r="K3056" t="s">
        <v>23</v>
      </c>
      <c r="L3056">
        <v>23.1</v>
      </c>
      <c r="M3056" t="str">
        <f t="shared" si="189"/>
        <v>Medium</v>
      </c>
      <c r="N3056" s="1">
        <v>44124</v>
      </c>
      <c r="O3056" s="1" t="str">
        <f>IF(YEAR(Table1[[#This Row],[customer_since]])&gt;=2023, "New",IF(YEAR(Table1[[#This Row],[customer_since]])&gt;=2021, "Medium", "Long term"))</f>
        <v>Long term</v>
      </c>
      <c r="P3056">
        <v>78</v>
      </c>
      <c r="Q3056" t="str">
        <f t="shared" si="190"/>
        <v>High</v>
      </c>
      <c r="R3056">
        <v>0.19</v>
      </c>
      <c r="S3056" t="str">
        <f t="shared" si="191"/>
        <v>Low</v>
      </c>
    </row>
    <row r="3057" spans="1:19" x14ac:dyDescent="0.35">
      <c r="A3057" t="s">
        <v>3710</v>
      </c>
      <c r="B3057">
        <v>28</v>
      </c>
      <c r="C3057" t="str">
        <f t="shared" si="188"/>
        <v>26-35</v>
      </c>
      <c r="D3057" t="s">
        <v>14</v>
      </c>
      <c r="E3057" t="s">
        <v>37</v>
      </c>
      <c r="F3057">
        <v>209.25</v>
      </c>
      <c r="G3057">
        <v>4</v>
      </c>
      <c r="H3057">
        <f>Table1[[#This Row],[total_orders]]*Table1[[#This Row],[avg_order_value]]</f>
        <v>837</v>
      </c>
      <c r="I3057">
        <v>354</v>
      </c>
      <c r="J3057">
        <v>0</v>
      </c>
      <c r="K3057" t="s">
        <v>40</v>
      </c>
      <c r="L3057">
        <v>27.7</v>
      </c>
      <c r="M3057" t="str">
        <f t="shared" si="189"/>
        <v>Medium</v>
      </c>
      <c r="N3057" s="1">
        <v>45276</v>
      </c>
      <c r="O3057" s="1" t="str">
        <f>IF(YEAR(Table1[[#This Row],[customer_since]])&gt;=2023, "New",IF(YEAR(Table1[[#This Row],[customer_since]])&gt;=2021, "Medium", "Long term"))</f>
        <v>New</v>
      </c>
      <c r="P3057">
        <v>19</v>
      </c>
      <c r="Q3057" t="str">
        <f t="shared" si="190"/>
        <v>Low</v>
      </c>
      <c r="R3057">
        <v>0.11</v>
      </c>
      <c r="S3057" t="str">
        <f t="shared" si="191"/>
        <v>Low</v>
      </c>
    </row>
    <row r="3058" spans="1:19" x14ac:dyDescent="0.35">
      <c r="A3058" t="s">
        <v>3172</v>
      </c>
      <c r="B3058">
        <v>44</v>
      </c>
      <c r="C3058" t="str">
        <f t="shared" si="188"/>
        <v>36-45</v>
      </c>
      <c r="D3058" t="s">
        <v>14</v>
      </c>
      <c r="E3058" t="s">
        <v>50</v>
      </c>
      <c r="F3058">
        <v>162.77000000000001</v>
      </c>
      <c r="G3058">
        <v>12</v>
      </c>
      <c r="H3058">
        <f>Table1[[#This Row],[total_orders]]*Table1[[#This Row],[avg_order_value]]</f>
        <v>1953.2400000000002</v>
      </c>
      <c r="I3058">
        <v>303</v>
      </c>
      <c r="J3058">
        <v>0</v>
      </c>
      <c r="K3058" t="s">
        <v>23</v>
      </c>
      <c r="L3058">
        <v>52.5</v>
      </c>
      <c r="M3058" t="str">
        <f t="shared" si="189"/>
        <v>High</v>
      </c>
      <c r="N3058" s="1">
        <v>45683</v>
      </c>
      <c r="O3058" s="1" t="str">
        <f>IF(YEAR(Table1[[#This Row],[customer_since]])&gt;=2023, "New",IF(YEAR(Table1[[#This Row],[customer_since]])&gt;=2021, "Medium", "Long term"))</f>
        <v>New</v>
      </c>
      <c r="P3058">
        <v>11</v>
      </c>
      <c r="Q3058" t="str">
        <f t="shared" si="190"/>
        <v>Low</v>
      </c>
      <c r="R3058">
        <v>0.19</v>
      </c>
      <c r="S3058" t="str">
        <f t="shared" si="191"/>
        <v>Low</v>
      </c>
    </row>
    <row r="3059" spans="1:19" x14ac:dyDescent="0.35">
      <c r="A3059" t="s">
        <v>2639</v>
      </c>
      <c r="B3059">
        <v>23</v>
      </c>
      <c r="C3059" t="str">
        <f t="shared" si="188"/>
        <v>18-25</v>
      </c>
      <c r="D3059" t="s">
        <v>14</v>
      </c>
      <c r="E3059" t="s">
        <v>22</v>
      </c>
      <c r="F3059">
        <v>55.57</v>
      </c>
      <c r="G3059">
        <v>14</v>
      </c>
      <c r="H3059">
        <f>Table1[[#This Row],[total_orders]]*Table1[[#This Row],[avg_order_value]]</f>
        <v>777.98</v>
      </c>
      <c r="I3059">
        <v>315</v>
      </c>
      <c r="J3059">
        <v>0</v>
      </c>
      <c r="K3059" t="s">
        <v>19</v>
      </c>
      <c r="L3059">
        <v>63.4</v>
      </c>
      <c r="M3059" t="str">
        <f t="shared" si="189"/>
        <v>High</v>
      </c>
      <c r="N3059" s="1">
        <v>44979</v>
      </c>
      <c r="O3059" s="1" t="str">
        <f>IF(YEAR(Table1[[#This Row],[customer_since]])&gt;=2023, "New",IF(YEAR(Table1[[#This Row],[customer_since]])&gt;=2021, "Medium", "Long term"))</f>
        <v>New</v>
      </c>
      <c r="P3059">
        <v>95</v>
      </c>
      <c r="Q3059" t="str">
        <f t="shared" si="190"/>
        <v>High</v>
      </c>
      <c r="R3059">
        <v>0.11</v>
      </c>
      <c r="S3059" t="str">
        <f t="shared" si="191"/>
        <v>Low</v>
      </c>
    </row>
    <row r="3060" spans="1:19" x14ac:dyDescent="0.35">
      <c r="A3060" t="s">
        <v>2639</v>
      </c>
      <c r="B3060">
        <v>62</v>
      </c>
      <c r="C3060" t="str">
        <f t="shared" si="188"/>
        <v>55-65</v>
      </c>
      <c r="D3060" t="s">
        <v>21</v>
      </c>
      <c r="E3060" t="s">
        <v>15</v>
      </c>
      <c r="F3060">
        <v>69.7</v>
      </c>
      <c r="G3060">
        <v>9</v>
      </c>
      <c r="H3060">
        <f>Table1[[#This Row],[total_orders]]*Table1[[#This Row],[avg_order_value]]</f>
        <v>627.30000000000007</v>
      </c>
      <c r="I3060">
        <v>26</v>
      </c>
      <c r="J3060">
        <v>0</v>
      </c>
      <c r="K3060" t="s">
        <v>16</v>
      </c>
      <c r="L3060">
        <v>9.5</v>
      </c>
      <c r="M3060" t="str">
        <f t="shared" si="189"/>
        <v>Low</v>
      </c>
      <c r="N3060" s="1">
        <v>45816</v>
      </c>
      <c r="O3060" s="1" t="str">
        <f>IF(YEAR(Table1[[#This Row],[customer_since]])&gt;=2023, "New",IF(YEAR(Table1[[#This Row],[customer_since]])&gt;=2021, "Medium", "Long term"))</f>
        <v>New</v>
      </c>
      <c r="P3060">
        <v>70</v>
      </c>
      <c r="Q3060" t="str">
        <f t="shared" si="190"/>
        <v>High</v>
      </c>
      <c r="R3060">
        <v>0.52</v>
      </c>
      <c r="S3060" t="str">
        <f t="shared" si="191"/>
        <v>High</v>
      </c>
    </row>
    <row r="3061" spans="1:19" x14ac:dyDescent="0.35">
      <c r="A3061" t="s">
        <v>3814</v>
      </c>
      <c r="B3061">
        <v>39</v>
      </c>
      <c r="C3061" t="str">
        <f t="shared" si="188"/>
        <v>36-45</v>
      </c>
      <c r="D3061" t="s">
        <v>14</v>
      </c>
      <c r="E3061" t="s">
        <v>52</v>
      </c>
      <c r="F3061">
        <v>32.06</v>
      </c>
      <c r="G3061">
        <v>5</v>
      </c>
      <c r="H3061">
        <f>Table1[[#This Row],[total_orders]]*Table1[[#This Row],[avg_order_value]]</f>
        <v>160.30000000000001</v>
      </c>
      <c r="I3061">
        <v>245</v>
      </c>
      <c r="J3061">
        <v>0</v>
      </c>
      <c r="K3061" t="s">
        <v>16</v>
      </c>
      <c r="L3061">
        <v>20.6</v>
      </c>
      <c r="M3061" t="str">
        <f t="shared" si="189"/>
        <v>Medium</v>
      </c>
      <c r="N3061" s="1">
        <v>45052</v>
      </c>
      <c r="O3061" s="1" t="str">
        <f>IF(YEAR(Table1[[#This Row],[customer_since]])&gt;=2023, "New",IF(YEAR(Table1[[#This Row],[customer_since]])&gt;=2021, "Medium", "Long term"))</f>
        <v>New</v>
      </c>
      <c r="P3061">
        <v>3</v>
      </c>
      <c r="Q3061" t="str">
        <f t="shared" si="190"/>
        <v>Low</v>
      </c>
      <c r="R3061">
        <v>0.11</v>
      </c>
      <c r="S3061" t="str">
        <f t="shared" si="191"/>
        <v>Low</v>
      </c>
    </row>
    <row r="3062" spans="1:19" x14ac:dyDescent="0.35">
      <c r="A3062" t="s">
        <v>2171</v>
      </c>
      <c r="B3062">
        <v>74</v>
      </c>
      <c r="C3062" t="str">
        <f t="shared" si="188"/>
        <v>66-69</v>
      </c>
      <c r="D3062" t="s">
        <v>21</v>
      </c>
      <c r="E3062" t="s">
        <v>37</v>
      </c>
      <c r="F3062">
        <v>64.069999999999993</v>
      </c>
      <c r="G3062">
        <v>13</v>
      </c>
      <c r="H3062">
        <f>Table1[[#This Row],[total_orders]]*Table1[[#This Row],[avg_order_value]]</f>
        <v>832.90999999999985</v>
      </c>
      <c r="I3062">
        <v>158</v>
      </c>
      <c r="J3062">
        <v>0</v>
      </c>
      <c r="K3062" t="s">
        <v>29</v>
      </c>
      <c r="L3062">
        <v>65.5</v>
      </c>
      <c r="M3062" t="str">
        <f t="shared" si="189"/>
        <v>High</v>
      </c>
      <c r="N3062" s="1">
        <v>45558</v>
      </c>
      <c r="O3062" s="1" t="str">
        <f>IF(YEAR(Table1[[#This Row],[customer_since]])&gt;=2023, "New",IF(YEAR(Table1[[#This Row],[customer_since]])&gt;=2021, "Medium", "Long term"))</f>
        <v>New</v>
      </c>
      <c r="P3062">
        <v>93</v>
      </c>
      <c r="Q3062" t="str">
        <f t="shared" si="190"/>
        <v>High</v>
      </c>
      <c r="R3062">
        <v>0.28999999999999998</v>
      </c>
      <c r="S3062" t="str">
        <f t="shared" si="191"/>
        <v>Medium</v>
      </c>
    </row>
    <row r="3063" spans="1:19" x14ac:dyDescent="0.35">
      <c r="A3063" t="s">
        <v>176</v>
      </c>
      <c r="B3063">
        <v>18</v>
      </c>
      <c r="C3063" t="str">
        <f t="shared" si="188"/>
        <v>18-25</v>
      </c>
      <c r="D3063" t="s">
        <v>21</v>
      </c>
      <c r="E3063" t="s">
        <v>15</v>
      </c>
      <c r="F3063">
        <v>126.84</v>
      </c>
      <c r="G3063">
        <v>13</v>
      </c>
      <c r="H3063">
        <f>Table1[[#This Row],[total_orders]]*Table1[[#This Row],[avg_order_value]]</f>
        <v>1648.92</v>
      </c>
      <c r="I3063">
        <v>32</v>
      </c>
      <c r="J3063">
        <v>0</v>
      </c>
      <c r="K3063" t="s">
        <v>19</v>
      </c>
      <c r="L3063">
        <v>62.4</v>
      </c>
      <c r="M3063" t="str">
        <f t="shared" si="189"/>
        <v>High</v>
      </c>
      <c r="N3063" s="1">
        <v>45557</v>
      </c>
      <c r="O3063" s="1" t="str">
        <f>IF(YEAR(Table1[[#This Row],[customer_since]])&gt;=2023, "New",IF(YEAR(Table1[[#This Row],[customer_since]])&gt;=2021, "Medium", "Long term"))</f>
        <v>New</v>
      </c>
      <c r="P3063">
        <v>85</v>
      </c>
      <c r="Q3063" t="str">
        <f t="shared" si="190"/>
        <v>High</v>
      </c>
      <c r="R3063">
        <v>0.11</v>
      </c>
      <c r="S3063" t="str">
        <f t="shared" si="191"/>
        <v>Low</v>
      </c>
    </row>
    <row r="3064" spans="1:19" x14ac:dyDescent="0.35">
      <c r="A3064" t="s">
        <v>242</v>
      </c>
      <c r="B3064">
        <v>72</v>
      </c>
      <c r="C3064" t="str">
        <f t="shared" si="188"/>
        <v>66-69</v>
      </c>
      <c r="D3064" t="s">
        <v>14</v>
      </c>
      <c r="E3064" t="s">
        <v>52</v>
      </c>
      <c r="F3064">
        <v>190.31</v>
      </c>
      <c r="G3064">
        <v>7</v>
      </c>
      <c r="H3064">
        <f>Table1[[#This Row],[total_orders]]*Table1[[#This Row],[avg_order_value]]</f>
        <v>1332.17</v>
      </c>
      <c r="I3064">
        <v>292</v>
      </c>
      <c r="J3064">
        <v>0</v>
      </c>
      <c r="K3064" t="s">
        <v>16</v>
      </c>
      <c r="L3064">
        <v>92</v>
      </c>
      <c r="M3064" t="str">
        <f t="shared" si="189"/>
        <v>High</v>
      </c>
      <c r="N3064" s="1">
        <v>44787</v>
      </c>
      <c r="O3064" s="1" t="str">
        <f>IF(YEAR(Table1[[#This Row],[customer_since]])&gt;=2023, "New",IF(YEAR(Table1[[#This Row],[customer_since]])&gt;=2021, "Medium", "Long term"))</f>
        <v>Medium</v>
      </c>
      <c r="P3064">
        <v>66</v>
      </c>
      <c r="Q3064" t="str">
        <f t="shared" si="190"/>
        <v>Medium</v>
      </c>
      <c r="R3064">
        <v>0.4</v>
      </c>
      <c r="S3064" t="str">
        <f t="shared" si="191"/>
        <v>Medium</v>
      </c>
    </row>
    <row r="3065" spans="1:19" x14ac:dyDescent="0.35">
      <c r="A3065" t="s">
        <v>204</v>
      </c>
      <c r="B3065">
        <v>54</v>
      </c>
      <c r="C3065" t="str">
        <f t="shared" si="188"/>
        <v>46-55</v>
      </c>
      <c r="D3065" t="s">
        <v>14</v>
      </c>
      <c r="E3065" t="s">
        <v>28</v>
      </c>
      <c r="F3065">
        <v>15.61</v>
      </c>
      <c r="G3065">
        <v>11</v>
      </c>
      <c r="H3065">
        <f>Table1[[#This Row],[total_orders]]*Table1[[#This Row],[avg_order_value]]</f>
        <v>171.70999999999998</v>
      </c>
      <c r="I3065">
        <v>4</v>
      </c>
      <c r="J3065">
        <v>0</v>
      </c>
      <c r="K3065" t="s">
        <v>23</v>
      </c>
      <c r="L3065">
        <v>54.1</v>
      </c>
      <c r="M3065" t="str">
        <f t="shared" si="189"/>
        <v>High</v>
      </c>
      <c r="N3065" s="1">
        <v>45637</v>
      </c>
      <c r="O3065" s="1" t="str">
        <f>IF(YEAR(Table1[[#This Row],[customer_since]])&gt;=2023, "New",IF(YEAR(Table1[[#This Row],[customer_since]])&gt;=2021, "Medium", "Long term"))</f>
        <v>New</v>
      </c>
      <c r="P3065">
        <v>20</v>
      </c>
      <c r="Q3065" t="str">
        <f t="shared" si="190"/>
        <v>Low</v>
      </c>
      <c r="R3065">
        <v>0.2</v>
      </c>
      <c r="S3065" t="str">
        <f t="shared" si="191"/>
        <v>Low</v>
      </c>
    </row>
    <row r="3066" spans="1:19" x14ac:dyDescent="0.35">
      <c r="A3066" t="s">
        <v>438</v>
      </c>
      <c r="B3066">
        <v>39</v>
      </c>
      <c r="C3066" t="str">
        <f t="shared" si="188"/>
        <v>36-45</v>
      </c>
      <c r="D3066" t="s">
        <v>14</v>
      </c>
      <c r="E3066" t="s">
        <v>44</v>
      </c>
      <c r="F3066">
        <v>54.42</v>
      </c>
      <c r="G3066">
        <v>5</v>
      </c>
      <c r="H3066">
        <f>Table1[[#This Row],[total_orders]]*Table1[[#This Row],[avg_order_value]]</f>
        <v>272.10000000000002</v>
      </c>
      <c r="I3066">
        <v>91</v>
      </c>
      <c r="J3066">
        <v>0</v>
      </c>
      <c r="K3066" t="s">
        <v>23</v>
      </c>
      <c r="L3066">
        <v>8.1</v>
      </c>
      <c r="M3066" t="str">
        <f t="shared" si="189"/>
        <v>Low</v>
      </c>
      <c r="N3066" s="1">
        <v>44348</v>
      </c>
      <c r="O3066" s="1" t="str">
        <f>IF(YEAR(Table1[[#This Row],[customer_since]])&gt;=2023, "New",IF(YEAR(Table1[[#This Row],[customer_since]])&gt;=2021, "Medium", "Long term"))</f>
        <v>Medium</v>
      </c>
      <c r="P3066">
        <v>6</v>
      </c>
      <c r="Q3066" t="str">
        <f t="shared" si="190"/>
        <v>Low</v>
      </c>
      <c r="R3066">
        <v>0.08</v>
      </c>
      <c r="S3066" t="str">
        <f t="shared" si="191"/>
        <v>Low</v>
      </c>
    </row>
    <row r="3067" spans="1:19" x14ac:dyDescent="0.35">
      <c r="A3067" t="s">
        <v>259</v>
      </c>
      <c r="B3067">
        <v>18</v>
      </c>
      <c r="C3067" t="str">
        <f t="shared" si="188"/>
        <v>18-25</v>
      </c>
      <c r="D3067" t="s">
        <v>21</v>
      </c>
      <c r="E3067" t="s">
        <v>22</v>
      </c>
      <c r="F3067">
        <v>167.25</v>
      </c>
      <c r="G3067">
        <v>15</v>
      </c>
      <c r="H3067">
        <f>Table1[[#This Row],[total_orders]]*Table1[[#This Row],[avg_order_value]]</f>
        <v>2508.75</v>
      </c>
      <c r="I3067">
        <v>341</v>
      </c>
      <c r="J3067">
        <v>0</v>
      </c>
      <c r="K3067" t="s">
        <v>40</v>
      </c>
      <c r="L3067">
        <v>28.8</v>
      </c>
      <c r="M3067" t="str">
        <f t="shared" si="189"/>
        <v>Medium</v>
      </c>
      <c r="N3067" s="1">
        <v>44871</v>
      </c>
      <c r="O3067" s="1" t="str">
        <f>IF(YEAR(Table1[[#This Row],[customer_since]])&gt;=2023, "New",IF(YEAR(Table1[[#This Row],[customer_since]])&gt;=2021, "Medium", "Long term"))</f>
        <v>Medium</v>
      </c>
      <c r="P3067">
        <v>21</v>
      </c>
      <c r="Q3067" t="str">
        <f t="shared" si="190"/>
        <v>Low</v>
      </c>
      <c r="R3067">
        <v>0.03</v>
      </c>
      <c r="S3067" t="str">
        <f t="shared" si="191"/>
        <v>Low</v>
      </c>
    </row>
    <row r="3068" spans="1:19" x14ac:dyDescent="0.35">
      <c r="A3068" t="s">
        <v>259</v>
      </c>
      <c r="B3068">
        <v>30</v>
      </c>
      <c r="C3068" t="str">
        <f t="shared" si="188"/>
        <v>26-35</v>
      </c>
      <c r="D3068" t="s">
        <v>21</v>
      </c>
      <c r="E3068" t="s">
        <v>18</v>
      </c>
      <c r="F3068">
        <v>122.8</v>
      </c>
      <c r="G3068">
        <v>12</v>
      </c>
      <c r="H3068">
        <f>Table1[[#This Row],[total_orders]]*Table1[[#This Row],[avg_order_value]]</f>
        <v>1473.6</v>
      </c>
      <c r="I3068">
        <v>42</v>
      </c>
      <c r="J3068">
        <v>0</v>
      </c>
      <c r="K3068" t="s">
        <v>29</v>
      </c>
      <c r="L3068">
        <v>69.099999999999994</v>
      </c>
      <c r="M3068" t="str">
        <f t="shared" si="189"/>
        <v>High</v>
      </c>
      <c r="N3068" s="1">
        <v>45731</v>
      </c>
      <c r="O3068" s="1" t="str">
        <f>IF(YEAR(Table1[[#This Row],[customer_since]])&gt;=2023, "New",IF(YEAR(Table1[[#This Row],[customer_since]])&gt;=2021, "Medium", "Long term"))</f>
        <v>New</v>
      </c>
      <c r="P3068">
        <v>53</v>
      </c>
      <c r="Q3068" t="str">
        <f t="shared" si="190"/>
        <v>Medium</v>
      </c>
      <c r="R3068">
        <v>0.28999999999999998</v>
      </c>
      <c r="S3068" t="str">
        <f t="shared" si="191"/>
        <v>Medium</v>
      </c>
    </row>
    <row r="3069" spans="1:19" x14ac:dyDescent="0.35">
      <c r="A3069" t="s">
        <v>3621</v>
      </c>
      <c r="B3069">
        <v>60</v>
      </c>
      <c r="C3069" t="str">
        <f t="shared" si="188"/>
        <v>55-65</v>
      </c>
      <c r="D3069" t="s">
        <v>14</v>
      </c>
      <c r="E3069" t="s">
        <v>28</v>
      </c>
      <c r="F3069">
        <v>128.32</v>
      </c>
      <c r="G3069">
        <v>6</v>
      </c>
      <c r="H3069">
        <f>Table1[[#This Row],[total_orders]]*Table1[[#This Row],[avg_order_value]]</f>
        <v>769.92</v>
      </c>
      <c r="I3069">
        <v>197</v>
      </c>
      <c r="J3069">
        <v>0</v>
      </c>
      <c r="K3069" t="s">
        <v>29</v>
      </c>
      <c r="L3069">
        <v>28</v>
      </c>
      <c r="M3069" t="str">
        <f t="shared" si="189"/>
        <v>Medium</v>
      </c>
      <c r="N3069" s="1">
        <v>44243</v>
      </c>
      <c r="O3069" s="1" t="str">
        <f>IF(YEAR(Table1[[#This Row],[customer_since]])&gt;=2023, "New",IF(YEAR(Table1[[#This Row],[customer_since]])&gt;=2021, "Medium", "Long term"))</f>
        <v>Medium</v>
      </c>
      <c r="P3069">
        <v>45</v>
      </c>
      <c r="Q3069" t="str">
        <f t="shared" si="190"/>
        <v>Medium</v>
      </c>
      <c r="R3069">
        <v>0.5</v>
      </c>
      <c r="S3069" t="str">
        <f t="shared" si="191"/>
        <v>Medium</v>
      </c>
    </row>
    <row r="3070" spans="1:19" x14ac:dyDescent="0.35">
      <c r="A3070" t="s">
        <v>3621</v>
      </c>
      <c r="B3070">
        <v>44</v>
      </c>
      <c r="C3070" t="str">
        <f t="shared" si="188"/>
        <v>36-45</v>
      </c>
      <c r="D3070" t="s">
        <v>21</v>
      </c>
      <c r="E3070" t="s">
        <v>26</v>
      </c>
      <c r="F3070">
        <v>67.02</v>
      </c>
      <c r="G3070">
        <v>9</v>
      </c>
      <c r="H3070">
        <f>Table1[[#This Row],[total_orders]]*Table1[[#This Row],[avg_order_value]]</f>
        <v>603.17999999999995</v>
      </c>
      <c r="I3070">
        <v>220</v>
      </c>
      <c r="J3070">
        <v>0</v>
      </c>
      <c r="K3070" t="s">
        <v>40</v>
      </c>
      <c r="L3070">
        <v>72.8</v>
      </c>
      <c r="M3070" t="str">
        <f t="shared" si="189"/>
        <v>High</v>
      </c>
      <c r="N3070" s="1">
        <v>45225</v>
      </c>
      <c r="O3070" s="1" t="str">
        <f>IF(YEAR(Table1[[#This Row],[customer_since]])&gt;=2023, "New",IF(YEAR(Table1[[#This Row],[customer_since]])&gt;=2021, "Medium", "Long term"))</f>
        <v>New</v>
      </c>
      <c r="P3070">
        <v>5</v>
      </c>
      <c r="Q3070" t="str">
        <f t="shared" si="190"/>
        <v>Low</v>
      </c>
      <c r="R3070">
        <v>7.0000000000000007E-2</v>
      </c>
      <c r="S3070" t="str">
        <f t="shared" si="191"/>
        <v>Low</v>
      </c>
    </row>
    <row r="3071" spans="1:19" x14ac:dyDescent="0.35">
      <c r="A3071" t="s">
        <v>529</v>
      </c>
      <c r="B3071">
        <v>75</v>
      </c>
      <c r="C3071" t="str">
        <f t="shared" si="188"/>
        <v>66-69</v>
      </c>
      <c r="D3071" t="s">
        <v>14</v>
      </c>
      <c r="E3071" t="s">
        <v>26</v>
      </c>
      <c r="F3071">
        <v>60.4</v>
      </c>
      <c r="G3071">
        <v>10</v>
      </c>
      <c r="H3071">
        <f>Table1[[#This Row],[total_orders]]*Table1[[#This Row],[avg_order_value]]</f>
        <v>604</v>
      </c>
      <c r="I3071">
        <v>245</v>
      </c>
      <c r="J3071">
        <v>0</v>
      </c>
      <c r="K3071" t="s">
        <v>16</v>
      </c>
      <c r="L3071">
        <v>77.900000000000006</v>
      </c>
      <c r="M3071" t="str">
        <f t="shared" si="189"/>
        <v>High</v>
      </c>
      <c r="N3071" s="1">
        <v>45547</v>
      </c>
      <c r="O3071" s="1" t="str">
        <f>IF(YEAR(Table1[[#This Row],[customer_since]])&gt;=2023, "New",IF(YEAR(Table1[[#This Row],[customer_since]])&gt;=2021, "Medium", "Long term"))</f>
        <v>New</v>
      </c>
      <c r="P3071">
        <v>9</v>
      </c>
      <c r="Q3071" t="str">
        <f t="shared" si="190"/>
        <v>Low</v>
      </c>
      <c r="R3071">
        <v>0.3</v>
      </c>
      <c r="S3071" t="str">
        <f t="shared" si="191"/>
        <v>Medium</v>
      </c>
    </row>
    <row r="3072" spans="1:19" x14ac:dyDescent="0.35">
      <c r="A3072" t="s">
        <v>1761</v>
      </c>
      <c r="B3072">
        <v>44</v>
      </c>
      <c r="C3072" t="str">
        <f t="shared" si="188"/>
        <v>36-45</v>
      </c>
      <c r="D3072" t="s">
        <v>21</v>
      </c>
      <c r="E3072" t="s">
        <v>18</v>
      </c>
      <c r="F3072">
        <v>45.31</v>
      </c>
      <c r="G3072">
        <v>7</v>
      </c>
      <c r="H3072">
        <f>Table1[[#This Row],[total_orders]]*Table1[[#This Row],[avg_order_value]]</f>
        <v>317.17</v>
      </c>
      <c r="I3072">
        <v>84</v>
      </c>
      <c r="J3072">
        <v>0</v>
      </c>
      <c r="K3072" t="s">
        <v>19</v>
      </c>
      <c r="L3072">
        <v>65.3</v>
      </c>
      <c r="M3072" t="str">
        <f t="shared" si="189"/>
        <v>High</v>
      </c>
      <c r="N3072" s="1">
        <v>44242</v>
      </c>
      <c r="O3072" s="1" t="str">
        <f>IF(YEAR(Table1[[#This Row],[customer_since]])&gt;=2023, "New",IF(YEAR(Table1[[#This Row],[customer_since]])&gt;=2021, "Medium", "Long term"))</f>
        <v>Medium</v>
      </c>
      <c r="P3072">
        <v>38</v>
      </c>
      <c r="Q3072" t="str">
        <f t="shared" si="190"/>
        <v>Medium</v>
      </c>
      <c r="R3072">
        <v>0.3</v>
      </c>
      <c r="S3072" t="str">
        <f t="shared" si="191"/>
        <v>Medium</v>
      </c>
    </row>
    <row r="3073" spans="1:19" x14ac:dyDescent="0.35">
      <c r="A3073" t="s">
        <v>1460</v>
      </c>
      <c r="B3073">
        <v>77</v>
      </c>
      <c r="C3073" t="str">
        <f t="shared" si="188"/>
        <v>66-69</v>
      </c>
      <c r="D3073" t="s">
        <v>21</v>
      </c>
      <c r="E3073" t="s">
        <v>15</v>
      </c>
      <c r="F3073">
        <v>235.59</v>
      </c>
      <c r="G3073">
        <v>11</v>
      </c>
      <c r="H3073">
        <f>Table1[[#This Row],[total_orders]]*Table1[[#This Row],[avg_order_value]]</f>
        <v>2591.4900000000002</v>
      </c>
      <c r="I3073">
        <v>227</v>
      </c>
      <c r="J3073">
        <v>0</v>
      </c>
      <c r="K3073" t="s">
        <v>29</v>
      </c>
      <c r="L3073">
        <v>95.9</v>
      </c>
      <c r="M3073" t="str">
        <f t="shared" si="189"/>
        <v>High</v>
      </c>
      <c r="N3073" s="1">
        <v>44748</v>
      </c>
      <c r="O3073" s="1" t="str">
        <f>IF(YEAR(Table1[[#This Row],[customer_since]])&gt;=2023, "New",IF(YEAR(Table1[[#This Row],[customer_since]])&gt;=2021, "Medium", "Long term"))</f>
        <v>Medium</v>
      </c>
      <c r="P3073">
        <v>44</v>
      </c>
      <c r="Q3073" t="str">
        <f t="shared" si="190"/>
        <v>Medium</v>
      </c>
      <c r="R3073">
        <v>0.28999999999999998</v>
      </c>
      <c r="S3073" t="str">
        <f t="shared" si="191"/>
        <v>Medium</v>
      </c>
    </row>
    <row r="3074" spans="1:19" x14ac:dyDescent="0.35">
      <c r="A3074" t="s">
        <v>1460</v>
      </c>
      <c r="B3074">
        <v>58</v>
      </c>
      <c r="C3074" t="str">
        <f t="shared" ref="C3074:C3137" si="192">IF(B3074&lt;=25,"18-25",IF(B3074&lt;=35,"26-35",IF(B3074&lt;=45,"36-45",IF(B3074&lt;=55,"46-55",IF(B3074&lt;=65,"55-65","66-69")))))</f>
        <v>55-65</v>
      </c>
      <c r="D3074" t="s">
        <v>14</v>
      </c>
      <c r="E3074" t="s">
        <v>37</v>
      </c>
      <c r="F3074">
        <v>49.22</v>
      </c>
      <c r="G3074">
        <v>5</v>
      </c>
      <c r="H3074">
        <f>Table1[[#This Row],[total_orders]]*Table1[[#This Row],[avg_order_value]]</f>
        <v>246.1</v>
      </c>
      <c r="I3074">
        <v>144</v>
      </c>
      <c r="J3074">
        <v>0</v>
      </c>
      <c r="K3074" t="s">
        <v>40</v>
      </c>
      <c r="L3074">
        <v>75</v>
      </c>
      <c r="M3074" t="str">
        <f t="shared" ref="M3074:M3137" si="193">IF(L3074&lt;=20,"Low",IF(L3074&lt;=50,"Medium","High"))</f>
        <v>High</v>
      </c>
      <c r="N3074" s="1">
        <v>45403</v>
      </c>
      <c r="O3074" s="1" t="str">
        <f>IF(YEAR(Table1[[#This Row],[customer_since]])&gt;=2023, "New",IF(YEAR(Table1[[#This Row],[customer_since]])&gt;=2021, "Medium", "Long term"))</f>
        <v>New</v>
      </c>
      <c r="P3074">
        <v>73</v>
      </c>
      <c r="Q3074" t="str">
        <f t="shared" ref="Q3074:Q3137" si="194">IF(P3074&lt;=33,"Low",IF(P3074&lt;=66,"Medium","High"))</f>
        <v>High</v>
      </c>
      <c r="R3074">
        <v>0.63</v>
      </c>
      <c r="S3074" t="str">
        <f t="shared" ref="S3074:S3137" si="195">IF(R3074&lt;=0.2,"Low",IF(R3074&lt;=0.5,"Medium","High"))</f>
        <v>High</v>
      </c>
    </row>
    <row r="3075" spans="1:19" x14ac:dyDescent="0.35">
      <c r="A3075" t="s">
        <v>2034</v>
      </c>
      <c r="B3075">
        <v>37</v>
      </c>
      <c r="C3075" t="str">
        <f t="shared" si="192"/>
        <v>36-45</v>
      </c>
      <c r="D3075" t="s">
        <v>14</v>
      </c>
      <c r="E3075" t="s">
        <v>37</v>
      </c>
      <c r="F3075">
        <v>151.47999999999999</v>
      </c>
      <c r="G3075">
        <v>13</v>
      </c>
      <c r="H3075">
        <f>Table1[[#This Row],[total_orders]]*Table1[[#This Row],[avg_order_value]]</f>
        <v>1969.2399999999998</v>
      </c>
      <c r="I3075">
        <v>140</v>
      </c>
      <c r="J3075">
        <v>0</v>
      </c>
      <c r="K3075" t="s">
        <v>16</v>
      </c>
      <c r="L3075">
        <v>34.4</v>
      </c>
      <c r="M3075" t="str">
        <f t="shared" si="193"/>
        <v>Medium</v>
      </c>
      <c r="N3075" s="1">
        <v>45660</v>
      </c>
      <c r="O3075" s="1" t="str">
        <f>IF(YEAR(Table1[[#This Row],[customer_since]])&gt;=2023, "New",IF(YEAR(Table1[[#This Row],[customer_since]])&gt;=2021, "Medium", "Long term"))</f>
        <v>New</v>
      </c>
      <c r="P3075">
        <v>56</v>
      </c>
      <c r="Q3075" t="str">
        <f t="shared" si="194"/>
        <v>Medium</v>
      </c>
      <c r="R3075">
        <v>0.56999999999999995</v>
      </c>
      <c r="S3075" t="str">
        <f t="shared" si="195"/>
        <v>High</v>
      </c>
    </row>
    <row r="3076" spans="1:19" x14ac:dyDescent="0.35">
      <c r="A3076" t="s">
        <v>2034</v>
      </c>
      <c r="B3076">
        <v>44</v>
      </c>
      <c r="C3076" t="str">
        <f t="shared" si="192"/>
        <v>36-45</v>
      </c>
      <c r="D3076" t="s">
        <v>21</v>
      </c>
      <c r="E3076" t="s">
        <v>26</v>
      </c>
      <c r="F3076">
        <v>44.49</v>
      </c>
      <c r="G3076">
        <v>9</v>
      </c>
      <c r="H3076">
        <f>Table1[[#This Row],[total_orders]]*Table1[[#This Row],[avg_order_value]]</f>
        <v>400.41</v>
      </c>
      <c r="I3076">
        <v>68</v>
      </c>
      <c r="J3076">
        <v>0</v>
      </c>
      <c r="K3076" t="s">
        <v>29</v>
      </c>
      <c r="L3076">
        <v>98.5</v>
      </c>
      <c r="M3076" t="str">
        <f t="shared" si="193"/>
        <v>High</v>
      </c>
      <c r="N3076" s="1">
        <v>45494</v>
      </c>
      <c r="O3076" s="1" t="str">
        <f>IF(YEAR(Table1[[#This Row],[customer_since]])&gt;=2023, "New",IF(YEAR(Table1[[#This Row],[customer_since]])&gt;=2021, "Medium", "Long term"))</f>
        <v>New</v>
      </c>
      <c r="P3076">
        <v>80</v>
      </c>
      <c r="Q3076" t="str">
        <f t="shared" si="194"/>
        <v>High</v>
      </c>
      <c r="R3076">
        <v>0.22</v>
      </c>
      <c r="S3076" t="str">
        <f t="shared" si="195"/>
        <v>Medium</v>
      </c>
    </row>
    <row r="3077" spans="1:19" x14ac:dyDescent="0.35">
      <c r="A3077" t="s">
        <v>1687</v>
      </c>
      <c r="B3077">
        <v>25</v>
      </c>
      <c r="C3077" t="str">
        <f t="shared" si="192"/>
        <v>18-25</v>
      </c>
      <c r="D3077" t="s">
        <v>14</v>
      </c>
      <c r="E3077" t="s">
        <v>52</v>
      </c>
      <c r="F3077">
        <v>99.75</v>
      </c>
      <c r="G3077">
        <v>15</v>
      </c>
      <c r="H3077">
        <f>Table1[[#This Row],[total_orders]]*Table1[[#This Row],[avg_order_value]]</f>
        <v>1496.25</v>
      </c>
      <c r="I3077">
        <v>284</v>
      </c>
      <c r="J3077">
        <v>0</v>
      </c>
      <c r="K3077" t="s">
        <v>19</v>
      </c>
      <c r="L3077">
        <v>53.8</v>
      </c>
      <c r="M3077" t="str">
        <f t="shared" si="193"/>
        <v>High</v>
      </c>
      <c r="N3077" s="1">
        <v>44077</v>
      </c>
      <c r="O3077" s="1" t="str">
        <f>IF(YEAR(Table1[[#This Row],[customer_since]])&gt;=2023, "New",IF(YEAR(Table1[[#This Row],[customer_since]])&gt;=2021, "Medium", "Long term"))</f>
        <v>Long term</v>
      </c>
      <c r="P3077">
        <v>57</v>
      </c>
      <c r="Q3077" t="str">
        <f t="shared" si="194"/>
        <v>Medium</v>
      </c>
      <c r="R3077">
        <v>0.49</v>
      </c>
      <c r="S3077" t="str">
        <f t="shared" si="195"/>
        <v>Medium</v>
      </c>
    </row>
    <row r="3078" spans="1:19" x14ac:dyDescent="0.35">
      <c r="A3078" t="s">
        <v>2943</v>
      </c>
      <c r="B3078">
        <v>46</v>
      </c>
      <c r="C3078" t="str">
        <f t="shared" si="192"/>
        <v>46-55</v>
      </c>
      <c r="D3078" t="s">
        <v>25</v>
      </c>
      <c r="E3078" t="s">
        <v>15</v>
      </c>
      <c r="F3078">
        <v>209.22</v>
      </c>
      <c r="G3078">
        <v>15</v>
      </c>
      <c r="H3078">
        <f>Table1[[#This Row],[total_orders]]*Table1[[#This Row],[avg_order_value]]</f>
        <v>3138.3</v>
      </c>
      <c r="I3078">
        <v>77</v>
      </c>
      <c r="J3078">
        <v>0</v>
      </c>
      <c r="K3078" t="s">
        <v>23</v>
      </c>
      <c r="L3078">
        <v>7</v>
      </c>
      <c r="M3078" t="str">
        <f t="shared" si="193"/>
        <v>Low</v>
      </c>
      <c r="N3078" s="1">
        <v>44055</v>
      </c>
      <c r="O3078" s="1" t="str">
        <f>IF(YEAR(Table1[[#This Row],[customer_since]])&gt;=2023, "New",IF(YEAR(Table1[[#This Row],[customer_since]])&gt;=2021, "Medium", "Long term"))</f>
        <v>Long term</v>
      </c>
      <c r="P3078">
        <v>25</v>
      </c>
      <c r="Q3078" t="str">
        <f t="shared" si="194"/>
        <v>Low</v>
      </c>
      <c r="R3078">
        <v>0.23</v>
      </c>
      <c r="S3078" t="str">
        <f t="shared" si="195"/>
        <v>Medium</v>
      </c>
    </row>
    <row r="3079" spans="1:19" x14ac:dyDescent="0.35">
      <c r="A3079" t="s">
        <v>2943</v>
      </c>
      <c r="B3079">
        <v>46</v>
      </c>
      <c r="C3079" t="str">
        <f t="shared" si="192"/>
        <v>46-55</v>
      </c>
      <c r="D3079" t="s">
        <v>25</v>
      </c>
      <c r="E3079" t="s">
        <v>28</v>
      </c>
      <c r="F3079">
        <v>57.45</v>
      </c>
      <c r="G3079">
        <v>9</v>
      </c>
      <c r="H3079">
        <f>Table1[[#This Row],[total_orders]]*Table1[[#This Row],[avg_order_value]]</f>
        <v>517.05000000000007</v>
      </c>
      <c r="I3079">
        <v>271</v>
      </c>
      <c r="J3079">
        <v>0</v>
      </c>
      <c r="K3079" t="s">
        <v>19</v>
      </c>
      <c r="L3079">
        <v>2.6</v>
      </c>
      <c r="M3079" t="str">
        <f t="shared" si="193"/>
        <v>Low</v>
      </c>
      <c r="N3079" s="1">
        <v>44070</v>
      </c>
      <c r="O3079" s="1" t="str">
        <f>IF(YEAR(Table1[[#This Row],[customer_since]])&gt;=2023, "New",IF(YEAR(Table1[[#This Row],[customer_since]])&gt;=2021, "Medium", "Long term"))</f>
        <v>Long term</v>
      </c>
      <c r="P3079">
        <v>70</v>
      </c>
      <c r="Q3079" t="str">
        <f t="shared" si="194"/>
        <v>High</v>
      </c>
      <c r="R3079">
        <v>0.27</v>
      </c>
      <c r="S3079" t="str">
        <f t="shared" si="195"/>
        <v>Medium</v>
      </c>
    </row>
    <row r="3080" spans="1:19" x14ac:dyDescent="0.35">
      <c r="A3080" t="s">
        <v>3450</v>
      </c>
      <c r="B3080">
        <v>67</v>
      </c>
      <c r="C3080" t="str">
        <f t="shared" si="192"/>
        <v>66-69</v>
      </c>
      <c r="D3080" t="s">
        <v>21</v>
      </c>
      <c r="E3080" t="s">
        <v>50</v>
      </c>
      <c r="F3080">
        <v>157.66</v>
      </c>
      <c r="G3080">
        <v>11</v>
      </c>
      <c r="H3080">
        <f>Table1[[#This Row],[total_orders]]*Table1[[#This Row],[avg_order_value]]</f>
        <v>1734.26</v>
      </c>
      <c r="I3080">
        <v>286</v>
      </c>
      <c r="J3080">
        <v>0</v>
      </c>
      <c r="K3080" t="s">
        <v>19</v>
      </c>
      <c r="L3080">
        <v>97.4</v>
      </c>
      <c r="M3080" t="str">
        <f t="shared" si="193"/>
        <v>High</v>
      </c>
      <c r="N3080" s="1">
        <v>44973</v>
      </c>
      <c r="O3080" s="1" t="str">
        <f>IF(YEAR(Table1[[#This Row],[customer_since]])&gt;=2023, "New",IF(YEAR(Table1[[#This Row],[customer_since]])&gt;=2021, "Medium", "Long term"))</f>
        <v>New</v>
      </c>
      <c r="P3080">
        <v>21</v>
      </c>
      <c r="Q3080" t="str">
        <f t="shared" si="194"/>
        <v>Low</v>
      </c>
      <c r="R3080">
        <v>0.37</v>
      </c>
      <c r="S3080" t="str">
        <f t="shared" si="195"/>
        <v>Medium</v>
      </c>
    </row>
    <row r="3081" spans="1:19" x14ac:dyDescent="0.35">
      <c r="A3081" t="s">
        <v>3187</v>
      </c>
      <c r="B3081">
        <v>61</v>
      </c>
      <c r="C3081" t="str">
        <f t="shared" si="192"/>
        <v>55-65</v>
      </c>
      <c r="D3081" t="s">
        <v>14</v>
      </c>
      <c r="E3081" t="s">
        <v>18</v>
      </c>
      <c r="F3081">
        <v>70.38</v>
      </c>
      <c r="G3081">
        <v>15</v>
      </c>
      <c r="H3081">
        <f>Table1[[#This Row],[total_orders]]*Table1[[#This Row],[avg_order_value]]</f>
        <v>1055.6999999999998</v>
      </c>
      <c r="I3081">
        <v>205</v>
      </c>
      <c r="J3081">
        <v>0</v>
      </c>
      <c r="K3081" t="s">
        <v>23</v>
      </c>
      <c r="L3081">
        <v>2.2000000000000002</v>
      </c>
      <c r="M3081" t="str">
        <f t="shared" si="193"/>
        <v>Low</v>
      </c>
      <c r="N3081" s="1">
        <v>45100</v>
      </c>
      <c r="O3081" s="1" t="str">
        <f>IF(YEAR(Table1[[#This Row],[customer_since]])&gt;=2023, "New",IF(YEAR(Table1[[#This Row],[customer_since]])&gt;=2021, "Medium", "Long term"))</f>
        <v>New</v>
      </c>
      <c r="P3081">
        <v>5</v>
      </c>
      <c r="Q3081" t="str">
        <f t="shared" si="194"/>
        <v>Low</v>
      </c>
      <c r="R3081">
        <v>0.27</v>
      </c>
      <c r="S3081" t="str">
        <f t="shared" si="195"/>
        <v>Medium</v>
      </c>
    </row>
    <row r="3082" spans="1:19" x14ac:dyDescent="0.35">
      <c r="A3082" t="s">
        <v>3187</v>
      </c>
      <c r="B3082">
        <v>22</v>
      </c>
      <c r="C3082" t="str">
        <f t="shared" si="192"/>
        <v>18-25</v>
      </c>
      <c r="D3082" t="s">
        <v>14</v>
      </c>
      <c r="E3082" t="s">
        <v>35</v>
      </c>
      <c r="F3082">
        <v>95.22</v>
      </c>
      <c r="G3082">
        <v>11</v>
      </c>
      <c r="H3082">
        <f>Table1[[#This Row],[total_orders]]*Table1[[#This Row],[avg_order_value]]</f>
        <v>1047.42</v>
      </c>
      <c r="I3082">
        <v>355</v>
      </c>
      <c r="J3082">
        <v>0</v>
      </c>
      <c r="K3082" t="s">
        <v>23</v>
      </c>
      <c r="L3082">
        <v>84.7</v>
      </c>
      <c r="M3082" t="str">
        <f t="shared" si="193"/>
        <v>High</v>
      </c>
      <c r="N3082" s="1">
        <v>45090</v>
      </c>
      <c r="O3082" s="1" t="str">
        <f>IF(YEAR(Table1[[#This Row],[customer_since]])&gt;=2023, "New",IF(YEAR(Table1[[#This Row],[customer_since]])&gt;=2021, "Medium", "Long term"))</f>
        <v>New</v>
      </c>
      <c r="P3082">
        <v>44</v>
      </c>
      <c r="Q3082" t="str">
        <f t="shared" si="194"/>
        <v>Medium</v>
      </c>
      <c r="R3082">
        <v>0.48</v>
      </c>
      <c r="S3082" t="str">
        <f t="shared" si="195"/>
        <v>Medium</v>
      </c>
    </row>
    <row r="3083" spans="1:19" x14ac:dyDescent="0.35">
      <c r="A3083" t="s">
        <v>789</v>
      </c>
      <c r="B3083">
        <v>26</v>
      </c>
      <c r="C3083" t="str">
        <f t="shared" si="192"/>
        <v>26-35</v>
      </c>
      <c r="D3083" t="s">
        <v>21</v>
      </c>
      <c r="E3083" t="s">
        <v>50</v>
      </c>
      <c r="F3083">
        <v>150.47999999999999</v>
      </c>
      <c r="G3083">
        <v>12</v>
      </c>
      <c r="H3083">
        <f>Table1[[#This Row],[total_orders]]*Table1[[#This Row],[avg_order_value]]</f>
        <v>1805.7599999999998</v>
      </c>
      <c r="I3083">
        <v>105</v>
      </c>
      <c r="J3083">
        <v>0</v>
      </c>
      <c r="K3083" t="s">
        <v>29</v>
      </c>
      <c r="L3083">
        <v>63.2</v>
      </c>
      <c r="M3083" t="str">
        <f t="shared" si="193"/>
        <v>High</v>
      </c>
      <c r="N3083" s="1">
        <v>45450</v>
      </c>
      <c r="O3083" s="1" t="str">
        <f>IF(YEAR(Table1[[#This Row],[customer_since]])&gt;=2023, "New",IF(YEAR(Table1[[#This Row],[customer_since]])&gt;=2021, "Medium", "Long term"))</f>
        <v>New</v>
      </c>
      <c r="P3083">
        <v>86</v>
      </c>
      <c r="Q3083" t="str">
        <f t="shared" si="194"/>
        <v>High</v>
      </c>
      <c r="R3083">
        <v>0.42</v>
      </c>
      <c r="S3083" t="str">
        <f t="shared" si="195"/>
        <v>Medium</v>
      </c>
    </row>
    <row r="3084" spans="1:19" x14ac:dyDescent="0.35">
      <c r="A3084" t="s">
        <v>789</v>
      </c>
      <c r="B3084">
        <v>70</v>
      </c>
      <c r="C3084" t="str">
        <f t="shared" si="192"/>
        <v>66-69</v>
      </c>
      <c r="D3084" t="s">
        <v>21</v>
      </c>
      <c r="E3084" t="s">
        <v>18</v>
      </c>
      <c r="F3084">
        <v>106.47</v>
      </c>
      <c r="G3084">
        <v>15</v>
      </c>
      <c r="H3084">
        <f>Table1[[#This Row],[total_orders]]*Table1[[#This Row],[avg_order_value]]</f>
        <v>1597.05</v>
      </c>
      <c r="I3084">
        <v>364</v>
      </c>
      <c r="J3084">
        <v>0</v>
      </c>
      <c r="K3084" t="s">
        <v>19</v>
      </c>
      <c r="L3084">
        <v>13.2</v>
      </c>
      <c r="M3084" t="str">
        <f t="shared" si="193"/>
        <v>Low</v>
      </c>
      <c r="N3084" s="1">
        <v>44921</v>
      </c>
      <c r="O3084" s="1" t="str">
        <f>IF(YEAR(Table1[[#This Row],[customer_since]])&gt;=2023, "New",IF(YEAR(Table1[[#This Row],[customer_since]])&gt;=2021, "Medium", "Long term"))</f>
        <v>Medium</v>
      </c>
      <c r="P3084">
        <v>59</v>
      </c>
      <c r="Q3084" t="str">
        <f t="shared" si="194"/>
        <v>Medium</v>
      </c>
      <c r="R3084">
        <v>0.1</v>
      </c>
      <c r="S3084" t="str">
        <f t="shared" si="195"/>
        <v>Low</v>
      </c>
    </row>
    <row r="3085" spans="1:19" x14ac:dyDescent="0.35">
      <c r="A3085" t="s">
        <v>789</v>
      </c>
      <c r="B3085">
        <v>19</v>
      </c>
      <c r="C3085" t="str">
        <f t="shared" si="192"/>
        <v>18-25</v>
      </c>
      <c r="D3085" t="s">
        <v>21</v>
      </c>
      <c r="E3085" t="s">
        <v>52</v>
      </c>
      <c r="F3085">
        <v>92.09</v>
      </c>
      <c r="G3085">
        <v>12</v>
      </c>
      <c r="H3085">
        <f>Table1[[#This Row],[total_orders]]*Table1[[#This Row],[avg_order_value]]</f>
        <v>1105.08</v>
      </c>
      <c r="I3085">
        <v>96</v>
      </c>
      <c r="J3085">
        <v>0</v>
      </c>
      <c r="K3085" t="s">
        <v>29</v>
      </c>
      <c r="L3085">
        <v>70.2</v>
      </c>
      <c r="M3085" t="str">
        <f t="shared" si="193"/>
        <v>High</v>
      </c>
      <c r="N3085" s="1">
        <v>44873</v>
      </c>
      <c r="O3085" s="1" t="str">
        <f>IF(YEAR(Table1[[#This Row],[customer_since]])&gt;=2023, "New",IF(YEAR(Table1[[#This Row],[customer_since]])&gt;=2021, "Medium", "Long term"))</f>
        <v>Medium</v>
      </c>
      <c r="P3085">
        <v>4</v>
      </c>
      <c r="Q3085" t="str">
        <f t="shared" si="194"/>
        <v>Low</v>
      </c>
      <c r="R3085">
        <v>0.28000000000000003</v>
      </c>
      <c r="S3085" t="str">
        <f t="shared" si="195"/>
        <v>Medium</v>
      </c>
    </row>
    <row r="3086" spans="1:19" x14ac:dyDescent="0.35">
      <c r="A3086" t="s">
        <v>637</v>
      </c>
      <c r="B3086">
        <v>50</v>
      </c>
      <c r="C3086" t="str">
        <f t="shared" si="192"/>
        <v>46-55</v>
      </c>
      <c r="D3086" t="s">
        <v>14</v>
      </c>
      <c r="E3086" t="s">
        <v>44</v>
      </c>
      <c r="F3086">
        <v>128.19</v>
      </c>
      <c r="G3086">
        <v>15</v>
      </c>
      <c r="H3086">
        <f>Table1[[#This Row],[total_orders]]*Table1[[#This Row],[avg_order_value]]</f>
        <v>1922.85</v>
      </c>
      <c r="I3086">
        <v>295</v>
      </c>
      <c r="J3086">
        <v>0</v>
      </c>
      <c r="K3086" t="s">
        <v>16</v>
      </c>
      <c r="L3086">
        <v>5.6</v>
      </c>
      <c r="M3086" t="str">
        <f t="shared" si="193"/>
        <v>Low</v>
      </c>
      <c r="N3086" s="1">
        <v>44300</v>
      </c>
      <c r="O3086" s="1" t="str">
        <f>IF(YEAR(Table1[[#This Row],[customer_since]])&gt;=2023, "New",IF(YEAR(Table1[[#This Row],[customer_since]])&gt;=2021, "Medium", "Long term"))</f>
        <v>Medium</v>
      </c>
      <c r="P3086">
        <v>2</v>
      </c>
      <c r="Q3086" t="str">
        <f t="shared" si="194"/>
        <v>Low</v>
      </c>
      <c r="R3086">
        <v>0.11</v>
      </c>
      <c r="S3086" t="str">
        <f t="shared" si="195"/>
        <v>Low</v>
      </c>
    </row>
    <row r="3087" spans="1:19" x14ac:dyDescent="0.35">
      <c r="A3087" t="s">
        <v>637</v>
      </c>
      <c r="B3087">
        <v>41</v>
      </c>
      <c r="C3087" t="str">
        <f t="shared" si="192"/>
        <v>36-45</v>
      </c>
      <c r="D3087" t="s">
        <v>14</v>
      </c>
      <c r="E3087" t="s">
        <v>50</v>
      </c>
      <c r="F3087">
        <v>21.82</v>
      </c>
      <c r="G3087">
        <v>7</v>
      </c>
      <c r="H3087">
        <f>Table1[[#This Row],[total_orders]]*Table1[[#This Row],[avg_order_value]]</f>
        <v>152.74</v>
      </c>
      <c r="I3087">
        <v>157</v>
      </c>
      <c r="J3087">
        <v>0</v>
      </c>
      <c r="K3087" t="s">
        <v>40</v>
      </c>
      <c r="L3087">
        <v>93.8</v>
      </c>
      <c r="M3087" t="str">
        <f t="shared" si="193"/>
        <v>High</v>
      </c>
      <c r="N3087" s="1">
        <v>44516</v>
      </c>
      <c r="O3087" s="1" t="str">
        <f>IF(YEAR(Table1[[#This Row],[customer_since]])&gt;=2023, "New",IF(YEAR(Table1[[#This Row],[customer_since]])&gt;=2021, "Medium", "Long term"))</f>
        <v>Medium</v>
      </c>
      <c r="P3087">
        <v>47</v>
      </c>
      <c r="Q3087" t="str">
        <f t="shared" si="194"/>
        <v>Medium</v>
      </c>
      <c r="R3087">
        <v>0.63</v>
      </c>
      <c r="S3087" t="str">
        <f t="shared" si="195"/>
        <v>High</v>
      </c>
    </row>
    <row r="3088" spans="1:19" x14ac:dyDescent="0.35">
      <c r="A3088" t="s">
        <v>859</v>
      </c>
      <c r="B3088">
        <v>59</v>
      </c>
      <c r="C3088" t="str">
        <f t="shared" si="192"/>
        <v>55-65</v>
      </c>
      <c r="D3088" t="s">
        <v>14</v>
      </c>
      <c r="E3088" t="s">
        <v>15</v>
      </c>
      <c r="F3088">
        <v>31.17</v>
      </c>
      <c r="G3088">
        <v>7</v>
      </c>
      <c r="H3088">
        <f>Table1[[#This Row],[total_orders]]*Table1[[#This Row],[avg_order_value]]</f>
        <v>218.19</v>
      </c>
      <c r="I3088">
        <v>59</v>
      </c>
      <c r="J3088">
        <v>0</v>
      </c>
      <c r="K3088" t="s">
        <v>29</v>
      </c>
      <c r="L3088">
        <v>13.6</v>
      </c>
      <c r="M3088" t="str">
        <f t="shared" si="193"/>
        <v>Low</v>
      </c>
      <c r="N3088" s="1">
        <v>45141</v>
      </c>
      <c r="O3088" s="1" t="str">
        <f>IF(YEAR(Table1[[#This Row],[customer_since]])&gt;=2023, "New",IF(YEAR(Table1[[#This Row],[customer_since]])&gt;=2021, "Medium", "Long term"))</f>
        <v>New</v>
      </c>
      <c r="P3088">
        <v>95</v>
      </c>
      <c r="Q3088" t="str">
        <f t="shared" si="194"/>
        <v>High</v>
      </c>
      <c r="R3088">
        <v>0.3</v>
      </c>
      <c r="S3088" t="str">
        <f t="shared" si="195"/>
        <v>Medium</v>
      </c>
    </row>
    <row r="3089" spans="1:19" x14ac:dyDescent="0.35">
      <c r="A3089" t="s">
        <v>684</v>
      </c>
      <c r="B3089">
        <v>73</v>
      </c>
      <c r="C3089" t="str">
        <f t="shared" si="192"/>
        <v>66-69</v>
      </c>
      <c r="D3089" t="s">
        <v>14</v>
      </c>
      <c r="E3089" t="s">
        <v>52</v>
      </c>
      <c r="F3089">
        <v>188.31</v>
      </c>
      <c r="G3089">
        <v>7</v>
      </c>
      <c r="H3089">
        <f>Table1[[#This Row],[total_orders]]*Table1[[#This Row],[avg_order_value]]</f>
        <v>1318.17</v>
      </c>
      <c r="I3089">
        <v>83</v>
      </c>
      <c r="J3089">
        <v>0</v>
      </c>
      <c r="K3089" t="s">
        <v>23</v>
      </c>
      <c r="L3089">
        <v>8.1</v>
      </c>
      <c r="M3089" t="str">
        <f t="shared" si="193"/>
        <v>Low</v>
      </c>
      <c r="N3089" s="1">
        <v>45054</v>
      </c>
      <c r="O3089" s="1" t="str">
        <f>IF(YEAR(Table1[[#This Row],[customer_since]])&gt;=2023, "New",IF(YEAR(Table1[[#This Row],[customer_since]])&gt;=2021, "Medium", "Long term"))</f>
        <v>New</v>
      </c>
      <c r="P3089">
        <v>30</v>
      </c>
      <c r="Q3089" t="str">
        <f t="shared" si="194"/>
        <v>Low</v>
      </c>
      <c r="R3089">
        <v>0.45</v>
      </c>
      <c r="S3089" t="str">
        <f t="shared" si="195"/>
        <v>Medium</v>
      </c>
    </row>
    <row r="3090" spans="1:19" x14ac:dyDescent="0.35">
      <c r="A3090" t="s">
        <v>684</v>
      </c>
      <c r="B3090">
        <v>59</v>
      </c>
      <c r="C3090" t="str">
        <f t="shared" si="192"/>
        <v>55-65</v>
      </c>
      <c r="D3090" t="s">
        <v>14</v>
      </c>
      <c r="E3090" t="s">
        <v>26</v>
      </c>
      <c r="F3090">
        <v>44.51</v>
      </c>
      <c r="G3090">
        <v>8</v>
      </c>
      <c r="H3090">
        <f>Table1[[#This Row],[total_orders]]*Table1[[#This Row],[avg_order_value]]</f>
        <v>356.08</v>
      </c>
      <c r="I3090">
        <v>95</v>
      </c>
      <c r="J3090">
        <v>0</v>
      </c>
      <c r="K3090" t="s">
        <v>16</v>
      </c>
      <c r="L3090">
        <v>18.100000000000001</v>
      </c>
      <c r="M3090" t="str">
        <f t="shared" si="193"/>
        <v>Low</v>
      </c>
      <c r="N3090" s="1">
        <v>44348</v>
      </c>
      <c r="O3090" s="1" t="str">
        <f>IF(YEAR(Table1[[#This Row],[customer_since]])&gt;=2023, "New",IF(YEAR(Table1[[#This Row],[customer_since]])&gt;=2021, "Medium", "Long term"))</f>
        <v>Medium</v>
      </c>
      <c r="P3090">
        <v>2</v>
      </c>
      <c r="Q3090" t="str">
        <f t="shared" si="194"/>
        <v>Low</v>
      </c>
      <c r="R3090">
        <v>0.26</v>
      </c>
      <c r="S3090" t="str">
        <f t="shared" si="195"/>
        <v>Medium</v>
      </c>
    </row>
    <row r="3091" spans="1:19" x14ac:dyDescent="0.35">
      <c r="A3091" t="s">
        <v>3199</v>
      </c>
      <c r="B3091">
        <v>29</v>
      </c>
      <c r="C3091" t="str">
        <f t="shared" si="192"/>
        <v>26-35</v>
      </c>
      <c r="D3091" t="s">
        <v>21</v>
      </c>
      <c r="E3091" t="s">
        <v>52</v>
      </c>
      <c r="F3091">
        <v>49.34</v>
      </c>
      <c r="G3091">
        <v>10</v>
      </c>
      <c r="H3091">
        <f>Table1[[#This Row],[total_orders]]*Table1[[#This Row],[avg_order_value]]</f>
        <v>493.40000000000003</v>
      </c>
      <c r="I3091">
        <v>243</v>
      </c>
      <c r="J3091">
        <v>0</v>
      </c>
      <c r="K3091" t="s">
        <v>19</v>
      </c>
      <c r="L3091">
        <v>50.4</v>
      </c>
      <c r="M3091" t="str">
        <f t="shared" si="193"/>
        <v>High</v>
      </c>
      <c r="N3091" s="1">
        <v>44341</v>
      </c>
      <c r="O3091" s="1" t="str">
        <f>IF(YEAR(Table1[[#This Row],[customer_since]])&gt;=2023, "New",IF(YEAR(Table1[[#This Row],[customer_since]])&gt;=2021, "Medium", "Long term"))</f>
        <v>Medium</v>
      </c>
      <c r="P3091">
        <v>5</v>
      </c>
      <c r="Q3091" t="str">
        <f t="shared" si="194"/>
        <v>Low</v>
      </c>
      <c r="R3091">
        <v>0.14000000000000001</v>
      </c>
      <c r="S3091" t="str">
        <f t="shared" si="195"/>
        <v>Low</v>
      </c>
    </row>
    <row r="3092" spans="1:19" x14ac:dyDescent="0.35">
      <c r="A3092" t="s">
        <v>2459</v>
      </c>
      <c r="B3092">
        <v>79</v>
      </c>
      <c r="C3092" t="str">
        <f t="shared" si="192"/>
        <v>66-69</v>
      </c>
      <c r="D3092" t="s">
        <v>21</v>
      </c>
      <c r="E3092" t="s">
        <v>37</v>
      </c>
      <c r="F3092">
        <v>98.53</v>
      </c>
      <c r="G3092">
        <v>7</v>
      </c>
      <c r="H3092">
        <f>Table1[[#This Row],[total_orders]]*Table1[[#This Row],[avg_order_value]]</f>
        <v>689.71</v>
      </c>
      <c r="I3092">
        <v>71</v>
      </c>
      <c r="J3092">
        <v>0</v>
      </c>
      <c r="K3092" t="s">
        <v>16</v>
      </c>
      <c r="L3092">
        <v>4.8</v>
      </c>
      <c r="M3092" t="str">
        <f t="shared" si="193"/>
        <v>Low</v>
      </c>
      <c r="N3092" s="1">
        <v>45758</v>
      </c>
      <c r="O3092" s="1" t="str">
        <f>IF(YEAR(Table1[[#This Row],[customer_since]])&gt;=2023, "New",IF(YEAR(Table1[[#This Row],[customer_since]])&gt;=2021, "Medium", "Long term"))</f>
        <v>New</v>
      </c>
      <c r="P3092">
        <v>13</v>
      </c>
      <c r="Q3092" t="str">
        <f t="shared" si="194"/>
        <v>Low</v>
      </c>
      <c r="R3092">
        <v>0.25</v>
      </c>
      <c r="S3092" t="str">
        <f t="shared" si="195"/>
        <v>Medium</v>
      </c>
    </row>
    <row r="3093" spans="1:19" x14ac:dyDescent="0.35">
      <c r="A3093" t="s">
        <v>3539</v>
      </c>
      <c r="B3093">
        <v>37</v>
      </c>
      <c r="C3093" t="str">
        <f t="shared" si="192"/>
        <v>36-45</v>
      </c>
      <c r="D3093" t="s">
        <v>25</v>
      </c>
      <c r="E3093" t="s">
        <v>35</v>
      </c>
      <c r="F3093">
        <v>37.54</v>
      </c>
      <c r="G3093">
        <v>15</v>
      </c>
      <c r="H3093">
        <f>Table1[[#This Row],[total_orders]]*Table1[[#This Row],[avg_order_value]]</f>
        <v>563.1</v>
      </c>
      <c r="I3093">
        <v>28</v>
      </c>
      <c r="J3093">
        <v>0</v>
      </c>
      <c r="K3093" t="s">
        <v>19</v>
      </c>
      <c r="L3093">
        <v>14</v>
      </c>
      <c r="M3093" t="str">
        <f t="shared" si="193"/>
        <v>Low</v>
      </c>
      <c r="N3093" s="1">
        <v>44055</v>
      </c>
      <c r="O3093" s="1" t="str">
        <f>IF(YEAR(Table1[[#This Row],[customer_since]])&gt;=2023, "New",IF(YEAR(Table1[[#This Row],[customer_since]])&gt;=2021, "Medium", "Long term"))</f>
        <v>Long term</v>
      </c>
      <c r="P3093">
        <v>95</v>
      </c>
      <c r="Q3093" t="str">
        <f t="shared" si="194"/>
        <v>High</v>
      </c>
      <c r="R3093">
        <v>0.25</v>
      </c>
      <c r="S3093" t="str">
        <f t="shared" si="195"/>
        <v>Medium</v>
      </c>
    </row>
    <row r="3094" spans="1:19" x14ac:dyDescent="0.35">
      <c r="A3094" t="s">
        <v>2485</v>
      </c>
      <c r="B3094">
        <v>33</v>
      </c>
      <c r="C3094" t="str">
        <f t="shared" si="192"/>
        <v>26-35</v>
      </c>
      <c r="D3094" t="s">
        <v>21</v>
      </c>
      <c r="E3094" t="s">
        <v>37</v>
      </c>
      <c r="F3094">
        <v>46.78</v>
      </c>
      <c r="G3094">
        <v>7</v>
      </c>
      <c r="H3094">
        <f>Table1[[#This Row],[total_orders]]*Table1[[#This Row],[avg_order_value]]</f>
        <v>327.46000000000004</v>
      </c>
      <c r="I3094">
        <v>208</v>
      </c>
      <c r="J3094">
        <v>0</v>
      </c>
      <c r="K3094" t="s">
        <v>23</v>
      </c>
      <c r="L3094">
        <v>50.6</v>
      </c>
      <c r="M3094" t="str">
        <f t="shared" si="193"/>
        <v>High</v>
      </c>
      <c r="N3094" s="1">
        <v>44598</v>
      </c>
      <c r="O3094" s="1" t="str">
        <f>IF(YEAR(Table1[[#This Row],[customer_since]])&gt;=2023, "New",IF(YEAR(Table1[[#This Row],[customer_since]])&gt;=2021, "Medium", "Long term"))</f>
        <v>Medium</v>
      </c>
      <c r="P3094">
        <v>74</v>
      </c>
      <c r="Q3094" t="str">
        <f t="shared" si="194"/>
        <v>High</v>
      </c>
      <c r="R3094">
        <v>0.05</v>
      </c>
      <c r="S3094" t="str">
        <f t="shared" si="195"/>
        <v>Low</v>
      </c>
    </row>
    <row r="3095" spans="1:19" x14ac:dyDescent="0.35">
      <c r="A3095" t="s">
        <v>175</v>
      </c>
      <c r="B3095">
        <v>62</v>
      </c>
      <c r="C3095" t="str">
        <f t="shared" si="192"/>
        <v>55-65</v>
      </c>
      <c r="D3095" t="s">
        <v>14</v>
      </c>
      <c r="E3095" t="s">
        <v>15</v>
      </c>
      <c r="F3095">
        <v>134.02000000000001</v>
      </c>
      <c r="G3095">
        <v>7</v>
      </c>
      <c r="H3095">
        <f>Table1[[#This Row],[total_orders]]*Table1[[#This Row],[avg_order_value]]</f>
        <v>938.1400000000001</v>
      </c>
      <c r="I3095">
        <v>2</v>
      </c>
      <c r="J3095">
        <v>1</v>
      </c>
      <c r="K3095" t="s">
        <v>16</v>
      </c>
      <c r="L3095">
        <v>48.8</v>
      </c>
      <c r="M3095" t="str">
        <f t="shared" si="193"/>
        <v>Medium</v>
      </c>
      <c r="N3095" s="1">
        <v>44671</v>
      </c>
      <c r="O3095" s="1" t="str">
        <f>IF(YEAR(Table1[[#This Row],[customer_since]])&gt;=2023, "New",IF(YEAR(Table1[[#This Row],[customer_since]])&gt;=2021, "Medium", "Long term"))</f>
        <v>Medium</v>
      </c>
      <c r="P3095">
        <v>16</v>
      </c>
      <c r="Q3095" t="str">
        <f t="shared" si="194"/>
        <v>Low</v>
      </c>
      <c r="R3095">
        <v>0.16</v>
      </c>
      <c r="S3095" t="str">
        <f t="shared" si="195"/>
        <v>Low</v>
      </c>
    </row>
    <row r="3096" spans="1:19" x14ac:dyDescent="0.35">
      <c r="A3096" t="s">
        <v>175</v>
      </c>
      <c r="B3096">
        <v>35</v>
      </c>
      <c r="C3096" t="str">
        <f t="shared" si="192"/>
        <v>26-35</v>
      </c>
      <c r="D3096" t="s">
        <v>14</v>
      </c>
      <c r="E3096" t="s">
        <v>52</v>
      </c>
      <c r="F3096">
        <v>88.33</v>
      </c>
      <c r="G3096">
        <v>15</v>
      </c>
      <c r="H3096">
        <f>Table1[[#This Row],[total_orders]]*Table1[[#This Row],[avg_order_value]]</f>
        <v>1324.95</v>
      </c>
      <c r="I3096">
        <v>19</v>
      </c>
      <c r="J3096">
        <v>0</v>
      </c>
      <c r="K3096" t="s">
        <v>23</v>
      </c>
      <c r="L3096">
        <v>25.3</v>
      </c>
      <c r="M3096" t="str">
        <f t="shared" si="193"/>
        <v>Medium</v>
      </c>
      <c r="N3096" s="1">
        <v>44274</v>
      </c>
      <c r="O3096" s="1" t="str">
        <f>IF(YEAR(Table1[[#This Row],[customer_since]])&gt;=2023, "New",IF(YEAR(Table1[[#This Row],[customer_since]])&gt;=2021, "Medium", "Long term"))</f>
        <v>Medium</v>
      </c>
      <c r="P3096">
        <v>62</v>
      </c>
      <c r="Q3096" t="str">
        <f t="shared" si="194"/>
        <v>Medium</v>
      </c>
      <c r="R3096">
        <v>0.13</v>
      </c>
      <c r="S3096" t="str">
        <f t="shared" si="195"/>
        <v>Low</v>
      </c>
    </row>
    <row r="3097" spans="1:19" x14ac:dyDescent="0.35">
      <c r="A3097" t="s">
        <v>33</v>
      </c>
      <c r="B3097">
        <v>73</v>
      </c>
      <c r="C3097" t="str">
        <f t="shared" si="192"/>
        <v>66-69</v>
      </c>
      <c r="D3097" t="s">
        <v>14</v>
      </c>
      <c r="E3097" t="s">
        <v>22</v>
      </c>
      <c r="F3097">
        <v>116.79</v>
      </c>
      <c r="G3097">
        <v>10</v>
      </c>
      <c r="H3097">
        <f>Table1[[#This Row],[total_orders]]*Table1[[#This Row],[avg_order_value]]</f>
        <v>1167.9000000000001</v>
      </c>
      <c r="I3097">
        <v>87</v>
      </c>
      <c r="J3097">
        <v>0</v>
      </c>
      <c r="K3097" t="s">
        <v>23</v>
      </c>
      <c r="L3097">
        <v>14.7</v>
      </c>
      <c r="M3097" t="str">
        <f t="shared" si="193"/>
        <v>Low</v>
      </c>
      <c r="N3097" s="1">
        <v>44076</v>
      </c>
      <c r="O3097" s="1" t="str">
        <f>IF(YEAR(Table1[[#This Row],[customer_since]])&gt;=2023, "New",IF(YEAR(Table1[[#This Row],[customer_since]])&gt;=2021, "Medium", "Long term"))</f>
        <v>Long term</v>
      </c>
      <c r="P3097">
        <v>85</v>
      </c>
      <c r="Q3097" t="str">
        <f t="shared" si="194"/>
        <v>High</v>
      </c>
      <c r="R3097">
        <v>0.37</v>
      </c>
      <c r="S3097" t="str">
        <f t="shared" si="195"/>
        <v>Medium</v>
      </c>
    </row>
    <row r="3098" spans="1:19" x14ac:dyDescent="0.35">
      <c r="A3098" t="s">
        <v>33</v>
      </c>
      <c r="B3098">
        <v>66</v>
      </c>
      <c r="C3098" t="str">
        <f t="shared" si="192"/>
        <v>66-69</v>
      </c>
      <c r="D3098" t="s">
        <v>21</v>
      </c>
      <c r="E3098" t="s">
        <v>18</v>
      </c>
      <c r="F3098">
        <v>130.88999999999999</v>
      </c>
      <c r="G3098">
        <v>15</v>
      </c>
      <c r="H3098">
        <f>Table1[[#This Row],[total_orders]]*Table1[[#This Row],[avg_order_value]]</f>
        <v>1963.35</v>
      </c>
      <c r="I3098">
        <v>350</v>
      </c>
      <c r="J3098">
        <v>0</v>
      </c>
      <c r="K3098" t="s">
        <v>29</v>
      </c>
      <c r="L3098">
        <v>75.3</v>
      </c>
      <c r="M3098" t="str">
        <f t="shared" si="193"/>
        <v>High</v>
      </c>
      <c r="N3098" s="1">
        <v>44572</v>
      </c>
      <c r="O3098" s="1" t="str">
        <f>IF(YEAR(Table1[[#This Row],[customer_since]])&gt;=2023, "New",IF(YEAR(Table1[[#This Row],[customer_since]])&gt;=2021, "Medium", "Long term"))</f>
        <v>Medium</v>
      </c>
      <c r="P3098">
        <v>94</v>
      </c>
      <c r="Q3098" t="str">
        <f t="shared" si="194"/>
        <v>High</v>
      </c>
      <c r="R3098">
        <v>0</v>
      </c>
      <c r="S3098" t="str">
        <f t="shared" si="195"/>
        <v>Low</v>
      </c>
    </row>
    <row r="3099" spans="1:19" x14ac:dyDescent="0.35">
      <c r="A3099" t="s">
        <v>3546</v>
      </c>
      <c r="B3099">
        <v>42</v>
      </c>
      <c r="C3099" t="str">
        <f t="shared" si="192"/>
        <v>36-45</v>
      </c>
      <c r="D3099" t="s">
        <v>21</v>
      </c>
      <c r="E3099" t="s">
        <v>28</v>
      </c>
      <c r="G3099">
        <v>11</v>
      </c>
      <c r="H3099">
        <f>Table1[[#This Row],[total_orders]]*Table1[[#This Row],[avg_order_value]]</f>
        <v>0</v>
      </c>
      <c r="I3099">
        <v>236</v>
      </c>
      <c r="J3099">
        <v>0</v>
      </c>
      <c r="K3099" t="s">
        <v>29</v>
      </c>
      <c r="L3099">
        <v>83.5</v>
      </c>
      <c r="M3099" t="str">
        <f t="shared" si="193"/>
        <v>High</v>
      </c>
      <c r="N3099" s="1">
        <v>44918</v>
      </c>
      <c r="O3099" s="1" t="str">
        <f>IF(YEAR(Table1[[#This Row],[customer_since]])&gt;=2023, "New",IF(YEAR(Table1[[#This Row],[customer_since]])&gt;=2021, "Medium", "Long term"))</f>
        <v>Medium</v>
      </c>
      <c r="P3099">
        <v>52</v>
      </c>
      <c r="Q3099" t="str">
        <f t="shared" si="194"/>
        <v>Medium</v>
      </c>
      <c r="R3099">
        <v>0.21</v>
      </c>
      <c r="S3099" t="str">
        <f t="shared" si="195"/>
        <v>Medium</v>
      </c>
    </row>
    <row r="3100" spans="1:19" x14ac:dyDescent="0.35">
      <c r="A3100" t="s">
        <v>706</v>
      </c>
      <c r="B3100">
        <v>35</v>
      </c>
      <c r="C3100" t="str">
        <f t="shared" si="192"/>
        <v>26-35</v>
      </c>
      <c r="D3100" t="s">
        <v>14</v>
      </c>
      <c r="E3100" t="s">
        <v>52</v>
      </c>
      <c r="F3100">
        <v>152.93</v>
      </c>
      <c r="G3100">
        <v>6</v>
      </c>
      <c r="H3100">
        <f>Table1[[#This Row],[total_orders]]*Table1[[#This Row],[avg_order_value]]</f>
        <v>917.58</v>
      </c>
      <c r="I3100">
        <v>213</v>
      </c>
      <c r="J3100">
        <v>0</v>
      </c>
      <c r="K3100" t="s">
        <v>23</v>
      </c>
      <c r="L3100">
        <v>24.8</v>
      </c>
      <c r="M3100" t="str">
        <f t="shared" si="193"/>
        <v>Medium</v>
      </c>
      <c r="N3100" s="1">
        <v>44693</v>
      </c>
      <c r="O3100" s="1" t="str">
        <f>IF(YEAR(Table1[[#This Row],[customer_since]])&gt;=2023, "New",IF(YEAR(Table1[[#This Row],[customer_since]])&gt;=2021, "Medium", "Long term"))</f>
        <v>Medium</v>
      </c>
      <c r="P3100">
        <v>24</v>
      </c>
      <c r="Q3100" t="str">
        <f t="shared" si="194"/>
        <v>Low</v>
      </c>
      <c r="R3100">
        <v>0.24</v>
      </c>
      <c r="S3100" t="str">
        <f t="shared" si="195"/>
        <v>Medium</v>
      </c>
    </row>
    <row r="3101" spans="1:19" x14ac:dyDescent="0.35">
      <c r="A3101" t="s">
        <v>706</v>
      </c>
      <c r="B3101">
        <v>40</v>
      </c>
      <c r="C3101" t="str">
        <f t="shared" si="192"/>
        <v>36-45</v>
      </c>
      <c r="D3101" t="s">
        <v>14</v>
      </c>
      <c r="E3101" t="s">
        <v>35</v>
      </c>
      <c r="F3101">
        <v>148.63</v>
      </c>
      <c r="G3101">
        <v>11</v>
      </c>
      <c r="H3101">
        <f>Table1[[#This Row],[total_orders]]*Table1[[#This Row],[avg_order_value]]</f>
        <v>1634.9299999999998</v>
      </c>
      <c r="I3101">
        <v>20</v>
      </c>
      <c r="J3101">
        <v>0</v>
      </c>
      <c r="K3101" t="s">
        <v>40</v>
      </c>
      <c r="L3101">
        <v>36.700000000000003</v>
      </c>
      <c r="M3101" t="str">
        <f t="shared" si="193"/>
        <v>Medium</v>
      </c>
      <c r="N3101" s="1">
        <v>44347</v>
      </c>
      <c r="O3101" s="1" t="str">
        <f>IF(YEAR(Table1[[#This Row],[customer_since]])&gt;=2023, "New",IF(YEAR(Table1[[#This Row],[customer_since]])&gt;=2021, "Medium", "Long term"))</f>
        <v>Medium</v>
      </c>
      <c r="P3101">
        <v>88</v>
      </c>
      <c r="Q3101" t="str">
        <f t="shared" si="194"/>
        <v>High</v>
      </c>
      <c r="R3101">
        <v>0.12</v>
      </c>
      <c r="S3101" t="str">
        <f t="shared" si="195"/>
        <v>Low</v>
      </c>
    </row>
    <row r="3102" spans="1:19" x14ac:dyDescent="0.35">
      <c r="A3102" t="s">
        <v>706</v>
      </c>
      <c r="B3102">
        <v>66</v>
      </c>
      <c r="C3102" t="str">
        <f t="shared" si="192"/>
        <v>66-69</v>
      </c>
      <c r="D3102" t="s">
        <v>21</v>
      </c>
      <c r="E3102" t="s">
        <v>15</v>
      </c>
      <c r="F3102">
        <v>166.91</v>
      </c>
      <c r="G3102">
        <v>8</v>
      </c>
      <c r="H3102">
        <f>Table1[[#This Row],[total_orders]]*Table1[[#This Row],[avg_order_value]]</f>
        <v>1335.28</v>
      </c>
      <c r="I3102">
        <v>83</v>
      </c>
      <c r="J3102">
        <v>0</v>
      </c>
      <c r="K3102" t="s">
        <v>40</v>
      </c>
      <c r="L3102">
        <v>74.099999999999994</v>
      </c>
      <c r="M3102" t="str">
        <f t="shared" si="193"/>
        <v>High</v>
      </c>
      <c r="N3102" s="1">
        <v>44774</v>
      </c>
      <c r="O3102" s="1" t="str">
        <f>IF(YEAR(Table1[[#This Row],[customer_since]])&gt;=2023, "New",IF(YEAR(Table1[[#This Row],[customer_since]])&gt;=2021, "Medium", "Long term"))</f>
        <v>Medium</v>
      </c>
      <c r="P3102">
        <v>10</v>
      </c>
      <c r="Q3102" t="str">
        <f t="shared" si="194"/>
        <v>Low</v>
      </c>
      <c r="R3102">
        <v>0.35</v>
      </c>
      <c r="S3102" t="str">
        <f t="shared" si="195"/>
        <v>Medium</v>
      </c>
    </row>
    <row r="3103" spans="1:19" x14ac:dyDescent="0.35">
      <c r="A3103" t="s">
        <v>499</v>
      </c>
      <c r="B3103">
        <v>61</v>
      </c>
      <c r="C3103" t="str">
        <f t="shared" si="192"/>
        <v>55-65</v>
      </c>
      <c r="D3103" t="s">
        <v>14</v>
      </c>
      <c r="E3103" t="s">
        <v>26</v>
      </c>
      <c r="F3103">
        <v>110.71</v>
      </c>
      <c r="G3103">
        <v>9</v>
      </c>
      <c r="H3103">
        <f>Table1[[#This Row],[total_orders]]*Table1[[#This Row],[avg_order_value]]</f>
        <v>996.39</v>
      </c>
      <c r="I3103">
        <v>56</v>
      </c>
      <c r="J3103">
        <v>0</v>
      </c>
      <c r="K3103" t="s">
        <v>29</v>
      </c>
      <c r="L3103">
        <v>45.8</v>
      </c>
      <c r="M3103" t="str">
        <f t="shared" si="193"/>
        <v>Medium</v>
      </c>
      <c r="N3103" s="1">
        <v>44371</v>
      </c>
      <c r="O3103" s="1" t="str">
        <f>IF(YEAR(Table1[[#This Row],[customer_since]])&gt;=2023, "New",IF(YEAR(Table1[[#This Row],[customer_since]])&gt;=2021, "Medium", "Long term"))</f>
        <v>Medium</v>
      </c>
      <c r="P3103">
        <v>27</v>
      </c>
      <c r="Q3103" t="str">
        <f t="shared" si="194"/>
        <v>Low</v>
      </c>
      <c r="R3103">
        <v>0.4</v>
      </c>
      <c r="S3103" t="str">
        <f t="shared" si="195"/>
        <v>Medium</v>
      </c>
    </row>
    <row r="3104" spans="1:19" x14ac:dyDescent="0.35">
      <c r="A3104" t="s">
        <v>499</v>
      </c>
      <c r="B3104">
        <v>23</v>
      </c>
      <c r="C3104" t="str">
        <f t="shared" si="192"/>
        <v>18-25</v>
      </c>
      <c r="D3104" t="s">
        <v>21</v>
      </c>
      <c r="E3104" t="s">
        <v>44</v>
      </c>
      <c r="F3104">
        <v>315.51</v>
      </c>
      <c r="G3104">
        <v>7</v>
      </c>
      <c r="H3104">
        <f>Table1[[#This Row],[total_orders]]*Table1[[#This Row],[avg_order_value]]</f>
        <v>2208.5699999999997</v>
      </c>
      <c r="I3104">
        <v>82</v>
      </c>
      <c r="J3104">
        <v>0</v>
      </c>
      <c r="K3104" t="s">
        <v>23</v>
      </c>
      <c r="L3104">
        <v>98</v>
      </c>
      <c r="M3104" t="str">
        <f t="shared" si="193"/>
        <v>High</v>
      </c>
      <c r="N3104" s="1">
        <v>45036</v>
      </c>
      <c r="O3104" s="1" t="str">
        <f>IF(YEAR(Table1[[#This Row],[customer_since]])&gt;=2023, "New",IF(YEAR(Table1[[#This Row],[customer_since]])&gt;=2021, "Medium", "Long term"))</f>
        <v>New</v>
      </c>
      <c r="P3104">
        <v>56</v>
      </c>
      <c r="Q3104" t="str">
        <f t="shared" si="194"/>
        <v>Medium</v>
      </c>
      <c r="R3104">
        <v>0.22</v>
      </c>
      <c r="S3104" t="str">
        <f t="shared" si="195"/>
        <v>Medium</v>
      </c>
    </row>
    <row r="3105" spans="1:19" x14ac:dyDescent="0.35">
      <c r="A3105" t="s">
        <v>499</v>
      </c>
      <c r="B3105">
        <v>75</v>
      </c>
      <c r="C3105" t="str">
        <f t="shared" si="192"/>
        <v>66-69</v>
      </c>
      <c r="D3105" t="s">
        <v>21</v>
      </c>
      <c r="E3105" t="s">
        <v>44</v>
      </c>
      <c r="F3105">
        <v>42.13</v>
      </c>
      <c r="G3105">
        <v>10</v>
      </c>
      <c r="H3105">
        <f>Table1[[#This Row],[total_orders]]*Table1[[#This Row],[avg_order_value]]</f>
        <v>421.3</v>
      </c>
      <c r="I3105">
        <v>217</v>
      </c>
      <c r="J3105">
        <v>0</v>
      </c>
      <c r="K3105" t="s">
        <v>40</v>
      </c>
      <c r="L3105">
        <v>35.9</v>
      </c>
      <c r="M3105" t="str">
        <f t="shared" si="193"/>
        <v>Medium</v>
      </c>
      <c r="N3105" s="1">
        <v>45127</v>
      </c>
      <c r="O3105" s="1" t="str">
        <f>IF(YEAR(Table1[[#This Row],[customer_since]])&gt;=2023, "New",IF(YEAR(Table1[[#This Row],[customer_since]])&gt;=2021, "Medium", "Long term"))</f>
        <v>New</v>
      </c>
      <c r="P3105">
        <v>74</v>
      </c>
      <c r="Q3105" t="str">
        <f t="shared" si="194"/>
        <v>High</v>
      </c>
      <c r="R3105">
        <v>0.25</v>
      </c>
      <c r="S3105" t="str">
        <f t="shared" si="195"/>
        <v>Medium</v>
      </c>
    </row>
    <row r="3106" spans="1:19" x14ac:dyDescent="0.35">
      <c r="A3106" t="s">
        <v>2440</v>
      </c>
      <c r="B3106">
        <v>35</v>
      </c>
      <c r="C3106" t="str">
        <f t="shared" si="192"/>
        <v>26-35</v>
      </c>
      <c r="D3106" t="s">
        <v>14</v>
      </c>
      <c r="E3106" t="s">
        <v>37</v>
      </c>
      <c r="F3106">
        <v>70.61</v>
      </c>
      <c r="G3106">
        <v>13</v>
      </c>
      <c r="H3106">
        <f>Table1[[#This Row],[total_orders]]*Table1[[#This Row],[avg_order_value]]</f>
        <v>917.93</v>
      </c>
      <c r="I3106">
        <v>101</v>
      </c>
      <c r="J3106">
        <v>0</v>
      </c>
      <c r="K3106" t="s">
        <v>19</v>
      </c>
      <c r="L3106">
        <v>0</v>
      </c>
      <c r="M3106" t="str">
        <f t="shared" si="193"/>
        <v>Low</v>
      </c>
      <c r="N3106" s="1">
        <v>45517</v>
      </c>
      <c r="O3106" s="1" t="str">
        <f>IF(YEAR(Table1[[#This Row],[customer_since]])&gt;=2023, "New",IF(YEAR(Table1[[#This Row],[customer_since]])&gt;=2021, "Medium", "Long term"))</f>
        <v>New</v>
      </c>
      <c r="P3106">
        <v>8</v>
      </c>
      <c r="Q3106" t="str">
        <f t="shared" si="194"/>
        <v>Low</v>
      </c>
      <c r="R3106">
        <v>0.52</v>
      </c>
      <c r="S3106" t="str">
        <f t="shared" si="195"/>
        <v>High</v>
      </c>
    </row>
    <row r="3107" spans="1:19" x14ac:dyDescent="0.35">
      <c r="A3107" t="s">
        <v>1979</v>
      </c>
      <c r="B3107">
        <v>77</v>
      </c>
      <c r="C3107" t="str">
        <f t="shared" si="192"/>
        <v>66-69</v>
      </c>
      <c r="D3107" t="s">
        <v>14</v>
      </c>
      <c r="E3107" t="s">
        <v>18</v>
      </c>
      <c r="F3107">
        <v>24.43</v>
      </c>
      <c r="G3107">
        <v>13</v>
      </c>
      <c r="H3107">
        <f>Table1[[#This Row],[total_orders]]*Table1[[#This Row],[avg_order_value]]</f>
        <v>317.58999999999997</v>
      </c>
      <c r="I3107">
        <v>308</v>
      </c>
      <c r="J3107">
        <v>0</v>
      </c>
      <c r="K3107" t="s">
        <v>23</v>
      </c>
      <c r="L3107">
        <v>25.1</v>
      </c>
      <c r="M3107" t="str">
        <f t="shared" si="193"/>
        <v>Medium</v>
      </c>
      <c r="N3107" s="1">
        <v>45403</v>
      </c>
      <c r="O3107" s="1" t="str">
        <f>IF(YEAR(Table1[[#This Row],[customer_since]])&gt;=2023, "New",IF(YEAR(Table1[[#This Row],[customer_since]])&gt;=2021, "Medium", "Long term"))</f>
        <v>New</v>
      </c>
      <c r="P3107">
        <v>3</v>
      </c>
      <c r="Q3107" t="str">
        <f t="shared" si="194"/>
        <v>Low</v>
      </c>
      <c r="R3107">
        <v>0.24</v>
      </c>
      <c r="S3107" t="str">
        <f t="shared" si="195"/>
        <v>Medium</v>
      </c>
    </row>
    <row r="3108" spans="1:19" x14ac:dyDescent="0.35">
      <c r="A3108" t="s">
        <v>168</v>
      </c>
      <c r="B3108">
        <v>37</v>
      </c>
      <c r="C3108" t="str">
        <f t="shared" si="192"/>
        <v>36-45</v>
      </c>
      <c r="D3108" t="s">
        <v>14</v>
      </c>
      <c r="E3108" t="s">
        <v>35</v>
      </c>
      <c r="F3108">
        <v>98.89</v>
      </c>
      <c r="G3108">
        <v>11</v>
      </c>
      <c r="H3108">
        <f>Table1[[#This Row],[total_orders]]*Table1[[#This Row],[avg_order_value]]</f>
        <v>1087.79</v>
      </c>
      <c r="I3108">
        <v>180</v>
      </c>
      <c r="J3108">
        <v>0</v>
      </c>
      <c r="K3108" t="s">
        <v>40</v>
      </c>
      <c r="L3108">
        <v>22.1</v>
      </c>
      <c r="M3108" t="str">
        <f t="shared" si="193"/>
        <v>Medium</v>
      </c>
      <c r="N3108" s="1">
        <v>44313</v>
      </c>
      <c r="O3108" s="1" t="str">
        <f>IF(YEAR(Table1[[#This Row],[customer_since]])&gt;=2023, "New",IF(YEAR(Table1[[#This Row],[customer_since]])&gt;=2021, "Medium", "Long term"))</f>
        <v>Medium</v>
      </c>
      <c r="P3108">
        <v>46</v>
      </c>
      <c r="Q3108" t="str">
        <f t="shared" si="194"/>
        <v>Medium</v>
      </c>
      <c r="R3108">
        <v>0.18</v>
      </c>
      <c r="S3108" t="str">
        <f t="shared" si="195"/>
        <v>Low</v>
      </c>
    </row>
    <row r="3109" spans="1:19" x14ac:dyDescent="0.35">
      <c r="A3109" t="s">
        <v>168</v>
      </c>
      <c r="B3109">
        <v>61</v>
      </c>
      <c r="C3109" t="str">
        <f t="shared" si="192"/>
        <v>55-65</v>
      </c>
      <c r="D3109" t="s">
        <v>14</v>
      </c>
      <c r="E3109" t="s">
        <v>22</v>
      </c>
      <c r="F3109">
        <v>216.57</v>
      </c>
      <c r="G3109">
        <v>13</v>
      </c>
      <c r="H3109">
        <f>Table1[[#This Row],[total_orders]]*Table1[[#This Row],[avg_order_value]]</f>
        <v>2815.41</v>
      </c>
      <c r="I3109">
        <v>123</v>
      </c>
      <c r="J3109">
        <v>0</v>
      </c>
      <c r="K3109" t="s">
        <v>19</v>
      </c>
      <c r="L3109">
        <v>68.7</v>
      </c>
      <c r="M3109" t="str">
        <f t="shared" si="193"/>
        <v>High</v>
      </c>
      <c r="N3109" s="1">
        <v>44812</v>
      </c>
      <c r="O3109" s="1" t="str">
        <f>IF(YEAR(Table1[[#This Row],[customer_since]])&gt;=2023, "New",IF(YEAR(Table1[[#This Row],[customer_since]])&gt;=2021, "Medium", "Long term"))</f>
        <v>Medium</v>
      </c>
      <c r="P3109">
        <v>12</v>
      </c>
      <c r="Q3109" t="str">
        <f t="shared" si="194"/>
        <v>Low</v>
      </c>
      <c r="R3109">
        <v>0.41</v>
      </c>
      <c r="S3109" t="str">
        <f t="shared" si="195"/>
        <v>Medium</v>
      </c>
    </row>
    <row r="3110" spans="1:19" x14ac:dyDescent="0.35">
      <c r="A3110" t="s">
        <v>168</v>
      </c>
      <c r="B3110">
        <v>68</v>
      </c>
      <c r="C3110" t="str">
        <f t="shared" si="192"/>
        <v>66-69</v>
      </c>
      <c r="D3110" t="s">
        <v>14</v>
      </c>
      <c r="E3110" t="s">
        <v>15</v>
      </c>
      <c r="F3110">
        <v>80.569999999999993</v>
      </c>
      <c r="G3110">
        <v>9</v>
      </c>
      <c r="H3110">
        <f>Table1[[#This Row],[total_orders]]*Table1[[#This Row],[avg_order_value]]</f>
        <v>725.12999999999988</v>
      </c>
      <c r="I3110">
        <v>214</v>
      </c>
      <c r="J3110">
        <v>0</v>
      </c>
      <c r="K3110" t="s">
        <v>19</v>
      </c>
      <c r="L3110">
        <v>98.7</v>
      </c>
      <c r="M3110" t="str">
        <f t="shared" si="193"/>
        <v>High</v>
      </c>
      <c r="N3110" s="1">
        <v>45088</v>
      </c>
      <c r="O3110" s="1" t="str">
        <f>IF(YEAR(Table1[[#This Row],[customer_since]])&gt;=2023, "New",IF(YEAR(Table1[[#This Row],[customer_since]])&gt;=2021, "Medium", "Long term"))</f>
        <v>New</v>
      </c>
      <c r="P3110">
        <v>43</v>
      </c>
      <c r="Q3110" t="str">
        <f t="shared" si="194"/>
        <v>Medium</v>
      </c>
      <c r="R3110">
        <v>0.28999999999999998</v>
      </c>
      <c r="S3110" t="str">
        <f t="shared" si="195"/>
        <v>Medium</v>
      </c>
    </row>
    <row r="3111" spans="1:19" x14ac:dyDescent="0.35">
      <c r="A3111" t="s">
        <v>168</v>
      </c>
      <c r="B3111">
        <v>69</v>
      </c>
      <c r="C3111" t="str">
        <f t="shared" si="192"/>
        <v>66-69</v>
      </c>
      <c r="D3111" t="s">
        <v>14</v>
      </c>
      <c r="E3111" t="s">
        <v>28</v>
      </c>
      <c r="F3111">
        <v>43.49</v>
      </c>
      <c r="G3111">
        <v>13</v>
      </c>
      <c r="H3111">
        <f>Table1[[#This Row],[total_orders]]*Table1[[#This Row],[avg_order_value]]</f>
        <v>565.37</v>
      </c>
      <c r="I3111">
        <v>340</v>
      </c>
      <c r="J3111">
        <v>0</v>
      </c>
      <c r="K3111" t="s">
        <v>19</v>
      </c>
      <c r="L3111">
        <v>66.900000000000006</v>
      </c>
      <c r="M3111" t="str">
        <f t="shared" si="193"/>
        <v>High</v>
      </c>
      <c r="N3111" s="1">
        <v>45423</v>
      </c>
      <c r="O3111" s="1" t="str">
        <f>IF(YEAR(Table1[[#This Row],[customer_since]])&gt;=2023, "New",IF(YEAR(Table1[[#This Row],[customer_since]])&gt;=2021, "Medium", "Long term"))</f>
        <v>New</v>
      </c>
      <c r="P3111">
        <v>69</v>
      </c>
      <c r="Q3111" t="str">
        <f t="shared" si="194"/>
        <v>High</v>
      </c>
      <c r="R3111">
        <v>0.17</v>
      </c>
      <c r="S3111" t="str">
        <f t="shared" si="195"/>
        <v>Low</v>
      </c>
    </row>
    <row r="3112" spans="1:19" x14ac:dyDescent="0.35">
      <c r="A3112" t="s">
        <v>3521</v>
      </c>
      <c r="B3112">
        <v>45</v>
      </c>
      <c r="C3112" t="str">
        <f t="shared" si="192"/>
        <v>36-45</v>
      </c>
      <c r="D3112" t="s">
        <v>25</v>
      </c>
      <c r="E3112" t="s">
        <v>44</v>
      </c>
      <c r="F3112">
        <v>39.58</v>
      </c>
      <c r="G3112">
        <v>17</v>
      </c>
      <c r="H3112">
        <f>Table1[[#This Row],[total_orders]]*Table1[[#This Row],[avg_order_value]]</f>
        <v>672.86</v>
      </c>
      <c r="I3112">
        <v>334</v>
      </c>
      <c r="J3112">
        <v>0</v>
      </c>
      <c r="K3112" t="s">
        <v>16</v>
      </c>
      <c r="L3112">
        <v>0.6</v>
      </c>
      <c r="M3112" t="str">
        <f t="shared" si="193"/>
        <v>Low</v>
      </c>
      <c r="N3112" s="1">
        <v>44202</v>
      </c>
      <c r="O3112" s="1" t="str">
        <f>IF(YEAR(Table1[[#This Row],[customer_since]])&gt;=2023, "New",IF(YEAR(Table1[[#This Row],[customer_since]])&gt;=2021, "Medium", "Long term"))</f>
        <v>Medium</v>
      </c>
      <c r="P3112">
        <v>61</v>
      </c>
      <c r="Q3112" t="str">
        <f t="shared" si="194"/>
        <v>Medium</v>
      </c>
      <c r="R3112">
        <v>0.38</v>
      </c>
      <c r="S3112" t="str">
        <f t="shared" si="195"/>
        <v>Medium</v>
      </c>
    </row>
    <row r="3113" spans="1:19" x14ac:dyDescent="0.35">
      <c r="A3113" t="s">
        <v>3587</v>
      </c>
      <c r="B3113">
        <v>30</v>
      </c>
      <c r="C3113" t="str">
        <f t="shared" si="192"/>
        <v>26-35</v>
      </c>
      <c r="D3113" t="s">
        <v>14</v>
      </c>
      <c r="E3113" t="s">
        <v>28</v>
      </c>
      <c r="F3113">
        <v>124.86</v>
      </c>
      <c r="G3113">
        <v>10</v>
      </c>
      <c r="H3113">
        <f>Table1[[#This Row],[total_orders]]*Table1[[#This Row],[avg_order_value]]</f>
        <v>1248.5999999999999</v>
      </c>
      <c r="I3113">
        <v>147</v>
      </c>
      <c r="J3113">
        <v>0</v>
      </c>
      <c r="K3113" t="s">
        <v>23</v>
      </c>
      <c r="L3113">
        <v>54.8</v>
      </c>
      <c r="M3113" t="str">
        <f t="shared" si="193"/>
        <v>High</v>
      </c>
      <c r="N3113" s="1">
        <v>44793</v>
      </c>
      <c r="O3113" s="1" t="str">
        <f>IF(YEAR(Table1[[#This Row],[customer_since]])&gt;=2023, "New",IF(YEAR(Table1[[#This Row],[customer_since]])&gt;=2021, "Medium", "Long term"))</f>
        <v>Medium</v>
      </c>
      <c r="P3113">
        <v>3</v>
      </c>
      <c r="Q3113" t="str">
        <f t="shared" si="194"/>
        <v>Low</v>
      </c>
      <c r="R3113">
        <v>0.22</v>
      </c>
      <c r="S3113" t="str">
        <f t="shared" si="195"/>
        <v>Medium</v>
      </c>
    </row>
    <row r="3114" spans="1:19" x14ac:dyDescent="0.35">
      <c r="A3114" t="s">
        <v>335</v>
      </c>
      <c r="B3114">
        <v>50</v>
      </c>
      <c r="C3114" t="str">
        <f t="shared" si="192"/>
        <v>46-55</v>
      </c>
      <c r="D3114" t="s">
        <v>14</v>
      </c>
      <c r="E3114" t="s">
        <v>37</v>
      </c>
      <c r="F3114">
        <v>86.28</v>
      </c>
      <c r="G3114">
        <v>13</v>
      </c>
      <c r="H3114">
        <f>Table1[[#This Row],[total_orders]]*Table1[[#This Row],[avg_order_value]]</f>
        <v>1121.6400000000001</v>
      </c>
      <c r="I3114">
        <v>233</v>
      </c>
      <c r="J3114">
        <v>0</v>
      </c>
      <c r="K3114" t="s">
        <v>23</v>
      </c>
      <c r="L3114">
        <v>84.3</v>
      </c>
      <c r="M3114" t="str">
        <f t="shared" si="193"/>
        <v>High</v>
      </c>
      <c r="N3114" s="1">
        <v>44837</v>
      </c>
      <c r="O3114" s="1" t="str">
        <f>IF(YEAR(Table1[[#This Row],[customer_since]])&gt;=2023, "New",IF(YEAR(Table1[[#This Row],[customer_since]])&gt;=2021, "Medium", "Long term"))</f>
        <v>Medium</v>
      </c>
      <c r="P3114">
        <v>79</v>
      </c>
      <c r="Q3114" t="str">
        <f t="shared" si="194"/>
        <v>High</v>
      </c>
      <c r="R3114">
        <v>0.24</v>
      </c>
      <c r="S3114" t="str">
        <f t="shared" si="195"/>
        <v>Medium</v>
      </c>
    </row>
    <row r="3115" spans="1:19" x14ac:dyDescent="0.35">
      <c r="A3115" t="s">
        <v>3626</v>
      </c>
      <c r="B3115">
        <v>35</v>
      </c>
      <c r="C3115" t="str">
        <f t="shared" si="192"/>
        <v>26-35</v>
      </c>
      <c r="D3115" t="s">
        <v>14</v>
      </c>
      <c r="E3115" t="s">
        <v>28</v>
      </c>
      <c r="F3115">
        <v>87.98</v>
      </c>
      <c r="G3115">
        <v>4</v>
      </c>
      <c r="H3115">
        <f>Table1[[#This Row],[total_orders]]*Table1[[#This Row],[avg_order_value]]</f>
        <v>351.92</v>
      </c>
      <c r="I3115">
        <v>142</v>
      </c>
      <c r="J3115">
        <v>1</v>
      </c>
      <c r="K3115" t="s">
        <v>19</v>
      </c>
      <c r="L3115">
        <v>87.6</v>
      </c>
      <c r="M3115" t="str">
        <f t="shared" si="193"/>
        <v>High</v>
      </c>
      <c r="N3115" s="1">
        <v>44704</v>
      </c>
      <c r="O3115" s="1" t="str">
        <f>IF(YEAR(Table1[[#This Row],[customer_since]])&gt;=2023, "New",IF(YEAR(Table1[[#This Row],[customer_since]])&gt;=2021, "Medium", "Long term"))</f>
        <v>Medium</v>
      </c>
      <c r="P3115">
        <v>5</v>
      </c>
      <c r="Q3115" t="str">
        <f t="shared" si="194"/>
        <v>Low</v>
      </c>
      <c r="R3115">
        <v>0.22</v>
      </c>
      <c r="S3115" t="str">
        <f t="shared" si="195"/>
        <v>Medium</v>
      </c>
    </row>
    <row r="3116" spans="1:19" x14ac:dyDescent="0.35">
      <c r="A3116" t="s">
        <v>292</v>
      </c>
      <c r="B3116">
        <v>52</v>
      </c>
      <c r="C3116" t="str">
        <f t="shared" si="192"/>
        <v>46-55</v>
      </c>
      <c r="D3116" t="s">
        <v>14</v>
      </c>
      <c r="E3116" t="s">
        <v>18</v>
      </c>
      <c r="G3116">
        <v>7</v>
      </c>
      <c r="H3116">
        <f>Table1[[#This Row],[total_orders]]*Table1[[#This Row],[avg_order_value]]</f>
        <v>0</v>
      </c>
      <c r="I3116">
        <v>276</v>
      </c>
      <c r="J3116">
        <v>0</v>
      </c>
      <c r="K3116" t="s">
        <v>23</v>
      </c>
      <c r="L3116">
        <v>70.2</v>
      </c>
      <c r="M3116" t="str">
        <f t="shared" si="193"/>
        <v>High</v>
      </c>
      <c r="N3116" s="1">
        <v>45323</v>
      </c>
      <c r="O3116" s="1" t="str">
        <f>IF(YEAR(Table1[[#This Row],[customer_since]])&gt;=2023, "New",IF(YEAR(Table1[[#This Row],[customer_since]])&gt;=2021, "Medium", "Long term"))</f>
        <v>New</v>
      </c>
      <c r="P3116">
        <v>5</v>
      </c>
      <c r="Q3116" t="str">
        <f t="shared" si="194"/>
        <v>Low</v>
      </c>
      <c r="R3116">
        <v>0.21</v>
      </c>
      <c r="S3116" t="str">
        <f t="shared" si="195"/>
        <v>Medium</v>
      </c>
    </row>
    <row r="3117" spans="1:19" x14ac:dyDescent="0.35">
      <c r="A3117" t="s">
        <v>3764</v>
      </c>
      <c r="B3117">
        <v>32</v>
      </c>
      <c r="C3117" t="str">
        <f t="shared" si="192"/>
        <v>26-35</v>
      </c>
      <c r="D3117" t="s">
        <v>21</v>
      </c>
      <c r="E3117" t="s">
        <v>15</v>
      </c>
      <c r="F3117">
        <v>243.01</v>
      </c>
      <c r="G3117">
        <v>8</v>
      </c>
      <c r="H3117">
        <f>Table1[[#This Row],[total_orders]]*Table1[[#This Row],[avg_order_value]]</f>
        <v>1944.08</v>
      </c>
      <c r="I3117">
        <v>291</v>
      </c>
      <c r="J3117">
        <v>0</v>
      </c>
      <c r="K3117" t="s">
        <v>23</v>
      </c>
      <c r="L3117">
        <v>70.400000000000006</v>
      </c>
      <c r="M3117" t="str">
        <f t="shared" si="193"/>
        <v>High</v>
      </c>
      <c r="N3117" s="1">
        <v>45832</v>
      </c>
      <c r="O3117" s="1" t="str">
        <f>IF(YEAR(Table1[[#This Row],[customer_since]])&gt;=2023, "New",IF(YEAR(Table1[[#This Row],[customer_since]])&gt;=2021, "Medium", "Long term"))</f>
        <v>New</v>
      </c>
      <c r="P3117">
        <v>66</v>
      </c>
      <c r="Q3117" t="str">
        <f t="shared" si="194"/>
        <v>Medium</v>
      </c>
      <c r="R3117">
        <v>0.03</v>
      </c>
      <c r="S3117" t="str">
        <f t="shared" si="195"/>
        <v>Low</v>
      </c>
    </row>
    <row r="3118" spans="1:19" x14ac:dyDescent="0.35">
      <c r="A3118" t="s">
        <v>1111</v>
      </c>
      <c r="B3118">
        <v>76</v>
      </c>
      <c r="C3118" t="str">
        <f t="shared" si="192"/>
        <v>66-69</v>
      </c>
      <c r="D3118" t="s">
        <v>21</v>
      </c>
      <c r="E3118" t="s">
        <v>50</v>
      </c>
      <c r="F3118">
        <v>108.52</v>
      </c>
      <c r="G3118">
        <v>5</v>
      </c>
      <c r="H3118">
        <f>Table1[[#This Row],[total_orders]]*Table1[[#This Row],[avg_order_value]]</f>
        <v>542.6</v>
      </c>
      <c r="I3118">
        <v>100</v>
      </c>
      <c r="J3118">
        <v>0</v>
      </c>
      <c r="K3118" t="s">
        <v>23</v>
      </c>
      <c r="L3118">
        <v>68</v>
      </c>
      <c r="M3118" t="str">
        <f t="shared" si="193"/>
        <v>High</v>
      </c>
      <c r="N3118" s="1">
        <v>45776</v>
      </c>
      <c r="O3118" s="1" t="str">
        <f>IF(YEAR(Table1[[#This Row],[customer_since]])&gt;=2023, "New",IF(YEAR(Table1[[#This Row],[customer_since]])&gt;=2021, "Medium", "Long term"))</f>
        <v>New</v>
      </c>
      <c r="P3118">
        <v>59</v>
      </c>
      <c r="Q3118" t="str">
        <f t="shared" si="194"/>
        <v>Medium</v>
      </c>
      <c r="R3118">
        <v>0.36</v>
      </c>
      <c r="S3118" t="str">
        <f t="shared" si="195"/>
        <v>Medium</v>
      </c>
    </row>
    <row r="3119" spans="1:19" x14ac:dyDescent="0.35">
      <c r="A3119" t="s">
        <v>3690</v>
      </c>
      <c r="B3119">
        <v>76</v>
      </c>
      <c r="C3119" t="str">
        <f t="shared" si="192"/>
        <v>66-69</v>
      </c>
      <c r="D3119" t="s">
        <v>21</v>
      </c>
      <c r="E3119" t="s">
        <v>28</v>
      </c>
      <c r="G3119">
        <v>12</v>
      </c>
      <c r="H3119">
        <f>Table1[[#This Row],[total_orders]]*Table1[[#This Row],[avg_order_value]]</f>
        <v>0</v>
      </c>
      <c r="I3119">
        <v>359</v>
      </c>
      <c r="J3119">
        <v>0</v>
      </c>
      <c r="K3119" t="s">
        <v>16</v>
      </c>
      <c r="L3119">
        <v>90.8</v>
      </c>
      <c r="M3119" t="str">
        <f t="shared" si="193"/>
        <v>High</v>
      </c>
      <c r="N3119" s="1">
        <v>44878</v>
      </c>
      <c r="O3119" s="1" t="str">
        <f>IF(YEAR(Table1[[#This Row],[customer_since]])&gt;=2023, "New",IF(YEAR(Table1[[#This Row],[customer_since]])&gt;=2021, "Medium", "Long term"))</f>
        <v>Medium</v>
      </c>
      <c r="P3119">
        <v>69</v>
      </c>
      <c r="Q3119" t="str">
        <f t="shared" si="194"/>
        <v>High</v>
      </c>
      <c r="R3119">
        <v>0.12</v>
      </c>
      <c r="S3119" t="str">
        <f t="shared" si="195"/>
        <v>Low</v>
      </c>
    </row>
    <row r="3120" spans="1:19" x14ac:dyDescent="0.35">
      <c r="A3120" t="s">
        <v>1828</v>
      </c>
      <c r="B3120">
        <v>75</v>
      </c>
      <c r="C3120" t="str">
        <f t="shared" si="192"/>
        <v>66-69</v>
      </c>
      <c r="D3120" t="s">
        <v>21</v>
      </c>
      <c r="E3120" t="s">
        <v>18</v>
      </c>
      <c r="F3120">
        <v>226.54</v>
      </c>
      <c r="G3120">
        <v>9</v>
      </c>
      <c r="H3120">
        <f>Table1[[#This Row],[total_orders]]*Table1[[#This Row],[avg_order_value]]</f>
        <v>2038.86</v>
      </c>
      <c r="I3120">
        <v>194</v>
      </c>
      <c r="J3120">
        <v>0</v>
      </c>
      <c r="K3120" t="s">
        <v>40</v>
      </c>
      <c r="L3120">
        <v>40.5</v>
      </c>
      <c r="M3120" t="str">
        <f t="shared" si="193"/>
        <v>Medium</v>
      </c>
      <c r="N3120" s="1">
        <v>44875</v>
      </c>
      <c r="O3120" s="1" t="str">
        <f>IF(YEAR(Table1[[#This Row],[customer_since]])&gt;=2023, "New",IF(YEAR(Table1[[#This Row],[customer_since]])&gt;=2021, "Medium", "Long term"))</f>
        <v>Medium</v>
      </c>
      <c r="P3120">
        <v>85</v>
      </c>
      <c r="Q3120" t="str">
        <f t="shared" si="194"/>
        <v>High</v>
      </c>
      <c r="R3120">
        <v>0.28000000000000003</v>
      </c>
      <c r="S3120" t="str">
        <f t="shared" si="195"/>
        <v>Medium</v>
      </c>
    </row>
    <row r="3121" spans="1:19" x14ac:dyDescent="0.35">
      <c r="A3121" t="s">
        <v>3647</v>
      </c>
      <c r="B3121">
        <v>39</v>
      </c>
      <c r="C3121" t="str">
        <f t="shared" si="192"/>
        <v>36-45</v>
      </c>
      <c r="D3121" t="s">
        <v>21</v>
      </c>
      <c r="E3121" t="s">
        <v>50</v>
      </c>
      <c r="F3121">
        <v>75.349999999999994</v>
      </c>
      <c r="G3121">
        <v>11</v>
      </c>
      <c r="H3121">
        <f>Table1[[#This Row],[total_orders]]*Table1[[#This Row],[avg_order_value]]</f>
        <v>828.84999999999991</v>
      </c>
      <c r="I3121">
        <v>261</v>
      </c>
      <c r="J3121">
        <v>0</v>
      </c>
      <c r="K3121" t="s">
        <v>29</v>
      </c>
      <c r="L3121">
        <v>15.4</v>
      </c>
      <c r="M3121" t="str">
        <f t="shared" si="193"/>
        <v>Low</v>
      </c>
      <c r="N3121" s="1">
        <v>44034</v>
      </c>
      <c r="O3121" s="1" t="str">
        <f>IF(YEAR(Table1[[#This Row],[customer_since]])&gt;=2023, "New",IF(YEAR(Table1[[#This Row],[customer_since]])&gt;=2021, "Medium", "Long term"))</f>
        <v>Long term</v>
      </c>
      <c r="P3121">
        <v>83</v>
      </c>
      <c r="Q3121" t="str">
        <f t="shared" si="194"/>
        <v>High</v>
      </c>
      <c r="R3121">
        <v>7.0000000000000007E-2</v>
      </c>
      <c r="S3121" t="str">
        <f t="shared" si="195"/>
        <v>Low</v>
      </c>
    </row>
    <row r="3122" spans="1:19" x14ac:dyDescent="0.35">
      <c r="A3122" t="s">
        <v>116</v>
      </c>
      <c r="B3122">
        <v>57</v>
      </c>
      <c r="C3122" t="str">
        <f t="shared" si="192"/>
        <v>55-65</v>
      </c>
      <c r="D3122" t="s">
        <v>21</v>
      </c>
      <c r="E3122" t="s">
        <v>28</v>
      </c>
      <c r="F3122">
        <v>237.22</v>
      </c>
      <c r="G3122">
        <v>11</v>
      </c>
      <c r="H3122">
        <f>Table1[[#This Row],[total_orders]]*Table1[[#This Row],[avg_order_value]]</f>
        <v>2609.42</v>
      </c>
      <c r="I3122">
        <v>4</v>
      </c>
      <c r="J3122">
        <v>0</v>
      </c>
      <c r="K3122" t="s">
        <v>16</v>
      </c>
      <c r="L3122">
        <v>72.3</v>
      </c>
      <c r="M3122" t="str">
        <f t="shared" si="193"/>
        <v>High</v>
      </c>
      <c r="N3122" s="1">
        <v>44355</v>
      </c>
      <c r="O3122" s="1" t="str">
        <f>IF(YEAR(Table1[[#This Row],[customer_since]])&gt;=2023, "New",IF(YEAR(Table1[[#This Row],[customer_since]])&gt;=2021, "Medium", "Long term"))</f>
        <v>Medium</v>
      </c>
      <c r="P3122">
        <v>15</v>
      </c>
      <c r="Q3122" t="str">
        <f t="shared" si="194"/>
        <v>Low</v>
      </c>
      <c r="R3122">
        <v>0.21</v>
      </c>
      <c r="S3122" t="str">
        <f t="shared" si="195"/>
        <v>Medium</v>
      </c>
    </row>
    <row r="3123" spans="1:19" x14ac:dyDescent="0.35">
      <c r="A3123" t="s">
        <v>116</v>
      </c>
      <c r="B3123">
        <v>36</v>
      </c>
      <c r="C3123" t="str">
        <f t="shared" si="192"/>
        <v>36-45</v>
      </c>
      <c r="D3123" t="s">
        <v>14</v>
      </c>
      <c r="E3123" t="s">
        <v>18</v>
      </c>
      <c r="F3123">
        <v>112.42</v>
      </c>
      <c r="G3123">
        <v>10</v>
      </c>
      <c r="H3123">
        <f>Table1[[#This Row],[total_orders]]*Table1[[#This Row],[avg_order_value]]</f>
        <v>1124.2</v>
      </c>
      <c r="I3123">
        <v>329</v>
      </c>
      <c r="J3123">
        <v>0</v>
      </c>
      <c r="K3123" t="s">
        <v>16</v>
      </c>
      <c r="L3123">
        <v>80.900000000000006</v>
      </c>
      <c r="M3123" t="str">
        <f t="shared" si="193"/>
        <v>High</v>
      </c>
      <c r="N3123" s="1">
        <v>44688</v>
      </c>
      <c r="O3123" s="1" t="str">
        <f>IF(YEAR(Table1[[#This Row],[customer_since]])&gt;=2023, "New",IF(YEAR(Table1[[#This Row],[customer_since]])&gt;=2021, "Medium", "Long term"))</f>
        <v>Medium</v>
      </c>
      <c r="P3123">
        <v>31</v>
      </c>
      <c r="Q3123" t="str">
        <f t="shared" si="194"/>
        <v>Low</v>
      </c>
      <c r="R3123">
        <v>0.79</v>
      </c>
      <c r="S3123" t="str">
        <f t="shared" si="195"/>
        <v>High</v>
      </c>
    </row>
    <row r="3124" spans="1:19" x14ac:dyDescent="0.35">
      <c r="A3124" t="s">
        <v>116</v>
      </c>
      <c r="B3124">
        <v>68</v>
      </c>
      <c r="C3124" t="str">
        <f t="shared" si="192"/>
        <v>66-69</v>
      </c>
      <c r="D3124" t="s">
        <v>14</v>
      </c>
      <c r="E3124" t="s">
        <v>26</v>
      </c>
      <c r="F3124">
        <v>226.63</v>
      </c>
      <c r="G3124">
        <v>13</v>
      </c>
      <c r="H3124">
        <f>Table1[[#This Row],[total_orders]]*Table1[[#This Row],[avg_order_value]]</f>
        <v>2946.19</v>
      </c>
      <c r="I3124">
        <v>334</v>
      </c>
      <c r="J3124">
        <v>0</v>
      </c>
      <c r="K3124" t="s">
        <v>19</v>
      </c>
      <c r="L3124">
        <v>64.5</v>
      </c>
      <c r="M3124" t="str">
        <f t="shared" si="193"/>
        <v>High</v>
      </c>
      <c r="N3124" s="1">
        <v>44927</v>
      </c>
      <c r="O3124" s="1" t="str">
        <f>IF(YEAR(Table1[[#This Row],[customer_since]])&gt;=2023, "New",IF(YEAR(Table1[[#This Row],[customer_since]])&gt;=2021, "Medium", "Long term"))</f>
        <v>New</v>
      </c>
      <c r="P3124">
        <v>65</v>
      </c>
      <c r="Q3124" t="str">
        <f t="shared" si="194"/>
        <v>Medium</v>
      </c>
      <c r="R3124">
        <v>0.57999999999999996</v>
      </c>
      <c r="S3124" t="str">
        <f t="shared" si="195"/>
        <v>High</v>
      </c>
    </row>
    <row r="3125" spans="1:19" x14ac:dyDescent="0.35">
      <c r="A3125" t="s">
        <v>1000</v>
      </c>
      <c r="B3125">
        <v>50</v>
      </c>
      <c r="C3125" t="str">
        <f t="shared" si="192"/>
        <v>46-55</v>
      </c>
      <c r="D3125" t="s">
        <v>21</v>
      </c>
      <c r="E3125" t="s">
        <v>15</v>
      </c>
      <c r="F3125">
        <v>84.51</v>
      </c>
      <c r="G3125">
        <v>20</v>
      </c>
      <c r="H3125">
        <f>Table1[[#This Row],[total_orders]]*Table1[[#This Row],[avg_order_value]]</f>
        <v>1690.2</v>
      </c>
      <c r="I3125">
        <v>261</v>
      </c>
      <c r="J3125">
        <v>0</v>
      </c>
      <c r="K3125" t="s">
        <v>23</v>
      </c>
      <c r="L3125">
        <v>6.7</v>
      </c>
      <c r="M3125" t="str">
        <f t="shared" si="193"/>
        <v>Low</v>
      </c>
      <c r="N3125" s="1">
        <v>45392</v>
      </c>
      <c r="O3125" s="1" t="str">
        <f>IF(YEAR(Table1[[#This Row],[customer_since]])&gt;=2023, "New",IF(YEAR(Table1[[#This Row],[customer_since]])&gt;=2021, "Medium", "Long term"))</f>
        <v>New</v>
      </c>
      <c r="P3125">
        <v>81</v>
      </c>
      <c r="Q3125" t="str">
        <f t="shared" si="194"/>
        <v>High</v>
      </c>
      <c r="R3125">
        <v>0.41</v>
      </c>
      <c r="S3125" t="str">
        <f t="shared" si="195"/>
        <v>Medium</v>
      </c>
    </row>
    <row r="3126" spans="1:19" x14ac:dyDescent="0.35">
      <c r="A3126" t="s">
        <v>1000</v>
      </c>
      <c r="B3126">
        <v>64</v>
      </c>
      <c r="C3126" t="str">
        <f t="shared" si="192"/>
        <v>55-65</v>
      </c>
      <c r="D3126" t="s">
        <v>21</v>
      </c>
      <c r="E3126" t="s">
        <v>15</v>
      </c>
      <c r="F3126">
        <v>50.93</v>
      </c>
      <c r="G3126">
        <v>11</v>
      </c>
      <c r="H3126">
        <f>Table1[[#This Row],[total_orders]]*Table1[[#This Row],[avg_order_value]]</f>
        <v>560.23</v>
      </c>
      <c r="I3126">
        <v>299</v>
      </c>
      <c r="J3126">
        <v>0</v>
      </c>
      <c r="K3126" t="s">
        <v>19</v>
      </c>
      <c r="L3126">
        <v>75.7</v>
      </c>
      <c r="M3126" t="str">
        <f t="shared" si="193"/>
        <v>High</v>
      </c>
      <c r="N3126" s="1">
        <v>45627</v>
      </c>
      <c r="O3126" s="1" t="str">
        <f>IF(YEAR(Table1[[#This Row],[customer_since]])&gt;=2023, "New",IF(YEAR(Table1[[#This Row],[customer_since]])&gt;=2021, "Medium", "Long term"))</f>
        <v>New</v>
      </c>
      <c r="P3126">
        <v>79</v>
      </c>
      <c r="Q3126" t="str">
        <f t="shared" si="194"/>
        <v>High</v>
      </c>
      <c r="R3126">
        <v>0.04</v>
      </c>
      <c r="S3126" t="str">
        <f t="shared" si="195"/>
        <v>Low</v>
      </c>
    </row>
    <row r="3127" spans="1:19" x14ac:dyDescent="0.35">
      <c r="A3127" t="s">
        <v>1000</v>
      </c>
      <c r="B3127">
        <v>55</v>
      </c>
      <c r="C3127" t="str">
        <f t="shared" si="192"/>
        <v>46-55</v>
      </c>
      <c r="D3127" t="s">
        <v>21</v>
      </c>
      <c r="E3127" t="s">
        <v>28</v>
      </c>
      <c r="F3127">
        <v>81.47</v>
      </c>
      <c r="G3127">
        <v>9</v>
      </c>
      <c r="H3127">
        <f>Table1[[#This Row],[total_orders]]*Table1[[#This Row],[avg_order_value]]</f>
        <v>733.23</v>
      </c>
      <c r="I3127">
        <v>194</v>
      </c>
      <c r="J3127">
        <v>0</v>
      </c>
      <c r="K3127" t="s">
        <v>23</v>
      </c>
      <c r="L3127">
        <v>27.3</v>
      </c>
      <c r="M3127" t="str">
        <f t="shared" si="193"/>
        <v>Medium</v>
      </c>
      <c r="N3127" s="1">
        <v>44940</v>
      </c>
      <c r="O3127" s="1" t="str">
        <f>IF(YEAR(Table1[[#This Row],[customer_since]])&gt;=2023, "New",IF(YEAR(Table1[[#This Row],[customer_since]])&gt;=2021, "Medium", "Long term"))</f>
        <v>New</v>
      </c>
      <c r="P3127">
        <v>14</v>
      </c>
      <c r="Q3127" t="str">
        <f t="shared" si="194"/>
        <v>Low</v>
      </c>
      <c r="R3127">
        <v>0.3</v>
      </c>
      <c r="S3127" t="str">
        <f t="shared" si="195"/>
        <v>Medium</v>
      </c>
    </row>
    <row r="3128" spans="1:19" x14ac:dyDescent="0.35">
      <c r="A3128" t="s">
        <v>2476</v>
      </c>
      <c r="B3128">
        <v>21</v>
      </c>
      <c r="C3128" t="str">
        <f t="shared" si="192"/>
        <v>18-25</v>
      </c>
      <c r="D3128" t="s">
        <v>14</v>
      </c>
      <c r="E3128" t="s">
        <v>28</v>
      </c>
      <c r="F3128">
        <v>97.01</v>
      </c>
      <c r="G3128">
        <v>10</v>
      </c>
      <c r="H3128">
        <f>Table1[[#This Row],[total_orders]]*Table1[[#This Row],[avg_order_value]]</f>
        <v>970.1</v>
      </c>
      <c r="I3128">
        <v>171</v>
      </c>
      <c r="J3128">
        <v>0</v>
      </c>
      <c r="K3128" t="s">
        <v>29</v>
      </c>
      <c r="L3128">
        <v>40.1</v>
      </c>
      <c r="M3128" t="str">
        <f t="shared" si="193"/>
        <v>Medium</v>
      </c>
      <c r="N3128" s="1">
        <v>45505</v>
      </c>
      <c r="O3128" s="1" t="str">
        <f>IF(YEAR(Table1[[#This Row],[customer_since]])&gt;=2023, "New",IF(YEAR(Table1[[#This Row],[customer_since]])&gt;=2021, "Medium", "Long term"))</f>
        <v>New</v>
      </c>
      <c r="P3128">
        <v>60</v>
      </c>
      <c r="Q3128" t="str">
        <f t="shared" si="194"/>
        <v>Medium</v>
      </c>
      <c r="R3128">
        <v>0.31</v>
      </c>
      <c r="S3128" t="str">
        <f t="shared" si="195"/>
        <v>Medium</v>
      </c>
    </row>
    <row r="3129" spans="1:19" x14ac:dyDescent="0.35">
      <c r="A3129" t="s">
        <v>771</v>
      </c>
      <c r="B3129">
        <v>29</v>
      </c>
      <c r="C3129" t="str">
        <f t="shared" si="192"/>
        <v>26-35</v>
      </c>
      <c r="D3129" t="s">
        <v>21</v>
      </c>
      <c r="E3129" t="s">
        <v>26</v>
      </c>
      <c r="F3129">
        <v>29.76</v>
      </c>
      <c r="G3129">
        <v>11</v>
      </c>
      <c r="H3129">
        <f>Table1[[#This Row],[total_orders]]*Table1[[#This Row],[avg_order_value]]</f>
        <v>327.36</v>
      </c>
      <c r="I3129">
        <v>256</v>
      </c>
      <c r="J3129">
        <v>0</v>
      </c>
      <c r="K3129" t="s">
        <v>19</v>
      </c>
      <c r="L3129">
        <v>49.1</v>
      </c>
      <c r="M3129" t="str">
        <f t="shared" si="193"/>
        <v>Medium</v>
      </c>
      <c r="N3129" s="1">
        <v>45438</v>
      </c>
      <c r="O3129" s="1" t="str">
        <f>IF(YEAR(Table1[[#This Row],[customer_since]])&gt;=2023, "New",IF(YEAR(Table1[[#This Row],[customer_since]])&gt;=2021, "Medium", "Long term"))</f>
        <v>New</v>
      </c>
      <c r="P3129">
        <v>62</v>
      </c>
      <c r="Q3129" t="str">
        <f t="shared" si="194"/>
        <v>Medium</v>
      </c>
      <c r="R3129">
        <v>0.2</v>
      </c>
      <c r="S3129" t="str">
        <f t="shared" si="195"/>
        <v>Low</v>
      </c>
    </row>
    <row r="3130" spans="1:19" x14ac:dyDescent="0.35">
      <c r="A3130" t="s">
        <v>771</v>
      </c>
      <c r="B3130">
        <v>32</v>
      </c>
      <c r="C3130" t="str">
        <f t="shared" si="192"/>
        <v>26-35</v>
      </c>
      <c r="D3130" t="s">
        <v>14</v>
      </c>
      <c r="E3130" t="s">
        <v>37</v>
      </c>
      <c r="G3130">
        <v>11</v>
      </c>
      <c r="H3130">
        <f>Table1[[#This Row],[total_orders]]*Table1[[#This Row],[avg_order_value]]</f>
        <v>0</v>
      </c>
      <c r="I3130">
        <v>40</v>
      </c>
      <c r="J3130">
        <v>1</v>
      </c>
      <c r="K3130" t="s">
        <v>40</v>
      </c>
      <c r="L3130">
        <v>97.6</v>
      </c>
      <c r="M3130" t="str">
        <f t="shared" si="193"/>
        <v>High</v>
      </c>
      <c r="N3130" s="1">
        <v>45769</v>
      </c>
      <c r="O3130" s="1" t="str">
        <f>IF(YEAR(Table1[[#This Row],[customer_since]])&gt;=2023, "New",IF(YEAR(Table1[[#This Row],[customer_since]])&gt;=2021, "Medium", "Long term"))</f>
        <v>New</v>
      </c>
      <c r="P3130">
        <v>58</v>
      </c>
      <c r="Q3130" t="str">
        <f t="shared" si="194"/>
        <v>Medium</v>
      </c>
      <c r="R3130">
        <v>0.21</v>
      </c>
      <c r="S3130" t="str">
        <f t="shared" si="195"/>
        <v>Medium</v>
      </c>
    </row>
    <row r="3131" spans="1:19" x14ac:dyDescent="0.35">
      <c r="A3131" t="s">
        <v>1936</v>
      </c>
      <c r="B3131">
        <v>45</v>
      </c>
      <c r="C3131" t="str">
        <f t="shared" si="192"/>
        <v>36-45</v>
      </c>
      <c r="D3131" t="s">
        <v>14</v>
      </c>
      <c r="E3131" t="s">
        <v>44</v>
      </c>
      <c r="F3131">
        <v>48.44</v>
      </c>
      <c r="G3131">
        <v>11</v>
      </c>
      <c r="H3131">
        <f>Table1[[#This Row],[total_orders]]*Table1[[#This Row],[avg_order_value]]</f>
        <v>532.83999999999992</v>
      </c>
      <c r="I3131">
        <v>255</v>
      </c>
      <c r="J3131">
        <v>0</v>
      </c>
      <c r="K3131" t="s">
        <v>23</v>
      </c>
      <c r="L3131">
        <v>80.400000000000006</v>
      </c>
      <c r="M3131" t="str">
        <f t="shared" si="193"/>
        <v>High</v>
      </c>
      <c r="N3131" s="1">
        <v>45453</v>
      </c>
      <c r="O3131" s="1" t="str">
        <f>IF(YEAR(Table1[[#This Row],[customer_since]])&gt;=2023, "New",IF(YEAR(Table1[[#This Row],[customer_since]])&gt;=2021, "Medium", "Long term"))</f>
        <v>New</v>
      </c>
      <c r="P3131">
        <v>89</v>
      </c>
      <c r="Q3131" t="str">
        <f t="shared" si="194"/>
        <v>High</v>
      </c>
      <c r="R3131">
        <v>0.42</v>
      </c>
      <c r="S3131" t="str">
        <f t="shared" si="195"/>
        <v>Medium</v>
      </c>
    </row>
    <row r="3132" spans="1:19" x14ac:dyDescent="0.35">
      <c r="A3132" t="s">
        <v>1936</v>
      </c>
      <c r="B3132">
        <v>72</v>
      </c>
      <c r="C3132" t="str">
        <f t="shared" si="192"/>
        <v>66-69</v>
      </c>
      <c r="D3132" t="s">
        <v>14</v>
      </c>
      <c r="E3132" t="s">
        <v>22</v>
      </c>
      <c r="F3132">
        <v>39.24</v>
      </c>
      <c r="G3132">
        <v>11</v>
      </c>
      <c r="H3132">
        <f>Table1[[#This Row],[total_orders]]*Table1[[#This Row],[avg_order_value]]</f>
        <v>431.64000000000004</v>
      </c>
      <c r="I3132">
        <v>10</v>
      </c>
      <c r="J3132">
        <v>0</v>
      </c>
      <c r="K3132" t="s">
        <v>23</v>
      </c>
      <c r="L3132">
        <v>84</v>
      </c>
      <c r="M3132" t="str">
        <f t="shared" si="193"/>
        <v>High</v>
      </c>
      <c r="N3132" s="1">
        <v>45472</v>
      </c>
      <c r="O3132" s="1" t="str">
        <f>IF(YEAR(Table1[[#This Row],[customer_since]])&gt;=2023, "New",IF(YEAR(Table1[[#This Row],[customer_since]])&gt;=2021, "Medium", "Long term"))</f>
        <v>New</v>
      </c>
      <c r="P3132">
        <v>27</v>
      </c>
      <c r="Q3132" t="str">
        <f t="shared" si="194"/>
        <v>Low</v>
      </c>
      <c r="R3132">
        <v>0.23</v>
      </c>
      <c r="S3132" t="str">
        <f t="shared" si="195"/>
        <v>Medium</v>
      </c>
    </row>
    <row r="3133" spans="1:19" x14ac:dyDescent="0.35">
      <c r="A3133" t="s">
        <v>343</v>
      </c>
      <c r="B3133">
        <v>21</v>
      </c>
      <c r="C3133" t="str">
        <f t="shared" si="192"/>
        <v>18-25</v>
      </c>
      <c r="D3133" t="s">
        <v>14</v>
      </c>
      <c r="E3133" t="s">
        <v>18</v>
      </c>
      <c r="F3133">
        <v>98.38</v>
      </c>
      <c r="G3133">
        <v>10</v>
      </c>
      <c r="H3133">
        <f>Table1[[#This Row],[total_orders]]*Table1[[#This Row],[avg_order_value]]</f>
        <v>983.8</v>
      </c>
      <c r="I3133">
        <v>364</v>
      </c>
      <c r="J3133">
        <v>0</v>
      </c>
      <c r="K3133" t="s">
        <v>29</v>
      </c>
      <c r="L3133">
        <v>94.9</v>
      </c>
      <c r="M3133" t="str">
        <f t="shared" si="193"/>
        <v>High</v>
      </c>
      <c r="N3133" s="1">
        <v>44778</v>
      </c>
      <c r="O3133" s="1" t="str">
        <f>IF(YEAR(Table1[[#This Row],[customer_since]])&gt;=2023, "New",IF(YEAR(Table1[[#This Row],[customer_since]])&gt;=2021, "Medium", "Long term"))</f>
        <v>Medium</v>
      </c>
      <c r="P3133">
        <v>40</v>
      </c>
      <c r="Q3133" t="str">
        <f t="shared" si="194"/>
        <v>Medium</v>
      </c>
      <c r="R3133">
        <v>0.32</v>
      </c>
      <c r="S3133" t="str">
        <f t="shared" si="195"/>
        <v>Medium</v>
      </c>
    </row>
    <row r="3134" spans="1:19" x14ac:dyDescent="0.35">
      <c r="A3134" t="s">
        <v>1313</v>
      </c>
      <c r="B3134">
        <v>27</v>
      </c>
      <c r="C3134" t="str">
        <f t="shared" si="192"/>
        <v>26-35</v>
      </c>
      <c r="D3134" t="s">
        <v>21</v>
      </c>
      <c r="E3134" t="s">
        <v>22</v>
      </c>
      <c r="F3134">
        <v>60.73</v>
      </c>
      <c r="G3134">
        <v>11</v>
      </c>
      <c r="H3134">
        <f>Table1[[#This Row],[total_orders]]*Table1[[#This Row],[avg_order_value]]</f>
        <v>668.03</v>
      </c>
      <c r="I3134">
        <v>306</v>
      </c>
      <c r="J3134">
        <v>0</v>
      </c>
      <c r="K3134" t="s">
        <v>40</v>
      </c>
      <c r="L3134">
        <v>77.8</v>
      </c>
      <c r="M3134" t="str">
        <f t="shared" si="193"/>
        <v>High</v>
      </c>
      <c r="N3134" s="1">
        <v>44524</v>
      </c>
      <c r="O3134" s="1" t="str">
        <f>IF(YEAR(Table1[[#This Row],[customer_since]])&gt;=2023, "New",IF(YEAR(Table1[[#This Row],[customer_since]])&gt;=2021, "Medium", "Long term"))</f>
        <v>Medium</v>
      </c>
      <c r="P3134">
        <v>37</v>
      </c>
      <c r="Q3134" t="str">
        <f t="shared" si="194"/>
        <v>Medium</v>
      </c>
      <c r="R3134">
        <v>0.46</v>
      </c>
      <c r="S3134" t="str">
        <f t="shared" si="195"/>
        <v>Medium</v>
      </c>
    </row>
    <row r="3135" spans="1:19" x14ac:dyDescent="0.35">
      <c r="A3135" t="s">
        <v>1313</v>
      </c>
      <c r="B3135">
        <v>71</v>
      </c>
      <c r="C3135" t="str">
        <f t="shared" si="192"/>
        <v>66-69</v>
      </c>
      <c r="D3135" t="s">
        <v>21</v>
      </c>
      <c r="E3135" t="s">
        <v>22</v>
      </c>
      <c r="F3135">
        <v>54.47</v>
      </c>
      <c r="G3135">
        <v>9</v>
      </c>
      <c r="H3135">
        <f>Table1[[#This Row],[total_orders]]*Table1[[#This Row],[avg_order_value]]</f>
        <v>490.23</v>
      </c>
      <c r="I3135">
        <v>347</v>
      </c>
      <c r="J3135">
        <v>0</v>
      </c>
      <c r="K3135" t="s">
        <v>16</v>
      </c>
      <c r="L3135">
        <v>33.1</v>
      </c>
      <c r="M3135" t="str">
        <f t="shared" si="193"/>
        <v>Medium</v>
      </c>
      <c r="N3135" s="1">
        <v>45103</v>
      </c>
      <c r="O3135" s="1" t="str">
        <f>IF(YEAR(Table1[[#This Row],[customer_since]])&gt;=2023, "New",IF(YEAR(Table1[[#This Row],[customer_since]])&gt;=2021, "Medium", "Long term"))</f>
        <v>New</v>
      </c>
      <c r="P3135">
        <v>96</v>
      </c>
      <c r="Q3135" t="str">
        <f t="shared" si="194"/>
        <v>High</v>
      </c>
      <c r="R3135">
        <v>0.59</v>
      </c>
      <c r="S3135" t="str">
        <f t="shared" si="195"/>
        <v>High</v>
      </c>
    </row>
    <row r="3136" spans="1:19" x14ac:dyDescent="0.35">
      <c r="A3136" t="s">
        <v>1313</v>
      </c>
      <c r="B3136">
        <v>76</v>
      </c>
      <c r="C3136" t="str">
        <f t="shared" si="192"/>
        <v>66-69</v>
      </c>
      <c r="D3136" t="s">
        <v>21</v>
      </c>
      <c r="E3136" t="s">
        <v>50</v>
      </c>
      <c r="F3136">
        <v>61.1</v>
      </c>
      <c r="G3136">
        <v>13</v>
      </c>
      <c r="H3136">
        <f>Table1[[#This Row],[total_orders]]*Table1[[#This Row],[avg_order_value]]</f>
        <v>794.30000000000007</v>
      </c>
      <c r="I3136">
        <v>173</v>
      </c>
      <c r="J3136">
        <v>0</v>
      </c>
      <c r="K3136" t="s">
        <v>29</v>
      </c>
      <c r="L3136">
        <v>20.8</v>
      </c>
      <c r="M3136" t="str">
        <f t="shared" si="193"/>
        <v>Medium</v>
      </c>
      <c r="N3136" s="1">
        <v>44428</v>
      </c>
      <c r="O3136" s="1" t="str">
        <f>IF(YEAR(Table1[[#This Row],[customer_since]])&gt;=2023, "New",IF(YEAR(Table1[[#This Row],[customer_since]])&gt;=2021, "Medium", "Long term"))</f>
        <v>Medium</v>
      </c>
      <c r="P3136">
        <v>18</v>
      </c>
      <c r="Q3136" t="str">
        <f t="shared" si="194"/>
        <v>Low</v>
      </c>
      <c r="R3136">
        <v>0.48</v>
      </c>
      <c r="S3136" t="str">
        <f t="shared" si="195"/>
        <v>Medium</v>
      </c>
    </row>
    <row r="3137" spans="1:19" x14ac:dyDescent="0.35">
      <c r="A3137" t="s">
        <v>2935</v>
      </c>
      <c r="B3137">
        <v>59</v>
      </c>
      <c r="C3137" t="str">
        <f t="shared" si="192"/>
        <v>55-65</v>
      </c>
      <c r="D3137" t="s">
        <v>25</v>
      </c>
      <c r="E3137" t="s">
        <v>35</v>
      </c>
      <c r="F3137">
        <v>77.45</v>
      </c>
      <c r="G3137">
        <v>10</v>
      </c>
      <c r="H3137">
        <f>Table1[[#This Row],[total_orders]]*Table1[[#This Row],[avg_order_value]]</f>
        <v>774.5</v>
      </c>
      <c r="I3137">
        <v>102</v>
      </c>
      <c r="J3137">
        <v>0</v>
      </c>
      <c r="K3137" t="s">
        <v>40</v>
      </c>
      <c r="L3137">
        <v>46.7</v>
      </c>
      <c r="M3137" t="str">
        <f t="shared" si="193"/>
        <v>Medium</v>
      </c>
      <c r="N3137" s="1">
        <v>44823</v>
      </c>
      <c r="O3137" s="1" t="str">
        <f>IF(YEAR(Table1[[#This Row],[customer_since]])&gt;=2023, "New",IF(YEAR(Table1[[#This Row],[customer_since]])&gt;=2021, "Medium", "Long term"))</f>
        <v>Medium</v>
      </c>
      <c r="P3137">
        <v>69</v>
      </c>
      <c r="Q3137" t="str">
        <f t="shared" si="194"/>
        <v>High</v>
      </c>
      <c r="R3137">
        <v>0.47</v>
      </c>
      <c r="S3137" t="str">
        <f t="shared" si="195"/>
        <v>Medium</v>
      </c>
    </row>
    <row r="3138" spans="1:19" x14ac:dyDescent="0.35">
      <c r="A3138" t="s">
        <v>3123</v>
      </c>
      <c r="B3138">
        <v>27</v>
      </c>
      <c r="C3138" t="str">
        <f t="shared" ref="C3138:C3201" si="196">IF(B3138&lt;=25,"18-25",IF(B3138&lt;=35,"26-35",IF(B3138&lt;=45,"36-45",IF(B3138&lt;=55,"46-55",IF(B3138&lt;=65,"55-65","66-69")))))</f>
        <v>26-35</v>
      </c>
      <c r="D3138" t="s">
        <v>21</v>
      </c>
      <c r="E3138" t="s">
        <v>35</v>
      </c>
      <c r="F3138">
        <v>190.82</v>
      </c>
      <c r="G3138">
        <v>10</v>
      </c>
      <c r="H3138">
        <f>Table1[[#This Row],[total_orders]]*Table1[[#This Row],[avg_order_value]]</f>
        <v>1908.1999999999998</v>
      </c>
      <c r="I3138">
        <v>335</v>
      </c>
      <c r="J3138">
        <v>0</v>
      </c>
      <c r="K3138" t="s">
        <v>19</v>
      </c>
      <c r="L3138">
        <v>41.8</v>
      </c>
      <c r="M3138" t="str">
        <f t="shared" ref="M3138:M3201" si="197">IF(L3138&lt;=20,"Low",IF(L3138&lt;=50,"Medium","High"))</f>
        <v>Medium</v>
      </c>
      <c r="N3138" s="1">
        <v>45806</v>
      </c>
      <c r="O3138" s="1" t="str">
        <f>IF(YEAR(Table1[[#This Row],[customer_since]])&gt;=2023, "New",IF(YEAR(Table1[[#This Row],[customer_since]])&gt;=2021, "Medium", "Long term"))</f>
        <v>New</v>
      </c>
      <c r="P3138">
        <v>62</v>
      </c>
      <c r="Q3138" t="str">
        <f t="shared" ref="Q3138:Q3201" si="198">IF(P3138&lt;=33,"Low",IF(P3138&lt;=66,"Medium","High"))</f>
        <v>Medium</v>
      </c>
      <c r="R3138">
        <v>0.17</v>
      </c>
      <c r="S3138" t="str">
        <f t="shared" ref="S3138:S3201" si="199">IF(R3138&lt;=0.2,"Low",IF(R3138&lt;=0.5,"Medium","High"))</f>
        <v>Low</v>
      </c>
    </row>
    <row r="3139" spans="1:19" x14ac:dyDescent="0.35">
      <c r="A3139" t="s">
        <v>1436</v>
      </c>
      <c r="B3139">
        <v>47</v>
      </c>
      <c r="C3139" t="str">
        <f t="shared" si="196"/>
        <v>46-55</v>
      </c>
      <c r="D3139" t="s">
        <v>14</v>
      </c>
      <c r="E3139" t="s">
        <v>22</v>
      </c>
      <c r="F3139">
        <v>317.57</v>
      </c>
      <c r="G3139">
        <v>12</v>
      </c>
      <c r="H3139">
        <f>Table1[[#This Row],[total_orders]]*Table1[[#This Row],[avg_order_value]]</f>
        <v>3810.84</v>
      </c>
      <c r="I3139">
        <v>223</v>
      </c>
      <c r="J3139">
        <v>0</v>
      </c>
      <c r="K3139" t="s">
        <v>16</v>
      </c>
      <c r="L3139">
        <v>3.7</v>
      </c>
      <c r="M3139" t="str">
        <f t="shared" si="197"/>
        <v>Low</v>
      </c>
      <c r="N3139" s="1">
        <v>44089</v>
      </c>
      <c r="O3139" s="1" t="str">
        <f>IF(YEAR(Table1[[#This Row],[customer_since]])&gt;=2023, "New",IF(YEAR(Table1[[#This Row],[customer_since]])&gt;=2021, "Medium", "Long term"))</f>
        <v>Long term</v>
      </c>
      <c r="P3139">
        <v>24</v>
      </c>
      <c r="Q3139" t="str">
        <f t="shared" si="198"/>
        <v>Low</v>
      </c>
      <c r="R3139">
        <v>0.04</v>
      </c>
      <c r="S3139" t="str">
        <f t="shared" si="199"/>
        <v>Low</v>
      </c>
    </row>
    <row r="3140" spans="1:19" x14ac:dyDescent="0.35">
      <c r="A3140" t="s">
        <v>2794</v>
      </c>
      <c r="B3140">
        <v>63</v>
      </c>
      <c r="C3140" t="str">
        <f t="shared" si="196"/>
        <v>55-65</v>
      </c>
      <c r="D3140" t="s">
        <v>21</v>
      </c>
      <c r="E3140" t="s">
        <v>22</v>
      </c>
      <c r="F3140">
        <v>44.63</v>
      </c>
      <c r="G3140">
        <v>8</v>
      </c>
      <c r="H3140">
        <f>Table1[[#This Row],[total_orders]]*Table1[[#This Row],[avg_order_value]]</f>
        <v>357.04</v>
      </c>
      <c r="I3140">
        <v>117</v>
      </c>
      <c r="J3140">
        <v>0</v>
      </c>
      <c r="K3140" t="s">
        <v>19</v>
      </c>
      <c r="L3140">
        <v>89</v>
      </c>
      <c r="M3140" t="str">
        <f t="shared" si="197"/>
        <v>High</v>
      </c>
      <c r="N3140" s="1">
        <v>45537</v>
      </c>
      <c r="O3140" s="1" t="str">
        <f>IF(YEAR(Table1[[#This Row],[customer_since]])&gt;=2023, "New",IF(YEAR(Table1[[#This Row],[customer_since]])&gt;=2021, "Medium", "Long term"))</f>
        <v>New</v>
      </c>
      <c r="P3140">
        <v>21</v>
      </c>
      <c r="Q3140" t="str">
        <f t="shared" si="198"/>
        <v>Low</v>
      </c>
      <c r="R3140">
        <v>0.2</v>
      </c>
      <c r="S3140" t="str">
        <f t="shared" si="199"/>
        <v>Low</v>
      </c>
    </row>
    <row r="3141" spans="1:19" x14ac:dyDescent="0.35">
      <c r="A3141" t="s">
        <v>2667</v>
      </c>
      <c r="B3141">
        <v>62</v>
      </c>
      <c r="C3141" t="str">
        <f t="shared" si="196"/>
        <v>55-65</v>
      </c>
      <c r="D3141" t="s">
        <v>14</v>
      </c>
      <c r="E3141" t="s">
        <v>28</v>
      </c>
      <c r="F3141">
        <v>179.32</v>
      </c>
      <c r="G3141">
        <v>19</v>
      </c>
      <c r="H3141">
        <f>Table1[[#This Row],[total_orders]]*Table1[[#This Row],[avg_order_value]]</f>
        <v>3407.08</v>
      </c>
      <c r="I3141">
        <v>182</v>
      </c>
      <c r="J3141">
        <v>0</v>
      </c>
      <c r="K3141" t="s">
        <v>40</v>
      </c>
      <c r="L3141">
        <v>89.9</v>
      </c>
      <c r="M3141" t="str">
        <f t="shared" si="197"/>
        <v>High</v>
      </c>
      <c r="N3141" s="1">
        <v>44515</v>
      </c>
      <c r="O3141" s="1" t="str">
        <f>IF(YEAR(Table1[[#This Row],[customer_since]])&gt;=2023, "New",IF(YEAR(Table1[[#This Row],[customer_since]])&gt;=2021, "Medium", "Long term"))</f>
        <v>Medium</v>
      </c>
      <c r="P3141">
        <v>80</v>
      </c>
      <c r="Q3141" t="str">
        <f t="shared" si="198"/>
        <v>High</v>
      </c>
      <c r="R3141">
        <v>0.3</v>
      </c>
      <c r="S3141" t="str">
        <f t="shared" si="199"/>
        <v>Medium</v>
      </c>
    </row>
    <row r="3142" spans="1:19" x14ac:dyDescent="0.35">
      <c r="A3142" t="s">
        <v>2667</v>
      </c>
      <c r="B3142">
        <v>78</v>
      </c>
      <c r="C3142" t="str">
        <f t="shared" si="196"/>
        <v>66-69</v>
      </c>
      <c r="D3142" t="s">
        <v>21</v>
      </c>
      <c r="E3142" t="s">
        <v>15</v>
      </c>
      <c r="F3142">
        <v>60.46</v>
      </c>
      <c r="G3142">
        <v>8</v>
      </c>
      <c r="H3142">
        <f>Table1[[#This Row],[total_orders]]*Table1[[#This Row],[avg_order_value]]</f>
        <v>483.68</v>
      </c>
      <c r="I3142">
        <v>342</v>
      </c>
      <c r="J3142">
        <v>0</v>
      </c>
      <c r="K3142" t="s">
        <v>40</v>
      </c>
      <c r="L3142">
        <v>3.7</v>
      </c>
      <c r="M3142" t="str">
        <f t="shared" si="197"/>
        <v>Low</v>
      </c>
      <c r="N3142" s="1">
        <v>44337</v>
      </c>
      <c r="O3142" s="1" t="str">
        <f>IF(YEAR(Table1[[#This Row],[customer_since]])&gt;=2023, "New",IF(YEAR(Table1[[#This Row],[customer_since]])&gt;=2021, "Medium", "Long term"))</f>
        <v>Medium</v>
      </c>
      <c r="P3142">
        <v>27</v>
      </c>
      <c r="Q3142" t="str">
        <f t="shared" si="198"/>
        <v>Low</v>
      </c>
      <c r="R3142">
        <v>0.51</v>
      </c>
      <c r="S3142" t="str">
        <f t="shared" si="199"/>
        <v>High</v>
      </c>
    </row>
    <row r="3143" spans="1:19" x14ac:dyDescent="0.35">
      <c r="A3143" t="s">
        <v>2576</v>
      </c>
      <c r="B3143">
        <v>28</v>
      </c>
      <c r="C3143" t="str">
        <f t="shared" si="196"/>
        <v>26-35</v>
      </c>
      <c r="D3143" t="s">
        <v>14</v>
      </c>
      <c r="E3143" t="s">
        <v>37</v>
      </c>
      <c r="F3143">
        <v>218.09</v>
      </c>
      <c r="G3143">
        <v>6</v>
      </c>
      <c r="H3143">
        <f>Table1[[#This Row],[total_orders]]*Table1[[#This Row],[avg_order_value]]</f>
        <v>1308.54</v>
      </c>
      <c r="I3143">
        <v>153</v>
      </c>
      <c r="J3143">
        <v>0</v>
      </c>
      <c r="K3143" t="s">
        <v>29</v>
      </c>
      <c r="L3143">
        <v>64.900000000000006</v>
      </c>
      <c r="M3143" t="str">
        <f t="shared" si="197"/>
        <v>High</v>
      </c>
      <c r="N3143" s="1">
        <v>44405</v>
      </c>
      <c r="O3143" s="1" t="str">
        <f>IF(YEAR(Table1[[#This Row],[customer_since]])&gt;=2023, "New",IF(YEAR(Table1[[#This Row],[customer_since]])&gt;=2021, "Medium", "Long term"))</f>
        <v>Medium</v>
      </c>
      <c r="P3143">
        <v>10</v>
      </c>
      <c r="Q3143" t="str">
        <f t="shared" si="198"/>
        <v>Low</v>
      </c>
      <c r="R3143">
        <v>0.22</v>
      </c>
      <c r="S3143" t="str">
        <f t="shared" si="199"/>
        <v>Medium</v>
      </c>
    </row>
    <row r="3144" spans="1:19" x14ac:dyDescent="0.35">
      <c r="A3144" t="s">
        <v>478</v>
      </c>
      <c r="B3144">
        <v>54</v>
      </c>
      <c r="C3144" t="str">
        <f t="shared" si="196"/>
        <v>46-55</v>
      </c>
      <c r="D3144" t="s">
        <v>14</v>
      </c>
      <c r="E3144" t="s">
        <v>22</v>
      </c>
      <c r="F3144">
        <v>55.71</v>
      </c>
      <c r="G3144">
        <v>15</v>
      </c>
      <c r="H3144">
        <f>Table1[[#This Row],[total_orders]]*Table1[[#This Row],[avg_order_value]]</f>
        <v>835.65</v>
      </c>
      <c r="I3144">
        <v>143</v>
      </c>
      <c r="J3144">
        <v>0</v>
      </c>
      <c r="K3144" t="s">
        <v>19</v>
      </c>
      <c r="L3144">
        <v>12.2</v>
      </c>
      <c r="M3144" t="str">
        <f t="shared" si="197"/>
        <v>Low</v>
      </c>
      <c r="N3144" s="1">
        <v>44444</v>
      </c>
      <c r="O3144" s="1" t="str">
        <f>IF(YEAR(Table1[[#This Row],[customer_since]])&gt;=2023, "New",IF(YEAR(Table1[[#This Row],[customer_since]])&gt;=2021, "Medium", "Long term"))</f>
        <v>Medium</v>
      </c>
      <c r="P3144">
        <v>14</v>
      </c>
      <c r="Q3144" t="str">
        <f t="shared" si="198"/>
        <v>Low</v>
      </c>
      <c r="R3144">
        <v>0.13</v>
      </c>
      <c r="S3144" t="str">
        <f t="shared" si="199"/>
        <v>Low</v>
      </c>
    </row>
    <row r="3145" spans="1:19" x14ac:dyDescent="0.35">
      <c r="A3145" t="s">
        <v>569</v>
      </c>
      <c r="B3145">
        <v>50</v>
      </c>
      <c r="C3145" t="str">
        <f t="shared" si="196"/>
        <v>46-55</v>
      </c>
      <c r="D3145" t="s">
        <v>21</v>
      </c>
      <c r="E3145" t="s">
        <v>15</v>
      </c>
      <c r="F3145">
        <v>79.430000000000007</v>
      </c>
      <c r="G3145">
        <v>9</v>
      </c>
      <c r="H3145">
        <f>Table1[[#This Row],[total_orders]]*Table1[[#This Row],[avg_order_value]]</f>
        <v>714.87000000000012</v>
      </c>
      <c r="I3145">
        <v>203</v>
      </c>
      <c r="J3145">
        <v>0</v>
      </c>
      <c r="K3145" t="s">
        <v>23</v>
      </c>
      <c r="L3145">
        <v>51.8</v>
      </c>
      <c r="M3145" t="str">
        <f t="shared" si="197"/>
        <v>High</v>
      </c>
      <c r="N3145" s="1">
        <v>45273</v>
      </c>
      <c r="O3145" s="1" t="str">
        <f>IF(YEAR(Table1[[#This Row],[customer_since]])&gt;=2023, "New",IF(YEAR(Table1[[#This Row],[customer_since]])&gt;=2021, "Medium", "Long term"))</f>
        <v>New</v>
      </c>
      <c r="P3145">
        <v>22</v>
      </c>
      <c r="Q3145" t="str">
        <f t="shared" si="198"/>
        <v>Low</v>
      </c>
      <c r="R3145">
        <v>0.28999999999999998</v>
      </c>
      <c r="S3145" t="str">
        <f t="shared" si="199"/>
        <v>Medium</v>
      </c>
    </row>
    <row r="3146" spans="1:19" x14ac:dyDescent="0.35">
      <c r="A3146" t="s">
        <v>2410</v>
      </c>
      <c r="B3146">
        <v>30</v>
      </c>
      <c r="C3146" t="str">
        <f t="shared" si="196"/>
        <v>26-35</v>
      </c>
      <c r="D3146" t="s">
        <v>14</v>
      </c>
      <c r="E3146" t="s">
        <v>15</v>
      </c>
      <c r="F3146">
        <v>82.88</v>
      </c>
      <c r="G3146">
        <v>10</v>
      </c>
      <c r="H3146">
        <f>Table1[[#This Row],[total_orders]]*Table1[[#This Row],[avg_order_value]]</f>
        <v>828.8</v>
      </c>
      <c r="I3146">
        <v>249</v>
      </c>
      <c r="J3146">
        <v>0</v>
      </c>
      <c r="K3146" t="s">
        <v>29</v>
      </c>
      <c r="L3146">
        <v>21</v>
      </c>
      <c r="M3146" t="str">
        <f t="shared" si="197"/>
        <v>Medium</v>
      </c>
      <c r="N3146" s="1">
        <v>44461</v>
      </c>
      <c r="O3146" s="1" t="str">
        <f>IF(YEAR(Table1[[#This Row],[customer_since]])&gt;=2023, "New",IF(YEAR(Table1[[#This Row],[customer_since]])&gt;=2021, "Medium", "Long term"))</f>
        <v>Medium</v>
      </c>
      <c r="P3146">
        <v>4</v>
      </c>
      <c r="Q3146" t="str">
        <f t="shared" si="198"/>
        <v>Low</v>
      </c>
      <c r="R3146">
        <v>0.12</v>
      </c>
      <c r="S3146" t="str">
        <f t="shared" si="199"/>
        <v>Low</v>
      </c>
    </row>
    <row r="3147" spans="1:19" x14ac:dyDescent="0.35">
      <c r="A3147" t="s">
        <v>3734</v>
      </c>
      <c r="B3147">
        <v>47</v>
      </c>
      <c r="C3147" t="str">
        <f t="shared" si="196"/>
        <v>46-55</v>
      </c>
      <c r="D3147" t="s">
        <v>21</v>
      </c>
      <c r="E3147" t="s">
        <v>26</v>
      </c>
      <c r="G3147">
        <v>13</v>
      </c>
      <c r="H3147">
        <f>Table1[[#This Row],[total_orders]]*Table1[[#This Row],[avg_order_value]]</f>
        <v>0</v>
      </c>
      <c r="I3147">
        <v>129</v>
      </c>
      <c r="J3147">
        <v>0</v>
      </c>
      <c r="K3147" t="s">
        <v>16</v>
      </c>
      <c r="L3147">
        <v>81</v>
      </c>
      <c r="M3147" t="str">
        <f t="shared" si="197"/>
        <v>High</v>
      </c>
      <c r="N3147" s="1">
        <v>44251</v>
      </c>
      <c r="O3147" s="1" t="str">
        <f>IF(YEAR(Table1[[#This Row],[customer_since]])&gt;=2023, "New",IF(YEAR(Table1[[#This Row],[customer_since]])&gt;=2021, "Medium", "Long term"))</f>
        <v>Medium</v>
      </c>
      <c r="P3147">
        <v>61</v>
      </c>
      <c r="Q3147" t="str">
        <f t="shared" si="198"/>
        <v>Medium</v>
      </c>
      <c r="R3147">
        <v>0.16</v>
      </c>
      <c r="S3147" t="str">
        <f t="shared" si="199"/>
        <v>Low</v>
      </c>
    </row>
    <row r="3148" spans="1:19" x14ac:dyDescent="0.35">
      <c r="A3148" t="s">
        <v>3802</v>
      </c>
      <c r="B3148">
        <v>73</v>
      </c>
      <c r="C3148" t="str">
        <f t="shared" si="196"/>
        <v>66-69</v>
      </c>
      <c r="D3148" t="s">
        <v>21</v>
      </c>
      <c r="E3148" t="s">
        <v>44</v>
      </c>
      <c r="F3148">
        <v>94.37</v>
      </c>
      <c r="G3148">
        <v>10</v>
      </c>
      <c r="H3148">
        <f>Table1[[#This Row],[total_orders]]*Table1[[#This Row],[avg_order_value]]</f>
        <v>943.7</v>
      </c>
      <c r="I3148">
        <v>44</v>
      </c>
      <c r="J3148">
        <v>0</v>
      </c>
      <c r="K3148" t="s">
        <v>29</v>
      </c>
      <c r="L3148">
        <v>18</v>
      </c>
      <c r="M3148" t="str">
        <f t="shared" si="197"/>
        <v>Low</v>
      </c>
      <c r="N3148" s="1">
        <v>45363</v>
      </c>
      <c r="O3148" s="1" t="str">
        <f>IF(YEAR(Table1[[#This Row],[customer_since]])&gt;=2023, "New",IF(YEAR(Table1[[#This Row],[customer_since]])&gt;=2021, "Medium", "Long term"))</f>
        <v>New</v>
      </c>
      <c r="P3148">
        <v>13</v>
      </c>
      <c r="Q3148" t="str">
        <f t="shared" si="198"/>
        <v>Low</v>
      </c>
      <c r="R3148">
        <v>0.48</v>
      </c>
      <c r="S3148" t="str">
        <f t="shared" si="199"/>
        <v>Medium</v>
      </c>
    </row>
    <row r="3149" spans="1:19" x14ac:dyDescent="0.35">
      <c r="A3149" t="s">
        <v>1337</v>
      </c>
      <c r="B3149">
        <v>60</v>
      </c>
      <c r="C3149" t="str">
        <f t="shared" si="196"/>
        <v>55-65</v>
      </c>
      <c r="D3149" t="s">
        <v>14</v>
      </c>
      <c r="E3149" t="s">
        <v>37</v>
      </c>
      <c r="F3149">
        <v>157.37</v>
      </c>
      <c r="G3149">
        <v>8</v>
      </c>
      <c r="H3149">
        <f>Table1[[#This Row],[total_orders]]*Table1[[#This Row],[avg_order_value]]</f>
        <v>1258.96</v>
      </c>
      <c r="I3149">
        <v>121</v>
      </c>
      <c r="J3149">
        <v>0</v>
      </c>
      <c r="K3149" t="s">
        <v>19</v>
      </c>
      <c r="L3149">
        <v>27.2</v>
      </c>
      <c r="M3149" t="str">
        <f t="shared" si="197"/>
        <v>Medium</v>
      </c>
      <c r="N3149" s="1">
        <v>44031</v>
      </c>
      <c r="O3149" s="1" t="str">
        <f>IF(YEAR(Table1[[#This Row],[customer_since]])&gt;=2023, "New",IF(YEAR(Table1[[#This Row],[customer_since]])&gt;=2021, "Medium", "Long term"))</f>
        <v>Long term</v>
      </c>
      <c r="P3149">
        <v>65</v>
      </c>
      <c r="Q3149" t="str">
        <f t="shared" si="198"/>
        <v>Medium</v>
      </c>
      <c r="R3149">
        <v>0.34</v>
      </c>
      <c r="S3149" t="str">
        <f t="shared" si="199"/>
        <v>Medium</v>
      </c>
    </row>
    <row r="3150" spans="1:19" x14ac:dyDescent="0.35">
      <c r="A3150" t="s">
        <v>1698</v>
      </c>
      <c r="B3150">
        <v>47</v>
      </c>
      <c r="C3150" t="str">
        <f t="shared" si="196"/>
        <v>46-55</v>
      </c>
      <c r="D3150" t="s">
        <v>21</v>
      </c>
      <c r="E3150" t="s">
        <v>50</v>
      </c>
      <c r="F3150">
        <v>131.85</v>
      </c>
      <c r="G3150">
        <v>10</v>
      </c>
      <c r="H3150">
        <f>Table1[[#This Row],[total_orders]]*Table1[[#This Row],[avg_order_value]]</f>
        <v>1318.5</v>
      </c>
      <c r="I3150">
        <v>256</v>
      </c>
      <c r="J3150">
        <v>0</v>
      </c>
      <c r="K3150" t="s">
        <v>19</v>
      </c>
      <c r="L3150">
        <v>55.8</v>
      </c>
      <c r="M3150" t="str">
        <f t="shared" si="197"/>
        <v>High</v>
      </c>
      <c r="N3150" s="1">
        <v>45300</v>
      </c>
      <c r="O3150" s="1" t="str">
        <f>IF(YEAR(Table1[[#This Row],[customer_since]])&gt;=2023, "New",IF(YEAR(Table1[[#This Row],[customer_since]])&gt;=2021, "Medium", "Long term"))</f>
        <v>New</v>
      </c>
      <c r="P3150">
        <v>98</v>
      </c>
      <c r="Q3150" t="str">
        <f t="shared" si="198"/>
        <v>High</v>
      </c>
      <c r="R3150">
        <v>0.5</v>
      </c>
      <c r="S3150" t="str">
        <f t="shared" si="199"/>
        <v>Medium</v>
      </c>
    </row>
    <row r="3151" spans="1:19" x14ac:dyDescent="0.35">
      <c r="A3151" t="s">
        <v>1305</v>
      </c>
      <c r="B3151">
        <v>49</v>
      </c>
      <c r="C3151" t="str">
        <f t="shared" si="196"/>
        <v>46-55</v>
      </c>
      <c r="D3151" t="s">
        <v>14</v>
      </c>
      <c r="E3151" t="s">
        <v>15</v>
      </c>
      <c r="F3151">
        <v>55.1</v>
      </c>
      <c r="G3151">
        <v>14</v>
      </c>
      <c r="H3151">
        <f>Table1[[#This Row],[total_orders]]*Table1[[#This Row],[avg_order_value]]</f>
        <v>771.4</v>
      </c>
      <c r="I3151">
        <v>136</v>
      </c>
      <c r="J3151">
        <v>0</v>
      </c>
      <c r="K3151" t="s">
        <v>40</v>
      </c>
      <c r="L3151">
        <v>57.3</v>
      </c>
      <c r="M3151" t="str">
        <f t="shared" si="197"/>
        <v>High</v>
      </c>
      <c r="N3151" s="1">
        <v>44727</v>
      </c>
      <c r="O3151" s="1" t="str">
        <f>IF(YEAR(Table1[[#This Row],[customer_since]])&gt;=2023, "New",IF(YEAR(Table1[[#This Row],[customer_since]])&gt;=2021, "Medium", "Long term"))</f>
        <v>Medium</v>
      </c>
      <c r="P3151">
        <v>23</v>
      </c>
      <c r="Q3151" t="str">
        <f t="shared" si="198"/>
        <v>Low</v>
      </c>
      <c r="R3151">
        <v>0.26</v>
      </c>
      <c r="S3151" t="str">
        <f t="shared" si="199"/>
        <v>Medium</v>
      </c>
    </row>
    <row r="3152" spans="1:19" x14ac:dyDescent="0.35">
      <c r="A3152" t="s">
        <v>3065</v>
      </c>
      <c r="B3152">
        <v>52</v>
      </c>
      <c r="C3152" t="str">
        <f t="shared" si="196"/>
        <v>46-55</v>
      </c>
      <c r="D3152" t="s">
        <v>21</v>
      </c>
      <c r="E3152" t="s">
        <v>37</v>
      </c>
      <c r="F3152">
        <v>73.069999999999993</v>
      </c>
      <c r="G3152">
        <v>15</v>
      </c>
      <c r="H3152">
        <f>Table1[[#This Row],[total_orders]]*Table1[[#This Row],[avg_order_value]]</f>
        <v>1096.05</v>
      </c>
      <c r="I3152">
        <v>70</v>
      </c>
      <c r="J3152">
        <v>0</v>
      </c>
      <c r="K3152" t="s">
        <v>16</v>
      </c>
      <c r="L3152">
        <v>41.4</v>
      </c>
      <c r="M3152" t="str">
        <f t="shared" si="197"/>
        <v>Medium</v>
      </c>
      <c r="N3152" s="1">
        <v>44265</v>
      </c>
      <c r="O3152" s="1" t="str">
        <f>IF(YEAR(Table1[[#This Row],[customer_since]])&gt;=2023, "New",IF(YEAR(Table1[[#This Row],[customer_since]])&gt;=2021, "Medium", "Long term"))</f>
        <v>Medium</v>
      </c>
      <c r="P3152">
        <v>57</v>
      </c>
      <c r="Q3152" t="str">
        <f t="shared" si="198"/>
        <v>Medium</v>
      </c>
      <c r="R3152">
        <v>0.4</v>
      </c>
      <c r="S3152" t="str">
        <f t="shared" si="199"/>
        <v>Medium</v>
      </c>
    </row>
    <row r="3153" spans="1:19" x14ac:dyDescent="0.35">
      <c r="A3153" t="s">
        <v>2131</v>
      </c>
      <c r="B3153">
        <v>19</v>
      </c>
      <c r="C3153" t="str">
        <f t="shared" si="196"/>
        <v>18-25</v>
      </c>
      <c r="D3153" t="s">
        <v>14</v>
      </c>
      <c r="E3153" t="s">
        <v>22</v>
      </c>
      <c r="F3153">
        <v>58.71</v>
      </c>
      <c r="G3153">
        <v>14</v>
      </c>
      <c r="H3153">
        <f>Table1[[#This Row],[total_orders]]*Table1[[#This Row],[avg_order_value]]</f>
        <v>821.94</v>
      </c>
      <c r="I3153">
        <v>308</v>
      </c>
      <c r="J3153">
        <v>0</v>
      </c>
      <c r="K3153" t="s">
        <v>23</v>
      </c>
      <c r="L3153">
        <v>87.5</v>
      </c>
      <c r="M3153" t="str">
        <f t="shared" si="197"/>
        <v>High</v>
      </c>
      <c r="N3153" s="1">
        <v>44021</v>
      </c>
      <c r="O3153" s="1" t="str">
        <f>IF(YEAR(Table1[[#This Row],[customer_since]])&gt;=2023, "New",IF(YEAR(Table1[[#This Row],[customer_since]])&gt;=2021, "Medium", "Long term"))</f>
        <v>Long term</v>
      </c>
      <c r="P3153">
        <v>20</v>
      </c>
      <c r="Q3153" t="str">
        <f t="shared" si="198"/>
        <v>Low</v>
      </c>
      <c r="R3153">
        <v>0.18</v>
      </c>
      <c r="S3153" t="str">
        <f t="shared" si="199"/>
        <v>Low</v>
      </c>
    </row>
    <row r="3154" spans="1:19" x14ac:dyDescent="0.35">
      <c r="A3154" t="s">
        <v>3660</v>
      </c>
      <c r="B3154">
        <v>69</v>
      </c>
      <c r="C3154" t="str">
        <f t="shared" si="196"/>
        <v>66-69</v>
      </c>
      <c r="D3154" t="s">
        <v>21</v>
      </c>
      <c r="E3154" t="s">
        <v>22</v>
      </c>
      <c r="F3154">
        <v>200.63</v>
      </c>
      <c r="G3154">
        <v>12</v>
      </c>
      <c r="H3154">
        <f>Table1[[#This Row],[total_orders]]*Table1[[#This Row],[avg_order_value]]</f>
        <v>2407.56</v>
      </c>
      <c r="I3154">
        <v>44</v>
      </c>
      <c r="J3154">
        <v>0</v>
      </c>
      <c r="K3154" t="s">
        <v>23</v>
      </c>
      <c r="L3154">
        <v>35.6</v>
      </c>
      <c r="M3154" t="str">
        <f t="shared" si="197"/>
        <v>Medium</v>
      </c>
      <c r="N3154" s="1">
        <v>45417</v>
      </c>
      <c r="O3154" s="1" t="str">
        <f>IF(YEAR(Table1[[#This Row],[customer_since]])&gt;=2023, "New",IF(YEAR(Table1[[#This Row],[customer_since]])&gt;=2021, "Medium", "Long term"))</f>
        <v>New</v>
      </c>
      <c r="P3154">
        <v>17</v>
      </c>
      <c r="Q3154" t="str">
        <f t="shared" si="198"/>
        <v>Low</v>
      </c>
      <c r="R3154">
        <v>0.09</v>
      </c>
      <c r="S3154" t="str">
        <f t="shared" si="199"/>
        <v>Low</v>
      </c>
    </row>
    <row r="3155" spans="1:19" x14ac:dyDescent="0.35">
      <c r="A3155" t="s">
        <v>2297</v>
      </c>
      <c r="B3155">
        <v>58</v>
      </c>
      <c r="C3155" t="str">
        <f t="shared" si="196"/>
        <v>55-65</v>
      </c>
      <c r="D3155" t="s">
        <v>25</v>
      </c>
      <c r="E3155" t="s">
        <v>22</v>
      </c>
      <c r="F3155">
        <v>78.63</v>
      </c>
      <c r="G3155">
        <v>9</v>
      </c>
      <c r="H3155">
        <f>Table1[[#This Row],[total_orders]]*Table1[[#This Row],[avg_order_value]]</f>
        <v>707.67</v>
      </c>
      <c r="I3155">
        <v>65</v>
      </c>
      <c r="J3155">
        <v>0</v>
      </c>
      <c r="K3155" t="s">
        <v>16</v>
      </c>
      <c r="L3155">
        <v>67</v>
      </c>
      <c r="M3155" t="str">
        <f t="shared" si="197"/>
        <v>High</v>
      </c>
      <c r="N3155" s="1">
        <v>45403</v>
      </c>
      <c r="O3155" s="1" t="str">
        <f>IF(YEAR(Table1[[#This Row],[customer_since]])&gt;=2023, "New",IF(YEAR(Table1[[#This Row],[customer_since]])&gt;=2021, "Medium", "Long term"))</f>
        <v>New</v>
      </c>
      <c r="P3155">
        <v>94</v>
      </c>
      <c r="Q3155" t="str">
        <f t="shared" si="198"/>
        <v>High</v>
      </c>
      <c r="R3155">
        <v>0.42</v>
      </c>
      <c r="S3155" t="str">
        <f t="shared" si="199"/>
        <v>Medium</v>
      </c>
    </row>
    <row r="3156" spans="1:19" x14ac:dyDescent="0.35">
      <c r="A3156" t="s">
        <v>2297</v>
      </c>
      <c r="B3156">
        <v>39</v>
      </c>
      <c r="C3156" t="str">
        <f t="shared" si="196"/>
        <v>36-45</v>
      </c>
      <c r="D3156" t="s">
        <v>21</v>
      </c>
      <c r="E3156" t="s">
        <v>15</v>
      </c>
      <c r="F3156">
        <v>159.46</v>
      </c>
      <c r="G3156">
        <v>14</v>
      </c>
      <c r="H3156">
        <f>Table1[[#This Row],[total_orders]]*Table1[[#This Row],[avg_order_value]]</f>
        <v>2232.44</v>
      </c>
      <c r="I3156">
        <v>283</v>
      </c>
      <c r="J3156">
        <v>0</v>
      </c>
      <c r="K3156" t="s">
        <v>23</v>
      </c>
      <c r="L3156">
        <v>46.4</v>
      </c>
      <c r="M3156" t="str">
        <f t="shared" si="197"/>
        <v>Medium</v>
      </c>
      <c r="N3156" s="1">
        <v>44381</v>
      </c>
      <c r="O3156" s="1" t="str">
        <f>IF(YEAR(Table1[[#This Row],[customer_since]])&gt;=2023, "New",IF(YEAR(Table1[[#This Row],[customer_since]])&gt;=2021, "Medium", "Long term"))</f>
        <v>Medium</v>
      </c>
      <c r="P3156">
        <v>45</v>
      </c>
      <c r="Q3156" t="str">
        <f t="shared" si="198"/>
        <v>Medium</v>
      </c>
      <c r="R3156">
        <v>0.28999999999999998</v>
      </c>
      <c r="S3156" t="str">
        <f t="shared" si="199"/>
        <v>Medium</v>
      </c>
    </row>
    <row r="3157" spans="1:19" x14ac:dyDescent="0.35">
      <c r="A3157" t="s">
        <v>2297</v>
      </c>
      <c r="B3157">
        <v>51</v>
      </c>
      <c r="C3157" t="str">
        <f t="shared" si="196"/>
        <v>46-55</v>
      </c>
      <c r="D3157" t="s">
        <v>21</v>
      </c>
      <c r="E3157" t="s">
        <v>18</v>
      </c>
      <c r="F3157">
        <v>105.2</v>
      </c>
      <c r="G3157">
        <v>9</v>
      </c>
      <c r="H3157">
        <f>Table1[[#This Row],[total_orders]]*Table1[[#This Row],[avg_order_value]]</f>
        <v>946.80000000000007</v>
      </c>
      <c r="I3157">
        <v>362</v>
      </c>
      <c r="J3157">
        <v>0</v>
      </c>
      <c r="K3157" t="s">
        <v>40</v>
      </c>
      <c r="L3157">
        <v>75.2</v>
      </c>
      <c r="M3157" t="str">
        <f t="shared" si="197"/>
        <v>High</v>
      </c>
      <c r="N3157" s="1">
        <v>45290</v>
      </c>
      <c r="O3157" s="1" t="str">
        <f>IF(YEAR(Table1[[#This Row],[customer_since]])&gt;=2023, "New",IF(YEAR(Table1[[#This Row],[customer_since]])&gt;=2021, "Medium", "Long term"))</f>
        <v>New</v>
      </c>
      <c r="P3157">
        <v>2</v>
      </c>
      <c r="Q3157" t="str">
        <f t="shared" si="198"/>
        <v>Low</v>
      </c>
      <c r="R3157">
        <v>0.39</v>
      </c>
      <c r="S3157" t="str">
        <f t="shared" si="199"/>
        <v>Medium</v>
      </c>
    </row>
    <row r="3158" spans="1:19" x14ac:dyDescent="0.35">
      <c r="A3158" t="s">
        <v>3050</v>
      </c>
      <c r="B3158">
        <v>62</v>
      </c>
      <c r="C3158" t="str">
        <f t="shared" si="196"/>
        <v>55-65</v>
      </c>
      <c r="D3158" t="s">
        <v>14</v>
      </c>
      <c r="E3158" t="s">
        <v>18</v>
      </c>
      <c r="F3158">
        <v>249.68</v>
      </c>
      <c r="G3158">
        <v>10</v>
      </c>
      <c r="H3158">
        <f>Table1[[#This Row],[total_orders]]*Table1[[#This Row],[avg_order_value]]</f>
        <v>2496.8000000000002</v>
      </c>
      <c r="I3158">
        <v>352</v>
      </c>
      <c r="J3158">
        <v>0</v>
      </c>
      <c r="K3158" t="s">
        <v>19</v>
      </c>
      <c r="L3158">
        <v>31.8</v>
      </c>
      <c r="M3158" t="str">
        <f t="shared" si="197"/>
        <v>Medium</v>
      </c>
      <c r="N3158" s="1">
        <v>45724</v>
      </c>
      <c r="O3158" s="1" t="str">
        <f>IF(YEAR(Table1[[#This Row],[customer_since]])&gt;=2023, "New",IF(YEAR(Table1[[#This Row],[customer_since]])&gt;=2021, "Medium", "Long term"))</f>
        <v>New</v>
      </c>
      <c r="P3158">
        <v>87</v>
      </c>
      <c r="Q3158" t="str">
        <f t="shared" si="198"/>
        <v>High</v>
      </c>
      <c r="R3158">
        <v>0.4</v>
      </c>
      <c r="S3158" t="str">
        <f t="shared" si="199"/>
        <v>Medium</v>
      </c>
    </row>
    <row r="3159" spans="1:19" x14ac:dyDescent="0.35">
      <c r="A3159" t="s">
        <v>2205</v>
      </c>
      <c r="B3159">
        <v>43</v>
      </c>
      <c r="C3159" t="str">
        <f t="shared" si="196"/>
        <v>36-45</v>
      </c>
      <c r="D3159" t="s">
        <v>25</v>
      </c>
      <c r="E3159" t="s">
        <v>44</v>
      </c>
      <c r="G3159">
        <v>4</v>
      </c>
      <c r="H3159">
        <f>Table1[[#This Row],[total_orders]]*Table1[[#This Row],[avg_order_value]]</f>
        <v>0</v>
      </c>
      <c r="I3159">
        <v>83</v>
      </c>
      <c r="J3159">
        <v>0</v>
      </c>
      <c r="K3159" t="s">
        <v>40</v>
      </c>
      <c r="L3159">
        <v>96.9</v>
      </c>
      <c r="M3159" t="str">
        <f t="shared" si="197"/>
        <v>High</v>
      </c>
      <c r="N3159" s="1">
        <v>44399</v>
      </c>
      <c r="O3159" s="1" t="str">
        <f>IF(YEAR(Table1[[#This Row],[customer_since]])&gt;=2023, "New",IF(YEAR(Table1[[#This Row],[customer_since]])&gt;=2021, "Medium", "Long term"))</f>
        <v>Medium</v>
      </c>
      <c r="P3159">
        <v>70</v>
      </c>
      <c r="Q3159" t="str">
        <f t="shared" si="198"/>
        <v>High</v>
      </c>
      <c r="R3159">
        <v>0.15</v>
      </c>
      <c r="S3159" t="str">
        <f t="shared" si="199"/>
        <v>Low</v>
      </c>
    </row>
    <row r="3160" spans="1:19" x14ac:dyDescent="0.35">
      <c r="A3160" t="s">
        <v>1736</v>
      </c>
      <c r="B3160">
        <v>51</v>
      </c>
      <c r="C3160" t="str">
        <f t="shared" si="196"/>
        <v>46-55</v>
      </c>
      <c r="D3160" t="s">
        <v>21</v>
      </c>
      <c r="E3160" t="s">
        <v>44</v>
      </c>
      <c r="F3160">
        <v>138.4</v>
      </c>
      <c r="G3160">
        <v>8</v>
      </c>
      <c r="H3160">
        <f>Table1[[#This Row],[total_orders]]*Table1[[#This Row],[avg_order_value]]</f>
        <v>1107.2</v>
      </c>
      <c r="I3160">
        <v>11</v>
      </c>
      <c r="J3160">
        <v>0</v>
      </c>
      <c r="K3160" t="s">
        <v>40</v>
      </c>
      <c r="L3160">
        <v>49.4</v>
      </c>
      <c r="M3160" t="str">
        <f t="shared" si="197"/>
        <v>Medium</v>
      </c>
      <c r="N3160" s="1">
        <v>44032</v>
      </c>
      <c r="O3160" s="1" t="str">
        <f>IF(YEAR(Table1[[#This Row],[customer_since]])&gt;=2023, "New",IF(YEAR(Table1[[#This Row],[customer_since]])&gt;=2021, "Medium", "Long term"))</f>
        <v>Long term</v>
      </c>
      <c r="P3160">
        <v>44</v>
      </c>
      <c r="Q3160" t="str">
        <f t="shared" si="198"/>
        <v>Medium</v>
      </c>
      <c r="R3160">
        <v>0.35</v>
      </c>
      <c r="S3160" t="str">
        <f t="shared" si="199"/>
        <v>Medium</v>
      </c>
    </row>
    <row r="3161" spans="1:19" x14ac:dyDescent="0.35">
      <c r="A3161" t="s">
        <v>2478</v>
      </c>
      <c r="B3161">
        <v>41</v>
      </c>
      <c r="C3161" t="str">
        <f t="shared" si="196"/>
        <v>36-45</v>
      </c>
      <c r="D3161" t="s">
        <v>14</v>
      </c>
      <c r="E3161" t="s">
        <v>26</v>
      </c>
      <c r="F3161">
        <v>121.74</v>
      </c>
      <c r="G3161">
        <v>13</v>
      </c>
      <c r="H3161">
        <f>Table1[[#This Row],[total_orders]]*Table1[[#This Row],[avg_order_value]]</f>
        <v>1582.62</v>
      </c>
      <c r="I3161">
        <v>55</v>
      </c>
      <c r="J3161">
        <v>0</v>
      </c>
      <c r="K3161" t="s">
        <v>29</v>
      </c>
      <c r="L3161">
        <v>82.7</v>
      </c>
      <c r="M3161" t="str">
        <f t="shared" si="197"/>
        <v>High</v>
      </c>
      <c r="N3161" s="1">
        <v>45596</v>
      </c>
      <c r="O3161" s="1" t="str">
        <f>IF(YEAR(Table1[[#This Row],[customer_since]])&gt;=2023, "New",IF(YEAR(Table1[[#This Row],[customer_since]])&gt;=2021, "Medium", "Long term"))</f>
        <v>New</v>
      </c>
      <c r="P3161">
        <v>69</v>
      </c>
      <c r="Q3161" t="str">
        <f t="shared" si="198"/>
        <v>High</v>
      </c>
      <c r="R3161">
        <v>0.22</v>
      </c>
      <c r="S3161" t="str">
        <f t="shared" si="199"/>
        <v>Medium</v>
      </c>
    </row>
    <row r="3162" spans="1:19" x14ac:dyDescent="0.35">
      <c r="A3162" t="s">
        <v>2478</v>
      </c>
      <c r="B3162">
        <v>75</v>
      </c>
      <c r="C3162" t="str">
        <f t="shared" si="196"/>
        <v>66-69</v>
      </c>
      <c r="D3162" t="s">
        <v>21</v>
      </c>
      <c r="E3162" t="s">
        <v>18</v>
      </c>
      <c r="F3162">
        <v>52.94</v>
      </c>
      <c r="G3162">
        <v>8</v>
      </c>
      <c r="H3162">
        <f>Table1[[#This Row],[total_orders]]*Table1[[#This Row],[avg_order_value]]</f>
        <v>423.52</v>
      </c>
      <c r="I3162">
        <v>237</v>
      </c>
      <c r="J3162">
        <v>0</v>
      </c>
      <c r="K3162" t="s">
        <v>16</v>
      </c>
      <c r="L3162">
        <v>0.5</v>
      </c>
      <c r="M3162" t="str">
        <f t="shared" si="197"/>
        <v>Low</v>
      </c>
      <c r="N3162" s="1">
        <v>45433</v>
      </c>
      <c r="O3162" s="1" t="str">
        <f>IF(YEAR(Table1[[#This Row],[customer_since]])&gt;=2023, "New",IF(YEAR(Table1[[#This Row],[customer_since]])&gt;=2021, "Medium", "Long term"))</f>
        <v>New</v>
      </c>
      <c r="P3162">
        <v>3</v>
      </c>
      <c r="Q3162" t="str">
        <f t="shared" si="198"/>
        <v>Low</v>
      </c>
      <c r="R3162">
        <v>0.22</v>
      </c>
      <c r="S3162" t="str">
        <f t="shared" si="199"/>
        <v>Medium</v>
      </c>
    </row>
    <row r="3163" spans="1:19" x14ac:dyDescent="0.35">
      <c r="A3163" t="s">
        <v>3705</v>
      </c>
      <c r="B3163">
        <v>50</v>
      </c>
      <c r="C3163" t="str">
        <f t="shared" si="196"/>
        <v>46-55</v>
      </c>
      <c r="D3163" t="s">
        <v>14</v>
      </c>
      <c r="E3163" t="s">
        <v>35</v>
      </c>
      <c r="F3163">
        <v>104.56</v>
      </c>
      <c r="G3163">
        <v>4</v>
      </c>
      <c r="H3163">
        <f>Table1[[#This Row],[total_orders]]*Table1[[#This Row],[avg_order_value]]</f>
        <v>418.24</v>
      </c>
      <c r="I3163">
        <v>187</v>
      </c>
      <c r="J3163">
        <v>0</v>
      </c>
      <c r="K3163" t="s">
        <v>29</v>
      </c>
      <c r="L3163">
        <v>63.6</v>
      </c>
      <c r="M3163" t="str">
        <f t="shared" si="197"/>
        <v>High</v>
      </c>
      <c r="N3163" s="1">
        <v>45531</v>
      </c>
      <c r="O3163" s="1" t="str">
        <f>IF(YEAR(Table1[[#This Row],[customer_since]])&gt;=2023, "New",IF(YEAR(Table1[[#This Row],[customer_since]])&gt;=2021, "Medium", "Long term"))</f>
        <v>New</v>
      </c>
      <c r="P3163">
        <v>95</v>
      </c>
      <c r="Q3163" t="str">
        <f t="shared" si="198"/>
        <v>High</v>
      </c>
      <c r="R3163">
        <v>0.34</v>
      </c>
      <c r="S3163" t="str">
        <f t="shared" si="199"/>
        <v>Medium</v>
      </c>
    </row>
    <row r="3164" spans="1:19" x14ac:dyDescent="0.35">
      <c r="A3164" t="s">
        <v>88</v>
      </c>
      <c r="B3164">
        <v>77</v>
      </c>
      <c r="C3164" t="str">
        <f t="shared" si="196"/>
        <v>66-69</v>
      </c>
      <c r="D3164" t="s">
        <v>21</v>
      </c>
      <c r="E3164" t="s">
        <v>28</v>
      </c>
      <c r="F3164">
        <v>142.52000000000001</v>
      </c>
      <c r="G3164">
        <v>10</v>
      </c>
      <c r="H3164">
        <f>Table1[[#This Row],[total_orders]]*Table1[[#This Row],[avg_order_value]]</f>
        <v>1425.2</v>
      </c>
      <c r="I3164">
        <v>201</v>
      </c>
      <c r="J3164">
        <v>0</v>
      </c>
      <c r="K3164" t="s">
        <v>40</v>
      </c>
      <c r="L3164">
        <v>4</v>
      </c>
      <c r="M3164" t="str">
        <f t="shared" si="197"/>
        <v>Low</v>
      </c>
      <c r="N3164" s="1">
        <v>44389</v>
      </c>
      <c r="O3164" s="1" t="str">
        <f>IF(YEAR(Table1[[#This Row],[customer_since]])&gt;=2023, "New",IF(YEAR(Table1[[#This Row],[customer_since]])&gt;=2021, "Medium", "Long term"))</f>
        <v>Medium</v>
      </c>
      <c r="P3164">
        <v>93</v>
      </c>
      <c r="Q3164" t="str">
        <f t="shared" si="198"/>
        <v>High</v>
      </c>
      <c r="R3164">
        <v>0.31</v>
      </c>
      <c r="S3164" t="str">
        <f t="shared" si="199"/>
        <v>Medium</v>
      </c>
    </row>
    <row r="3165" spans="1:19" x14ac:dyDescent="0.35">
      <c r="A3165" t="s">
        <v>88</v>
      </c>
      <c r="B3165">
        <v>58</v>
      </c>
      <c r="C3165" t="str">
        <f t="shared" si="196"/>
        <v>55-65</v>
      </c>
      <c r="D3165" t="s">
        <v>14</v>
      </c>
      <c r="E3165" t="s">
        <v>37</v>
      </c>
      <c r="F3165">
        <v>65.55</v>
      </c>
      <c r="G3165">
        <v>11</v>
      </c>
      <c r="H3165">
        <f>Table1[[#This Row],[total_orders]]*Table1[[#This Row],[avg_order_value]]</f>
        <v>721.05</v>
      </c>
      <c r="I3165">
        <v>61</v>
      </c>
      <c r="J3165">
        <v>0</v>
      </c>
      <c r="K3165" t="s">
        <v>40</v>
      </c>
      <c r="L3165">
        <v>63.7</v>
      </c>
      <c r="M3165" t="str">
        <f t="shared" si="197"/>
        <v>High</v>
      </c>
      <c r="N3165" s="1">
        <v>44683</v>
      </c>
      <c r="O3165" s="1" t="str">
        <f>IF(YEAR(Table1[[#This Row],[customer_since]])&gt;=2023, "New",IF(YEAR(Table1[[#This Row],[customer_since]])&gt;=2021, "Medium", "Long term"))</f>
        <v>Medium</v>
      </c>
      <c r="P3165">
        <v>34</v>
      </c>
      <c r="Q3165" t="str">
        <f t="shared" si="198"/>
        <v>Medium</v>
      </c>
      <c r="R3165">
        <v>7.0000000000000007E-2</v>
      </c>
      <c r="S3165" t="str">
        <f t="shared" si="199"/>
        <v>Low</v>
      </c>
    </row>
    <row r="3166" spans="1:19" x14ac:dyDescent="0.35">
      <c r="A3166" t="s">
        <v>88</v>
      </c>
      <c r="B3166">
        <v>20</v>
      </c>
      <c r="C3166" t="str">
        <f t="shared" si="196"/>
        <v>18-25</v>
      </c>
      <c r="D3166" t="s">
        <v>14</v>
      </c>
      <c r="E3166" t="s">
        <v>44</v>
      </c>
      <c r="F3166">
        <v>36</v>
      </c>
      <c r="G3166">
        <v>11</v>
      </c>
      <c r="H3166">
        <f>Table1[[#This Row],[total_orders]]*Table1[[#This Row],[avg_order_value]]</f>
        <v>396</v>
      </c>
      <c r="I3166">
        <v>98</v>
      </c>
      <c r="J3166">
        <v>0</v>
      </c>
      <c r="K3166" t="s">
        <v>23</v>
      </c>
      <c r="L3166">
        <v>17.3</v>
      </c>
      <c r="M3166" t="str">
        <f t="shared" si="197"/>
        <v>Low</v>
      </c>
      <c r="N3166" s="1">
        <v>45081</v>
      </c>
      <c r="O3166" s="1" t="str">
        <f>IF(YEAR(Table1[[#This Row],[customer_since]])&gt;=2023, "New",IF(YEAR(Table1[[#This Row],[customer_since]])&gt;=2021, "Medium", "Long term"))</f>
        <v>New</v>
      </c>
      <c r="P3166">
        <v>65</v>
      </c>
      <c r="Q3166" t="str">
        <f t="shared" si="198"/>
        <v>Medium</v>
      </c>
      <c r="R3166">
        <v>0.32</v>
      </c>
      <c r="S3166" t="str">
        <f t="shared" si="199"/>
        <v>Medium</v>
      </c>
    </row>
    <row r="3167" spans="1:19" x14ac:dyDescent="0.35">
      <c r="A3167" t="s">
        <v>2689</v>
      </c>
      <c r="B3167">
        <v>59</v>
      </c>
      <c r="C3167" t="str">
        <f t="shared" si="196"/>
        <v>55-65</v>
      </c>
      <c r="D3167" t="s">
        <v>14</v>
      </c>
      <c r="E3167" t="s">
        <v>15</v>
      </c>
      <c r="F3167">
        <v>53.37</v>
      </c>
      <c r="G3167">
        <v>8</v>
      </c>
      <c r="H3167">
        <f>Table1[[#This Row],[total_orders]]*Table1[[#This Row],[avg_order_value]]</f>
        <v>426.96</v>
      </c>
      <c r="I3167">
        <v>96</v>
      </c>
      <c r="J3167">
        <v>0</v>
      </c>
      <c r="K3167" t="s">
        <v>23</v>
      </c>
      <c r="L3167">
        <v>33.6</v>
      </c>
      <c r="M3167" t="str">
        <f t="shared" si="197"/>
        <v>Medium</v>
      </c>
      <c r="N3167" s="1">
        <v>44657</v>
      </c>
      <c r="O3167" s="1" t="str">
        <f>IF(YEAR(Table1[[#This Row],[customer_since]])&gt;=2023, "New",IF(YEAR(Table1[[#This Row],[customer_since]])&gt;=2021, "Medium", "Long term"))</f>
        <v>Medium</v>
      </c>
      <c r="P3167">
        <v>86</v>
      </c>
      <c r="Q3167" t="str">
        <f t="shared" si="198"/>
        <v>High</v>
      </c>
      <c r="R3167">
        <v>0.76</v>
      </c>
      <c r="S3167" t="str">
        <f t="shared" si="199"/>
        <v>High</v>
      </c>
    </row>
    <row r="3168" spans="1:19" x14ac:dyDescent="0.35">
      <c r="A3168" t="s">
        <v>2570</v>
      </c>
      <c r="B3168">
        <v>39</v>
      </c>
      <c r="C3168" t="str">
        <f t="shared" si="196"/>
        <v>36-45</v>
      </c>
      <c r="D3168" t="s">
        <v>21</v>
      </c>
      <c r="E3168" t="s">
        <v>44</v>
      </c>
      <c r="F3168">
        <v>21.67</v>
      </c>
      <c r="G3168">
        <v>13</v>
      </c>
      <c r="H3168">
        <f>Table1[[#This Row],[total_orders]]*Table1[[#This Row],[avg_order_value]]</f>
        <v>281.71000000000004</v>
      </c>
      <c r="I3168">
        <v>287</v>
      </c>
      <c r="J3168">
        <v>0</v>
      </c>
      <c r="K3168" t="s">
        <v>16</v>
      </c>
      <c r="L3168">
        <v>40.1</v>
      </c>
      <c r="M3168" t="str">
        <f t="shared" si="197"/>
        <v>Medium</v>
      </c>
      <c r="N3168" s="1">
        <v>44947</v>
      </c>
      <c r="O3168" s="1" t="str">
        <f>IF(YEAR(Table1[[#This Row],[customer_since]])&gt;=2023, "New",IF(YEAR(Table1[[#This Row],[customer_since]])&gt;=2021, "Medium", "Long term"))</f>
        <v>New</v>
      </c>
      <c r="P3168">
        <v>62</v>
      </c>
      <c r="Q3168" t="str">
        <f t="shared" si="198"/>
        <v>Medium</v>
      </c>
      <c r="R3168">
        <v>0.08</v>
      </c>
      <c r="S3168" t="str">
        <f t="shared" si="199"/>
        <v>Low</v>
      </c>
    </row>
    <row r="3169" spans="1:19" x14ac:dyDescent="0.35">
      <c r="A3169" t="s">
        <v>2422</v>
      </c>
      <c r="B3169">
        <v>40</v>
      </c>
      <c r="C3169" t="str">
        <f t="shared" si="196"/>
        <v>36-45</v>
      </c>
      <c r="D3169" t="s">
        <v>21</v>
      </c>
      <c r="E3169" t="s">
        <v>22</v>
      </c>
      <c r="F3169">
        <v>21.19</v>
      </c>
      <c r="G3169">
        <v>4</v>
      </c>
      <c r="H3169">
        <f>Table1[[#This Row],[total_orders]]*Table1[[#This Row],[avg_order_value]]</f>
        <v>84.76</v>
      </c>
      <c r="I3169">
        <v>297</v>
      </c>
      <c r="J3169">
        <v>0</v>
      </c>
      <c r="K3169" t="s">
        <v>29</v>
      </c>
      <c r="L3169">
        <v>92.8</v>
      </c>
      <c r="M3169" t="str">
        <f t="shared" si="197"/>
        <v>High</v>
      </c>
      <c r="N3169" s="1">
        <v>45642</v>
      </c>
      <c r="O3169" s="1" t="str">
        <f>IF(YEAR(Table1[[#This Row],[customer_since]])&gt;=2023, "New",IF(YEAR(Table1[[#This Row],[customer_since]])&gt;=2021, "Medium", "Long term"))</f>
        <v>New</v>
      </c>
      <c r="P3169">
        <v>6</v>
      </c>
      <c r="Q3169" t="str">
        <f t="shared" si="198"/>
        <v>Low</v>
      </c>
      <c r="R3169">
        <v>0.64</v>
      </c>
      <c r="S3169" t="str">
        <f t="shared" si="199"/>
        <v>High</v>
      </c>
    </row>
    <row r="3170" spans="1:19" x14ac:dyDescent="0.35">
      <c r="A3170" t="s">
        <v>1189</v>
      </c>
      <c r="B3170">
        <v>62</v>
      </c>
      <c r="C3170" t="str">
        <f t="shared" si="196"/>
        <v>55-65</v>
      </c>
      <c r="D3170" t="s">
        <v>14</v>
      </c>
      <c r="E3170" t="s">
        <v>37</v>
      </c>
      <c r="F3170">
        <v>43.96</v>
      </c>
      <c r="G3170">
        <v>11</v>
      </c>
      <c r="H3170">
        <f>Table1[[#This Row],[total_orders]]*Table1[[#This Row],[avg_order_value]]</f>
        <v>483.56</v>
      </c>
      <c r="I3170">
        <v>120</v>
      </c>
      <c r="J3170">
        <v>0</v>
      </c>
      <c r="K3170" t="s">
        <v>29</v>
      </c>
      <c r="L3170">
        <v>90.9</v>
      </c>
      <c r="M3170" t="str">
        <f t="shared" si="197"/>
        <v>High</v>
      </c>
      <c r="N3170" s="1">
        <v>45589</v>
      </c>
      <c r="O3170" s="1" t="str">
        <f>IF(YEAR(Table1[[#This Row],[customer_since]])&gt;=2023, "New",IF(YEAR(Table1[[#This Row],[customer_since]])&gt;=2021, "Medium", "Long term"))</f>
        <v>New</v>
      </c>
      <c r="P3170">
        <v>96</v>
      </c>
      <c r="Q3170" t="str">
        <f t="shared" si="198"/>
        <v>High</v>
      </c>
      <c r="R3170">
        <v>0.43</v>
      </c>
      <c r="S3170" t="str">
        <f t="shared" si="199"/>
        <v>Medium</v>
      </c>
    </row>
    <row r="3171" spans="1:19" x14ac:dyDescent="0.35">
      <c r="A3171" t="s">
        <v>1189</v>
      </c>
      <c r="B3171">
        <v>66</v>
      </c>
      <c r="C3171" t="str">
        <f t="shared" si="196"/>
        <v>66-69</v>
      </c>
      <c r="D3171" t="s">
        <v>25</v>
      </c>
      <c r="E3171" t="s">
        <v>28</v>
      </c>
      <c r="F3171">
        <v>123.31</v>
      </c>
      <c r="G3171">
        <v>8</v>
      </c>
      <c r="H3171">
        <f>Table1[[#This Row],[total_orders]]*Table1[[#This Row],[avg_order_value]]</f>
        <v>986.48</v>
      </c>
      <c r="I3171">
        <v>270</v>
      </c>
      <c r="J3171">
        <v>0</v>
      </c>
      <c r="K3171" t="s">
        <v>23</v>
      </c>
      <c r="L3171">
        <v>44</v>
      </c>
      <c r="M3171" t="str">
        <f t="shared" si="197"/>
        <v>Medium</v>
      </c>
      <c r="N3171" s="1">
        <v>45261</v>
      </c>
      <c r="O3171" s="1" t="str">
        <f>IF(YEAR(Table1[[#This Row],[customer_since]])&gt;=2023, "New",IF(YEAR(Table1[[#This Row],[customer_since]])&gt;=2021, "Medium", "Long term"))</f>
        <v>New</v>
      </c>
      <c r="P3171">
        <v>63</v>
      </c>
      <c r="Q3171" t="str">
        <f t="shared" si="198"/>
        <v>Medium</v>
      </c>
      <c r="R3171">
        <v>0.23</v>
      </c>
      <c r="S3171" t="str">
        <f t="shared" si="199"/>
        <v>Medium</v>
      </c>
    </row>
    <row r="3172" spans="1:19" x14ac:dyDescent="0.35">
      <c r="A3172" t="s">
        <v>366</v>
      </c>
      <c r="B3172">
        <v>66</v>
      </c>
      <c r="C3172" t="str">
        <f t="shared" si="196"/>
        <v>66-69</v>
      </c>
      <c r="D3172" t="s">
        <v>21</v>
      </c>
      <c r="E3172" t="s">
        <v>52</v>
      </c>
      <c r="F3172">
        <v>168.12</v>
      </c>
      <c r="G3172">
        <v>12</v>
      </c>
      <c r="H3172">
        <f>Table1[[#This Row],[total_orders]]*Table1[[#This Row],[avg_order_value]]</f>
        <v>2017.44</v>
      </c>
      <c r="I3172">
        <v>185</v>
      </c>
      <c r="J3172">
        <v>0</v>
      </c>
      <c r="K3172" t="s">
        <v>29</v>
      </c>
      <c r="L3172">
        <v>85.7</v>
      </c>
      <c r="M3172" t="str">
        <f t="shared" si="197"/>
        <v>High</v>
      </c>
      <c r="N3172" s="1">
        <v>44948</v>
      </c>
      <c r="O3172" s="1" t="str">
        <f>IF(YEAR(Table1[[#This Row],[customer_since]])&gt;=2023, "New",IF(YEAR(Table1[[#This Row],[customer_since]])&gt;=2021, "Medium", "Long term"))</f>
        <v>New</v>
      </c>
      <c r="P3172">
        <v>21</v>
      </c>
      <c r="Q3172" t="str">
        <f t="shared" si="198"/>
        <v>Low</v>
      </c>
      <c r="R3172">
        <v>0.04</v>
      </c>
      <c r="S3172" t="str">
        <f t="shared" si="199"/>
        <v>Low</v>
      </c>
    </row>
    <row r="3173" spans="1:19" x14ac:dyDescent="0.35">
      <c r="A3173" t="s">
        <v>1745</v>
      </c>
      <c r="B3173">
        <v>71</v>
      </c>
      <c r="C3173" t="str">
        <f t="shared" si="196"/>
        <v>66-69</v>
      </c>
      <c r="D3173" t="s">
        <v>21</v>
      </c>
      <c r="E3173" t="s">
        <v>15</v>
      </c>
      <c r="F3173">
        <v>68.680000000000007</v>
      </c>
      <c r="G3173">
        <v>17</v>
      </c>
      <c r="H3173">
        <f>Table1[[#This Row],[total_orders]]*Table1[[#This Row],[avg_order_value]]</f>
        <v>1167.5600000000002</v>
      </c>
      <c r="I3173">
        <v>174</v>
      </c>
      <c r="J3173">
        <v>0</v>
      </c>
      <c r="K3173" t="s">
        <v>16</v>
      </c>
      <c r="L3173">
        <v>68.7</v>
      </c>
      <c r="M3173" t="str">
        <f t="shared" si="197"/>
        <v>High</v>
      </c>
      <c r="N3173" s="1">
        <v>44723</v>
      </c>
      <c r="O3173" s="1" t="str">
        <f>IF(YEAR(Table1[[#This Row],[customer_since]])&gt;=2023, "New",IF(YEAR(Table1[[#This Row],[customer_since]])&gt;=2021, "Medium", "Long term"))</f>
        <v>Medium</v>
      </c>
      <c r="P3173">
        <v>83</v>
      </c>
      <c r="Q3173" t="str">
        <f t="shared" si="198"/>
        <v>High</v>
      </c>
      <c r="R3173">
        <v>0.45</v>
      </c>
      <c r="S3173" t="str">
        <f t="shared" si="199"/>
        <v>Medium</v>
      </c>
    </row>
    <row r="3174" spans="1:19" x14ac:dyDescent="0.35">
      <c r="A3174" t="s">
        <v>1745</v>
      </c>
      <c r="B3174">
        <v>70</v>
      </c>
      <c r="C3174" t="str">
        <f t="shared" si="196"/>
        <v>66-69</v>
      </c>
      <c r="D3174" t="s">
        <v>25</v>
      </c>
      <c r="E3174" t="s">
        <v>28</v>
      </c>
      <c r="F3174">
        <v>182.45</v>
      </c>
      <c r="G3174">
        <v>15</v>
      </c>
      <c r="H3174">
        <f>Table1[[#This Row],[total_orders]]*Table1[[#This Row],[avg_order_value]]</f>
        <v>2736.75</v>
      </c>
      <c r="I3174">
        <v>31</v>
      </c>
      <c r="J3174">
        <v>0</v>
      </c>
      <c r="K3174" t="s">
        <v>29</v>
      </c>
      <c r="L3174">
        <v>31.8</v>
      </c>
      <c r="M3174" t="str">
        <f t="shared" si="197"/>
        <v>Medium</v>
      </c>
      <c r="N3174" s="1">
        <v>44826</v>
      </c>
      <c r="O3174" s="1" t="str">
        <f>IF(YEAR(Table1[[#This Row],[customer_since]])&gt;=2023, "New",IF(YEAR(Table1[[#This Row],[customer_since]])&gt;=2021, "Medium", "Long term"))</f>
        <v>Medium</v>
      </c>
      <c r="P3174">
        <v>95</v>
      </c>
      <c r="Q3174" t="str">
        <f t="shared" si="198"/>
        <v>High</v>
      </c>
      <c r="R3174">
        <v>0.31</v>
      </c>
      <c r="S3174" t="str">
        <f t="shared" si="199"/>
        <v>Medium</v>
      </c>
    </row>
    <row r="3175" spans="1:19" x14ac:dyDescent="0.35">
      <c r="A3175" t="s">
        <v>2841</v>
      </c>
      <c r="B3175">
        <v>56</v>
      </c>
      <c r="C3175" t="str">
        <f t="shared" si="196"/>
        <v>55-65</v>
      </c>
      <c r="D3175" t="s">
        <v>14</v>
      </c>
      <c r="E3175" t="s">
        <v>52</v>
      </c>
      <c r="F3175">
        <v>55.34</v>
      </c>
      <c r="G3175">
        <v>10</v>
      </c>
      <c r="H3175">
        <f>Table1[[#This Row],[total_orders]]*Table1[[#This Row],[avg_order_value]]</f>
        <v>553.40000000000009</v>
      </c>
      <c r="I3175">
        <v>8</v>
      </c>
      <c r="J3175">
        <v>0</v>
      </c>
      <c r="K3175" t="s">
        <v>40</v>
      </c>
      <c r="L3175">
        <v>53.1</v>
      </c>
      <c r="M3175" t="str">
        <f t="shared" si="197"/>
        <v>High</v>
      </c>
      <c r="N3175" s="1">
        <v>45819</v>
      </c>
      <c r="O3175" s="1" t="str">
        <f>IF(YEAR(Table1[[#This Row],[customer_since]])&gt;=2023, "New",IF(YEAR(Table1[[#This Row],[customer_since]])&gt;=2021, "Medium", "Long term"))</f>
        <v>New</v>
      </c>
      <c r="P3175">
        <v>83</v>
      </c>
      <c r="Q3175" t="str">
        <f t="shared" si="198"/>
        <v>High</v>
      </c>
      <c r="R3175">
        <v>0.21</v>
      </c>
      <c r="S3175" t="str">
        <f t="shared" si="199"/>
        <v>Medium</v>
      </c>
    </row>
    <row r="3176" spans="1:19" x14ac:dyDescent="0.35">
      <c r="A3176" t="s">
        <v>3421</v>
      </c>
      <c r="B3176">
        <v>34</v>
      </c>
      <c r="C3176" t="str">
        <f t="shared" si="196"/>
        <v>26-35</v>
      </c>
      <c r="D3176" t="s">
        <v>25</v>
      </c>
      <c r="E3176" t="s">
        <v>18</v>
      </c>
      <c r="F3176">
        <v>141.32</v>
      </c>
      <c r="G3176">
        <v>7</v>
      </c>
      <c r="H3176">
        <f>Table1[[#This Row],[total_orders]]*Table1[[#This Row],[avg_order_value]]</f>
        <v>989.24</v>
      </c>
      <c r="I3176">
        <v>21</v>
      </c>
      <c r="J3176">
        <v>0</v>
      </c>
      <c r="K3176" t="s">
        <v>23</v>
      </c>
      <c r="L3176">
        <v>9.8000000000000007</v>
      </c>
      <c r="M3176" t="str">
        <f t="shared" si="197"/>
        <v>Low</v>
      </c>
      <c r="N3176" s="1">
        <v>45742</v>
      </c>
      <c r="O3176" s="1" t="str">
        <f>IF(YEAR(Table1[[#This Row],[customer_since]])&gt;=2023, "New",IF(YEAR(Table1[[#This Row],[customer_since]])&gt;=2021, "Medium", "Long term"))</f>
        <v>New</v>
      </c>
      <c r="P3176">
        <v>42</v>
      </c>
      <c r="Q3176" t="str">
        <f t="shared" si="198"/>
        <v>Medium</v>
      </c>
      <c r="R3176">
        <v>0.56000000000000005</v>
      </c>
      <c r="S3176" t="str">
        <f t="shared" si="199"/>
        <v>High</v>
      </c>
    </row>
    <row r="3177" spans="1:19" x14ac:dyDescent="0.35">
      <c r="A3177" t="s">
        <v>3612</v>
      </c>
      <c r="B3177">
        <v>69</v>
      </c>
      <c r="C3177" t="str">
        <f t="shared" si="196"/>
        <v>66-69</v>
      </c>
      <c r="D3177" t="s">
        <v>21</v>
      </c>
      <c r="E3177" t="s">
        <v>35</v>
      </c>
      <c r="F3177">
        <v>206.75</v>
      </c>
      <c r="G3177">
        <v>13</v>
      </c>
      <c r="H3177">
        <f>Table1[[#This Row],[total_orders]]*Table1[[#This Row],[avg_order_value]]</f>
        <v>2687.75</v>
      </c>
      <c r="I3177">
        <v>266</v>
      </c>
      <c r="J3177">
        <v>0</v>
      </c>
      <c r="K3177" t="s">
        <v>19</v>
      </c>
      <c r="L3177">
        <v>7.7</v>
      </c>
      <c r="M3177" t="str">
        <f t="shared" si="197"/>
        <v>Low</v>
      </c>
      <c r="N3177" s="1">
        <v>44710</v>
      </c>
      <c r="O3177" s="1" t="str">
        <f>IF(YEAR(Table1[[#This Row],[customer_since]])&gt;=2023, "New",IF(YEAR(Table1[[#This Row],[customer_since]])&gt;=2021, "Medium", "Long term"))</f>
        <v>Medium</v>
      </c>
      <c r="P3177">
        <v>92</v>
      </c>
      <c r="Q3177" t="str">
        <f t="shared" si="198"/>
        <v>High</v>
      </c>
      <c r="R3177">
        <v>0.23</v>
      </c>
      <c r="S3177" t="str">
        <f t="shared" si="199"/>
        <v>Medium</v>
      </c>
    </row>
    <row r="3178" spans="1:19" x14ac:dyDescent="0.35">
      <c r="A3178" t="s">
        <v>3282</v>
      </c>
      <c r="B3178">
        <v>30</v>
      </c>
      <c r="C3178" t="str">
        <f t="shared" si="196"/>
        <v>26-35</v>
      </c>
      <c r="D3178" t="s">
        <v>14</v>
      </c>
      <c r="E3178" t="s">
        <v>28</v>
      </c>
      <c r="F3178">
        <v>78.34</v>
      </c>
      <c r="G3178">
        <v>10</v>
      </c>
      <c r="H3178">
        <f>Table1[[#This Row],[total_orders]]*Table1[[#This Row],[avg_order_value]]</f>
        <v>783.40000000000009</v>
      </c>
      <c r="I3178">
        <v>178</v>
      </c>
      <c r="J3178">
        <v>0</v>
      </c>
      <c r="K3178" t="s">
        <v>23</v>
      </c>
      <c r="L3178">
        <v>63</v>
      </c>
      <c r="M3178" t="str">
        <f t="shared" si="197"/>
        <v>High</v>
      </c>
      <c r="N3178" s="1">
        <v>44757</v>
      </c>
      <c r="O3178" s="1" t="str">
        <f>IF(YEAR(Table1[[#This Row],[customer_since]])&gt;=2023, "New",IF(YEAR(Table1[[#This Row],[customer_since]])&gt;=2021, "Medium", "Long term"))</f>
        <v>Medium</v>
      </c>
      <c r="P3178">
        <v>15</v>
      </c>
      <c r="Q3178" t="str">
        <f t="shared" si="198"/>
        <v>Low</v>
      </c>
      <c r="R3178">
        <v>0.19</v>
      </c>
      <c r="S3178" t="str">
        <f t="shared" si="199"/>
        <v>Low</v>
      </c>
    </row>
    <row r="3179" spans="1:19" x14ac:dyDescent="0.35">
      <c r="A3179" t="s">
        <v>271</v>
      </c>
      <c r="B3179">
        <v>72</v>
      </c>
      <c r="C3179" t="str">
        <f t="shared" si="196"/>
        <v>66-69</v>
      </c>
      <c r="D3179" t="s">
        <v>14</v>
      </c>
      <c r="E3179" t="s">
        <v>18</v>
      </c>
      <c r="F3179">
        <v>144.02000000000001</v>
      </c>
      <c r="G3179">
        <v>17</v>
      </c>
      <c r="H3179">
        <f>Table1[[#This Row],[total_orders]]*Table1[[#This Row],[avg_order_value]]</f>
        <v>2448.34</v>
      </c>
      <c r="I3179">
        <v>311</v>
      </c>
      <c r="J3179">
        <v>0</v>
      </c>
      <c r="K3179" t="s">
        <v>19</v>
      </c>
      <c r="L3179">
        <v>88.7</v>
      </c>
      <c r="M3179" t="str">
        <f t="shared" si="197"/>
        <v>High</v>
      </c>
      <c r="N3179" s="1">
        <v>44534</v>
      </c>
      <c r="O3179" s="1" t="str">
        <f>IF(YEAR(Table1[[#This Row],[customer_since]])&gt;=2023, "New",IF(YEAR(Table1[[#This Row],[customer_since]])&gt;=2021, "Medium", "Long term"))</f>
        <v>Medium</v>
      </c>
      <c r="P3179">
        <v>99</v>
      </c>
      <c r="Q3179" t="str">
        <f t="shared" si="198"/>
        <v>High</v>
      </c>
      <c r="R3179">
        <v>0.16</v>
      </c>
      <c r="S3179" t="str">
        <f t="shared" si="199"/>
        <v>Low</v>
      </c>
    </row>
    <row r="3180" spans="1:19" x14ac:dyDescent="0.35">
      <c r="A3180" t="s">
        <v>271</v>
      </c>
      <c r="B3180">
        <v>52</v>
      </c>
      <c r="C3180" t="str">
        <f t="shared" si="196"/>
        <v>46-55</v>
      </c>
      <c r="D3180" t="s">
        <v>14</v>
      </c>
      <c r="E3180" t="s">
        <v>37</v>
      </c>
      <c r="F3180">
        <v>257.70999999999998</v>
      </c>
      <c r="G3180">
        <v>11</v>
      </c>
      <c r="H3180">
        <f>Table1[[#This Row],[total_orders]]*Table1[[#This Row],[avg_order_value]]</f>
        <v>2834.81</v>
      </c>
      <c r="I3180">
        <v>286</v>
      </c>
      <c r="J3180">
        <v>0</v>
      </c>
      <c r="K3180" t="s">
        <v>23</v>
      </c>
      <c r="L3180">
        <v>18</v>
      </c>
      <c r="M3180" t="str">
        <f t="shared" si="197"/>
        <v>Low</v>
      </c>
      <c r="N3180" s="1">
        <v>45353</v>
      </c>
      <c r="O3180" s="1" t="str">
        <f>IF(YEAR(Table1[[#This Row],[customer_since]])&gt;=2023, "New",IF(YEAR(Table1[[#This Row],[customer_since]])&gt;=2021, "Medium", "Long term"))</f>
        <v>New</v>
      </c>
      <c r="P3180">
        <v>87</v>
      </c>
      <c r="Q3180" t="str">
        <f t="shared" si="198"/>
        <v>High</v>
      </c>
      <c r="R3180">
        <v>0.23</v>
      </c>
      <c r="S3180" t="str">
        <f t="shared" si="199"/>
        <v>Medium</v>
      </c>
    </row>
    <row r="3181" spans="1:19" x14ac:dyDescent="0.35">
      <c r="A3181" t="s">
        <v>271</v>
      </c>
      <c r="B3181">
        <v>64</v>
      </c>
      <c r="C3181" t="str">
        <f t="shared" si="196"/>
        <v>55-65</v>
      </c>
      <c r="D3181" t="s">
        <v>14</v>
      </c>
      <c r="E3181" t="s">
        <v>26</v>
      </c>
      <c r="G3181">
        <v>15</v>
      </c>
      <c r="H3181">
        <f>Table1[[#This Row],[total_orders]]*Table1[[#This Row],[avg_order_value]]</f>
        <v>0</v>
      </c>
      <c r="I3181">
        <v>339</v>
      </c>
      <c r="J3181">
        <v>0</v>
      </c>
      <c r="K3181" t="s">
        <v>40</v>
      </c>
      <c r="L3181">
        <v>28.1</v>
      </c>
      <c r="M3181" t="str">
        <f t="shared" si="197"/>
        <v>Medium</v>
      </c>
      <c r="N3181" s="1">
        <v>44954</v>
      </c>
      <c r="O3181" s="1" t="str">
        <f>IF(YEAR(Table1[[#This Row],[customer_since]])&gt;=2023, "New",IF(YEAR(Table1[[#This Row],[customer_since]])&gt;=2021, "Medium", "Long term"))</f>
        <v>New</v>
      </c>
      <c r="P3181">
        <v>86</v>
      </c>
      <c r="Q3181" t="str">
        <f t="shared" si="198"/>
        <v>High</v>
      </c>
      <c r="R3181">
        <v>0.4</v>
      </c>
      <c r="S3181" t="str">
        <f t="shared" si="199"/>
        <v>Medium</v>
      </c>
    </row>
    <row r="3182" spans="1:19" x14ac:dyDescent="0.35">
      <c r="A3182" t="s">
        <v>1529</v>
      </c>
      <c r="B3182">
        <v>24</v>
      </c>
      <c r="C3182" t="str">
        <f t="shared" si="196"/>
        <v>18-25</v>
      </c>
      <c r="D3182" t="s">
        <v>14</v>
      </c>
      <c r="E3182" t="s">
        <v>26</v>
      </c>
      <c r="F3182">
        <v>48.71</v>
      </c>
      <c r="G3182">
        <v>12</v>
      </c>
      <c r="H3182">
        <f>Table1[[#This Row],[total_orders]]*Table1[[#This Row],[avg_order_value]]</f>
        <v>584.52</v>
      </c>
      <c r="I3182">
        <v>92</v>
      </c>
      <c r="J3182">
        <v>0</v>
      </c>
      <c r="K3182" t="s">
        <v>19</v>
      </c>
      <c r="L3182">
        <v>91.3</v>
      </c>
      <c r="M3182" t="str">
        <f t="shared" si="197"/>
        <v>High</v>
      </c>
      <c r="N3182" s="1">
        <v>44785</v>
      </c>
      <c r="O3182" s="1" t="str">
        <f>IF(YEAR(Table1[[#This Row],[customer_since]])&gt;=2023, "New",IF(YEAR(Table1[[#This Row],[customer_since]])&gt;=2021, "Medium", "Long term"))</f>
        <v>Medium</v>
      </c>
      <c r="P3182">
        <v>4</v>
      </c>
      <c r="Q3182" t="str">
        <f t="shared" si="198"/>
        <v>Low</v>
      </c>
      <c r="R3182">
        <v>0.68</v>
      </c>
      <c r="S3182" t="str">
        <f t="shared" si="199"/>
        <v>High</v>
      </c>
    </row>
    <row r="3183" spans="1:19" x14ac:dyDescent="0.35">
      <c r="A3183" t="s">
        <v>3778</v>
      </c>
      <c r="B3183">
        <v>34</v>
      </c>
      <c r="C3183" t="str">
        <f t="shared" si="196"/>
        <v>26-35</v>
      </c>
      <c r="D3183" t="s">
        <v>14</v>
      </c>
      <c r="E3183" t="s">
        <v>22</v>
      </c>
      <c r="F3183">
        <v>102.29</v>
      </c>
      <c r="G3183">
        <v>4</v>
      </c>
      <c r="H3183">
        <f>Table1[[#This Row],[total_orders]]*Table1[[#This Row],[avg_order_value]]</f>
        <v>409.16</v>
      </c>
      <c r="I3183">
        <v>320</v>
      </c>
      <c r="J3183">
        <v>0</v>
      </c>
      <c r="K3183" t="s">
        <v>16</v>
      </c>
      <c r="L3183">
        <v>14.5</v>
      </c>
      <c r="M3183" t="str">
        <f t="shared" si="197"/>
        <v>Low</v>
      </c>
      <c r="N3183" s="1">
        <v>44529</v>
      </c>
      <c r="O3183" s="1" t="str">
        <f>IF(YEAR(Table1[[#This Row],[customer_since]])&gt;=2023, "New",IF(YEAR(Table1[[#This Row],[customer_since]])&gt;=2021, "Medium", "Long term"))</f>
        <v>Medium</v>
      </c>
      <c r="P3183">
        <v>68</v>
      </c>
      <c r="Q3183" t="str">
        <f t="shared" si="198"/>
        <v>High</v>
      </c>
      <c r="R3183">
        <v>0.09</v>
      </c>
      <c r="S3183" t="str">
        <f t="shared" si="199"/>
        <v>Low</v>
      </c>
    </row>
    <row r="3184" spans="1:19" x14ac:dyDescent="0.35">
      <c r="A3184" t="s">
        <v>3042</v>
      </c>
      <c r="B3184">
        <v>36</v>
      </c>
      <c r="C3184" t="str">
        <f t="shared" si="196"/>
        <v>36-45</v>
      </c>
      <c r="D3184" t="s">
        <v>14</v>
      </c>
      <c r="E3184" t="s">
        <v>35</v>
      </c>
      <c r="F3184">
        <v>140.44999999999999</v>
      </c>
      <c r="G3184">
        <v>4</v>
      </c>
      <c r="H3184">
        <f>Table1[[#This Row],[total_orders]]*Table1[[#This Row],[avg_order_value]]</f>
        <v>561.79999999999995</v>
      </c>
      <c r="I3184">
        <v>356</v>
      </c>
      <c r="J3184">
        <v>0</v>
      </c>
      <c r="K3184" t="s">
        <v>19</v>
      </c>
      <c r="L3184">
        <v>77.900000000000006</v>
      </c>
      <c r="M3184" t="str">
        <f t="shared" si="197"/>
        <v>High</v>
      </c>
      <c r="N3184" s="1">
        <v>45139</v>
      </c>
      <c r="O3184" s="1" t="str">
        <f>IF(YEAR(Table1[[#This Row],[customer_since]])&gt;=2023, "New",IF(YEAR(Table1[[#This Row],[customer_since]])&gt;=2021, "Medium", "Long term"))</f>
        <v>New</v>
      </c>
      <c r="P3184">
        <v>31</v>
      </c>
      <c r="Q3184" t="str">
        <f t="shared" si="198"/>
        <v>Low</v>
      </c>
      <c r="R3184">
        <v>0.24</v>
      </c>
      <c r="S3184" t="str">
        <f t="shared" si="199"/>
        <v>Medium</v>
      </c>
    </row>
    <row r="3185" spans="1:19" x14ac:dyDescent="0.35">
      <c r="A3185" t="s">
        <v>601</v>
      </c>
      <c r="B3185">
        <v>59</v>
      </c>
      <c r="C3185" t="str">
        <f t="shared" si="196"/>
        <v>55-65</v>
      </c>
      <c r="D3185" t="s">
        <v>14</v>
      </c>
      <c r="E3185" t="s">
        <v>18</v>
      </c>
      <c r="F3185">
        <v>288.63</v>
      </c>
      <c r="G3185">
        <v>15</v>
      </c>
      <c r="H3185">
        <f>Table1[[#This Row],[total_orders]]*Table1[[#This Row],[avg_order_value]]</f>
        <v>4329.45</v>
      </c>
      <c r="I3185">
        <v>217</v>
      </c>
      <c r="J3185">
        <v>0</v>
      </c>
      <c r="K3185" t="s">
        <v>19</v>
      </c>
      <c r="L3185">
        <v>55.6</v>
      </c>
      <c r="M3185" t="str">
        <f t="shared" si="197"/>
        <v>High</v>
      </c>
      <c r="N3185" s="1">
        <v>45621</v>
      </c>
      <c r="O3185" s="1" t="str">
        <f>IF(YEAR(Table1[[#This Row],[customer_since]])&gt;=2023, "New",IF(YEAR(Table1[[#This Row],[customer_since]])&gt;=2021, "Medium", "Long term"))</f>
        <v>New</v>
      </c>
      <c r="P3185">
        <v>51</v>
      </c>
      <c r="Q3185" t="str">
        <f t="shared" si="198"/>
        <v>Medium</v>
      </c>
      <c r="R3185">
        <v>0.24</v>
      </c>
      <c r="S3185" t="str">
        <f t="shared" si="199"/>
        <v>Medium</v>
      </c>
    </row>
    <row r="3186" spans="1:19" x14ac:dyDescent="0.35">
      <c r="A3186" t="s">
        <v>2147</v>
      </c>
      <c r="B3186">
        <v>23</v>
      </c>
      <c r="C3186" t="str">
        <f t="shared" si="196"/>
        <v>18-25</v>
      </c>
      <c r="D3186" t="s">
        <v>21</v>
      </c>
      <c r="E3186" t="s">
        <v>37</v>
      </c>
      <c r="F3186">
        <v>44.85</v>
      </c>
      <c r="G3186">
        <v>9</v>
      </c>
      <c r="H3186">
        <f>Table1[[#This Row],[total_orders]]*Table1[[#This Row],[avg_order_value]]</f>
        <v>403.65000000000003</v>
      </c>
      <c r="I3186">
        <v>10</v>
      </c>
      <c r="J3186">
        <v>0</v>
      </c>
      <c r="K3186" t="s">
        <v>29</v>
      </c>
      <c r="L3186">
        <v>90.6</v>
      </c>
      <c r="M3186" t="str">
        <f t="shared" si="197"/>
        <v>High</v>
      </c>
      <c r="N3186" s="1">
        <v>45067</v>
      </c>
      <c r="O3186" s="1" t="str">
        <f>IF(YEAR(Table1[[#This Row],[customer_since]])&gt;=2023, "New",IF(YEAR(Table1[[#This Row],[customer_since]])&gt;=2021, "Medium", "Long term"))</f>
        <v>New</v>
      </c>
      <c r="P3186">
        <v>69</v>
      </c>
      <c r="Q3186" t="str">
        <f t="shared" si="198"/>
        <v>High</v>
      </c>
      <c r="R3186">
        <v>0.13</v>
      </c>
      <c r="S3186" t="str">
        <f t="shared" si="199"/>
        <v>Low</v>
      </c>
    </row>
    <row r="3187" spans="1:19" x14ac:dyDescent="0.35">
      <c r="A3187" t="s">
        <v>2611</v>
      </c>
      <c r="B3187">
        <v>75</v>
      </c>
      <c r="C3187" t="str">
        <f t="shared" si="196"/>
        <v>66-69</v>
      </c>
      <c r="D3187" t="s">
        <v>21</v>
      </c>
      <c r="E3187" t="s">
        <v>28</v>
      </c>
      <c r="F3187">
        <v>133.54</v>
      </c>
      <c r="G3187">
        <v>11</v>
      </c>
      <c r="H3187">
        <f>Table1[[#This Row],[total_orders]]*Table1[[#This Row],[avg_order_value]]</f>
        <v>1468.9399999999998</v>
      </c>
      <c r="I3187">
        <v>350</v>
      </c>
      <c r="J3187">
        <v>0</v>
      </c>
      <c r="K3187" t="s">
        <v>19</v>
      </c>
      <c r="L3187">
        <v>32.700000000000003</v>
      </c>
      <c r="M3187" t="str">
        <f t="shared" si="197"/>
        <v>Medium</v>
      </c>
      <c r="N3187" s="1">
        <v>45441</v>
      </c>
      <c r="O3187" s="1" t="str">
        <f>IF(YEAR(Table1[[#This Row],[customer_since]])&gt;=2023, "New",IF(YEAR(Table1[[#This Row],[customer_since]])&gt;=2021, "Medium", "Long term"))</f>
        <v>New</v>
      </c>
      <c r="P3187">
        <v>42</v>
      </c>
      <c r="Q3187" t="str">
        <f t="shared" si="198"/>
        <v>Medium</v>
      </c>
      <c r="R3187">
        <v>0.28999999999999998</v>
      </c>
      <c r="S3187" t="str">
        <f t="shared" si="199"/>
        <v>Medium</v>
      </c>
    </row>
    <row r="3188" spans="1:19" x14ac:dyDescent="0.35">
      <c r="A3188" t="s">
        <v>1467</v>
      </c>
      <c r="B3188">
        <v>44</v>
      </c>
      <c r="C3188" t="str">
        <f t="shared" si="196"/>
        <v>36-45</v>
      </c>
      <c r="D3188" t="s">
        <v>21</v>
      </c>
      <c r="E3188" t="s">
        <v>18</v>
      </c>
      <c r="F3188">
        <v>180.06</v>
      </c>
      <c r="G3188">
        <v>5</v>
      </c>
      <c r="H3188">
        <f>Table1[[#This Row],[total_orders]]*Table1[[#This Row],[avg_order_value]]</f>
        <v>900.3</v>
      </c>
      <c r="I3188">
        <v>223</v>
      </c>
      <c r="J3188">
        <v>0</v>
      </c>
      <c r="K3188" t="s">
        <v>23</v>
      </c>
      <c r="L3188">
        <v>69.5</v>
      </c>
      <c r="M3188" t="str">
        <f t="shared" si="197"/>
        <v>High</v>
      </c>
      <c r="N3188" s="1">
        <v>45784</v>
      </c>
      <c r="O3188" s="1" t="str">
        <f>IF(YEAR(Table1[[#This Row],[customer_since]])&gt;=2023, "New",IF(YEAR(Table1[[#This Row],[customer_since]])&gt;=2021, "Medium", "Long term"))</f>
        <v>New</v>
      </c>
      <c r="P3188">
        <v>74</v>
      </c>
      <c r="Q3188" t="str">
        <f t="shared" si="198"/>
        <v>High</v>
      </c>
      <c r="R3188">
        <v>0.18</v>
      </c>
      <c r="S3188" t="str">
        <f t="shared" si="199"/>
        <v>Low</v>
      </c>
    </row>
    <row r="3189" spans="1:19" x14ac:dyDescent="0.35">
      <c r="A3189" t="s">
        <v>444</v>
      </c>
      <c r="B3189">
        <v>58</v>
      </c>
      <c r="C3189" t="str">
        <f t="shared" si="196"/>
        <v>55-65</v>
      </c>
      <c r="D3189" t="s">
        <v>14</v>
      </c>
      <c r="E3189" t="s">
        <v>52</v>
      </c>
      <c r="F3189">
        <v>34.270000000000003</v>
      </c>
      <c r="G3189">
        <v>12</v>
      </c>
      <c r="H3189">
        <f>Table1[[#This Row],[total_orders]]*Table1[[#This Row],[avg_order_value]]</f>
        <v>411.24</v>
      </c>
      <c r="I3189">
        <v>257</v>
      </c>
      <c r="J3189">
        <v>0</v>
      </c>
      <c r="K3189" t="s">
        <v>40</v>
      </c>
      <c r="L3189">
        <v>43.4</v>
      </c>
      <c r="M3189" t="str">
        <f t="shared" si="197"/>
        <v>Medium</v>
      </c>
      <c r="N3189" s="1">
        <v>44011</v>
      </c>
      <c r="O3189" s="1" t="str">
        <f>IF(YEAR(Table1[[#This Row],[customer_since]])&gt;=2023, "New",IF(YEAR(Table1[[#This Row],[customer_since]])&gt;=2021, "Medium", "Long term"))</f>
        <v>Long term</v>
      </c>
      <c r="P3189">
        <v>93</v>
      </c>
      <c r="Q3189" t="str">
        <f t="shared" si="198"/>
        <v>High</v>
      </c>
      <c r="R3189">
        <v>0.14000000000000001</v>
      </c>
      <c r="S3189" t="str">
        <f t="shared" si="199"/>
        <v>Low</v>
      </c>
    </row>
    <row r="3190" spans="1:19" x14ac:dyDescent="0.35">
      <c r="A3190" t="s">
        <v>3763</v>
      </c>
      <c r="B3190">
        <v>49</v>
      </c>
      <c r="C3190" t="str">
        <f t="shared" si="196"/>
        <v>46-55</v>
      </c>
      <c r="D3190" t="s">
        <v>14</v>
      </c>
      <c r="E3190" t="s">
        <v>44</v>
      </c>
      <c r="F3190">
        <v>29.81</v>
      </c>
      <c r="G3190">
        <v>11</v>
      </c>
      <c r="H3190">
        <f>Table1[[#This Row],[total_orders]]*Table1[[#This Row],[avg_order_value]]</f>
        <v>327.90999999999997</v>
      </c>
      <c r="I3190">
        <v>2</v>
      </c>
      <c r="J3190">
        <v>0</v>
      </c>
      <c r="K3190" t="s">
        <v>16</v>
      </c>
      <c r="L3190">
        <v>87</v>
      </c>
      <c r="M3190" t="str">
        <f t="shared" si="197"/>
        <v>High</v>
      </c>
      <c r="N3190" s="1">
        <v>44615</v>
      </c>
      <c r="O3190" s="1" t="str">
        <f>IF(YEAR(Table1[[#This Row],[customer_since]])&gt;=2023, "New",IF(YEAR(Table1[[#This Row],[customer_since]])&gt;=2021, "Medium", "Long term"))</f>
        <v>Medium</v>
      </c>
      <c r="P3190">
        <v>81</v>
      </c>
      <c r="Q3190" t="str">
        <f t="shared" si="198"/>
        <v>High</v>
      </c>
      <c r="R3190">
        <v>0.23</v>
      </c>
      <c r="S3190" t="str">
        <f t="shared" si="199"/>
        <v>Medium</v>
      </c>
    </row>
    <row r="3191" spans="1:19" x14ac:dyDescent="0.35">
      <c r="A3191" t="s">
        <v>3763</v>
      </c>
      <c r="B3191">
        <v>62</v>
      </c>
      <c r="C3191" t="str">
        <f t="shared" si="196"/>
        <v>55-65</v>
      </c>
      <c r="D3191" t="s">
        <v>21</v>
      </c>
      <c r="E3191" t="s">
        <v>18</v>
      </c>
      <c r="F3191">
        <v>220.33</v>
      </c>
      <c r="G3191">
        <v>8</v>
      </c>
      <c r="H3191">
        <f>Table1[[#This Row],[total_orders]]*Table1[[#This Row],[avg_order_value]]</f>
        <v>1762.64</v>
      </c>
      <c r="I3191">
        <v>254</v>
      </c>
      <c r="J3191">
        <v>0</v>
      </c>
      <c r="K3191" t="s">
        <v>29</v>
      </c>
      <c r="L3191">
        <v>83.8</v>
      </c>
      <c r="M3191" t="str">
        <f t="shared" si="197"/>
        <v>High</v>
      </c>
      <c r="N3191" s="1">
        <v>45075</v>
      </c>
      <c r="O3191" s="1" t="str">
        <f>IF(YEAR(Table1[[#This Row],[customer_since]])&gt;=2023, "New",IF(YEAR(Table1[[#This Row],[customer_since]])&gt;=2021, "Medium", "Long term"))</f>
        <v>New</v>
      </c>
      <c r="P3191">
        <v>47</v>
      </c>
      <c r="Q3191" t="str">
        <f t="shared" si="198"/>
        <v>Medium</v>
      </c>
      <c r="R3191">
        <v>0.09</v>
      </c>
      <c r="S3191" t="str">
        <f t="shared" si="199"/>
        <v>Low</v>
      </c>
    </row>
    <row r="3192" spans="1:19" x14ac:dyDescent="0.35">
      <c r="A3192" t="s">
        <v>435</v>
      </c>
      <c r="B3192">
        <v>79</v>
      </c>
      <c r="C3192" t="str">
        <f t="shared" si="196"/>
        <v>66-69</v>
      </c>
      <c r="D3192" t="s">
        <v>21</v>
      </c>
      <c r="E3192" t="s">
        <v>15</v>
      </c>
      <c r="F3192">
        <v>94.02</v>
      </c>
      <c r="G3192">
        <v>11</v>
      </c>
      <c r="H3192">
        <f>Table1[[#This Row],[total_orders]]*Table1[[#This Row],[avg_order_value]]</f>
        <v>1034.22</v>
      </c>
      <c r="I3192">
        <v>4</v>
      </c>
      <c r="J3192">
        <v>0</v>
      </c>
      <c r="K3192" t="s">
        <v>19</v>
      </c>
      <c r="L3192">
        <v>12</v>
      </c>
      <c r="M3192" t="str">
        <f t="shared" si="197"/>
        <v>Low</v>
      </c>
      <c r="N3192" s="1">
        <v>44051</v>
      </c>
      <c r="O3192" s="1" t="str">
        <f>IF(YEAR(Table1[[#This Row],[customer_since]])&gt;=2023, "New",IF(YEAR(Table1[[#This Row],[customer_since]])&gt;=2021, "Medium", "Long term"))</f>
        <v>Long term</v>
      </c>
      <c r="P3192">
        <v>27</v>
      </c>
      <c r="Q3192" t="str">
        <f t="shared" si="198"/>
        <v>Low</v>
      </c>
      <c r="R3192">
        <v>0.18</v>
      </c>
      <c r="S3192" t="str">
        <f t="shared" si="199"/>
        <v>Low</v>
      </c>
    </row>
    <row r="3193" spans="1:19" x14ac:dyDescent="0.35">
      <c r="A3193" t="s">
        <v>435</v>
      </c>
      <c r="B3193">
        <v>53</v>
      </c>
      <c r="C3193" t="str">
        <f t="shared" si="196"/>
        <v>46-55</v>
      </c>
      <c r="D3193" t="s">
        <v>14</v>
      </c>
      <c r="E3193" t="s">
        <v>35</v>
      </c>
      <c r="F3193">
        <v>130.02000000000001</v>
      </c>
      <c r="G3193">
        <v>7</v>
      </c>
      <c r="H3193">
        <f>Table1[[#This Row],[total_orders]]*Table1[[#This Row],[avg_order_value]]</f>
        <v>910.1400000000001</v>
      </c>
      <c r="I3193">
        <v>120</v>
      </c>
      <c r="J3193">
        <v>0</v>
      </c>
      <c r="K3193" t="s">
        <v>19</v>
      </c>
      <c r="L3193">
        <v>77.2</v>
      </c>
      <c r="M3193" t="str">
        <f t="shared" si="197"/>
        <v>High</v>
      </c>
      <c r="N3193" s="1">
        <v>45332</v>
      </c>
      <c r="O3193" s="1" t="str">
        <f>IF(YEAR(Table1[[#This Row],[customer_since]])&gt;=2023, "New",IF(YEAR(Table1[[#This Row],[customer_since]])&gt;=2021, "Medium", "Long term"))</f>
        <v>New</v>
      </c>
      <c r="P3193">
        <v>40</v>
      </c>
      <c r="Q3193" t="str">
        <f t="shared" si="198"/>
        <v>Medium</v>
      </c>
      <c r="R3193">
        <v>0.14000000000000001</v>
      </c>
      <c r="S3193" t="str">
        <f t="shared" si="199"/>
        <v>Low</v>
      </c>
    </row>
    <row r="3194" spans="1:19" x14ac:dyDescent="0.35">
      <c r="A3194" t="s">
        <v>27</v>
      </c>
      <c r="B3194">
        <v>29</v>
      </c>
      <c r="C3194" t="str">
        <f t="shared" si="196"/>
        <v>26-35</v>
      </c>
      <c r="D3194" t="s">
        <v>14</v>
      </c>
      <c r="E3194" t="s">
        <v>28</v>
      </c>
      <c r="F3194">
        <v>269.38</v>
      </c>
      <c r="G3194">
        <v>16</v>
      </c>
      <c r="H3194">
        <f>Table1[[#This Row],[total_orders]]*Table1[[#This Row],[avg_order_value]]</f>
        <v>4310.08</v>
      </c>
      <c r="I3194">
        <v>342</v>
      </c>
      <c r="J3194">
        <v>0</v>
      </c>
      <c r="K3194" t="s">
        <v>29</v>
      </c>
      <c r="L3194">
        <v>5.3</v>
      </c>
      <c r="M3194" t="str">
        <f t="shared" si="197"/>
        <v>Low</v>
      </c>
      <c r="N3194" s="1">
        <v>45756</v>
      </c>
      <c r="O3194" s="1" t="str">
        <f>IF(YEAR(Table1[[#This Row],[customer_since]])&gt;=2023, "New",IF(YEAR(Table1[[#This Row],[customer_since]])&gt;=2021, "Medium", "Long term"))</f>
        <v>New</v>
      </c>
      <c r="P3194">
        <v>79</v>
      </c>
      <c r="Q3194" t="str">
        <f t="shared" si="198"/>
        <v>High</v>
      </c>
      <c r="R3194">
        <v>0.15</v>
      </c>
      <c r="S3194" t="str">
        <f t="shared" si="199"/>
        <v>Low</v>
      </c>
    </row>
    <row r="3195" spans="1:19" x14ac:dyDescent="0.35">
      <c r="A3195" t="s">
        <v>3391</v>
      </c>
      <c r="B3195">
        <v>21</v>
      </c>
      <c r="C3195" t="str">
        <f t="shared" si="196"/>
        <v>18-25</v>
      </c>
      <c r="D3195" t="s">
        <v>14</v>
      </c>
      <c r="E3195" t="s">
        <v>18</v>
      </c>
      <c r="F3195">
        <v>77.75</v>
      </c>
      <c r="G3195">
        <v>7</v>
      </c>
      <c r="H3195">
        <f>Table1[[#This Row],[total_orders]]*Table1[[#This Row],[avg_order_value]]</f>
        <v>544.25</v>
      </c>
      <c r="I3195">
        <v>26</v>
      </c>
      <c r="J3195">
        <v>0</v>
      </c>
      <c r="K3195" t="s">
        <v>16</v>
      </c>
      <c r="L3195">
        <v>0</v>
      </c>
      <c r="M3195" t="str">
        <f t="shared" si="197"/>
        <v>Low</v>
      </c>
      <c r="N3195" s="1">
        <v>44497</v>
      </c>
      <c r="O3195" s="1" t="str">
        <f>IF(YEAR(Table1[[#This Row],[customer_since]])&gt;=2023, "New",IF(YEAR(Table1[[#This Row],[customer_since]])&gt;=2021, "Medium", "Long term"))</f>
        <v>Medium</v>
      </c>
      <c r="P3195">
        <v>57</v>
      </c>
      <c r="Q3195" t="str">
        <f t="shared" si="198"/>
        <v>Medium</v>
      </c>
      <c r="R3195">
        <v>0.1</v>
      </c>
      <c r="S3195" t="str">
        <f t="shared" si="199"/>
        <v>Low</v>
      </c>
    </row>
    <row r="3196" spans="1:19" x14ac:dyDescent="0.35">
      <c r="A3196" t="s">
        <v>2456</v>
      </c>
      <c r="B3196">
        <v>73</v>
      </c>
      <c r="C3196" t="str">
        <f t="shared" si="196"/>
        <v>66-69</v>
      </c>
      <c r="D3196" t="s">
        <v>25</v>
      </c>
      <c r="E3196" t="s">
        <v>50</v>
      </c>
      <c r="G3196">
        <v>14</v>
      </c>
      <c r="H3196">
        <f>Table1[[#This Row],[total_orders]]*Table1[[#This Row],[avg_order_value]]</f>
        <v>0</v>
      </c>
      <c r="I3196">
        <v>325</v>
      </c>
      <c r="J3196">
        <v>0</v>
      </c>
      <c r="K3196" t="s">
        <v>23</v>
      </c>
      <c r="L3196">
        <v>24.6</v>
      </c>
      <c r="M3196" t="str">
        <f t="shared" si="197"/>
        <v>Medium</v>
      </c>
      <c r="N3196" s="1">
        <v>44942</v>
      </c>
      <c r="O3196" s="1" t="str">
        <f>IF(YEAR(Table1[[#This Row],[customer_since]])&gt;=2023, "New",IF(YEAR(Table1[[#This Row],[customer_since]])&gt;=2021, "Medium", "Long term"))</f>
        <v>New</v>
      </c>
      <c r="P3196">
        <v>11</v>
      </c>
      <c r="Q3196" t="str">
        <f t="shared" si="198"/>
        <v>Low</v>
      </c>
      <c r="R3196">
        <v>0.06</v>
      </c>
      <c r="S3196" t="str">
        <f t="shared" si="199"/>
        <v>Low</v>
      </c>
    </row>
    <row r="3197" spans="1:19" x14ac:dyDescent="0.35">
      <c r="A3197" t="s">
        <v>2456</v>
      </c>
      <c r="B3197">
        <v>58</v>
      </c>
      <c r="C3197" t="str">
        <f t="shared" si="196"/>
        <v>55-65</v>
      </c>
      <c r="D3197" t="s">
        <v>21</v>
      </c>
      <c r="E3197" t="s">
        <v>52</v>
      </c>
      <c r="F3197">
        <v>59.69</v>
      </c>
      <c r="G3197">
        <v>4</v>
      </c>
      <c r="H3197">
        <f>Table1[[#This Row],[total_orders]]*Table1[[#This Row],[avg_order_value]]</f>
        <v>238.76</v>
      </c>
      <c r="I3197">
        <v>54</v>
      </c>
      <c r="J3197">
        <v>0</v>
      </c>
      <c r="K3197" t="s">
        <v>19</v>
      </c>
      <c r="L3197">
        <v>8.6999999999999993</v>
      </c>
      <c r="M3197" t="str">
        <f t="shared" si="197"/>
        <v>Low</v>
      </c>
      <c r="N3197" s="1">
        <v>44613</v>
      </c>
      <c r="O3197" s="1" t="str">
        <f>IF(YEAR(Table1[[#This Row],[customer_since]])&gt;=2023, "New",IF(YEAR(Table1[[#This Row],[customer_since]])&gt;=2021, "Medium", "Long term"))</f>
        <v>Medium</v>
      </c>
      <c r="P3197">
        <v>99</v>
      </c>
      <c r="Q3197" t="str">
        <f t="shared" si="198"/>
        <v>High</v>
      </c>
      <c r="R3197">
        <v>0.38</v>
      </c>
      <c r="S3197" t="str">
        <f t="shared" si="199"/>
        <v>Medium</v>
      </c>
    </row>
    <row r="3198" spans="1:19" x14ac:dyDescent="0.35">
      <c r="A3198" t="s">
        <v>3073</v>
      </c>
      <c r="B3198">
        <v>41</v>
      </c>
      <c r="C3198" t="str">
        <f t="shared" si="196"/>
        <v>36-45</v>
      </c>
      <c r="D3198" t="s">
        <v>21</v>
      </c>
      <c r="E3198" t="s">
        <v>35</v>
      </c>
      <c r="F3198">
        <v>32.409999999999997</v>
      </c>
      <c r="G3198">
        <v>15</v>
      </c>
      <c r="H3198">
        <f>Table1[[#This Row],[total_orders]]*Table1[[#This Row],[avg_order_value]]</f>
        <v>486.15</v>
      </c>
      <c r="I3198">
        <v>106</v>
      </c>
      <c r="J3198">
        <v>0</v>
      </c>
      <c r="K3198" t="s">
        <v>29</v>
      </c>
      <c r="L3198">
        <v>82.4</v>
      </c>
      <c r="M3198" t="str">
        <f t="shared" si="197"/>
        <v>High</v>
      </c>
      <c r="N3198" s="1">
        <v>45404</v>
      </c>
      <c r="O3198" s="1" t="str">
        <f>IF(YEAR(Table1[[#This Row],[customer_since]])&gt;=2023, "New",IF(YEAR(Table1[[#This Row],[customer_since]])&gt;=2021, "Medium", "Long term"))</f>
        <v>New</v>
      </c>
      <c r="P3198">
        <v>26</v>
      </c>
      <c r="Q3198" t="str">
        <f t="shared" si="198"/>
        <v>Low</v>
      </c>
      <c r="R3198">
        <v>0.18</v>
      </c>
      <c r="S3198" t="str">
        <f t="shared" si="199"/>
        <v>Low</v>
      </c>
    </row>
    <row r="3199" spans="1:19" x14ac:dyDescent="0.35">
      <c r="A3199" t="s">
        <v>861</v>
      </c>
      <c r="B3199">
        <v>78</v>
      </c>
      <c r="C3199" t="str">
        <f t="shared" si="196"/>
        <v>66-69</v>
      </c>
      <c r="D3199" t="s">
        <v>14</v>
      </c>
      <c r="E3199" t="s">
        <v>15</v>
      </c>
      <c r="F3199">
        <v>59.97</v>
      </c>
      <c r="G3199">
        <v>11</v>
      </c>
      <c r="H3199">
        <f>Table1[[#This Row],[total_orders]]*Table1[[#This Row],[avg_order_value]]</f>
        <v>659.67</v>
      </c>
      <c r="I3199">
        <v>317</v>
      </c>
      <c r="J3199">
        <v>0</v>
      </c>
      <c r="K3199" t="s">
        <v>23</v>
      </c>
      <c r="L3199">
        <v>88.5</v>
      </c>
      <c r="M3199" t="str">
        <f t="shared" si="197"/>
        <v>High</v>
      </c>
      <c r="N3199" s="1">
        <v>44765</v>
      </c>
      <c r="O3199" s="1" t="str">
        <f>IF(YEAR(Table1[[#This Row],[customer_since]])&gt;=2023, "New",IF(YEAR(Table1[[#This Row],[customer_since]])&gt;=2021, "Medium", "Long term"))</f>
        <v>Medium</v>
      </c>
      <c r="P3199">
        <v>40</v>
      </c>
      <c r="Q3199" t="str">
        <f t="shared" si="198"/>
        <v>Medium</v>
      </c>
      <c r="R3199">
        <v>0.22</v>
      </c>
      <c r="S3199" t="str">
        <f t="shared" si="199"/>
        <v>Medium</v>
      </c>
    </row>
    <row r="3200" spans="1:19" x14ac:dyDescent="0.35">
      <c r="A3200" t="s">
        <v>2281</v>
      </c>
      <c r="B3200">
        <v>19</v>
      </c>
      <c r="C3200" t="str">
        <f t="shared" si="196"/>
        <v>18-25</v>
      </c>
      <c r="D3200" t="s">
        <v>21</v>
      </c>
      <c r="E3200" t="s">
        <v>44</v>
      </c>
      <c r="F3200">
        <v>30.07</v>
      </c>
      <c r="G3200">
        <v>13</v>
      </c>
      <c r="H3200">
        <f>Table1[[#This Row],[total_orders]]*Table1[[#This Row],[avg_order_value]]</f>
        <v>390.91</v>
      </c>
      <c r="I3200">
        <v>15</v>
      </c>
      <c r="J3200">
        <v>0</v>
      </c>
      <c r="K3200" t="s">
        <v>40</v>
      </c>
      <c r="L3200">
        <v>45.1</v>
      </c>
      <c r="M3200" t="str">
        <f t="shared" si="197"/>
        <v>Medium</v>
      </c>
      <c r="N3200" s="1">
        <v>44214</v>
      </c>
      <c r="O3200" s="1" t="str">
        <f>IF(YEAR(Table1[[#This Row],[customer_since]])&gt;=2023, "New",IF(YEAR(Table1[[#This Row],[customer_since]])&gt;=2021, "Medium", "Long term"))</f>
        <v>Medium</v>
      </c>
      <c r="P3200">
        <v>5</v>
      </c>
      <c r="Q3200" t="str">
        <f t="shared" si="198"/>
        <v>Low</v>
      </c>
      <c r="R3200">
        <v>0.43</v>
      </c>
      <c r="S3200" t="str">
        <f t="shared" si="199"/>
        <v>Medium</v>
      </c>
    </row>
    <row r="3201" spans="1:19" x14ac:dyDescent="0.35">
      <c r="A3201" t="s">
        <v>457</v>
      </c>
      <c r="B3201">
        <v>40</v>
      </c>
      <c r="C3201" t="str">
        <f t="shared" si="196"/>
        <v>36-45</v>
      </c>
      <c r="D3201" t="s">
        <v>14</v>
      </c>
      <c r="E3201" t="s">
        <v>28</v>
      </c>
      <c r="F3201">
        <v>64.680000000000007</v>
      </c>
      <c r="G3201">
        <v>8</v>
      </c>
      <c r="H3201">
        <f>Table1[[#This Row],[total_orders]]*Table1[[#This Row],[avg_order_value]]</f>
        <v>517.44000000000005</v>
      </c>
      <c r="I3201">
        <v>180</v>
      </c>
      <c r="J3201">
        <v>0</v>
      </c>
      <c r="K3201" t="s">
        <v>16</v>
      </c>
      <c r="L3201">
        <v>55.4</v>
      </c>
      <c r="M3201" t="str">
        <f t="shared" si="197"/>
        <v>High</v>
      </c>
      <c r="N3201" s="1">
        <v>45429</v>
      </c>
      <c r="O3201" s="1" t="str">
        <f>IF(YEAR(Table1[[#This Row],[customer_since]])&gt;=2023, "New",IF(YEAR(Table1[[#This Row],[customer_since]])&gt;=2021, "Medium", "Long term"))</f>
        <v>New</v>
      </c>
      <c r="P3201">
        <v>80</v>
      </c>
      <c r="Q3201" t="str">
        <f t="shared" si="198"/>
        <v>High</v>
      </c>
      <c r="R3201">
        <v>0.71</v>
      </c>
      <c r="S3201" t="str">
        <f t="shared" si="199"/>
        <v>High</v>
      </c>
    </row>
    <row r="3202" spans="1:19" x14ac:dyDescent="0.35">
      <c r="A3202" t="s">
        <v>746</v>
      </c>
      <c r="B3202">
        <v>45</v>
      </c>
      <c r="C3202" t="str">
        <f t="shared" ref="C3202:C3265" si="200">IF(B3202&lt;=25,"18-25",IF(B3202&lt;=35,"26-35",IF(B3202&lt;=45,"36-45",IF(B3202&lt;=55,"46-55",IF(B3202&lt;=65,"55-65","66-69")))))</f>
        <v>36-45</v>
      </c>
      <c r="D3202" t="s">
        <v>14</v>
      </c>
      <c r="E3202" t="s">
        <v>37</v>
      </c>
      <c r="F3202">
        <v>235.18</v>
      </c>
      <c r="G3202">
        <v>13</v>
      </c>
      <c r="H3202">
        <f>Table1[[#This Row],[total_orders]]*Table1[[#This Row],[avg_order_value]]</f>
        <v>3057.34</v>
      </c>
      <c r="I3202">
        <v>98</v>
      </c>
      <c r="J3202">
        <v>0</v>
      </c>
      <c r="K3202" t="s">
        <v>19</v>
      </c>
      <c r="L3202">
        <v>37</v>
      </c>
      <c r="M3202" t="str">
        <f t="shared" ref="M3202:M3265" si="201">IF(L3202&lt;=20,"Low",IF(L3202&lt;=50,"Medium","High"))</f>
        <v>Medium</v>
      </c>
      <c r="N3202" s="1">
        <v>44413</v>
      </c>
      <c r="O3202" s="1" t="str">
        <f>IF(YEAR(Table1[[#This Row],[customer_since]])&gt;=2023, "New",IF(YEAR(Table1[[#This Row],[customer_since]])&gt;=2021, "Medium", "Long term"))</f>
        <v>Medium</v>
      </c>
      <c r="P3202">
        <v>41</v>
      </c>
      <c r="Q3202" t="str">
        <f t="shared" ref="Q3202:Q3265" si="202">IF(P3202&lt;=33,"Low",IF(P3202&lt;=66,"Medium","High"))</f>
        <v>Medium</v>
      </c>
      <c r="R3202">
        <v>0.13</v>
      </c>
      <c r="S3202" t="str">
        <f t="shared" ref="S3202:S3265" si="203">IF(R3202&lt;=0.2,"Low",IF(R3202&lt;=0.5,"Medium","High"))</f>
        <v>Low</v>
      </c>
    </row>
    <row r="3203" spans="1:19" x14ac:dyDescent="0.35">
      <c r="A3203" t="s">
        <v>746</v>
      </c>
      <c r="B3203">
        <v>20</v>
      </c>
      <c r="C3203" t="str">
        <f t="shared" si="200"/>
        <v>18-25</v>
      </c>
      <c r="D3203" t="s">
        <v>14</v>
      </c>
      <c r="E3203" t="s">
        <v>44</v>
      </c>
      <c r="F3203">
        <v>236.19</v>
      </c>
      <c r="G3203">
        <v>8</v>
      </c>
      <c r="H3203">
        <f>Table1[[#This Row],[total_orders]]*Table1[[#This Row],[avg_order_value]]</f>
        <v>1889.52</v>
      </c>
      <c r="I3203">
        <v>214</v>
      </c>
      <c r="J3203">
        <v>0</v>
      </c>
      <c r="K3203" t="s">
        <v>40</v>
      </c>
      <c r="L3203">
        <v>0</v>
      </c>
      <c r="M3203" t="str">
        <f t="shared" si="201"/>
        <v>Low</v>
      </c>
      <c r="N3203" s="1">
        <v>44804</v>
      </c>
      <c r="O3203" s="1" t="str">
        <f>IF(YEAR(Table1[[#This Row],[customer_since]])&gt;=2023, "New",IF(YEAR(Table1[[#This Row],[customer_since]])&gt;=2021, "Medium", "Long term"))</f>
        <v>Medium</v>
      </c>
      <c r="P3203">
        <v>21</v>
      </c>
      <c r="Q3203" t="str">
        <f t="shared" si="202"/>
        <v>Low</v>
      </c>
      <c r="R3203">
        <v>0.56999999999999995</v>
      </c>
      <c r="S3203" t="str">
        <f t="shared" si="203"/>
        <v>High</v>
      </c>
    </row>
    <row r="3204" spans="1:19" x14ac:dyDescent="0.35">
      <c r="A3204" t="s">
        <v>1600</v>
      </c>
      <c r="B3204">
        <v>21</v>
      </c>
      <c r="C3204" t="str">
        <f t="shared" si="200"/>
        <v>18-25</v>
      </c>
      <c r="D3204" t="s">
        <v>21</v>
      </c>
      <c r="E3204" t="s">
        <v>37</v>
      </c>
      <c r="F3204">
        <v>113.97</v>
      </c>
      <c r="G3204">
        <v>9</v>
      </c>
      <c r="H3204">
        <f>Table1[[#This Row],[total_orders]]*Table1[[#This Row],[avg_order_value]]</f>
        <v>1025.73</v>
      </c>
      <c r="I3204">
        <v>177</v>
      </c>
      <c r="J3204">
        <v>0</v>
      </c>
      <c r="K3204" t="s">
        <v>40</v>
      </c>
      <c r="L3204">
        <v>6.5</v>
      </c>
      <c r="M3204" t="str">
        <f t="shared" si="201"/>
        <v>Low</v>
      </c>
      <c r="N3204" s="1">
        <v>44420</v>
      </c>
      <c r="O3204" s="1" t="str">
        <f>IF(YEAR(Table1[[#This Row],[customer_since]])&gt;=2023, "New",IF(YEAR(Table1[[#This Row],[customer_since]])&gt;=2021, "Medium", "Long term"))</f>
        <v>Medium</v>
      </c>
      <c r="P3204">
        <v>11</v>
      </c>
      <c r="Q3204" t="str">
        <f t="shared" si="202"/>
        <v>Low</v>
      </c>
      <c r="R3204">
        <v>0.25</v>
      </c>
      <c r="S3204" t="str">
        <f t="shared" si="203"/>
        <v>Medium</v>
      </c>
    </row>
    <row r="3205" spans="1:19" x14ac:dyDescent="0.35">
      <c r="A3205" t="s">
        <v>3817</v>
      </c>
      <c r="B3205">
        <v>60</v>
      </c>
      <c r="C3205" t="str">
        <f t="shared" si="200"/>
        <v>55-65</v>
      </c>
      <c r="D3205" t="s">
        <v>21</v>
      </c>
      <c r="E3205" t="s">
        <v>26</v>
      </c>
      <c r="F3205">
        <v>73.03</v>
      </c>
      <c r="G3205">
        <v>10</v>
      </c>
      <c r="H3205">
        <f>Table1[[#This Row],[total_orders]]*Table1[[#This Row],[avg_order_value]]</f>
        <v>730.3</v>
      </c>
      <c r="I3205">
        <v>104</v>
      </c>
      <c r="J3205">
        <v>0</v>
      </c>
      <c r="K3205" t="s">
        <v>29</v>
      </c>
      <c r="L3205">
        <v>98.2</v>
      </c>
      <c r="M3205" t="str">
        <f t="shared" si="201"/>
        <v>High</v>
      </c>
      <c r="N3205" s="1">
        <v>44519</v>
      </c>
      <c r="O3205" s="1" t="str">
        <f>IF(YEAR(Table1[[#This Row],[customer_since]])&gt;=2023, "New",IF(YEAR(Table1[[#This Row],[customer_since]])&gt;=2021, "Medium", "Long term"))</f>
        <v>Medium</v>
      </c>
      <c r="P3205">
        <v>10</v>
      </c>
      <c r="Q3205" t="str">
        <f t="shared" si="202"/>
        <v>Low</v>
      </c>
      <c r="R3205">
        <v>0.25</v>
      </c>
      <c r="S3205" t="str">
        <f t="shared" si="203"/>
        <v>Medium</v>
      </c>
    </row>
    <row r="3206" spans="1:19" x14ac:dyDescent="0.35">
      <c r="A3206" t="s">
        <v>2691</v>
      </c>
      <c r="B3206">
        <v>65</v>
      </c>
      <c r="C3206" t="str">
        <f t="shared" si="200"/>
        <v>55-65</v>
      </c>
      <c r="D3206" t="s">
        <v>25</v>
      </c>
      <c r="E3206" t="s">
        <v>37</v>
      </c>
      <c r="F3206">
        <v>77.94</v>
      </c>
      <c r="G3206">
        <v>9</v>
      </c>
      <c r="H3206">
        <f>Table1[[#This Row],[total_orders]]*Table1[[#This Row],[avg_order_value]]</f>
        <v>701.46</v>
      </c>
      <c r="I3206">
        <v>41</v>
      </c>
      <c r="J3206">
        <v>0</v>
      </c>
      <c r="K3206" t="s">
        <v>23</v>
      </c>
      <c r="L3206">
        <v>20.7</v>
      </c>
      <c r="M3206" t="str">
        <f t="shared" si="201"/>
        <v>Medium</v>
      </c>
      <c r="N3206" s="1">
        <v>44928</v>
      </c>
      <c r="O3206" s="1" t="str">
        <f>IF(YEAR(Table1[[#This Row],[customer_since]])&gt;=2023, "New",IF(YEAR(Table1[[#This Row],[customer_since]])&gt;=2021, "Medium", "Long term"))</f>
        <v>New</v>
      </c>
      <c r="P3206">
        <v>70</v>
      </c>
      <c r="Q3206" t="str">
        <f t="shared" si="202"/>
        <v>High</v>
      </c>
      <c r="R3206">
        <v>0.11</v>
      </c>
      <c r="S3206" t="str">
        <f t="shared" si="203"/>
        <v>Low</v>
      </c>
    </row>
    <row r="3207" spans="1:19" x14ac:dyDescent="0.35">
      <c r="A3207" t="s">
        <v>2795</v>
      </c>
      <c r="B3207">
        <v>39</v>
      </c>
      <c r="C3207" t="str">
        <f t="shared" si="200"/>
        <v>36-45</v>
      </c>
      <c r="D3207" t="s">
        <v>21</v>
      </c>
      <c r="E3207" t="s">
        <v>22</v>
      </c>
      <c r="F3207">
        <v>75.02</v>
      </c>
      <c r="G3207">
        <v>6</v>
      </c>
      <c r="H3207">
        <f>Table1[[#This Row],[total_orders]]*Table1[[#This Row],[avg_order_value]]</f>
        <v>450.12</v>
      </c>
      <c r="I3207">
        <v>267</v>
      </c>
      <c r="J3207">
        <v>0</v>
      </c>
      <c r="K3207" t="s">
        <v>29</v>
      </c>
      <c r="L3207">
        <v>0</v>
      </c>
      <c r="M3207" t="str">
        <f t="shared" si="201"/>
        <v>Low</v>
      </c>
      <c r="N3207" s="1">
        <v>45453</v>
      </c>
      <c r="O3207" s="1" t="str">
        <f>IF(YEAR(Table1[[#This Row],[customer_since]])&gt;=2023, "New",IF(YEAR(Table1[[#This Row],[customer_since]])&gt;=2021, "Medium", "Long term"))</f>
        <v>New</v>
      </c>
      <c r="P3207">
        <v>31</v>
      </c>
      <c r="Q3207" t="str">
        <f t="shared" si="202"/>
        <v>Low</v>
      </c>
      <c r="R3207">
        <v>0.57999999999999996</v>
      </c>
      <c r="S3207" t="str">
        <f t="shared" si="203"/>
        <v>High</v>
      </c>
    </row>
    <row r="3208" spans="1:19" x14ac:dyDescent="0.35">
      <c r="A3208" t="s">
        <v>1508</v>
      </c>
      <c r="B3208">
        <v>52</v>
      </c>
      <c r="C3208" t="str">
        <f t="shared" si="200"/>
        <v>46-55</v>
      </c>
      <c r="D3208" t="s">
        <v>14</v>
      </c>
      <c r="E3208" t="s">
        <v>26</v>
      </c>
      <c r="F3208">
        <v>75.81</v>
      </c>
      <c r="G3208">
        <v>4</v>
      </c>
      <c r="H3208">
        <f>Table1[[#This Row],[total_orders]]*Table1[[#This Row],[avg_order_value]]</f>
        <v>303.24</v>
      </c>
      <c r="I3208">
        <v>1</v>
      </c>
      <c r="J3208">
        <v>0</v>
      </c>
      <c r="K3208" t="s">
        <v>23</v>
      </c>
      <c r="L3208">
        <v>32.9</v>
      </c>
      <c r="M3208" t="str">
        <f t="shared" si="201"/>
        <v>Medium</v>
      </c>
      <c r="N3208" s="1">
        <v>44184</v>
      </c>
      <c r="O3208" s="1" t="str">
        <f>IF(YEAR(Table1[[#This Row],[customer_since]])&gt;=2023, "New",IF(YEAR(Table1[[#This Row],[customer_since]])&gt;=2021, "Medium", "Long term"))</f>
        <v>Long term</v>
      </c>
      <c r="P3208">
        <v>47</v>
      </c>
      <c r="Q3208" t="str">
        <f t="shared" si="202"/>
        <v>Medium</v>
      </c>
      <c r="R3208">
        <v>0.23</v>
      </c>
      <c r="S3208" t="str">
        <f t="shared" si="203"/>
        <v>Medium</v>
      </c>
    </row>
    <row r="3209" spans="1:19" x14ac:dyDescent="0.35">
      <c r="A3209" t="s">
        <v>234</v>
      </c>
      <c r="B3209">
        <v>67</v>
      </c>
      <c r="C3209" t="str">
        <f t="shared" si="200"/>
        <v>66-69</v>
      </c>
      <c r="D3209" t="s">
        <v>14</v>
      </c>
      <c r="E3209" t="s">
        <v>50</v>
      </c>
      <c r="G3209">
        <v>7</v>
      </c>
      <c r="H3209">
        <f>Table1[[#This Row],[total_orders]]*Table1[[#This Row],[avg_order_value]]</f>
        <v>0</v>
      </c>
      <c r="I3209">
        <v>64</v>
      </c>
      <c r="J3209">
        <v>0</v>
      </c>
      <c r="K3209" t="s">
        <v>29</v>
      </c>
      <c r="L3209">
        <v>0</v>
      </c>
      <c r="M3209" t="str">
        <f t="shared" si="201"/>
        <v>Low</v>
      </c>
      <c r="N3209" s="1">
        <v>45039</v>
      </c>
      <c r="O3209" s="1" t="str">
        <f>IF(YEAR(Table1[[#This Row],[customer_since]])&gt;=2023, "New",IF(YEAR(Table1[[#This Row],[customer_since]])&gt;=2021, "Medium", "Long term"))</f>
        <v>New</v>
      </c>
      <c r="P3209">
        <v>36</v>
      </c>
      <c r="Q3209" t="str">
        <f t="shared" si="202"/>
        <v>Medium</v>
      </c>
      <c r="R3209">
        <v>0.6</v>
      </c>
      <c r="S3209" t="str">
        <f t="shared" si="203"/>
        <v>High</v>
      </c>
    </row>
    <row r="3210" spans="1:19" x14ac:dyDescent="0.35">
      <c r="A3210" t="s">
        <v>1089</v>
      </c>
      <c r="B3210">
        <v>57</v>
      </c>
      <c r="C3210" t="str">
        <f t="shared" si="200"/>
        <v>55-65</v>
      </c>
      <c r="D3210" t="s">
        <v>21</v>
      </c>
      <c r="E3210" t="s">
        <v>18</v>
      </c>
      <c r="F3210">
        <v>26.32</v>
      </c>
      <c r="G3210">
        <v>10</v>
      </c>
      <c r="H3210">
        <f>Table1[[#This Row],[total_orders]]*Table1[[#This Row],[avg_order_value]]</f>
        <v>263.2</v>
      </c>
      <c r="I3210">
        <v>233</v>
      </c>
      <c r="J3210">
        <v>0</v>
      </c>
      <c r="K3210" t="s">
        <v>16</v>
      </c>
      <c r="L3210">
        <v>88.6</v>
      </c>
      <c r="M3210" t="str">
        <f t="shared" si="201"/>
        <v>High</v>
      </c>
      <c r="N3210" s="1">
        <v>44376</v>
      </c>
      <c r="O3210" s="1" t="str">
        <f>IF(YEAR(Table1[[#This Row],[customer_since]])&gt;=2023, "New",IF(YEAR(Table1[[#This Row],[customer_since]])&gt;=2021, "Medium", "Long term"))</f>
        <v>Medium</v>
      </c>
      <c r="P3210">
        <v>98</v>
      </c>
      <c r="Q3210" t="str">
        <f t="shared" si="202"/>
        <v>High</v>
      </c>
      <c r="R3210">
        <v>0.31</v>
      </c>
      <c r="S3210" t="str">
        <f t="shared" si="203"/>
        <v>Medium</v>
      </c>
    </row>
    <row r="3211" spans="1:19" x14ac:dyDescent="0.35">
      <c r="A3211" t="s">
        <v>856</v>
      </c>
      <c r="B3211">
        <v>28</v>
      </c>
      <c r="C3211" t="str">
        <f t="shared" si="200"/>
        <v>26-35</v>
      </c>
      <c r="D3211" t="s">
        <v>14</v>
      </c>
      <c r="E3211" t="s">
        <v>26</v>
      </c>
      <c r="G3211">
        <v>12</v>
      </c>
      <c r="H3211">
        <f>Table1[[#This Row],[total_orders]]*Table1[[#This Row],[avg_order_value]]</f>
        <v>0</v>
      </c>
      <c r="I3211">
        <v>288</v>
      </c>
      <c r="J3211">
        <v>0</v>
      </c>
      <c r="K3211" t="s">
        <v>19</v>
      </c>
      <c r="L3211">
        <v>90.6</v>
      </c>
      <c r="M3211" t="str">
        <f t="shared" si="201"/>
        <v>High</v>
      </c>
      <c r="N3211" s="1">
        <v>45554</v>
      </c>
      <c r="O3211" s="1" t="str">
        <f>IF(YEAR(Table1[[#This Row],[customer_since]])&gt;=2023, "New",IF(YEAR(Table1[[#This Row],[customer_since]])&gt;=2021, "Medium", "Long term"))</f>
        <v>New</v>
      </c>
      <c r="P3211">
        <v>52</v>
      </c>
      <c r="Q3211" t="str">
        <f t="shared" si="202"/>
        <v>Medium</v>
      </c>
      <c r="R3211">
        <v>0.28999999999999998</v>
      </c>
      <c r="S3211" t="str">
        <f t="shared" si="203"/>
        <v>Medium</v>
      </c>
    </row>
    <row r="3212" spans="1:19" x14ac:dyDescent="0.35">
      <c r="A3212" t="s">
        <v>1708</v>
      </c>
      <c r="B3212">
        <v>50</v>
      </c>
      <c r="C3212" t="str">
        <f t="shared" si="200"/>
        <v>46-55</v>
      </c>
      <c r="D3212" t="s">
        <v>14</v>
      </c>
      <c r="E3212" t="s">
        <v>52</v>
      </c>
      <c r="F3212">
        <v>79.77</v>
      </c>
      <c r="G3212">
        <v>15</v>
      </c>
      <c r="H3212">
        <f>Table1[[#This Row],[total_orders]]*Table1[[#This Row],[avg_order_value]]</f>
        <v>1196.55</v>
      </c>
      <c r="I3212">
        <v>19</v>
      </c>
      <c r="J3212">
        <v>0</v>
      </c>
      <c r="K3212" t="s">
        <v>29</v>
      </c>
      <c r="L3212">
        <v>67.2</v>
      </c>
      <c r="M3212" t="str">
        <f t="shared" si="201"/>
        <v>High</v>
      </c>
      <c r="N3212" s="1">
        <v>44479</v>
      </c>
      <c r="O3212" s="1" t="str">
        <f>IF(YEAR(Table1[[#This Row],[customer_since]])&gt;=2023, "New",IF(YEAR(Table1[[#This Row],[customer_since]])&gt;=2021, "Medium", "Long term"))</f>
        <v>Medium</v>
      </c>
      <c r="P3212">
        <v>84</v>
      </c>
      <c r="Q3212" t="str">
        <f t="shared" si="202"/>
        <v>High</v>
      </c>
      <c r="R3212">
        <v>0.56999999999999995</v>
      </c>
      <c r="S3212" t="str">
        <f t="shared" si="203"/>
        <v>High</v>
      </c>
    </row>
    <row r="3213" spans="1:19" x14ac:dyDescent="0.35">
      <c r="A3213" t="s">
        <v>2019</v>
      </c>
      <c r="B3213">
        <v>68</v>
      </c>
      <c r="C3213" t="str">
        <f t="shared" si="200"/>
        <v>66-69</v>
      </c>
      <c r="D3213" t="s">
        <v>25</v>
      </c>
      <c r="E3213" t="s">
        <v>44</v>
      </c>
      <c r="F3213">
        <v>181.72</v>
      </c>
      <c r="G3213">
        <v>8</v>
      </c>
      <c r="H3213">
        <f>Table1[[#This Row],[total_orders]]*Table1[[#This Row],[avg_order_value]]</f>
        <v>1453.76</v>
      </c>
      <c r="I3213">
        <v>65</v>
      </c>
      <c r="J3213">
        <v>0</v>
      </c>
      <c r="K3213" t="s">
        <v>16</v>
      </c>
      <c r="L3213">
        <v>0</v>
      </c>
      <c r="M3213" t="str">
        <f t="shared" si="201"/>
        <v>Low</v>
      </c>
      <c r="N3213" s="1">
        <v>44269</v>
      </c>
      <c r="O3213" s="1" t="str">
        <f>IF(YEAR(Table1[[#This Row],[customer_since]])&gt;=2023, "New",IF(YEAR(Table1[[#This Row],[customer_since]])&gt;=2021, "Medium", "Long term"))</f>
        <v>Medium</v>
      </c>
      <c r="P3213">
        <v>31</v>
      </c>
      <c r="Q3213" t="str">
        <f t="shared" si="202"/>
        <v>Low</v>
      </c>
      <c r="R3213">
        <v>0.49</v>
      </c>
      <c r="S3213" t="str">
        <f t="shared" si="203"/>
        <v>Medium</v>
      </c>
    </row>
    <row r="3214" spans="1:19" x14ac:dyDescent="0.35">
      <c r="A3214" t="s">
        <v>1326</v>
      </c>
      <c r="B3214">
        <v>26</v>
      </c>
      <c r="C3214" t="str">
        <f t="shared" si="200"/>
        <v>26-35</v>
      </c>
      <c r="D3214" t="s">
        <v>14</v>
      </c>
      <c r="E3214" t="s">
        <v>15</v>
      </c>
      <c r="F3214">
        <v>67.73</v>
      </c>
      <c r="G3214">
        <v>7</v>
      </c>
      <c r="H3214">
        <f>Table1[[#This Row],[total_orders]]*Table1[[#This Row],[avg_order_value]]</f>
        <v>474.11</v>
      </c>
      <c r="I3214">
        <v>10</v>
      </c>
      <c r="J3214">
        <v>0</v>
      </c>
      <c r="K3214" t="s">
        <v>23</v>
      </c>
      <c r="L3214">
        <v>94.2</v>
      </c>
      <c r="M3214" t="str">
        <f t="shared" si="201"/>
        <v>High</v>
      </c>
      <c r="N3214" s="1">
        <v>45254</v>
      </c>
      <c r="O3214" s="1" t="str">
        <f>IF(YEAR(Table1[[#This Row],[customer_since]])&gt;=2023, "New",IF(YEAR(Table1[[#This Row],[customer_since]])&gt;=2021, "Medium", "Long term"))</f>
        <v>New</v>
      </c>
      <c r="P3214">
        <v>36</v>
      </c>
      <c r="Q3214" t="str">
        <f t="shared" si="202"/>
        <v>Medium</v>
      </c>
      <c r="R3214">
        <v>0.56999999999999995</v>
      </c>
      <c r="S3214" t="str">
        <f t="shared" si="203"/>
        <v>High</v>
      </c>
    </row>
    <row r="3215" spans="1:19" x14ac:dyDescent="0.35">
      <c r="A3215" t="s">
        <v>1326</v>
      </c>
      <c r="B3215">
        <v>59</v>
      </c>
      <c r="C3215" t="str">
        <f t="shared" si="200"/>
        <v>55-65</v>
      </c>
      <c r="D3215" t="s">
        <v>14</v>
      </c>
      <c r="E3215" t="s">
        <v>37</v>
      </c>
      <c r="F3215">
        <v>164.36</v>
      </c>
      <c r="G3215">
        <v>12</v>
      </c>
      <c r="H3215">
        <f>Table1[[#This Row],[total_orders]]*Table1[[#This Row],[avg_order_value]]</f>
        <v>1972.3200000000002</v>
      </c>
      <c r="I3215">
        <v>73</v>
      </c>
      <c r="J3215">
        <v>0</v>
      </c>
      <c r="K3215" t="s">
        <v>16</v>
      </c>
      <c r="L3215">
        <v>0</v>
      </c>
      <c r="M3215" t="str">
        <f t="shared" si="201"/>
        <v>Low</v>
      </c>
      <c r="N3215" s="1">
        <v>45785</v>
      </c>
      <c r="O3215" s="1" t="str">
        <f>IF(YEAR(Table1[[#This Row],[customer_since]])&gt;=2023, "New",IF(YEAR(Table1[[#This Row],[customer_since]])&gt;=2021, "Medium", "Long term"))</f>
        <v>New</v>
      </c>
      <c r="P3215">
        <v>8</v>
      </c>
      <c r="Q3215" t="str">
        <f t="shared" si="202"/>
        <v>Low</v>
      </c>
      <c r="R3215">
        <v>0.5</v>
      </c>
      <c r="S3215" t="str">
        <f t="shared" si="203"/>
        <v>Medium</v>
      </c>
    </row>
    <row r="3216" spans="1:19" x14ac:dyDescent="0.35">
      <c r="A3216" t="s">
        <v>1716</v>
      </c>
      <c r="B3216">
        <v>33</v>
      </c>
      <c r="C3216" t="str">
        <f t="shared" si="200"/>
        <v>26-35</v>
      </c>
      <c r="D3216" t="s">
        <v>21</v>
      </c>
      <c r="E3216" t="s">
        <v>22</v>
      </c>
      <c r="G3216">
        <v>11</v>
      </c>
      <c r="H3216">
        <f>Table1[[#This Row],[total_orders]]*Table1[[#This Row],[avg_order_value]]</f>
        <v>0</v>
      </c>
      <c r="I3216">
        <v>281</v>
      </c>
      <c r="J3216">
        <v>0</v>
      </c>
      <c r="K3216" t="s">
        <v>29</v>
      </c>
      <c r="L3216">
        <v>64.5</v>
      </c>
      <c r="M3216" t="str">
        <f t="shared" si="201"/>
        <v>High</v>
      </c>
      <c r="N3216" s="1">
        <v>44182</v>
      </c>
      <c r="O3216" s="1" t="str">
        <f>IF(YEAR(Table1[[#This Row],[customer_since]])&gt;=2023, "New",IF(YEAR(Table1[[#This Row],[customer_since]])&gt;=2021, "Medium", "Long term"))</f>
        <v>Long term</v>
      </c>
      <c r="P3216">
        <v>57</v>
      </c>
      <c r="Q3216" t="str">
        <f t="shared" si="202"/>
        <v>Medium</v>
      </c>
      <c r="R3216">
        <v>0.25</v>
      </c>
      <c r="S3216" t="str">
        <f t="shared" si="203"/>
        <v>Medium</v>
      </c>
    </row>
    <row r="3217" spans="1:19" x14ac:dyDescent="0.35">
      <c r="A3217" t="s">
        <v>1716</v>
      </c>
      <c r="B3217">
        <v>33</v>
      </c>
      <c r="C3217" t="str">
        <f t="shared" si="200"/>
        <v>26-35</v>
      </c>
      <c r="D3217" t="s">
        <v>14</v>
      </c>
      <c r="E3217" t="s">
        <v>26</v>
      </c>
      <c r="F3217">
        <v>271.70999999999998</v>
      </c>
      <c r="G3217">
        <v>9</v>
      </c>
      <c r="H3217">
        <f>Table1[[#This Row],[total_orders]]*Table1[[#This Row],[avg_order_value]]</f>
        <v>2445.39</v>
      </c>
      <c r="I3217">
        <v>227</v>
      </c>
      <c r="J3217">
        <v>0</v>
      </c>
      <c r="K3217" t="s">
        <v>23</v>
      </c>
      <c r="L3217">
        <v>7.7</v>
      </c>
      <c r="M3217" t="str">
        <f t="shared" si="201"/>
        <v>Low</v>
      </c>
      <c r="N3217" s="1">
        <v>45370</v>
      </c>
      <c r="O3217" s="1" t="str">
        <f>IF(YEAR(Table1[[#This Row],[customer_since]])&gt;=2023, "New",IF(YEAR(Table1[[#This Row],[customer_since]])&gt;=2021, "Medium", "Long term"))</f>
        <v>New</v>
      </c>
      <c r="P3217">
        <v>37</v>
      </c>
      <c r="Q3217" t="str">
        <f t="shared" si="202"/>
        <v>Medium</v>
      </c>
      <c r="R3217">
        <v>0.24</v>
      </c>
      <c r="S3217" t="str">
        <f t="shared" si="203"/>
        <v>Medium</v>
      </c>
    </row>
    <row r="3218" spans="1:19" x14ac:dyDescent="0.35">
      <c r="A3218" t="s">
        <v>890</v>
      </c>
      <c r="B3218">
        <v>39</v>
      </c>
      <c r="C3218" t="str">
        <f t="shared" si="200"/>
        <v>36-45</v>
      </c>
      <c r="D3218" t="s">
        <v>25</v>
      </c>
      <c r="E3218" t="s">
        <v>26</v>
      </c>
      <c r="F3218">
        <v>73.81</v>
      </c>
      <c r="G3218">
        <v>13</v>
      </c>
      <c r="H3218">
        <f>Table1[[#This Row],[total_orders]]*Table1[[#This Row],[avg_order_value]]</f>
        <v>959.53</v>
      </c>
      <c r="I3218">
        <v>334</v>
      </c>
      <c r="J3218">
        <v>0</v>
      </c>
      <c r="K3218" t="s">
        <v>40</v>
      </c>
      <c r="L3218">
        <v>93.1</v>
      </c>
      <c r="M3218" t="str">
        <f t="shared" si="201"/>
        <v>High</v>
      </c>
      <c r="N3218" s="1">
        <v>45096</v>
      </c>
      <c r="O3218" s="1" t="str">
        <f>IF(YEAR(Table1[[#This Row],[customer_since]])&gt;=2023, "New",IF(YEAR(Table1[[#This Row],[customer_since]])&gt;=2021, "Medium", "Long term"))</f>
        <v>New</v>
      </c>
      <c r="P3218">
        <v>59</v>
      </c>
      <c r="Q3218" t="str">
        <f t="shared" si="202"/>
        <v>Medium</v>
      </c>
      <c r="R3218">
        <v>0.08</v>
      </c>
      <c r="S3218" t="str">
        <f t="shared" si="203"/>
        <v>Low</v>
      </c>
    </row>
    <row r="3219" spans="1:19" x14ac:dyDescent="0.35">
      <c r="A3219" t="s">
        <v>890</v>
      </c>
      <c r="B3219">
        <v>48</v>
      </c>
      <c r="C3219" t="str">
        <f t="shared" si="200"/>
        <v>46-55</v>
      </c>
      <c r="D3219" t="s">
        <v>25</v>
      </c>
      <c r="E3219" t="s">
        <v>44</v>
      </c>
      <c r="F3219">
        <v>85.07</v>
      </c>
      <c r="G3219">
        <v>12</v>
      </c>
      <c r="H3219">
        <f>Table1[[#This Row],[total_orders]]*Table1[[#This Row],[avg_order_value]]</f>
        <v>1020.8399999999999</v>
      </c>
      <c r="I3219">
        <v>341</v>
      </c>
      <c r="J3219">
        <v>0</v>
      </c>
      <c r="K3219" t="s">
        <v>19</v>
      </c>
      <c r="L3219">
        <v>21.5</v>
      </c>
      <c r="M3219" t="str">
        <f t="shared" si="201"/>
        <v>Medium</v>
      </c>
      <c r="N3219" s="1">
        <v>44318</v>
      </c>
      <c r="O3219" s="1" t="str">
        <f>IF(YEAR(Table1[[#This Row],[customer_since]])&gt;=2023, "New",IF(YEAR(Table1[[#This Row],[customer_since]])&gt;=2021, "Medium", "Long term"))</f>
        <v>Medium</v>
      </c>
      <c r="P3219">
        <v>4</v>
      </c>
      <c r="Q3219" t="str">
        <f t="shared" si="202"/>
        <v>Low</v>
      </c>
      <c r="R3219">
        <v>0.18</v>
      </c>
      <c r="S3219" t="str">
        <f t="shared" si="203"/>
        <v>Low</v>
      </c>
    </row>
    <row r="3220" spans="1:19" x14ac:dyDescent="0.35">
      <c r="A3220" t="s">
        <v>3079</v>
      </c>
      <c r="B3220">
        <v>48</v>
      </c>
      <c r="C3220" t="str">
        <f t="shared" si="200"/>
        <v>46-55</v>
      </c>
      <c r="D3220" t="s">
        <v>14</v>
      </c>
      <c r="E3220" t="s">
        <v>44</v>
      </c>
      <c r="F3220">
        <v>77.489999999999995</v>
      </c>
      <c r="G3220">
        <v>8</v>
      </c>
      <c r="H3220">
        <f>Table1[[#This Row],[total_orders]]*Table1[[#This Row],[avg_order_value]]</f>
        <v>619.91999999999996</v>
      </c>
      <c r="I3220">
        <v>250</v>
      </c>
      <c r="J3220">
        <v>0</v>
      </c>
      <c r="K3220" t="s">
        <v>29</v>
      </c>
      <c r="L3220">
        <v>1.6</v>
      </c>
      <c r="M3220" t="str">
        <f t="shared" si="201"/>
        <v>Low</v>
      </c>
      <c r="N3220" s="1">
        <v>44695</v>
      </c>
      <c r="O3220" s="1" t="str">
        <f>IF(YEAR(Table1[[#This Row],[customer_since]])&gt;=2023, "New",IF(YEAR(Table1[[#This Row],[customer_since]])&gt;=2021, "Medium", "Long term"))</f>
        <v>Medium</v>
      </c>
      <c r="P3220">
        <v>26</v>
      </c>
      <c r="Q3220" t="str">
        <f t="shared" si="202"/>
        <v>Low</v>
      </c>
      <c r="R3220">
        <v>0.17</v>
      </c>
      <c r="S3220" t="str">
        <f t="shared" si="203"/>
        <v>Low</v>
      </c>
    </row>
    <row r="3221" spans="1:19" x14ac:dyDescent="0.35">
      <c r="A3221" t="s">
        <v>1672</v>
      </c>
      <c r="B3221">
        <v>29</v>
      </c>
      <c r="C3221" t="str">
        <f t="shared" si="200"/>
        <v>26-35</v>
      </c>
      <c r="D3221" t="s">
        <v>21</v>
      </c>
      <c r="E3221" t="s">
        <v>22</v>
      </c>
      <c r="F3221">
        <v>52.61</v>
      </c>
      <c r="G3221">
        <v>14</v>
      </c>
      <c r="H3221">
        <f>Table1[[#This Row],[total_orders]]*Table1[[#This Row],[avg_order_value]]</f>
        <v>736.54</v>
      </c>
      <c r="I3221">
        <v>274</v>
      </c>
      <c r="J3221">
        <v>0</v>
      </c>
      <c r="K3221" t="s">
        <v>23</v>
      </c>
      <c r="L3221">
        <v>78</v>
      </c>
      <c r="M3221" t="str">
        <f t="shared" si="201"/>
        <v>High</v>
      </c>
      <c r="N3221" s="1">
        <v>45634</v>
      </c>
      <c r="O3221" s="1" t="str">
        <f>IF(YEAR(Table1[[#This Row],[customer_since]])&gt;=2023, "New",IF(YEAR(Table1[[#This Row],[customer_since]])&gt;=2021, "Medium", "Long term"))</f>
        <v>New</v>
      </c>
      <c r="P3221">
        <v>63</v>
      </c>
      <c r="Q3221" t="str">
        <f t="shared" si="202"/>
        <v>Medium</v>
      </c>
      <c r="R3221">
        <v>0.31</v>
      </c>
      <c r="S3221" t="str">
        <f t="shared" si="203"/>
        <v>Medium</v>
      </c>
    </row>
    <row r="3222" spans="1:19" x14ac:dyDescent="0.35">
      <c r="A3222" t="s">
        <v>2933</v>
      </c>
      <c r="B3222">
        <v>40</v>
      </c>
      <c r="C3222" t="str">
        <f t="shared" si="200"/>
        <v>36-45</v>
      </c>
      <c r="D3222" t="s">
        <v>14</v>
      </c>
      <c r="E3222" t="s">
        <v>52</v>
      </c>
      <c r="F3222">
        <v>107.6</v>
      </c>
      <c r="G3222">
        <v>14</v>
      </c>
      <c r="H3222">
        <f>Table1[[#This Row],[total_orders]]*Table1[[#This Row],[avg_order_value]]</f>
        <v>1506.3999999999999</v>
      </c>
      <c r="I3222">
        <v>329</v>
      </c>
      <c r="J3222">
        <v>0</v>
      </c>
      <c r="K3222" t="s">
        <v>19</v>
      </c>
      <c r="L3222">
        <v>23</v>
      </c>
      <c r="M3222" t="str">
        <f t="shared" si="201"/>
        <v>Medium</v>
      </c>
      <c r="N3222" s="1">
        <v>44529</v>
      </c>
      <c r="O3222" s="1" t="str">
        <f>IF(YEAR(Table1[[#This Row],[customer_since]])&gt;=2023, "New",IF(YEAR(Table1[[#This Row],[customer_since]])&gt;=2021, "Medium", "Long term"))</f>
        <v>Medium</v>
      </c>
      <c r="P3222">
        <v>56</v>
      </c>
      <c r="Q3222" t="str">
        <f t="shared" si="202"/>
        <v>Medium</v>
      </c>
      <c r="R3222">
        <v>0.52</v>
      </c>
      <c r="S3222" t="str">
        <f t="shared" si="203"/>
        <v>High</v>
      </c>
    </row>
    <row r="3223" spans="1:19" x14ac:dyDescent="0.35">
      <c r="A3223" t="s">
        <v>1834</v>
      </c>
      <c r="B3223">
        <v>25</v>
      </c>
      <c r="C3223" t="str">
        <f t="shared" si="200"/>
        <v>18-25</v>
      </c>
      <c r="D3223" t="s">
        <v>21</v>
      </c>
      <c r="E3223" t="s">
        <v>37</v>
      </c>
      <c r="F3223">
        <v>38.1</v>
      </c>
      <c r="G3223">
        <v>17</v>
      </c>
      <c r="H3223">
        <f>Table1[[#This Row],[total_orders]]*Table1[[#This Row],[avg_order_value]]</f>
        <v>647.70000000000005</v>
      </c>
      <c r="I3223">
        <v>63</v>
      </c>
      <c r="J3223">
        <v>0</v>
      </c>
      <c r="K3223" t="s">
        <v>16</v>
      </c>
      <c r="L3223">
        <v>90.8</v>
      </c>
      <c r="M3223" t="str">
        <f t="shared" si="201"/>
        <v>High</v>
      </c>
      <c r="N3223" s="1">
        <v>44998</v>
      </c>
      <c r="O3223" s="1" t="str">
        <f>IF(YEAR(Table1[[#This Row],[customer_since]])&gt;=2023, "New",IF(YEAR(Table1[[#This Row],[customer_since]])&gt;=2021, "Medium", "Long term"))</f>
        <v>New</v>
      </c>
      <c r="P3223">
        <v>61</v>
      </c>
      <c r="Q3223" t="str">
        <f t="shared" si="202"/>
        <v>Medium</v>
      </c>
      <c r="R3223">
        <v>0.35</v>
      </c>
      <c r="S3223" t="str">
        <f t="shared" si="203"/>
        <v>Medium</v>
      </c>
    </row>
    <row r="3224" spans="1:19" x14ac:dyDescent="0.35">
      <c r="A3224" t="s">
        <v>862</v>
      </c>
      <c r="B3224">
        <v>52</v>
      </c>
      <c r="C3224" t="str">
        <f t="shared" si="200"/>
        <v>46-55</v>
      </c>
      <c r="D3224" t="s">
        <v>14</v>
      </c>
      <c r="E3224" t="s">
        <v>28</v>
      </c>
      <c r="F3224">
        <v>174.55</v>
      </c>
      <c r="G3224">
        <v>6</v>
      </c>
      <c r="H3224">
        <f>Table1[[#This Row],[total_orders]]*Table1[[#This Row],[avg_order_value]]</f>
        <v>1047.3000000000002</v>
      </c>
      <c r="I3224">
        <v>334</v>
      </c>
      <c r="J3224">
        <v>0</v>
      </c>
      <c r="K3224" t="s">
        <v>29</v>
      </c>
      <c r="L3224">
        <v>47.1</v>
      </c>
      <c r="M3224" t="str">
        <f t="shared" si="201"/>
        <v>Medium</v>
      </c>
      <c r="N3224" s="1">
        <v>44516</v>
      </c>
      <c r="O3224" s="1" t="str">
        <f>IF(YEAR(Table1[[#This Row],[customer_since]])&gt;=2023, "New",IF(YEAR(Table1[[#This Row],[customer_since]])&gt;=2021, "Medium", "Long term"))</f>
        <v>Medium</v>
      </c>
      <c r="P3224">
        <v>38</v>
      </c>
      <c r="Q3224" t="str">
        <f t="shared" si="202"/>
        <v>Medium</v>
      </c>
      <c r="R3224">
        <v>0.79</v>
      </c>
      <c r="S3224" t="str">
        <f t="shared" si="203"/>
        <v>High</v>
      </c>
    </row>
    <row r="3225" spans="1:19" x14ac:dyDescent="0.35">
      <c r="A3225" t="s">
        <v>862</v>
      </c>
      <c r="B3225">
        <v>71</v>
      </c>
      <c r="C3225" t="str">
        <f t="shared" si="200"/>
        <v>66-69</v>
      </c>
      <c r="D3225" t="s">
        <v>14</v>
      </c>
      <c r="E3225" t="s">
        <v>22</v>
      </c>
      <c r="F3225">
        <v>72.81</v>
      </c>
      <c r="G3225">
        <v>13</v>
      </c>
      <c r="H3225">
        <f>Table1[[#This Row],[total_orders]]*Table1[[#This Row],[avg_order_value]]</f>
        <v>946.53</v>
      </c>
      <c r="I3225">
        <v>141</v>
      </c>
      <c r="J3225">
        <v>0</v>
      </c>
      <c r="K3225" t="s">
        <v>29</v>
      </c>
      <c r="L3225">
        <v>95</v>
      </c>
      <c r="M3225" t="str">
        <f t="shared" si="201"/>
        <v>High</v>
      </c>
      <c r="N3225" s="1">
        <v>44761</v>
      </c>
      <c r="O3225" s="1" t="str">
        <f>IF(YEAR(Table1[[#This Row],[customer_since]])&gt;=2023, "New",IF(YEAR(Table1[[#This Row],[customer_since]])&gt;=2021, "Medium", "Long term"))</f>
        <v>Medium</v>
      </c>
      <c r="P3225">
        <v>46</v>
      </c>
      <c r="Q3225" t="str">
        <f t="shared" si="202"/>
        <v>Medium</v>
      </c>
      <c r="R3225">
        <v>0.47</v>
      </c>
      <c r="S3225" t="str">
        <f t="shared" si="203"/>
        <v>Medium</v>
      </c>
    </row>
    <row r="3226" spans="1:19" x14ac:dyDescent="0.35">
      <c r="A3226" t="s">
        <v>2426</v>
      </c>
      <c r="B3226">
        <v>67</v>
      </c>
      <c r="C3226" t="str">
        <f t="shared" si="200"/>
        <v>66-69</v>
      </c>
      <c r="D3226" t="s">
        <v>14</v>
      </c>
      <c r="E3226" t="s">
        <v>50</v>
      </c>
      <c r="F3226">
        <v>185.57</v>
      </c>
      <c r="G3226">
        <v>14</v>
      </c>
      <c r="H3226">
        <f>Table1[[#This Row],[total_orders]]*Table1[[#This Row],[avg_order_value]]</f>
        <v>2597.98</v>
      </c>
      <c r="I3226">
        <v>56</v>
      </c>
      <c r="J3226">
        <v>0</v>
      </c>
      <c r="K3226" t="s">
        <v>19</v>
      </c>
      <c r="L3226">
        <v>17.7</v>
      </c>
      <c r="M3226" t="str">
        <f t="shared" si="201"/>
        <v>Low</v>
      </c>
      <c r="N3226" s="1">
        <v>45792</v>
      </c>
      <c r="O3226" s="1" t="str">
        <f>IF(YEAR(Table1[[#This Row],[customer_since]])&gt;=2023, "New",IF(YEAR(Table1[[#This Row],[customer_since]])&gt;=2021, "Medium", "Long term"))</f>
        <v>New</v>
      </c>
      <c r="P3226">
        <v>64</v>
      </c>
      <c r="Q3226" t="str">
        <f t="shared" si="202"/>
        <v>Medium</v>
      </c>
      <c r="R3226">
        <v>0.15</v>
      </c>
      <c r="S3226" t="str">
        <f t="shared" si="203"/>
        <v>Low</v>
      </c>
    </row>
    <row r="3227" spans="1:19" x14ac:dyDescent="0.35">
      <c r="A3227" t="s">
        <v>203</v>
      </c>
      <c r="B3227">
        <v>53</v>
      </c>
      <c r="C3227" t="str">
        <f t="shared" si="200"/>
        <v>46-55</v>
      </c>
      <c r="D3227" t="s">
        <v>14</v>
      </c>
      <c r="E3227" t="s">
        <v>18</v>
      </c>
      <c r="F3227">
        <v>122.19</v>
      </c>
      <c r="G3227">
        <v>10</v>
      </c>
      <c r="H3227">
        <f>Table1[[#This Row],[total_orders]]*Table1[[#This Row],[avg_order_value]]</f>
        <v>1221.9000000000001</v>
      </c>
      <c r="I3227">
        <v>319</v>
      </c>
      <c r="J3227">
        <v>0</v>
      </c>
      <c r="K3227" t="s">
        <v>23</v>
      </c>
      <c r="L3227">
        <v>41.2</v>
      </c>
      <c r="M3227" t="str">
        <f t="shared" si="201"/>
        <v>Medium</v>
      </c>
      <c r="N3227" s="1">
        <v>45665</v>
      </c>
      <c r="O3227" s="1" t="str">
        <f>IF(YEAR(Table1[[#This Row],[customer_since]])&gt;=2023, "New",IF(YEAR(Table1[[#This Row],[customer_since]])&gt;=2021, "Medium", "Long term"))</f>
        <v>New</v>
      </c>
      <c r="P3227">
        <v>8</v>
      </c>
      <c r="Q3227" t="str">
        <f t="shared" si="202"/>
        <v>Low</v>
      </c>
      <c r="R3227">
        <v>0.26</v>
      </c>
      <c r="S3227" t="str">
        <f t="shared" si="203"/>
        <v>Medium</v>
      </c>
    </row>
    <row r="3228" spans="1:19" x14ac:dyDescent="0.35">
      <c r="A3228" t="s">
        <v>203</v>
      </c>
      <c r="B3228">
        <v>42</v>
      </c>
      <c r="C3228" t="str">
        <f t="shared" si="200"/>
        <v>36-45</v>
      </c>
      <c r="D3228" t="s">
        <v>21</v>
      </c>
      <c r="E3228" t="s">
        <v>22</v>
      </c>
      <c r="F3228">
        <v>136.47999999999999</v>
      </c>
      <c r="G3228">
        <v>17</v>
      </c>
      <c r="H3228">
        <f>Table1[[#This Row],[total_orders]]*Table1[[#This Row],[avg_order_value]]</f>
        <v>2320.16</v>
      </c>
      <c r="I3228">
        <v>69</v>
      </c>
      <c r="J3228">
        <v>0</v>
      </c>
      <c r="K3228" t="s">
        <v>23</v>
      </c>
      <c r="L3228">
        <v>41.2</v>
      </c>
      <c r="M3228" t="str">
        <f t="shared" si="201"/>
        <v>Medium</v>
      </c>
      <c r="N3228" s="1">
        <v>44328</v>
      </c>
      <c r="O3228" s="1" t="str">
        <f>IF(YEAR(Table1[[#This Row],[customer_since]])&gt;=2023, "New",IF(YEAR(Table1[[#This Row],[customer_since]])&gt;=2021, "Medium", "Long term"))</f>
        <v>Medium</v>
      </c>
      <c r="P3228">
        <v>8</v>
      </c>
      <c r="Q3228" t="str">
        <f t="shared" si="202"/>
        <v>Low</v>
      </c>
      <c r="R3228">
        <v>0.25</v>
      </c>
      <c r="S3228" t="str">
        <f t="shared" si="203"/>
        <v>Medium</v>
      </c>
    </row>
    <row r="3229" spans="1:19" x14ac:dyDescent="0.35">
      <c r="A3229" t="s">
        <v>2457</v>
      </c>
      <c r="B3229">
        <v>35</v>
      </c>
      <c r="C3229" t="str">
        <f t="shared" si="200"/>
        <v>26-35</v>
      </c>
      <c r="D3229" t="s">
        <v>14</v>
      </c>
      <c r="E3229" t="s">
        <v>22</v>
      </c>
      <c r="F3229">
        <v>60.1</v>
      </c>
      <c r="G3229">
        <v>11</v>
      </c>
      <c r="H3229">
        <f>Table1[[#This Row],[total_orders]]*Table1[[#This Row],[avg_order_value]]</f>
        <v>661.1</v>
      </c>
      <c r="I3229">
        <v>214</v>
      </c>
      <c r="J3229">
        <v>0</v>
      </c>
      <c r="K3229" t="s">
        <v>29</v>
      </c>
      <c r="L3229">
        <v>0</v>
      </c>
      <c r="M3229" t="str">
        <f t="shared" si="201"/>
        <v>Low</v>
      </c>
      <c r="N3229" s="1">
        <v>44663</v>
      </c>
      <c r="O3229" s="1" t="str">
        <f>IF(YEAR(Table1[[#This Row],[customer_since]])&gt;=2023, "New",IF(YEAR(Table1[[#This Row],[customer_since]])&gt;=2021, "Medium", "Long term"))</f>
        <v>Medium</v>
      </c>
      <c r="P3229">
        <v>27</v>
      </c>
      <c r="Q3229" t="str">
        <f t="shared" si="202"/>
        <v>Low</v>
      </c>
      <c r="R3229">
        <v>0.19</v>
      </c>
      <c r="S3229" t="str">
        <f t="shared" si="203"/>
        <v>Low</v>
      </c>
    </row>
    <row r="3230" spans="1:19" x14ac:dyDescent="0.35">
      <c r="A3230" t="s">
        <v>1046</v>
      </c>
      <c r="B3230">
        <v>43</v>
      </c>
      <c r="C3230" t="str">
        <f t="shared" si="200"/>
        <v>36-45</v>
      </c>
      <c r="D3230" t="s">
        <v>14</v>
      </c>
      <c r="E3230" t="s">
        <v>18</v>
      </c>
      <c r="F3230">
        <v>47.41</v>
      </c>
      <c r="G3230">
        <v>6</v>
      </c>
      <c r="H3230">
        <f>Table1[[#This Row],[total_orders]]*Table1[[#This Row],[avg_order_value]]</f>
        <v>284.45999999999998</v>
      </c>
      <c r="I3230">
        <v>147</v>
      </c>
      <c r="J3230">
        <v>0</v>
      </c>
      <c r="K3230" t="s">
        <v>23</v>
      </c>
      <c r="L3230">
        <v>40.299999999999997</v>
      </c>
      <c r="M3230" t="str">
        <f t="shared" si="201"/>
        <v>Medium</v>
      </c>
      <c r="N3230" s="1">
        <v>44755</v>
      </c>
      <c r="O3230" s="1" t="str">
        <f>IF(YEAR(Table1[[#This Row],[customer_since]])&gt;=2023, "New",IF(YEAR(Table1[[#This Row],[customer_since]])&gt;=2021, "Medium", "Long term"))</f>
        <v>Medium</v>
      </c>
      <c r="P3230">
        <v>88</v>
      </c>
      <c r="Q3230" t="str">
        <f t="shared" si="202"/>
        <v>High</v>
      </c>
      <c r="R3230">
        <v>0.2</v>
      </c>
      <c r="S3230" t="str">
        <f t="shared" si="203"/>
        <v>Low</v>
      </c>
    </row>
    <row r="3231" spans="1:19" x14ac:dyDescent="0.35">
      <c r="A3231" t="s">
        <v>974</v>
      </c>
      <c r="B3231">
        <v>59</v>
      </c>
      <c r="C3231" t="str">
        <f t="shared" si="200"/>
        <v>55-65</v>
      </c>
      <c r="D3231" t="s">
        <v>21</v>
      </c>
      <c r="E3231" t="s">
        <v>52</v>
      </c>
      <c r="G3231">
        <v>10</v>
      </c>
      <c r="H3231">
        <f>Table1[[#This Row],[total_orders]]*Table1[[#This Row],[avg_order_value]]</f>
        <v>0</v>
      </c>
      <c r="I3231">
        <v>29</v>
      </c>
      <c r="J3231">
        <v>0</v>
      </c>
      <c r="K3231" t="s">
        <v>19</v>
      </c>
      <c r="L3231">
        <v>83.1</v>
      </c>
      <c r="M3231" t="str">
        <f t="shared" si="201"/>
        <v>High</v>
      </c>
      <c r="N3231" s="1">
        <v>44817</v>
      </c>
      <c r="O3231" s="1" t="str">
        <f>IF(YEAR(Table1[[#This Row],[customer_since]])&gt;=2023, "New",IF(YEAR(Table1[[#This Row],[customer_since]])&gt;=2021, "Medium", "Long term"))</f>
        <v>Medium</v>
      </c>
      <c r="P3231">
        <v>49</v>
      </c>
      <c r="Q3231" t="str">
        <f t="shared" si="202"/>
        <v>Medium</v>
      </c>
      <c r="R3231">
        <v>0.28000000000000003</v>
      </c>
      <c r="S3231" t="str">
        <f t="shared" si="203"/>
        <v>Medium</v>
      </c>
    </row>
    <row r="3232" spans="1:19" x14ac:dyDescent="0.35">
      <c r="A3232" t="s">
        <v>974</v>
      </c>
      <c r="B3232">
        <v>79</v>
      </c>
      <c r="C3232" t="str">
        <f t="shared" si="200"/>
        <v>66-69</v>
      </c>
      <c r="D3232" t="s">
        <v>21</v>
      </c>
      <c r="E3232" t="s">
        <v>35</v>
      </c>
      <c r="F3232">
        <v>143.75</v>
      </c>
      <c r="G3232">
        <v>8</v>
      </c>
      <c r="H3232">
        <f>Table1[[#This Row],[total_orders]]*Table1[[#This Row],[avg_order_value]]</f>
        <v>1150</v>
      </c>
      <c r="I3232">
        <v>85</v>
      </c>
      <c r="J3232">
        <v>0</v>
      </c>
      <c r="K3232" t="s">
        <v>16</v>
      </c>
      <c r="L3232">
        <v>37.4</v>
      </c>
      <c r="M3232" t="str">
        <f t="shared" si="201"/>
        <v>Medium</v>
      </c>
      <c r="N3232" s="1">
        <v>45563</v>
      </c>
      <c r="O3232" s="1" t="str">
        <f>IF(YEAR(Table1[[#This Row],[customer_since]])&gt;=2023, "New",IF(YEAR(Table1[[#This Row],[customer_since]])&gt;=2021, "Medium", "Long term"))</f>
        <v>New</v>
      </c>
      <c r="P3232">
        <v>59</v>
      </c>
      <c r="Q3232" t="str">
        <f t="shared" si="202"/>
        <v>Medium</v>
      </c>
      <c r="R3232">
        <v>0.33</v>
      </c>
      <c r="S3232" t="str">
        <f t="shared" si="203"/>
        <v>Medium</v>
      </c>
    </row>
    <row r="3233" spans="1:19" x14ac:dyDescent="0.35">
      <c r="A3233" t="s">
        <v>3700</v>
      </c>
      <c r="B3233">
        <v>57</v>
      </c>
      <c r="C3233" t="str">
        <f t="shared" si="200"/>
        <v>55-65</v>
      </c>
      <c r="D3233" t="s">
        <v>14</v>
      </c>
      <c r="E3233" t="s">
        <v>52</v>
      </c>
      <c r="F3233">
        <v>79.3</v>
      </c>
      <c r="G3233">
        <v>14</v>
      </c>
      <c r="H3233">
        <f>Table1[[#This Row],[total_orders]]*Table1[[#This Row],[avg_order_value]]</f>
        <v>1110.2</v>
      </c>
      <c r="I3233">
        <v>142</v>
      </c>
      <c r="J3233">
        <v>0</v>
      </c>
      <c r="K3233" t="s">
        <v>40</v>
      </c>
      <c r="L3233">
        <v>73.3</v>
      </c>
      <c r="M3233" t="str">
        <f t="shared" si="201"/>
        <v>High</v>
      </c>
      <c r="N3233" s="1">
        <v>44497</v>
      </c>
      <c r="O3233" s="1" t="str">
        <f>IF(YEAR(Table1[[#This Row],[customer_since]])&gt;=2023, "New",IF(YEAR(Table1[[#This Row],[customer_since]])&gt;=2021, "Medium", "Long term"))</f>
        <v>Medium</v>
      </c>
      <c r="P3233">
        <v>6</v>
      </c>
      <c r="Q3233" t="str">
        <f t="shared" si="202"/>
        <v>Low</v>
      </c>
      <c r="R3233">
        <v>0.28000000000000003</v>
      </c>
      <c r="S3233" t="str">
        <f t="shared" si="203"/>
        <v>Medium</v>
      </c>
    </row>
    <row r="3234" spans="1:19" x14ac:dyDescent="0.35">
      <c r="A3234" t="s">
        <v>336</v>
      </c>
      <c r="B3234">
        <v>35</v>
      </c>
      <c r="C3234" t="str">
        <f t="shared" si="200"/>
        <v>26-35</v>
      </c>
      <c r="D3234" t="s">
        <v>21</v>
      </c>
      <c r="E3234" t="s">
        <v>44</v>
      </c>
      <c r="F3234">
        <v>69.290000000000006</v>
      </c>
      <c r="G3234">
        <v>14</v>
      </c>
      <c r="H3234">
        <f>Table1[[#This Row],[total_orders]]*Table1[[#This Row],[avg_order_value]]</f>
        <v>970.06000000000006</v>
      </c>
      <c r="I3234">
        <v>244</v>
      </c>
      <c r="J3234">
        <v>0</v>
      </c>
      <c r="K3234" t="s">
        <v>23</v>
      </c>
      <c r="L3234">
        <v>86.5</v>
      </c>
      <c r="M3234" t="str">
        <f t="shared" si="201"/>
        <v>High</v>
      </c>
      <c r="N3234" s="1">
        <v>45060</v>
      </c>
      <c r="O3234" s="1" t="str">
        <f>IF(YEAR(Table1[[#This Row],[customer_since]])&gt;=2023, "New",IF(YEAR(Table1[[#This Row],[customer_since]])&gt;=2021, "Medium", "Long term"))</f>
        <v>New</v>
      </c>
      <c r="P3234">
        <v>44</v>
      </c>
      <c r="Q3234" t="str">
        <f t="shared" si="202"/>
        <v>Medium</v>
      </c>
      <c r="R3234">
        <v>0.35</v>
      </c>
      <c r="S3234" t="str">
        <f t="shared" si="203"/>
        <v>Medium</v>
      </c>
    </row>
    <row r="3235" spans="1:19" x14ac:dyDescent="0.35">
      <c r="A3235" t="s">
        <v>2219</v>
      </c>
      <c r="B3235">
        <v>66</v>
      </c>
      <c r="C3235" t="str">
        <f t="shared" si="200"/>
        <v>66-69</v>
      </c>
      <c r="D3235" t="s">
        <v>14</v>
      </c>
      <c r="E3235" t="s">
        <v>35</v>
      </c>
      <c r="F3235">
        <v>68.260000000000005</v>
      </c>
      <c r="G3235">
        <v>6</v>
      </c>
      <c r="H3235">
        <f>Table1[[#This Row],[total_orders]]*Table1[[#This Row],[avg_order_value]]</f>
        <v>409.56000000000006</v>
      </c>
      <c r="I3235">
        <v>179</v>
      </c>
      <c r="J3235">
        <v>0</v>
      </c>
      <c r="K3235" t="s">
        <v>19</v>
      </c>
      <c r="L3235">
        <v>54.7</v>
      </c>
      <c r="M3235" t="str">
        <f t="shared" si="201"/>
        <v>High</v>
      </c>
      <c r="N3235" s="1">
        <v>45228</v>
      </c>
      <c r="O3235" s="1" t="str">
        <f>IF(YEAR(Table1[[#This Row],[customer_since]])&gt;=2023, "New",IF(YEAR(Table1[[#This Row],[customer_since]])&gt;=2021, "Medium", "Long term"))</f>
        <v>New</v>
      </c>
      <c r="P3235">
        <v>13</v>
      </c>
      <c r="Q3235" t="str">
        <f t="shared" si="202"/>
        <v>Low</v>
      </c>
      <c r="R3235">
        <v>0.35</v>
      </c>
      <c r="S3235" t="str">
        <f t="shared" si="203"/>
        <v>Medium</v>
      </c>
    </row>
    <row r="3236" spans="1:19" x14ac:dyDescent="0.35">
      <c r="A3236" t="s">
        <v>2219</v>
      </c>
      <c r="B3236">
        <v>74</v>
      </c>
      <c r="C3236" t="str">
        <f t="shared" si="200"/>
        <v>66-69</v>
      </c>
      <c r="D3236" t="s">
        <v>21</v>
      </c>
      <c r="E3236" t="s">
        <v>52</v>
      </c>
      <c r="F3236">
        <v>137.54</v>
      </c>
      <c r="G3236">
        <v>9</v>
      </c>
      <c r="H3236">
        <f>Table1[[#This Row],[total_orders]]*Table1[[#This Row],[avg_order_value]]</f>
        <v>1237.8599999999999</v>
      </c>
      <c r="I3236">
        <v>145</v>
      </c>
      <c r="J3236">
        <v>0</v>
      </c>
      <c r="K3236" t="s">
        <v>40</v>
      </c>
      <c r="L3236">
        <v>9.8000000000000007</v>
      </c>
      <c r="M3236" t="str">
        <f t="shared" si="201"/>
        <v>Low</v>
      </c>
      <c r="N3236" s="1">
        <v>45378</v>
      </c>
      <c r="O3236" s="1" t="str">
        <f>IF(YEAR(Table1[[#This Row],[customer_since]])&gt;=2023, "New",IF(YEAR(Table1[[#This Row],[customer_since]])&gt;=2021, "Medium", "Long term"))</f>
        <v>New</v>
      </c>
      <c r="P3236">
        <v>85</v>
      </c>
      <c r="Q3236" t="str">
        <f t="shared" si="202"/>
        <v>High</v>
      </c>
      <c r="R3236">
        <v>0.08</v>
      </c>
      <c r="S3236" t="str">
        <f t="shared" si="203"/>
        <v>Low</v>
      </c>
    </row>
    <row r="3237" spans="1:19" x14ac:dyDescent="0.35">
      <c r="A3237" t="s">
        <v>3525</v>
      </c>
      <c r="B3237">
        <v>52</v>
      </c>
      <c r="C3237" t="str">
        <f t="shared" si="200"/>
        <v>46-55</v>
      </c>
      <c r="D3237" t="s">
        <v>14</v>
      </c>
      <c r="E3237" t="s">
        <v>15</v>
      </c>
      <c r="G3237">
        <v>9</v>
      </c>
      <c r="H3237">
        <f>Table1[[#This Row],[total_orders]]*Table1[[#This Row],[avg_order_value]]</f>
        <v>0</v>
      </c>
      <c r="I3237">
        <v>78</v>
      </c>
      <c r="J3237">
        <v>0</v>
      </c>
      <c r="K3237" t="s">
        <v>40</v>
      </c>
      <c r="L3237">
        <v>56.2</v>
      </c>
      <c r="M3237" t="str">
        <f t="shared" si="201"/>
        <v>High</v>
      </c>
      <c r="N3237" s="1">
        <v>44756</v>
      </c>
      <c r="O3237" s="1" t="str">
        <f>IF(YEAR(Table1[[#This Row],[customer_since]])&gt;=2023, "New",IF(YEAR(Table1[[#This Row],[customer_since]])&gt;=2021, "Medium", "Long term"))</f>
        <v>Medium</v>
      </c>
      <c r="P3237">
        <v>32</v>
      </c>
      <c r="Q3237" t="str">
        <f t="shared" si="202"/>
        <v>Low</v>
      </c>
      <c r="R3237">
        <v>7.0000000000000007E-2</v>
      </c>
      <c r="S3237" t="str">
        <f t="shared" si="203"/>
        <v>Low</v>
      </c>
    </row>
    <row r="3238" spans="1:19" x14ac:dyDescent="0.35">
      <c r="A3238" t="s">
        <v>2190</v>
      </c>
      <c r="B3238">
        <v>59</v>
      </c>
      <c r="C3238" t="str">
        <f t="shared" si="200"/>
        <v>55-65</v>
      </c>
      <c r="D3238" t="s">
        <v>21</v>
      </c>
      <c r="E3238" t="s">
        <v>15</v>
      </c>
      <c r="F3238">
        <v>159.08000000000001</v>
      </c>
      <c r="G3238">
        <v>13</v>
      </c>
      <c r="H3238">
        <f>Table1[[#This Row],[total_orders]]*Table1[[#This Row],[avg_order_value]]</f>
        <v>2068.04</v>
      </c>
      <c r="I3238">
        <v>161</v>
      </c>
      <c r="J3238">
        <v>0</v>
      </c>
      <c r="K3238" t="s">
        <v>23</v>
      </c>
      <c r="L3238">
        <v>41.5</v>
      </c>
      <c r="M3238" t="str">
        <f t="shared" si="201"/>
        <v>Medium</v>
      </c>
      <c r="N3238" s="1">
        <v>44289</v>
      </c>
      <c r="O3238" s="1" t="str">
        <f>IF(YEAR(Table1[[#This Row],[customer_since]])&gt;=2023, "New",IF(YEAR(Table1[[#This Row],[customer_since]])&gt;=2021, "Medium", "Long term"))</f>
        <v>Medium</v>
      </c>
      <c r="P3238">
        <v>90</v>
      </c>
      <c r="Q3238" t="str">
        <f t="shared" si="202"/>
        <v>High</v>
      </c>
      <c r="R3238">
        <v>0.13</v>
      </c>
      <c r="S3238" t="str">
        <f t="shared" si="203"/>
        <v>Low</v>
      </c>
    </row>
    <row r="3239" spans="1:19" x14ac:dyDescent="0.35">
      <c r="A3239" t="s">
        <v>2190</v>
      </c>
      <c r="B3239">
        <v>72</v>
      </c>
      <c r="C3239" t="str">
        <f t="shared" si="200"/>
        <v>66-69</v>
      </c>
      <c r="D3239" t="s">
        <v>21</v>
      </c>
      <c r="E3239" t="s">
        <v>18</v>
      </c>
      <c r="F3239">
        <v>234.95</v>
      </c>
      <c r="G3239">
        <v>13</v>
      </c>
      <c r="H3239">
        <f>Table1[[#This Row],[total_orders]]*Table1[[#This Row],[avg_order_value]]</f>
        <v>3054.35</v>
      </c>
      <c r="I3239">
        <v>358</v>
      </c>
      <c r="J3239">
        <v>0</v>
      </c>
      <c r="K3239" t="s">
        <v>40</v>
      </c>
      <c r="L3239">
        <v>91.3</v>
      </c>
      <c r="M3239" t="str">
        <f t="shared" si="201"/>
        <v>High</v>
      </c>
      <c r="N3239" s="1">
        <v>45023</v>
      </c>
      <c r="O3239" s="1" t="str">
        <f>IF(YEAR(Table1[[#This Row],[customer_since]])&gt;=2023, "New",IF(YEAR(Table1[[#This Row],[customer_since]])&gt;=2021, "Medium", "Long term"))</f>
        <v>New</v>
      </c>
      <c r="P3239">
        <v>7</v>
      </c>
      <c r="Q3239" t="str">
        <f t="shared" si="202"/>
        <v>Low</v>
      </c>
      <c r="R3239">
        <v>0.31</v>
      </c>
      <c r="S3239" t="str">
        <f t="shared" si="203"/>
        <v>Medium</v>
      </c>
    </row>
    <row r="3240" spans="1:19" x14ac:dyDescent="0.35">
      <c r="A3240" t="s">
        <v>2669</v>
      </c>
      <c r="B3240">
        <v>25</v>
      </c>
      <c r="C3240" t="str">
        <f t="shared" si="200"/>
        <v>18-25</v>
      </c>
      <c r="D3240" t="s">
        <v>14</v>
      </c>
      <c r="E3240" t="s">
        <v>15</v>
      </c>
      <c r="F3240">
        <v>213.05</v>
      </c>
      <c r="G3240">
        <v>12</v>
      </c>
      <c r="H3240">
        <f>Table1[[#This Row],[total_orders]]*Table1[[#This Row],[avg_order_value]]</f>
        <v>2556.6000000000004</v>
      </c>
      <c r="I3240">
        <v>96</v>
      </c>
      <c r="J3240">
        <v>0</v>
      </c>
      <c r="K3240" t="s">
        <v>16</v>
      </c>
      <c r="L3240">
        <v>32.5</v>
      </c>
      <c r="M3240" t="str">
        <f t="shared" si="201"/>
        <v>Medium</v>
      </c>
      <c r="N3240" s="1">
        <v>45562</v>
      </c>
      <c r="O3240" s="1" t="str">
        <f>IF(YEAR(Table1[[#This Row],[customer_since]])&gt;=2023, "New",IF(YEAR(Table1[[#This Row],[customer_since]])&gt;=2021, "Medium", "Long term"))</f>
        <v>New</v>
      </c>
      <c r="P3240">
        <v>62</v>
      </c>
      <c r="Q3240" t="str">
        <f t="shared" si="202"/>
        <v>Medium</v>
      </c>
      <c r="R3240">
        <v>0.34</v>
      </c>
      <c r="S3240" t="str">
        <f t="shared" si="203"/>
        <v>Medium</v>
      </c>
    </row>
    <row r="3241" spans="1:19" x14ac:dyDescent="0.35">
      <c r="A3241" t="s">
        <v>723</v>
      </c>
      <c r="B3241">
        <v>52</v>
      </c>
      <c r="C3241" t="str">
        <f t="shared" si="200"/>
        <v>46-55</v>
      </c>
      <c r="D3241" t="s">
        <v>14</v>
      </c>
      <c r="E3241" t="s">
        <v>44</v>
      </c>
      <c r="F3241">
        <v>62.77</v>
      </c>
      <c r="G3241">
        <v>10</v>
      </c>
      <c r="H3241">
        <f>Table1[[#This Row],[total_orders]]*Table1[[#This Row],[avg_order_value]]</f>
        <v>627.70000000000005</v>
      </c>
      <c r="I3241">
        <v>308</v>
      </c>
      <c r="J3241">
        <v>0</v>
      </c>
      <c r="K3241" t="s">
        <v>23</v>
      </c>
      <c r="L3241">
        <v>0</v>
      </c>
      <c r="M3241" t="str">
        <f t="shared" si="201"/>
        <v>Low</v>
      </c>
      <c r="N3241" s="1">
        <v>44576</v>
      </c>
      <c r="O3241" s="1" t="str">
        <f>IF(YEAR(Table1[[#This Row],[customer_since]])&gt;=2023, "New",IF(YEAR(Table1[[#This Row],[customer_since]])&gt;=2021, "Medium", "Long term"))</f>
        <v>Medium</v>
      </c>
      <c r="P3241">
        <v>2</v>
      </c>
      <c r="Q3241" t="str">
        <f t="shared" si="202"/>
        <v>Low</v>
      </c>
      <c r="R3241">
        <v>0.38</v>
      </c>
      <c r="S3241" t="str">
        <f t="shared" si="203"/>
        <v>Medium</v>
      </c>
    </row>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242">
        <v>0</v>
      </c>
      <c r="K3242" t="s">
        <v>16</v>
      </c>
      <c r="L3242">
        <v>14.3</v>
      </c>
      <c r="M3242" t="str">
        <f t="shared" si="201"/>
        <v>Low</v>
      </c>
      <c r="N3242" s="1">
        <v>44400</v>
      </c>
      <c r="O3242" s="1" t="str">
        <f>IF(YEAR(Table1[[#This Row],[customer_since]])&gt;=2023, "New",IF(YEAR(Table1[[#This Row],[customer_since]])&gt;=2021, "Medium", "Long term"))</f>
        <v>Medium</v>
      </c>
      <c r="P3242">
        <v>25</v>
      </c>
      <c r="Q3242" t="str">
        <f t="shared" si="202"/>
        <v>Low</v>
      </c>
      <c r="R3242">
        <v>0.3</v>
      </c>
      <c r="S3242" t="str">
        <f t="shared" si="203"/>
        <v>Medium</v>
      </c>
    </row>
    <row r="3243" spans="1:19" x14ac:dyDescent="0.35">
      <c r="A3243" t="s">
        <v>2526</v>
      </c>
      <c r="B3243">
        <v>48</v>
      </c>
      <c r="C3243" t="str">
        <f t="shared" si="200"/>
        <v>46-55</v>
      </c>
      <c r="D3243" t="s">
        <v>14</v>
      </c>
      <c r="E3243" t="s">
        <v>18</v>
      </c>
      <c r="F3243">
        <v>65.03</v>
      </c>
      <c r="G3243">
        <v>8</v>
      </c>
      <c r="H3243">
        <f>Table1[[#This Row],[total_orders]]*Table1[[#This Row],[avg_order_value]]</f>
        <v>520.24</v>
      </c>
      <c r="I3243">
        <v>233</v>
      </c>
      <c r="J3243">
        <v>1</v>
      </c>
      <c r="K3243" t="s">
        <v>40</v>
      </c>
      <c r="L3243">
        <v>8.8000000000000007</v>
      </c>
      <c r="M3243" t="str">
        <f t="shared" si="201"/>
        <v>Low</v>
      </c>
      <c r="N3243" s="1">
        <v>45615</v>
      </c>
      <c r="O3243" s="1" t="str">
        <f>IF(YEAR(Table1[[#This Row],[customer_since]])&gt;=2023, "New",IF(YEAR(Table1[[#This Row],[customer_since]])&gt;=2021, "Medium", "Long term"))</f>
        <v>New</v>
      </c>
      <c r="P3243">
        <v>42</v>
      </c>
      <c r="Q3243" t="str">
        <f t="shared" si="202"/>
        <v>Medium</v>
      </c>
      <c r="R3243">
        <v>0.12</v>
      </c>
      <c r="S3243" t="str">
        <f t="shared" si="203"/>
        <v>Low</v>
      </c>
    </row>
    <row r="3244" spans="1:19" x14ac:dyDescent="0.35">
      <c r="A3244" t="s">
        <v>2206</v>
      </c>
      <c r="B3244">
        <v>39</v>
      </c>
      <c r="C3244" t="str">
        <f t="shared" si="200"/>
        <v>36-45</v>
      </c>
      <c r="D3244" t="s">
        <v>14</v>
      </c>
      <c r="E3244" t="s">
        <v>28</v>
      </c>
      <c r="F3244">
        <v>196.36</v>
      </c>
      <c r="G3244">
        <v>8</v>
      </c>
      <c r="H3244">
        <f>Table1[[#This Row],[total_orders]]*Table1[[#This Row],[avg_order_value]]</f>
        <v>1570.88</v>
      </c>
      <c r="I3244">
        <v>168</v>
      </c>
      <c r="J3244">
        <v>0</v>
      </c>
      <c r="K3244" t="s">
        <v>29</v>
      </c>
      <c r="L3244">
        <v>35.299999999999997</v>
      </c>
      <c r="M3244" t="str">
        <f t="shared" si="201"/>
        <v>Medium</v>
      </c>
      <c r="N3244" s="1">
        <v>44404</v>
      </c>
      <c r="O3244" s="1" t="str">
        <f>IF(YEAR(Table1[[#This Row],[customer_since]])&gt;=2023, "New",IF(YEAR(Table1[[#This Row],[customer_since]])&gt;=2021, "Medium", "Long term"))</f>
        <v>Medium</v>
      </c>
      <c r="P3244">
        <v>92</v>
      </c>
      <c r="Q3244" t="str">
        <f t="shared" si="202"/>
        <v>High</v>
      </c>
      <c r="R3244">
        <v>0.09</v>
      </c>
      <c r="S3244" t="str">
        <f t="shared" si="203"/>
        <v>Low</v>
      </c>
    </row>
    <row r="3245" spans="1:19" x14ac:dyDescent="0.35">
      <c r="A3245" t="s">
        <v>1772</v>
      </c>
      <c r="B3245">
        <v>52</v>
      </c>
      <c r="C3245" t="str">
        <f t="shared" si="200"/>
        <v>46-55</v>
      </c>
      <c r="D3245" t="s">
        <v>14</v>
      </c>
      <c r="E3245" t="s">
        <v>28</v>
      </c>
      <c r="F3245">
        <v>105.85</v>
      </c>
      <c r="G3245">
        <v>9</v>
      </c>
      <c r="H3245">
        <f>Table1[[#This Row],[total_orders]]*Table1[[#This Row],[avg_order_value]]</f>
        <v>952.65</v>
      </c>
      <c r="I3245">
        <v>101</v>
      </c>
      <c r="J3245">
        <v>0</v>
      </c>
      <c r="K3245" t="s">
        <v>29</v>
      </c>
      <c r="L3245">
        <v>8.9</v>
      </c>
      <c r="M3245" t="str">
        <f t="shared" si="201"/>
        <v>Low</v>
      </c>
      <c r="N3245" s="1">
        <v>45374</v>
      </c>
      <c r="O3245" s="1" t="str">
        <f>IF(YEAR(Table1[[#This Row],[customer_since]])&gt;=2023, "New",IF(YEAR(Table1[[#This Row],[customer_since]])&gt;=2021, "Medium", "Long term"))</f>
        <v>New</v>
      </c>
      <c r="P3245">
        <v>51</v>
      </c>
      <c r="Q3245" t="str">
        <f t="shared" si="202"/>
        <v>Medium</v>
      </c>
      <c r="R3245">
        <v>0.18</v>
      </c>
      <c r="S3245" t="str">
        <f t="shared" si="203"/>
        <v>Low</v>
      </c>
    </row>
    <row r="3246" spans="1:19" x14ac:dyDescent="0.35">
      <c r="A3246" t="s">
        <v>1772</v>
      </c>
      <c r="B3246">
        <v>43</v>
      </c>
      <c r="C3246" t="str">
        <f t="shared" si="200"/>
        <v>36-45</v>
      </c>
      <c r="D3246" t="s">
        <v>21</v>
      </c>
      <c r="E3246" t="s">
        <v>18</v>
      </c>
      <c r="F3246">
        <v>56.83</v>
      </c>
      <c r="G3246">
        <v>8</v>
      </c>
      <c r="H3246">
        <f>Table1[[#This Row],[total_orders]]*Table1[[#This Row],[avg_order_value]]</f>
        <v>454.64</v>
      </c>
      <c r="I3246">
        <v>237</v>
      </c>
      <c r="J3246">
        <v>0</v>
      </c>
      <c r="K3246" t="s">
        <v>19</v>
      </c>
      <c r="L3246">
        <v>81.2</v>
      </c>
      <c r="M3246" t="str">
        <f t="shared" si="201"/>
        <v>High</v>
      </c>
      <c r="N3246" s="1">
        <v>45182</v>
      </c>
      <c r="O3246" s="1" t="str">
        <f>IF(YEAR(Table1[[#This Row],[customer_since]])&gt;=2023, "New",IF(YEAR(Table1[[#This Row],[customer_since]])&gt;=2021, "Medium", "Long term"))</f>
        <v>New</v>
      </c>
      <c r="P3246">
        <v>65</v>
      </c>
      <c r="Q3246" t="str">
        <f t="shared" si="202"/>
        <v>Medium</v>
      </c>
      <c r="R3246">
        <v>0.25</v>
      </c>
      <c r="S3246" t="str">
        <f t="shared" si="203"/>
        <v>Medium</v>
      </c>
    </row>
    <row r="3247" spans="1:19" x14ac:dyDescent="0.35">
      <c r="A3247" t="s">
        <v>3255</v>
      </c>
      <c r="B3247">
        <v>55</v>
      </c>
      <c r="C3247" t="str">
        <f t="shared" si="200"/>
        <v>46-55</v>
      </c>
      <c r="D3247" t="s">
        <v>21</v>
      </c>
      <c r="E3247" t="s">
        <v>50</v>
      </c>
      <c r="F3247">
        <v>136.30000000000001</v>
      </c>
      <c r="G3247">
        <v>9</v>
      </c>
      <c r="H3247">
        <f>Table1[[#This Row],[total_orders]]*Table1[[#This Row],[avg_order_value]]</f>
        <v>1226.7</v>
      </c>
      <c r="I3247">
        <v>51</v>
      </c>
      <c r="J3247">
        <v>0</v>
      </c>
      <c r="K3247" t="s">
        <v>19</v>
      </c>
      <c r="L3247">
        <v>63.9</v>
      </c>
      <c r="M3247" t="str">
        <f t="shared" si="201"/>
        <v>High</v>
      </c>
      <c r="N3247" s="1">
        <v>44515</v>
      </c>
      <c r="O3247" s="1" t="str">
        <f>IF(YEAR(Table1[[#This Row],[customer_since]])&gt;=2023, "New",IF(YEAR(Table1[[#This Row],[customer_since]])&gt;=2021, "Medium", "Long term"))</f>
        <v>Medium</v>
      </c>
      <c r="P3247">
        <v>17</v>
      </c>
      <c r="Q3247" t="str">
        <f t="shared" si="202"/>
        <v>Low</v>
      </c>
      <c r="R3247">
        <v>0.38</v>
      </c>
      <c r="S3247" t="str">
        <f t="shared" si="203"/>
        <v>Medium</v>
      </c>
    </row>
    <row r="3248" spans="1:19" x14ac:dyDescent="0.35">
      <c r="A3248" t="s">
        <v>3255</v>
      </c>
      <c r="B3248">
        <v>42</v>
      </c>
      <c r="C3248" t="str">
        <f t="shared" si="200"/>
        <v>36-45</v>
      </c>
      <c r="D3248" t="s">
        <v>25</v>
      </c>
      <c r="E3248" t="s">
        <v>26</v>
      </c>
      <c r="F3248">
        <v>95.82</v>
      </c>
      <c r="G3248">
        <v>8</v>
      </c>
      <c r="H3248">
        <f>Table1[[#This Row],[total_orders]]*Table1[[#This Row],[avg_order_value]]</f>
        <v>766.56</v>
      </c>
      <c r="I3248">
        <v>115</v>
      </c>
      <c r="J3248">
        <v>0</v>
      </c>
      <c r="K3248" t="s">
        <v>16</v>
      </c>
      <c r="L3248">
        <v>5.4</v>
      </c>
      <c r="M3248" t="str">
        <f t="shared" si="201"/>
        <v>Low</v>
      </c>
      <c r="N3248" s="1">
        <v>45808</v>
      </c>
      <c r="O3248" s="1" t="str">
        <f>IF(YEAR(Table1[[#This Row],[customer_since]])&gt;=2023, "New",IF(YEAR(Table1[[#This Row],[customer_since]])&gt;=2021, "Medium", "Long term"))</f>
        <v>New</v>
      </c>
      <c r="P3248">
        <v>91</v>
      </c>
      <c r="Q3248" t="str">
        <f t="shared" si="202"/>
        <v>High</v>
      </c>
      <c r="R3248">
        <v>0.03</v>
      </c>
      <c r="S3248" t="str">
        <f t="shared" si="203"/>
        <v>Low</v>
      </c>
    </row>
    <row r="3249" spans="1:19" x14ac:dyDescent="0.35">
      <c r="A3249" t="s">
        <v>2473</v>
      </c>
      <c r="B3249">
        <v>73</v>
      </c>
      <c r="C3249" t="str">
        <f t="shared" si="200"/>
        <v>66-69</v>
      </c>
      <c r="D3249" t="s">
        <v>21</v>
      </c>
      <c r="E3249" t="s">
        <v>26</v>
      </c>
      <c r="F3249">
        <v>101.24</v>
      </c>
      <c r="G3249">
        <v>10</v>
      </c>
      <c r="H3249">
        <f>Table1[[#This Row],[total_orders]]*Table1[[#This Row],[avg_order_value]]</f>
        <v>1012.4</v>
      </c>
      <c r="I3249">
        <v>242</v>
      </c>
      <c r="J3249">
        <v>0</v>
      </c>
      <c r="K3249" t="s">
        <v>19</v>
      </c>
      <c r="L3249">
        <v>8.4</v>
      </c>
      <c r="M3249" t="str">
        <f t="shared" si="201"/>
        <v>Low</v>
      </c>
      <c r="N3249" s="1">
        <v>44709</v>
      </c>
      <c r="O3249" s="1" t="str">
        <f>IF(YEAR(Table1[[#This Row],[customer_since]])&gt;=2023, "New",IF(YEAR(Table1[[#This Row],[customer_since]])&gt;=2021, "Medium", "Long term"))</f>
        <v>Medium</v>
      </c>
      <c r="P3249">
        <v>94</v>
      </c>
      <c r="Q3249" t="str">
        <f t="shared" si="202"/>
        <v>High</v>
      </c>
      <c r="R3249">
        <v>0.43</v>
      </c>
      <c r="S3249" t="str">
        <f t="shared" si="203"/>
        <v>Medium</v>
      </c>
    </row>
    <row r="3250" spans="1:19" x14ac:dyDescent="0.35">
      <c r="A3250" t="s">
        <v>2475</v>
      </c>
      <c r="B3250">
        <v>51</v>
      </c>
      <c r="C3250" t="str">
        <f t="shared" si="200"/>
        <v>46-55</v>
      </c>
      <c r="D3250" t="s">
        <v>14</v>
      </c>
      <c r="E3250" t="s">
        <v>44</v>
      </c>
      <c r="F3250">
        <v>254.39</v>
      </c>
      <c r="G3250">
        <v>10</v>
      </c>
      <c r="H3250">
        <f>Table1[[#This Row],[total_orders]]*Table1[[#This Row],[avg_order_value]]</f>
        <v>2543.8999999999996</v>
      </c>
      <c r="I3250">
        <v>292</v>
      </c>
      <c r="J3250">
        <v>0</v>
      </c>
      <c r="K3250" t="s">
        <v>40</v>
      </c>
      <c r="L3250">
        <v>90</v>
      </c>
      <c r="M3250" t="str">
        <f t="shared" si="201"/>
        <v>High</v>
      </c>
      <c r="N3250" s="1">
        <v>45068</v>
      </c>
      <c r="O3250" s="1" t="str">
        <f>IF(YEAR(Table1[[#This Row],[customer_since]])&gt;=2023, "New",IF(YEAR(Table1[[#This Row],[customer_since]])&gt;=2021, "Medium", "Long term"))</f>
        <v>New</v>
      </c>
      <c r="P3250">
        <v>37</v>
      </c>
      <c r="Q3250" t="str">
        <f t="shared" si="202"/>
        <v>Medium</v>
      </c>
      <c r="R3250">
        <v>0.11</v>
      </c>
      <c r="S3250" t="str">
        <f t="shared" si="203"/>
        <v>Low</v>
      </c>
    </row>
    <row r="3251" spans="1:19" x14ac:dyDescent="0.35">
      <c r="A3251" t="s">
        <v>2373</v>
      </c>
      <c r="B3251">
        <v>74</v>
      </c>
      <c r="C3251" t="str">
        <f t="shared" si="200"/>
        <v>66-69</v>
      </c>
      <c r="D3251" t="s">
        <v>21</v>
      </c>
      <c r="E3251" t="s">
        <v>15</v>
      </c>
      <c r="F3251">
        <v>36.119999999999997</v>
      </c>
      <c r="G3251">
        <v>12</v>
      </c>
      <c r="H3251">
        <f>Table1[[#This Row],[total_orders]]*Table1[[#This Row],[avg_order_value]]</f>
        <v>433.43999999999994</v>
      </c>
      <c r="I3251">
        <v>44</v>
      </c>
      <c r="J3251">
        <v>0</v>
      </c>
      <c r="K3251" t="s">
        <v>29</v>
      </c>
      <c r="L3251">
        <v>0</v>
      </c>
      <c r="M3251" t="str">
        <f t="shared" si="201"/>
        <v>Low</v>
      </c>
      <c r="N3251" s="1">
        <v>45656</v>
      </c>
      <c r="O3251" s="1" t="str">
        <f>IF(YEAR(Table1[[#This Row],[customer_since]])&gt;=2023, "New",IF(YEAR(Table1[[#This Row],[customer_since]])&gt;=2021, "Medium", "Long term"))</f>
        <v>New</v>
      </c>
      <c r="P3251">
        <v>20</v>
      </c>
      <c r="Q3251" t="str">
        <f t="shared" si="202"/>
        <v>Low</v>
      </c>
      <c r="R3251">
        <v>0.26</v>
      </c>
      <c r="S3251" t="str">
        <f t="shared" si="203"/>
        <v>Medium</v>
      </c>
    </row>
    <row r="3252" spans="1:19" x14ac:dyDescent="0.35">
      <c r="A3252" t="s">
        <v>3220</v>
      </c>
      <c r="B3252">
        <v>55</v>
      </c>
      <c r="C3252" t="str">
        <f t="shared" si="200"/>
        <v>46-55</v>
      </c>
      <c r="D3252" t="s">
        <v>21</v>
      </c>
      <c r="E3252" t="s">
        <v>15</v>
      </c>
      <c r="F3252">
        <v>106.59</v>
      </c>
      <c r="G3252">
        <v>9</v>
      </c>
      <c r="H3252">
        <f>Table1[[#This Row],[total_orders]]*Table1[[#This Row],[avg_order_value]]</f>
        <v>959.31000000000006</v>
      </c>
      <c r="I3252">
        <v>102</v>
      </c>
      <c r="J3252">
        <v>0</v>
      </c>
      <c r="K3252" t="s">
        <v>16</v>
      </c>
      <c r="L3252">
        <v>58</v>
      </c>
      <c r="M3252" t="str">
        <f t="shared" si="201"/>
        <v>High</v>
      </c>
      <c r="N3252" s="1">
        <v>45135</v>
      </c>
      <c r="O3252" s="1" t="str">
        <f>IF(YEAR(Table1[[#This Row],[customer_since]])&gt;=2023, "New",IF(YEAR(Table1[[#This Row],[customer_since]])&gt;=2021, "Medium", "Long term"))</f>
        <v>New</v>
      </c>
      <c r="P3252">
        <v>19</v>
      </c>
      <c r="Q3252" t="str">
        <f t="shared" si="202"/>
        <v>Low</v>
      </c>
      <c r="R3252">
        <v>0.37</v>
      </c>
      <c r="S3252" t="str">
        <f t="shared" si="203"/>
        <v>Medium</v>
      </c>
    </row>
    <row r="3253" spans="1:19" x14ac:dyDescent="0.35">
      <c r="A3253" t="s">
        <v>316</v>
      </c>
      <c r="B3253">
        <v>54</v>
      </c>
      <c r="C3253" t="str">
        <f t="shared" si="200"/>
        <v>46-55</v>
      </c>
      <c r="D3253" t="s">
        <v>21</v>
      </c>
      <c r="E3253" t="s">
        <v>22</v>
      </c>
      <c r="F3253">
        <v>88.69</v>
      </c>
      <c r="G3253">
        <v>4</v>
      </c>
      <c r="H3253">
        <f>Table1[[#This Row],[total_orders]]*Table1[[#This Row],[avg_order_value]]</f>
        <v>354.76</v>
      </c>
      <c r="I3253">
        <v>107</v>
      </c>
      <c r="J3253">
        <v>0</v>
      </c>
      <c r="K3253" t="s">
        <v>23</v>
      </c>
      <c r="L3253">
        <v>85.7</v>
      </c>
      <c r="M3253" t="str">
        <f t="shared" si="201"/>
        <v>High</v>
      </c>
      <c r="N3253" s="1">
        <v>45172</v>
      </c>
      <c r="O3253" s="1" t="str">
        <f>IF(YEAR(Table1[[#This Row],[customer_since]])&gt;=2023, "New",IF(YEAR(Table1[[#This Row],[customer_since]])&gt;=2021, "Medium", "Long term"))</f>
        <v>New</v>
      </c>
      <c r="P3253">
        <v>92</v>
      </c>
      <c r="Q3253" t="str">
        <f t="shared" si="202"/>
        <v>High</v>
      </c>
      <c r="R3253">
        <v>0.09</v>
      </c>
      <c r="S3253" t="str">
        <f t="shared" si="203"/>
        <v>Low</v>
      </c>
    </row>
    <row r="3254" spans="1:19" x14ac:dyDescent="0.35">
      <c r="A3254" t="s">
        <v>198</v>
      </c>
      <c r="B3254">
        <v>76</v>
      </c>
      <c r="C3254" t="str">
        <f t="shared" si="200"/>
        <v>66-69</v>
      </c>
      <c r="D3254" t="s">
        <v>21</v>
      </c>
      <c r="E3254" t="s">
        <v>44</v>
      </c>
      <c r="F3254">
        <v>49.17</v>
      </c>
      <c r="G3254">
        <v>5</v>
      </c>
      <c r="H3254">
        <f>Table1[[#This Row],[total_orders]]*Table1[[#This Row],[avg_order_value]]</f>
        <v>245.85000000000002</v>
      </c>
      <c r="I3254">
        <v>329</v>
      </c>
      <c r="J3254">
        <v>0</v>
      </c>
      <c r="K3254" t="s">
        <v>16</v>
      </c>
      <c r="L3254">
        <v>65.7</v>
      </c>
      <c r="M3254" t="str">
        <f t="shared" si="201"/>
        <v>High</v>
      </c>
      <c r="N3254" s="1">
        <v>44103</v>
      </c>
      <c r="O3254" s="1" t="str">
        <f>IF(YEAR(Table1[[#This Row],[customer_since]])&gt;=2023, "New",IF(YEAR(Table1[[#This Row],[customer_since]])&gt;=2021, "Medium", "Long term"))</f>
        <v>Long term</v>
      </c>
      <c r="P3254">
        <v>60</v>
      </c>
      <c r="Q3254" t="str">
        <f t="shared" si="202"/>
        <v>Medium</v>
      </c>
      <c r="R3254">
        <v>0.36</v>
      </c>
      <c r="S3254" t="str">
        <f t="shared" si="203"/>
        <v>Medium</v>
      </c>
    </row>
    <row r="3255" spans="1:19" x14ac:dyDescent="0.35">
      <c r="A3255" t="s">
        <v>3513</v>
      </c>
      <c r="B3255">
        <v>71</v>
      </c>
      <c r="C3255" t="str">
        <f t="shared" si="200"/>
        <v>66-69</v>
      </c>
      <c r="D3255" t="s">
        <v>25</v>
      </c>
      <c r="E3255" t="s">
        <v>44</v>
      </c>
      <c r="F3255">
        <v>97.92</v>
      </c>
      <c r="G3255">
        <v>5</v>
      </c>
      <c r="H3255">
        <f>Table1[[#This Row],[total_orders]]*Table1[[#This Row],[avg_order_value]]</f>
        <v>489.6</v>
      </c>
      <c r="I3255">
        <v>118</v>
      </c>
      <c r="J3255">
        <v>0</v>
      </c>
      <c r="K3255" t="s">
        <v>16</v>
      </c>
      <c r="L3255">
        <v>79.900000000000006</v>
      </c>
      <c r="M3255" t="str">
        <f t="shared" si="201"/>
        <v>High</v>
      </c>
      <c r="N3255" s="1">
        <v>44659</v>
      </c>
      <c r="O3255" s="1" t="str">
        <f>IF(YEAR(Table1[[#This Row],[customer_since]])&gt;=2023, "New",IF(YEAR(Table1[[#This Row],[customer_since]])&gt;=2021, "Medium", "Long term"))</f>
        <v>Medium</v>
      </c>
      <c r="P3255">
        <v>13</v>
      </c>
      <c r="Q3255" t="str">
        <f t="shared" si="202"/>
        <v>Low</v>
      </c>
      <c r="R3255">
        <v>0.14000000000000001</v>
      </c>
      <c r="S3255" t="str">
        <f t="shared" si="203"/>
        <v>Low</v>
      </c>
    </row>
    <row r="3256" spans="1:19" x14ac:dyDescent="0.35">
      <c r="A3256" t="s">
        <v>172</v>
      </c>
      <c r="B3256">
        <v>76</v>
      </c>
      <c r="C3256" t="str">
        <f t="shared" si="200"/>
        <v>66-69</v>
      </c>
      <c r="D3256" t="s">
        <v>14</v>
      </c>
      <c r="E3256" t="s">
        <v>28</v>
      </c>
      <c r="F3256">
        <v>83.46</v>
      </c>
      <c r="G3256">
        <v>15</v>
      </c>
      <c r="H3256">
        <f>Table1[[#This Row],[total_orders]]*Table1[[#This Row],[avg_order_value]]</f>
        <v>1251.8999999999999</v>
      </c>
      <c r="I3256">
        <v>150</v>
      </c>
      <c r="J3256">
        <v>0</v>
      </c>
      <c r="K3256" t="s">
        <v>19</v>
      </c>
      <c r="L3256">
        <v>56.2</v>
      </c>
      <c r="M3256" t="str">
        <f t="shared" si="201"/>
        <v>High</v>
      </c>
      <c r="N3256" s="1">
        <v>45760</v>
      </c>
      <c r="O3256" s="1" t="str">
        <f>IF(YEAR(Table1[[#This Row],[customer_since]])&gt;=2023, "New",IF(YEAR(Table1[[#This Row],[customer_since]])&gt;=2021, "Medium", "Long term"))</f>
        <v>New</v>
      </c>
      <c r="P3256">
        <v>43</v>
      </c>
      <c r="Q3256" t="str">
        <f t="shared" si="202"/>
        <v>Medium</v>
      </c>
      <c r="R3256">
        <v>0.18</v>
      </c>
      <c r="S3256" t="str">
        <f t="shared" si="203"/>
        <v>Low</v>
      </c>
    </row>
    <row r="3257" spans="1:19" x14ac:dyDescent="0.35">
      <c r="A3257" t="s">
        <v>3117</v>
      </c>
      <c r="B3257">
        <v>47</v>
      </c>
      <c r="C3257" t="str">
        <f t="shared" si="200"/>
        <v>46-55</v>
      </c>
      <c r="D3257" t="s">
        <v>21</v>
      </c>
      <c r="E3257" t="s">
        <v>52</v>
      </c>
      <c r="F3257">
        <v>44.98</v>
      </c>
      <c r="G3257">
        <v>15</v>
      </c>
      <c r="H3257">
        <f>Table1[[#This Row],[total_orders]]*Table1[[#This Row],[avg_order_value]]</f>
        <v>674.69999999999993</v>
      </c>
      <c r="I3257">
        <v>166</v>
      </c>
      <c r="J3257">
        <v>0</v>
      </c>
      <c r="K3257" t="s">
        <v>16</v>
      </c>
      <c r="L3257">
        <v>93.3</v>
      </c>
      <c r="M3257" t="str">
        <f t="shared" si="201"/>
        <v>High</v>
      </c>
      <c r="N3257" s="1">
        <v>44805</v>
      </c>
      <c r="O3257" s="1" t="str">
        <f>IF(YEAR(Table1[[#This Row],[customer_since]])&gt;=2023, "New",IF(YEAR(Table1[[#This Row],[customer_since]])&gt;=2021, "Medium", "Long term"))</f>
        <v>Medium</v>
      </c>
      <c r="P3257">
        <v>6</v>
      </c>
      <c r="Q3257" t="str">
        <f t="shared" si="202"/>
        <v>Low</v>
      </c>
      <c r="R3257">
        <v>0.28999999999999998</v>
      </c>
      <c r="S3257" t="str">
        <f t="shared" si="203"/>
        <v>Medium</v>
      </c>
    </row>
    <row r="3258" spans="1:19" x14ac:dyDescent="0.35">
      <c r="A3258" t="s">
        <v>2345</v>
      </c>
      <c r="B3258">
        <v>22</v>
      </c>
      <c r="C3258" t="str">
        <f t="shared" si="200"/>
        <v>18-25</v>
      </c>
      <c r="D3258" t="s">
        <v>14</v>
      </c>
      <c r="E3258" t="s">
        <v>35</v>
      </c>
      <c r="F3258">
        <v>66.709999999999994</v>
      </c>
      <c r="G3258">
        <v>11</v>
      </c>
      <c r="H3258">
        <f>Table1[[#This Row],[total_orders]]*Table1[[#This Row],[avg_order_value]]</f>
        <v>733.81</v>
      </c>
      <c r="I3258">
        <v>294</v>
      </c>
      <c r="J3258">
        <v>0</v>
      </c>
      <c r="K3258" t="s">
        <v>19</v>
      </c>
      <c r="L3258">
        <v>20.3</v>
      </c>
      <c r="M3258" t="str">
        <f t="shared" si="201"/>
        <v>Medium</v>
      </c>
      <c r="N3258" s="1">
        <v>44358</v>
      </c>
      <c r="O3258" s="1" t="str">
        <f>IF(YEAR(Table1[[#This Row],[customer_since]])&gt;=2023, "New",IF(YEAR(Table1[[#This Row],[customer_since]])&gt;=2021, "Medium", "Long term"))</f>
        <v>Medium</v>
      </c>
      <c r="P3258">
        <v>97</v>
      </c>
      <c r="Q3258" t="str">
        <f t="shared" si="202"/>
        <v>High</v>
      </c>
      <c r="R3258">
        <v>0.26</v>
      </c>
      <c r="S3258" t="str">
        <f t="shared" si="203"/>
        <v>Medium</v>
      </c>
    </row>
    <row r="3259" spans="1:19" x14ac:dyDescent="0.35">
      <c r="A3259" t="s">
        <v>2345</v>
      </c>
      <c r="B3259">
        <v>42</v>
      </c>
      <c r="C3259" t="str">
        <f t="shared" si="200"/>
        <v>36-45</v>
      </c>
      <c r="D3259" t="s">
        <v>14</v>
      </c>
      <c r="E3259" t="s">
        <v>52</v>
      </c>
      <c r="F3259">
        <v>88.4</v>
      </c>
      <c r="G3259">
        <v>7</v>
      </c>
      <c r="H3259">
        <f>Table1[[#This Row],[total_orders]]*Table1[[#This Row],[avg_order_value]]</f>
        <v>618.80000000000007</v>
      </c>
      <c r="I3259">
        <v>63</v>
      </c>
      <c r="J3259">
        <v>0</v>
      </c>
      <c r="K3259" t="s">
        <v>29</v>
      </c>
      <c r="L3259">
        <v>25.6</v>
      </c>
      <c r="M3259" t="str">
        <f t="shared" si="201"/>
        <v>Medium</v>
      </c>
      <c r="N3259" s="1">
        <v>44725</v>
      </c>
      <c r="O3259" s="1" t="str">
        <f>IF(YEAR(Table1[[#This Row],[customer_since]])&gt;=2023, "New",IF(YEAR(Table1[[#This Row],[customer_since]])&gt;=2021, "Medium", "Long term"))</f>
        <v>Medium</v>
      </c>
      <c r="P3259">
        <v>15</v>
      </c>
      <c r="Q3259" t="str">
        <f t="shared" si="202"/>
        <v>Low</v>
      </c>
      <c r="R3259">
        <v>0.08</v>
      </c>
      <c r="S3259" t="str">
        <f t="shared" si="203"/>
        <v>Low</v>
      </c>
    </row>
    <row r="3260" spans="1:19" x14ac:dyDescent="0.35">
      <c r="A3260" t="s">
        <v>3268</v>
      </c>
      <c r="B3260">
        <v>35</v>
      </c>
      <c r="C3260" t="str">
        <f t="shared" si="200"/>
        <v>26-35</v>
      </c>
      <c r="D3260" t="s">
        <v>21</v>
      </c>
      <c r="E3260" t="s">
        <v>18</v>
      </c>
      <c r="F3260">
        <v>165.99</v>
      </c>
      <c r="G3260">
        <v>14</v>
      </c>
      <c r="H3260">
        <f>Table1[[#This Row],[total_orders]]*Table1[[#This Row],[avg_order_value]]</f>
        <v>2323.86</v>
      </c>
      <c r="I3260">
        <v>72</v>
      </c>
      <c r="J3260">
        <v>0</v>
      </c>
      <c r="K3260" t="s">
        <v>23</v>
      </c>
      <c r="L3260">
        <v>38.299999999999997</v>
      </c>
      <c r="M3260" t="str">
        <f t="shared" si="201"/>
        <v>Medium</v>
      </c>
      <c r="N3260" s="1">
        <v>45139</v>
      </c>
      <c r="O3260" s="1" t="str">
        <f>IF(YEAR(Table1[[#This Row],[customer_since]])&gt;=2023, "New",IF(YEAR(Table1[[#This Row],[customer_since]])&gt;=2021, "Medium", "Long term"))</f>
        <v>New</v>
      </c>
      <c r="P3260">
        <v>28</v>
      </c>
      <c r="Q3260" t="str">
        <f t="shared" si="202"/>
        <v>Low</v>
      </c>
      <c r="R3260">
        <v>0.23</v>
      </c>
      <c r="S3260" t="str">
        <f t="shared" si="203"/>
        <v>Medium</v>
      </c>
    </row>
    <row r="3261" spans="1:19" x14ac:dyDescent="0.35">
      <c r="A3261" t="s">
        <v>739</v>
      </c>
      <c r="B3261">
        <v>66</v>
      </c>
      <c r="C3261" t="str">
        <f t="shared" si="200"/>
        <v>66-69</v>
      </c>
      <c r="D3261" t="s">
        <v>21</v>
      </c>
      <c r="E3261" t="s">
        <v>44</v>
      </c>
      <c r="F3261">
        <v>175.06</v>
      </c>
      <c r="G3261">
        <v>8</v>
      </c>
      <c r="H3261">
        <f>Table1[[#This Row],[total_orders]]*Table1[[#This Row],[avg_order_value]]</f>
        <v>1400.48</v>
      </c>
      <c r="I3261">
        <v>119</v>
      </c>
      <c r="J3261">
        <v>0</v>
      </c>
      <c r="K3261" t="s">
        <v>40</v>
      </c>
      <c r="L3261">
        <v>4.3</v>
      </c>
      <c r="M3261" t="str">
        <f t="shared" si="201"/>
        <v>Low</v>
      </c>
      <c r="N3261" s="1">
        <v>44204</v>
      </c>
      <c r="O3261" s="1" t="str">
        <f>IF(YEAR(Table1[[#This Row],[customer_since]])&gt;=2023, "New",IF(YEAR(Table1[[#This Row],[customer_since]])&gt;=2021, "Medium", "Long term"))</f>
        <v>Medium</v>
      </c>
      <c r="P3261">
        <v>37</v>
      </c>
      <c r="Q3261" t="str">
        <f t="shared" si="202"/>
        <v>Medium</v>
      </c>
      <c r="R3261">
        <v>0.2</v>
      </c>
      <c r="S3261" t="str">
        <f t="shared" si="203"/>
        <v>Low</v>
      </c>
    </row>
    <row r="3262" spans="1:19" x14ac:dyDescent="0.35">
      <c r="A3262" t="s">
        <v>3424</v>
      </c>
      <c r="B3262">
        <v>45</v>
      </c>
      <c r="C3262" t="str">
        <f t="shared" si="200"/>
        <v>36-45</v>
      </c>
      <c r="D3262" t="s">
        <v>21</v>
      </c>
      <c r="E3262" t="s">
        <v>44</v>
      </c>
      <c r="F3262">
        <v>23.16</v>
      </c>
      <c r="G3262">
        <v>9</v>
      </c>
      <c r="H3262">
        <f>Table1[[#This Row],[total_orders]]*Table1[[#This Row],[avg_order_value]]</f>
        <v>208.44</v>
      </c>
      <c r="I3262">
        <v>175</v>
      </c>
      <c r="J3262">
        <v>0</v>
      </c>
      <c r="K3262" t="s">
        <v>29</v>
      </c>
      <c r="L3262">
        <v>78.3</v>
      </c>
      <c r="M3262" t="str">
        <f t="shared" si="201"/>
        <v>High</v>
      </c>
      <c r="N3262" s="1">
        <v>45128</v>
      </c>
      <c r="O3262" s="1" t="str">
        <f>IF(YEAR(Table1[[#This Row],[customer_since]])&gt;=2023, "New",IF(YEAR(Table1[[#This Row],[customer_since]])&gt;=2021, "Medium", "Long term"))</f>
        <v>New</v>
      </c>
      <c r="P3262">
        <v>39</v>
      </c>
      <c r="Q3262" t="str">
        <f t="shared" si="202"/>
        <v>Medium</v>
      </c>
      <c r="R3262">
        <v>0.36</v>
      </c>
      <c r="S3262" t="str">
        <f t="shared" si="203"/>
        <v>Medium</v>
      </c>
    </row>
    <row r="3263" spans="1:19" x14ac:dyDescent="0.35">
      <c r="A3263" t="s">
        <v>3424</v>
      </c>
      <c r="B3263">
        <v>47</v>
      </c>
      <c r="C3263" t="str">
        <f t="shared" si="200"/>
        <v>46-55</v>
      </c>
      <c r="D3263" t="s">
        <v>21</v>
      </c>
      <c r="E3263" t="s">
        <v>22</v>
      </c>
      <c r="F3263">
        <v>99.45</v>
      </c>
      <c r="G3263">
        <v>10</v>
      </c>
      <c r="H3263">
        <f>Table1[[#This Row],[total_orders]]*Table1[[#This Row],[avg_order_value]]</f>
        <v>994.5</v>
      </c>
      <c r="I3263">
        <v>185</v>
      </c>
      <c r="J3263">
        <v>1</v>
      </c>
      <c r="K3263" t="s">
        <v>23</v>
      </c>
      <c r="L3263">
        <v>77.5</v>
      </c>
      <c r="M3263" t="str">
        <f t="shared" si="201"/>
        <v>High</v>
      </c>
      <c r="N3263" s="1">
        <v>45277</v>
      </c>
      <c r="O3263" s="1" t="str">
        <f>IF(YEAR(Table1[[#This Row],[customer_since]])&gt;=2023, "New",IF(YEAR(Table1[[#This Row],[customer_since]])&gt;=2021, "Medium", "Long term"))</f>
        <v>New</v>
      </c>
      <c r="P3263">
        <v>47</v>
      </c>
      <c r="Q3263" t="str">
        <f t="shared" si="202"/>
        <v>Medium</v>
      </c>
      <c r="R3263">
        <v>0.03</v>
      </c>
      <c r="S3263" t="str">
        <f t="shared" si="203"/>
        <v>Low</v>
      </c>
    </row>
    <row r="3264" spans="1:19" x14ac:dyDescent="0.35">
      <c r="A3264" t="s">
        <v>3005</v>
      </c>
      <c r="B3264">
        <v>42</v>
      </c>
      <c r="C3264" t="str">
        <f t="shared" si="200"/>
        <v>36-45</v>
      </c>
      <c r="D3264" t="s">
        <v>14</v>
      </c>
      <c r="E3264" t="s">
        <v>26</v>
      </c>
      <c r="F3264">
        <v>19.96</v>
      </c>
      <c r="G3264">
        <v>9</v>
      </c>
      <c r="H3264">
        <f>Table1[[#This Row],[total_orders]]*Table1[[#This Row],[avg_order_value]]</f>
        <v>179.64000000000001</v>
      </c>
      <c r="I3264">
        <v>133</v>
      </c>
      <c r="J3264">
        <v>0</v>
      </c>
      <c r="K3264" t="s">
        <v>19</v>
      </c>
      <c r="L3264">
        <v>51</v>
      </c>
      <c r="M3264" t="str">
        <f t="shared" si="201"/>
        <v>High</v>
      </c>
      <c r="N3264" s="1">
        <v>45221</v>
      </c>
      <c r="O3264" s="1" t="str">
        <f>IF(YEAR(Table1[[#This Row],[customer_since]])&gt;=2023, "New",IF(YEAR(Table1[[#This Row],[customer_since]])&gt;=2021, "Medium", "Long term"))</f>
        <v>New</v>
      </c>
      <c r="P3264">
        <v>47</v>
      </c>
      <c r="Q3264" t="str">
        <f t="shared" si="202"/>
        <v>Medium</v>
      </c>
      <c r="R3264">
        <v>0.25</v>
      </c>
      <c r="S3264" t="str">
        <f t="shared" si="203"/>
        <v>Medium</v>
      </c>
    </row>
    <row r="3265" spans="1:19" x14ac:dyDescent="0.35">
      <c r="A3265" t="s">
        <v>1037</v>
      </c>
      <c r="B3265">
        <v>33</v>
      </c>
      <c r="C3265" t="str">
        <f t="shared" si="200"/>
        <v>26-35</v>
      </c>
      <c r="D3265" t="s">
        <v>14</v>
      </c>
      <c r="E3265" t="s">
        <v>28</v>
      </c>
      <c r="F3265">
        <v>195.69</v>
      </c>
      <c r="G3265">
        <v>6</v>
      </c>
      <c r="H3265">
        <f>Table1[[#This Row],[total_orders]]*Table1[[#This Row],[avg_order_value]]</f>
        <v>1174.1399999999999</v>
      </c>
      <c r="I3265">
        <v>232</v>
      </c>
      <c r="J3265">
        <v>0</v>
      </c>
      <c r="K3265" t="s">
        <v>23</v>
      </c>
      <c r="L3265">
        <v>60.3</v>
      </c>
      <c r="M3265" t="str">
        <f t="shared" si="201"/>
        <v>High</v>
      </c>
      <c r="N3265" s="1">
        <v>45734</v>
      </c>
      <c r="O3265" s="1" t="str">
        <f>IF(YEAR(Table1[[#This Row],[customer_since]])&gt;=2023, "New",IF(YEAR(Table1[[#This Row],[customer_since]])&gt;=2021, "Medium", "Long term"))</f>
        <v>New</v>
      </c>
      <c r="P3265">
        <v>73</v>
      </c>
      <c r="Q3265" t="str">
        <f t="shared" si="202"/>
        <v>High</v>
      </c>
      <c r="R3265">
        <v>0.42</v>
      </c>
      <c r="S3265" t="str">
        <f t="shared" si="203"/>
        <v>Medium</v>
      </c>
    </row>
    <row r="3266" spans="1:19" x14ac:dyDescent="0.35">
      <c r="A3266" t="s">
        <v>1037</v>
      </c>
      <c r="B3266">
        <v>38</v>
      </c>
      <c r="C3266" t="str">
        <f t="shared" ref="C3266:C3329" si="204">IF(B3266&lt;=25,"18-25",IF(B3266&lt;=35,"26-35",IF(B3266&lt;=45,"36-45",IF(B3266&lt;=55,"46-55",IF(B3266&lt;=65,"55-65","66-69")))))</f>
        <v>36-45</v>
      </c>
      <c r="D3266" t="s">
        <v>25</v>
      </c>
      <c r="E3266" t="s">
        <v>44</v>
      </c>
      <c r="F3266">
        <v>62.34</v>
      </c>
      <c r="G3266">
        <v>8</v>
      </c>
      <c r="H3266">
        <f>Table1[[#This Row],[total_orders]]*Table1[[#This Row],[avg_order_value]]</f>
        <v>498.72</v>
      </c>
      <c r="I3266">
        <v>128</v>
      </c>
      <c r="J3266">
        <v>0</v>
      </c>
      <c r="K3266" t="s">
        <v>40</v>
      </c>
      <c r="L3266">
        <v>67.900000000000006</v>
      </c>
      <c r="M3266" t="str">
        <f t="shared" ref="M3266:M3329" si="205">IF(L3266&lt;=20,"Low",IF(L3266&lt;=50,"Medium","High"))</f>
        <v>High</v>
      </c>
      <c r="N3266" s="1">
        <v>44301</v>
      </c>
      <c r="O3266" s="1" t="str">
        <f>IF(YEAR(Table1[[#This Row],[customer_since]])&gt;=2023, "New",IF(YEAR(Table1[[#This Row],[customer_since]])&gt;=2021, "Medium", "Long term"))</f>
        <v>Medium</v>
      </c>
      <c r="P3266">
        <v>44</v>
      </c>
      <c r="Q3266" t="str">
        <f t="shared" ref="Q3266:Q3329" si="206">IF(P3266&lt;=33,"Low",IF(P3266&lt;=66,"Medium","High"))</f>
        <v>Medium</v>
      </c>
      <c r="R3266">
        <v>0.72</v>
      </c>
      <c r="S3266" t="str">
        <f t="shared" ref="S3266:S3329" si="207">IF(R3266&lt;=0.2,"Low",IF(R3266&lt;=0.5,"Medium","High"))</f>
        <v>High</v>
      </c>
    </row>
    <row r="3267" spans="1:19" x14ac:dyDescent="0.35">
      <c r="A3267" t="s">
        <v>426</v>
      </c>
      <c r="B3267">
        <v>41</v>
      </c>
      <c r="C3267" t="str">
        <f t="shared" si="204"/>
        <v>36-45</v>
      </c>
      <c r="D3267" t="s">
        <v>14</v>
      </c>
      <c r="E3267" t="s">
        <v>52</v>
      </c>
      <c r="F3267">
        <v>142.37</v>
      </c>
      <c r="G3267">
        <v>16</v>
      </c>
      <c r="H3267">
        <f>Table1[[#This Row],[total_orders]]*Table1[[#This Row],[avg_order_value]]</f>
        <v>2277.92</v>
      </c>
      <c r="I3267">
        <v>86</v>
      </c>
      <c r="J3267">
        <v>0</v>
      </c>
      <c r="K3267" t="s">
        <v>16</v>
      </c>
      <c r="L3267">
        <v>78.3</v>
      </c>
      <c r="M3267" t="str">
        <f t="shared" si="205"/>
        <v>High</v>
      </c>
      <c r="N3267" s="1">
        <v>44812</v>
      </c>
      <c r="O3267" s="1" t="str">
        <f>IF(YEAR(Table1[[#This Row],[customer_since]])&gt;=2023, "New",IF(YEAR(Table1[[#This Row],[customer_since]])&gt;=2021, "Medium", "Long term"))</f>
        <v>Medium</v>
      </c>
      <c r="P3267">
        <v>71</v>
      </c>
      <c r="Q3267" t="str">
        <f t="shared" si="206"/>
        <v>High</v>
      </c>
      <c r="R3267">
        <v>0.37</v>
      </c>
      <c r="S3267" t="str">
        <f t="shared" si="207"/>
        <v>Medium</v>
      </c>
    </row>
    <row r="3268" spans="1:19" x14ac:dyDescent="0.35">
      <c r="A3268" t="s">
        <v>2027</v>
      </c>
      <c r="B3268">
        <v>76</v>
      </c>
      <c r="C3268" t="str">
        <f t="shared" si="204"/>
        <v>66-69</v>
      </c>
      <c r="D3268" t="s">
        <v>21</v>
      </c>
      <c r="E3268" t="s">
        <v>52</v>
      </c>
      <c r="F3268">
        <v>104.53</v>
      </c>
      <c r="G3268">
        <v>10</v>
      </c>
      <c r="H3268">
        <f>Table1[[#This Row],[total_orders]]*Table1[[#This Row],[avg_order_value]]</f>
        <v>1045.3</v>
      </c>
      <c r="I3268">
        <v>140</v>
      </c>
      <c r="J3268">
        <v>0</v>
      </c>
      <c r="K3268" t="s">
        <v>40</v>
      </c>
      <c r="L3268">
        <v>17.5</v>
      </c>
      <c r="M3268" t="str">
        <f t="shared" si="205"/>
        <v>Low</v>
      </c>
      <c r="N3268" s="1">
        <v>45284</v>
      </c>
      <c r="O3268" s="1" t="str">
        <f>IF(YEAR(Table1[[#This Row],[customer_since]])&gt;=2023, "New",IF(YEAR(Table1[[#This Row],[customer_since]])&gt;=2021, "Medium", "Long term"))</f>
        <v>New</v>
      </c>
      <c r="P3268">
        <v>14</v>
      </c>
      <c r="Q3268" t="str">
        <f t="shared" si="206"/>
        <v>Low</v>
      </c>
      <c r="R3268">
        <v>0.55000000000000004</v>
      </c>
      <c r="S3268" t="str">
        <f t="shared" si="207"/>
        <v>High</v>
      </c>
    </row>
    <row r="3269" spans="1:19" x14ac:dyDescent="0.35">
      <c r="A3269" t="s">
        <v>417</v>
      </c>
      <c r="B3269">
        <v>37</v>
      </c>
      <c r="C3269" t="str">
        <f t="shared" si="204"/>
        <v>36-45</v>
      </c>
      <c r="D3269" t="s">
        <v>21</v>
      </c>
      <c r="E3269" t="s">
        <v>28</v>
      </c>
      <c r="F3269">
        <v>543.29999999999995</v>
      </c>
      <c r="G3269">
        <v>11</v>
      </c>
      <c r="H3269">
        <f>Table1[[#This Row],[total_orders]]*Table1[[#This Row],[avg_order_value]]</f>
        <v>5976.2999999999993</v>
      </c>
      <c r="I3269">
        <v>164</v>
      </c>
      <c r="J3269">
        <v>0</v>
      </c>
      <c r="K3269" t="s">
        <v>40</v>
      </c>
      <c r="L3269">
        <v>79.099999999999994</v>
      </c>
      <c r="M3269" t="str">
        <f t="shared" si="205"/>
        <v>High</v>
      </c>
      <c r="N3269" s="1">
        <v>44742</v>
      </c>
      <c r="O3269" s="1" t="str">
        <f>IF(YEAR(Table1[[#This Row],[customer_since]])&gt;=2023, "New",IF(YEAR(Table1[[#This Row],[customer_since]])&gt;=2021, "Medium", "Long term"))</f>
        <v>Medium</v>
      </c>
      <c r="P3269">
        <v>25</v>
      </c>
      <c r="Q3269" t="str">
        <f t="shared" si="206"/>
        <v>Low</v>
      </c>
      <c r="R3269">
        <v>0.36</v>
      </c>
      <c r="S3269" t="str">
        <f t="shared" si="207"/>
        <v>Medium</v>
      </c>
    </row>
    <row r="3270" spans="1:19" x14ac:dyDescent="0.35">
      <c r="A3270" t="s">
        <v>3698</v>
      </c>
      <c r="B3270">
        <v>26</v>
      </c>
      <c r="C3270" t="str">
        <f t="shared" si="204"/>
        <v>26-35</v>
      </c>
      <c r="D3270" t="s">
        <v>21</v>
      </c>
      <c r="E3270" t="s">
        <v>28</v>
      </c>
      <c r="F3270">
        <v>24.54</v>
      </c>
      <c r="G3270">
        <v>8</v>
      </c>
      <c r="H3270">
        <f>Table1[[#This Row],[total_orders]]*Table1[[#This Row],[avg_order_value]]</f>
        <v>196.32</v>
      </c>
      <c r="I3270">
        <v>242</v>
      </c>
      <c r="J3270">
        <v>0</v>
      </c>
      <c r="K3270" t="s">
        <v>19</v>
      </c>
      <c r="L3270">
        <v>40.700000000000003</v>
      </c>
      <c r="M3270" t="str">
        <f t="shared" si="205"/>
        <v>Medium</v>
      </c>
      <c r="N3270" s="1">
        <v>45284</v>
      </c>
      <c r="O3270" s="1" t="str">
        <f>IF(YEAR(Table1[[#This Row],[customer_since]])&gt;=2023, "New",IF(YEAR(Table1[[#This Row],[customer_since]])&gt;=2021, "Medium", "Long term"))</f>
        <v>New</v>
      </c>
      <c r="P3270">
        <v>23</v>
      </c>
      <c r="Q3270" t="str">
        <f t="shared" si="206"/>
        <v>Low</v>
      </c>
      <c r="R3270">
        <v>0.22</v>
      </c>
      <c r="S3270" t="str">
        <f t="shared" si="207"/>
        <v>Medium</v>
      </c>
    </row>
    <row r="3271" spans="1:19" x14ac:dyDescent="0.35">
      <c r="A3271" t="s">
        <v>3298</v>
      </c>
      <c r="B3271">
        <v>76</v>
      </c>
      <c r="C3271" t="str">
        <f t="shared" si="204"/>
        <v>66-69</v>
      </c>
      <c r="D3271" t="s">
        <v>21</v>
      </c>
      <c r="E3271" t="s">
        <v>37</v>
      </c>
      <c r="F3271">
        <v>116.05</v>
      </c>
      <c r="G3271">
        <v>12</v>
      </c>
      <c r="H3271">
        <f>Table1[[#This Row],[total_orders]]*Table1[[#This Row],[avg_order_value]]</f>
        <v>1392.6</v>
      </c>
      <c r="I3271">
        <v>120</v>
      </c>
      <c r="J3271">
        <v>0</v>
      </c>
      <c r="K3271" t="s">
        <v>19</v>
      </c>
      <c r="L3271">
        <v>32</v>
      </c>
      <c r="M3271" t="str">
        <f t="shared" si="205"/>
        <v>Medium</v>
      </c>
      <c r="N3271" s="1">
        <v>44449</v>
      </c>
      <c r="O3271" s="1" t="str">
        <f>IF(YEAR(Table1[[#This Row],[customer_since]])&gt;=2023, "New",IF(YEAR(Table1[[#This Row],[customer_since]])&gt;=2021, "Medium", "Long term"))</f>
        <v>Medium</v>
      </c>
      <c r="P3271">
        <v>40</v>
      </c>
      <c r="Q3271" t="str">
        <f t="shared" si="206"/>
        <v>Medium</v>
      </c>
      <c r="R3271">
        <v>0.17</v>
      </c>
      <c r="S3271" t="str">
        <f t="shared" si="207"/>
        <v>Low</v>
      </c>
    </row>
    <row r="3272" spans="1:19" x14ac:dyDescent="0.35">
      <c r="A3272" t="s">
        <v>1770</v>
      </c>
      <c r="B3272">
        <v>18</v>
      </c>
      <c r="C3272" t="str">
        <f t="shared" si="204"/>
        <v>18-25</v>
      </c>
      <c r="D3272" t="s">
        <v>25</v>
      </c>
      <c r="E3272" t="s">
        <v>26</v>
      </c>
      <c r="F3272">
        <v>85.36</v>
      </c>
      <c r="G3272">
        <v>10</v>
      </c>
      <c r="H3272">
        <f>Table1[[#This Row],[total_orders]]*Table1[[#This Row],[avg_order_value]]</f>
        <v>853.6</v>
      </c>
      <c r="I3272">
        <v>340</v>
      </c>
      <c r="J3272">
        <v>0</v>
      </c>
      <c r="K3272" t="s">
        <v>19</v>
      </c>
      <c r="L3272">
        <v>64.900000000000006</v>
      </c>
      <c r="M3272" t="str">
        <f t="shared" si="205"/>
        <v>High</v>
      </c>
      <c r="N3272" s="1">
        <v>44424</v>
      </c>
      <c r="O3272" s="1" t="str">
        <f>IF(YEAR(Table1[[#This Row],[customer_since]])&gt;=2023, "New",IF(YEAR(Table1[[#This Row],[customer_since]])&gt;=2021, "Medium", "Long term"))</f>
        <v>Medium</v>
      </c>
      <c r="P3272">
        <v>21</v>
      </c>
      <c r="Q3272" t="str">
        <f t="shared" si="206"/>
        <v>Low</v>
      </c>
      <c r="R3272">
        <v>0.25</v>
      </c>
      <c r="S3272" t="str">
        <f t="shared" si="207"/>
        <v>Medium</v>
      </c>
    </row>
    <row r="3273" spans="1:19" x14ac:dyDescent="0.35">
      <c r="A3273" t="s">
        <v>2230</v>
      </c>
      <c r="B3273">
        <v>27</v>
      </c>
      <c r="C3273" t="str">
        <f t="shared" si="204"/>
        <v>26-35</v>
      </c>
      <c r="D3273" t="s">
        <v>14</v>
      </c>
      <c r="E3273" t="s">
        <v>22</v>
      </c>
      <c r="F3273">
        <v>71.680000000000007</v>
      </c>
      <c r="G3273">
        <v>9</v>
      </c>
      <c r="H3273">
        <f>Table1[[#This Row],[total_orders]]*Table1[[#This Row],[avg_order_value]]</f>
        <v>645.12000000000012</v>
      </c>
      <c r="I3273">
        <v>315</v>
      </c>
      <c r="J3273">
        <v>1</v>
      </c>
      <c r="K3273" t="s">
        <v>29</v>
      </c>
      <c r="L3273">
        <v>30</v>
      </c>
      <c r="M3273" t="str">
        <f t="shared" si="205"/>
        <v>Medium</v>
      </c>
      <c r="N3273" s="1">
        <v>44339</v>
      </c>
      <c r="O3273" s="1" t="str">
        <f>IF(YEAR(Table1[[#This Row],[customer_since]])&gt;=2023, "New",IF(YEAR(Table1[[#This Row],[customer_since]])&gt;=2021, "Medium", "Long term"))</f>
        <v>Medium</v>
      </c>
      <c r="P3273">
        <v>66</v>
      </c>
      <c r="Q3273" t="str">
        <f t="shared" si="206"/>
        <v>Medium</v>
      </c>
      <c r="R3273">
        <v>0.27</v>
      </c>
      <c r="S3273" t="str">
        <f t="shared" si="207"/>
        <v>Medium</v>
      </c>
    </row>
    <row r="3274" spans="1:19" x14ac:dyDescent="0.35">
      <c r="A3274" t="s">
        <v>1909</v>
      </c>
      <c r="B3274">
        <v>19</v>
      </c>
      <c r="C3274" t="str">
        <f t="shared" si="204"/>
        <v>18-25</v>
      </c>
      <c r="D3274" t="s">
        <v>14</v>
      </c>
      <c r="E3274" t="s">
        <v>50</v>
      </c>
      <c r="F3274">
        <v>231.48</v>
      </c>
      <c r="G3274">
        <v>7</v>
      </c>
      <c r="H3274">
        <f>Table1[[#This Row],[total_orders]]*Table1[[#This Row],[avg_order_value]]</f>
        <v>1620.36</v>
      </c>
      <c r="I3274">
        <v>230</v>
      </c>
      <c r="J3274">
        <v>0</v>
      </c>
      <c r="K3274" t="s">
        <v>29</v>
      </c>
      <c r="L3274">
        <v>20.6</v>
      </c>
      <c r="M3274" t="str">
        <f t="shared" si="205"/>
        <v>Medium</v>
      </c>
      <c r="N3274" s="1">
        <v>44535</v>
      </c>
      <c r="O3274" s="1" t="str">
        <f>IF(YEAR(Table1[[#This Row],[customer_since]])&gt;=2023, "New",IF(YEAR(Table1[[#This Row],[customer_since]])&gt;=2021, "Medium", "Long term"))</f>
        <v>Medium</v>
      </c>
      <c r="P3274">
        <v>76</v>
      </c>
      <c r="Q3274" t="str">
        <f t="shared" si="206"/>
        <v>High</v>
      </c>
      <c r="R3274">
        <v>0.4</v>
      </c>
      <c r="S3274" t="str">
        <f t="shared" si="207"/>
        <v>Medium</v>
      </c>
    </row>
    <row r="3275" spans="1:19" x14ac:dyDescent="0.35">
      <c r="A3275" t="s">
        <v>119</v>
      </c>
      <c r="B3275">
        <v>35</v>
      </c>
      <c r="C3275" t="str">
        <f t="shared" si="204"/>
        <v>26-35</v>
      </c>
      <c r="D3275" t="s">
        <v>14</v>
      </c>
      <c r="E3275" t="s">
        <v>50</v>
      </c>
      <c r="F3275">
        <v>219.17</v>
      </c>
      <c r="G3275">
        <v>8</v>
      </c>
      <c r="H3275">
        <f>Table1[[#This Row],[total_orders]]*Table1[[#This Row],[avg_order_value]]</f>
        <v>1753.36</v>
      </c>
      <c r="I3275">
        <v>171</v>
      </c>
      <c r="J3275">
        <v>0</v>
      </c>
      <c r="K3275" t="s">
        <v>19</v>
      </c>
      <c r="L3275">
        <v>95.1</v>
      </c>
      <c r="M3275" t="str">
        <f t="shared" si="205"/>
        <v>High</v>
      </c>
      <c r="N3275" s="1">
        <v>44693</v>
      </c>
      <c r="O3275" s="1" t="str">
        <f>IF(YEAR(Table1[[#This Row],[customer_since]])&gt;=2023, "New",IF(YEAR(Table1[[#This Row],[customer_since]])&gt;=2021, "Medium", "Long term"))</f>
        <v>Medium</v>
      </c>
      <c r="P3275">
        <v>59</v>
      </c>
      <c r="Q3275" t="str">
        <f t="shared" si="206"/>
        <v>Medium</v>
      </c>
      <c r="R3275">
        <v>0.2</v>
      </c>
      <c r="S3275" t="str">
        <f t="shared" si="207"/>
        <v>Low</v>
      </c>
    </row>
    <row r="3276" spans="1:19" x14ac:dyDescent="0.35">
      <c r="A3276" t="s">
        <v>287</v>
      </c>
      <c r="B3276">
        <v>37</v>
      </c>
      <c r="C3276" t="str">
        <f t="shared" si="204"/>
        <v>36-45</v>
      </c>
      <c r="D3276" t="s">
        <v>14</v>
      </c>
      <c r="E3276" t="s">
        <v>50</v>
      </c>
      <c r="F3276">
        <v>130.07</v>
      </c>
      <c r="G3276">
        <v>11</v>
      </c>
      <c r="H3276">
        <f>Table1[[#This Row],[total_orders]]*Table1[[#This Row],[avg_order_value]]</f>
        <v>1430.77</v>
      </c>
      <c r="I3276">
        <v>92</v>
      </c>
      <c r="J3276">
        <v>0</v>
      </c>
      <c r="K3276" t="s">
        <v>29</v>
      </c>
      <c r="L3276">
        <v>85.1</v>
      </c>
      <c r="M3276" t="str">
        <f t="shared" si="205"/>
        <v>High</v>
      </c>
      <c r="N3276" s="1">
        <v>45582</v>
      </c>
      <c r="O3276" s="1" t="str">
        <f>IF(YEAR(Table1[[#This Row],[customer_since]])&gt;=2023, "New",IF(YEAR(Table1[[#This Row],[customer_since]])&gt;=2021, "Medium", "Long term"))</f>
        <v>New</v>
      </c>
      <c r="P3276">
        <v>43</v>
      </c>
      <c r="Q3276" t="str">
        <f t="shared" si="206"/>
        <v>Medium</v>
      </c>
      <c r="R3276">
        <v>0.42</v>
      </c>
      <c r="S3276" t="str">
        <f t="shared" si="207"/>
        <v>Medium</v>
      </c>
    </row>
    <row r="3277" spans="1:19" x14ac:dyDescent="0.35">
      <c r="A3277" t="s">
        <v>287</v>
      </c>
      <c r="B3277">
        <v>57</v>
      </c>
      <c r="C3277" t="str">
        <f t="shared" si="204"/>
        <v>55-65</v>
      </c>
      <c r="D3277" t="s">
        <v>21</v>
      </c>
      <c r="E3277" t="s">
        <v>15</v>
      </c>
      <c r="F3277">
        <v>75.77</v>
      </c>
      <c r="G3277">
        <v>10</v>
      </c>
      <c r="H3277">
        <f>Table1[[#This Row],[total_orders]]*Table1[[#This Row],[avg_order_value]]</f>
        <v>757.69999999999993</v>
      </c>
      <c r="I3277">
        <v>131</v>
      </c>
      <c r="J3277">
        <v>0</v>
      </c>
      <c r="K3277" t="s">
        <v>23</v>
      </c>
      <c r="L3277">
        <v>77.099999999999994</v>
      </c>
      <c r="M3277" t="str">
        <f t="shared" si="205"/>
        <v>High</v>
      </c>
      <c r="N3277" s="1">
        <v>45793</v>
      </c>
      <c r="O3277" s="1" t="str">
        <f>IF(YEAR(Table1[[#This Row],[customer_since]])&gt;=2023, "New",IF(YEAR(Table1[[#This Row],[customer_since]])&gt;=2021, "Medium", "Long term"))</f>
        <v>New</v>
      </c>
      <c r="P3277">
        <v>17</v>
      </c>
      <c r="Q3277" t="str">
        <f t="shared" si="206"/>
        <v>Low</v>
      </c>
      <c r="R3277">
        <v>0.27</v>
      </c>
      <c r="S3277" t="str">
        <f t="shared" si="207"/>
        <v>Medium</v>
      </c>
    </row>
    <row r="3278" spans="1:19" x14ac:dyDescent="0.35">
      <c r="A3278" t="s">
        <v>287</v>
      </c>
      <c r="B3278">
        <v>37</v>
      </c>
      <c r="C3278" t="str">
        <f t="shared" si="204"/>
        <v>36-45</v>
      </c>
      <c r="D3278" t="s">
        <v>14</v>
      </c>
      <c r="E3278" t="s">
        <v>18</v>
      </c>
      <c r="F3278">
        <v>59.63</v>
      </c>
      <c r="G3278">
        <v>12</v>
      </c>
      <c r="H3278">
        <f>Table1[[#This Row],[total_orders]]*Table1[[#This Row],[avg_order_value]]</f>
        <v>715.56000000000006</v>
      </c>
      <c r="I3278">
        <v>53</v>
      </c>
      <c r="J3278">
        <v>0</v>
      </c>
      <c r="K3278" t="s">
        <v>23</v>
      </c>
      <c r="L3278">
        <v>91.8</v>
      </c>
      <c r="M3278" t="str">
        <f t="shared" si="205"/>
        <v>High</v>
      </c>
      <c r="N3278" s="1">
        <v>44618</v>
      </c>
      <c r="O3278" s="1" t="str">
        <f>IF(YEAR(Table1[[#This Row],[customer_since]])&gt;=2023, "New",IF(YEAR(Table1[[#This Row],[customer_since]])&gt;=2021, "Medium", "Long term"))</f>
        <v>Medium</v>
      </c>
      <c r="P3278">
        <v>81</v>
      </c>
      <c r="Q3278" t="str">
        <f t="shared" si="206"/>
        <v>High</v>
      </c>
      <c r="R3278">
        <v>0.19</v>
      </c>
      <c r="S3278" t="str">
        <f t="shared" si="207"/>
        <v>Low</v>
      </c>
    </row>
    <row r="3279" spans="1:19" x14ac:dyDescent="0.35">
      <c r="A3279" t="s">
        <v>1468</v>
      </c>
      <c r="B3279">
        <v>36</v>
      </c>
      <c r="C3279" t="str">
        <f t="shared" si="204"/>
        <v>36-45</v>
      </c>
      <c r="D3279" t="s">
        <v>14</v>
      </c>
      <c r="E3279" t="s">
        <v>22</v>
      </c>
      <c r="F3279">
        <v>65.12</v>
      </c>
      <c r="G3279">
        <v>15</v>
      </c>
      <c r="H3279">
        <f>Table1[[#This Row],[total_orders]]*Table1[[#This Row],[avg_order_value]]</f>
        <v>976.80000000000007</v>
      </c>
      <c r="I3279">
        <v>22</v>
      </c>
      <c r="J3279">
        <v>0</v>
      </c>
      <c r="K3279" t="s">
        <v>40</v>
      </c>
      <c r="L3279">
        <v>96.5</v>
      </c>
      <c r="M3279" t="str">
        <f t="shared" si="205"/>
        <v>High</v>
      </c>
      <c r="N3279" s="1">
        <v>45099</v>
      </c>
      <c r="O3279" s="1" t="str">
        <f>IF(YEAR(Table1[[#This Row],[customer_since]])&gt;=2023, "New",IF(YEAR(Table1[[#This Row],[customer_since]])&gt;=2021, "Medium", "Long term"))</f>
        <v>New</v>
      </c>
      <c r="P3279">
        <v>55</v>
      </c>
      <c r="Q3279" t="str">
        <f t="shared" si="206"/>
        <v>Medium</v>
      </c>
      <c r="R3279">
        <v>0.08</v>
      </c>
      <c r="S3279" t="str">
        <f t="shared" si="207"/>
        <v>Low</v>
      </c>
    </row>
    <row r="3280" spans="1:19" x14ac:dyDescent="0.35">
      <c r="A3280" t="s">
        <v>3320</v>
      </c>
      <c r="B3280">
        <v>77</v>
      </c>
      <c r="C3280" t="str">
        <f t="shared" si="204"/>
        <v>66-69</v>
      </c>
      <c r="D3280" t="s">
        <v>21</v>
      </c>
      <c r="E3280" t="s">
        <v>44</v>
      </c>
      <c r="F3280">
        <v>157.1</v>
      </c>
      <c r="G3280">
        <v>17</v>
      </c>
      <c r="H3280">
        <f>Table1[[#This Row],[total_orders]]*Table1[[#This Row],[avg_order_value]]</f>
        <v>2670.7</v>
      </c>
      <c r="I3280">
        <v>135</v>
      </c>
      <c r="J3280">
        <v>0</v>
      </c>
      <c r="K3280" t="s">
        <v>40</v>
      </c>
      <c r="L3280">
        <v>81</v>
      </c>
      <c r="M3280" t="str">
        <f t="shared" si="205"/>
        <v>High</v>
      </c>
      <c r="N3280" s="1">
        <v>45330</v>
      </c>
      <c r="O3280" s="1" t="str">
        <f>IF(YEAR(Table1[[#This Row],[customer_since]])&gt;=2023, "New",IF(YEAR(Table1[[#This Row],[customer_since]])&gt;=2021, "Medium", "Long term"))</f>
        <v>New</v>
      </c>
      <c r="P3280">
        <v>84</v>
      </c>
      <c r="Q3280" t="str">
        <f t="shared" si="206"/>
        <v>High</v>
      </c>
      <c r="R3280">
        <v>0.06</v>
      </c>
      <c r="S3280" t="str">
        <f t="shared" si="207"/>
        <v>Low</v>
      </c>
    </row>
    <row r="3281" spans="1:19" x14ac:dyDescent="0.35">
      <c r="A3281" t="s">
        <v>1701</v>
      </c>
      <c r="B3281">
        <v>32</v>
      </c>
      <c r="C3281" t="str">
        <f t="shared" si="204"/>
        <v>26-35</v>
      </c>
      <c r="D3281" t="s">
        <v>21</v>
      </c>
      <c r="E3281" t="s">
        <v>37</v>
      </c>
      <c r="F3281">
        <v>88.56</v>
      </c>
      <c r="G3281">
        <v>16</v>
      </c>
      <c r="H3281">
        <f>Table1[[#This Row],[total_orders]]*Table1[[#This Row],[avg_order_value]]</f>
        <v>1416.96</v>
      </c>
      <c r="I3281">
        <v>244</v>
      </c>
      <c r="J3281">
        <v>0</v>
      </c>
      <c r="K3281" t="s">
        <v>16</v>
      </c>
      <c r="L3281">
        <v>76.8</v>
      </c>
      <c r="M3281" t="str">
        <f t="shared" si="205"/>
        <v>High</v>
      </c>
      <c r="N3281" s="1">
        <v>45281</v>
      </c>
      <c r="O3281" s="1" t="str">
        <f>IF(YEAR(Table1[[#This Row],[customer_since]])&gt;=2023, "New",IF(YEAR(Table1[[#This Row],[customer_since]])&gt;=2021, "Medium", "Long term"))</f>
        <v>New</v>
      </c>
      <c r="P3281">
        <v>92</v>
      </c>
      <c r="Q3281" t="str">
        <f t="shared" si="206"/>
        <v>High</v>
      </c>
      <c r="R3281">
        <v>0.05</v>
      </c>
      <c r="S3281" t="str">
        <f t="shared" si="207"/>
        <v>Low</v>
      </c>
    </row>
    <row r="3282" spans="1:19" x14ac:dyDescent="0.35">
      <c r="A3282" t="s">
        <v>1701</v>
      </c>
      <c r="B3282">
        <v>39</v>
      </c>
      <c r="C3282" t="str">
        <f t="shared" si="204"/>
        <v>36-45</v>
      </c>
      <c r="D3282" t="s">
        <v>21</v>
      </c>
      <c r="E3282" t="s">
        <v>26</v>
      </c>
      <c r="F3282">
        <v>55.09</v>
      </c>
      <c r="G3282">
        <v>9</v>
      </c>
      <c r="H3282">
        <f>Table1[[#This Row],[total_orders]]*Table1[[#This Row],[avg_order_value]]</f>
        <v>495.81000000000006</v>
      </c>
      <c r="I3282">
        <v>213</v>
      </c>
      <c r="J3282">
        <v>0</v>
      </c>
      <c r="K3282" t="s">
        <v>29</v>
      </c>
      <c r="L3282">
        <v>97.4</v>
      </c>
      <c r="M3282" t="str">
        <f t="shared" si="205"/>
        <v>High</v>
      </c>
      <c r="N3282" s="1">
        <v>44241</v>
      </c>
      <c r="O3282" s="1" t="str">
        <f>IF(YEAR(Table1[[#This Row],[customer_since]])&gt;=2023, "New",IF(YEAR(Table1[[#This Row],[customer_since]])&gt;=2021, "Medium", "Long term"))</f>
        <v>Medium</v>
      </c>
      <c r="P3282">
        <v>93</v>
      </c>
      <c r="Q3282" t="str">
        <f t="shared" si="206"/>
        <v>High</v>
      </c>
      <c r="R3282">
        <v>7.0000000000000007E-2</v>
      </c>
      <c r="S3282" t="str">
        <f t="shared" si="207"/>
        <v>Low</v>
      </c>
    </row>
    <row r="3283" spans="1:19" x14ac:dyDescent="0.35">
      <c r="A3283" t="s">
        <v>2471</v>
      </c>
      <c r="B3283">
        <v>23</v>
      </c>
      <c r="C3283" t="str">
        <f t="shared" si="204"/>
        <v>18-25</v>
      </c>
      <c r="D3283" t="s">
        <v>14</v>
      </c>
      <c r="E3283" t="s">
        <v>44</v>
      </c>
      <c r="G3283">
        <v>8</v>
      </c>
      <c r="H3283">
        <f>Table1[[#This Row],[total_orders]]*Table1[[#This Row],[avg_order_value]]</f>
        <v>0</v>
      </c>
      <c r="I3283">
        <v>98</v>
      </c>
      <c r="J3283">
        <v>0</v>
      </c>
      <c r="K3283" t="s">
        <v>16</v>
      </c>
      <c r="L3283">
        <v>19.100000000000001</v>
      </c>
      <c r="M3283" t="str">
        <f t="shared" si="205"/>
        <v>Low</v>
      </c>
      <c r="N3283" s="1">
        <v>45472</v>
      </c>
      <c r="O3283" s="1" t="str">
        <f>IF(YEAR(Table1[[#This Row],[customer_since]])&gt;=2023, "New",IF(YEAR(Table1[[#This Row],[customer_since]])&gt;=2021, "Medium", "Long term"))</f>
        <v>New</v>
      </c>
      <c r="P3283">
        <v>22</v>
      </c>
      <c r="Q3283" t="str">
        <f t="shared" si="206"/>
        <v>Low</v>
      </c>
      <c r="R3283">
        <v>0.21</v>
      </c>
      <c r="S3283" t="str">
        <f t="shared" si="207"/>
        <v>Medium</v>
      </c>
    </row>
    <row r="3284" spans="1:19" x14ac:dyDescent="0.35">
      <c r="A3284" t="s">
        <v>2471</v>
      </c>
      <c r="B3284">
        <v>25</v>
      </c>
      <c r="C3284" t="str">
        <f t="shared" si="204"/>
        <v>18-25</v>
      </c>
      <c r="D3284" t="s">
        <v>21</v>
      </c>
      <c r="E3284" t="s">
        <v>15</v>
      </c>
      <c r="F3284">
        <v>316</v>
      </c>
      <c r="G3284">
        <v>8</v>
      </c>
      <c r="H3284">
        <f>Table1[[#This Row],[total_orders]]*Table1[[#This Row],[avg_order_value]]</f>
        <v>2528</v>
      </c>
      <c r="I3284">
        <v>224</v>
      </c>
      <c r="J3284">
        <v>0</v>
      </c>
      <c r="K3284" t="s">
        <v>29</v>
      </c>
      <c r="L3284">
        <v>72.900000000000006</v>
      </c>
      <c r="M3284" t="str">
        <f t="shared" si="205"/>
        <v>High</v>
      </c>
      <c r="N3284" s="1">
        <v>45765</v>
      </c>
      <c r="O3284" s="1" t="str">
        <f>IF(YEAR(Table1[[#This Row],[customer_since]])&gt;=2023, "New",IF(YEAR(Table1[[#This Row],[customer_since]])&gt;=2021, "Medium", "Long term"))</f>
        <v>New</v>
      </c>
      <c r="P3284">
        <v>26</v>
      </c>
      <c r="Q3284" t="str">
        <f t="shared" si="206"/>
        <v>Low</v>
      </c>
      <c r="R3284">
        <v>0.5</v>
      </c>
      <c r="S3284" t="str">
        <f t="shared" si="207"/>
        <v>Medium</v>
      </c>
    </row>
    <row r="3285" spans="1:19" x14ac:dyDescent="0.35">
      <c r="A3285" t="s">
        <v>2066</v>
      </c>
      <c r="B3285">
        <v>78</v>
      </c>
      <c r="C3285" t="str">
        <f t="shared" si="204"/>
        <v>66-69</v>
      </c>
      <c r="D3285" t="s">
        <v>14</v>
      </c>
      <c r="E3285" t="s">
        <v>50</v>
      </c>
      <c r="F3285">
        <v>217.84</v>
      </c>
      <c r="G3285">
        <v>22</v>
      </c>
      <c r="H3285">
        <f>Table1[[#This Row],[total_orders]]*Table1[[#This Row],[avg_order_value]]</f>
        <v>4792.4800000000005</v>
      </c>
      <c r="I3285">
        <v>183</v>
      </c>
      <c r="J3285">
        <v>0</v>
      </c>
      <c r="K3285" t="s">
        <v>40</v>
      </c>
      <c r="L3285">
        <v>65.400000000000006</v>
      </c>
      <c r="M3285" t="str">
        <f t="shared" si="205"/>
        <v>High</v>
      </c>
      <c r="N3285" s="1">
        <v>45380</v>
      </c>
      <c r="O3285" s="1" t="str">
        <f>IF(YEAR(Table1[[#This Row],[customer_since]])&gt;=2023, "New",IF(YEAR(Table1[[#This Row],[customer_since]])&gt;=2021, "Medium", "Long term"))</f>
        <v>New</v>
      </c>
      <c r="P3285">
        <v>79</v>
      </c>
      <c r="Q3285" t="str">
        <f t="shared" si="206"/>
        <v>High</v>
      </c>
      <c r="R3285">
        <v>0.33</v>
      </c>
      <c r="S3285" t="str">
        <f t="shared" si="207"/>
        <v>Medium</v>
      </c>
    </row>
    <row r="3286" spans="1:19" x14ac:dyDescent="0.35">
      <c r="A3286" t="s">
        <v>2066</v>
      </c>
      <c r="B3286">
        <v>28</v>
      </c>
      <c r="C3286" t="str">
        <f t="shared" si="204"/>
        <v>26-35</v>
      </c>
      <c r="D3286" t="s">
        <v>14</v>
      </c>
      <c r="E3286" t="s">
        <v>35</v>
      </c>
      <c r="F3286">
        <v>37.26</v>
      </c>
      <c r="G3286">
        <v>10</v>
      </c>
      <c r="H3286">
        <f>Table1[[#This Row],[total_orders]]*Table1[[#This Row],[avg_order_value]]</f>
        <v>372.59999999999997</v>
      </c>
      <c r="I3286">
        <v>122</v>
      </c>
      <c r="J3286">
        <v>0</v>
      </c>
      <c r="K3286" t="s">
        <v>40</v>
      </c>
      <c r="L3286">
        <v>65.099999999999994</v>
      </c>
      <c r="M3286" t="str">
        <f t="shared" si="205"/>
        <v>High</v>
      </c>
      <c r="N3286" s="1">
        <v>44072</v>
      </c>
      <c r="O3286" s="1" t="str">
        <f>IF(YEAR(Table1[[#This Row],[customer_since]])&gt;=2023, "New",IF(YEAR(Table1[[#This Row],[customer_since]])&gt;=2021, "Medium", "Long term"))</f>
        <v>Long term</v>
      </c>
      <c r="P3286">
        <v>28</v>
      </c>
      <c r="Q3286" t="str">
        <f t="shared" si="206"/>
        <v>Low</v>
      </c>
      <c r="R3286">
        <v>0.49</v>
      </c>
      <c r="S3286" t="str">
        <f t="shared" si="207"/>
        <v>Medium</v>
      </c>
    </row>
    <row r="3287" spans="1:19" x14ac:dyDescent="0.35">
      <c r="A3287" t="s">
        <v>1696</v>
      </c>
      <c r="B3287">
        <v>70</v>
      </c>
      <c r="C3287" t="str">
        <f t="shared" si="204"/>
        <v>66-69</v>
      </c>
      <c r="D3287" t="s">
        <v>14</v>
      </c>
      <c r="E3287" t="s">
        <v>50</v>
      </c>
      <c r="F3287">
        <v>76.37</v>
      </c>
      <c r="G3287">
        <v>10</v>
      </c>
      <c r="H3287">
        <f>Table1[[#This Row],[total_orders]]*Table1[[#This Row],[avg_order_value]]</f>
        <v>763.7</v>
      </c>
      <c r="I3287">
        <v>139</v>
      </c>
      <c r="J3287">
        <v>0</v>
      </c>
      <c r="K3287" t="s">
        <v>16</v>
      </c>
      <c r="L3287">
        <v>59.8</v>
      </c>
      <c r="M3287" t="str">
        <f t="shared" si="205"/>
        <v>High</v>
      </c>
      <c r="N3287" s="1">
        <v>45216</v>
      </c>
      <c r="O3287" s="1" t="str">
        <f>IF(YEAR(Table1[[#This Row],[customer_since]])&gt;=2023, "New",IF(YEAR(Table1[[#This Row],[customer_since]])&gt;=2021, "Medium", "Long term"))</f>
        <v>New</v>
      </c>
      <c r="P3287">
        <v>85</v>
      </c>
      <c r="Q3287" t="str">
        <f t="shared" si="206"/>
        <v>High</v>
      </c>
      <c r="R3287">
        <v>0.59</v>
      </c>
      <c r="S3287" t="str">
        <f t="shared" si="207"/>
        <v>High</v>
      </c>
    </row>
    <row r="3288" spans="1:19" x14ac:dyDescent="0.35">
      <c r="A3288" t="s">
        <v>2784</v>
      </c>
      <c r="B3288">
        <v>40</v>
      </c>
      <c r="C3288" t="str">
        <f t="shared" si="204"/>
        <v>36-45</v>
      </c>
      <c r="D3288" t="s">
        <v>14</v>
      </c>
      <c r="E3288" t="s">
        <v>15</v>
      </c>
      <c r="F3288">
        <v>245.07</v>
      </c>
      <c r="G3288">
        <v>6</v>
      </c>
      <c r="H3288">
        <f>Table1[[#This Row],[total_orders]]*Table1[[#This Row],[avg_order_value]]</f>
        <v>1470.42</v>
      </c>
      <c r="I3288">
        <v>6</v>
      </c>
      <c r="J3288">
        <v>0</v>
      </c>
      <c r="K3288" t="s">
        <v>23</v>
      </c>
      <c r="L3288">
        <v>17.600000000000001</v>
      </c>
      <c r="M3288" t="str">
        <f t="shared" si="205"/>
        <v>Low</v>
      </c>
      <c r="N3288" s="1">
        <v>44356</v>
      </c>
      <c r="O3288" s="1" t="str">
        <f>IF(YEAR(Table1[[#This Row],[customer_since]])&gt;=2023, "New",IF(YEAR(Table1[[#This Row],[customer_since]])&gt;=2021, "Medium", "Long term"))</f>
        <v>Medium</v>
      </c>
      <c r="P3288">
        <v>30</v>
      </c>
      <c r="Q3288" t="str">
        <f t="shared" si="206"/>
        <v>Low</v>
      </c>
      <c r="R3288">
        <v>0.28999999999999998</v>
      </c>
      <c r="S3288" t="str">
        <f t="shared" si="207"/>
        <v>Medium</v>
      </c>
    </row>
    <row r="3289" spans="1:19" x14ac:dyDescent="0.35">
      <c r="A3289" t="s">
        <v>2784</v>
      </c>
      <c r="B3289">
        <v>64</v>
      </c>
      <c r="C3289" t="str">
        <f t="shared" si="204"/>
        <v>55-65</v>
      </c>
      <c r="D3289" t="s">
        <v>14</v>
      </c>
      <c r="E3289" t="s">
        <v>18</v>
      </c>
      <c r="F3289">
        <v>40.619999999999997</v>
      </c>
      <c r="G3289">
        <v>11</v>
      </c>
      <c r="H3289">
        <f>Table1[[#This Row],[total_orders]]*Table1[[#This Row],[avg_order_value]]</f>
        <v>446.82</v>
      </c>
      <c r="I3289">
        <v>84</v>
      </c>
      <c r="J3289">
        <v>0</v>
      </c>
      <c r="K3289" t="s">
        <v>16</v>
      </c>
      <c r="L3289">
        <v>0</v>
      </c>
      <c r="M3289" t="str">
        <f t="shared" si="205"/>
        <v>Low</v>
      </c>
      <c r="N3289" s="1">
        <v>44264</v>
      </c>
      <c r="O3289" s="1" t="str">
        <f>IF(YEAR(Table1[[#This Row],[customer_since]])&gt;=2023, "New",IF(YEAR(Table1[[#This Row],[customer_since]])&gt;=2021, "Medium", "Long term"))</f>
        <v>Medium</v>
      </c>
      <c r="P3289">
        <v>26</v>
      </c>
      <c r="Q3289" t="str">
        <f t="shared" si="206"/>
        <v>Low</v>
      </c>
      <c r="R3289">
        <v>0.18</v>
      </c>
      <c r="S3289" t="str">
        <f t="shared" si="207"/>
        <v>Low</v>
      </c>
    </row>
    <row r="3290" spans="1:19" x14ac:dyDescent="0.35">
      <c r="A3290" t="s">
        <v>1121</v>
      </c>
      <c r="B3290">
        <v>54</v>
      </c>
      <c r="C3290" t="str">
        <f t="shared" si="204"/>
        <v>46-55</v>
      </c>
      <c r="D3290" t="s">
        <v>21</v>
      </c>
      <c r="E3290" t="s">
        <v>22</v>
      </c>
      <c r="F3290">
        <v>39.590000000000003</v>
      </c>
      <c r="G3290">
        <v>9</v>
      </c>
      <c r="H3290">
        <f>Table1[[#This Row],[total_orders]]*Table1[[#This Row],[avg_order_value]]</f>
        <v>356.31000000000006</v>
      </c>
      <c r="I3290">
        <v>137</v>
      </c>
      <c r="J3290">
        <v>0</v>
      </c>
      <c r="K3290" t="s">
        <v>19</v>
      </c>
      <c r="L3290">
        <v>92.2</v>
      </c>
      <c r="M3290" t="str">
        <f t="shared" si="205"/>
        <v>High</v>
      </c>
      <c r="N3290" s="1">
        <v>45127</v>
      </c>
      <c r="O3290" s="1" t="str">
        <f>IF(YEAR(Table1[[#This Row],[customer_since]])&gt;=2023, "New",IF(YEAR(Table1[[#This Row],[customer_since]])&gt;=2021, "Medium", "Long term"))</f>
        <v>New</v>
      </c>
      <c r="P3290">
        <v>79</v>
      </c>
      <c r="Q3290" t="str">
        <f t="shared" si="206"/>
        <v>High</v>
      </c>
      <c r="R3290">
        <v>0.53</v>
      </c>
      <c r="S3290" t="str">
        <f t="shared" si="207"/>
        <v>High</v>
      </c>
    </row>
    <row r="3291" spans="1:19" x14ac:dyDescent="0.35">
      <c r="A3291" t="s">
        <v>163</v>
      </c>
      <c r="B3291">
        <v>56</v>
      </c>
      <c r="C3291" t="str">
        <f t="shared" si="204"/>
        <v>55-65</v>
      </c>
      <c r="D3291" t="s">
        <v>21</v>
      </c>
      <c r="E3291" t="s">
        <v>18</v>
      </c>
      <c r="F3291">
        <v>42.61</v>
      </c>
      <c r="G3291">
        <v>17</v>
      </c>
      <c r="H3291">
        <f>Table1[[#This Row],[total_orders]]*Table1[[#This Row],[avg_order_value]]</f>
        <v>724.37</v>
      </c>
      <c r="I3291">
        <v>201</v>
      </c>
      <c r="J3291">
        <v>1</v>
      </c>
      <c r="K3291" t="s">
        <v>40</v>
      </c>
      <c r="L3291">
        <v>44.8</v>
      </c>
      <c r="M3291" t="str">
        <f t="shared" si="205"/>
        <v>Medium</v>
      </c>
      <c r="N3291" s="1">
        <v>45025</v>
      </c>
      <c r="O3291" s="1" t="str">
        <f>IF(YEAR(Table1[[#This Row],[customer_since]])&gt;=2023, "New",IF(YEAR(Table1[[#This Row],[customer_since]])&gt;=2021, "Medium", "Long term"))</f>
        <v>New</v>
      </c>
      <c r="P3291">
        <v>37</v>
      </c>
      <c r="Q3291" t="str">
        <f t="shared" si="206"/>
        <v>Medium</v>
      </c>
      <c r="R3291">
        <v>0.2</v>
      </c>
      <c r="S3291" t="str">
        <f t="shared" si="207"/>
        <v>Low</v>
      </c>
    </row>
    <row r="3292" spans="1:19" x14ac:dyDescent="0.35">
      <c r="A3292" t="s">
        <v>481</v>
      </c>
      <c r="B3292">
        <v>18</v>
      </c>
      <c r="C3292" t="str">
        <f t="shared" si="204"/>
        <v>18-25</v>
      </c>
      <c r="D3292" t="s">
        <v>21</v>
      </c>
      <c r="E3292" t="s">
        <v>37</v>
      </c>
      <c r="F3292">
        <v>65.599999999999994</v>
      </c>
      <c r="G3292">
        <v>11</v>
      </c>
      <c r="H3292">
        <f>Table1[[#This Row],[total_orders]]*Table1[[#This Row],[avg_order_value]]</f>
        <v>721.59999999999991</v>
      </c>
      <c r="I3292">
        <v>273</v>
      </c>
      <c r="J3292">
        <v>0</v>
      </c>
      <c r="K3292" t="s">
        <v>16</v>
      </c>
      <c r="L3292">
        <v>27.5</v>
      </c>
      <c r="M3292" t="str">
        <f t="shared" si="205"/>
        <v>Medium</v>
      </c>
      <c r="N3292" s="1">
        <v>45638</v>
      </c>
      <c r="O3292" s="1" t="str">
        <f>IF(YEAR(Table1[[#This Row],[customer_since]])&gt;=2023, "New",IF(YEAR(Table1[[#This Row],[customer_since]])&gt;=2021, "Medium", "Long term"))</f>
        <v>New</v>
      </c>
      <c r="P3292">
        <v>64</v>
      </c>
      <c r="Q3292" t="str">
        <f t="shared" si="206"/>
        <v>Medium</v>
      </c>
      <c r="R3292">
        <v>0.08</v>
      </c>
      <c r="S3292" t="str">
        <f t="shared" si="207"/>
        <v>Low</v>
      </c>
    </row>
    <row r="3293" spans="1:19" x14ac:dyDescent="0.35">
      <c r="A3293" t="s">
        <v>3206</v>
      </c>
      <c r="B3293">
        <v>39</v>
      </c>
      <c r="C3293" t="str">
        <f t="shared" si="204"/>
        <v>36-45</v>
      </c>
      <c r="D3293" t="s">
        <v>21</v>
      </c>
      <c r="E3293" t="s">
        <v>18</v>
      </c>
      <c r="F3293">
        <v>173.02</v>
      </c>
      <c r="G3293">
        <v>7</v>
      </c>
      <c r="H3293">
        <f>Table1[[#This Row],[total_orders]]*Table1[[#This Row],[avg_order_value]]</f>
        <v>1211.1400000000001</v>
      </c>
      <c r="I3293">
        <v>351</v>
      </c>
      <c r="J3293">
        <v>0</v>
      </c>
      <c r="K3293" t="s">
        <v>40</v>
      </c>
      <c r="L3293">
        <v>1.5</v>
      </c>
      <c r="M3293" t="str">
        <f t="shared" si="205"/>
        <v>Low</v>
      </c>
      <c r="N3293" s="1">
        <v>44962</v>
      </c>
      <c r="O3293" s="1" t="str">
        <f>IF(YEAR(Table1[[#This Row],[customer_since]])&gt;=2023, "New",IF(YEAR(Table1[[#This Row],[customer_since]])&gt;=2021, "Medium", "Long term"))</f>
        <v>New</v>
      </c>
      <c r="P3293">
        <v>16</v>
      </c>
      <c r="Q3293" t="str">
        <f t="shared" si="206"/>
        <v>Low</v>
      </c>
      <c r="R3293">
        <v>0.38</v>
      </c>
      <c r="S3293" t="str">
        <f t="shared" si="207"/>
        <v>Medium</v>
      </c>
    </row>
    <row r="3294" spans="1:19" x14ac:dyDescent="0.35">
      <c r="A3294" t="s">
        <v>353</v>
      </c>
      <c r="B3294">
        <v>58</v>
      </c>
      <c r="C3294" t="str">
        <f t="shared" si="204"/>
        <v>55-65</v>
      </c>
      <c r="D3294" t="s">
        <v>14</v>
      </c>
      <c r="E3294" t="s">
        <v>44</v>
      </c>
      <c r="F3294">
        <v>75.66</v>
      </c>
      <c r="G3294">
        <v>15</v>
      </c>
      <c r="H3294">
        <f>Table1[[#This Row],[total_orders]]*Table1[[#This Row],[avg_order_value]]</f>
        <v>1134.8999999999999</v>
      </c>
      <c r="I3294">
        <v>261</v>
      </c>
      <c r="J3294">
        <v>0</v>
      </c>
      <c r="K3294" t="s">
        <v>40</v>
      </c>
      <c r="L3294">
        <v>63.5</v>
      </c>
      <c r="M3294" t="str">
        <f t="shared" si="205"/>
        <v>High</v>
      </c>
      <c r="N3294" s="1">
        <v>44788</v>
      </c>
      <c r="O3294" s="1" t="str">
        <f>IF(YEAR(Table1[[#This Row],[customer_since]])&gt;=2023, "New",IF(YEAR(Table1[[#This Row],[customer_since]])&gt;=2021, "Medium", "Long term"))</f>
        <v>Medium</v>
      </c>
      <c r="P3294">
        <v>26</v>
      </c>
      <c r="Q3294" t="str">
        <f t="shared" si="206"/>
        <v>Low</v>
      </c>
      <c r="R3294">
        <v>0.08</v>
      </c>
      <c r="S3294" t="str">
        <f t="shared" si="207"/>
        <v>Low</v>
      </c>
    </row>
    <row r="3295" spans="1:19" x14ac:dyDescent="0.35">
      <c r="A3295" t="s">
        <v>353</v>
      </c>
      <c r="B3295">
        <v>20</v>
      </c>
      <c r="C3295" t="str">
        <f t="shared" si="204"/>
        <v>18-25</v>
      </c>
      <c r="D3295" t="s">
        <v>14</v>
      </c>
      <c r="E3295" t="s">
        <v>37</v>
      </c>
      <c r="F3295">
        <v>44.88</v>
      </c>
      <c r="G3295">
        <v>16</v>
      </c>
      <c r="H3295">
        <f>Table1[[#This Row],[total_orders]]*Table1[[#This Row],[avg_order_value]]</f>
        <v>718.08</v>
      </c>
      <c r="I3295">
        <v>348</v>
      </c>
      <c r="J3295">
        <v>0</v>
      </c>
      <c r="K3295" t="s">
        <v>16</v>
      </c>
      <c r="L3295">
        <v>0</v>
      </c>
      <c r="M3295" t="str">
        <f t="shared" si="205"/>
        <v>Low</v>
      </c>
      <c r="N3295" s="1">
        <v>44582</v>
      </c>
      <c r="O3295" s="1" t="str">
        <f>IF(YEAR(Table1[[#This Row],[customer_since]])&gt;=2023, "New",IF(YEAR(Table1[[#This Row],[customer_since]])&gt;=2021, "Medium", "Long term"))</f>
        <v>Medium</v>
      </c>
      <c r="P3295">
        <v>49</v>
      </c>
      <c r="Q3295" t="str">
        <f t="shared" si="206"/>
        <v>Medium</v>
      </c>
      <c r="R3295">
        <v>0.08</v>
      </c>
      <c r="S3295" t="str">
        <f t="shared" si="207"/>
        <v>Low</v>
      </c>
    </row>
    <row r="3296" spans="1:19" x14ac:dyDescent="0.35">
      <c r="A3296" t="s">
        <v>2109</v>
      </c>
      <c r="B3296">
        <v>47</v>
      </c>
      <c r="C3296" t="str">
        <f t="shared" si="204"/>
        <v>46-55</v>
      </c>
      <c r="D3296" t="s">
        <v>14</v>
      </c>
      <c r="E3296" t="s">
        <v>52</v>
      </c>
      <c r="F3296">
        <v>185.68</v>
      </c>
      <c r="G3296">
        <v>9</v>
      </c>
      <c r="H3296">
        <f>Table1[[#This Row],[total_orders]]*Table1[[#This Row],[avg_order_value]]</f>
        <v>1671.1200000000001</v>
      </c>
      <c r="I3296">
        <v>348</v>
      </c>
      <c r="J3296">
        <v>0</v>
      </c>
      <c r="K3296" t="s">
        <v>23</v>
      </c>
      <c r="L3296">
        <v>52.2</v>
      </c>
      <c r="M3296" t="str">
        <f t="shared" si="205"/>
        <v>High</v>
      </c>
      <c r="N3296" s="1">
        <v>45777</v>
      </c>
      <c r="O3296" s="1" t="str">
        <f>IF(YEAR(Table1[[#This Row],[customer_since]])&gt;=2023, "New",IF(YEAR(Table1[[#This Row],[customer_since]])&gt;=2021, "Medium", "Long term"))</f>
        <v>New</v>
      </c>
      <c r="P3296">
        <v>4</v>
      </c>
      <c r="Q3296" t="str">
        <f t="shared" si="206"/>
        <v>Low</v>
      </c>
      <c r="R3296">
        <v>0.1</v>
      </c>
      <c r="S3296" t="str">
        <f t="shared" si="207"/>
        <v>Low</v>
      </c>
    </row>
    <row r="3297" spans="1:19" x14ac:dyDescent="0.35">
      <c r="A3297" t="s">
        <v>1869</v>
      </c>
      <c r="B3297">
        <v>45</v>
      </c>
      <c r="C3297" t="str">
        <f t="shared" si="204"/>
        <v>36-45</v>
      </c>
      <c r="D3297" t="s">
        <v>14</v>
      </c>
      <c r="E3297" t="s">
        <v>44</v>
      </c>
      <c r="F3297">
        <v>198.33</v>
      </c>
      <c r="G3297">
        <v>13</v>
      </c>
      <c r="H3297">
        <f>Table1[[#This Row],[total_orders]]*Table1[[#This Row],[avg_order_value]]</f>
        <v>2578.29</v>
      </c>
      <c r="I3297">
        <v>135</v>
      </c>
      <c r="J3297">
        <v>0</v>
      </c>
      <c r="K3297" t="s">
        <v>16</v>
      </c>
      <c r="L3297">
        <v>83.9</v>
      </c>
      <c r="M3297" t="str">
        <f t="shared" si="205"/>
        <v>High</v>
      </c>
      <c r="N3297" s="1">
        <v>45373</v>
      </c>
      <c r="O3297" s="1" t="str">
        <f>IF(YEAR(Table1[[#This Row],[customer_since]])&gt;=2023, "New",IF(YEAR(Table1[[#This Row],[customer_since]])&gt;=2021, "Medium", "Long term"))</f>
        <v>New</v>
      </c>
      <c r="P3297">
        <v>7</v>
      </c>
      <c r="Q3297" t="str">
        <f t="shared" si="206"/>
        <v>Low</v>
      </c>
      <c r="R3297">
        <v>0.41</v>
      </c>
      <c r="S3297" t="str">
        <f t="shared" si="207"/>
        <v>Medium</v>
      </c>
    </row>
    <row r="3298" spans="1:19" x14ac:dyDescent="0.35">
      <c r="A3298" t="s">
        <v>2378</v>
      </c>
      <c r="B3298">
        <v>74</v>
      </c>
      <c r="C3298" t="str">
        <f t="shared" si="204"/>
        <v>66-69</v>
      </c>
      <c r="D3298" t="s">
        <v>21</v>
      </c>
      <c r="E3298" t="s">
        <v>15</v>
      </c>
      <c r="F3298">
        <v>58.77</v>
      </c>
      <c r="G3298">
        <v>13</v>
      </c>
      <c r="H3298">
        <f>Table1[[#This Row],[total_orders]]*Table1[[#This Row],[avg_order_value]]</f>
        <v>764.01</v>
      </c>
      <c r="I3298">
        <v>195</v>
      </c>
      <c r="J3298">
        <v>0</v>
      </c>
      <c r="K3298" t="s">
        <v>16</v>
      </c>
      <c r="L3298">
        <v>24.2</v>
      </c>
      <c r="M3298" t="str">
        <f t="shared" si="205"/>
        <v>Medium</v>
      </c>
      <c r="N3298" s="1">
        <v>44323</v>
      </c>
      <c r="O3298" s="1" t="str">
        <f>IF(YEAR(Table1[[#This Row],[customer_since]])&gt;=2023, "New",IF(YEAR(Table1[[#This Row],[customer_since]])&gt;=2021, "Medium", "Long term"))</f>
        <v>Medium</v>
      </c>
      <c r="P3298">
        <v>6</v>
      </c>
      <c r="Q3298" t="str">
        <f t="shared" si="206"/>
        <v>Low</v>
      </c>
      <c r="R3298">
        <v>0.19</v>
      </c>
      <c r="S3298" t="str">
        <f t="shared" si="207"/>
        <v>Low</v>
      </c>
    </row>
    <row r="3299" spans="1:19" x14ac:dyDescent="0.35">
      <c r="A3299" t="s">
        <v>2378</v>
      </c>
      <c r="B3299">
        <v>43</v>
      </c>
      <c r="C3299" t="str">
        <f t="shared" si="204"/>
        <v>36-45</v>
      </c>
      <c r="D3299" t="s">
        <v>21</v>
      </c>
      <c r="E3299" t="s">
        <v>26</v>
      </c>
      <c r="F3299">
        <v>269.52</v>
      </c>
      <c r="G3299">
        <v>13</v>
      </c>
      <c r="H3299">
        <f>Table1[[#This Row],[total_orders]]*Table1[[#This Row],[avg_order_value]]</f>
        <v>3503.7599999999998</v>
      </c>
      <c r="I3299">
        <v>198</v>
      </c>
      <c r="J3299">
        <v>0</v>
      </c>
      <c r="K3299" t="s">
        <v>40</v>
      </c>
      <c r="L3299">
        <v>48.5</v>
      </c>
      <c r="M3299" t="str">
        <f t="shared" si="205"/>
        <v>Medium</v>
      </c>
      <c r="N3299" s="1">
        <v>44930</v>
      </c>
      <c r="O3299" s="1" t="str">
        <f>IF(YEAR(Table1[[#This Row],[customer_since]])&gt;=2023, "New",IF(YEAR(Table1[[#This Row],[customer_since]])&gt;=2021, "Medium", "Long term"))</f>
        <v>New</v>
      </c>
      <c r="P3299">
        <v>79</v>
      </c>
      <c r="Q3299" t="str">
        <f t="shared" si="206"/>
        <v>High</v>
      </c>
      <c r="R3299">
        <v>0.52</v>
      </c>
      <c r="S3299" t="str">
        <f t="shared" si="207"/>
        <v>High</v>
      </c>
    </row>
    <row r="3300" spans="1:19" x14ac:dyDescent="0.35">
      <c r="A3300" t="s">
        <v>3658</v>
      </c>
      <c r="B3300">
        <v>65</v>
      </c>
      <c r="C3300" t="str">
        <f t="shared" si="204"/>
        <v>55-65</v>
      </c>
      <c r="D3300" t="s">
        <v>14</v>
      </c>
      <c r="E3300" t="s">
        <v>52</v>
      </c>
      <c r="F3300">
        <v>200.44</v>
      </c>
      <c r="G3300">
        <v>12</v>
      </c>
      <c r="H3300">
        <f>Table1[[#This Row],[total_orders]]*Table1[[#This Row],[avg_order_value]]</f>
        <v>2405.2799999999997</v>
      </c>
      <c r="I3300">
        <v>265</v>
      </c>
      <c r="J3300">
        <v>0</v>
      </c>
      <c r="K3300" t="s">
        <v>16</v>
      </c>
      <c r="L3300">
        <v>81.599999999999994</v>
      </c>
      <c r="M3300" t="str">
        <f t="shared" si="205"/>
        <v>High</v>
      </c>
      <c r="N3300" s="1">
        <v>45261</v>
      </c>
      <c r="O3300" s="1" t="str">
        <f>IF(YEAR(Table1[[#This Row],[customer_since]])&gt;=2023, "New",IF(YEAR(Table1[[#This Row],[customer_since]])&gt;=2021, "Medium", "Long term"))</f>
        <v>New</v>
      </c>
      <c r="P3300">
        <v>56</v>
      </c>
      <c r="Q3300" t="str">
        <f t="shared" si="206"/>
        <v>Medium</v>
      </c>
      <c r="R3300">
        <v>0.31</v>
      </c>
      <c r="S3300" t="str">
        <f t="shared" si="207"/>
        <v>Medium</v>
      </c>
    </row>
    <row r="3301" spans="1:19" x14ac:dyDescent="0.35">
      <c r="A3301" t="s">
        <v>2670</v>
      </c>
      <c r="B3301">
        <v>44</v>
      </c>
      <c r="C3301" t="str">
        <f t="shared" si="204"/>
        <v>36-45</v>
      </c>
      <c r="D3301" t="s">
        <v>14</v>
      </c>
      <c r="E3301" t="s">
        <v>22</v>
      </c>
      <c r="F3301">
        <v>30.39</v>
      </c>
      <c r="G3301">
        <v>13</v>
      </c>
      <c r="H3301">
        <f>Table1[[#This Row],[total_orders]]*Table1[[#This Row],[avg_order_value]]</f>
        <v>395.07</v>
      </c>
      <c r="I3301">
        <v>354</v>
      </c>
      <c r="J3301">
        <v>0</v>
      </c>
      <c r="K3301" t="s">
        <v>19</v>
      </c>
      <c r="L3301">
        <v>6.7</v>
      </c>
      <c r="M3301" t="str">
        <f t="shared" si="205"/>
        <v>Low</v>
      </c>
      <c r="N3301" s="1">
        <v>45278</v>
      </c>
      <c r="O3301" s="1" t="str">
        <f>IF(YEAR(Table1[[#This Row],[customer_since]])&gt;=2023, "New",IF(YEAR(Table1[[#This Row],[customer_since]])&gt;=2021, "Medium", "Long term"))</f>
        <v>New</v>
      </c>
      <c r="P3301">
        <v>5</v>
      </c>
      <c r="Q3301" t="str">
        <f t="shared" si="206"/>
        <v>Low</v>
      </c>
      <c r="R3301">
        <v>0.12</v>
      </c>
      <c r="S3301" t="str">
        <f t="shared" si="207"/>
        <v>Low</v>
      </c>
    </row>
    <row r="3302" spans="1:19" x14ac:dyDescent="0.35">
      <c r="A3302" t="s">
        <v>2568</v>
      </c>
      <c r="B3302">
        <v>69</v>
      </c>
      <c r="C3302" t="str">
        <f t="shared" si="204"/>
        <v>66-69</v>
      </c>
      <c r="D3302" t="s">
        <v>14</v>
      </c>
      <c r="E3302" t="s">
        <v>35</v>
      </c>
      <c r="F3302">
        <v>165.92</v>
      </c>
      <c r="G3302">
        <v>13</v>
      </c>
      <c r="H3302">
        <f>Table1[[#This Row],[total_orders]]*Table1[[#This Row],[avg_order_value]]</f>
        <v>2156.96</v>
      </c>
      <c r="I3302">
        <v>134</v>
      </c>
      <c r="J3302">
        <v>0</v>
      </c>
      <c r="K3302" t="s">
        <v>19</v>
      </c>
      <c r="L3302">
        <v>36.9</v>
      </c>
      <c r="M3302" t="str">
        <f t="shared" si="205"/>
        <v>Medium</v>
      </c>
      <c r="N3302" s="1">
        <v>44367</v>
      </c>
      <c r="O3302" s="1" t="str">
        <f>IF(YEAR(Table1[[#This Row],[customer_since]])&gt;=2023, "New",IF(YEAR(Table1[[#This Row],[customer_since]])&gt;=2021, "Medium", "Long term"))</f>
        <v>Medium</v>
      </c>
      <c r="P3302">
        <v>26</v>
      </c>
      <c r="Q3302" t="str">
        <f t="shared" si="206"/>
        <v>Low</v>
      </c>
      <c r="R3302">
        <v>0.26</v>
      </c>
      <c r="S3302" t="str">
        <f t="shared" si="207"/>
        <v>Medium</v>
      </c>
    </row>
    <row r="3303" spans="1:19" x14ac:dyDescent="0.35">
      <c r="A3303" t="s">
        <v>1061</v>
      </c>
      <c r="B3303">
        <v>54</v>
      </c>
      <c r="C3303" t="str">
        <f t="shared" si="204"/>
        <v>46-55</v>
      </c>
      <c r="D3303" t="s">
        <v>14</v>
      </c>
      <c r="E3303" t="s">
        <v>50</v>
      </c>
      <c r="F3303">
        <v>117.18</v>
      </c>
      <c r="G3303">
        <v>3</v>
      </c>
      <c r="H3303">
        <f>Table1[[#This Row],[total_orders]]*Table1[[#This Row],[avg_order_value]]</f>
        <v>351.54</v>
      </c>
      <c r="I3303">
        <v>319</v>
      </c>
      <c r="J3303">
        <v>0</v>
      </c>
      <c r="K3303" t="s">
        <v>23</v>
      </c>
      <c r="L3303">
        <v>24.2</v>
      </c>
      <c r="M3303" t="str">
        <f t="shared" si="205"/>
        <v>Medium</v>
      </c>
      <c r="N3303" s="1">
        <v>44974</v>
      </c>
      <c r="O3303" s="1" t="str">
        <f>IF(YEAR(Table1[[#This Row],[customer_since]])&gt;=2023, "New",IF(YEAR(Table1[[#This Row],[customer_since]])&gt;=2021, "Medium", "Long term"))</f>
        <v>New</v>
      </c>
      <c r="P3303">
        <v>27</v>
      </c>
      <c r="Q3303" t="str">
        <f t="shared" si="206"/>
        <v>Low</v>
      </c>
      <c r="R3303">
        <v>0.39</v>
      </c>
      <c r="S3303" t="str">
        <f t="shared" si="207"/>
        <v>Medium</v>
      </c>
    </row>
    <row r="3304" spans="1:19" x14ac:dyDescent="0.35">
      <c r="A3304" t="s">
        <v>1061</v>
      </c>
      <c r="B3304">
        <v>74</v>
      </c>
      <c r="C3304" t="str">
        <f t="shared" si="204"/>
        <v>66-69</v>
      </c>
      <c r="D3304" t="s">
        <v>21</v>
      </c>
      <c r="E3304" t="s">
        <v>28</v>
      </c>
      <c r="G3304">
        <v>15</v>
      </c>
      <c r="H3304">
        <f>Table1[[#This Row],[total_orders]]*Table1[[#This Row],[avg_order_value]]</f>
        <v>0</v>
      </c>
      <c r="I3304">
        <v>219</v>
      </c>
      <c r="J3304">
        <v>0</v>
      </c>
      <c r="K3304" t="s">
        <v>16</v>
      </c>
      <c r="L3304">
        <v>70.2</v>
      </c>
      <c r="M3304" t="str">
        <f t="shared" si="205"/>
        <v>High</v>
      </c>
      <c r="N3304" s="1">
        <v>45596</v>
      </c>
      <c r="O3304" s="1" t="str">
        <f>IF(YEAR(Table1[[#This Row],[customer_since]])&gt;=2023, "New",IF(YEAR(Table1[[#This Row],[customer_since]])&gt;=2021, "Medium", "Long term"))</f>
        <v>New</v>
      </c>
      <c r="P3304">
        <v>7</v>
      </c>
      <c r="Q3304" t="str">
        <f t="shared" si="206"/>
        <v>Low</v>
      </c>
      <c r="R3304">
        <v>0.09</v>
      </c>
      <c r="S3304" t="str">
        <f t="shared" si="207"/>
        <v>Low</v>
      </c>
    </row>
    <row r="3305" spans="1:19" x14ac:dyDescent="0.35">
      <c r="A3305" t="s">
        <v>3010</v>
      </c>
      <c r="B3305">
        <v>47</v>
      </c>
      <c r="C3305" t="str">
        <f t="shared" si="204"/>
        <v>46-55</v>
      </c>
      <c r="D3305" t="s">
        <v>21</v>
      </c>
      <c r="E3305" t="s">
        <v>18</v>
      </c>
      <c r="F3305">
        <v>380.3</v>
      </c>
      <c r="G3305">
        <v>7</v>
      </c>
      <c r="H3305">
        <f>Table1[[#This Row],[total_orders]]*Table1[[#This Row],[avg_order_value]]</f>
        <v>2662.1</v>
      </c>
      <c r="I3305">
        <v>230</v>
      </c>
      <c r="J3305">
        <v>0</v>
      </c>
      <c r="K3305" t="s">
        <v>23</v>
      </c>
      <c r="L3305">
        <v>78.7</v>
      </c>
      <c r="M3305" t="str">
        <f t="shared" si="205"/>
        <v>High</v>
      </c>
      <c r="N3305" s="1">
        <v>45199</v>
      </c>
      <c r="O3305" s="1" t="str">
        <f>IF(YEAR(Table1[[#This Row],[customer_since]])&gt;=2023, "New",IF(YEAR(Table1[[#This Row],[customer_since]])&gt;=2021, "Medium", "Long term"))</f>
        <v>New</v>
      </c>
      <c r="P3305">
        <v>5</v>
      </c>
      <c r="Q3305" t="str">
        <f t="shared" si="206"/>
        <v>Low</v>
      </c>
      <c r="R3305">
        <v>0.11</v>
      </c>
      <c r="S3305" t="str">
        <f t="shared" si="207"/>
        <v>Low</v>
      </c>
    </row>
    <row r="3306" spans="1:19" x14ac:dyDescent="0.35">
      <c r="A3306" t="s">
        <v>1836</v>
      </c>
      <c r="B3306">
        <v>70</v>
      </c>
      <c r="C3306" t="str">
        <f t="shared" si="204"/>
        <v>66-69</v>
      </c>
      <c r="D3306" t="s">
        <v>21</v>
      </c>
      <c r="E3306" t="s">
        <v>35</v>
      </c>
      <c r="F3306">
        <v>42.53</v>
      </c>
      <c r="G3306">
        <v>7</v>
      </c>
      <c r="H3306">
        <f>Table1[[#This Row],[total_orders]]*Table1[[#This Row],[avg_order_value]]</f>
        <v>297.71000000000004</v>
      </c>
      <c r="I3306">
        <v>287</v>
      </c>
      <c r="J3306">
        <v>0</v>
      </c>
      <c r="K3306" t="s">
        <v>23</v>
      </c>
      <c r="L3306">
        <v>89.9</v>
      </c>
      <c r="M3306" t="str">
        <f t="shared" si="205"/>
        <v>High</v>
      </c>
      <c r="N3306" s="1">
        <v>44193</v>
      </c>
      <c r="O3306" s="1" t="str">
        <f>IF(YEAR(Table1[[#This Row],[customer_since]])&gt;=2023, "New",IF(YEAR(Table1[[#This Row],[customer_since]])&gt;=2021, "Medium", "Long term"))</f>
        <v>Long term</v>
      </c>
      <c r="P3306">
        <v>58</v>
      </c>
      <c r="Q3306" t="str">
        <f t="shared" si="206"/>
        <v>Medium</v>
      </c>
      <c r="R3306">
        <v>0.28999999999999998</v>
      </c>
      <c r="S3306" t="str">
        <f t="shared" si="207"/>
        <v>Medium</v>
      </c>
    </row>
    <row r="3307" spans="1:19" x14ac:dyDescent="0.35">
      <c r="A3307" t="s">
        <v>1718</v>
      </c>
      <c r="B3307">
        <v>22</v>
      </c>
      <c r="C3307" t="str">
        <f t="shared" si="204"/>
        <v>18-25</v>
      </c>
      <c r="D3307" t="s">
        <v>14</v>
      </c>
      <c r="E3307" t="s">
        <v>22</v>
      </c>
      <c r="F3307">
        <v>49.17</v>
      </c>
      <c r="G3307">
        <v>10</v>
      </c>
      <c r="H3307">
        <f>Table1[[#This Row],[total_orders]]*Table1[[#This Row],[avg_order_value]]</f>
        <v>491.70000000000005</v>
      </c>
      <c r="I3307">
        <v>169</v>
      </c>
      <c r="J3307">
        <v>0</v>
      </c>
      <c r="K3307" t="s">
        <v>19</v>
      </c>
      <c r="L3307">
        <v>63.6</v>
      </c>
      <c r="M3307" t="str">
        <f t="shared" si="205"/>
        <v>High</v>
      </c>
      <c r="N3307" s="1">
        <v>45814</v>
      </c>
      <c r="O3307" s="1" t="str">
        <f>IF(YEAR(Table1[[#This Row],[customer_since]])&gt;=2023, "New",IF(YEAR(Table1[[#This Row],[customer_since]])&gt;=2021, "Medium", "Long term"))</f>
        <v>New</v>
      </c>
      <c r="P3307">
        <v>48</v>
      </c>
      <c r="Q3307" t="str">
        <f t="shared" si="206"/>
        <v>Medium</v>
      </c>
      <c r="R3307">
        <v>0.82</v>
      </c>
      <c r="S3307" t="str">
        <f t="shared" si="207"/>
        <v>High</v>
      </c>
    </row>
    <row r="3308" spans="1:19" x14ac:dyDescent="0.35">
      <c r="A3308" t="s">
        <v>387</v>
      </c>
      <c r="B3308">
        <v>21</v>
      </c>
      <c r="C3308" t="str">
        <f t="shared" si="204"/>
        <v>18-25</v>
      </c>
      <c r="D3308" t="s">
        <v>21</v>
      </c>
      <c r="E3308" t="s">
        <v>15</v>
      </c>
      <c r="F3308">
        <v>112.77</v>
      </c>
      <c r="G3308">
        <v>6</v>
      </c>
      <c r="H3308">
        <f>Table1[[#This Row],[total_orders]]*Table1[[#This Row],[avg_order_value]]</f>
        <v>676.62</v>
      </c>
      <c r="I3308">
        <v>134</v>
      </c>
      <c r="J3308">
        <v>0</v>
      </c>
      <c r="K3308" t="s">
        <v>16</v>
      </c>
      <c r="L3308">
        <v>0</v>
      </c>
      <c r="M3308" t="str">
        <f t="shared" si="205"/>
        <v>Low</v>
      </c>
      <c r="N3308" s="1">
        <v>44197</v>
      </c>
      <c r="O3308" s="1" t="str">
        <f>IF(YEAR(Table1[[#This Row],[customer_since]])&gt;=2023, "New",IF(YEAR(Table1[[#This Row],[customer_since]])&gt;=2021, "Medium", "Long term"))</f>
        <v>Medium</v>
      </c>
      <c r="P3308">
        <v>30</v>
      </c>
      <c r="Q3308" t="str">
        <f t="shared" si="206"/>
        <v>Low</v>
      </c>
      <c r="R3308">
        <v>0.04</v>
      </c>
      <c r="S3308" t="str">
        <f t="shared" si="207"/>
        <v>Low</v>
      </c>
    </row>
    <row r="3309" spans="1:19" x14ac:dyDescent="0.35">
      <c r="A3309" t="s">
        <v>827</v>
      </c>
      <c r="B3309">
        <v>36</v>
      </c>
      <c r="C3309" t="str">
        <f t="shared" si="204"/>
        <v>36-45</v>
      </c>
      <c r="D3309" t="s">
        <v>14</v>
      </c>
      <c r="E3309" t="s">
        <v>50</v>
      </c>
      <c r="F3309">
        <v>109.35</v>
      </c>
      <c r="G3309">
        <v>17</v>
      </c>
      <c r="H3309">
        <f>Table1[[#This Row],[total_orders]]*Table1[[#This Row],[avg_order_value]]</f>
        <v>1858.9499999999998</v>
      </c>
      <c r="I3309">
        <v>140</v>
      </c>
      <c r="J3309">
        <v>0</v>
      </c>
      <c r="K3309" t="s">
        <v>23</v>
      </c>
      <c r="L3309">
        <v>11.3</v>
      </c>
      <c r="M3309" t="str">
        <f t="shared" si="205"/>
        <v>Low</v>
      </c>
      <c r="N3309" s="1">
        <v>45387</v>
      </c>
      <c r="O3309" s="1" t="str">
        <f>IF(YEAR(Table1[[#This Row],[customer_since]])&gt;=2023, "New",IF(YEAR(Table1[[#This Row],[customer_since]])&gt;=2021, "Medium", "Long term"))</f>
        <v>New</v>
      </c>
      <c r="P3309">
        <v>46</v>
      </c>
      <c r="Q3309" t="str">
        <f t="shared" si="206"/>
        <v>Medium</v>
      </c>
      <c r="R3309">
        <v>0.62</v>
      </c>
      <c r="S3309" t="str">
        <f t="shared" si="207"/>
        <v>High</v>
      </c>
    </row>
    <row r="3310" spans="1:19" x14ac:dyDescent="0.35">
      <c r="A3310" t="s">
        <v>827</v>
      </c>
      <c r="B3310">
        <v>46</v>
      </c>
      <c r="C3310" t="str">
        <f t="shared" si="204"/>
        <v>46-55</v>
      </c>
      <c r="D3310" t="s">
        <v>21</v>
      </c>
      <c r="E3310" t="s">
        <v>35</v>
      </c>
      <c r="F3310">
        <v>44.3</v>
      </c>
      <c r="G3310">
        <v>10</v>
      </c>
      <c r="H3310">
        <f>Table1[[#This Row],[total_orders]]*Table1[[#This Row],[avg_order_value]]</f>
        <v>443</v>
      </c>
      <c r="I3310">
        <v>82</v>
      </c>
      <c r="J3310">
        <v>0</v>
      </c>
      <c r="K3310" t="s">
        <v>29</v>
      </c>
      <c r="L3310">
        <v>80.7</v>
      </c>
      <c r="M3310" t="str">
        <f t="shared" si="205"/>
        <v>High</v>
      </c>
      <c r="N3310" s="1">
        <v>44750</v>
      </c>
      <c r="O3310" s="1" t="str">
        <f>IF(YEAR(Table1[[#This Row],[customer_since]])&gt;=2023, "New",IF(YEAR(Table1[[#This Row],[customer_since]])&gt;=2021, "Medium", "Long term"))</f>
        <v>Medium</v>
      </c>
      <c r="P3310">
        <v>72</v>
      </c>
      <c r="Q3310" t="str">
        <f t="shared" si="206"/>
        <v>High</v>
      </c>
      <c r="R3310">
        <v>0.13</v>
      </c>
      <c r="S3310" t="str">
        <f t="shared" si="207"/>
        <v>Low</v>
      </c>
    </row>
    <row r="3311" spans="1:19" x14ac:dyDescent="0.35">
      <c r="A3311" t="s">
        <v>827</v>
      </c>
      <c r="B3311">
        <v>75</v>
      </c>
      <c r="C3311" t="str">
        <f t="shared" si="204"/>
        <v>66-69</v>
      </c>
      <c r="D3311" t="s">
        <v>21</v>
      </c>
      <c r="E3311" t="s">
        <v>28</v>
      </c>
      <c r="F3311">
        <v>239.28</v>
      </c>
      <c r="G3311">
        <v>11</v>
      </c>
      <c r="H3311">
        <f>Table1[[#This Row],[total_orders]]*Table1[[#This Row],[avg_order_value]]</f>
        <v>2632.08</v>
      </c>
      <c r="I3311">
        <v>45</v>
      </c>
      <c r="J3311">
        <v>0</v>
      </c>
      <c r="K3311" t="s">
        <v>19</v>
      </c>
      <c r="L3311">
        <v>17.8</v>
      </c>
      <c r="M3311" t="str">
        <f t="shared" si="205"/>
        <v>Low</v>
      </c>
      <c r="N3311" s="1">
        <v>45475</v>
      </c>
      <c r="O3311" s="1" t="str">
        <f>IF(YEAR(Table1[[#This Row],[customer_since]])&gt;=2023, "New",IF(YEAR(Table1[[#This Row],[customer_since]])&gt;=2021, "Medium", "Long term"))</f>
        <v>New</v>
      </c>
      <c r="P3311">
        <v>40</v>
      </c>
      <c r="Q3311" t="str">
        <f t="shared" si="206"/>
        <v>Medium</v>
      </c>
      <c r="R3311">
        <v>0.06</v>
      </c>
      <c r="S3311" t="str">
        <f t="shared" si="207"/>
        <v>Low</v>
      </c>
    </row>
    <row r="3312" spans="1:19" x14ac:dyDescent="0.35">
      <c r="A3312" t="s">
        <v>3480</v>
      </c>
      <c r="B3312">
        <v>78</v>
      </c>
      <c r="C3312" t="str">
        <f t="shared" si="204"/>
        <v>66-69</v>
      </c>
      <c r="D3312" t="s">
        <v>14</v>
      </c>
      <c r="E3312" t="s">
        <v>18</v>
      </c>
      <c r="F3312">
        <v>153.49</v>
      </c>
      <c r="G3312">
        <v>4</v>
      </c>
      <c r="H3312">
        <f>Table1[[#This Row],[total_orders]]*Table1[[#This Row],[avg_order_value]]</f>
        <v>613.96</v>
      </c>
      <c r="I3312">
        <v>257</v>
      </c>
      <c r="J3312">
        <v>1</v>
      </c>
      <c r="K3312" t="s">
        <v>29</v>
      </c>
      <c r="L3312">
        <v>73.3</v>
      </c>
      <c r="M3312" t="str">
        <f t="shared" si="205"/>
        <v>High</v>
      </c>
      <c r="N3312" s="1">
        <v>45454</v>
      </c>
      <c r="O3312" s="1" t="str">
        <f>IF(YEAR(Table1[[#This Row],[customer_since]])&gt;=2023, "New",IF(YEAR(Table1[[#This Row],[customer_since]])&gt;=2021, "Medium", "Long term"))</f>
        <v>New</v>
      </c>
      <c r="P3312">
        <v>82</v>
      </c>
      <c r="Q3312" t="str">
        <f t="shared" si="206"/>
        <v>High</v>
      </c>
      <c r="R3312">
        <v>0.53</v>
      </c>
      <c r="S3312" t="str">
        <f t="shared" si="207"/>
        <v>High</v>
      </c>
    </row>
    <row r="3313" spans="1:19" x14ac:dyDescent="0.35">
      <c r="A3313" t="s">
        <v>987</v>
      </c>
      <c r="B3313">
        <v>51</v>
      </c>
      <c r="C3313" t="str">
        <f t="shared" si="204"/>
        <v>46-55</v>
      </c>
      <c r="D3313" t="s">
        <v>21</v>
      </c>
      <c r="E3313" t="s">
        <v>15</v>
      </c>
      <c r="F3313">
        <v>97.98</v>
      </c>
      <c r="G3313">
        <v>11</v>
      </c>
      <c r="H3313">
        <f>Table1[[#This Row],[total_orders]]*Table1[[#This Row],[avg_order_value]]</f>
        <v>1077.78</v>
      </c>
      <c r="I3313">
        <v>264</v>
      </c>
      <c r="J3313">
        <v>0</v>
      </c>
      <c r="K3313" t="s">
        <v>16</v>
      </c>
      <c r="L3313">
        <v>96.1</v>
      </c>
      <c r="M3313" t="str">
        <f t="shared" si="205"/>
        <v>High</v>
      </c>
      <c r="N3313" s="1">
        <v>45799</v>
      </c>
      <c r="O3313" s="1" t="str">
        <f>IF(YEAR(Table1[[#This Row],[customer_since]])&gt;=2023, "New",IF(YEAR(Table1[[#This Row],[customer_since]])&gt;=2021, "Medium", "Long term"))</f>
        <v>New</v>
      </c>
      <c r="P3313">
        <v>5</v>
      </c>
      <c r="Q3313" t="str">
        <f t="shared" si="206"/>
        <v>Low</v>
      </c>
      <c r="R3313">
        <v>0.19</v>
      </c>
      <c r="S3313" t="str">
        <f t="shared" si="207"/>
        <v>Low</v>
      </c>
    </row>
    <row r="3314" spans="1:19" x14ac:dyDescent="0.35">
      <c r="A3314" t="s">
        <v>3441</v>
      </c>
      <c r="B3314">
        <v>53</v>
      </c>
      <c r="C3314" t="str">
        <f t="shared" si="204"/>
        <v>46-55</v>
      </c>
      <c r="D3314" t="s">
        <v>21</v>
      </c>
      <c r="E3314" t="s">
        <v>15</v>
      </c>
      <c r="F3314">
        <v>166.39</v>
      </c>
      <c r="G3314">
        <v>17</v>
      </c>
      <c r="H3314">
        <f>Table1[[#This Row],[total_orders]]*Table1[[#This Row],[avg_order_value]]</f>
        <v>2828.6299999999997</v>
      </c>
      <c r="I3314">
        <v>358</v>
      </c>
      <c r="J3314">
        <v>0</v>
      </c>
      <c r="K3314" t="s">
        <v>23</v>
      </c>
      <c r="L3314">
        <v>22.3</v>
      </c>
      <c r="M3314" t="str">
        <f t="shared" si="205"/>
        <v>Medium</v>
      </c>
      <c r="N3314" s="1">
        <v>44663</v>
      </c>
      <c r="O3314" s="1" t="str">
        <f>IF(YEAR(Table1[[#This Row],[customer_since]])&gt;=2023, "New",IF(YEAR(Table1[[#This Row],[customer_since]])&gt;=2021, "Medium", "Long term"))</f>
        <v>Medium</v>
      </c>
      <c r="P3314">
        <v>81</v>
      </c>
      <c r="Q3314" t="str">
        <f t="shared" si="206"/>
        <v>High</v>
      </c>
      <c r="R3314">
        <v>0.43</v>
      </c>
      <c r="S3314" t="str">
        <f t="shared" si="207"/>
        <v>Medium</v>
      </c>
    </row>
    <row r="3315" spans="1:19" x14ac:dyDescent="0.35">
      <c r="A3315" t="s">
        <v>904</v>
      </c>
      <c r="B3315">
        <v>68</v>
      </c>
      <c r="C3315" t="str">
        <f t="shared" si="204"/>
        <v>66-69</v>
      </c>
      <c r="D3315" t="s">
        <v>14</v>
      </c>
      <c r="E3315" t="s">
        <v>26</v>
      </c>
      <c r="F3315">
        <v>76.39</v>
      </c>
      <c r="G3315">
        <v>9</v>
      </c>
      <c r="H3315">
        <f>Table1[[#This Row],[total_orders]]*Table1[[#This Row],[avg_order_value]]</f>
        <v>687.51</v>
      </c>
      <c r="I3315">
        <v>36</v>
      </c>
      <c r="J3315">
        <v>0</v>
      </c>
      <c r="K3315" t="s">
        <v>16</v>
      </c>
      <c r="L3315">
        <v>56.2</v>
      </c>
      <c r="M3315" t="str">
        <f t="shared" si="205"/>
        <v>High</v>
      </c>
      <c r="N3315" s="1">
        <v>45748</v>
      </c>
      <c r="O3315" s="1" t="str">
        <f>IF(YEAR(Table1[[#This Row],[customer_since]])&gt;=2023, "New",IF(YEAR(Table1[[#This Row],[customer_since]])&gt;=2021, "Medium", "Long term"))</f>
        <v>New</v>
      </c>
      <c r="P3315">
        <v>48</v>
      </c>
      <c r="Q3315" t="str">
        <f t="shared" si="206"/>
        <v>Medium</v>
      </c>
      <c r="R3315">
        <v>0.45</v>
      </c>
      <c r="S3315" t="str">
        <f t="shared" si="207"/>
        <v>Medium</v>
      </c>
    </row>
    <row r="3316" spans="1:19" x14ac:dyDescent="0.35">
      <c r="A3316" t="s">
        <v>1676</v>
      </c>
      <c r="B3316">
        <v>23</v>
      </c>
      <c r="C3316" t="str">
        <f t="shared" si="204"/>
        <v>18-25</v>
      </c>
      <c r="D3316" t="s">
        <v>14</v>
      </c>
      <c r="E3316" t="s">
        <v>18</v>
      </c>
      <c r="F3316">
        <v>103.82</v>
      </c>
      <c r="G3316">
        <v>10</v>
      </c>
      <c r="H3316">
        <f>Table1[[#This Row],[total_orders]]*Table1[[#This Row],[avg_order_value]]</f>
        <v>1038.1999999999998</v>
      </c>
      <c r="I3316">
        <v>76</v>
      </c>
      <c r="J3316">
        <v>0</v>
      </c>
      <c r="K3316" t="s">
        <v>29</v>
      </c>
      <c r="L3316">
        <v>7.3</v>
      </c>
      <c r="M3316" t="str">
        <f t="shared" si="205"/>
        <v>Low</v>
      </c>
      <c r="N3316" s="1">
        <v>44748</v>
      </c>
      <c r="O3316" s="1" t="str">
        <f>IF(YEAR(Table1[[#This Row],[customer_since]])&gt;=2023, "New",IF(YEAR(Table1[[#This Row],[customer_since]])&gt;=2021, "Medium", "Long term"))</f>
        <v>Medium</v>
      </c>
      <c r="P3316">
        <v>56</v>
      </c>
      <c r="Q3316" t="str">
        <f t="shared" si="206"/>
        <v>Medium</v>
      </c>
      <c r="R3316">
        <v>0.52</v>
      </c>
      <c r="S3316" t="str">
        <f t="shared" si="207"/>
        <v>High</v>
      </c>
    </row>
    <row r="3317" spans="1:19" x14ac:dyDescent="0.35">
      <c r="A3317" t="s">
        <v>785</v>
      </c>
      <c r="B3317">
        <v>53</v>
      </c>
      <c r="C3317" t="str">
        <f t="shared" si="204"/>
        <v>46-55</v>
      </c>
      <c r="D3317" t="s">
        <v>14</v>
      </c>
      <c r="E3317" t="s">
        <v>26</v>
      </c>
      <c r="F3317">
        <v>258.77</v>
      </c>
      <c r="G3317">
        <v>11</v>
      </c>
      <c r="H3317">
        <f>Table1[[#This Row],[total_orders]]*Table1[[#This Row],[avg_order_value]]</f>
        <v>2846.47</v>
      </c>
      <c r="I3317">
        <v>279</v>
      </c>
      <c r="J3317">
        <v>0</v>
      </c>
      <c r="K3317" t="s">
        <v>16</v>
      </c>
      <c r="L3317">
        <v>72.7</v>
      </c>
      <c r="M3317" t="str">
        <f t="shared" si="205"/>
        <v>High</v>
      </c>
      <c r="N3317" s="1">
        <v>44264</v>
      </c>
      <c r="O3317" s="1" t="str">
        <f>IF(YEAR(Table1[[#This Row],[customer_since]])&gt;=2023, "New",IF(YEAR(Table1[[#This Row],[customer_since]])&gt;=2021, "Medium", "Long term"))</f>
        <v>Medium</v>
      </c>
      <c r="P3317">
        <v>83</v>
      </c>
      <c r="Q3317" t="str">
        <f t="shared" si="206"/>
        <v>High</v>
      </c>
      <c r="R3317">
        <v>0.47</v>
      </c>
      <c r="S3317" t="str">
        <f t="shared" si="207"/>
        <v>Medium</v>
      </c>
    </row>
    <row r="3318" spans="1:19" x14ac:dyDescent="0.35">
      <c r="A3318" t="s">
        <v>3582</v>
      </c>
      <c r="B3318">
        <v>29</v>
      </c>
      <c r="C3318" t="str">
        <f t="shared" si="204"/>
        <v>26-35</v>
      </c>
      <c r="D3318" t="s">
        <v>14</v>
      </c>
      <c r="E3318" t="s">
        <v>44</v>
      </c>
      <c r="F3318">
        <v>64.010000000000005</v>
      </c>
      <c r="G3318">
        <v>15</v>
      </c>
      <c r="H3318">
        <f>Table1[[#This Row],[total_orders]]*Table1[[#This Row],[avg_order_value]]</f>
        <v>960.15000000000009</v>
      </c>
      <c r="I3318">
        <v>130</v>
      </c>
      <c r="J3318">
        <v>0</v>
      </c>
      <c r="K3318" t="s">
        <v>16</v>
      </c>
      <c r="L3318">
        <v>99.4</v>
      </c>
      <c r="M3318" t="str">
        <f t="shared" si="205"/>
        <v>High</v>
      </c>
      <c r="N3318" s="1">
        <v>45076</v>
      </c>
      <c r="O3318" s="1" t="str">
        <f>IF(YEAR(Table1[[#This Row],[customer_since]])&gt;=2023, "New",IF(YEAR(Table1[[#This Row],[customer_since]])&gt;=2021, "Medium", "Long term"))</f>
        <v>New</v>
      </c>
      <c r="P3318">
        <v>37</v>
      </c>
      <c r="Q3318" t="str">
        <f t="shared" si="206"/>
        <v>Medium</v>
      </c>
      <c r="R3318">
        <v>0.28000000000000003</v>
      </c>
      <c r="S3318" t="str">
        <f t="shared" si="207"/>
        <v>Medium</v>
      </c>
    </row>
    <row r="3319" spans="1:19" x14ac:dyDescent="0.35">
      <c r="A3319" t="s">
        <v>681</v>
      </c>
      <c r="B3319">
        <v>35</v>
      </c>
      <c r="C3319" t="str">
        <f t="shared" si="204"/>
        <v>26-35</v>
      </c>
      <c r="D3319" t="s">
        <v>14</v>
      </c>
      <c r="E3319" t="s">
        <v>15</v>
      </c>
      <c r="F3319">
        <v>158.21</v>
      </c>
      <c r="G3319">
        <v>12</v>
      </c>
      <c r="H3319">
        <f>Table1[[#This Row],[total_orders]]*Table1[[#This Row],[avg_order_value]]</f>
        <v>1898.52</v>
      </c>
      <c r="I3319">
        <v>94</v>
      </c>
      <c r="J3319">
        <v>0</v>
      </c>
      <c r="K3319" t="s">
        <v>29</v>
      </c>
      <c r="L3319">
        <v>88.6</v>
      </c>
      <c r="M3319" t="str">
        <f t="shared" si="205"/>
        <v>High</v>
      </c>
      <c r="N3319" s="1">
        <v>44199</v>
      </c>
      <c r="O3319" s="1" t="str">
        <f>IF(YEAR(Table1[[#This Row],[customer_since]])&gt;=2023, "New",IF(YEAR(Table1[[#This Row],[customer_since]])&gt;=2021, "Medium", "Long term"))</f>
        <v>Medium</v>
      </c>
      <c r="P3319">
        <v>30</v>
      </c>
      <c r="Q3319" t="str">
        <f t="shared" si="206"/>
        <v>Low</v>
      </c>
      <c r="R3319">
        <v>0.18</v>
      </c>
      <c r="S3319" t="str">
        <f t="shared" si="207"/>
        <v>Low</v>
      </c>
    </row>
    <row r="3320" spans="1:19" x14ac:dyDescent="0.35">
      <c r="A3320" t="s">
        <v>2600</v>
      </c>
      <c r="B3320">
        <v>61</v>
      </c>
      <c r="C3320" t="str">
        <f t="shared" si="204"/>
        <v>55-65</v>
      </c>
      <c r="D3320" t="s">
        <v>14</v>
      </c>
      <c r="E3320" t="s">
        <v>22</v>
      </c>
      <c r="F3320">
        <v>73.03</v>
      </c>
      <c r="G3320">
        <v>6</v>
      </c>
      <c r="H3320">
        <f>Table1[[#This Row],[total_orders]]*Table1[[#This Row],[avg_order_value]]</f>
        <v>438.18</v>
      </c>
      <c r="I3320">
        <v>0</v>
      </c>
      <c r="J3320">
        <v>0</v>
      </c>
      <c r="K3320" t="s">
        <v>40</v>
      </c>
      <c r="L3320">
        <v>31.1</v>
      </c>
      <c r="M3320" t="str">
        <f t="shared" si="205"/>
        <v>Medium</v>
      </c>
      <c r="N3320" s="1">
        <v>44274</v>
      </c>
      <c r="O3320" s="1" t="str">
        <f>IF(YEAR(Table1[[#This Row],[customer_since]])&gt;=2023, "New",IF(YEAR(Table1[[#This Row],[customer_since]])&gt;=2021, "Medium", "Long term"))</f>
        <v>Medium</v>
      </c>
      <c r="P3320">
        <v>96</v>
      </c>
      <c r="Q3320" t="str">
        <f t="shared" si="206"/>
        <v>High</v>
      </c>
      <c r="R3320">
        <v>0.12</v>
      </c>
      <c r="S3320" t="str">
        <f t="shared" si="207"/>
        <v>Low</v>
      </c>
    </row>
    <row r="3321" spans="1:19" x14ac:dyDescent="0.35">
      <c r="A3321" t="s">
        <v>3781</v>
      </c>
      <c r="B3321">
        <v>27</v>
      </c>
      <c r="C3321" t="str">
        <f t="shared" si="204"/>
        <v>26-35</v>
      </c>
      <c r="D3321" t="s">
        <v>14</v>
      </c>
      <c r="E3321" t="s">
        <v>28</v>
      </c>
      <c r="F3321">
        <v>89.2</v>
      </c>
      <c r="G3321">
        <v>6</v>
      </c>
      <c r="H3321">
        <f>Table1[[#This Row],[total_orders]]*Table1[[#This Row],[avg_order_value]]</f>
        <v>535.20000000000005</v>
      </c>
      <c r="I3321">
        <v>111</v>
      </c>
      <c r="J3321">
        <v>0</v>
      </c>
      <c r="K3321" t="s">
        <v>19</v>
      </c>
      <c r="L3321">
        <v>76.900000000000006</v>
      </c>
      <c r="M3321" t="str">
        <f t="shared" si="205"/>
        <v>High</v>
      </c>
      <c r="N3321" s="1">
        <v>45612</v>
      </c>
      <c r="O3321" s="1" t="str">
        <f>IF(YEAR(Table1[[#This Row],[customer_since]])&gt;=2023, "New",IF(YEAR(Table1[[#This Row],[customer_since]])&gt;=2021, "Medium", "Long term"))</f>
        <v>New</v>
      </c>
      <c r="P3321">
        <v>2</v>
      </c>
      <c r="Q3321" t="str">
        <f t="shared" si="206"/>
        <v>Low</v>
      </c>
      <c r="R3321">
        <v>0.28999999999999998</v>
      </c>
      <c r="S3321" t="str">
        <f t="shared" si="207"/>
        <v>Medium</v>
      </c>
    </row>
    <row r="3322" spans="1:19" x14ac:dyDescent="0.35">
      <c r="A3322" t="s">
        <v>945</v>
      </c>
      <c r="B3322">
        <v>61</v>
      </c>
      <c r="C3322" t="str">
        <f t="shared" si="204"/>
        <v>55-65</v>
      </c>
      <c r="D3322" t="s">
        <v>25</v>
      </c>
      <c r="E3322" t="s">
        <v>52</v>
      </c>
      <c r="F3322">
        <v>81.739999999999995</v>
      </c>
      <c r="G3322">
        <v>3</v>
      </c>
      <c r="H3322">
        <f>Table1[[#This Row],[total_orders]]*Table1[[#This Row],[avg_order_value]]</f>
        <v>245.21999999999997</v>
      </c>
      <c r="I3322">
        <v>214</v>
      </c>
      <c r="J3322">
        <v>0</v>
      </c>
      <c r="K3322" t="s">
        <v>19</v>
      </c>
      <c r="L3322">
        <v>22.3</v>
      </c>
      <c r="M3322" t="str">
        <f t="shared" si="205"/>
        <v>Medium</v>
      </c>
      <c r="N3322" s="1">
        <v>45646</v>
      </c>
      <c r="O3322" s="1" t="str">
        <f>IF(YEAR(Table1[[#This Row],[customer_since]])&gt;=2023, "New",IF(YEAR(Table1[[#This Row],[customer_since]])&gt;=2021, "Medium", "Long term"))</f>
        <v>New</v>
      </c>
      <c r="P3322">
        <v>55</v>
      </c>
      <c r="Q3322" t="str">
        <f t="shared" si="206"/>
        <v>Medium</v>
      </c>
      <c r="R3322">
        <v>0.67</v>
      </c>
      <c r="S3322" t="str">
        <f t="shared" si="207"/>
        <v>High</v>
      </c>
    </row>
    <row r="3323" spans="1:19" x14ac:dyDescent="0.35">
      <c r="A3323" t="s">
        <v>1989</v>
      </c>
      <c r="B3323">
        <v>68</v>
      </c>
      <c r="C3323" t="str">
        <f t="shared" si="204"/>
        <v>66-69</v>
      </c>
      <c r="D3323" t="s">
        <v>14</v>
      </c>
      <c r="E3323" t="s">
        <v>35</v>
      </c>
      <c r="F3323">
        <v>143.88</v>
      </c>
      <c r="G3323">
        <v>9</v>
      </c>
      <c r="H3323">
        <f>Table1[[#This Row],[total_orders]]*Table1[[#This Row],[avg_order_value]]</f>
        <v>1294.92</v>
      </c>
      <c r="I3323">
        <v>251</v>
      </c>
      <c r="J3323">
        <v>0</v>
      </c>
      <c r="K3323" t="s">
        <v>29</v>
      </c>
      <c r="L3323">
        <v>1.7</v>
      </c>
      <c r="M3323" t="str">
        <f t="shared" si="205"/>
        <v>Low</v>
      </c>
      <c r="N3323" s="1">
        <v>44014</v>
      </c>
      <c r="O3323" s="1" t="str">
        <f>IF(YEAR(Table1[[#This Row],[customer_since]])&gt;=2023, "New",IF(YEAR(Table1[[#This Row],[customer_since]])&gt;=2021, "Medium", "Long term"))</f>
        <v>Long term</v>
      </c>
      <c r="P3323">
        <v>19</v>
      </c>
      <c r="Q3323" t="str">
        <f t="shared" si="206"/>
        <v>Low</v>
      </c>
      <c r="R3323">
        <v>0.18</v>
      </c>
      <c r="S3323" t="str">
        <f t="shared" si="207"/>
        <v>Low</v>
      </c>
    </row>
    <row r="3324" spans="1:19" x14ac:dyDescent="0.35">
      <c r="A3324" t="s">
        <v>142</v>
      </c>
      <c r="B3324">
        <v>72</v>
      </c>
      <c r="C3324" t="str">
        <f t="shared" si="204"/>
        <v>66-69</v>
      </c>
      <c r="D3324" t="s">
        <v>21</v>
      </c>
      <c r="E3324" t="s">
        <v>35</v>
      </c>
      <c r="F3324">
        <v>98.36</v>
      </c>
      <c r="G3324">
        <v>12</v>
      </c>
      <c r="H3324">
        <f>Table1[[#This Row],[total_orders]]*Table1[[#This Row],[avg_order_value]]</f>
        <v>1180.32</v>
      </c>
      <c r="I3324">
        <v>122</v>
      </c>
      <c r="J3324">
        <v>0</v>
      </c>
      <c r="K3324" t="s">
        <v>16</v>
      </c>
      <c r="L3324">
        <v>75.2</v>
      </c>
      <c r="M3324" t="str">
        <f t="shared" si="205"/>
        <v>High</v>
      </c>
      <c r="N3324" s="1">
        <v>45150</v>
      </c>
      <c r="O3324" s="1" t="str">
        <f>IF(YEAR(Table1[[#This Row],[customer_since]])&gt;=2023, "New",IF(YEAR(Table1[[#This Row],[customer_since]])&gt;=2021, "Medium", "Long term"))</f>
        <v>New</v>
      </c>
      <c r="P3324">
        <v>77</v>
      </c>
      <c r="Q3324" t="str">
        <f t="shared" si="206"/>
        <v>High</v>
      </c>
      <c r="R3324">
        <v>0.36</v>
      </c>
      <c r="S3324" t="str">
        <f t="shared" si="207"/>
        <v>Medium</v>
      </c>
    </row>
    <row r="3325" spans="1:19" x14ac:dyDescent="0.35">
      <c r="A3325" t="s">
        <v>142</v>
      </c>
      <c r="B3325">
        <v>50</v>
      </c>
      <c r="C3325" t="str">
        <f t="shared" si="204"/>
        <v>46-55</v>
      </c>
      <c r="D3325" t="s">
        <v>25</v>
      </c>
      <c r="E3325" t="s">
        <v>37</v>
      </c>
      <c r="G3325">
        <v>11</v>
      </c>
      <c r="H3325">
        <f>Table1[[#This Row],[total_orders]]*Table1[[#This Row],[avg_order_value]]</f>
        <v>0</v>
      </c>
      <c r="I3325">
        <v>323</v>
      </c>
      <c r="J3325">
        <v>0</v>
      </c>
      <c r="K3325" t="s">
        <v>16</v>
      </c>
      <c r="L3325">
        <v>26.7</v>
      </c>
      <c r="M3325" t="str">
        <f t="shared" si="205"/>
        <v>Medium</v>
      </c>
      <c r="N3325" s="1">
        <v>44338</v>
      </c>
      <c r="O3325" s="1" t="str">
        <f>IF(YEAR(Table1[[#This Row],[customer_since]])&gt;=2023, "New",IF(YEAR(Table1[[#This Row],[customer_since]])&gt;=2021, "Medium", "Long term"))</f>
        <v>Medium</v>
      </c>
      <c r="P3325">
        <v>69</v>
      </c>
      <c r="Q3325" t="str">
        <f t="shared" si="206"/>
        <v>High</v>
      </c>
      <c r="R3325">
        <v>0.38</v>
      </c>
      <c r="S3325" t="str">
        <f t="shared" si="207"/>
        <v>Medium</v>
      </c>
    </row>
    <row r="3326" spans="1:19" x14ac:dyDescent="0.35">
      <c r="A3326" t="s">
        <v>1827</v>
      </c>
      <c r="B3326">
        <v>43</v>
      </c>
      <c r="C3326" t="str">
        <f t="shared" si="204"/>
        <v>36-45</v>
      </c>
      <c r="D3326" t="s">
        <v>14</v>
      </c>
      <c r="E3326" t="s">
        <v>37</v>
      </c>
      <c r="F3326">
        <v>53.15</v>
      </c>
      <c r="G3326">
        <v>10</v>
      </c>
      <c r="H3326">
        <f>Table1[[#This Row],[total_orders]]*Table1[[#This Row],[avg_order_value]]</f>
        <v>531.5</v>
      </c>
      <c r="I3326">
        <v>112</v>
      </c>
      <c r="J3326">
        <v>0</v>
      </c>
      <c r="K3326" t="s">
        <v>29</v>
      </c>
      <c r="L3326">
        <v>63</v>
      </c>
      <c r="M3326" t="str">
        <f t="shared" si="205"/>
        <v>High</v>
      </c>
      <c r="N3326" s="1">
        <v>45046</v>
      </c>
      <c r="O3326" s="1" t="str">
        <f>IF(YEAR(Table1[[#This Row],[customer_since]])&gt;=2023, "New",IF(YEAR(Table1[[#This Row],[customer_since]])&gt;=2021, "Medium", "Long term"))</f>
        <v>New</v>
      </c>
      <c r="P3326">
        <v>11</v>
      </c>
      <c r="Q3326" t="str">
        <f t="shared" si="206"/>
        <v>Low</v>
      </c>
      <c r="R3326">
        <v>0.18</v>
      </c>
      <c r="S3326" t="str">
        <f t="shared" si="207"/>
        <v>Low</v>
      </c>
    </row>
    <row r="3327" spans="1:19" x14ac:dyDescent="0.35">
      <c r="A3327" t="s">
        <v>3758</v>
      </c>
      <c r="B3327">
        <v>21</v>
      </c>
      <c r="C3327" t="str">
        <f t="shared" si="204"/>
        <v>18-25</v>
      </c>
      <c r="D3327" t="s">
        <v>25</v>
      </c>
      <c r="E3327" t="s">
        <v>26</v>
      </c>
      <c r="F3327">
        <v>65.62</v>
      </c>
      <c r="G3327">
        <v>11</v>
      </c>
      <c r="H3327">
        <f>Table1[[#This Row],[total_orders]]*Table1[[#This Row],[avg_order_value]]</f>
        <v>721.82</v>
      </c>
      <c r="I3327">
        <v>274</v>
      </c>
      <c r="J3327">
        <v>0</v>
      </c>
      <c r="K3327" t="s">
        <v>29</v>
      </c>
      <c r="L3327">
        <v>56.6</v>
      </c>
      <c r="M3327" t="str">
        <f t="shared" si="205"/>
        <v>High</v>
      </c>
      <c r="N3327" s="1">
        <v>44182</v>
      </c>
      <c r="O3327" s="1" t="str">
        <f>IF(YEAR(Table1[[#This Row],[customer_since]])&gt;=2023, "New",IF(YEAR(Table1[[#This Row],[customer_since]])&gt;=2021, "Medium", "Long term"))</f>
        <v>Long term</v>
      </c>
      <c r="P3327">
        <v>6</v>
      </c>
      <c r="Q3327" t="str">
        <f t="shared" si="206"/>
        <v>Low</v>
      </c>
      <c r="R3327">
        <v>0.28000000000000003</v>
      </c>
      <c r="S3327" t="str">
        <f t="shared" si="207"/>
        <v>Medium</v>
      </c>
    </row>
    <row r="3328" spans="1:19" x14ac:dyDescent="0.35">
      <c r="A3328" t="s">
        <v>3699</v>
      </c>
      <c r="B3328">
        <v>30</v>
      </c>
      <c r="C3328" t="str">
        <f t="shared" si="204"/>
        <v>26-35</v>
      </c>
      <c r="D3328" t="s">
        <v>25</v>
      </c>
      <c r="E3328" t="s">
        <v>35</v>
      </c>
      <c r="F3328">
        <v>63.26</v>
      </c>
      <c r="G3328">
        <v>5</v>
      </c>
      <c r="H3328">
        <f>Table1[[#This Row],[total_orders]]*Table1[[#This Row],[avg_order_value]]</f>
        <v>316.3</v>
      </c>
      <c r="I3328">
        <v>1</v>
      </c>
      <c r="J3328">
        <v>0</v>
      </c>
      <c r="K3328" t="s">
        <v>29</v>
      </c>
      <c r="L3328">
        <v>1</v>
      </c>
      <c r="M3328" t="str">
        <f t="shared" si="205"/>
        <v>Low</v>
      </c>
      <c r="N3328" s="1">
        <v>45347</v>
      </c>
      <c r="O3328" s="1" t="str">
        <f>IF(YEAR(Table1[[#This Row],[customer_since]])&gt;=2023, "New",IF(YEAR(Table1[[#This Row],[customer_since]])&gt;=2021, "Medium", "Long term"))</f>
        <v>New</v>
      </c>
      <c r="P3328">
        <v>39</v>
      </c>
      <c r="Q3328" t="str">
        <f t="shared" si="206"/>
        <v>Medium</v>
      </c>
      <c r="R3328">
        <v>0.35</v>
      </c>
      <c r="S3328" t="str">
        <f t="shared" si="207"/>
        <v>Medium</v>
      </c>
    </row>
    <row r="3329" spans="1:19" x14ac:dyDescent="0.35">
      <c r="A3329" t="s">
        <v>3485</v>
      </c>
      <c r="B3329">
        <v>56</v>
      </c>
      <c r="C3329" t="str">
        <f t="shared" si="204"/>
        <v>55-65</v>
      </c>
      <c r="D3329" t="s">
        <v>25</v>
      </c>
      <c r="E3329" t="s">
        <v>35</v>
      </c>
      <c r="F3329">
        <v>43.73</v>
      </c>
      <c r="G3329">
        <v>9</v>
      </c>
      <c r="H3329">
        <f>Table1[[#This Row],[total_orders]]*Table1[[#This Row],[avg_order_value]]</f>
        <v>393.57</v>
      </c>
      <c r="I3329">
        <v>240</v>
      </c>
      <c r="J3329">
        <v>0</v>
      </c>
      <c r="K3329" t="s">
        <v>16</v>
      </c>
      <c r="L3329">
        <v>37.6</v>
      </c>
      <c r="M3329" t="str">
        <f t="shared" si="205"/>
        <v>Medium</v>
      </c>
      <c r="N3329" s="1">
        <v>45012</v>
      </c>
      <c r="O3329" s="1" t="str">
        <f>IF(YEAR(Table1[[#This Row],[customer_since]])&gt;=2023, "New",IF(YEAR(Table1[[#This Row],[customer_since]])&gt;=2021, "Medium", "Long term"))</f>
        <v>New</v>
      </c>
      <c r="P3329">
        <v>28</v>
      </c>
      <c r="Q3329" t="str">
        <f t="shared" si="206"/>
        <v>Low</v>
      </c>
      <c r="R3329">
        <v>0.35</v>
      </c>
      <c r="S3329" t="str">
        <f t="shared" si="207"/>
        <v>Medium</v>
      </c>
    </row>
    <row r="3330" spans="1:19" x14ac:dyDescent="0.35">
      <c r="A3330" t="s">
        <v>843</v>
      </c>
      <c r="B3330">
        <v>70</v>
      </c>
      <c r="C3330" t="str">
        <f t="shared" ref="C3330:C3393" si="208">IF(B3330&lt;=25,"18-25",IF(B3330&lt;=35,"26-35",IF(B3330&lt;=45,"36-45",IF(B3330&lt;=55,"46-55",IF(B3330&lt;=65,"55-65","66-69")))))</f>
        <v>66-69</v>
      </c>
      <c r="D3330" t="s">
        <v>25</v>
      </c>
      <c r="E3330" t="s">
        <v>15</v>
      </c>
      <c r="F3330">
        <v>95.49</v>
      </c>
      <c r="G3330">
        <v>9</v>
      </c>
      <c r="H3330">
        <f>Table1[[#This Row],[total_orders]]*Table1[[#This Row],[avg_order_value]]</f>
        <v>859.41</v>
      </c>
      <c r="I3330">
        <v>154</v>
      </c>
      <c r="J3330">
        <v>0</v>
      </c>
      <c r="K3330" t="s">
        <v>16</v>
      </c>
      <c r="L3330">
        <v>83.5</v>
      </c>
      <c r="M3330" t="str">
        <f t="shared" ref="M3330:M3393" si="209">IF(L3330&lt;=20,"Low",IF(L3330&lt;=50,"Medium","High"))</f>
        <v>High</v>
      </c>
      <c r="N3330" s="1">
        <v>45364</v>
      </c>
      <c r="O3330" s="1" t="str">
        <f>IF(YEAR(Table1[[#This Row],[customer_since]])&gt;=2023, "New",IF(YEAR(Table1[[#This Row],[customer_since]])&gt;=2021, "Medium", "Long term"))</f>
        <v>New</v>
      </c>
      <c r="P3330">
        <v>14</v>
      </c>
      <c r="Q3330" t="str">
        <f t="shared" ref="Q3330:Q3393" si="210">IF(P3330&lt;=33,"Low",IF(P3330&lt;=66,"Medium","High"))</f>
        <v>Low</v>
      </c>
      <c r="R3330">
        <v>0.39</v>
      </c>
      <c r="S3330" t="str">
        <f t="shared" ref="S3330:S3393" si="211">IF(R3330&lt;=0.2,"Low",IF(R3330&lt;=0.5,"Medium","High"))</f>
        <v>Medium</v>
      </c>
    </row>
    <row r="3331" spans="1:19" x14ac:dyDescent="0.35">
      <c r="A3331" t="s">
        <v>339</v>
      </c>
      <c r="B3331">
        <v>50</v>
      </c>
      <c r="C3331" t="str">
        <f t="shared" si="208"/>
        <v>46-55</v>
      </c>
      <c r="D3331" t="s">
        <v>21</v>
      </c>
      <c r="E3331" t="s">
        <v>37</v>
      </c>
      <c r="F3331">
        <v>102.37</v>
      </c>
      <c r="G3331">
        <v>15</v>
      </c>
      <c r="H3331">
        <f>Table1[[#This Row],[total_orders]]*Table1[[#This Row],[avg_order_value]]</f>
        <v>1535.5500000000002</v>
      </c>
      <c r="I3331">
        <v>359</v>
      </c>
      <c r="J3331">
        <v>0</v>
      </c>
      <c r="K3331" t="s">
        <v>19</v>
      </c>
      <c r="L3331">
        <v>0</v>
      </c>
      <c r="M3331" t="str">
        <f t="shared" si="209"/>
        <v>Low</v>
      </c>
      <c r="N3331" s="1">
        <v>44616</v>
      </c>
      <c r="O3331" s="1" t="str">
        <f>IF(YEAR(Table1[[#This Row],[customer_since]])&gt;=2023, "New",IF(YEAR(Table1[[#This Row],[customer_since]])&gt;=2021, "Medium", "Long term"))</f>
        <v>Medium</v>
      </c>
      <c r="P3331">
        <v>15</v>
      </c>
      <c r="Q3331" t="str">
        <f t="shared" si="210"/>
        <v>Low</v>
      </c>
      <c r="R3331">
        <v>0.43</v>
      </c>
      <c r="S3331" t="str">
        <f t="shared" si="211"/>
        <v>Medium</v>
      </c>
    </row>
    <row r="3332" spans="1:19" x14ac:dyDescent="0.35">
      <c r="A3332" t="s">
        <v>339</v>
      </c>
      <c r="B3332">
        <v>50</v>
      </c>
      <c r="C3332" t="str">
        <f t="shared" si="208"/>
        <v>46-55</v>
      </c>
      <c r="D3332" t="s">
        <v>21</v>
      </c>
      <c r="E3332" t="s">
        <v>15</v>
      </c>
      <c r="F3332">
        <v>70.88</v>
      </c>
      <c r="G3332">
        <v>7</v>
      </c>
      <c r="H3332">
        <f>Table1[[#This Row],[total_orders]]*Table1[[#This Row],[avg_order_value]]</f>
        <v>496.15999999999997</v>
      </c>
      <c r="I3332">
        <v>340</v>
      </c>
      <c r="J3332">
        <v>0</v>
      </c>
      <c r="K3332" t="s">
        <v>16</v>
      </c>
      <c r="L3332">
        <v>71.7</v>
      </c>
      <c r="M3332" t="str">
        <f t="shared" si="209"/>
        <v>High</v>
      </c>
      <c r="N3332" s="1">
        <v>45463</v>
      </c>
      <c r="O3332" s="1" t="str">
        <f>IF(YEAR(Table1[[#This Row],[customer_since]])&gt;=2023, "New",IF(YEAR(Table1[[#This Row],[customer_since]])&gt;=2021, "Medium", "Long term"))</f>
        <v>New</v>
      </c>
      <c r="P3332">
        <v>25</v>
      </c>
      <c r="Q3332" t="str">
        <f t="shared" si="210"/>
        <v>Low</v>
      </c>
      <c r="R3332">
        <v>0.4</v>
      </c>
      <c r="S3332" t="str">
        <f t="shared" si="211"/>
        <v>Medium</v>
      </c>
    </row>
    <row r="3333" spans="1:19" x14ac:dyDescent="0.35">
      <c r="A3333" t="s">
        <v>464</v>
      </c>
      <c r="B3333">
        <v>73</v>
      </c>
      <c r="C3333" t="str">
        <f t="shared" si="208"/>
        <v>66-69</v>
      </c>
      <c r="D3333" t="s">
        <v>14</v>
      </c>
      <c r="E3333" t="s">
        <v>22</v>
      </c>
      <c r="F3333">
        <v>209.58</v>
      </c>
      <c r="G3333">
        <v>8</v>
      </c>
      <c r="H3333">
        <f>Table1[[#This Row],[total_orders]]*Table1[[#This Row],[avg_order_value]]</f>
        <v>1676.64</v>
      </c>
      <c r="I3333">
        <v>18</v>
      </c>
      <c r="J3333">
        <v>0</v>
      </c>
      <c r="K3333" t="s">
        <v>23</v>
      </c>
      <c r="L3333">
        <v>69.900000000000006</v>
      </c>
      <c r="M3333" t="str">
        <f t="shared" si="209"/>
        <v>High</v>
      </c>
      <c r="N3333" s="1">
        <v>44180</v>
      </c>
      <c r="O3333" s="1" t="str">
        <f>IF(YEAR(Table1[[#This Row],[customer_since]])&gt;=2023, "New",IF(YEAR(Table1[[#This Row],[customer_since]])&gt;=2021, "Medium", "Long term"))</f>
        <v>Long term</v>
      </c>
      <c r="P3333">
        <v>52</v>
      </c>
      <c r="Q3333" t="str">
        <f t="shared" si="210"/>
        <v>Medium</v>
      </c>
      <c r="R3333">
        <v>0.73</v>
      </c>
      <c r="S3333" t="str">
        <f t="shared" si="211"/>
        <v>High</v>
      </c>
    </row>
    <row r="3334" spans="1:19" x14ac:dyDescent="0.35">
      <c r="A3334" t="s">
        <v>625</v>
      </c>
      <c r="B3334">
        <v>28</v>
      </c>
      <c r="C3334" t="str">
        <f t="shared" si="208"/>
        <v>26-35</v>
      </c>
      <c r="D3334" t="s">
        <v>21</v>
      </c>
      <c r="E3334" t="s">
        <v>15</v>
      </c>
      <c r="F3334">
        <v>75.03</v>
      </c>
      <c r="G3334">
        <v>10</v>
      </c>
      <c r="H3334">
        <f>Table1[[#This Row],[total_orders]]*Table1[[#This Row],[avg_order_value]]</f>
        <v>750.3</v>
      </c>
      <c r="I3334">
        <v>284</v>
      </c>
      <c r="J3334">
        <v>0</v>
      </c>
      <c r="K3334" t="s">
        <v>29</v>
      </c>
      <c r="L3334">
        <v>78.7</v>
      </c>
      <c r="M3334" t="str">
        <f t="shared" si="209"/>
        <v>High</v>
      </c>
      <c r="N3334" s="1">
        <v>44132</v>
      </c>
      <c r="O3334" s="1" t="str">
        <f>IF(YEAR(Table1[[#This Row],[customer_since]])&gt;=2023, "New",IF(YEAR(Table1[[#This Row],[customer_since]])&gt;=2021, "Medium", "Long term"))</f>
        <v>Long term</v>
      </c>
      <c r="P3334">
        <v>58</v>
      </c>
      <c r="Q3334" t="str">
        <f t="shared" si="210"/>
        <v>Medium</v>
      </c>
      <c r="R3334">
        <v>0.32</v>
      </c>
      <c r="S3334" t="str">
        <f t="shared" si="211"/>
        <v>Medium</v>
      </c>
    </row>
    <row r="3335" spans="1:19" x14ac:dyDescent="0.35">
      <c r="A3335" t="s">
        <v>2970</v>
      </c>
      <c r="B3335">
        <v>48</v>
      </c>
      <c r="C3335" t="str">
        <f t="shared" si="208"/>
        <v>46-55</v>
      </c>
      <c r="D3335" t="s">
        <v>21</v>
      </c>
      <c r="E3335" t="s">
        <v>50</v>
      </c>
      <c r="F3335">
        <v>109</v>
      </c>
      <c r="G3335">
        <v>13</v>
      </c>
      <c r="H3335">
        <f>Table1[[#This Row],[total_orders]]*Table1[[#This Row],[avg_order_value]]</f>
        <v>1417</v>
      </c>
      <c r="I3335">
        <v>191</v>
      </c>
      <c r="J3335">
        <v>0</v>
      </c>
      <c r="K3335" t="s">
        <v>23</v>
      </c>
      <c r="L3335">
        <v>0</v>
      </c>
      <c r="M3335" t="str">
        <f t="shared" si="209"/>
        <v>Low</v>
      </c>
      <c r="N3335" s="1">
        <v>44483</v>
      </c>
      <c r="O3335" s="1" t="str">
        <f>IF(YEAR(Table1[[#This Row],[customer_since]])&gt;=2023, "New",IF(YEAR(Table1[[#This Row],[customer_since]])&gt;=2021, "Medium", "Long term"))</f>
        <v>Medium</v>
      </c>
      <c r="P3335">
        <v>27</v>
      </c>
      <c r="Q3335" t="str">
        <f t="shared" si="210"/>
        <v>Low</v>
      </c>
      <c r="R3335">
        <v>0.33</v>
      </c>
      <c r="S3335" t="str">
        <f t="shared" si="211"/>
        <v>Medium</v>
      </c>
    </row>
    <row r="3336" spans="1:19" x14ac:dyDescent="0.35">
      <c r="A3336" t="s">
        <v>1876</v>
      </c>
      <c r="B3336">
        <v>74</v>
      </c>
      <c r="C3336" t="str">
        <f t="shared" si="208"/>
        <v>66-69</v>
      </c>
      <c r="D3336" t="s">
        <v>14</v>
      </c>
      <c r="E3336" t="s">
        <v>37</v>
      </c>
      <c r="F3336">
        <v>125.42</v>
      </c>
      <c r="G3336">
        <v>14</v>
      </c>
      <c r="H3336">
        <f>Table1[[#This Row],[total_orders]]*Table1[[#This Row],[avg_order_value]]</f>
        <v>1755.88</v>
      </c>
      <c r="I3336">
        <v>231</v>
      </c>
      <c r="J3336">
        <v>0</v>
      </c>
      <c r="K3336" t="s">
        <v>40</v>
      </c>
      <c r="L3336">
        <v>87.5</v>
      </c>
      <c r="M3336" t="str">
        <f t="shared" si="209"/>
        <v>High</v>
      </c>
      <c r="N3336" s="1">
        <v>44646</v>
      </c>
      <c r="O3336" s="1" t="str">
        <f>IF(YEAR(Table1[[#This Row],[customer_since]])&gt;=2023, "New",IF(YEAR(Table1[[#This Row],[customer_since]])&gt;=2021, "Medium", "Long term"))</f>
        <v>Medium</v>
      </c>
      <c r="P3336">
        <v>73</v>
      </c>
      <c r="Q3336" t="str">
        <f t="shared" si="210"/>
        <v>High</v>
      </c>
      <c r="R3336">
        <v>0.43</v>
      </c>
      <c r="S3336" t="str">
        <f t="shared" si="211"/>
        <v>Medium</v>
      </c>
    </row>
    <row r="3337" spans="1:19" x14ac:dyDescent="0.35">
      <c r="A3337" t="s">
        <v>633</v>
      </c>
      <c r="B3337">
        <v>62</v>
      </c>
      <c r="C3337" t="str">
        <f t="shared" si="208"/>
        <v>55-65</v>
      </c>
      <c r="D3337" t="s">
        <v>21</v>
      </c>
      <c r="E3337" t="s">
        <v>22</v>
      </c>
      <c r="F3337">
        <v>196.78</v>
      </c>
      <c r="G3337">
        <v>10</v>
      </c>
      <c r="H3337">
        <f>Table1[[#This Row],[total_orders]]*Table1[[#This Row],[avg_order_value]]</f>
        <v>1967.8</v>
      </c>
      <c r="I3337">
        <v>335</v>
      </c>
      <c r="J3337">
        <v>0</v>
      </c>
      <c r="K3337" t="s">
        <v>40</v>
      </c>
      <c r="L3337">
        <v>72.599999999999994</v>
      </c>
      <c r="M3337" t="str">
        <f t="shared" si="209"/>
        <v>High</v>
      </c>
      <c r="N3337" s="1">
        <v>44861</v>
      </c>
      <c r="O3337" s="1" t="str">
        <f>IF(YEAR(Table1[[#This Row],[customer_since]])&gt;=2023, "New",IF(YEAR(Table1[[#This Row],[customer_since]])&gt;=2021, "Medium", "Long term"))</f>
        <v>Medium</v>
      </c>
      <c r="P3337">
        <v>61</v>
      </c>
      <c r="Q3337" t="str">
        <f t="shared" si="210"/>
        <v>Medium</v>
      </c>
      <c r="R3337">
        <v>0.56999999999999995</v>
      </c>
      <c r="S3337" t="str">
        <f t="shared" si="211"/>
        <v>High</v>
      </c>
    </row>
    <row r="3338" spans="1:19" x14ac:dyDescent="0.35">
      <c r="A3338" t="s">
        <v>633</v>
      </c>
      <c r="B3338">
        <v>37</v>
      </c>
      <c r="C3338" t="str">
        <f t="shared" si="208"/>
        <v>36-45</v>
      </c>
      <c r="D3338" t="s">
        <v>14</v>
      </c>
      <c r="E3338" t="s">
        <v>26</v>
      </c>
      <c r="F3338">
        <v>176.1</v>
      </c>
      <c r="G3338">
        <v>11</v>
      </c>
      <c r="H3338">
        <f>Table1[[#This Row],[total_orders]]*Table1[[#This Row],[avg_order_value]]</f>
        <v>1937.1</v>
      </c>
      <c r="I3338">
        <v>279</v>
      </c>
      <c r="J3338">
        <v>0</v>
      </c>
      <c r="K3338" t="s">
        <v>40</v>
      </c>
      <c r="L3338">
        <v>18.899999999999999</v>
      </c>
      <c r="M3338" t="str">
        <f t="shared" si="209"/>
        <v>Low</v>
      </c>
      <c r="N3338" s="1">
        <v>44723</v>
      </c>
      <c r="O3338" s="1" t="str">
        <f>IF(YEAR(Table1[[#This Row],[customer_since]])&gt;=2023, "New",IF(YEAR(Table1[[#This Row],[customer_since]])&gt;=2021, "Medium", "Long term"))</f>
        <v>Medium</v>
      </c>
      <c r="P3338">
        <v>25</v>
      </c>
      <c r="Q3338" t="str">
        <f t="shared" si="210"/>
        <v>Low</v>
      </c>
      <c r="R3338">
        <v>0.42</v>
      </c>
      <c r="S3338" t="str">
        <f t="shared" si="211"/>
        <v>Medium</v>
      </c>
    </row>
    <row r="3339" spans="1:19" x14ac:dyDescent="0.35">
      <c r="A3339" t="s">
        <v>351</v>
      </c>
      <c r="B3339">
        <v>45</v>
      </c>
      <c r="C3339" t="str">
        <f t="shared" si="208"/>
        <v>36-45</v>
      </c>
      <c r="D3339" t="s">
        <v>14</v>
      </c>
      <c r="E3339" t="s">
        <v>18</v>
      </c>
      <c r="F3339">
        <v>85.12</v>
      </c>
      <c r="G3339">
        <v>8</v>
      </c>
      <c r="H3339">
        <f>Table1[[#This Row],[total_orders]]*Table1[[#This Row],[avg_order_value]]</f>
        <v>680.96</v>
      </c>
      <c r="I3339">
        <v>207</v>
      </c>
      <c r="J3339">
        <v>0</v>
      </c>
      <c r="K3339" t="s">
        <v>29</v>
      </c>
      <c r="L3339">
        <v>44.7</v>
      </c>
      <c r="M3339" t="str">
        <f t="shared" si="209"/>
        <v>Medium</v>
      </c>
      <c r="N3339" s="1">
        <v>45049</v>
      </c>
      <c r="O3339" s="1" t="str">
        <f>IF(YEAR(Table1[[#This Row],[customer_since]])&gt;=2023, "New",IF(YEAR(Table1[[#This Row],[customer_since]])&gt;=2021, "Medium", "Long term"))</f>
        <v>New</v>
      </c>
      <c r="P3339">
        <v>8</v>
      </c>
      <c r="Q3339" t="str">
        <f t="shared" si="210"/>
        <v>Low</v>
      </c>
      <c r="R3339">
        <v>0.21</v>
      </c>
      <c r="S3339" t="str">
        <f t="shared" si="211"/>
        <v>Medium</v>
      </c>
    </row>
    <row r="3340" spans="1:19" x14ac:dyDescent="0.35">
      <c r="A3340" t="s">
        <v>2980</v>
      </c>
      <c r="B3340">
        <v>33</v>
      </c>
      <c r="C3340" t="str">
        <f t="shared" si="208"/>
        <v>26-35</v>
      </c>
      <c r="D3340" t="s">
        <v>21</v>
      </c>
      <c r="E3340" t="s">
        <v>44</v>
      </c>
      <c r="F3340">
        <v>235.27</v>
      </c>
      <c r="G3340">
        <v>14</v>
      </c>
      <c r="H3340">
        <f>Table1[[#This Row],[total_orders]]*Table1[[#This Row],[avg_order_value]]</f>
        <v>3293.78</v>
      </c>
      <c r="I3340">
        <v>20</v>
      </c>
      <c r="J3340">
        <v>0</v>
      </c>
      <c r="K3340" t="s">
        <v>19</v>
      </c>
      <c r="L3340">
        <v>70.2</v>
      </c>
      <c r="M3340" t="str">
        <f t="shared" si="209"/>
        <v>High</v>
      </c>
      <c r="N3340" s="1">
        <v>45794</v>
      </c>
      <c r="O3340" s="1" t="str">
        <f>IF(YEAR(Table1[[#This Row],[customer_since]])&gt;=2023, "New",IF(YEAR(Table1[[#This Row],[customer_since]])&gt;=2021, "Medium", "Long term"))</f>
        <v>New</v>
      </c>
      <c r="P3340">
        <v>2</v>
      </c>
      <c r="Q3340" t="str">
        <f t="shared" si="210"/>
        <v>Low</v>
      </c>
      <c r="R3340">
        <v>0.5</v>
      </c>
      <c r="S3340" t="str">
        <f t="shared" si="211"/>
        <v>Medium</v>
      </c>
    </row>
    <row r="3341" spans="1:19" x14ac:dyDescent="0.35">
      <c r="A3341" t="s">
        <v>1760</v>
      </c>
      <c r="B3341">
        <v>28</v>
      </c>
      <c r="C3341" t="str">
        <f t="shared" si="208"/>
        <v>26-35</v>
      </c>
      <c r="D3341" t="s">
        <v>14</v>
      </c>
      <c r="E3341" t="s">
        <v>50</v>
      </c>
      <c r="F3341">
        <v>162.77000000000001</v>
      </c>
      <c r="G3341">
        <v>10</v>
      </c>
      <c r="H3341">
        <f>Table1[[#This Row],[total_orders]]*Table1[[#This Row],[avg_order_value]]</f>
        <v>1627.7</v>
      </c>
      <c r="I3341">
        <v>337</v>
      </c>
      <c r="J3341">
        <v>0</v>
      </c>
      <c r="K3341" t="s">
        <v>40</v>
      </c>
      <c r="L3341">
        <v>47.8</v>
      </c>
      <c r="M3341" t="str">
        <f t="shared" si="209"/>
        <v>Medium</v>
      </c>
      <c r="N3341" s="1">
        <v>44047</v>
      </c>
      <c r="O3341" s="1" t="str">
        <f>IF(YEAR(Table1[[#This Row],[customer_since]])&gt;=2023, "New",IF(YEAR(Table1[[#This Row],[customer_since]])&gt;=2021, "Medium", "Long term"))</f>
        <v>Long term</v>
      </c>
      <c r="P3341">
        <v>2</v>
      </c>
      <c r="Q3341" t="str">
        <f t="shared" si="210"/>
        <v>Low</v>
      </c>
      <c r="R3341">
        <v>0.5</v>
      </c>
      <c r="S3341" t="str">
        <f t="shared" si="211"/>
        <v>Medium</v>
      </c>
    </row>
    <row r="3342" spans="1:19" x14ac:dyDescent="0.35">
      <c r="A3342" t="s">
        <v>3828</v>
      </c>
      <c r="B3342">
        <v>26</v>
      </c>
      <c r="C3342" t="str">
        <f t="shared" si="208"/>
        <v>26-35</v>
      </c>
      <c r="D3342" t="s">
        <v>14</v>
      </c>
      <c r="E3342" t="s">
        <v>18</v>
      </c>
      <c r="F3342">
        <v>93.67</v>
      </c>
      <c r="G3342">
        <v>11</v>
      </c>
      <c r="H3342">
        <f>Table1[[#This Row],[total_orders]]*Table1[[#This Row],[avg_order_value]]</f>
        <v>1030.3700000000001</v>
      </c>
      <c r="I3342">
        <v>149</v>
      </c>
      <c r="J3342">
        <v>0</v>
      </c>
      <c r="K3342" t="s">
        <v>23</v>
      </c>
      <c r="L3342">
        <v>0.2</v>
      </c>
      <c r="M3342" t="str">
        <f t="shared" si="209"/>
        <v>Low</v>
      </c>
      <c r="N3342" s="1">
        <v>44079</v>
      </c>
      <c r="O3342" s="1" t="str">
        <f>IF(YEAR(Table1[[#This Row],[customer_since]])&gt;=2023, "New",IF(YEAR(Table1[[#This Row],[customer_since]])&gt;=2021, "Medium", "Long term"))</f>
        <v>Long term</v>
      </c>
      <c r="P3342">
        <v>23</v>
      </c>
      <c r="Q3342" t="str">
        <f t="shared" si="210"/>
        <v>Low</v>
      </c>
      <c r="R3342">
        <v>0.13</v>
      </c>
      <c r="S3342" t="str">
        <f t="shared" si="211"/>
        <v>Low</v>
      </c>
    </row>
    <row r="3343" spans="1:19" x14ac:dyDescent="0.35">
      <c r="A3343" t="s">
        <v>3314</v>
      </c>
      <c r="B3343">
        <v>39</v>
      </c>
      <c r="C3343" t="str">
        <f t="shared" si="208"/>
        <v>36-45</v>
      </c>
      <c r="D3343" t="s">
        <v>21</v>
      </c>
      <c r="E3343" t="s">
        <v>15</v>
      </c>
      <c r="F3343">
        <v>67.13</v>
      </c>
      <c r="G3343">
        <v>12</v>
      </c>
      <c r="H3343">
        <f>Table1[[#This Row],[total_orders]]*Table1[[#This Row],[avg_order_value]]</f>
        <v>805.56</v>
      </c>
      <c r="I3343">
        <v>133</v>
      </c>
      <c r="J3343">
        <v>0</v>
      </c>
      <c r="K3343" t="s">
        <v>23</v>
      </c>
      <c r="L3343">
        <v>8.6999999999999993</v>
      </c>
      <c r="M3343" t="str">
        <f t="shared" si="209"/>
        <v>Low</v>
      </c>
      <c r="N3343" s="1">
        <v>45738</v>
      </c>
      <c r="O3343" s="1" t="str">
        <f>IF(YEAR(Table1[[#This Row],[customer_since]])&gt;=2023, "New",IF(YEAR(Table1[[#This Row],[customer_since]])&gt;=2021, "Medium", "Long term"))</f>
        <v>New</v>
      </c>
      <c r="P3343">
        <v>56</v>
      </c>
      <c r="Q3343" t="str">
        <f t="shared" si="210"/>
        <v>Medium</v>
      </c>
      <c r="R3343">
        <v>0.27</v>
      </c>
      <c r="S3343" t="str">
        <f t="shared" si="211"/>
        <v>Medium</v>
      </c>
    </row>
    <row r="3344" spans="1:19" x14ac:dyDescent="0.35">
      <c r="A3344" t="s">
        <v>3314</v>
      </c>
      <c r="B3344">
        <v>39</v>
      </c>
      <c r="C3344" t="str">
        <f t="shared" si="208"/>
        <v>36-45</v>
      </c>
      <c r="D3344" t="s">
        <v>25</v>
      </c>
      <c r="E3344" t="s">
        <v>15</v>
      </c>
      <c r="F3344">
        <v>86.86</v>
      </c>
      <c r="G3344">
        <v>7</v>
      </c>
      <c r="H3344">
        <f>Table1[[#This Row],[total_orders]]*Table1[[#This Row],[avg_order_value]]</f>
        <v>608.02</v>
      </c>
      <c r="I3344">
        <v>216</v>
      </c>
      <c r="J3344">
        <v>0</v>
      </c>
      <c r="K3344" t="s">
        <v>40</v>
      </c>
      <c r="L3344">
        <v>0.5</v>
      </c>
      <c r="M3344" t="str">
        <f t="shared" si="209"/>
        <v>Low</v>
      </c>
      <c r="N3344" s="1">
        <v>45395</v>
      </c>
      <c r="O3344" s="1" t="str">
        <f>IF(YEAR(Table1[[#This Row],[customer_since]])&gt;=2023, "New",IF(YEAR(Table1[[#This Row],[customer_since]])&gt;=2021, "Medium", "Long term"))</f>
        <v>New</v>
      </c>
      <c r="P3344">
        <v>61</v>
      </c>
      <c r="Q3344" t="str">
        <f t="shared" si="210"/>
        <v>Medium</v>
      </c>
      <c r="R3344">
        <v>0.16</v>
      </c>
      <c r="S3344" t="str">
        <f t="shared" si="211"/>
        <v>Low</v>
      </c>
    </row>
    <row r="3345" spans="1:19" x14ac:dyDescent="0.35">
      <c r="A3345" t="s">
        <v>3558</v>
      </c>
      <c r="B3345">
        <v>38</v>
      </c>
      <c r="C3345" t="str">
        <f t="shared" si="208"/>
        <v>36-45</v>
      </c>
      <c r="D3345" t="s">
        <v>14</v>
      </c>
      <c r="E3345" t="s">
        <v>52</v>
      </c>
      <c r="F3345">
        <v>114.01</v>
      </c>
      <c r="G3345">
        <v>10</v>
      </c>
      <c r="H3345">
        <f>Table1[[#This Row],[total_orders]]*Table1[[#This Row],[avg_order_value]]</f>
        <v>1140.1000000000001</v>
      </c>
      <c r="I3345">
        <v>188</v>
      </c>
      <c r="J3345">
        <v>0</v>
      </c>
      <c r="K3345" t="s">
        <v>19</v>
      </c>
      <c r="L3345">
        <v>78</v>
      </c>
      <c r="M3345" t="str">
        <f t="shared" si="209"/>
        <v>High</v>
      </c>
      <c r="N3345" s="1">
        <v>44693</v>
      </c>
      <c r="O3345" s="1" t="str">
        <f>IF(YEAR(Table1[[#This Row],[customer_since]])&gt;=2023, "New",IF(YEAR(Table1[[#This Row],[customer_since]])&gt;=2021, "Medium", "Long term"))</f>
        <v>Medium</v>
      </c>
      <c r="P3345">
        <v>35</v>
      </c>
      <c r="Q3345" t="str">
        <f t="shared" si="210"/>
        <v>Medium</v>
      </c>
      <c r="R3345">
        <v>0.44</v>
      </c>
      <c r="S3345" t="str">
        <f t="shared" si="211"/>
        <v>Medium</v>
      </c>
    </row>
    <row r="3346" spans="1:19" x14ac:dyDescent="0.35">
      <c r="A3346" t="s">
        <v>1573</v>
      </c>
      <c r="B3346">
        <v>68</v>
      </c>
      <c r="C3346" t="str">
        <f t="shared" si="208"/>
        <v>66-69</v>
      </c>
      <c r="D3346" t="s">
        <v>21</v>
      </c>
      <c r="E3346" t="s">
        <v>15</v>
      </c>
      <c r="F3346">
        <v>66.13</v>
      </c>
      <c r="G3346">
        <v>12</v>
      </c>
      <c r="H3346">
        <f>Table1[[#This Row],[total_orders]]*Table1[[#This Row],[avg_order_value]]</f>
        <v>793.56</v>
      </c>
      <c r="I3346">
        <v>114</v>
      </c>
      <c r="J3346">
        <v>1</v>
      </c>
      <c r="K3346" t="s">
        <v>29</v>
      </c>
      <c r="L3346">
        <v>57</v>
      </c>
      <c r="M3346" t="str">
        <f t="shared" si="209"/>
        <v>High</v>
      </c>
      <c r="N3346" s="1">
        <v>44984</v>
      </c>
      <c r="O3346" s="1" t="str">
        <f>IF(YEAR(Table1[[#This Row],[customer_since]])&gt;=2023, "New",IF(YEAR(Table1[[#This Row],[customer_since]])&gt;=2021, "Medium", "Long term"))</f>
        <v>New</v>
      </c>
      <c r="P3346">
        <v>85</v>
      </c>
      <c r="Q3346" t="str">
        <f t="shared" si="210"/>
        <v>High</v>
      </c>
      <c r="R3346">
        <v>0.45</v>
      </c>
      <c r="S3346" t="str">
        <f t="shared" si="211"/>
        <v>Medium</v>
      </c>
    </row>
    <row r="3347" spans="1:19" x14ac:dyDescent="0.35">
      <c r="A3347" t="s">
        <v>276</v>
      </c>
      <c r="B3347">
        <v>31</v>
      </c>
      <c r="C3347" t="str">
        <f t="shared" si="208"/>
        <v>26-35</v>
      </c>
      <c r="D3347" t="s">
        <v>14</v>
      </c>
      <c r="E3347" t="s">
        <v>28</v>
      </c>
      <c r="F3347">
        <v>219.13</v>
      </c>
      <c r="G3347">
        <v>12</v>
      </c>
      <c r="H3347">
        <f>Table1[[#This Row],[total_orders]]*Table1[[#This Row],[avg_order_value]]</f>
        <v>2629.56</v>
      </c>
      <c r="I3347">
        <v>52</v>
      </c>
      <c r="J3347">
        <v>0</v>
      </c>
      <c r="K3347" t="s">
        <v>23</v>
      </c>
      <c r="L3347">
        <v>11.4</v>
      </c>
      <c r="M3347" t="str">
        <f t="shared" si="209"/>
        <v>Low</v>
      </c>
      <c r="N3347" s="1">
        <v>45133</v>
      </c>
      <c r="O3347" s="1" t="str">
        <f>IF(YEAR(Table1[[#This Row],[customer_since]])&gt;=2023, "New",IF(YEAR(Table1[[#This Row],[customer_since]])&gt;=2021, "Medium", "Long term"))</f>
        <v>New</v>
      </c>
      <c r="P3347">
        <v>11</v>
      </c>
      <c r="Q3347" t="str">
        <f t="shared" si="210"/>
        <v>Low</v>
      </c>
      <c r="R3347">
        <v>0.28000000000000003</v>
      </c>
      <c r="S3347" t="str">
        <f t="shared" si="211"/>
        <v>Medium</v>
      </c>
    </row>
    <row r="3348" spans="1:19" x14ac:dyDescent="0.35">
      <c r="A3348" t="s">
        <v>976</v>
      </c>
      <c r="B3348">
        <v>27</v>
      </c>
      <c r="C3348" t="str">
        <f t="shared" si="208"/>
        <v>26-35</v>
      </c>
      <c r="D3348" t="s">
        <v>25</v>
      </c>
      <c r="E3348" t="s">
        <v>22</v>
      </c>
      <c r="F3348">
        <v>173.07</v>
      </c>
      <c r="G3348">
        <v>5</v>
      </c>
      <c r="H3348">
        <f>Table1[[#This Row],[total_orders]]*Table1[[#This Row],[avg_order_value]]</f>
        <v>865.34999999999991</v>
      </c>
      <c r="I3348">
        <v>309</v>
      </c>
      <c r="J3348">
        <v>1</v>
      </c>
      <c r="K3348" t="s">
        <v>29</v>
      </c>
      <c r="L3348">
        <v>0</v>
      </c>
      <c r="M3348" t="str">
        <f t="shared" si="209"/>
        <v>Low</v>
      </c>
      <c r="N3348" s="1">
        <v>45645</v>
      </c>
      <c r="O3348" s="1" t="str">
        <f>IF(YEAR(Table1[[#This Row],[customer_since]])&gt;=2023, "New",IF(YEAR(Table1[[#This Row],[customer_since]])&gt;=2021, "Medium", "Long term"))</f>
        <v>New</v>
      </c>
      <c r="P3348">
        <v>48</v>
      </c>
      <c r="Q3348" t="str">
        <f t="shared" si="210"/>
        <v>Medium</v>
      </c>
      <c r="R3348">
        <v>0.23</v>
      </c>
      <c r="S3348" t="str">
        <f t="shared" si="211"/>
        <v>Medium</v>
      </c>
    </row>
    <row r="3349" spans="1:19" x14ac:dyDescent="0.35">
      <c r="A3349" t="s">
        <v>152</v>
      </c>
      <c r="B3349">
        <v>20</v>
      </c>
      <c r="C3349" t="str">
        <f t="shared" si="208"/>
        <v>18-25</v>
      </c>
      <c r="D3349" t="s">
        <v>21</v>
      </c>
      <c r="E3349" t="s">
        <v>37</v>
      </c>
      <c r="F3349">
        <v>69.650000000000006</v>
      </c>
      <c r="G3349">
        <v>6</v>
      </c>
      <c r="H3349">
        <f>Table1[[#This Row],[total_orders]]*Table1[[#This Row],[avg_order_value]]</f>
        <v>417.90000000000003</v>
      </c>
      <c r="I3349">
        <v>173</v>
      </c>
      <c r="J3349">
        <v>0</v>
      </c>
      <c r="K3349" t="s">
        <v>23</v>
      </c>
      <c r="L3349">
        <v>76.3</v>
      </c>
      <c r="M3349" t="str">
        <f t="shared" si="209"/>
        <v>High</v>
      </c>
      <c r="N3349" s="1">
        <v>45353</v>
      </c>
      <c r="O3349" s="1" t="str">
        <f>IF(YEAR(Table1[[#This Row],[customer_since]])&gt;=2023, "New",IF(YEAR(Table1[[#This Row],[customer_since]])&gt;=2021, "Medium", "Long term"))</f>
        <v>New</v>
      </c>
      <c r="P3349">
        <v>2</v>
      </c>
      <c r="Q3349" t="str">
        <f t="shared" si="210"/>
        <v>Low</v>
      </c>
      <c r="R3349">
        <v>0.12</v>
      </c>
      <c r="S3349" t="str">
        <f t="shared" si="211"/>
        <v>Low</v>
      </c>
    </row>
    <row r="3350" spans="1:19" x14ac:dyDescent="0.35">
      <c r="A3350" t="s">
        <v>152</v>
      </c>
      <c r="B3350">
        <v>30</v>
      </c>
      <c r="C3350" t="str">
        <f t="shared" si="208"/>
        <v>26-35</v>
      </c>
      <c r="D3350" t="s">
        <v>14</v>
      </c>
      <c r="E3350" t="s">
        <v>50</v>
      </c>
      <c r="F3350">
        <v>107.94</v>
      </c>
      <c r="G3350">
        <v>8</v>
      </c>
      <c r="H3350">
        <f>Table1[[#This Row],[total_orders]]*Table1[[#This Row],[avg_order_value]]</f>
        <v>863.52</v>
      </c>
      <c r="I3350">
        <v>233</v>
      </c>
      <c r="J3350">
        <v>0</v>
      </c>
      <c r="K3350" t="s">
        <v>19</v>
      </c>
      <c r="L3350">
        <v>43</v>
      </c>
      <c r="M3350" t="str">
        <f t="shared" si="209"/>
        <v>Medium</v>
      </c>
      <c r="N3350" s="1">
        <v>44699</v>
      </c>
      <c r="O3350" s="1" t="str">
        <f>IF(YEAR(Table1[[#This Row],[customer_since]])&gt;=2023, "New",IF(YEAR(Table1[[#This Row],[customer_since]])&gt;=2021, "Medium", "Long term"))</f>
        <v>Medium</v>
      </c>
      <c r="P3350">
        <v>18</v>
      </c>
      <c r="Q3350" t="str">
        <f t="shared" si="210"/>
        <v>Low</v>
      </c>
      <c r="R3350">
        <v>0.25</v>
      </c>
      <c r="S3350" t="str">
        <f t="shared" si="211"/>
        <v>Medium</v>
      </c>
    </row>
    <row r="3351" spans="1:19" x14ac:dyDescent="0.35">
      <c r="A3351" t="s">
        <v>152</v>
      </c>
      <c r="B3351">
        <v>42</v>
      </c>
      <c r="C3351" t="str">
        <f t="shared" si="208"/>
        <v>36-45</v>
      </c>
      <c r="D3351" t="s">
        <v>21</v>
      </c>
      <c r="E3351" t="s">
        <v>26</v>
      </c>
      <c r="F3351">
        <v>61.71</v>
      </c>
      <c r="G3351">
        <v>7</v>
      </c>
      <c r="H3351">
        <f>Table1[[#This Row],[total_orders]]*Table1[[#This Row],[avg_order_value]]</f>
        <v>431.97</v>
      </c>
      <c r="I3351">
        <v>54</v>
      </c>
      <c r="J3351">
        <v>0</v>
      </c>
      <c r="K3351" t="s">
        <v>29</v>
      </c>
      <c r="L3351">
        <v>13.3</v>
      </c>
      <c r="M3351" t="str">
        <f t="shared" si="209"/>
        <v>Low</v>
      </c>
      <c r="N3351" s="1">
        <v>44185</v>
      </c>
      <c r="O3351" s="1" t="str">
        <f>IF(YEAR(Table1[[#This Row],[customer_since]])&gt;=2023, "New",IF(YEAR(Table1[[#This Row],[customer_since]])&gt;=2021, "Medium", "Long term"))</f>
        <v>Long term</v>
      </c>
      <c r="P3351">
        <v>92</v>
      </c>
      <c r="Q3351" t="str">
        <f t="shared" si="210"/>
        <v>High</v>
      </c>
      <c r="R3351">
        <v>0.31</v>
      </c>
      <c r="S3351" t="str">
        <f t="shared" si="211"/>
        <v>Medium</v>
      </c>
    </row>
    <row r="3352" spans="1:19" x14ac:dyDescent="0.35">
      <c r="A3352" t="s">
        <v>907</v>
      </c>
      <c r="B3352">
        <v>26</v>
      </c>
      <c r="C3352" t="str">
        <f t="shared" si="208"/>
        <v>26-35</v>
      </c>
      <c r="D3352" t="s">
        <v>21</v>
      </c>
      <c r="E3352" t="s">
        <v>22</v>
      </c>
      <c r="F3352">
        <v>35.369999999999997</v>
      </c>
      <c r="G3352">
        <v>8</v>
      </c>
      <c r="H3352">
        <f>Table1[[#This Row],[total_orders]]*Table1[[#This Row],[avg_order_value]]</f>
        <v>282.95999999999998</v>
      </c>
      <c r="I3352">
        <v>23</v>
      </c>
      <c r="J3352">
        <v>0</v>
      </c>
      <c r="K3352" t="s">
        <v>23</v>
      </c>
      <c r="L3352">
        <v>98.9</v>
      </c>
      <c r="M3352" t="str">
        <f t="shared" si="209"/>
        <v>High</v>
      </c>
      <c r="N3352" s="1">
        <v>44774</v>
      </c>
      <c r="O3352" s="1" t="str">
        <f>IF(YEAR(Table1[[#This Row],[customer_since]])&gt;=2023, "New",IF(YEAR(Table1[[#This Row],[customer_since]])&gt;=2021, "Medium", "Long term"))</f>
        <v>Medium</v>
      </c>
      <c r="P3352">
        <v>64</v>
      </c>
      <c r="Q3352" t="str">
        <f t="shared" si="210"/>
        <v>Medium</v>
      </c>
      <c r="R3352">
        <v>0.37</v>
      </c>
      <c r="S3352" t="str">
        <f t="shared" si="211"/>
        <v>Medium</v>
      </c>
    </row>
    <row r="3353" spans="1:19" x14ac:dyDescent="0.35">
      <c r="A3353" t="s">
        <v>3147</v>
      </c>
      <c r="B3353">
        <v>21</v>
      </c>
      <c r="C3353" t="str">
        <f t="shared" si="208"/>
        <v>18-25</v>
      </c>
      <c r="D3353" t="s">
        <v>14</v>
      </c>
      <c r="E3353" t="s">
        <v>50</v>
      </c>
      <c r="F3353">
        <v>43.74</v>
      </c>
      <c r="G3353">
        <v>10</v>
      </c>
      <c r="H3353">
        <f>Table1[[#This Row],[total_orders]]*Table1[[#This Row],[avg_order_value]]</f>
        <v>437.40000000000003</v>
      </c>
      <c r="I3353">
        <v>111</v>
      </c>
      <c r="J3353">
        <v>0</v>
      </c>
      <c r="K3353" t="s">
        <v>29</v>
      </c>
      <c r="L3353">
        <v>85.9</v>
      </c>
      <c r="M3353" t="str">
        <f t="shared" si="209"/>
        <v>High</v>
      </c>
      <c r="N3353" s="1">
        <v>44510</v>
      </c>
      <c r="O3353" s="1" t="str">
        <f>IF(YEAR(Table1[[#This Row],[customer_since]])&gt;=2023, "New",IF(YEAR(Table1[[#This Row],[customer_since]])&gt;=2021, "Medium", "Long term"))</f>
        <v>Medium</v>
      </c>
      <c r="P3353">
        <v>74</v>
      </c>
      <c r="Q3353" t="str">
        <f t="shared" si="210"/>
        <v>High</v>
      </c>
      <c r="R3353">
        <v>0.16</v>
      </c>
      <c r="S3353" t="str">
        <f t="shared" si="211"/>
        <v>Low</v>
      </c>
    </row>
    <row r="3354" spans="1:19" x14ac:dyDescent="0.35">
      <c r="A3354" t="s">
        <v>876</v>
      </c>
      <c r="B3354">
        <v>75</v>
      </c>
      <c r="C3354" t="str">
        <f t="shared" si="208"/>
        <v>66-69</v>
      </c>
      <c r="D3354" t="s">
        <v>21</v>
      </c>
      <c r="E3354" t="s">
        <v>52</v>
      </c>
      <c r="F3354">
        <v>88.25</v>
      </c>
      <c r="G3354">
        <v>9</v>
      </c>
      <c r="H3354">
        <f>Table1[[#This Row],[total_orders]]*Table1[[#This Row],[avg_order_value]]</f>
        <v>794.25</v>
      </c>
      <c r="I3354">
        <v>143</v>
      </c>
      <c r="J3354">
        <v>1</v>
      </c>
      <c r="K3354" t="s">
        <v>29</v>
      </c>
      <c r="L3354">
        <v>0</v>
      </c>
      <c r="M3354" t="str">
        <f t="shared" si="209"/>
        <v>Low</v>
      </c>
      <c r="N3354" s="1">
        <v>45797</v>
      </c>
      <c r="O3354" s="1" t="str">
        <f>IF(YEAR(Table1[[#This Row],[customer_since]])&gt;=2023, "New",IF(YEAR(Table1[[#This Row],[customer_since]])&gt;=2021, "Medium", "Long term"))</f>
        <v>New</v>
      </c>
      <c r="P3354">
        <v>64</v>
      </c>
      <c r="Q3354" t="str">
        <f t="shared" si="210"/>
        <v>Medium</v>
      </c>
      <c r="R3354">
        <v>0.45</v>
      </c>
      <c r="S3354" t="str">
        <f t="shared" si="211"/>
        <v>Medium</v>
      </c>
    </row>
    <row r="3355" spans="1:19" x14ac:dyDescent="0.35">
      <c r="A3355" t="s">
        <v>876</v>
      </c>
      <c r="B3355">
        <v>66</v>
      </c>
      <c r="C3355" t="str">
        <f t="shared" si="208"/>
        <v>66-69</v>
      </c>
      <c r="D3355" t="s">
        <v>21</v>
      </c>
      <c r="E3355" t="s">
        <v>50</v>
      </c>
      <c r="F3355">
        <v>75.52</v>
      </c>
      <c r="G3355">
        <v>11</v>
      </c>
      <c r="H3355">
        <f>Table1[[#This Row],[total_orders]]*Table1[[#This Row],[avg_order_value]]</f>
        <v>830.71999999999991</v>
      </c>
      <c r="I3355">
        <v>287</v>
      </c>
      <c r="J3355">
        <v>0</v>
      </c>
      <c r="K3355" t="s">
        <v>19</v>
      </c>
      <c r="L3355">
        <v>31.2</v>
      </c>
      <c r="M3355" t="str">
        <f t="shared" si="209"/>
        <v>Medium</v>
      </c>
      <c r="N3355" s="1">
        <v>45178</v>
      </c>
      <c r="O3355" s="1" t="str">
        <f>IF(YEAR(Table1[[#This Row],[customer_since]])&gt;=2023, "New",IF(YEAR(Table1[[#This Row],[customer_since]])&gt;=2021, "Medium", "Long term"))</f>
        <v>New</v>
      </c>
      <c r="P3355">
        <v>8</v>
      </c>
      <c r="Q3355" t="str">
        <f t="shared" si="210"/>
        <v>Low</v>
      </c>
      <c r="R3355">
        <v>0.19</v>
      </c>
      <c r="S3355" t="str">
        <f t="shared" si="211"/>
        <v>Low</v>
      </c>
    </row>
    <row r="3356" spans="1:19" x14ac:dyDescent="0.35">
      <c r="A3356" t="s">
        <v>695</v>
      </c>
      <c r="B3356">
        <v>54</v>
      </c>
      <c r="C3356" t="str">
        <f t="shared" si="208"/>
        <v>46-55</v>
      </c>
      <c r="D3356" t="s">
        <v>14</v>
      </c>
      <c r="E3356" t="s">
        <v>15</v>
      </c>
      <c r="F3356">
        <v>101.74</v>
      </c>
      <c r="G3356">
        <v>9</v>
      </c>
      <c r="H3356">
        <f>Table1[[#This Row],[total_orders]]*Table1[[#This Row],[avg_order_value]]</f>
        <v>915.66</v>
      </c>
      <c r="I3356">
        <v>172</v>
      </c>
      <c r="J3356">
        <v>0</v>
      </c>
      <c r="K3356" t="s">
        <v>29</v>
      </c>
      <c r="L3356">
        <v>83.7</v>
      </c>
      <c r="M3356" t="str">
        <f t="shared" si="209"/>
        <v>High</v>
      </c>
      <c r="N3356" s="1">
        <v>45531</v>
      </c>
      <c r="O3356" s="1" t="str">
        <f>IF(YEAR(Table1[[#This Row],[customer_since]])&gt;=2023, "New",IF(YEAR(Table1[[#This Row],[customer_since]])&gt;=2021, "Medium", "Long term"))</f>
        <v>New</v>
      </c>
      <c r="P3356">
        <v>66</v>
      </c>
      <c r="Q3356" t="str">
        <f t="shared" si="210"/>
        <v>Medium</v>
      </c>
      <c r="R3356">
        <v>0.34</v>
      </c>
      <c r="S3356" t="str">
        <f t="shared" si="211"/>
        <v>Medium</v>
      </c>
    </row>
    <row r="3357" spans="1:19" x14ac:dyDescent="0.35">
      <c r="A3357" t="s">
        <v>695</v>
      </c>
      <c r="B3357">
        <v>52</v>
      </c>
      <c r="C3357" t="str">
        <f t="shared" si="208"/>
        <v>46-55</v>
      </c>
      <c r="D3357" t="s">
        <v>21</v>
      </c>
      <c r="E3357" t="s">
        <v>22</v>
      </c>
      <c r="F3357">
        <v>60.05</v>
      </c>
      <c r="G3357">
        <v>11</v>
      </c>
      <c r="H3357">
        <f>Table1[[#This Row],[total_orders]]*Table1[[#This Row],[avg_order_value]]</f>
        <v>660.55</v>
      </c>
      <c r="I3357">
        <v>165</v>
      </c>
      <c r="J3357">
        <v>0</v>
      </c>
      <c r="K3357" t="s">
        <v>16</v>
      </c>
      <c r="L3357">
        <v>26.1</v>
      </c>
      <c r="M3357" t="str">
        <f t="shared" si="209"/>
        <v>Medium</v>
      </c>
      <c r="N3357" s="1">
        <v>44789</v>
      </c>
      <c r="O3357" s="1" t="str">
        <f>IF(YEAR(Table1[[#This Row],[customer_since]])&gt;=2023, "New",IF(YEAR(Table1[[#This Row],[customer_since]])&gt;=2021, "Medium", "Long term"))</f>
        <v>Medium</v>
      </c>
      <c r="P3357">
        <v>15</v>
      </c>
      <c r="Q3357" t="str">
        <f t="shared" si="210"/>
        <v>Low</v>
      </c>
      <c r="R3357">
        <v>0.24</v>
      </c>
      <c r="S3357" t="str">
        <f t="shared" si="211"/>
        <v>Medium</v>
      </c>
    </row>
    <row r="3358" spans="1:19" x14ac:dyDescent="0.35">
      <c r="A3358" t="s">
        <v>2720</v>
      </c>
      <c r="B3358">
        <v>31</v>
      </c>
      <c r="C3358" t="str">
        <f t="shared" si="208"/>
        <v>26-35</v>
      </c>
      <c r="D3358" t="s">
        <v>21</v>
      </c>
      <c r="E3358" t="s">
        <v>52</v>
      </c>
      <c r="F3358">
        <v>84.56</v>
      </c>
      <c r="G3358">
        <v>11</v>
      </c>
      <c r="H3358">
        <f>Table1[[#This Row],[total_orders]]*Table1[[#This Row],[avg_order_value]]</f>
        <v>930.16000000000008</v>
      </c>
      <c r="I3358">
        <v>192</v>
      </c>
      <c r="J3358">
        <v>0</v>
      </c>
      <c r="K3358" t="s">
        <v>16</v>
      </c>
      <c r="L3358">
        <v>50.7</v>
      </c>
      <c r="M3358" t="str">
        <f t="shared" si="209"/>
        <v>High</v>
      </c>
      <c r="N3358" s="1">
        <v>45524</v>
      </c>
      <c r="O3358" s="1" t="str">
        <f>IF(YEAR(Table1[[#This Row],[customer_since]])&gt;=2023, "New",IF(YEAR(Table1[[#This Row],[customer_since]])&gt;=2021, "Medium", "Long term"))</f>
        <v>New</v>
      </c>
      <c r="P3358">
        <v>36</v>
      </c>
      <c r="Q3358" t="str">
        <f t="shared" si="210"/>
        <v>Medium</v>
      </c>
      <c r="R3358">
        <v>0.41</v>
      </c>
      <c r="S3358" t="str">
        <f t="shared" si="211"/>
        <v>Medium</v>
      </c>
    </row>
    <row r="3359" spans="1:19" x14ac:dyDescent="0.35">
      <c r="A3359" t="s">
        <v>2720</v>
      </c>
      <c r="B3359">
        <v>56</v>
      </c>
      <c r="C3359" t="str">
        <f t="shared" si="208"/>
        <v>55-65</v>
      </c>
      <c r="D3359" t="s">
        <v>14</v>
      </c>
      <c r="E3359" t="s">
        <v>15</v>
      </c>
      <c r="F3359">
        <v>94.9</v>
      </c>
      <c r="G3359">
        <v>12</v>
      </c>
      <c r="H3359">
        <f>Table1[[#This Row],[total_orders]]*Table1[[#This Row],[avg_order_value]]</f>
        <v>1138.8000000000002</v>
      </c>
      <c r="I3359">
        <v>242</v>
      </c>
      <c r="J3359">
        <v>0</v>
      </c>
      <c r="K3359" t="s">
        <v>23</v>
      </c>
      <c r="L3359">
        <v>34.700000000000003</v>
      </c>
      <c r="M3359" t="str">
        <f t="shared" si="209"/>
        <v>Medium</v>
      </c>
      <c r="N3359" s="1">
        <v>45318</v>
      </c>
      <c r="O3359" s="1" t="str">
        <f>IF(YEAR(Table1[[#This Row],[customer_since]])&gt;=2023, "New",IF(YEAR(Table1[[#This Row],[customer_since]])&gt;=2021, "Medium", "Long term"))</f>
        <v>New</v>
      </c>
      <c r="P3359">
        <v>62</v>
      </c>
      <c r="Q3359" t="str">
        <f t="shared" si="210"/>
        <v>Medium</v>
      </c>
      <c r="R3359">
        <v>0.55000000000000004</v>
      </c>
      <c r="S3359" t="str">
        <f t="shared" si="211"/>
        <v>High</v>
      </c>
    </row>
    <row r="3360" spans="1:19" x14ac:dyDescent="0.35">
      <c r="A3360" t="s">
        <v>3134</v>
      </c>
      <c r="B3360">
        <v>48</v>
      </c>
      <c r="C3360" t="str">
        <f t="shared" si="208"/>
        <v>46-55</v>
      </c>
      <c r="D3360" t="s">
        <v>21</v>
      </c>
      <c r="E3360" t="s">
        <v>52</v>
      </c>
      <c r="G3360">
        <v>10</v>
      </c>
      <c r="H3360">
        <f>Table1[[#This Row],[total_orders]]*Table1[[#This Row],[avg_order_value]]</f>
        <v>0</v>
      </c>
      <c r="I3360">
        <v>110</v>
      </c>
      <c r="J3360">
        <v>0</v>
      </c>
      <c r="K3360" t="s">
        <v>23</v>
      </c>
      <c r="L3360">
        <v>25.7</v>
      </c>
      <c r="M3360" t="str">
        <f t="shared" si="209"/>
        <v>Medium</v>
      </c>
      <c r="N3360" s="1">
        <v>45810</v>
      </c>
      <c r="O3360" s="1" t="str">
        <f>IF(YEAR(Table1[[#This Row],[customer_since]])&gt;=2023, "New",IF(YEAR(Table1[[#This Row],[customer_since]])&gt;=2021, "Medium", "Long term"))</f>
        <v>New</v>
      </c>
      <c r="P3360">
        <v>77</v>
      </c>
      <c r="Q3360" t="str">
        <f t="shared" si="210"/>
        <v>High</v>
      </c>
      <c r="R3360">
        <v>7.0000000000000007E-2</v>
      </c>
      <c r="S3360" t="str">
        <f t="shared" si="211"/>
        <v>Low</v>
      </c>
    </row>
    <row r="3361" spans="1:19" x14ac:dyDescent="0.35">
      <c r="A3361" t="s">
        <v>1017</v>
      </c>
      <c r="B3361">
        <v>70</v>
      </c>
      <c r="C3361" t="str">
        <f t="shared" si="208"/>
        <v>66-69</v>
      </c>
      <c r="D3361" t="s">
        <v>14</v>
      </c>
      <c r="E3361" t="s">
        <v>37</v>
      </c>
      <c r="F3361">
        <v>79.06</v>
      </c>
      <c r="G3361">
        <v>9</v>
      </c>
      <c r="H3361">
        <f>Table1[[#This Row],[total_orders]]*Table1[[#This Row],[avg_order_value]]</f>
        <v>711.54</v>
      </c>
      <c r="I3361">
        <v>331</v>
      </c>
      <c r="J3361">
        <v>0</v>
      </c>
      <c r="K3361" t="s">
        <v>16</v>
      </c>
      <c r="L3361">
        <v>43.7</v>
      </c>
      <c r="M3361" t="str">
        <f t="shared" si="209"/>
        <v>Medium</v>
      </c>
      <c r="N3361" s="1">
        <v>44140</v>
      </c>
      <c r="O3361" s="1" t="str">
        <f>IF(YEAR(Table1[[#This Row],[customer_since]])&gt;=2023, "New",IF(YEAR(Table1[[#This Row],[customer_since]])&gt;=2021, "Medium", "Long term"))</f>
        <v>Long term</v>
      </c>
      <c r="P3361">
        <v>82</v>
      </c>
      <c r="Q3361" t="str">
        <f t="shared" si="210"/>
        <v>High</v>
      </c>
      <c r="R3361">
        <v>0.44</v>
      </c>
      <c r="S3361" t="str">
        <f t="shared" si="211"/>
        <v>Medium</v>
      </c>
    </row>
    <row r="3362" spans="1:19" x14ac:dyDescent="0.35">
      <c r="A3362" t="s">
        <v>1768</v>
      </c>
      <c r="B3362">
        <v>35</v>
      </c>
      <c r="C3362" t="str">
        <f t="shared" si="208"/>
        <v>26-35</v>
      </c>
      <c r="D3362" t="s">
        <v>21</v>
      </c>
      <c r="E3362" t="s">
        <v>28</v>
      </c>
      <c r="F3362">
        <v>43.9</v>
      </c>
      <c r="G3362">
        <v>7</v>
      </c>
      <c r="H3362">
        <f>Table1[[#This Row],[total_orders]]*Table1[[#This Row],[avg_order_value]]</f>
        <v>307.3</v>
      </c>
      <c r="I3362">
        <v>325</v>
      </c>
      <c r="J3362">
        <v>0</v>
      </c>
      <c r="K3362" t="s">
        <v>16</v>
      </c>
      <c r="L3362">
        <v>24.5</v>
      </c>
      <c r="M3362" t="str">
        <f t="shared" si="209"/>
        <v>Medium</v>
      </c>
      <c r="N3362" s="1">
        <v>44186</v>
      </c>
      <c r="O3362" s="1" t="str">
        <f>IF(YEAR(Table1[[#This Row],[customer_since]])&gt;=2023, "New",IF(YEAR(Table1[[#This Row],[customer_since]])&gt;=2021, "Medium", "Long term"))</f>
        <v>Long term</v>
      </c>
      <c r="P3362">
        <v>51</v>
      </c>
      <c r="Q3362" t="str">
        <f t="shared" si="210"/>
        <v>Medium</v>
      </c>
      <c r="R3362">
        <v>0.25</v>
      </c>
      <c r="S3362" t="str">
        <f t="shared" si="211"/>
        <v>Medium</v>
      </c>
    </row>
    <row r="3363" spans="1:19" x14ac:dyDescent="0.35">
      <c r="A3363" t="s">
        <v>805</v>
      </c>
      <c r="B3363">
        <v>53</v>
      </c>
      <c r="C3363" t="str">
        <f t="shared" si="208"/>
        <v>46-55</v>
      </c>
      <c r="D3363" t="s">
        <v>21</v>
      </c>
      <c r="E3363" t="s">
        <v>26</v>
      </c>
      <c r="F3363">
        <v>63.81</v>
      </c>
      <c r="G3363">
        <v>11</v>
      </c>
      <c r="H3363">
        <f>Table1[[#This Row],[total_orders]]*Table1[[#This Row],[avg_order_value]]</f>
        <v>701.91000000000008</v>
      </c>
      <c r="I3363">
        <v>131</v>
      </c>
      <c r="J3363">
        <v>0</v>
      </c>
      <c r="K3363" t="s">
        <v>16</v>
      </c>
      <c r="L3363">
        <v>64.400000000000006</v>
      </c>
      <c r="M3363" t="str">
        <f t="shared" si="209"/>
        <v>High</v>
      </c>
      <c r="N3363" s="1">
        <v>45800</v>
      </c>
      <c r="O3363" s="1" t="str">
        <f>IF(YEAR(Table1[[#This Row],[customer_since]])&gt;=2023, "New",IF(YEAR(Table1[[#This Row],[customer_since]])&gt;=2021, "Medium", "Long term"))</f>
        <v>New</v>
      </c>
      <c r="P3363">
        <v>67</v>
      </c>
      <c r="Q3363" t="str">
        <f t="shared" si="210"/>
        <v>High</v>
      </c>
      <c r="R3363">
        <v>0.26</v>
      </c>
      <c r="S3363" t="str">
        <f t="shared" si="211"/>
        <v>Medium</v>
      </c>
    </row>
    <row r="3364" spans="1:19" x14ac:dyDescent="0.35">
      <c r="A3364" t="s">
        <v>805</v>
      </c>
      <c r="B3364">
        <v>20</v>
      </c>
      <c r="C3364" t="str">
        <f t="shared" si="208"/>
        <v>18-25</v>
      </c>
      <c r="D3364" t="s">
        <v>25</v>
      </c>
      <c r="E3364" t="s">
        <v>26</v>
      </c>
      <c r="F3364">
        <v>82.2</v>
      </c>
      <c r="G3364">
        <v>7</v>
      </c>
      <c r="H3364">
        <f>Table1[[#This Row],[total_orders]]*Table1[[#This Row],[avg_order_value]]</f>
        <v>575.4</v>
      </c>
      <c r="I3364">
        <v>222</v>
      </c>
      <c r="J3364">
        <v>0</v>
      </c>
      <c r="K3364" t="s">
        <v>23</v>
      </c>
      <c r="L3364">
        <v>89.7</v>
      </c>
      <c r="M3364" t="str">
        <f t="shared" si="209"/>
        <v>High</v>
      </c>
      <c r="N3364" s="1">
        <v>45434</v>
      </c>
      <c r="O3364" s="1" t="str">
        <f>IF(YEAR(Table1[[#This Row],[customer_since]])&gt;=2023, "New",IF(YEAR(Table1[[#This Row],[customer_since]])&gt;=2021, "Medium", "Long term"))</f>
        <v>New</v>
      </c>
      <c r="P3364">
        <v>93</v>
      </c>
      <c r="Q3364" t="str">
        <f t="shared" si="210"/>
        <v>High</v>
      </c>
      <c r="R3364">
        <v>0.2</v>
      </c>
      <c r="S3364" t="str">
        <f t="shared" si="211"/>
        <v>Low</v>
      </c>
    </row>
    <row r="3365" spans="1:19" x14ac:dyDescent="0.35">
      <c r="A3365" t="s">
        <v>3071</v>
      </c>
      <c r="B3365">
        <v>54</v>
      </c>
      <c r="C3365" t="str">
        <f t="shared" si="208"/>
        <v>46-55</v>
      </c>
      <c r="D3365" t="s">
        <v>14</v>
      </c>
      <c r="E3365" t="s">
        <v>37</v>
      </c>
      <c r="F3365">
        <v>42.99</v>
      </c>
      <c r="G3365">
        <v>9</v>
      </c>
      <c r="H3365">
        <f>Table1[[#This Row],[total_orders]]*Table1[[#This Row],[avg_order_value]]</f>
        <v>386.91</v>
      </c>
      <c r="I3365">
        <v>293</v>
      </c>
      <c r="J3365">
        <v>0</v>
      </c>
      <c r="K3365" t="s">
        <v>29</v>
      </c>
      <c r="L3365">
        <v>0</v>
      </c>
      <c r="M3365" t="str">
        <f t="shared" si="209"/>
        <v>Low</v>
      </c>
      <c r="N3365" s="1">
        <v>45514</v>
      </c>
      <c r="O3365" s="1" t="str">
        <f>IF(YEAR(Table1[[#This Row],[customer_since]])&gt;=2023, "New",IF(YEAR(Table1[[#This Row],[customer_since]])&gt;=2021, "Medium", "Long term"))</f>
        <v>New</v>
      </c>
      <c r="P3365">
        <v>21</v>
      </c>
      <c r="Q3365" t="str">
        <f t="shared" si="210"/>
        <v>Low</v>
      </c>
      <c r="R3365">
        <v>0.41</v>
      </c>
      <c r="S3365" t="str">
        <f t="shared" si="211"/>
        <v>Medium</v>
      </c>
    </row>
    <row r="3366" spans="1:19" x14ac:dyDescent="0.35">
      <c r="A3366" t="s">
        <v>2108</v>
      </c>
      <c r="B3366">
        <v>20</v>
      </c>
      <c r="C3366" t="str">
        <f t="shared" si="208"/>
        <v>18-25</v>
      </c>
      <c r="D3366" t="s">
        <v>14</v>
      </c>
      <c r="E3366" t="s">
        <v>15</v>
      </c>
      <c r="F3366">
        <v>181</v>
      </c>
      <c r="G3366">
        <v>8</v>
      </c>
      <c r="H3366">
        <f>Table1[[#This Row],[total_orders]]*Table1[[#This Row],[avg_order_value]]</f>
        <v>1448</v>
      </c>
      <c r="I3366">
        <v>235</v>
      </c>
      <c r="J3366">
        <v>0</v>
      </c>
      <c r="K3366" t="s">
        <v>19</v>
      </c>
      <c r="L3366">
        <v>85.3</v>
      </c>
      <c r="M3366" t="str">
        <f t="shared" si="209"/>
        <v>High</v>
      </c>
      <c r="N3366" s="1">
        <v>44590</v>
      </c>
      <c r="O3366" s="1" t="str">
        <f>IF(YEAR(Table1[[#This Row],[customer_since]])&gt;=2023, "New",IF(YEAR(Table1[[#This Row],[customer_since]])&gt;=2021, "Medium", "Long term"))</f>
        <v>Medium</v>
      </c>
      <c r="P3366">
        <v>15</v>
      </c>
      <c r="Q3366" t="str">
        <f t="shared" si="210"/>
        <v>Low</v>
      </c>
      <c r="R3366">
        <v>7.0000000000000007E-2</v>
      </c>
      <c r="S3366" t="str">
        <f t="shared" si="211"/>
        <v>Low</v>
      </c>
    </row>
    <row r="3367" spans="1:19" x14ac:dyDescent="0.35">
      <c r="A3367" t="s">
        <v>2108</v>
      </c>
      <c r="B3367">
        <v>58</v>
      </c>
      <c r="C3367" t="str">
        <f t="shared" si="208"/>
        <v>55-65</v>
      </c>
      <c r="D3367" t="s">
        <v>14</v>
      </c>
      <c r="E3367" t="s">
        <v>37</v>
      </c>
      <c r="F3367">
        <v>78.680000000000007</v>
      </c>
      <c r="G3367">
        <v>10</v>
      </c>
      <c r="H3367">
        <f>Table1[[#This Row],[total_orders]]*Table1[[#This Row],[avg_order_value]]</f>
        <v>786.80000000000007</v>
      </c>
      <c r="I3367">
        <v>133</v>
      </c>
      <c r="J3367">
        <v>0</v>
      </c>
      <c r="K3367" t="s">
        <v>19</v>
      </c>
      <c r="L3367">
        <v>0</v>
      </c>
      <c r="M3367" t="str">
        <f t="shared" si="209"/>
        <v>Low</v>
      </c>
      <c r="N3367" s="1">
        <v>45400</v>
      </c>
      <c r="O3367" s="1" t="str">
        <f>IF(YEAR(Table1[[#This Row],[customer_since]])&gt;=2023, "New",IF(YEAR(Table1[[#This Row],[customer_since]])&gt;=2021, "Medium", "Long term"))</f>
        <v>New</v>
      </c>
      <c r="P3367">
        <v>68</v>
      </c>
      <c r="Q3367" t="str">
        <f t="shared" si="210"/>
        <v>High</v>
      </c>
      <c r="R3367">
        <v>0.13</v>
      </c>
      <c r="S3367" t="str">
        <f t="shared" si="211"/>
        <v>Low</v>
      </c>
    </row>
    <row r="3368" spans="1:19" x14ac:dyDescent="0.35">
      <c r="A3368" t="s">
        <v>590</v>
      </c>
      <c r="B3368">
        <v>51</v>
      </c>
      <c r="C3368" t="str">
        <f t="shared" si="208"/>
        <v>46-55</v>
      </c>
      <c r="D3368" t="s">
        <v>21</v>
      </c>
      <c r="E3368" t="s">
        <v>50</v>
      </c>
      <c r="F3368">
        <v>41.48</v>
      </c>
      <c r="G3368">
        <v>14</v>
      </c>
      <c r="H3368">
        <f>Table1[[#This Row],[total_orders]]*Table1[[#This Row],[avg_order_value]]</f>
        <v>580.71999999999991</v>
      </c>
      <c r="I3368">
        <v>167</v>
      </c>
      <c r="J3368">
        <v>0</v>
      </c>
      <c r="K3368" t="s">
        <v>29</v>
      </c>
      <c r="L3368">
        <v>14.7</v>
      </c>
      <c r="M3368" t="str">
        <f t="shared" si="209"/>
        <v>Low</v>
      </c>
      <c r="N3368" s="1">
        <v>45205</v>
      </c>
      <c r="O3368" s="1" t="str">
        <f>IF(YEAR(Table1[[#This Row],[customer_since]])&gt;=2023, "New",IF(YEAR(Table1[[#This Row],[customer_since]])&gt;=2021, "Medium", "Long term"))</f>
        <v>New</v>
      </c>
      <c r="P3368">
        <v>90</v>
      </c>
      <c r="Q3368" t="str">
        <f t="shared" si="210"/>
        <v>High</v>
      </c>
      <c r="R3368">
        <v>0.17</v>
      </c>
      <c r="S3368" t="str">
        <f t="shared" si="211"/>
        <v>Low</v>
      </c>
    </row>
    <row r="3369" spans="1:19" x14ac:dyDescent="0.35">
      <c r="A3369" t="s">
        <v>2764</v>
      </c>
      <c r="B3369">
        <v>77</v>
      </c>
      <c r="C3369" t="str">
        <f t="shared" si="208"/>
        <v>66-69</v>
      </c>
      <c r="D3369" t="s">
        <v>21</v>
      </c>
      <c r="E3369" t="s">
        <v>35</v>
      </c>
      <c r="F3369">
        <v>72.11</v>
      </c>
      <c r="G3369">
        <v>10</v>
      </c>
      <c r="H3369">
        <f>Table1[[#This Row],[total_orders]]*Table1[[#This Row],[avg_order_value]]</f>
        <v>721.1</v>
      </c>
      <c r="I3369">
        <v>211</v>
      </c>
      <c r="J3369">
        <v>0</v>
      </c>
      <c r="K3369" t="s">
        <v>19</v>
      </c>
      <c r="L3369">
        <v>30.8</v>
      </c>
      <c r="M3369" t="str">
        <f t="shared" si="209"/>
        <v>Medium</v>
      </c>
      <c r="N3369" s="1">
        <v>45031</v>
      </c>
      <c r="O3369" s="1" t="str">
        <f>IF(YEAR(Table1[[#This Row],[customer_since]])&gt;=2023, "New",IF(YEAR(Table1[[#This Row],[customer_since]])&gt;=2021, "Medium", "Long term"))</f>
        <v>New</v>
      </c>
      <c r="P3369">
        <v>57</v>
      </c>
      <c r="Q3369" t="str">
        <f t="shared" si="210"/>
        <v>Medium</v>
      </c>
      <c r="R3369">
        <v>0.17</v>
      </c>
      <c r="S3369" t="str">
        <f t="shared" si="211"/>
        <v>Low</v>
      </c>
    </row>
    <row r="3370" spans="1:19" x14ac:dyDescent="0.35">
      <c r="A3370" t="s">
        <v>2442</v>
      </c>
      <c r="B3370">
        <v>70</v>
      </c>
      <c r="C3370" t="str">
        <f t="shared" si="208"/>
        <v>66-69</v>
      </c>
      <c r="D3370" t="s">
        <v>21</v>
      </c>
      <c r="E3370" t="s">
        <v>28</v>
      </c>
      <c r="F3370">
        <v>34.53</v>
      </c>
      <c r="G3370">
        <v>10</v>
      </c>
      <c r="H3370">
        <f>Table1[[#This Row],[total_orders]]*Table1[[#This Row],[avg_order_value]]</f>
        <v>345.3</v>
      </c>
      <c r="I3370">
        <v>304</v>
      </c>
      <c r="J3370">
        <v>0</v>
      </c>
      <c r="K3370" t="s">
        <v>29</v>
      </c>
      <c r="L3370">
        <v>0.9</v>
      </c>
      <c r="M3370" t="str">
        <f t="shared" si="209"/>
        <v>Low</v>
      </c>
      <c r="N3370" s="1">
        <v>45188</v>
      </c>
      <c r="O3370" s="1" t="str">
        <f>IF(YEAR(Table1[[#This Row],[customer_since]])&gt;=2023, "New",IF(YEAR(Table1[[#This Row],[customer_since]])&gt;=2021, "Medium", "Long term"))</f>
        <v>New</v>
      </c>
      <c r="P3370">
        <v>76</v>
      </c>
      <c r="Q3370" t="str">
        <f t="shared" si="210"/>
        <v>High</v>
      </c>
      <c r="R3370">
        <v>0.38</v>
      </c>
      <c r="S3370" t="str">
        <f t="shared" si="211"/>
        <v>Medium</v>
      </c>
    </row>
    <row r="3371" spans="1:19" x14ac:dyDescent="0.35">
      <c r="A3371" t="s">
        <v>1365</v>
      </c>
      <c r="B3371">
        <v>38</v>
      </c>
      <c r="C3371" t="str">
        <f t="shared" si="208"/>
        <v>36-45</v>
      </c>
      <c r="D3371" t="s">
        <v>14</v>
      </c>
      <c r="E3371" t="s">
        <v>37</v>
      </c>
      <c r="F3371">
        <v>154.08000000000001</v>
      </c>
      <c r="G3371">
        <v>11</v>
      </c>
      <c r="H3371">
        <f>Table1[[#This Row],[total_orders]]*Table1[[#This Row],[avg_order_value]]</f>
        <v>1694.88</v>
      </c>
      <c r="I3371">
        <v>285</v>
      </c>
      <c r="J3371">
        <v>0</v>
      </c>
      <c r="K3371" t="s">
        <v>29</v>
      </c>
      <c r="L3371">
        <v>42</v>
      </c>
      <c r="M3371" t="str">
        <f t="shared" si="209"/>
        <v>Medium</v>
      </c>
      <c r="N3371" s="1">
        <v>45451</v>
      </c>
      <c r="O3371" s="1" t="str">
        <f>IF(YEAR(Table1[[#This Row],[customer_since]])&gt;=2023, "New",IF(YEAR(Table1[[#This Row],[customer_since]])&gt;=2021, "Medium", "Long term"))</f>
        <v>New</v>
      </c>
      <c r="P3371">
        <v>86</v>
      </c>
      <c r="Q3371" t="str">
        <f t="shared" si="210"/>
        <v>High</v>
      </c>
      <c r="R3371">
        <v>0.11</v>
      </c>
      <c r="S3371" t="str">
        <f t="shared" si="211"/>
        <v>Low</v>
      </c>
    </row>
    <row r="3372" spans="1:19" x14ac:dyDescent="0.35">
      <c r="A3372" t="s">
        <v>1365</v>
      </c>
      <c r="B3372">
        <v>50</v>
      </c>
      <c r="C3372" t="str">
        <f t="shared" si="208"/>
        <v>46-55</v>
      </c>
      <c r="D3372" t="s">
        <v>14</v>
      </c>
      <c r="E3372" t="s">
        <v>28</v>
      </c>
      <c r="F3372">
        <v>70.150000000000006</v>
      </c>
      <c r="G3372">
        <v>13</v>
      </c>
      <c r="H3372">
        <f>Table1[[#This Row],[total_orders]]*Table1[[#This Row],[avg_order_value]]</f>
        <v>911.95</v>
      </c>
      <c r="I3372">
        <v>97</v>
      </c>
      <c r="J3372">
        <v>0</v>
      </c>
      <c r="K3372" t="s">
        <v>19</v>
      </c>
      <c r="L3372">
        <v>40.9</v>
      </c>
      <c r="M3372" t="str">
        <f t="shared" si="209"/>
        <v>Medium</v>
      </c>
      <c r="N3372" s="1">
        <v>44825</v>
      </c>
      <c r="O3372" s="1" t="str">
        <f>IF(YEAR(Table1[[#This Row],[customer_since]])&gt;=2023, "New",IF(YEAR(Table1[[#This Row],[customer_since]])&gt;=2021, "Medium", "Long term"))</f>
        <v>Medium</v>
      </c>
      <c r="P3372">
        <v>52</v>
      </c>
      <c r="Q3372" t="str">
        <f t="shared" si="210"/>
        <v>Medium</v>
      </c>
      <c r="R3372">
        <v>0.43</v>
      </c>
      <c r="S3372" t="str">
        <f t="shared" si="211"/>
        <v>Medium</v>
      </c>
    </row>
    <row r="3373" spans="1:19" x14ac:dyDescent="0.35">
      <c r="A3373" t="s">
        <v>2212</v>
      </c>
      <c r="B3373">
        <v>67</v>
      </c>
      <c r="C3373" t="str">
        <f t="shared" si="208"/>
        <v>66-69</v>
      </c>
      <c r="D3373" t="s">
        <v>21</v>
      </c>
      <c r="E3373" t="s">
        <v>52</v>
      </c>
      <c r="F3373">
        <v>167.7</v>
      </c>
      <c r="G3373">
        <v>4</v>
      </c>
      <c r="H3373">
        <f>Table1[[#This Row],[total_orders]]*Table1[[#This Row],[avg_order_value]]</f>
        <v>670.8</v>
      </c>
      <c r="I3373">
        <v>11</v>
      </c>
      <c r="J3373">
        <v>0</v>
      </c>
      <c r="K3373" t="s">
        <v>16</v>
      </c>
      <c r="L3373">
        <v>0</v>
      </c>
      <c r="M3373" t="str">
        <f t="shared" si="209"/>
        <v>Low</v>
      </c>
      <c r="N3373" s="1">
        <v>44847</v>
      </c>
      <c r="O3373" s="1" t="str">
        <f>IF(YEAR(Table1[[#This Row],[customer_since]])&gt;=2023, "New",IF(YEAR(Table1[[#This Row],[customer_since]])&gt;=2021, "Medium", "Long term"))</f>
        <v>Medium</v>
      </c>
      <c r="P3373">
        <v>79</v>
      </c>
      <c r="Q3373" t="str">
        <f t="shared" si="210"/>
        <v>High</v>
      </c>
      <c r="R3373">
        <v>0.08</v>
      </c>
      <c r="S3373" t="str">
        <f t="shared" si="211"/>
        <v>Low</v>
      </c>
    </row>
    <row r="3374" spans="1:19" x14ac:dyDescent="0.35">
      <c r="A3374" t="s">
        <v>2097</v>
      </c>
      <c r="B3374">
        <v>61</v>
      </c>
      <c r="C3374" t="str">
        <f t="shared" si="208"/>
        <v>55-65</v>
      </c>
      <c r="D3374" t="s">
        <v>14</v>
      </c>
      <c r="E3374" t="s">
        <v>26</v>
      </c>
      <c r="F3374">
        <v>29.12</v>
      </c>
      <c r="G3374">
        <v>10</v>
      </c>
      <c r="H3374">
        <f>Table1[[#This Row],[total_orders]]*Table1[[#This Row],[avg_order_value]]</f>
        <v>291.2</v>
      </c>
      <c r="I3374">
        <v>235</v>
      </c>
      <c r="J3374">
        <v>0</v>
      </c>
      <c r="K3374" t="s">
        <v>19</v>
      </c>
      <c r="L3374">
        <v>92</v>
      </c>
      <c r="M3374" t="str">
        <f t="shared" si="209"/>
        <v>High</v>
      </c>
      <c r="N3374" s="1">
        <v>44989</v>
      </c>
      <c r="O3374" s="1" t="str">
        <f>IF(YEAR(Table1[[#This Row],[customer_since]])&gt;=2023, "New",IF(YEAR(Table1[[#This Row],[customer_since]])&gt;=2021, "Medium", "Long term"))</f>
        <v>New</v>
      </c>
      <c r="P3374">
        <v>50</v>
      </c>
      <c r="Q3374" t="str">
        <f t="shared" si="210"/>
        <v>Medium</v>
      </c>
      <c r="R3374">
        <v>0.3</v>
      </c>
      <c r="S3374" t="str">
        <f t="shared" si="211"/>
        <v>Medium</v>
      </c>
    </row>
    <row r="3375" spans="1:19" x14ac:dyDescent="0.35">
      <c r="A3375" t="s">
        <v>2097</v>
      </c>
      <c r="B3375">
        <v>42</v>
      </c>
      <c r="C3375" t="str">
        <f t="shared" si="208"/>
        <v>36-45</v>
      </c>
      <c r="D3375" t="s">
        <v>21</v>
      </c>
      <c r="E3375" t="s">
        <v>22</v>
      </c>
      <c r="F3375">
        <v>145.02000000000001</v>
      </c>
      <c r="G3375">
        <v>9</v>
      </c>
      <c r="H3375">
        <f>Table1[[#This Row],[total_orders]]*Table1[[#This Row],[avg_order_value]]</f>
        <v>1305.18</v>
      </c>
      <c r="I3375">
        <v>201</v>
      </c>
      <c r="J3375">
        <v>0</v>
      </c>
      <c r="K3375" t="s">
        <v>29</v>
      </c>
      <c r="L3375">
        <v>39.200000000000003</v>
      </c>
      <c r="M3375" t="str">
        <f t="shared" si="209"/>
        <v>Medium</v>
      </c>
      <c r="N3375" s="1">
        <v>44993</v>
      </c>
      <c r="O3375" s="1" t="str">
        <f>IF(YEAR(Table1[[#This Row],[customer_since]])&gt;=2023, "New",IF(YEAR(Table1[[#This Row],[customer_since]])&gt;=2021, "Medium", "Long term"))</f>
        <v>New</v>
      </c>
      <c r="P3375">
        <v>17</v>
      </c>
      <c r="Q3375" t="str">
        <f t="shared" si="210"/>
        <v>Low</v>
      </c>
      <c r="R3375">
        <v>0.18</v>
      </c>
      <c r="S3375" t="str">
        <f t="shared" si="211"/>
        <v>Low</v>
      </c>
    </row>
    <row r="3376" spans="1:19" x14ac:dyDescent="0.35">
      <c r="A3376" t="s">
        <v>1477</v>
      </c>
      <c r="B3376">
        <v>76</v>
      </c>
      <c r="C3376" t="str">
        <f t="shared" si="208"/>
        <v>66-69</v>
      </c>
      <c r="D3376" t="s">
        <v>14</v>
      </c>
      <c r="E3376" t="s">
        <v>44</v>
      </c>
      <c r="G3376">
        <v>11</v>
      </c>
      <c r="H3376">
        <f>Table1[[#This Row],[total_orders]]*Table1[[#This Row],[avg_order_value]]</f>
        <v>0</v>
      </c>
      <c r="I3376">
        <v>6</v>
      </c>
      <c r="J3376">
        <v>0</v>
      </c>
      <c r="K3376" t="s">
        <v>16</v>
      </c>
      <c r="L3376">
        <v>15.8</v>
      </c>
      <c r="M3376" t="str">
        <f t="shared" si="209"/>
        <v>Low</v>
      </c>
      <c r="N3376" s="1">
        <v>45525</v>
      </c>
      <c r="O3376" s="1" t="str">
        <f>IF(YEAR(Table1[[#This Row],[customer_since]])&gt;=2023, "New",IF(YEAR(Table1[[#This Row],[customer_since]])&gt;=2021, "Medium", "Long term"))</f>
        <v>New</v>
      </c>
      <c r="P3376">
        <v>42</v>
      </c>
      <c r="Q3376" t="str">
        <f t="shared" si="210"/>
        <v>Medium</v>
      </c>
      <c r="R3376">
        <v>0.28000000000000003</v>
      </c>
      <c r="S3376" t="str">
        <f t="shared" si="211"/>
        <v>Medium</v>
      </c>
    </row>
    <row r="3377" spans="1:19" x14ac:dyDescent="0.35">
      <c r="A3377" t="s">
        <v>1477</v>
      </c>
      <c r="B3377">
        <v>32</v>
      </c>
      <c r="C3377" t="str">
        <f t="shared" si="208"/>
        <v>26-35</v>
      </c>
      <c r="D3377" t="s">
        <v>21</v>
      </c>
      <c r="E3377" t="s">
        <v>22</v>
      </c>
      <c r="F3377">
        <v>115.77</v>
      </c>
      <c r="G3377">
        <v>10</v>
      </c>
      <c r="H3377">
        <f>Table1[[#This Row],[total_orders]]*Table1[[#This Row],[avg_order_value]]</f>
        <v>1157.7</v>
      </c>
      <c r="I3377">
        <v>344</v>
      </c>
      <c r="J3377">
        <v>0</v>
      </c>
      <c r="K3377" t="s">
        <v>29</v>
      </c>
      <c r="L3377">
        <v>24.8</v>
      </c>
      <c r="M3377" t="str">
        <f t="shared" si="209"/>
        <v>Medium</v>
      </c>
      <c r="N3377" s="1">
        <v>45338</v>
      </c>
      <c r="O3377" s="1" t="str">
        <f>IF(YEAR(Table1[[#This Row],[customer_since]])&gt;=2023, "New",IF(YEAR(Table1[[#This Row],[customer_since]])&gt;=2021, "Medium", "Long term"))</f>
        <v>New</v>
      </c>
      <c r="P3377">
        <v>87</v>
      </c>
      <c r="Q3377" t="str">
        <f t="shared" si="210"/>
        <v>High</v>
      </c>
      <c r="R3377">
        <v>0.3</v>
      </c>
      <c r="S3377" t="str">
        <f t="shared" si="211"/>
        <v>Medium</v>
      </c>
    </row>
    <row r="3378" spans="1:19" x14ac:dyDescent="0.35">
      <c r="A3378" t="s">
        <v>3111</v>
      </c>
      <c r="B3378">
        <v>21</v>
      </c>
      <c r="C3378" t="str">
        <f t="shared" si="208"/>
        <v>18-25</v>
      </c>
      <c r="D3378" t="s">
        <v>14</v>
      </c>
      <c r="E3378" t="s">
        <v>18</v>
      </c>
      <c r="F3378">
        <v>40.92</v>
      </c>
      <c r="G3378">
        <v>8</v>
      </c>
      <c r="H3378">
        <f>Table1[[#This Row],[total_orders]]*Table1[[#This Row],[avg_order_value]]</f>
        <v>327.36</v>
      </c>
      <c r="I3378">
        <v>22</v>
      </c>
      <c r="J3378">
        <v>0</v>
      </c>
      <c r="K3378" t="s">
        <v>19</v>
      </c>
      <c r="L3378">
        <v>97.2</v>
      </c>
      <c r="M3378" t="str">
        <f t="shared" si="209"/>
        <v>High</v>
      </c>
      <c r="N3378" s="1">
        <v>45085</v>
      </c>
      <c r="O3378" s="1" t="str">
        <f>IF(YEAR(Table1[[#This Row],[customer_since]])&gt;=2023, "New",IF(YEAR(Table1[[#This Row],[customer_since]])&gt;=2021, "Medium", "Long term"))</f>
        <v>New</v>
      </c>
      <c r="P3378">
        <v>91</v>
      </c>
      <c r="Q3378" t="str">
        <f t="shared" si="210"/>
        <v>High</v>
      </c>
      <c r="R3378">
        <v>0.36</v>
      </c>
      <c r="S3378" t="str">
        <f t="shared" si="211"/>
        <v>Medium</v>
      </c>
    </row>
    <row r="3379" spans="1:19" x14ac:dyDescent="0.35">
      <c r="A3379" t="s">
        <v>2450</v>
      </c>
      <c r="B3379">
        <v>34</v>
      </c>
      <c r="C3379" t="str">
        <f t="shared" si="208"/>
        <v>26-35</v>
      </c>
      <c r="D3379" t="s">
        <v>21</v>
      </c>
      <c r="E3379" t="s">
        <v>50</v>
      </c>
      <c r="F3379">
        <v>171.28</v>
      </c>
      <c r="G3379">
        <v>18</v>
      </c>
      <c r="H3379">
        <f>Table1[[#This Row],[total_orders]]*Table1[[#This Row],[avg_order_value]]</f>
        <v>3083.04</v>
      </c>
      <c r="I3379">
        <v>94</v>
      </c>
      <c r="J3379">
        <v>0</v>
      </c>
      <c r="K3379" t="s">
        <v>40</v>
      </c>
      <c r="L3379">
        <v>66.400000000000006</v>
      </c>
      <c r="M3379" t="str">
        <f t="shared" si="209"/>
        <v>High</v>
      </c>
      <c r="N3379" s="1">
        <v>45790</v>
      </c>
      <c r="O3379" s="1" t="str">
        <f>IF(YEAR(Table1[[#This Row],[customer_since]])&gt;=2023, "New",IF(YEAR(Table1[[#This Row],[customer_since]])&gt;=2021, "Medium", "Long term"))</f>
        <v>New</v>
      </c>
      <c r="P3379">
        <v>99</v>
      </c>
      <c r="Q3379" t="str">
        <f t="shared" si="210"/>
        <v>High</v>
      </c>
      <c r="R3379">
        <v>0.56000000000000005</v>
      </c>
      <c r="S3379" t="str">
        <f t="shared" si="211"/>
        <v>High</v>
      </c>
    </row>
    <row r="3380" spans="1:19" x14ac:dyDescent="0.35">
      <c r="A3380" t="s">
        <v>1335</v>
      </c>
      <c r="B3380">
        <v>57</v>
      </c>
      <c r="C3380" t="str">
        <f t="shared" si="208"/>
        <v>55-65</v>
      </c>
      <c r="D3380" t="s">
        <v>14</v>
      </c>
      <c r="E3380" t="s">
        <v>28</v>
      </c>
      <c r="F3380">
        <v>92.75</v>
      </c>
      <c r="G3380">
        <v>11</v>
      </c>
      <c r="H3380">
        <f>Table1[[#This Row],[total_orders]]*Table1[[#This Row],[avg_order_value]]</f>
        <v>1020.25</v>
      </c>
      <c r="I3380">
        <v>171</v>
      </c>
      <c r="J3380">
        <v>0</v>
      </c>
      <c r="K3380" t="s">
        <v>19</v>
      </c>
      <c r="L3380">
        <v>65.099999999999994</v>
      </c>
      <c r="M3380" t="str">
        <f t="shared" si="209"/>
        <v>High</v>
      </c>
      <c r="N3380" s="1">
        <v>44437</v>
      </c>
      <c r="O3380" s="1" t="str">
        <f>IF(YEAR(Table1[[#This Row],[customer_since]])&gt;=2023, "New",IF(YEAR(Table1[[#This Row],[customer_since]])&gt;=2021, "Medium", "Long term"))</f>
        <v>Medium</v>
      </c>
      <c r="P3380">
        <v>18</v>
      </c>
      <c r="Q3380" t="str">
        <f t="shared" si="210"/>
        <v>Low</v>
      </c>
      <c r="R3380">
        <v>0.25</v>
      </c>
      <c r="S3380" t="str">
        <f t="shared" si="211"/>
        <v>Medium</v>
      </c>
    </row>
    <row r="3381" spans="1:19" x14ac:dyDescent="0.35">
      <c r="A3381" t="s">
        <v>1335</v>
      </c>
      <c r="B3381">
        <v>72</v>
      </c>
      <c r="C3381" t="str">
        <f t="shared" si="208"/>
        <v>66-69</v>
      </c>
      <c r="D3381" t="s">
        <v>21</v>
      </c>
      <c r="E3381" t="s">
        <v>52</v>
      </c>
      <c r="F3381">
        <v>32</v>
      </c>
      <c r="G3381">
        <v>10</v>
      </c>
      <c r="H3381">
        <f>Table1[[#This Row],[total_orders]]*Table1[[#This Row],[avg_order_value]]</f>
        <v>320</v>
      </c>
      <c r="I3381">
        <v>336</v>
      </c>
      <c r="J3381">
        <v>0</v>
      </c>
      <c r="K3381" t="s">
        <v>19</v>
      </c>
      <c r="L3381">
        <v>50.3</v>
      </c>
      <c r="M3381" t="str">
        <f t="shared" si="209"/>
        <v>High</v>
      </c>
      <c r="N3381" s="1">
        <v>44952</v>
      </c>
      <c r="O3381" s="1" t="str">
        <f>IF(YEAR(Table1[[#This Row],[customer_since]])&gt;=2023, "New",IF(YEAR(Table1[[#This Row],[customer_since]])&gt;=2021, "Medium", "Long term"))</f>
        <v>New</v>
      </c>
      <c r="P3381">
        <v>98</v>
      </c>
      <c r="Q3381" t="str">
        <f t="shared" si="210"/>
        <v>High</v>
      </c>
      <c r="R3381">
        <v>0.15</v>
      </c>
      <c r="S3381" t="str">
        <f t="shared" si="211"/>
        <v>Low</v>
      </c>
    </row>
    <row r="3382" spans="1:19" x14ac:dyDescent="0.35">
      <c r="A3382" t="s">
        <v>1335</v>
      </c>
      <c r="B3382">
        <v>37</v>
      </c>
      <c r="C3382" t="str">
        <f t="shared" si="208"/>
        <v>36-45</v>
      </c>
      <c r="D3382" t="s">
        <v>14</v>
      </c>
      <c r="E3382" t="s">
        <v>28</v>
      </c>
      <c r="F3382">
        <v>28.68</v>
      </c>
      <c r="G3382">
        <v>12</v>
      </c>
      <c r="H3382">
        <f>Table1[[#This Row],[total_orders]]*Table1[[#This Row],[avg_order_value]]</f>
        <v>344.15999999999997</v>
      </c>
      <c r="I3382">
        <v>7</v>
      </c>
      <c r="J3382">
        <v>0</v>
      </c>
      <c r="K3382" t="s">
        <v>23</v>
      </c>
      <c r="L3382">
        <v>15.4</v>
      </c>
      <c r="M3382" t="str">
        <f t="shared" si="209"/>
        <v>Low</v>
      </c>
      <c r="N3382" s="1">
        <v>45770</v>
      </c>
      <c r="O3382" s="1" t="str">
        <f>IF(YEAR(Table1[[#This Row],[customer_since]])&gt;=2023, "New",IF(YEAR(Table1[[#This Row],[customer_since]])&gt;=2021, "Medium", "Long term"))</f>
        <v>New</v>
      </c>
      <c r="P3382">
        <v>6</v>
      </c>
      <c r="Q3382" t="str">
        <f t="shared" si="210"/>
        <v>Low</v>
      </c>
      <c r="R3382">
        <v>0.27</v>
      </c>
      <c r="S3382" t="str">
        <f t="shared" si="211"/>
        <v>Medium</v>
      </c>
    </row>
    <row r="3383" spans="1:19" x14ac:dyDescent="0.35">
      <c r="A3383" t="s">
        <v>3798</v>
      </c>
      <c r="B3383">
        <v>20</v>
      </c>
      <c r="C3383" t="str">
        <f t="shared" si="208"/>
        <v>18-25</v>
      </c>
      <c r="D3383" t="s">
        <v>21</v>
      </c>
      <c r="E3383" t="s">
        <v>26</v>
      </c>
      <c r="F3383">
        <v>91.33</v>
      </c>
      <c r="G3383">
        <v>5</v>
      </c>
      <c r="H3383">
        <f>Table1[[#This Row],[total_orders]]*Table1[[#This Row],[avg_order_value]]</f>
        <v>456.65</v>
      </c>
      <c r="I3383">
        <v>318</v>
      </c>
      <c r="J3383">
        <v>0</v>
      </c>
      <c r="K3383" t="s">
        <v>29</v>
      </c>
      <c r="L3383">
        <v>42.3</v>
      </c>
      <c r="M3383" t="str">
        <f t="shared" si="209"/>
        <v>Medium</v>
      </c>
      <c r="N3383" s="1">
        <v>45416</v>
      </c>
      <c r="O3383" s="1" t="str">
        <f>IF(YEAR(Table1[[#This Row],[customer_since]])&gt;=2023, "New",IF(YEAR(Table1[[#This Row],[customer_since]])&gt;=2021, "Medium", "Long term"))</f>
        <v>New</v>
      </c>
      <c r="P3383">
        <v>76</v>
      </c>
      <c r="Q3383" t="str">
        <f t="shared" si="210"/>
        <v>High</v>
      </c>
      <c r="R3383">
        <v>0.26</v>
      </c>
      <c r="S3383" t="str">
        <f t="shared" si="211"/>
        <v>Medium</v>
      </c>
    </row>
    <row r="3384" spans="1:19" x14ac:dyDescent="0.35">
      <c r="A3384" t="s">
        <v>2046</v>
      </c>
      <c r="B3384">
        <v>29</v>
      </c>
      <c r="C3384" t="str">
        <f t="shared" si="208"/>
        <v>26-35</v>
      </c>
      <c r="D3384" t="s">
        <v>14</v>
      </c>
      <c r="E3384" t="s">
        <v>28</v>
      </c>
      <c r="F3384">
        <v>101.94</v>
      </c>
      <c r="G3384">
        <v>12</v>
      </c>
      <c r="H3384">
        <f>Table1[[#This Row],[total_orders]]*Table1[[#This Row],[avg_order_value]]</f>
        <v>1223.28</v>
      </c>
      <c r="I3384">
        <v>54</v>
      </c>
      <c r="J3384">
        <v>0</v>
      </c>
      <c r="K3384" t="s">
        <v>40</v>
      </c>
      <c r="L3384">
        <v>14.6</v>
      </c>
      <c r="M3384" t="str">
        <f t="shared" si="209"/>
        <v>Low</v>
      </c>
      <c r="N3384" s="1">
        <v>45041</v>
      </c>
      <c r="O3384" s="1" t="str">
        <f>IF(YEAR(Table1[[#This Row],[customer_since]])&gt;=2023, "New",IF(YEAR(Table1[[#This Row],[customer_since]])&gt;=2021, "Medium", "Long term"))</f>
        <v>New</v>
      </c>
      <c r="P3384">
        <v>69</v>
      </c>
      <c r="Q3384" t="str">
        <f t="shared" si="210"/>
        <v>High</v>
      </c>
      <c r="R3384">
        <v>0.15</v>
      </c>
      <c r="S3384" t="str">
        <f t="shared" si="211"/>
        <v>Low</v>
      </c>
    </row>
    <row r="3385" spans="1:19" x14ac:dyDescent="0.35">
      <c r="A3385" t="s">
        <v>3137</v>
      </c>
      <c r="B3385">
        <v>72</v>
      </c>
      <c r="C3385" t="str">
        <f t="shared" si="208"/>
        <v>66-69</v>
      </c>
      <c r="D3385" t="s">
        <v>21</v>
      </c>
      <c r="E3385" t="s">
        <v>52</v>
      </c>
      <c r="F3385">
        <v>50.51</v>
      </c>
      <c r="G3385">
        <v>10</v>
      </c>
      <c r="H3385">
        <f>Table1[[#This Row],[total_orders]]*Table1[[#This Row],[avg_order_value]]</f>
        <v>505.09999999999997</v>
      </c>
      <c r="I3385">
        <v>169</v>
      </c>
      <c r="J3385">
        <v>0</v>
      </c>
      <c r="K3385" t="s">
        <v>23</v>
      </c>
      <c r="L3385">
        <v>12.9</v>
      </c>
      <c r="M3385" t="str">
        <f t="shared" si="209"/>
        <v>Low</v>
      </c>
      <c r="N3385" s="1">
        <v>45790</v>
      </c>
      <c r="O3385" s="1" t="str">
        <f>IF(YEAR(Table1[[#This Row],[customer_since]])&gt;=2023, "New",IF(YEAR(Table1[[#This Row],[customer_since]])&gt;=2021, "Medium", "Long term"))</f>
        <v>New</v>
      </c>
      <c r="P3385">
        <v>97</v>
      </c>
      <c r="Q3385" t="str">
        <f t="shared" si="210"/>
        <v>High</v>
      </c>
      <c r="R3385">
        <v>0.56999999999999995</v>
      </c>
      <c r="S3385" t="str">
        <f t="shared" si="211"/>
        <v>High</v>
      </c>
    </row>
    <row r="3386" spans="1:19" x14ac:dyDescent="0.35">
      <c r="A3386" t="s">
        <v>2354</v>
      </c>
      <c r="B3386">
        <v>77</v>
      </c>
      <c r="C3386" t="str">
        <f t="shared" si="208"/>
        <v>66-69</v>
      </c>
      <c r="D3386" t="s">
        <v>14</v>
      </c>
      <c r="E3386" t="s">
        <v>22</v>
      </c>
      <c r="F3386">
        <v>81.13</v>
      </c>
      <c r="G3386">
        <v>10</v>
      </c>
      <c r="H3386">
        <f>Table1[[#This Row],[total_orders]]*Table1[[#This Row],[avg_order_value]]</f>
        <v>811.3</v>
      </c>
      <c r="I3386">
        <v>137</v>
      </c>
      <c r="J3386">
        <v>0</v>
      </c>
      <c r="K3386" t="s">
        <v>23</v>
      </c>
      <c r="L3386">
        <v>53.4</v>
      </c>
      <c r="M3386" t="str">
        <f t="shared" si="209"/>
        <v>High</v>
      </c>
      <c r="N3386" s="1">
        <v>45734</v>
      </c>
      <c r="O3386" s="1" t="str">
        <f>IF(YEAR(Table1[[#This Row],[customer_since]])&gt;=2023, "New",IF(YEAR(Table1[[#This Row],[customer_since]])&gt;=2021, "Medium", "Long term"))</f>
        <v>New</v>
      </c>
      <c r="P3386">
        <v>82</v>
      </c>
      <c r="Q3386" t="str">
        <f t="shared" si="210"/>
        <v>High</v>
      </c>
      <c r="R3386">
        <v>0.21</v>
      </c>
      <c r="S3386" t="str">
        <f t="shared" si="211"/>
        <v>Medium</v>
      </c>
    </row>
    <row r="3387" spans="1:19" x14ac:dyDescent="0.35">
      <c r="A3387" t="s">
        <v>1424</v>
      </c>
      <c r="B3387">
        <v>35</v>
      </c>
      <c r="C3387" t="str">
        <f t="shared" si="208"/>
        <v>26-35</v>
      </c>
      <c r="D3387" t="s">
        <v>14</v>
      </c>
      <c r="E3387" t="s">
        <v>18</v>
      </c>
      <c r="F3387">
        <v>48.19</v>
      </c>
      <c r="G3387">
        <v>16</v>
      </c>
      <c r="H3387">
        <f>Table1[[#This Row],[total_orders]]*Table1[[#This Row],[avg_order_value]]</f>
        <v>771.04</v>
      </c>
      <c r="I3387">
        <v>141</v>
      </c>
      <c r="J3387">
        <v>0</v>
      </c>
      <c r="K3387" t="s">
        <v>19</v>
      </c>
      <c r="L3387">
        <v>36.200000000000003</v>
      </c>
      <c r="M3387" t="str">
        <f t="shared" si="209"/>
        <v>Medium</v>
      </c>
      <c r="N3387" s="1">
        <v>44828</v>
      </c>
      <c r="O3387" s="1" t="str">
        <f>IF(YEAR(Table1[[#This Row],[customer_since]])&gt;=2023, "New",IF(YEAR(Table1[[#This Row],[customer_since]])&gt;=2021, "Medium", "Long term"))</f>
        <v>Medium</v>
      </c>
      <c r="P3387">
        <v>39</v>
      </c>
      <c r="Q3387" t="str">
        <f t="shared" si="210"/>
        <v>Medium</v>
      </c>
      <c r="R3387">
        <v>0.34</v>
      </c>
      <c r="S3387" t="str">
        <f t="shared" si="211"/>
        <v>Medium</v>
      </c>
    </row>
    <row r="3388" spans="1:19" x14ac:dyDescent="0.35">
      <c r="A3388" t="s">
        <v>1424</v>
      </c>
      <c r="B3388">
        <v>35</v>
      </c>
      <c r="C3388" t="str">
        <f t="shared" si="208"/>
        <v>26-35</v>
      </c>
      <c r="D3388" t="s">
        <v>21</v>
      </c>
      <c r="E3388" t="s">
        <v>28</v>
      </c>
      <c r="F3388">
        <v>43.03</v>
      </c>
      <c r="G3388">
        <v>8</v>
      </c>
      <c r="H3388">
        <f>Table1[[#This Row],[total_orders]]*Table1[[#This Row],[avg_order_value]]</f>
        <v>344.24</v>
      </c>
      <c r="I3388">
        <v>80</v>
      </c>
      <c r="J3388">
        <v>0</v>
      </c>
      <c r="K3388" t="s">
        <v>29</v>
      </c>
      <c r="L3388">
        <v>49.1</v>
      </c>
      <c r="M3388" t="str">
        <f t="shared" si="209"/>
        <v>Medium</v>
      </c>
      <c r="N3388" s="1">
        <v>45211</v>
      </c>
      <c r="O3388" s="1" t="str">
        <f>IF(YEAR(Table1[[#This Row],[customer_since]])&gt;=2023, "New",IF(YEAR(Table1[[#This Row],[customer_since]])&gt;=2021, "Medium", "Long term"))</f>
        <v>New</v>
      </c>
      <c r="P3388">
        <v>44</v>
      </c>
      <c r="Q3388" t="str">
        <f t="shared" si="210"/>
        <v>Medium</v>
      </c>
      <c r="R3388">
        <v>0.22</v>
      </c>
      <c r="S3388" t="str">
        <f t="shared" si="211"/>
        <v>Medium</v>
      </c>
    </row>
    <row r="3389" spans="1:19" x14ac:dyDescent="0.35">
      <c r="A3389" t="s">
        <v>2976</v>
      </c>
      <c r="B3389">
        <v>37</v>
      </c>
      <c r="C3389" t="str">
        <f t="shared" si="208"/>
        <v>36-45</v>
      </c>
      <c r="D3389" t="s">
        <v>14</v>
      </c>
      <c r="E3389" t="s">
        <v>18</v>
      </c>
      <c r="F3389">
        <v>78.489999999999995</v>
      </c>
      <c r="G3389">
        <v>6</v>
      </c>
      <c r="H3389">
        <f>Table1[[#This Row],[total_orders]]*Table1[[#This Row],[avg_order_value]]</f>
        <v>470.93999999999994</v>
      </c>
      <c r="I3389">
        <v>281</v>
      </c>
      <c r="J3389">
        <v>0</v>
      </c>
      <c r="K3389" t="s">
        <v>19</v>
      </c>
      <c r="L3389">
        <v>96.6</v>
      </c>
      <c r="M3389" t="str">
        <f t="shared" si="209"/>
        <v>High</v>
      </c>
      <c r="N3389" s="1">
        <v>44050</v>
      </c>
      <c r="O3389" s="1" t="str">
        <f>IF(YEAR(Table1[[#This Row],[customer_since]])&gt;=2023, "New",IF(YEAR(Table1[[#This Row],[customer_since]])&gt;=2021, "Medium", "Long term"))</f>
        <v>Long term</v>
      </c>
      <c r="P3389">
        <v>19</v>
      </c>
      <c r="Q3389" t="str">
        <f t="shared" si="210"/>
        <v>Low</v>
      </c>
      <c r="R3389">
        <v>0.3</v>
      </c>
      <c r="S3389" t="str">
        <f t="shared" si="211"/>
        <v>Medium</v>
      </c>
    </row>
    <row r="3390" spans="1:19" x14ac:dyDescent="0.35">
      <c r="A3390" t="s">
        <v>2976</v>
      </c>
      <c r="B3390">
        <v>37</v>
      </c>
      <c r="C3390" t="str">
        <f t="shared" si="208"/>
        <v>36-45</v>
      </c>
      <c r="D3390" t="s">
        <v>21</v>
      </c>
      <c r="E3390" t="s">
        <v>15</v>
      </c>
      <c r="G3390">
        <v>11</v>
      </c>
      <c r="H3390">
        <f>Table1[[#This Row],[total_orders]]*Table1[[#This Row],[avg_order_value]]</f>
        <v>0</v>
      </c>
      <c r="I3390">
        <v>219</v>
      </c>
      <c r="J3390">
        <v>0</v>
      </c>
      <c r="K3390" t="s">
        <v>40</v>
      </c>
      <c r="L3390">
        <v>48.5</v>
      </c>
      <c r="M3390" t="str">
        <f t="shared" si="209"/>
        <v>Medium</v>
      </c>
      <c r="N3390" s="1">
        <v>45190</v>
      </c>
      <c r="O3390" s="1" t="str">
        <f>IF(YEAR(Table1[[#This Row],[customer_since]])&gt;=2023, "New",IF(YEAR(Table1[[#This Row],[customer_since]])&gt;=2021, "Medium", "Long term"))</f>
        <v>New</v>
      </c>
      <c r="P3390">
        <v>21</v>
      </c>
      <c r="Q3390" t="str">
        <f t="shared" si="210"/>
        <v>Low</v>
      </c>
      <c r="R3390">
        <v>0.36</v>
      </c>
      <c r="S3390" t="str">
        <f t="shared" si="211"/>
        <v>Medium</v>
      </c>
    </row>
    <row r="3391" spans="1:19" x14ac:dyDescent="0.35">
      <c r="A3391" t="s">
        <v>2976</v>
      </c>
      <c r="B3391">
        <v>29</v>
      </c>
      <c r="C3391" t="str">
        <f t="shared" si="208"/>
        <v>26-35</v>
      </c>
      <c r="D3391" t="s">
        <v>21</v>
      </c>
      <c r="E3391" t="s">
        <v>44</v>
      </c>
      <c r="G3391">
        <v>11</v>
      </c>
      <c r="H3391">
        <f>Table1[[#This Row],[total_orders]]*Table1[[#This Row],[avg_order_value]]</f>
        <v>0</v>
      </c>
      <c r="I3391">
        <v>308</v>
      </c>
      <c r="J3391">
        <v>0</v>
      </c>
      <c r="K3391" t="s">
        <v>29</v>
      </c>
      <c r="L3391">
        <v>66.099999999999994</v>
      </c>
      <c r="M3391" t="str">
        <f t="shared" si="209"/>
        <v>High</v>
      </c>
      <c r="N3391" s="1">
        <v>44495</v>
      </c>
      <c r="O3391" s="1" t="str">
        <f>IF(YEAR(Table1[[#This Row],[customer_since]])&gt;=2023, "New",IF(YEAR(Table1[[#This Row],[customer_since]])&gt;=2021, "Medium", "Long term"))</f>
        <v>Medium</v>
      </c>
      <c r="P3391">
        <v>80</v>
      </c>
      <c r="Q3391" t="str">
        <f t="shared" si="210"/>
        <v>High</v>
      </c>
      <c r="R3391">
        <v>0.53</v>
      </c>
      <c r="S3391" t="str">
        <f t="shared" si="211"/>
        <v>High</v>
      </c>
    </row>
    <row r="3392" spans="1:19" x14ac:dyDescent="0.35">
      <c r="A3392" t="s">
        <v>1381</v>
      </c>
      <c r="B3392">
        <v>62</v>
      </c>
      <c r="C3392" t="str">
        <f t="shared" si="208"/>
        <v>55-65</v>
      </c>
      <c r="D3392" t="s">
        <v>21</v>
      </c>
      <c r="E3392" t="s">
        <v>35</v>
      </c>
      <c r="F3392">
        <v>87.27</v>
      </c>
      <c r="G3392">
        <v>10</v>
      </c>
      <c r="H3392">
        <f>Table1[[#This Row],[total_orders]]*Table1[[#This Row],[avg_order_value]]</f>
        <v>872.69999999999993</v>
      </c>
      <c r="I3392">
        <v>174</v>
      </c>
      <c r="J3392">
        <v>0</v>
      </c>
      <c r="K3392" t="s">
        <v>23</v>
      </c>
      <c r="L3392">
        <v>47.3</v>
      </c>
      <c r="M3392" t="str">
        <f t="shared" si="209"/>
        <v>Medium</v>
      </c>
      <c r="N3392" s="1">
        <v>44012</v>
      </c>
      <c r="O3392" s="1" t="str">
        <f>IF(YEAR(Table1[[#This Row],[customer_since]])&gt;=2023, "New",IF(YEAR(Table1[[#This Row],[customer_since]])&gt;=2021, "Medium", "Long term"))</f>
        <v>Long term</v>
      </c>
      <c r="P3392">
        <v>60</v>
      </c>
      <c r="Q3392" t="str">
        <f t="shared" si="210"/>
        <v>Medium</v>
      </c>
      <c r="R3392">
        <v>0.56999999999999995</v>
      </c>
      <c r="S3392" t="str">
        <f t="shared" si="211"/>
        <v>High</v>
      </c>
    </row>
    <row r="3393" spans="1:19" x14ac:dyDescent="0.35">
      <c r="A3393" t="s">
        <v>1518</v>
      </c>
      <c r="B3393">
        <v>29</v>
      </c>
      <c r="C3393" t="str">
        <f t="shared" si="208"/>
        <v>26-35</v>
      </c>
      <c r="D3393" t="s">
        <v>21</v>
      </c>
      <c r="E3393" t="s">
        <v>35</v>
      </c>
      <c r="F3393">
        <v>52.13</v>
      </c>
      <c r="G3393">
        <v>17</v>
      </c>
      <c r="H3393">
        <f>Table1[[#This Row],[total_orders]]*Table1[[#This Row],[avg_order_value]]</f>
        <v>886.21</v>
      </c>
      <c r="I3393">
        <v>106</v>
      </c>
      <c r="J3393">
        <v>0</v>
      </c>
      <c r="K3393" t="s">
        <v>23</v>
      </c>
      <c r="L3393">
        <v>27.5</v>
      </c>
      <c r="M3393" t="str">
        <f t="shared" si="209"/>
        <v>Medium</v>
      </c>
      <c r="N3393" s="1">
        <v>44036</v>
      </c>
      <c r="O3393" s="1" t="str">
        <f>IF(YEAR(Table1[[#This Row],[customer_since]])&gt;=2023, "New",IF(YEAR(Table1[[#This Row],[customer_since]])&gt;=2021, "Medium", "Long term"))</f>
        <v>Long term</v>
      </c>
      <c r="P3393">
        <v>68</v>
      </c>
      <c r="Q3393" t="str">
        <f t="shared" si="210"/>
        <v>High</v>
      </c>
      <c r="R3393">
        <v>0.52</v>
      </c>
      <c r="S3393" t="str">
        <f t="shared" si="211"/>
        <v>High</v>
      </c>
    </row>
    <row r="3394" spans="1:19" x14ac:dyDescent="0.35">
      <c r="A3394" t="s">
        <v>1518</v>
      </c>
      <c r="B3394">
        <v>72</v>
      </c>
      <c r="C3394" t="str">
        <f t="shared" ref="C3394:C3457" si="212">IF(B3394&lt;=25,"18-25",IF(B3394&lt;=35,"26-35",IF(B3394&lt;=45,"36-45",IF(B3394&lt;=55,"46-55",IF(B3394&lt;=65,"55-65","66-69")))))</f>
        <v>66-69</v>
      </c>
      <c r="D3394" t="s">
        <v>14</v>
      </c>
      <c r="E3394" t="s">
        <v>18</v>
      </c>
      <c r="F3394">
        <v>228.3</v>
      </c>
      <c r="G3394">
        <v>12</v>
      </c>
      <c r="H3394">
        <f>Table1[[#This Row],[total_orders]]*Table1[[#This Row],[avg_order_value]]</f>
        <v>2739.6000000000004</v>
      </c>
      <c r="I3394">
        <v>127</v>
      </c>
      <c r="J3394">
        <v>0</v>
      </c>
      <c r="K3394" t="s">
        <v>19</v>
      </c>
      <c r="L3394">
        <v>96.9</v>
      </c>
      <c r="M3394" t="str">
        <f t="shared" ref="M3394:M3457" si="213">IF(L3394&lt;=20,"Low",IF(L3394&lt;=50,"Medium","High"))</f>
        <v>High</v>
      </c>
      <c r="N3394" s="1">
        <v>45346</v>
      </c>
      <c r="O3394" s="1" t="str">
        <f>IF(YEAR(Table1[[#This Row],[customer_since]])&gt;=2023, "New",IF(YEAR(Table1[[#This Row],[customer_since]])&gt;=2021, "Medium", "Long term"))</f>
        <v>New</v>
      </c>
      <c r="P3394">
        <v>87</v>
      </c>
      <c r="Q3394" t="str">
        <f t="shared" ref="Q3394:Q3457" si="214">IF(P3394&lt;=33,"Low",IF(P3394&lt;=66,"Medium","High"))</f>
        <v>High</v>
      </c>
      <c r="R3394">
        <v>0.12</v>
      </c>
      <c r="S3394" t="str">
        <f t="shared" ref="S3394:S3457" si="215">IF(R3394&lt;=0.2,"Low",IF(R3394&lt;=0.5,"Medium","High"))</f>
        <v>Low</v>
      </c>
    </row>
    <row r="3395" spans="1:19" x14ac:dyDescent="0.35">
      <c r="A3395" t="s">
        <v>694</v>
      </c>
      <c r="B3395">
        <v>45</v>
      </c>
      <c r="C3395" t="str">
        <f t="shared" si="212"/>
        <v>36-45</v>
      </c>
      <c r="D3395" t="s">
        <v>21</v>
      </c>
      <c r="E3395" t="s">
        <v>28</v>
      </c>
      <c r="F3395">
        <v>80.650000000000006</v>
      </c>
      <c r="G3395">
        <v>9</v>
      </c>
      <c r="H3395">
        <f>Table1[[#This Row],[total_orders]]*Table1[[#This Row],[avg_order_value]]</f>
        <v>725.85</v>
      </c>
      <c r="I3395">
        <v>192</v>
      </c>
      <c r="J3395">
        <v>0</v>
      </c>
      <c r="K3395" t="s">
        <v>29</v>
      </c>
      <c r="L3395">
        <v>13.6</v>
      </c>
      <c r="M3395" t="str">
        <f t="shared" si="213"/>
        <v>Low</v>
      </c>
      <c r="N3395" s="1">
        <v>45328</v>
      </c>
      <c r="O3395" s="1" t="str">
        <f>IF(YEAR(Table1[[#This Row],[customer_since]])&gt;=2023, "New",IF(YEAR(Table1[[#This Row],[customer_since]])&gt;=2021, "Medium", "Long term"))</f>
        <v>New</v>
      </c>
      <c r="P3395">
        <v>6</v>
      </c>
      <c r="Q3395" t="str">
        <f t="shared" si="214"/>
        <v>Low</v>
      </c>
      <c r="R3395">
        <v>0.21</v>
      </c>
      <c r="S3395" t="str">
        <f t="shared" si="215"/>
        <v>Medium</v>
      </c>
    </row>
    <row r="3396" spans="1:19" x14ac:dyDescent="0.35">
      <c r="A3396" t="s">
        <v>694</v>
      </c>
      <c r="B3396">
        <v>20</v>
      </c>
      <c r="C3396" t="str">
        <f t="shared" si="212"/>
        <v>18-25</v>
      </c>
      <c r="D3396" t="s">
        <v>21</v>
      </c>
      <c r="E3396" t="s">
        <v>44</v>
      </c>
      <c r="F3396">
        <v>73.87</v>
      </c>
      <c r="G3396">
        <v>10</v>
      </c>
      <c r="H3396">
        <f>Table1[[#This Row],[total_orders]]*Table1[[#This Row],[avg_order_value]]</f>
        <v>738.7</v>
      </c>
      <c r="I3396">
        <v>148</v>
      </c>
      <c r="J3396">
        <v>0</v>
      </c>
      <c r="K3396" t="s">
        <v>40</v>
      </c>
      <c r="L3396">
        <v>38.6</v>
      </c>
      <c r="M3396" t="str">
        <f t="shared" si="213"/>
        <v>Medium</v>
      </c>
      <c r="N3396" s="1">
        <v>44752</v>
      </c>
      <c r="O3396" s="1" t="str">
        <f>IF(YEAR(Table1[[#This Row],[customer_since]])&gt;=2023, "New",IF(YEAR(Table1[[#This Row],[customer_since]])&gt;=2021, "Medium", "Long term"))</f>
        <v>Medium</v>
      </c>
      <c r="P3396">
        <v>56</v>
      </c>
      <c r="Q3396" t="str">
        <f t="shared" si="214"/>
        <v>Medium</v>
      </c>
      <c r="R3396">
        <v>0.21</v>
      </c>
      <c r="S3396" t="str">
        <f t="shared" si="215"/>
        <v>Medium</v>
      </c>
    </row>
    <row r="3397" spans="1:19" x14ac:dyDescent="0.35">
      <c r="A3397" t="s">
        <v>2461</v>
      </c>
      <c r="B3397">
        <v>56</v>
      </c>
      <c r="C3397" t="str">
        <f t="shared" si="212"/>
        <v>55-65</v>
      </c>
      <c r="D3397" t="s">
        <v>14</v>
      </c>
      <c r="E3397" t="s">
        <v>28</v>
      </c>
      <c r="F3397">
        <v>67.540000000000006</v>
      </c>
      <c r="G3397">
        <v>10</v>
      </c>
      <c r="H3397">
        <f>Table1[[#This Row],[total_orders]]*Table1[[#This Row],[avg_order_value]]</f>
        <v>675.40000000000009</v>
      </c>
      <c r="I3397">
        <v>245</v>
      </c>
      <c r="J3397">
        <v>0</v>
      </c>
      <c r="K3397" t="s">
        <v>40</v>
      </c>
      <c r="L3397">
        <v>21.2</v>
      </c>
      <c r="M3397" t="str">
        <f t="shared" si="213"/>
        <v>Medium</v>
      </c>
      <c r="N3397" s="1">
        <v>44734</v>
      </c>
      <c r="O3397" s="1" t="str">
        <f>IF(YEAR(Table1[[#This Row],[customer_since]])&gt;=2023, "New",IF(YEAR(Table1[[#This Row],[customer_since]])&gt;=2021, "Medium", "Long term"))</f>
        <v>Medium</v>
      </c>
      <c r="P3397">
        <v>58</v>
      </c>
      <c r="Q3397" t="str">
        <f t="shared" si="214"/>
        <v>Medium</v>
      </c>
      <c r="R3397">
        <v>0.44</v>
      </c>
      <c r="S3397" t="str">
        <f t="shared" si="215"/>
        <v>Medium</v>
      </c>
    </row>
    <row r="3398" spans="1:19" x14ac:dyDescent="0.35">
      <c r="A3398" t="s">
        <v>2461</v>
      </c>
      <c r="B3398">
        <v>41</v>
      </c>
      <c r="C3398" t="str">
        <f t="shared" si="212"/>
        <v>36-45</v>
      </c>
      <c r="D3398" t="s">
        <v>14</v>
      </c>
      <c r="E3398" t="s">
        <v>22</v>
      </c>
      <c r="F3398">
        <v>43.17</v>
      </c>
      <c r="G3398">
        <v>10</v>
      </c>
      <c r="H3398">
        <f>Table1[[#This Row],[total_orders]]*Table1[[#This Row],[avg_order_value]]</f>
        <v>431.70000000000005</v>
      </c>
      <c r="I3398">
        <v>260</v>
      </c>
      <c r="J3398">
        <v>0</v>
      </c>
      <c r="K3398" t="s">
        <v>16</v>
      </c>
      <c r="L3398">
        <v>99.9</v>
      </c>
      <c r="M3398" t="str">
        <f t="shared" si="213"/>
        <v>High</v>
      </c>
      <c r="N3398" s="1">
        <v>44623</v>
      </c>
      <c r="O3398" s="1" t="str">
        <f>IF(YEAR(Table1[[#This Row],[customer_since]])&gt;=2023, "New",IF(YEAR(Table1[[#This Row],[customer_since]])&gt;=2021, "Medium", "Long term"))</f>
        <v>Medium</v>
      </c>
      <c r="P3398">
        <v>27</v>
      </c>
      <c r="Q3398" t="str">
        <f t="shared" si="214"/>
        <v>Low</v>
      </c>
      <c r="R3398">
        <v>0.26</v>
      </c>
      <c r="S3398" t="str">
        <f t="shared" si="215"/>
        <v>Medium</v>
      </c>
    </row>
    <row r="3399" spans="1:19" x14ac:dyDescent="0.35">
      <c r="A3399" t="s">
        <v>2482</v>
      </c>
      <c r="B3399">
        <v>78</v>
      </c>
      <c r="C3399" t="str">
        <f t="shared" si="212"/>
        <v>66-69</v>
      </c>
      <c r="D3399" t="s">
        <v>21</v>
      </c>
      <c r="E3399" t="s">
        <v>37</v>
      </c>
      <c r="F3399">
        <v>51.88</v>
      </c>
      <c r="G3399">
        <v>16</v>
      </c>
      <c r="H3399">
        <f>Table1[[#This Row],[total_orders]]*Table1[[#This Row],[avg_order_value]]</f>
        <v>830.08</v>
      </c>
      <c r="I3399">
        <v>102</v>
      </c>
      <c r="J3399">
        <v>0</v>
      </c>
      <c r="K3399" t="s">
        <v>40</v>
      </c>
      <c r="L3399">
        <v>85.2</v>
      </c>
      <c r="M3399" t="str">
        <f t="shared" si="213"/>
        <v>High</v>
      </c>
      <c r="N3399" s="1">
        <v>45521</v>
      </c>
      <c r="O3399" s="1" t="str">
        <f>IF(YEAR(Table1[[#This Row],[customer_since]])&gt;=2023, "New",IF(YEAR(Table1[[#This Row],[customer_since]])&gt;=2021, "Medium", "Long term"))</f>
        <v>New</v>
      </c>
      <c r="P3399">
        <v>39</v>
      </c>
      <c r="Q3399" t="str">
        <f t="shared" si="214"/>
        <v>Medium</v>
      </c>
      <c r="R3399">
        <v>0.46</v>
      </c>
      <c r="S3399" t="str">
        <f t="shared" si="215"/>
        <v>Medium</v>
      </c>
    </row>
    <row r="3400" spans="1:19" x14ac:dyDescent="0.35">
      <c r="A3400" t="s">
        <v>3174</v>
      </c>
      <c r="B3400">
        <v>50</v>
      </c>
      <c r="C3400" t="str">
        <f t="shared" si="212"/>
        <v>46-55</v>
      </c>
      <c r="D3400" t="s">
        <v>21</v>
      </c>
      <c r="E3400" t="s">
        <v>44</v>
      </c>
      <c r="F3400">
        <v>91.43</v>
      </c>
      <c r="G3400">
        <v>11</v>
      </c>
      <c r="H3400">
        <f>Table1[[#This Row],[total_orders]]*Table1[[#This Row],[avg_order_value]]</f>
        <v>1005.73</v>
      </c>
      <c r="I3400">
        <v>110</v>
      </c>
      <c r="J3400">
        <v>0</v>
      </c>
      <c r="K3400" t="s">
        <v>40</v>
      </c>
      <c r="L3400">
        <v>79.7</v>
      </c>
      <c r="M3400" t="str">
        <f t="shared" si="213"/>
        <v>High</v>
      </c>
      <c r="N3400" s="1">
        <v>44384</v>
      </c>
      <c r="O3400" s="1" t="str">
        <f>IF(YEAR(Table1[[#This Row],[customer_since]])&gt;=2023, "New",IF(YEAR(Table1[[#This Row],[customer_since]])&gt;=2021, "Medium", "Long term"))</f>
        <v>Medium</v>
      </c>
      <c r="P3400">
        <v>32</v>
      </c>
      <c r="Q3400" t="str">
        <f t="shared" si="214"/>
        <v>Low</v>
      </c>
      <c r="R3400">
        <v>0.23</v>
      </c>
      <c r="S3400" t="str">
        <f t="shared" si="215"/>
        <v>Medium</v>
      </c>
    </row>
    <row r="3401" spans="1:19" x14ac:dyDescent="0.35">
      <c r="A3401" t="s">
        <v>1697</v>
      </c>
      <c r="B3401">
        <v>54</v>
      </c>
      <c r="C3401" t="str">
        <f t="shared" si="212"/>
        <v>46-55</v>
      </c>
      <c r="D3401" t="s">
        <v>14</v>
      </c>
      <c r="E3401" t="s">
        <v>37</v>
      </c>
      <c r="F3401">
        <v>31.55</v>
      </c>
      <c r="G3401">
        <v>6</v>
      </c>
      <c r="H3401">
        <f>Table1[[#This Row],[total_orders]]*Table1[[#This Row],[avg_order_value]]</f>
        <v>189.3</v>
      </c>
      <c r="I3401">
        <v>288</v>
      </c>
      <c r="J3401">
        <v>0</v>
      </c>
      <c r="K3401" t="s">
        <v>16</v>
      </c>
      <c r="L3401">
        <v>29.8</v>
      </c>
      <c r="M3401" t="str">
        <f t="shared" si="213"/>
        <v>Medium</v>
      </c>
      <c r="N3401" s="1">
        <v>45224</v>
      </c>
      <c r="O3401" s="1" t="str">
        <f>IF(YEAR(Table1[[#This Row],[customer_since]])&gt;=2023, "New",IF(YEAR(Table1[[#This Row],[customer_since]])&gt;=2021, "Medium", "Long term"))</f>
        <v>New</v>
      </c>
      <c r="P3401">
        <v>44</v>
      </c>
      <c r="Q3401" t="str">
        <f t="shared" si="214"/>
        <v>Medium</v>
      </c>
      <c r="R3401">
        <v>0.45</v>
      </c>
      <c r="S3401" t="str">
        <f t="shared" si="215"/>
        <v>Medium</v>
      </c>
    </row>
    <row r="3402" spans="1:19" x14ac:dyDescent="0.35">
      <c r="A3402" t="s">
        <v>1474</v>
      </c>
      <c r="B3402">
        <v>18</v>
      </c>
      <c r="C3402" t="str">
        <f t="shared" si="212"/>
        <v>18-25</v>
      </c>
      <c r="D3402" t="s">
        <v>21</v>
      </c>
      <c r="E3402" t="s">
        <v>18</v>
      </c>
      <c r="F3402">
        <v>118.71</v>
      </c>
      <c r="G3402">
        <v>13</v>
      </c>
      <c r="H3402">
        <f>Table1[[#This Row],[total_orders]]*Table1[[#This Row],[avg_order_value]]</f>
        <v>1543.23</v>
      </c>
      <c r="I3402">
        <v>3</v>
      </c>
      <c r="J3402">
        <v>0</v>
      </c>
      <c r="K3402" t="s">
        <v>16</v>
      </c>
      <c r="L3402">
        <v>1.8</v>
      </c>
      <c r="M3402" t="str">
        <f t="shared" si="213"/>
        <v>Low</v>
      </c>
      <c r="N3402" s="1">
        <v>44152</v>
      </c>
      <c r="O3402" s="1" t="str">
        <f>IF(YEAR(Table1[[#This Row],[customer_since]])&gt;=2023, "New",IF(YEAR(Table1[[#This Row],[customer_since]])&gt;=2021, "Medium", "Long term"))</f>
        <v>Long term</v>
      </c>
      <c r="P3402">
        <v>16</v>
      </c>
      <c r="Q3402" t="str">
        <f t="shared" si="214"/>
        <v>Low</v>
      </c>
      <c r="R3402">
        <v>0.25</v>
      </c>
      <c r="S3402" t="str">
        <f t="shared" si="215"/>
        <v>Medium</v>
      </c>
    </row>
    <row r="3403" spans="1:19" x14ac:dyDescent="0.35">
      <c r="A3403" t="s">
        <v>1474</v>
      </c>
      <c r="B3403">
        <v>28</v>
      </c>
      <c r="C3403" t="str">
        <f t="shared" si="212"/>
        <v>26-35</v>
      </c>
      <c r="D3403" t="s">
        <v>21</v>
      </c>
      <c r="E3403" t="s">
        <v>28</v>
      </c>
      <c r="F3403">
        <v>51.58</v>
      </c>
      <c r="G3403">
        <v>11</v>
      </c>
      <c r="H3403">
        <f>Table1[[#This Row],[total_orders]]*Table1[[#This Row],[avg_order_value]]</f>
        <v>567.38</v>
      </c>
      <c r="I3403">
        <v>210</v>
      </c>
      <c r="J3403">
        <v>0</v>
      </c>
      <c r="K3403" t="s">
        <v>29</v>
      </c>
      <c r="L3403">
        <v>32.5</v>
      </c>
      <c r="M3403" t="str">
        <f t="shared" si="213"/>
        <v>Medium</v>
      </c>
      <c r="N3403" s="1">
        <v>44359</v>
      </c>
      <c r="O3403" s="1" t="str">
        <f>IF(YEAR(Table1[[#This Row],[customer_since]])&gt;=2023, "New",IF(YEAR(Table1[[#This Row],[customer_since]])&gt;=2021, "Medium", "Long term"))</f>
        <v>Medium</v>
      </c>
      <c r="P3403">
        <v>69</v>
      </c>
      <c r="Q3403" t="str">
        <f t="shared" si="214"/>
        <v>High</v>
      </c>
      <c r="R3403">
        <v>0.47</v>
      </c>
      <c r="S3403" t="str">
        <f t="shared" si="215"/>
        <v>Medium</v>
      </c>
    </row>
    <row r="3404" spans="1:19" x14ac:dyDescent="0.35">
      <c r="A3404" t="s">
        <v>3328</v>
      </c>
      <c r="B3404">
        <v>36</v>
      </c>
      <c r="C3404" t="str">
        <f t="shared" si="212"/>
        <v>36-45</v>
      </c>
      <c r="D3404" t="s">
        <v>14</v>
      </c>
      <c r="E3404" t="s">
        <v>52</v>
      </c>
      <c r="F3404">
        <v>187.61</v>
      </c>
      <c r="G3404">
        <v>11</v>
      </c>
      <c r="H3404">
        <f>Table1[[#This Row],[total_orders]]*Table1[[#This Row],[avg_order_value]]</f>
        <v>2063.71</v>
      </c>
      <c r="I3404">
        <v>34</v>
      </c>
      <c r="J3404">
        <v>0</v>
      </c>
      <c r="K3404" t="s">
        <v>29</v>
      </c>
      <c r="L3404">
        <v>44.1</v>
      </c>
      <c r="M3404" t="str">
        <f t="shared" si="213"/>
        <v>Medium</v>
      </c>
      <c r="N3404" s="1">
        <v>45193</v>
      </c>
      <c r="O3404" s="1" t="str">
        <f>IF(YEAR(Table1[[#This Row],[customer_since]])&gt;=2023, "New",IF(YEAR(Table1[[#This Row],[customer_since]])&gt;=2021, "Medium", "Long term"))</f>
        <v>New</v>
      </c>
      <c r="P3404">
        <v>35</v>
      </c>
      <c r="Q3404" t="str">
        <f t="shared" si="214"/>
        <v>Medium</v>
      </c>
      <c r="R3404">
        <v>0.13</v>
      </c>
      <c r="S3404" t="str">
        <f t="shared" si="215"/>
        <v>Low</v>
      </c>
    </row>
    <row r="3405" spans="1:19" x14ac:dyDescent="0.35">
      <c r="A3405" t="s">
        <v>311</v>
      </c>
      <c r="B3405">
        <v>22</v>
      </c>
      <c r="C3405" t="str">
        <f t="shared" si="212"/>
        <v>18-25</v>
      </c>
      <c r="D3405" t="s">
        <v>14</v>
      </c>
      <c r="E3405" t="s">
        <v>35</v>
      </c>
      <c r="F3405">
        <v>73.61</v>
      </c>
      <c r="G3405">
        <v>8</v>
      </c>
      <c r="H3405">
        <f>Table1[[#This Row],[total_orders]]*Table1[[#This Row],[avg_order_value]]</f>
        <v>588.88</v>
      </c>
      <c r="I3405">
        <v>157</v>
      </c>
      <c r="J3405">
        <v>0</v>
      </c>
      <c r="K3405" t="s">
        <v>23</v>
      </c>
      <c r="L3405">
        <v>37.700000000000003</v>
      </c>
      <c r="M3405" t="str">
        <f t="shared" si="213"/>
        <v>Medium</v>
      </c>
      <c r="N3405" s="1">
        <v>44351</v>
      </c>
      <c r="O3405" s="1" t="str">
        <f>IF(YEAR(Table1[[#This Row],[customer_since]])&gt;=2023, "New",IF(YEAR(Table1[[#This Row],[customer_since]])&gt;=2021, "Medium", "Long term"))</f>
        <v>Medium</v>
      </c>
      <c r="P3405">
        <v>7</v>
      </c>
      <c r="Q3405" t="str">
        <f t="shared" si="214"/>
        <v>Low</v>
      </c>
      <c r="R3405">
        <v>0.22</v>
      </c>
      <c r="S3405" t="str">
        <f t="shared" si="215"/>
        <v>Medium</v>
      </c>
    </row>
    <row r="3406" spans="1:19" x14ac:dyDescent="0.35">
      <c r="A3406" t="s">
        <v>311</v>
      </c>
      <c r="B3406">
        <v>29</v>
      </c>
      <c r="C3406" t="str">
        <f t="shared" si="212"/>
        <v>26-35</v>
      </c>
      <c r="D3406" t="s">
        <v>25</v>
      </c>
      <c r="E3406" t="s">
        <v>37</v>
      </c>
      <c r="F3406">
        <v>105.22</v>
      </c>
      <c r="G3406">
        <v>10</v>
      </c>
      <c r="H3406">
        <f>Table1[[#This Row],[total_orders]]*Table1[[#This Row],[avg_order_value]]</f>
        <v>1052.2</v>
      </c>
      <c r="I3406">
        <v>341</v>
      </c>
      <c r="J3406">
        <v>0</v>
      </c>
      <c r="K3406" t="s">
        <v>23</v>
      </c>
      <c r="L3406">
        <v>95</v>
      </c>
      <c r="M3406" t="str">
        <f t="shared" si="213"/>
        <v>High</v>
      </c>
      <c r="N3406" s="1">
        <v>45493</v>
      </c>
      <c r="O3406" s="1" t="str">
        <f>IF(YEAR(Table1[[#This Row],[customer_since]])&gt;=2023, "New",IF(YEAR(Table1[[#This Row],[customer_since]])&gt;=2021, "Medium", "Long term"))</f>
        <v>New</v>
      </c>
      <c r="P3406">
        <v>80</v>
      </c>
      <c r="Q3406" t="str">
        <f t="shared" si="214"/>
        <v>High</v>
      </c>
      <c r="R3406">
        <v>0.46</v>
      </c>
      <c r="S3406" t="str">
        <f t="shared" si="215"/>
        <v>Medium</v>
      </c>
    </row>
    <row r="3407" spans="1:19" x14ac:dyDescent="0.35">
      <c r="A3407" t="s">
        <v>3695</v>
      </c>
      <c r="B3407">
        <v>34</v>
      </c>
      <c r="C3407" t="str">
        <f t="shared" si="212"/>
        <v>26-35</v>
      </c>
      <c r="D3407" t="s">
        <v>21</v>
      </c>
      <c r="E3407" t="s">
        <v>22</v>
      </c>
      <c r="F3407">
        <v>42.36</v>
      </c>
      <c r="G3407">
        <v>3</v>
      </c>
      <c r="H3407">
        <f>Table1[[#This Row],[total_orders]]*Table1[[#This Row],[avg_order_value]]</f>
        <v>127.08</v>
      </c>
      <c r="I3407">
        <v>113</v>
      </c>
      <c r="J3407">
        <v>0</v>
      </c>
      <c r="K3407" t="s">
        <v>19</v>
      </c>
      <c r="L3407">
        <v>61.2</v>
      </c>
      <c r="M3407" t="str">
        <f t="shared" si="213"/>
        <v>High</v>
      </c>
      <c r="N3407" s="1">
        <v>44186</v>
      </c>
      <c r="O3407" s="1" t="str">
        <f>IF(YEAR(Table1[[#This Row],[customer_since]])&gt;=2023, "New",IF(YEAR(Table1[[#This Row],[customer_since]])&gt;=2021, "Medium", "Long term"))</f>
        <v>Long term</v>
      </c>
      <c r="P3407">
        <v>16</v>
      </c>
      <c r="Q3407" t="str">
        <f t="shared" si="214"/>
        <v>Low</v>
      </c>
      <c r="R3407">
        <v>0.13</v>
      </c>
      <c r="S3407" t="str">
        <f t="shared" si="215"/>
        <v>Low</v>
      </c>
    </row>
    <row r="3408" spans="1:19" x14ac:dyDescent="0.35">
      <c r="A3408" t="s">
        <v>3648</v>
      </c>
      <c r="B3408">
        <v>37</v>
      </c>
      <c r="C3408" t="str">
        <f t="shared" si="212"/>
        <v>36-45</v>
      </c>
      <c r="D3408" t="s">
        <v>25</v>
      </c>
      <c r="E3408" t="s">
        <v>44</v>
      </c>
      <c r="F3408">
        <v>29.8</v>
      </c>
      <c r="G3408">
        <v>11</v>
      </c>
      <c r="H3408">
        <f>Table1[[#This Row],[total_orders]]*Table1[[#This Row],[avg_order_value]]</f>
        <v>327.8</v>
      </c>
      <c r="I3408">
        <v>90</v>
      </c>
      <c r="J3408">
        <v>0</v>
      </c>
      <c r="K3408" t="s">
        <v>16</v>
      </c>
      <c r="L3408">
        <v>18.5</v>
      </c>
      <c r="M3408" t="str">
        <f t="shared" si="213"/>
        <v>Low</v>
      </c>
      <c r="N3408" s="1">
        <v>44070</v>
      </c>
      <c r="O3408" s="1" t="str">
        <f>IF(YEAR(Table1[[#This Row],[customer_since]])&gt;=2023, "New",IF(YEAR(Table1[[#This Row],[customer_since]])&gt;=2021, "Medium", "Long term"))</f>
        <v>Long term</v>
      </c>
      <c r="P3408">
        <v>56</v>
      </c>
      <c r="Q3408" t="str">
        <f t="shared" si="214"/>
        <v>Medium</v>
      </c>
      <c r="R3408">
        <v>0.33</v>
      </c>
      <c r="S3408" t="str">
        <f t="shared" si="215"/>
        <v>Medium</v>
      </c>
    </row>
    <row r="3409" spans="1:19" x14ac:dyDescent="0.35">
      <c r="A3409" t="s">
        <v>3025</v>
      </c>
      <c r="B3409">
        <v>23</v>
      </c>
      <c r="C3409" t="str">
        <f t="shared" si="212"/>
        <v>18-25</v>
      </c>
      <c r="D3409" t="s">
        <v>14</v>
      </c>
      <c r="E3409" t="s">
        <v>37</v>
      </c>
      <c r="F3409">
        <v>73.430000000000007</v>
      </c>
      <c r="G3409">
        <v>10</v>
      </c>
      <c r="H3409">
        <f>Table1[[#This Row],[total_orders]]*Table1[[#This Row],[avg_order_value]]</f>
        <v>734.30000000000007</v>
      </c>
      <c r="I3409">
        <v>340</v>
      </c>
      <c r="J3409">
        <v>0</v>
      </c>
      <c r="K3409" t="s">
        <v>40</v>
      </c>
      <c r="L3409">
        <v>0</v>
      </c>
      <c r="M3409" t="str">
        <f t="shared" si="213"/>
        <v>Low</v>
      </c>
      <c r="N3409" s="1">
        <v>44839</v>
      </c>
      <c r="O3409" s="1" t="str">
        <f>IF(YEAR(Table1[[#This Row],[customer_since]])&gt;=2023, "New",IF(YEAR(Table1[[#This Row],[customer_since]])&gt;=2021, "Medium", "Long term"))</f>
        <v>Medium</v>
      </c>
      <c r="P3409">
        <v>43</v>
      </c>
      <c r="Q3409" t="str">
        <f t="shared" si="214"/>
        <v>Medium</v>
      </c>
      <c r="R3409">
        <v>0.47</v>
      </c>
      <c r="S3409" t="str">
        <f t="shared" si="215"/>
        <v>Medium</v>
      </c>
    </row>
    <row r="3410" spans="1:19" x14ac:dyDescent="0.35">
      <c r="A3410" t="s">
        <v>2115</v>
      </c>
      <c r="B3410">
        <v>74</v>
      </c>
      <c r="C3410" t="str">
        <f t="shared" si="212"/>
        <v>66-69</v>
      </c>
      <c r="D3410" t="s">
        <v>14</v>
      </c>
      <c r="E3410" t="s">
        <v>26</v>
      </c>
      <c r="F3410">
        <v>180.35</v>
      </c>
      <c r="G3410">
        <v>4</v>
      </c>
      <c r="H3410">
        <f>Table1[[#This Row],[total_orders]]*Table1[[#This Row],[avg_order_value]]</f>
        <v>721.4</v>
      </c>
      <c r="I3410">
        <v>119</v>
      </c>
      <c r="J3410">
        <v>0</v>
      </c>
      <c r="K3410" t="s">
        <v>40</v>
      </c>
      <c r="L3410">
        <v>11.3</v>
      </c>
      <c r="M3410" t="str">
        <f t="shared" si="213"/>
        <v>Low</v>
      </c>
      <c r="N3410" s="1">
        <v>44480</v>
      </c>
      <c r="O3410" s="1" t="str">
        <f>IF(YEAR(Table1[[#This Row],[customer_since]])&gt;=2023, "New",IF(YEAR(Table1[[#This Row],[customer_since]])&gt;=2021, "Medium", "Long term"))</f>
        <v>Medium</v>
      </c>
      <c r="P3410">
        <v>57</v>
      </c>
      <c r="Q3410" t="str">
        <f t="shared" si="214"/>
        <v>Medium</v>
      </c>
      <c r="R3410">
        <v>0.16</v>
      </c>
      <c r="S3410" t="str">
        <f t="shared" si="215"/>
        <v>Low</v>
      </c>
    </row>
    <row r="3411" spans="1:19" x14ac:dyDescent="0.35">
      <c r="A3411" t="s">
        <v>2115</v>
      </c>
      <c r="B3411">
        <v>59</v>
      </c>
      <c r="C3411" t="str">
        <f t="shared" si="212"/>
        <v>55-65</v>
      </c>
      <c r="D3411" t="s">
        <v>14</v>
      </c>
      <c r="E3411" t="s">
        <v>37</v>
      </c>
      <c r="F3411">
        <v>171.26</v>
      </c>
      <c r="G3411">
        <v>11</v>
      </c>
      <c r="H3411">
        <f>Table1[[#This Row],[total_orders]]*Table1[[#This Row],[avg_order_value]]</f>
        <v>1883.86</v>
      </c>
      <c r="I3411">
        <v>69</v>
      </c>
      <c r="J3411">
        <v>0</v>
      </c>
      <c r="K3411" t="s">
        <v>40</v>
      </c>
      <c r="L3411">
        <v>20.9</v>
      </c>
      <c r="M3411" t="str">
        <f t="shared" si="213"/>
        <v>Medium</v>
      </c>
      <c r="N3411" s="1">
        <v>45795</v>
      </c>
      <c r="O3411" s="1" t="str">
        <f>IF(YEAR(Table1[[#This Row],[customer_since]])&gt;=2023, "New",IF(YEAR(Table1[[#This Row],[customer_since]])&gt;=2021, "Medium", "Long term"))</f>
        <v>New</v>
      </c>
      <c r="P3411">
        <v>89</v>
      </c>
      <c r="Q3411" t="str">
        <f t="shared" si="214"/>
        <v>High</v>
      </c>
      <c r="R3411">
        <v>0.19</v>
      </c>
      <c r="S3411" t="str">
        <f t="shared" si="215"/>
        <v>Low</v>
      </c>
    </row>
    <row r="3412" spans="1:19" x14ac:dyDescent="0.35">
      <c r="A3412" t="s">
        <v>1478</v>
      </c>
      <c r="B3412">
        <v>49</v>
      </c>
      <c r="C3412" t="str">
        <f t="shared" si="212"/>
        <v>46-55</v>
      </c>
      <c r="D3412" t="s">
        <v>21</v>
      </c>
      <c r="E3412" t="s">
        <v>15</v>
      </c>
      <c r="F3412">
        <v>67.91</v>
      </c>
      <c r="G3412">
        <v>10</v>
      </c>
      <c r="H3412">
        <f>Table1[[#This Row],[total_orders]]*Table1[[#This Row],[avg_order_value]]</f>
        <v>679.09999999999991</v>
      </c>
      <c r="I3412">
        <v>330</v>
      </c>
      <c r="J3412">
        <v>0</v>
      </c>
      <c r="K3412" t="s">
        <v>19</v>
      </c>
      <c r="L3412">
        <v>77.3</v>
      </c>
      <c r="M3412" t="str">
        <f t="shared" si="213"/>
        <v>High</v>
      </c>
      <c r="N3412" s="1">
        <v>45260</v>
      </c>
      <c r="O3412" s="1" t="str">
        <f>IF(YEAR(Table1[[#This Row],[customer_since]])&gt;=2023, "New",IF(YEAR(Table1[[#This Row],[customer_since]])&gt;=2021, "Medium", "Long term"))</f>
        <v>New</v>
      </c>
      <c r="P3412">
        <v>54</v>
      </c>
      <c r="Q3412" t="str">
        <f t="shared" si="214"/>
        <v>Medium</v>
      </c>
      <c r="R3412">
        <v>0.06</v>
      </c>
      <c r="S3412" t="str">
        <f t="shared" si="215"/>
        <v>Low</v>
      </c>
    </row>
    <row r="3413" spans="1:19" x14ac:dyDescent="0.35">
      <c r="A3413" t="s">
        <v>2904</v>
      </c>
      <c r="B3413">
        <v>38</v>
      </c>
      <c r="C3413" t="str">
        <f t="shared" si="212"/>
        <v>36-45</v>
      </c>
      <c r="D3413" t="s">
        <v>25</v>
      </c>
      <c r="E3413" t="s">
        <v>26</v>
      </c>
      <c r="F3413">
        <v>101.62</v>
      </c>
      <c r="G3413">
        <v>8</v>
      </c>
      <c r="H3413">
        <f>Table1[[#This Row],[total_orders]]*Table1[[#This Row],[avg_order_value]]</f>
        <v>812.96</v>
      </c>
      <c r="I3413">
        <v>158</v>
      </c>
      <c r="J3413">
        <v>0</v>
      </c>
      <c r="K3413" t="s">
        <v>40</v>
      </c>
      <c r="L3413">
        <v>17.100000000000001</v>
      </c>
      <c r="M3413" t="str">
        <f t="shared" si="213"/>
        <v>Low</v>
      </c>
      <c r="N3413" s="1">
        <v>45623</v>
      </c>
      <c r="O3413" s="1" t="str">
        <f>IF(YEAR(Table1[[#This Row],[customer_since]])&gt;=2023, "New",IF(YEAR(Table1[[#This Row],[customer_since]])&gt;=2021, "Medium", "Long term"))</f>
        <v>New</v>
      </c>
      <c r="P3413">
        <v>49</v>
      </c>
      <c r="Q3413" t="str">
        <f t="shared" si="214"/>
        <v>Medium</v>
      </c>
      <c r="R3413">
        <v>0.05</v>
      </c>
      <c r="S3413" t="str">
        <f t="shared" si="215"/>
        <v>Low</v>
      </c>
    </row>
    <row r="3414" spans="1:19" x14ac:dyDescent="0.35">
      <c r="A3414" t="s">
        <v>1081</v>
      </c>
      <c r="B3414">
        <v>58</v>
      </c>
      <c r="C3414" t="str">
        <f t="shared" si="212"/>
        <v>55-65</v>
      </c>
      <c r="D3414" t="s">
        <v>21</v>
      </c>
      <c r="E3414" t="s">
        <v>28</v>
      </c>
      <c r="F3414">
        <v>35.47</v>
      </c>
      <c r="G3414">
        <v>5</v>
      </c>
      <c r="H3414">
        <f>Table1[[#This Row],[total_orders]]*Table1[[#This Row],[avg_order_value]]</f>
        <v>177.35</v>
      </c>
      <c r="I3414">
        <v>59</v>
      </c>
      <c r="J3414">
        <v>0</v>
      </c>
      <c r="K3414" t="s">
        <v>29</v>
      </c>
      <c r="L3414">
        <v>10.6</v>
      </c>
      <c r="M3414" t="str">
        <f t="shared" si="213"/>
        <v>Low</v>
      </c>
      <c r="N3414" s="1">
        <v>45386</v>
      </c>
      <c r="O3414" s="1" t="str">
        <f>IF(YEAR(Table1[[#This Row],[customer_since]])&gt;=2023, "New",IF(YEAR(Table1[[#This Row],[customer_since]])&gt;=2021, "Medium", "Long term"))</f>
        <v>New</v>
      </c>
      <c r="P3414">
        <v>86</v>
      </c>
      <c r="Q3414" t="str">
        <f t="shared" si="214"/>
        <v>High</v>
      </c>
      <c r="R3414">
        <v>0.08</v>
      </c>
      <c r="S3414" t="str">
        <f t="shared" si="215"/>
        <v>Low</v>
      </c>
    </row>
    <row r="3415" spans="1:19" x14ac:dyDescent="0.35">
      <c r="A3415" t="s">
        <v>2812</v>
      </c>
      <c r="B3415">
        <v>50</v>
      </c>
      <c r="C3415" t="str">
        <f t="shared" si="212"/>
        <v>46-55</v>
      </c>
      <c r="D3415" t="s">
        <v>21</v>
      </c>
      <c r="E3415" t="s">
        <v>35</v>
      </c>
      <c r="F3415">
        <v>75.75</v>
      </c>
      <c r="G3415">
        <v>9</v>
      </c>
      <c r="H3415">
        <f>Table1[[#This Row],[total_orders]]*Table1[[#This Row],[avg_order_value]]</f>
        <v>681.75</v>
      </c>
      <c r="I3415">
        <v>176</v>
      </c>
      <c r="J3415">
        <v>0</v>
      </c>
      <c r="K3415" t="s">
        <v>16</v>
      </c>
      <c r="L3415">
        <v>57.3</v>
      </c>
      <c r="M3415" t="str">
        <f t="shared" si="213"/>
        <v>High</v>
      </c>
      <c r="N3415" s="1">
        <v>44472</v>
      </c>
      <c r="O3415" s="1" t="str">
        <f>IF(YEAR(Table1[[#This Row],[customer_since]])&gt;=2023, "New",IF(YEAR(Table1[[#This Row],[customer_since]])&gt;=2021, "Medium", "Long term"))</f>
        <v>Medium</v>
      </c>
      <c r="P3415">
        <v>71</v>
      </c>
      <c r="Q3415" t="str">
        <f t="shared" si="214"/>
        <v>High</v>
      </c>
      <c r="R3415">
        <v>0.27</v>
      </c>
      <c r="S3415" t="str">
        <f t="shared" si="215"/>
        <v>Medium</v>
      </c>
    </row>
    <row r="3416" spans="1:19" x14ac:dyDescent="0.35">
      <c r="A3416" t="s">
        <v>2812</v>
      </c>
      <c r="B3416">
        <v>27</v>
      </c>
      <c r="C3416" t="str">
        <f t="shared" si="212"/>
        <v>26-35</v>
      </c>
      <c r="D3416" t="s">
        <v>21</v>
      </c>
      <c r="E3416" t="s">
        <v>44</v>
      </c>
      <c r="G3416">
        <v>9</v>
      </c>
      <c r="H3416">
        <f>Table1[[#This Row],[total_orders]]*Table1[[#This Row],[avg_order_value]]</f>
        <v>0</v>
      </c>
      <c r="I3416">
        <v>68</v>
      </c>
      <c r="J3416">
        <v>0</v>
      </c>
      <c r="K3416" t="s">
        <v>29</v>
      </c>
      <c r="L3416">
        <v>17.399999999999999</v>
      </c>
      <c r="M3416" t="str">
        <f t="shared" si="213"/>
        <v>Low</v>
      </c>
      <c r="N3416" s="1">
        <v>45728</v>
      </c>
      <c r="O3416" s="1" t="str">
        <f>IF(YEAR(Table1[[#This Row],[customer_since]])&gt;=2023, "New",IF(YEAR(Table1[[#This Row],[customer_since]])&gt;=2021, "Medium", "Long term"))</f>
        <v>New</v>
      </c>
      <c r="P3416">
        <v>66</v>
      </c>
      <c r="Q3416" t="str">
        <f t="shared" si="214"/>
        <v>Medium</v>
      </c>
      <c r="R3416">
        <v>0.18</v>
      </c>
      <c r="S3416" t="str">
        <f t="shared" si="215"/>
        <v>Low</v>
      </c>
    </row>
    <row r="3417" spans="1:19" x14ac:dyDescent="0.35">
      <c r="A3417" t="s">
        <v>3219</v>
      </c>
      <c r="B3417">
        <v>29</v>
      </c>
      <c r="C3417" t="str">
        <f t="shared" si="212"/>
        <v>26-35</v>
      </c>
      <c r="D3417" t="s">
        <v>21</v>
      </c>
      <c r="E3417" t="s">
        <v>28</v>
      </c>
      <c r="F3417">
        <v>163.13999999999999</v>
      </c>
      <c r="G3417">
        <v>9</v>
      </c>
      <c r="H3417">
        <f>Table1[[#This Row],[total_orders]]*Table1[[#This Row],[avg_order_value]]</f>
        <v>1468.2599999999998</v>
      </c>
      <c r="I3417">
        <v>328</v>
      </c>
      <c r="J3417">
        <v>0</v>
      </c>
      <c r="K3417" t="s">
        <v>16</v>
      </c>
      <c r="L3417">
        <v>27.5</v>
      </c>
      <c r="M3417" t="str">
        <f t="shared" si="213"/>
        <v>Medium</v>
      </c>
      <c r="N3417" s="1">
        <v>45403</v>
      </c>
      <c r="O3417" s="1" t="str">
        <f>IF(YEAR(Table1[[#This Row],[customer_since]])&gt;=2023, "New",IF(YEAR(Table1[[#This Row],[customer_since]])&gt;=2021, "Medium", "Long term"))</f>
        <v>New</v>
      </c>
      <c r="P3417">
        <v>71</v>
      </c>
      <c r="Q3417" t="str">
        <f t="shared" si="214"/>
        <v>High</v>
      </c>
      <c r="R3417">
        <v>0.48</v>
      </c>
      <c r="S3417" t="str">
        <f t="shared" si="215"/>
        <v>Medium</v>
      </c>
    </row>
    <row r="3418" spans="1:19" x14ac:dyDescent="0.35">
      <c r="A3418" t="s">
        <v>594</v>
      </c>
      <c r="B3418">
        <v>79</v>
      </c>
      <c r="C3418" t="str">
        <f t="shared" si="212"/>
        <v>66-69</v>
      </c>
      <c r="D3418" t="s">
        <v>21</v>
      </c>
      <c r="E3418" t="s">
        <v>52</v>
      </c>
      <c r="F3418">
        <v>65.05</v>
      </c>
      <c r="G3418">
        <v>13</v>
      </c>
      <c r="H3418">
        <f>Table1[[#This Row],[total_orders]]*Table1[[#This Row],[avg_order_value]]</f>
        <v>845.65</v>
      </c>
      <c r="I3418">
        <v>122</v>
      </c>
      <c r="J3418">
        <v>0</v>
      </c>
      <c r="K3418" t="s">
        <v>19</v>
      </c>
      <c r="L3418">
        <v>5.9</v>
      </c>
      <c r="M3418" t="str">
        <f t="shared" si="213"/>
        <v>Low</v>
      </c>
      <c r="N3418" s="1">
        <v>45052</v>
      </c>
      <c r="O3418" s="1" t="str">
        <f>IF(YEAR(Table1[[#This Row],[customer_since]])&gt;=2023, "New",IF(YEAR(Table1[[#This Row],[customer_since]])&gt;=2021, "Medium", "Long term"))</f>
        <v>New</v>
      </c>
      <c r="P3418">
        <v>62</v>
      </c>
      <c r="Q3418" t="str">
        <f t="shared" si="214"/>
        <v>Medium</v>
      </c>
      <c r="R3418">
        <v>0.23</v>
      </c>
      <c r="S3418" t="str">
        <f t="shared" si="215"/>
        <v>Medium</v>
      </c>
    </row>
    <row r="3419" spans="1:19" x14ac:dyDescent="0.35">
      <c r="A3419" t="s">
        <v>594</v>
      </c>
      <c r="B3419">
        <v>50</v>
      </c>
      <c r="C3419" t="str">
        <f t="shared" si="212"/>
        <v>46-55</v>
      </c>
      <c r="D3419" t="s">
        <v>14</v>
      </c>
      <c r="E3419" t="s">
        <v>44</v>
      </c>
      <c r="F3419">
        <v>137.6</v>
      </c>
      <c r="G3419">
        <v>8</v>
      </c>
      <c r="H3419">
        <f>Table1[[#This Row],[total_orders]]*Table1[[#This Row],[avg_order_value]]</f>
        <v>1100.8</v>
      </c>
      <c r="I3419">
        <v>94</v>
      </c>
      <c r="J3419">
        <v>0</v>
      </c>
      <c r="K3419" t="s">
        <v>29</v>
      </c>
      <c r="L3419">
        <v>0</v>
      </c>
      <c r="M3419" t="str">
        <f t="shared" si="213"/>
        <v>Low</v>
      </c>
      <c r="N3419" s="1">
        <v>44749</v>
      </c>
      <c r="O3419" s="1" t="str">
        <f>IF(YEAR(Table1[[#This Row],[customer_since]])&gt;=2023, "New",IF(YEAR(Table1[[#This Row],[customer_since]])&gt;=2021, "Medium", "Long term"))</f>
        <v>Medium</v>
      </c>
      <c r="P3419">
        <v>71</v>
      </c>
      <c r="Q3419" t="str">
        <f t="shared" si="214"/>
        <v>High</v>
      </c>
      <c r="R3419">
        <v>0.08</v>
      </c>
      <c r="S3419" t="str">
        <f t="shared" si="215"/>
        <v>Low</v>
      </c>
    </row>
    <row r="3420" spans="1:19" x14ac:dyDescent="0.35">
      <c r="A3420" t="s">
        <v>3538</v>
      </c>
      <c r="B3420">
        <v>35</v>
      </c>
      <c r="C3420" t="str">
        <f t="shared" si="212"/>
        <v>26-35</v>
      </c>
      <c r="D3420" t="s">
        <v>25</v>
      </c>
      <c r="E3420" t="s">
        <v>50</v>
      </c>
      <c r="F3420">
        <v>46.42</v>
      </c>
      <c r="G3420">
        <v>4</v>
      </c>
      <c r="H3420">
        <f>Table1[[#This Row],[total_orders]]*Table1[[#This Row],[avg_order_value]]</f>
        <v>185.68</v>
      </c>
      <c r="I3420">
        <v>32</v>
      </c>
      <c r="J3420">
        <v>0</v>
      </c>
      <c r="K3420" t="s">
        <v>29</v>
      </c>
      <c r="L3420">
        <v>48.5</v>
      </c>
      <c r="M3420" t="str">
        <f t="shared" si="213"/>
        <v>Medium</v>
      </c>
      <c r="N3420" s="1">
        <v>45270</v>
      </c>
      <c r="O3420" s="1" t="str">
        <f>IF(YEAR(Table1[[#This Row],[customer_since]])&gt;=2023, "New",IF(YEAR(Table1[[#This Row],[customer_since]])&gt;=2021, "Medium", "Long term"))</f>
        <v>New</v>
      </c>
      <c r="P3420">
        <v>67</v>
      </c>
      <c r="Q3420" t="str">
        <f t="shared" si="214"/>
        <v>High</v>
      </c>
      <c r="R3420">
        <v>0.55000000000000004</v>
      </c>
      <c r="S3420" t="str">
        <f t="shared" si="215"/>
        <v>High</v>
      </c>
    </row>
    <row r="3421" spans="1:19" x14ac:dyDescent="0.35">
      <c r="A3421" t="s">
        <v>1055</v>
      </c>
      <c r="B3421">
        <v>75</v>
      </c>
      <c r="C3421" t="str">
        <f t="shared" si="212"/>
        <v>66-69</v>
      </c>
      <c r="D3421" t="s">
        <v>14</v>
      </c>
      <c r="E3421" t="s">
        <v>37</v>
      </c>
      <c r="F3421">
        <v>171.02</v>
      </c>
      <c r="G3421">
        <v>7</v>
      </c>
      <c r="H3421">
        <f>Table1[[#This Row],[total_orders]]*Table1[[#This Row],[avg_order_value]]</f>
        <v>1197.1400000000001</v>
      </c>
      <c r="I3421">
        <v>347</v>
      </c>
      <c r="J3421">
        <v>1</v>
      </c>
      <c r="K3421" t="s">
        <v>40</v>
      </c>
      <c r="L3421">
        <v>19.600000000000001</v>
      </c>
      <c r="M3421" t="str">
        <f t="shared" si="213"/>
        <v>Low</v>
      </c>
      <c r="N3421" s="1">
        <v>45516</v>
      </c>
      <c r="O3421" s="1" t="str">
        <f>IF(YEAR(Table1[[#This Row],[customer_since]])&gt;=2023, "New",IF(YEAR(Table1[[#This Row],[customer_since]])&gt;=2021, "Medium", "Long term"))</f>
        <v>New</v>
      </c>
      <c r="P3421">
        <v>12</v>
      </c>
      <c r="Q3421" t="str">
        <f t="shared" si="214"/>
        <v>Low</v>
      </c>
      <c r="R3421">
        <v>0.33</v>
      </c>
      <c r="S3421" t="str">
        <f t="shared" si="215"/>
        <v>Medium</v>
      </c>
    </row>
    <row r="3422" spans="1:19" x14ac:dyDescent="0.35">
      <c r="A3422" t="s">
        <v>1055</v>
      </c>
      <c r="B3422">
        <v>70</v>
      </c>
      <c r="C3422" t="str">
        <f t="shared" si="212"/>
        <v>66-69</v>
      </c>
      <c r="D3422" t="s">
        <v>21</v>
      </c>
      <c r="E3422" t="s">
        <v>52</v>
      </c>
      <c r="F3422">
        <v>87.81</v>
      </c>
      <c r="G3422">
        <v>8</v>
      </c>
      <c r="H3422">
        <f>Table1[[#This Row],[total_orders]]*Table1[[#This Row],[avg_order_value]]</f>
        <v>702.48</v>
      </c>
      <c r="I3422">
        <v>221</v>
      </c>
      <c r="J3422">
        <v>0</v>
      </c>
      <c r="K3422" t="s">
        <v>19</v>
      </c>
      <c r="L3422">
        <v>65.5</v>
      </c>
      <c r="M3422" t="str">
        <f t="shared" si="213"/>
        <v>High</v>
      </c>
      <c r="N3422" s="1">
        <v>45144</v>
      </c>
      <c r="O3422" s="1" t="str">
        <f>IF(YEAR(Table1[[#This Row],[customer_since]])&gt;=2023, "New",IF(YEAR(Table1[[#This Row],[customer_since]])&gt;=2021, "Medium", "Long term"))</f>
        <v>New</v>
      </c>
      <c r="P3422">
        <v>46</v>
      </c>
      <c r="Q3422" t="str">
        <f t="shared" si="214"/>
        <v>Medium</v>
      </c>
      <c r="R3422">
        <v>0.28000000000000003</v>
      </c>
      <c r="S3422" t="str">
        <f t="shared" si="215"/>
        <v>Medium</v>
      </c>
    </row>
    <row r="3423" spans="1:19" x14ac:dyDescent="0.35">
      <c r="A3423" t="s">
        <v>2302</v>
      </c>
      <c r="B3423">
        <v>68</v>
      </c>
      <c r="C3423" t="str">
        <f t="shared" si="212"/>
        <v>66-69</v>
      </c>
      <c r="D3423" t="s">
        <v>25</v>
      </c>
      <c r="E3423" t="s">
        <v>37</v>
      </c>
      <c r="F3423">
        <v>54.93</v>
      </c>
      <c r="G3423">
        <v>10</v>
      </c>
      <c r="H3423">
        <f>Table1[[#This Row],[total_orders]]*Table1[[#This Row],[avg_order_value]]</f>
        <v>549.29999999999995</v>
      </c>
      <c r="I3423">
        <v>359</v>
      </c>
      <c r="J3423">
        <v>0</v>
      </c>
      <c r="K3423" t="s">
        <v>29</v>
      </c>
      <c r="L3423">
        <v>34.799999999999997</v>
      </c>
      <c r="M3423" t="str">
        <f t="shared" si="213"/>
        <v>Medium</v>
      </c>
      <c r="N3423" s="1">
        <v>44604</v>
      </c>
      <c r="O3423" s="1" t="str">
        <f>IF(YEAR(Table1[[#This Row],[customer_since]])&gt;=2023, "New",IF(YEAR(Table1[[#This Row],[customer_since]])&gt;=2021, "Medium", "Long term"))</f>
        <v>Medium</v>
      </c>
      <c r="P3423">
        <v>52</v>
      </c>
      <c r="Q3423" t="str">
        <f t="shared" si="214"/>
        <v>Medium</v>
      </c>
      <c r="R3423">
        <v>0.4</v>
      </c>
      <c r="S3423" t="str">
        <f t="shared" si="215"/>
        <v>Medium</v>
      </c>
    </row>
    <row r="3424" spans="1:19" x14ac:dyDescent="0.35">
      <c r="A3424" t="s">
        <v>2302</v>
      </c>
      <c r="B3424">
        <v>74</v>
      </c>
      <c r="C3424" t="str">
        <f t="shared" si="212"/>
        <v>66-69</v>
      </c>
      <c r="D3424" t="s">
        <v>14</v>
      </c>
      <c r="E3424" t="s">
        <v>52</v>
      </c>
      <c r="F3424">
        <v>23.52</v>
      </c>
      <c r="G3424">
        <v>11</v>
      </c>
      <c r="H3424">
        <f>Table1[[#This Row],[total_orders]]*Table1[[#This Row],[avg_order_value]]</f>
        <v>258.71999999999997</v>
      </c>
      <c r="I3424">
        <v>101</v>
      </c>
      <c r="J3424">
        <v>0</v>
      </c>
      <c r="K3424" t="s">
        <v>19</v>
      </c>
      <c r="L3424">
        <v>70</v>
      </c>
      <c r="M3424" t="str">
        <f t="shared" si="213"/>
        <v>High</v>
      </c>
      <c r="N3424" s="1">
        <v>45274</v>
      </c>
      <c r="O3424" s="1" t="str">
        <f>IF(YEAR(Table1[[#This Row],[customer_since]])&gt;=2023, "New",IF(YEAR(Table1[[#This Row],[customer_since]])&gt;=2021, "Medium", "Long term"))</f>
        <v>New</v>
      </c>
      <c r="P3424">
        <v>98</v>
      </c>
      <c r="Q3424" t="str">
        <f t="shared" si="214"/>
        <v>High</v>
      </c>
      <c r="R3424">
        <v>0.24</v>
      </c>
      <c r="S3424" t="str">
        <f t="shared" si="215"/>
        <v>Medium</v>
      </c>
    </row>
    <row r="3425" spans="1:19" x14ac:dyDescent="0.35">
      <c r="A3425" t="s">
        <v>1749</v>
      </c>
      <c r="B3425">
        <v>56</v>
      </c>
      <c r="C3425" t="str">
        <f t="shared" si="212"/>
        <v>55-65</v>
      </c>
      <c r="D3425" t="s">
        <v>21</v>
      </c>
      <c r="E3425" t="s">
        <v>44</v>
      </c>
      <c r="F3425">
        <v>81.349999999999994</v>
      </c>
      <c r="G3425">
        <v>3</v>
      </c>
      <c r="H3425">
        <f>Table1[[#This Row],[total_orders]]*Table1[[#This Row],[avg_order_value]]</f>
        <v>244.04999999999998</v>
      </c>
      <c r="I3425">
        <v>72</v>
      </c>
      <c r="J3425">
        <v>0</v>
      </c>
      <c r="K3425" t="s">
        <v>29</v>
      </c>
      <c r="L3425">
        <v>60.4</v>
      </c>
      <c r="M3425" t="str">
        <f t="shared" si="213"/>
        <v>High</v>
      </c>
      <c r="N3425" s="1">
        <v>45440</v>
      </c>
      <c r="O3425" s="1" t="str">
        <f>IF(YEAR(Table1[[#This Row],[customer_since]])&gt;=2023, "New",IF(YEAR(Table1[[#This Row],[customer_since]])&gt;=2021, "Medium", "Long term"))</f>
        <v>New</v>
      </c>
      <c r="P3425">
        <v>29</v>
      </c>
      <c r="Q3425" t="str">
        <f t="shared" si="214"/>
        <v>Low</v>
      </c>
      <c r="R3425">
        <v>0.19</v>
      </c>
      <c r="S3425" t="str">
        <f t="shared" si="215"/>
        <v>Low</v>
      </c>
    </row>
    <row r="3426" spans="1:19" x14ac:dyDescent="0.35">
      <c r="A3426" t="s">
        <v>2132</v>
      </c>
      <c r="B3426">
        <v>78</v>
      </c>
      <c r="C3426" t="str">
        <f t="shared" si="212"/>
        <v>66-69</v>
      </c>
      <c r="D3426" t="s">
        <v>14</v>
      </c>
      <c r="E3426" t="s">
        <v>37</v>
      </c>
      <c r="F3426">
        <v>42.67</v>
      </c>
      <c r="G3426">
        <v>8</v>
      </c>
      <c r="H3426">
        <f>Table1[[#This Row],[total_orders]]*Table1[[#This Row],[avg_order_value]]</f>
        <v>341.36</v>
      </c>
      <c r="I3426">
        <v>13</v>
      </c>
      <c r="J3426">
        <v>0</v>
      </c>
      <c r="K3426" t="s">
        <v>29</v>
      </c>
      <c r="L3426">
        <v>39.200000000000003</v>
      </c>
      <c r="M3426" t="str">
        <f t="shared" si="213"/>
        <v>Medium</v>
      </c>
      <c r="N3426" s="1">
        <v>44779</v>
      </c>
      <c r="O3426" s="1" t="str">
        <f>IF(YEAR(Table1[[#This Row],[customer_since]])&gt;=2023, "New",IF(YEAR(Table1[[#This Row],[customer_since]])&gt;=2021, "Medium", "Long term"))</f>
        <v>Medium</v>
      </c>
      <c r="P3426">
        <v>22</v>
      </c>
      <c r="Q3426" t="str">
        <f t="shared" si="214"/>
        <v>Low</v>
      </c>
      <c r="R3426">
        <v>0.47</v>
      </c>
      <c r="S3426" t="str">
        <f t="shared" si="215"/>
        <v>Medium</v>
      </c>
    </row>
    <row r="3427" spans="1:19" x14ac:dyDescent="0.35">
      <c r="A3427" t="s">
        <v>2132</v>
      </c>
      <c r="B3427">
        <v>19</v>
      </c>
      <c r="C3427" t="str">
        <f t="shared" si="212"/>
        <v>18-25</v>
      </c>
      <c r="D3427" t="s">
        <v>14</v>
      </c>
      <c r="E3427" t="s">
        <v>52</v>
      </c>
      <c r="F3427">
        <v>80.53</v>
      </c>
      <c r="G3427">
        <v>10</v>
      </c>
      <c r="H3427">
        <f>Table1[[#This Row],[total_orders]]*Table1[[#This Row],[avg_order_value]]</f>
        <v>805.3</v>
      </c>
      <c r="I3427">
        <v>84</v>
      </c>
      <c r="J3427">
        <v>0</v>
      </c>
      <c r="K3427" t="s">
        <v>29</v>
      </c>
      <c r="L3427">
        <v>76.5</v>
      </c>
      <c r="M3427" t="str">
        <f t="shared" si="213"/>
        <v>High</v>
      </c>
      <c r="N3427" s="1">
        <v>45691</v>
      </c>
      <c r="O3427" s="1" t="str">
        <f>IF(YEAR(Table1[[#This Row],[customer_since]])&gt;=2023, "New",IF(YEAR(Table1[[#This Row],[customer_since]])&gt;=2021, "Medium", "Long term"))</f>
        <v>New</v>
      </c>
      <c r="P3427">
        <v>90</v>
      </c>
      <c r="Q3427" t="str">
        <f t="shared" si="214"/>
        <v>High</v>
      </c>
      <c r="R3427">
        <v>0.49</v>
      </c>
      <c r="S3427" t="str">
        <f t="shared" si="215"/>
        <v>Medium</v>
      </c>
    </row>
    <row r="3428" spans="1:19" x14ac:dyDescent="0.35">
      <c r="A3428" t="s">
        <v>2103</v>
      </c>
      <c r="B3428">
        <v>62</v>
      </c>
      <c r="C3428" t="str">
        <f t="shared" si="212"/>
        <v>55-65</v>
      </c>
      <c r="D3428" t="s">
        <v>21</v>
      </c>
      <c r="E3428" t="s">
        <v>44</v>
      </c>
      <c r="F3428">
        <v>128.36000000000001</v>
      </c>
      <c r="G3428">
        <v>10</v>
      </c>
      <c r="H3428">
        <f>Table1[[#This Row],[total_orders]]*Table1[[#This Row],[avg_order_value]]</f>
        <v>1283.6000000000001</v>
      </c>
      <c r="I3428">
        <v>173</v>
      </c>
      <c r="J3428">
        <v>0</v>
      </c>
      <c r="K3428" t="s">
        <v>16</v>
      </c>
      <c r="L3428">
        <v>82.7</v>
      </c>
      <c r="M3428" t="str">
        <f t="shared" si="213"/>
        <v>High</v>
      </c>
      <c r="N3428" s="1">
        <v>45039</v>
      </c>
      <c r="O3428" s="1" t="str">
        <f>IF(YEAR(Table1[[#This Row],[customer_since]])&gt;=2023, "New",IF(YEAR(Table1[[#This Row],[customer_since]])&gt;=2021, "Medium", "Long term"))</f>
        <v>New</v>
      </c>
      <c r="P3428">
        <v>23</v>
      </c>
      <c r="Q3428" t="str">
        <f t="shared" si="214"/>
        <v>Low</v>
      </c>
      <c r="R3428">
        <v>0.45</v>
      </c>
      <c r="S3428" t="str">
        <f t="shared" si="215"/>
        <v>Medium</v>
      </c>
    </row>
    <row r="3429" spans="1:19" x14ac:dyDescent="0.35">
      <c r="A3429" t="s">
        <v>2103</v>
      </c>
      <c r="B3429">
        <v>51</v>
      </c>
      <c r="C3429" t="str">
        <f t="shared" si="212"/>
        <v>46-55</v>
      </c>
      <c r="D3429" t="s">
        <v>21</v>
      </c>
      <c r="E3429" t="s">
        <v>28</v>
      </c>
      <c r="F3429">
        <v>58.35</v>
      </c>
      <c r="G3429">
        <v>11</v>
      </c>
      <c r="H3429">
        <f>Table1[[#This Row],[total_orders]]*Table1[[#This Row],[avg_order_value]]</f>
        <v>641.85</v>
      </c>
      <c r="I3429">
        <v>200</v>
      </c>
      <c r="J3429">
        <v>0</v>
      </c>
      <c r="K3429" t="s">
        <v>23</v>
      </c>
      <c r="L3429">
        <v>77.8</v>
      </c>
      <c r="M3429" t="str">
        <f t="shared" si="213"/>
        <v>High</v>
      </c>
      <c r="N3429" s="1">
        <v>45170</v>
      </c>
      <c r="O3429" s="1" t="str">
        <f>IF(YEAR(Table1[[#This Row],[customer_since]])&gt;=2023, "New",IF(YEAR(Table1[[#This Row],[customer_since]])&gt;=2021, "Medium", "Long term"))</f>
        <v>New</v>
      </c>
      <c r="P3429">
        <v>60</v>
      </c>
      <c r="Q3429" t="str">
        <f t="shared" si="214"/>
        <v>Medium</v>
      </c>
      <c r="R3429">
        <v>0.28999999999999998</v>
      </c>
      <c r="S3429" t="str">
        <f t="shared" si="215"/>
        <v>Medium</v>
      </c>
    </row>
    <row r="3430" spans="1:19" x14ac:dyDescent="0.35">
      <c r="A3430" t="s">
        <v>1006</v>
      </c>
      <c r="B3430">
        <v>67</v>
      </c>
      <c r="C3430" t="str">
        <f t="shared" si="212"/>
        <v>66-69</v>
      </c>
      <c r="D3430" t="s">
        <v>21</v>
      </c>
      <c r="E3430" t="s">
        <v>18</v>
      </c>
      <c r="F3430">
        <v>149.66</v>
      </c>
      <c r="G3430">
        <v>12</v>
      </c>
      <c r="H3430">
        <f>Table1[[#This Row],[total_orders]]*Table1[[#This Row],[avg_order_value]]</f>
        <v>1795.92</v>
      </c>
      <c r="I3430">
        <v>333</v>
      </c>
      <c r="J3430">
        <v>0</v>
      </c>
      <c r="K3430" t="s">
        <v>23</v>
      </c>
      <c r="L3430">
        <v>73.8</v>
      </c>
      <c r="M3430" t="str">
        <f t="shared" si="213"/>
        <v>High</v>
      </c>
      <c r="N3430" s="1">
        <v>45460</v>
      </c>
      <c r="O3430" s="1" t="str">
        <f>IF(YEAR(Table1[[#This Row],[customer_since]])&gt;=2023, "New",IF(YEAR(Table1[[#This Row],[customer_since]])&gt;=2021, "Medium", "Long term"))</f>
        <v>New</v>
      </c>
      <c r="P3430">
        <v>75</v>
      </c>
      <c r="Q3430" t="str">
        <f t="shared" si="214"/>
        <v>High</v>
      </c>
      <c r="R3430">
        <v>0.25</v>
      </c>
      <c r="S3430" t="str">
        <f t="shared" si="215"/>
        <v>Medium</v>
      </c>
    </row>
    <row r="3431" spans="1:19" x14ac:dyDescent="0.35">
      <c r="A3431" t="s">
        <v>1006</v>
      </c>
      <c r="B3431">
        <v>47</v>
      </c>
      <c r="C3431" t="str">
        <f t="shared" si="212"/>
        <v>46-55</v>
      </c>
      <c r="D3431" t="s">
        <v>21</v>
      </c>
      <c r="E3431" t="s">
        <v>15</v>
      </c>
      <c r="F3431">
        <v>135.22999999999999</v>
      </c>
      <c r="G3431">
        <v>14</v>
      </c>
      <c r="H3431">
        <f>Table1[[#This Row],[total_orders]]*Table1[[#This Row],[avg_order_value]]</f>
        <v>1893.2199999999998</v>
      </c>
      <c r="I3431">
        <v>77</v>
      </c>
      <c r="J3431">
        <v>0</v>
      </c>
      <c r="K3431" t="s">
        <v>16</v>
      </c>
      <c r="L3431">
        <v>87.2</v>
      </c>
      <c r="M3431" t="str">
        <f t="shared" si="213"/>
        <v>High</v>
      </c>
      <c r="N3431" s="1">
        <v>45397</v>
      </c>
      <c r="O3431" s="1" t="str">
        <f>IF(YEAR(Table1[[#This Row],[customer_since]])&gt;=2023, "New",IF(YEAR(Table1[[#This Row],[customer_since]])&gt;=2021, "Medium", "Long term"))</f>
        <v>New</v>
      </c>
      <c r="P3431">
        <v>66</v>
      </c>
      <c r="Q3431" t="str">
        <f t="shared" si="214"/>
        <v>Medium</v>
      </c>
      <c r="R3431">
        <v>0.46</v>
      </c>
      <c r="S3431" t="str">
        <f t="shared" si="215"/>
        <v>Medium</v>
      </c>
    </row>
    <row r="3432" spans="1:19" x14ac:dyDescent="0.35">
      <c r="A3432" t="s">
        <v>1354</v>
      </c>
      <c r="B3432">
        <v>44</v>
      </c>
      <c r="C3432" t="str">
        <f t="shared" si="212"/>
        <v>36-45</v>
      </c>
      <c r="D3432" t="s">
        <v>14</v>
      </c>
      <c r="E3432" t="s">
        <v>44</v>
      </c>
      <c r="F3432">
        <v>129.59</v>
      </c>
      <c r="G3432">
        <v>10</v>
      </c>
      <c r="H3432">
        <f>Table1[[#This Row],[total_orders]]*Table1[[#This Row],[avg_order_value]]</f>
        <v>1295.9000000000001</v>
      </c>
      <c r="I3432">
        <v>249</v>
      </c>
      <c r="J3432">
        <v>0</v>
      </c>
      <c r="K3432" t="s">
        <v>19</v>
      </c>
      <c r="L3432">
        <v>69.2</v>
      </c>
      <c r="M3432" t="str">
        <f t="shared" si="213"/>
        <v>High</v>
      </c>
      <c r="N3432" s="1">
        <v>45030</v>
      </c>
      <c r="O3432" s="1" t="str">
        <f>IF(YEAR(Table1[[#This Row],[customer_since]])&gt;=2023, "New",IF(YEAR(Table1[[#This Row],[customer_since]])&gt;=2021, "Medium", "Long term"))</f>
        <v>New</v>
      </c>
      <c r="P3432">
        <v>92</v>
      </c>
      <c r="Q3432" t="str">
        <f t="shared" si="214"/>
        <v>High</v>
      </c>
      <c r="R3432">
        <v>0.37</v>
      </c>
      <c r="S3432" t="str">
        <f t="shared" si="215"/>
        <v>Medium</v>
      </c>
    </row>
    <row r="3433" spans="1:19" x14ac:dyDescent="0.35">
      <c r="A3433" t="s">
        <v>2535</v>
      </c>
      <c r="B3433">
        <v>62</v>
      </c>
      <c r="C3433" t="str">
        <f t="shared" si="212"/>
        <v>55-65</v>
      </c>
      <c r="D3433" t="s">
        <v>25</v>
      </c>
      <c r="E3433" t="s">
        <v>35</v>
      </c>
      <c r="F3433">
        <v>121.84</v>
      </c>
      <c r="G3433">
        <v>8</v>
      </c>
      <c r="H3433">
        <f>Table1[[#This Row],[total_orders]]*Table1[[#This Row],[avg_order_value]]</f>
        <v>974.72</v>
      </c>
      <c r="I3433">
        <v>162</v>
      </c>
      <c r="J3433">
        <v>0</v>
      </c>
      <c r="K3433" t="s">
        <v>40</v>
      </c>
      <c r="L3433">
        <v>36.200000000000003</v>
      </c>
      <c r="M3433" t="str">
        <f t="shared" si="213"/>
        <v>Medium</v>
      </c>
      <c r="N3433" s="1">
        <v>44486</v>
      </c>
      <c r="O3433" s="1" t="str">
        <f>IF(YEAR(Table1[[#This Row],[customer_since]])&gt;=2023, "New",IF(YEAR(Table1[[#This Row],[customer_since]])&gt;=2021, "Medium", "Long term"))</f>
        <v>Medium</v>
      </c>
      <c r="P3433">
        <v>59</v>
      </c>
      <c r="Q3433" t="str">
        <f t="shared" si="214"/>
        <v>Medium</v>
      </c>
      <c r="R3433">
        <v>0.57999999999999996</v>
      </c>
      <c r="S3433" t="str">
        <f t="shared" si="215"/>
        <v>High</v>
      </c>
    </row>
    <row r="3434" spans="1:19" x14ac:dyDescent="0.35">
      <c r="A3434" t="s">
        <v>2535</v>
      </c>
      <c r="B3434">
        <v>54</v>
      </c>
      <c r="C3434" t="str">
        <f t="shared" si="212"/>
        <v>46-55</v>
      </c>
      <c r="D3434" t="s">
        <v>25</v>
      </c>
      <c r="E3434" t="s">
        <v>15</v>
      </c>
      <c r="F3434">
        <v>83.68</v>
      </c>
      <c r="G3434">
        <v>11</v>
      </c>
      <c r="H3434">
        <f>Table1[[#This Row],[total_orders]]*Table1[[#This Row],[avg_order_value]]</f>
        <v>920.48</v>
      </c>
      <c r="I3434">
        <v>172</v>
      </c>
      <c r="J3434">
        <v>0</v>
      </c>
      <c r="K3434" t="s">
        <v>16</v>
      </c>
      <c r="L3434">
        <v>82</v>
      </c>
      <c r="M3434" t="str">
        <f t="shared" si="213"/>
        <v>High</v>
      </c>
      <c r="N3434" s="1">
        <v>44569</v>
      </c>
      <c r="O3434" s="1" t="str">
        <f>IF(YEAR(Table1[[#This Row],[customer_since]])&gt;=2023, "New",IF(YEAR(Table1[[#This Row],[customer_since]])&gt;=2021, "Medium", "Long term"))</f>
        <v>Medium</v>
      </c>
      <c r="P3434">
        <v>43</v>
      </c>
      <c r="Q3434" t="str">
        <f t="shared" si="214"/>
        <v>Medium</v>
      </c>
      <c r="R3434">
        <v>0.33</v>
      </c>
      <c r="S3434" t="str">
        <f t="shared" si="215"/>
        <v>Medium</v>
      </c>
    </row>
    <row r="3435" spans="1:19" x14ac:dyDescent="0.35">
      <c r="A3435" t="s">
        <v>2788</v>
      </c>
      <c r="B3435">
        <v>67</v>
      </c>
      <c r="C3435" t="str">
        <f t="shared" si="212"/>
        <v>66-69</v>
      </c>
      <c r="D3435" t="s">
        <v>21</v>
      </c>
      <c r="E3435" t="s">
        <v>50</v>
      </c>
      <c r="F3435">
        <v>61.98</v>
      </c>
      <c r="G3435">
        <v>8</v>
      </c>
      <c r="H3435">
        <f>Table1[[#This Row],[total_orders]]*Table1[[#This Row],[avg_order_value]]</f>
        <v>495.84</v>
      </c>
      <c r="I3435">
        <v>160</v>
      </c>
      <c r="J3435">
        <v>0</v>
      </c>
      <c r="K3435" t="s">
        <v>40</v>
      </c>
      <c r="L3435">
        <v>35</v>
      </c>
      <c r="M3435" t="str">
        <f t="shared" si="213"/>
        <v>Medium</v>
      </c>
      <c r="N3435" s="1">
        <v>44169</v>
      </c>
      <c r="O3435" s="1" t="str">
        <f>IF(YEAR(Table1[[#This Row],[customer_since]])&gt;=2023, "New",IF(YEAR(Table1[[#This Row],[customer_since]])&gt;=2021, "Medium", "Long term"))</f>
        <v>Long term</v>
      </c>
      <c r="P3435">
        <v>46</v>
      </c>
      <c r="Q3435" t="str">
        <f t="shared" si="214"/>
        <v>Medium</v>
      </c>
      <c r="R3435">
        <v>0.31</v>
      </c>
      <c r="S3435" t="str">
        <f t="shared" si="215"/>
        <v>Medium</v>
      </c>
    </row>
    <row r="3436" spans="1:19" x14ac:dyDescent="0.35">
      <c r="A3436" t="s">
        <v>2788</v>
      </c>
      <c r="B3436">
        <v>61</v>
      </c>
      <c r="C3436" t="str">
        <f t="shared" si="212"/>
        <v>55-65</v>
      </c>
      <c r="D3436" t="s">
        <v>21</v>
      </c>
      <c r="E3436" t="s">
        <v>52</v>
      </c>
      <c r="F3436">
        <v>150.22999999999999</v>
      </c>
      <c r="G3436">
        <v>15</v>
      </c>
      <c r="H3436">
        <f>Table1[[#This Row],[total_orders]]*Table1[[#This Row],[avg_order_value]]</f>
        <v>2253.4499999999998</v>
      </c>
      <c r="I3436">
        <v>244</v>
      </c>
      <c r="J3436">
        <v>0</v>
      </c>
      <c r="K3436" t="s">
        <v>29</v>
      </c>
      <c r="L3436">
        <v>25.2</v>
      </c>
      <c r="M3436" t="str">
        <f t="shared" si="213"/>
        <v>Medium</v>
      </c>
      <c r="N3436" s="1">
        <v>45390</v>
      </c>
      <c r="O3436" s="1" t="str">
        <f>IF(YEAR(Table1[[#This Row],[customer_since]])&gt;=2023, "New",IF(YEAR(Table1[[#This Row],[customer_since]])&gt;=2021, "Medium", "Long term"))</f>
        <v>New</v>
      </c>
      <c r="P3436">
        <v>52</v>
      </c>
      <c r="Q3436" t="str">
        <f t="shared" si="214"/>
        <v>Medium</v>
      </c>
      <c r="R3436">
        <v>0.05</v>
      </c>
      <c r="S3436" t="str">
        <f t="shared" si="215"/>
        <v>Low</v>
      </c>
    </row>
    <row r="3437" spans="1:19" x14ac:dyDescent="0.35">
      <c r="A3437" t="s">
        <v>2798</v>
      </c>
      <c r="B3437">
        <v>60</v>
      </c>
      <c r="C3437" t="str">
        <f t="shared" si="212"/>
        <v>55-65</v>
      </c>
      <c r="D3437" t="s">
        <v>21</v>
      </c>
      <c r="E3437" t="s">
        <v>26</v>
      </c>
      <c r="F3437">
        <v>245.07</v>
      </c>
      <c r="G3437">
        <v>8</v>
      </c>
      <c r="H3437">
        <f>Table1[[#This Row],[total_orders]]*Table1[[#This Row],[avg_order_value]]</f>
        <v>1960.56</v>
      </c>
      <c r="I3437">
        <v>175</v>
      </c>
      <c r="J3437">
        <v>0</v>
      </c>
      <c r="K3437" t="s">
        <v>40</v>
      </c>
      <c r="L3437">
        <v>0.2</v>
      </c>
      <c r="M3437" t="str">
        <f t="shared" si="213"/>
        <v>Low</v>
      </c>
      <c r="N3437" s="1">
        <v>44424</v>
      </c>
      <c r="O3437" s="1" t="str">
        <f>IF(YEAR(Table1[[#This Row],[customer_since]])&gt;=2023, "New",IF(YEAR(Table1[[#This Row],[customer_since]])&gt;=2021, "Medium", "Long term"))</f>
        <v>Medium</v>
      </c>
      <c r="P3437">
        <v>9</v>
      </c>
      <c r="Q3437" t="str">
        <f t="shared" si="214"/>
        <v>Low</v>
      </c>
      <c r="R3437">
        <v>0.24</v>
      </c>
      <c r="S3437" t="str">
        <f t="shared" si="215"/>
        <v>Medium</v>
      </c>
    </row>
    <row r="3438" spans="1:19" x14ac:dyDescent="0.35">
      <c r="A3438" t="s">
        <v>1778</v>
      </c>
      <c r="B3438">
        <v>55</v>
      </c>
      <c r="C3438" t="str">
        <f t="shared" si="212"/>
        <v>46-55</v>
      </c>
      <c r="D3438" t="s">
        <v>14</v>
      </c>
      <c r="E3438" t="s">
        <v>18</v>
      </c>
      <c r="F3438">
        <v>59.87</v>
      </c>
      <c r="G3438">
        <v>6</v>
      </c>
      <c r="H3438">
        <f>Table1[[#This Row],[total_orders]]*Table1[[#This Row],[avg_order_value]]</f>
        <v>359.21999999999997</v>
      </c>
      <c r="I3438">
        <v>133</v>
      </c>
      <c r="J3438">
        <v>0</v>
      </c>
      <c r="K3438" t="s">
        <v>19</v>
      </c>
      <c r="L3438">
        <v>48.9</v>
      </c>
      <c r="M3438" t="str">
        <f t="shared" si="213"/>
        <v>Medium</v>
      </c>
      <c r="N3438" s="1">
        <v>44920</v>
      </c>
      <c r="O3438" s="1" t="str">
        <f>IF(YEAR(Table1[[#This Row],[customer_since]])&gt;=2023, "New",IF(YEAR(Table1[[#This Row],[customer_since]])&gt;=2021, "Medium", "Long term"))</f>
        <v>Medium</v>
      </c>
      <c r="P3438">
        <v>33</v>
      </c>
      <c r="Q3438" t="str">
        <f t="shared" si="214"/>
        <v>Low</v>
      </c>
      <c r="R3438">
        <v>0.1</v>
      </c>
      <c r="S3438" t="str">
        <f t="shared" si="215"/>
        <v>Low</v>
      </c>
    </row>
    <row r="3439" spans="1:19" x14ac:dyDescent="0.35">
      <c r="A3439" t="s">
        <v>1778</v>
      </c>
      <c r="B3439">
        <v>42</v>
      </c>
      <c r="C3439" t="str">
        <f t="shared" si="212"/>
        <v>36-45</v>
      </c>
      <c r="D3439" t="s">
        <v>21</v>
      </c>
      <c r="E3439" t="s">
        <v>15</v>
      </c>
      <c r="F3439">
        <v>185.17</v>
      </c>
      <c r="G3439">
        <v>12</v>
      </c>
      <c r="H3439">
        <f>Table1[[#This Row],[total_orders]]*Table1[[#This Row],[avg_order_value]]</f>
        <v>2222.04</v>
      </c>
      <c r="I3439">
        <v>294</v>
      </c>
      <c r="J3439">
        <v>0</v>
      </c>
      <c r="K3439" t="s">
        <v>19</v>
      </c>
      <c r="L3439">
        <v>63.9</v>
      </c>
      <c r="M3439" t="str">
        <f t="shared" si="213"/>
        <v>High</v>
      </c>
      <c r="N3439" s="1">
        <v>45610</v>
      </c>
      <c r="O3439" s="1" t="str">
        <f>IF(YEAR(Table1[[#This Row],[customer_since]])&gt;=2023, "New",IF(YEAR(Table1[[#This Row],[customer_since]])&gt;=2021, "Medium", "Long term"))</f>
        <v>New</v>
      </c>
      <c r="P3439">
        <v>33</v>
      </c>
      <c r="Q3439" t="str">
        <f t="shared" si="214"/>
        <v>Low</v>
      </c>
      <c r="R3439">
        <v>0.2</v>
      </c>
      <c r="S3439" t="str">
        <f t="shared" si="215"/>
        <v>Low</v>
      </c>
    </row>
    <row r="3440" spans="1:19" x14ac:dyDescent="0.35">
      <c r="A3440" t="s">
        <v>891</v>
      </c>
      <c r="B3440">
        <v>74</v>
      </c>
      <c r="C3440" t="str">
        <f t="shared" si="212"/>
        <v>66-69</v>
      </c>
      <c r="D3440" t="s">
        <v>14</v>
      </c>
      <c r="E3440" t="s">
        <v>37</v>
      </c>
      <c r="F3440">
        <v>149.94999999999999</v>
      </c>
      <c r="G3440">
        <v>17</v>
      </c>
      <c r="H3440">
        <f>Table1[[#This Row],[total_orders]]*Table1[[#This Row],[avg_order_value]]</f>
        <v>2549.1499999999996</v>
      </c>
      <c r="I3440">
        <v>294</v>
      </c>
      <c r="J3440">
        <v>0</v>
      </c>
      <c r="K3440" t="s">
        <v>19</v>
      </c>
      <c r="L3440">
        <v>60.7</v>
      </c>
      <c r="M3440" t="str">
        <f t="shared" si="213"/>
        <v>High</v>
      </c>
      <c r="N3440" s="1">
        <v>45648</v>
      </c>
      <c r="O3440" s="1" t="str">
        <f>IF(YEAR(Table1[[#This Row],[customer_since]])&gt;=2023, "New",IF(YEAR(Table1[[#This Row],[customer_since]])&gt;=2021, "Medium", "Long term"))</f>
        <v>New</v>
      </c>
      <c r="P3440">
        <v>74</v>
      </c>
      <c r="Q3440" t="str">
        <f t="shared" si="214"/>
        <v>High</v>
      </c>
      <c r="R3440">
        <v>0.15</v>
      </c>
      <c r="S3440" t="str">
        <f t="shared" si="215"/>
        <v>Low</v>
      </c>
    </row>
    <row r="3441" spans="1:19" x14ac:dyDescent="0.35">
      <c r="A3441" t="s">
        <v>755</v>
      </c>
      <c r="B3441">
        <v>31</v>
      </c>
      <c r="C3441" t="str">
        <f t="shared" si="212"/>
        <v>26-35</v>
      </c>
      <c r="D3441" t="s">
        <v>14</v>
      </c>
      <c r="E3441" t="s">
        <v>28</v>
      </c>
      <c r="F3441">
        <v>28.4</v>
      </c>
      <c r="G3441">
        <v>14</v>
      </c>
      <c r="H3441">
        <f>Table1[[#This Row],[total_orders]]*Table1[[#This Row],[avg_order_value]]</f>
        <v>397.59999999999997</v>
      </c>
      <c r="I3441">
        <v>334</v>
      </c>
      <c r="J3441">
        <v>0</v>
      </c>
      <c r="K3441" t="s">
        <v>40</v>
      </c>
      <c r="L3441">
        <v>48.9</v>
      </c>
      <c r="M3441" t="str">
        <f t="shared" si="213"/>
        <v>Medium</v>
      </c>
      <c r="N3441" s="1">
        <v>45151</v>
      </c>
      <c r="O3441" s="1" t="str">
        <f>IF(YEAR(Table1[[#This Row],[customer_since]])&gt;=2023, "New",IF(YEAR(Table1[[#This Row],[customer_since]])&gt;=2021, "Medium", "Long term"))</f>
        <v>New</v>
      </c>
      <c r="P3441">
        <v>4</v>
      </c>
      <c r="Q3441" t="str">
        <f t="shared" si="214"/>
        <v>Low</v>
      </c>
      <c r="R3441">
        <v>0.6</v>
      </c>
      <c r="S3441" t="str">
        <f t="shared" si="215"/>
        <v>High</v>
      </c>
    </row>
    <row r="3442" spans="1:19" x14ac:dyDescent="0.35">
      <c r="A3442" t="s">
        <v>3349</v>
      </c>
      <c r="B3442">
        <v>30</v>
      </c>
      <c r="C3442" t="str">
        <f t="shared" si="212"/>
        <v>26-35</v>
      </c>
      <c r="D3442" t="s">
        <v>21</v>
      </c>
      <c r="E3442" t="s">
        <v>37</v>
      </c>
      <c r="F3442">
        <v>429.27</v>
      </c>
      <c r="G3442">
        <v>10</v>
      </c>
      <c r="H3442">
        <f>Table1[[#This Row],[total_orders]]*Table1[[#This Row],[avg_order_value]]</f>
        <v>4292.7</v>
      </c>
      <c r="I3442">
        <v>12</v>
      </c>
      <c r="J3442">
        <v>0</v>
      </c>
      <c r="K3442" t="s">
        <v>40</v>
      </c>
      <c r="L3442">
        <v>0</v>
      </c>
      <c r="M3442" t="str">
        <f t="shared" si="213"/>
        <v>Low</v>
      </c>
      <c r="N3442" s="1">
        <v>45721</v>
      </c>
      <c r="O3442" s="1" t="str">
        <f>IF(YEAR(Table1[[#This Row],[customer_since]])&gt;=2023, "New",IF(YEAR(Table1[[#This Row],[customer_since]])&gt;=2021, "Medium", "Long term"))</f>
        <v>New</v>
      </c>
      <c r="P3442">
        <v>70</v>
      </c>
      <c r="Q3442" t="str">
        <f t="shared" si="214"/>
        <v>High</v>
      </c>
      <c r="R3442">
        <v>0.21</v>
      </c>
      <c r="S3442" t="str">
        <f t="shared" si="215"/>
        <v>Medium</v>
      </c>
    </row>
    <row r="3443" spans="1:19" x14ac:dyDescent="0.35">
      <c r="A3443" t="s">
        <v>1998</v>
      </c>
      <c r="B3443">
        <v>69</v>
      </c>
      <c r="C3443" t="str">
        <f t="shared" si="212"/>
        <v>66-69</v>
      </c>
      <c r="D3443" t="s">
        <v>14</v>
      </c>
      <c r="E3443" t="s">
        <v>37</v>
      </c>
      <c r="F3443">
        <v>56.53</v>
      </c>
      <c r="G3443">
        <v>8</v>
      </c>
      <c r="H3443">
        <f>Table1[[#This Row],[total_orders]]*Table1[[#This Row],[avg_order_value]]</f>
        <v>452.24</v>
      </c>
      <c r="I3443">
        <v>125</v>
      </c>
      <c r="J3443">
        <v>0</v>
      </c>
      <c r="K3443" t="s">
        <v>40</v>
      </c>
      <c r="L3443">
        <v>87.9</v>
      </c>
      <c r="M3443" t="str">
        <f t="shared" si="213"/>
        <v>High</v>
      </c>
      <c r="N3443" s="1">
        <v>45347</v>
      </c>
      <c r="O3443" s="1" t="str">
        <f>IF(YEAR(Table1[[#This Row],[customer_since]])&gt;=2023, "New",IF(YEAR(Table1[[#This Row],[customer_since]])&gt;=2021, "Medium", "Long term"))</f>
        <v>New</v>
      </c>
      <c r="P3443">
        <v>45</v>
      </c>
      <c r="Q3443" t="str">
        <f t="shared" si="214"/>
        <v>Medium</v>
      </c>
      <c r="R3443">
        <v>0.31</v>
      </c>
      <c r="S3443" t="str">
        <f t="shared" si="215"/>
        <v>Medium</v>
      </c>
    </row>
    <row r="3444" spans="1:19" x14ac:dyDescent="0.35">
      <c r="A3444" t="s">
        <v>528</v>
      </c>
      <c r="B3444">
        <v>70</v>
      </c>
      <c r="C3444" t="str">
        <f t="shared" si="212"/>
        <v>66-69</v>
      </c>
      <c r="D3444" t="s">
        <v>21</v>
      </c>
      <c r="E3444" t="s">
        <v>26</v>
      </c>
      <c r="F3444">
        <v>118.2</v>
      </c>
      <c r="G3444">
        <v>10</v>
      </c>
      <c r="H3444">
        <f>Table1[[#This Row],[total_orders]]*Table1[[#This Row],[avg_order_value]]</f>
        <v>1182</v>
      </c>
      <c r="I3444">
        <v>29</v>
      </c>
      <c r="J3444">
        <v>0</v>
      </c>
      <c r="K3444" t="s">
        <v>29</v>
      </c>
      <c r="L3444">
        <v>9.3000000000000007</v>
      </c>
      <c r="M3444" t="str">
        <f t="shared" si="213"/>
        <v>Low</v>
      </c>
      <c r="N3444" s="1">
        <v>44757</v>
      </c>
      <c r="O3444" s="1" t="str">
        <f>IF(YEAR(Table1[[#This Row],[customer_since]])&gt;=2023, "New",IF(YEAR(Table1[[#This Row],[customer_since]])&gt;=2021, "Medium", "Long term"))</f>
        <v>Medium</v>
      </c>
      <c r="P3444">
        <v>11</v>
      </c>
      <c r="Q3444" t="str">
        <f t="shared" si="214"/>
        <v>Low</v>
      </c>
      <c r="R3444">
        <v>0.04</v>
      </c>
      <c r="S3444" t="str">
        <f t="shared" si="215"/>
        <v>Low</v>
      </c>
    </row>
    <row r="3445" spans="1:19" x14ac:dyDescent="0.35">
      <c r="A3445" t="s">
        <v>528</v>
      </c>
      <c r="B3445">
        <v>22</v>
      </c>
      <c r="C3445" t="str">
        <f t="shared" si="212"/>
        <v>18-25</v>
      </c>
      <c r="D3445" t="s">
        <v>25</v>
      </c>
      <c r="E3445" t="s">
        <v>18</v>
      </c>
      <c r="F3445">
        <v>68.92</v>
      </c>
      <c r="G3445">
        <v>12</v>
      </c>
      <c r="H3445">
        <f>Table1[[#This Row],[total_orders]]*Table1[[#This Row],[avg_order_value]]</f>
        <v>827.04</v>
      </c>
      <c r="I3445">
        <v>104</v>
      </c>
      <c r="J3445">
        <v>0</v>
      </c>
      <c r="K3445" t="s">
        <v>23</v>
      </c>
      <c r="L3445">
        <v>39.200000000000003</v>
      </c>
      <c r="M3445" t="str">
        <f t="shared" si="213"/>
        <v>Medium</v>
      </c>
      <c r="N3445" s="1">
        <v>44658</v>
      </c>
      <c r="O3445" s="1" t="str">
        <f>IF(YEAR(Table1[[#This Row],[customer_since]])&gt;=2023, "New",IF(YEAR(Table1[[#This Row],[customer_since]])&gt;=2021, "Medium", "Long term"))</f>
        <v>Medium</v>
      </c>
      <c r="P3445">
        <v>81</v>
      </c>
      <c r="Q3445" t="str">
        <f t="shared" si="214"/>
        <v>High</v>
      </c>
      <c r="R3445">
        <v>0.33</v>
      </c>
      <c r="S3445" t="str">
        <f t="shared" si="215"/>
        <v>Medium</v>
      </c>
    </row>
    <row r="3446" spans="1:19" x14ac:dyDescent="0.35">
      <c r="A3446" t="s">
        <v>1237</v>
      </c>
      <c r="B3446">
        <v>51</v>
      </c>
      <c r="C3446" t="str">
        <f t="shared" si="212"/>
        <v>46-55</v>
      </c>
      <c r="D3446" t="s">
        <v>14</v>
      </c>
      <c r="E3446" t="s">
        <v>35</v>
      </c>
      <c r="F3446">
        <v>166.06</v>
      </c>
      <c r="G3446">
        <v>9</v>
      </c>
      <c r="H3446">
        <f>Table1[[#This Row],[total_orders]]*Table1[[#This Row],[avg_order_value]]</f>
        <v>1494.54</v>
      </c>
      <c r="I3446">
        <v>27</v>
      </c>
      <c r="J3446">
        <v>0</v>
      </c>
      <c r="K3446" t="s">
        <v>16</v>
      </c>
      <c r="L3446">
        <v>83.2</v>
      </c>
      <c r="M3446" t="str">
        <f t="shared" si="213"/>
        <v>High</v>
      </c>
      <c r="N3446" s="1">
        <v>45220</v>
      </c>
      <c r="O3446" s="1" t="str">
        <f>IF(YEAR(Table1[[#This Row],[customer_since]])&gt;=2023, "New",IF(YEAR(Table1[[#This Row],[customer_since]])&gt;=2021, "Medium", "Long term"))</f>
        <v>New</v>
      </c>
      <c r="P3446">
        <v>23</v>
      </c>
      <c r="Q3446" t="str">
        <f t="shared" si="214"/>
        <v>Low</v>
      </c>
      <c r="R3446">
        <v>0.13</v>
      </c>
      <c r="S3446" t="str">
        <f t="shared" si="215"/>
        <v>Low</v>
      </c>
    </row>
    <row r="3447" spans="1:19" x14ac:dyDescent="0.35">
      <c r="A3447" t="s">
        <v>121</v>
      </c>
      <c r="B3447">
        <v>33</v>
      </c>
      <c r="C3447" t="str">
        <f t="shared" si="212"/>
        <v>26-35</v>
      </c>
      <c r="D3447" t="s">
        <v>21</v>
      </c>
      <c r="E3447" t="s">
        <v>22</v>
      </c>
      <c r="F3447">
        <v>97.19</v>
      </c>
      <c r="G3447">
        <v>7</v>
      </c>
      <c r="H3447">
        <f>Table1[[#This Row],[total_orders]]*Table1[[#This Row],[avg_order_value]]</f>
        <v>680.32999999999993</v>
      </c>
      <c r="I3447">
        <v>230</v>
      </c>
      <c r="J3447">
        <v>0</v>
      </c>
      <c r="K3447" t="s">
        <v>19</v>
      </c>
      <c r="L3447">
        <v>35.299999999999997</v>
      </c>
      <c r="M3447" t="str">
        <f t="shared" si="213"/>
        <v>Medium</v>
      </c>
      <c r="N3447" s="1">
        <v>44854</v>
      </c>
      <c r="O3447" s="1" t="str">
        <f>IF(YEAR(Table1[[#This Row],[customer_since]])&gt;=2023, "New",IF(YEAR(Table1[[#This Row],[customer_since]])&gt;=2021, "Medium", "Long term"))</f>
        <v>Medium</v>
      </c>
      <c r="P3447">
        <v>96</v>
      </c>
      <c r="Q3447" t="str">
        <f t="shared" si="214"/>
        <v>High</v>
      </c>
      <c r="R3447">
        <v>0.1</v>
      </c>
      <c r="S3447" t="str">
        <f t="shared" si="215"/>
        <v>Low</v>
      </c>
    </row>
    <row r="3448" spans="1:19" x14ac:dyDescent="0.35">
      <c r="A3448" t="s">
        <v>1093</v>
      </c>
      <c r="B3448">
        <v>32</v>
      </c>
      <c r="C3448" t="str">
        <f t="shared" si="212"/>
        <v>26-35</v>
      </c>
      <c r="D3448" t="s">
        <v>14</v>
      </c>
      <c r="E3448" t="s">
        <v>50</v>
      </c>
      <c r="F3448">
        <v>35.67</v>
      </c>
      <c r="G3448">
        <v>12</v>
      </c>
      <c r="H3448">
        <f>Table1[[#This Row],[total_orders]]*Table1[[#This Row],[avg_order_value]]</f>
        <v>428.04</v>
      </c>
      <c r="I3448">
        <v>210</v>
      </c>
      <c r="J3448">
        <v>0</v>
      </c>
      <c r="K3448" t="s">
        <v>23</v>
      </c>
      <c r="L3448">
        <v>33.6</v>
      </c>
      <c r="M3448" t="str">
        <f t="shared" si="213"/>
        <v>Medium</v>
      </c>
      <c r="N3448" s="1">
        <v>44189</v>
      </c>
      <c r="O3448" s="1" t="str">
        <f>IF(YEAR(Table1[[#This Row],[customer_since]])&gt;=2023, "New",IF(YEAR(Table1[[#This Row],[customer_since]])&gt;=2021, "Medium", "Long term"))</f>
        <v>Long term</v>
      </c>
      <c r="P3448">
        <v>8</v>
      </c>
      <c r="Q3448" t="str">
        <f t="shared" si="214"/>
        <v>Low</v>
      </c>
      <c r="R3448">
        <v>0.47</v>
      </c>
      <c r="S3448" t="str">
        <f t="shared" si="215"/>
        <v>Medium</v>
      </c>
    </row>
    <row r="3449" spans="1:19" x14ac:dyDescent="0.35">
      <c r="A3449" t="s">
        <v>566</v>
      </c>
      <c r="B3449">
        <v>40</v>
      </c>
      <c r="C3449" t="str">
        <f t="shared" si="212"/>
        <v>36-45</v>
      </c>
      <c r="D3449" t="s">
        <v>14</v>
      </c>
      <c r="E3449" t="s">
        <v>26</v>
      </c>
      <c r="F3449">
        <v>125.38</v>
      </c>
      <c r="G3449">
        <v>12</v>
      </c>
      <c r="H3449">
        <f>Table1[[#This Row],[total_orders]]*Table1[[#This Row],[avg_order_value]]</f>
        <v>1504.56</v>
      </c>
      <c r="I3449">
        <v>361</v>
      </c>
      <c r="J3449">
        <v>0</v>
      </c>
      <c r="K3449" t="s">
        <v>23</v>
      </c>
      <c r="L3449">
        <v>79.2</v>
      </c>
      <c r="M3449" t="str">
        <f t="shared" si="213"/>
        <v>High</v>
      </c>
      <c r="N3449" s="1">
        <v>45479</v>
      </c>
      <c r="O3449" s="1" t="str">
        <f>IF(YEAR(Table1[[#This Row],[customer_since]])&gt;=2023, "New",IF(YEAR(Table1[[#This Row],[customer_since]])&gt;=2021, "Medium", "Long term"))</f>
        <v>New</v>
      </c>
      <c r="P3449">
        <v>55</v>
      </c>
      <c r="Q3449" t="str">
        <f t="shared" si="214"/>
        <v>Medium</v>
      </c>
      <c r="R3449">
        <v>0.37</v>
      </c>
      <c r="S3449" t="str">
        <f t="shared" si="215"/>
        <v>Medium</v>
      </c>
    </row>
    <row r="3450" spans="1:19" x14ac:dyDescent="0.35">
      <c r="A3450" t="s">
        <v>566</v>
      </c>
      <c r="B3450">
        <v>29</v>
      </c>
      <c r="C3450" t="str">
        <f t="shared" si="212"/>
        <v>26-35</v>
      </c>
      <c r="D3450" t="s">
        <v>21</v>
      </c>
      <c r="E3450" t="s">
        <v>44</v>
      </c>
      <c r="F3450">
        <v>109.63</v>
      </c>
      <c r="G3450">
        <v>16</v>
      </c>
      <c r="H3450">
        <f>Table1[[#This Row],[total_orders]]*Table1[[#This Row],[avg_order_value]]</f>
        <v>1754.08</v>
      </c>
      <c r="I3450">
        <v>59</v>
      </c>
      <c r="J3450">
        <v>0</v>
      </c>
      <c r="K3450" t="s">
        <v>29</v>
      </c>
      <c r="L3450">
        <v>19</v>
      </c>
      <c r="M3450" t="str">
        <f t="shared" si="213"/>
        <v>Low</v>
      </c>
      <c r="N3450" s="1">
        <v>45473</v>
      </c>
      <c r="O3450" s="1" t="str">
        <f>IF(YEAR(Table1[[#This Row],[customer_since]])&gt;=2023, "New",IF(YEAR(Table1[[#This Row],[customer_since]])&gt;=2021, "Medium", "Long term"))</f>
        <v>New</v>
      </c>
      <c r="P3450">
        <v>1</v>
      </c>
      <c r="Q3450" t="str">
        <f t="shared" si="214"/>
        <v>Low</v>
      </c>
      <c r="R3450">
        <v>0.06</v>
      </c>
      <c r="S3450" t="str">
        <f t="shared" si="215"/>
        <v>Low</v>
      </c>
    </row>
    <row r="3451" spans="1:19" x14ac:dyDescent="0.35">
      <c r="A3451" t="s">
        <v>3819</v>
      </c>
      <c r="B3451">
        <v>67</v>
      </c>
      <c r="C3451" t="str">
        <f t="shared" si="212"/>
        <v>66-69</v>
      </c>
      <c r="D3451" t="s">
        <v>14</v>
      </c>
      <c r="E3451" t="s">
        <v>37</v>
      </c>
      <c r="F3451">
        <v>63.36</v>
      </c>
      <c r="G3451">
        <v>14</v>
      </c>
      <c r="H3451">
        <f>Table1[[#This Row],[total_orders]]*Table1[[#This Row],[avg_order_value]]</f>
        <v>887.04</v>
      </c>
      <c r="I3451">
        <v>160</v>
      </c>
      <c r="J3451">
        <v>0</v>
      </c>
      <c r="K3451" t="s">
        <v>40</v>
      </c>
      <c r="L3451">
        <v>79.099999999999994</v>
      </c>
      <c r="M3451" t="str">
        <f t="shared" si="213"/>
        <v>High</v>
      </c>
      <c r="N3451" s="1">
        <v>45611</v>
      </c>
      <c r="O3451" s="1" t="str">
        <f>IF(YEAR(Table1[[#This Row],[customer_since]])&gt;=2023, "New",IF(YEAR(Table1[[#This Row],[customer_since]])&gt;=2021, "Medium", "Long term"))</f>
        <v>New</v>
      </c>
      <c r="P3451">
        <v>90</v>
      </c>
      <c r="Q3451" t="str">
        <f t="shared" si="214"/>
        <v>High</v>
      </c>
      <c r="R3451">
        <v>0.28999999999999998</v>
      </c>
      <c r="S3451" t="str">
        <f t="shared" si="215"/>
        <v>Medium</v>
      </c>
    </row>
    <row r="3452" spans="1:19" x14ac:dyDescent="0.35">
      <c r="A3452" t="s">
        <v>257</v>
      </c>
      <c r="B3452">
        <v>66</v>
      </c>
      <c r="C3452" t="str">
        <f t="shared" si="212"/>
        <v>66-69</v>
      </c>
      <c r="D3452" t="s">
        <v>21</v>
      </c>
      <c r="E3452" t="s">
        <v>37</v>
      </c>
      <c r="F3452">
        <v>69.45</v>
      </c>
      <c r="G3452">
        <v>10</v>
      </c>
      <c r="H3452">
        <f>Table1[[#This Row],[total_orders]]*Table1[[#This Row],[avg_order_value]]</f>
        <v>694.5</v>
      </c>
      <c r="I3452">
        <v>36</v>
      </c>
      <c r="J3452">
        <v>0</v>
      </c>
      <c r="K3452" t="s">
        <v>29</v>
      </c>
      <c r="L3452">
        <v>93.3</v>
      </c>
      <c r="M3452" t="str">
        <f t="shared" si="213"/>
        <v>High</v>
      </c>
      <c r="N3452" s="1">
        <v>44508</v>
      </c>
      <c r="O3452" s="1" t="str">
        <f>IF(YEAR(Table1[[#This Row],[customer_since]])&gt;=2023, "New",IF(YEAR(Table1[[#This Row],[customer_since]])&gt;=2021, "Medium", "Long term"))</f>
        <v>Medium</v>
      </c>
      <c r="P3452">
        <v>91</v>
      </c>
      <c r="Q3452" t="str">
        <f t="shared" si="214"/>
        <v>High</v>
      </c>
      <c r="R3452">
        <v>0.28000000000000003</v>
      </c>
      <c r="S3452" t="str">
        <f t="shared" si="215"/>
        <v>Medium</v>
      </c>
    </row>
    <row r="3453" spans="1:19" x14ac:dyDescent="0.35">
      <c r="A3453" t="s">
        <v>257</v>
      </c>
      <c r="B3453">
        <v>51</v>
      </c>
      <c r="C3453" t="str">
        <f t="shared" si="212"/>
        <v>46-55</v>
      </c>
      <c r="D3453" t="s">
        <v>14</v>
      </c>
      <c r="E3453" t="s">
        <v>37</v>
      </c>
      <c r="F3453">
        <v>22.89</v>
      </c>
      <c r="G3453">
        <v>15</v>
      </c>
      <c r="H3453">
        <f>Table1[[#This Row],[total_orders]]*Table1[[#This Row],[avg_order_value]]</f>
        <v>343.35</v>
      </c>
      <c r="I3453">
        <v>297</v>
      </c>
      <c r="J3453">
        <v>0</v>
      </c>
      <c r="K3453" t="s">
        <v>16</v>
      </c>
      <c r="L3453">
        <v>90.4</v>
      </c>
      <c r="M3453" t="str">
        <f t="shared" si="213"/>
        <v>High</v>
      </c>
      <c r="N3453" s="1">
        <v>45084</v>
      </c>
      <c r="O3453" s="1" t="str">
        <f>IF(YEAR(Table1[[#This Row],[customer_since]])&gt;=2023, "New",IF(YEAR(Table1[[#This Row],[customer_since]])&gt;=2021, "Medium", "Long term"))</f>
        <v>New</v>
      </c>
      <c r="P3453">
        <v>56</v>
      </c>
      <c r="Q3453" t="str">
        <f t="shared" si="214"/>
        <v>Medium</v>
      </c>
      <c r="R3453">
        <v>0.16</v>
      </c>
      <c r="S3453" t="str">
        <f t="shared" si="215"/>
        <v>Low</v>
      </c>
    </row>
    <row r="3454" spans="1:19" x14ac:dyDescent="0.35">
      <c r="A3454" t="s">
        <v>2531</v>
      </c>
      <c r="B3454">
        <v>57</v>
      </c>
      <c r="C3454" t="str">
        <f t="shared" si="212"/>
        <v>55-65</v>
      </c>
      <c r="D3454" t="s">
        <v>14</v>
      </c>
      <c r="E3454" t="s">
        <v>28</v>
      </c>
      <c r="F3454">
        <v>77.8</v>
      </c>
      <c r="G3454">
        <v>8</v>
      </c>
      <c r="H3454">
        <f>Table1[[#This Row],[total_orders]]*Table1[[#This Row],[avg_order_value]]</f>
        <v>622.4</v>
      </c>
      <c r="I3454">
        <v>208</v>
      </c>
      <c r="J3454">
        <v>0</v>
      </c>
      <c r="K3454" t="s">
        <v>16</v>
      </c>
      <c r="L3454">
        <v>52.6</v>
      </c>
      <c r="M3454" t="str">
        <f t="shared" si="213"/>
        <v>High</v>
      </c>
      <c r="N3454" s="1">
        <v>45741</v>
      </c>
      <c r="O3454" s="1" t="str">
        <f>IF(YEAR(Table1[[#This Row],[customer_since]])&gt;=2023, "New",IF(YEAR(Table1[[#This Row],[customer_since]])&gt;=2021, "Medium", "Long term"))</f>
        <v>New</v>
      </c>
      <c r="P3454">
        <v>93</v>
      </c>
      <c r="Q3454" t="str">
        <f t="shared" si="214"/>
        <v>High</v>
      </c>
      <c r="R3454">
        <v>0.35</v>
      </c>
      <c r="S3454" t="str">
        <f t="shared" si="215"/>
        <v>Medium</v>
      </c>
    </row>
    <row r="3455" spans="1:19" x14ac:dyDescent="0.35">
      <c r="A3455" t="s">
        <v>3024</v>
      </c>
      <c r="B3455">
        <v>55</v>
      </c>
      <c r="C3455" t="str">
        <f t="shared" si="212"/>
        <v>46-55</v>
      </c>
      <c r="D3455" t="s">
        <v>14</v>
      </c>
      <c r="E3455" t="s">
        <v>52</v>
      </c>
      <c r="F3455">
        <v>31.47</v>
      </c>
      <c r="G3455">
        <v>3</v>
      </c>
      <c r="H3455">
        <f>Table1[[#This Row],[total_orders]]*Table1[[#This Row],[avg_order_value]]</f>
        <v>94.41</v>
      </c>
      <c r="I3455">
        <v>204</v>
      </c>
      <c r="J3455">
        <v>0</v>
      </c>
      <c r="K3455" t="s">
        <v>16</v>
      </c>
      <c r="L3455">
        <v>89.5</v>
      </c>
      <c r="M3455" t="str">
        <f t="shared" si="213"/>
        <v>High</v>
      </c>
      <c r="N3455" s="1">
        <v>44811</v>
      </c>
      <c r="O3455" s="1" t="str">
        <f>IF(YEAR(Table1[[#This Row],[customer_since]])&gt;=2023, "New",IF(YEAR(Table1[[#This Row],[customer_since]])&gt;=2021, "Medium", "Long term"))</f>
        <v>Medium</v>
      </c>
      <c r="P3455">
        <v>23</v>
      </c>
      <c r="Q3455" t="str">
        <f t="shared" si="214"/>
        <v>Low</v>
      </c>
      <c r="R3455">
        <v>0.24</v>
      </c>
      <c r="S3455" t="str">
        <f t="shared" si="215"/>
        <v>Medium</v>
      </c>
    </row>
    <row r="3456" spans="1:19" x14ac:dyDescent="0.35">
      <c r="A3456" t="s">
        <v>2332</v>
      </c>
      <c r="B3456">
        <v>69</v>
      </c>
      <c r="C3456" t="str">
        <f t="shared" si="212"/>
        <v>66-69</v>
      </c>
      <c r="D3456" t="s">
        <v>21</v>
      </c>
      <c r="E3456" t="s">
        <v>28</v>
      </c>
      <c r="F3456">
        <v>315.51</v>
      </c>
      <c r="G3456">
        <v>6</v>
      </c>
      <c r="H3456">
        <f>Table1[[#This Row],[total_orders]]*Table1[[#This Row],[avg_order_value]]</f>
        <v>1893.06</v>
      </c>
      <c r="I3456">
        <v>201</v>
      </c>
      <c r="J3456">
        <v>0</v>
      </c>
      <c r="K3456" t="s">
        <v>23</v>
      </c>
      <c r="L3456">
        <v>81.400000000000006</v>
      </c>
      <c r="M3456" t="str">
        <f t="shared" si="213"/>
        <v>High</v>
      </c>
      <c r="N3456" s="1">
        <v>44026</v>
      </c>
      <c r="O3456" s="1" t="str">
        <f>IF(YEAR(Table1[[#This Row],[customer_since]])&gt;=2023, "New",IF(YEAR(Table1[[#This Row],[customer_since]])&gt;=2021, "Medium", "Long term"))</f>
        <v>Long term</v>
      </c>
      <c r="P3456">
        <v>96</v>
      </c>
      <c r="Q3456" t="str">
        <f t="shared" si="214"/>
        <v>High</v>
      </c>
      <c r="R3456">
        <v>0.34</v>
      </c>
      <c r="S3456" t="str">
        <f t="shared" si="215"/>
        <v>Medium</v>
      </c>
    </row>
    <row r="3457" spans="1:19" x14ac:dyDescent="0.35">
      <c r="A3457" t="s">
        <v>1074</v>
      </c>
      <c r="B3457">
        <v>32</v>
      </c>
      <c r="C3457" t="str">
        <f t="shared" si="212"/>
        <v>26-35</v>
      </c>
      <c r="D3457" t="s">
        <v>14</v>
      </c>
      <c r="E3457" t="s">
        <v>37</v>
      </c>
      <c r="F3457">
        <v>67.59</v>
      </c>
      <c r="G3457">
        <v>7</v>
      </c>
      <c r="H3457">
        <f>Table1[[#This Row],[total_orders]]*Table1[[#This Row],[avg_order_value]]</f>
        <v>473.13</v>
      </c>
      <c r="I3457">
        <v>69</v>
      </c>
      <c r="J3457">
        <v>0</v>
      </c>
      <c r="K3457" t="s">
        <v>23</v>
      </c>
      <c r="L3457">
        <v>57.9</v>
      </c>
      <c r="M3457" t="str">
        <f t="shared" si="213"/>
        <v>High</v>
      </c>
      <c r="N3457" s="1">
        <v>44123</v>
      </c>
      <c r="O3457" s="1" t="str">
        <f>IF(YEAR(Table1[[#This Row],[customer_since]])&gt;=2023, "New",IF(YEAR(Table1[[#This Row],[customer_since]])&gt;=2021, "Medium", "Long term"))</f>
        <v>Long term</v>
      </c>
      <c r="P3457">
        <v>13</v>
      </c>
      <c r="Q3457" t="str">
        <f t="shared" si="214"/>
        <v>Low</v>
      </c>
      <c r="R3457">
        <v>0.37</v>
      </c>
      <c r="S3457" t="str">
        <f t="shared" si="215"/>
        <v>Medium</v>
      </c>
    </row>
    <row r="3458" spans="1:19" x14ac:dyDescent="0.35">
      <c r="A3458" t="s">
        <v>2603</v>
      </c>
      <c r="B3458">
        <v>30</v>
      </c>
      <c r="C3458" t="str">
        <f t="shared" ref="C3458:C3521" si="216">IF(B3458&lt;=25,"18-25",IF(B3458&lt;=35,"26-35",IF(B3458&lt;=45,"36-45",IF(B3458&lt;=55,"46-55",IF(B3458&lt;=65,"55-65","66-69")))))</f>
        <v>26-35</v>
      </c>
      <c r="D3458" t="s">
        <v>14</v>
      </c>
      <c r="E3458" t="s">
        <v>18</v>
      </c>
      <c r="F3458">
        <v>84.84</v>
      </c>
      <c r="G3458">
        <v>7</v>
      </c>
      <c r="H3458">
        <f>Table1[[#This Row],[total_orders]]*Table1[[#This Row],[avg_order_value]]</f>
        <v>593.88</v>
      </c>
      <c r="I3458">
        <v>214</v>
      </c>
      <c r="J3458">
        <v>0</v>
      </c>
      <c r="K3458" t="s">
        <v>23</v>
      </c>
      <c r="L3458">
        <v>52.1</v>
      </c>
      <c r="M3458" t="str">
        <f t="shared" ref="M3458:M3521" si="217">IF(L3458&lt;=20,"Low",IF(L3458&lt;=50,"Medium","High"))</f>
        <v>High</v>
      </c>
      <c r="N3458" s="1">
        <v>45540</v>
      </c>
      <c r="O3458" s="1" t="str">
        <f>IF(YEAR(Table1[[#This Row],[customer_since]])&gt;=2023, "New",IF(YEAR(Table1[[#This Row],[customer_since]])&gt;=2021, "Medium", "Long term"))</f>
        <v>New</v>
      </c>
      <c r="P3458">
        <v>76</v>
      </c>
      <c r="Q3458" t="str">
        <f t="shared" ref="Q3458:Q3521" si="218">IF(P3458&lt;=33,"Low",IF(P3458&lt;=66,"Medium","High"))</f>
        <v>High</v>
      </c>
      <c r="R3458">
        <v>0.34</v>
      </c>
      <c r="S3458" t="str">
        <f t="shared" ref="S3458:S3521" si="219">IF(R3458&lt;=0.2,"Low",IF(R3458&lt;=0.5,"Medium","High"))</f>
        <v>Medium</v>
      </c>
    </row>
    <row r="3459" spans="1:19" x14ac:dyDescent="0.35">
      <c r="A3459" t="s">
        <v>2284</v>
      </c>
      <c r="B3459">
        <v>52</v>
      </c>
      <c r="C3459" t="str">
        <f t="shared" si="216"/>
        <v>46-55</v>
      </c>
      <c r="D3459" t="s">
        <v>21</v>
      </c>
      <c r="E3459" t="s">
        <v>15</v>
      </c>
      <c r="F3459">
        <v>45.41</v>
      </c>
      <c r="G3459">
        <v>10</v>
      </c>
      <c r="H3459">
        <f>Table1[[#This Row],[total_orders]]*Table1[[#This Row],[avg_order_value]]</f>
        <v>454.09999999999997</v>
      </c>
      <c r="I3459">
        <v>43</v>
      </c>
      <c r="J3459">
        <v>0</v>
      </c>
      <c r="K3459" t="s">
        <v>23</v>
      </c>
      <c r="L3459">
        <v>3</v>
      </c>
      <c r="M3459" t="str">
        <f t="shared" si="217"/>
        <v>Low</v>
      </c>
      <c r="N3459" s="1">
        <v>45447</v>
      </c>
      <c r="O3459" s="1" t="str">
        <f>IF(YEAR(Table1[[#This Row],[customer_since]])&gt;=2023, "New",IF(YEAR(Table1[[#This Row],[customer_since]])&gt;=2021, "Medium", "Long term"))</f>
        <v>New</v>
      </c>
      <c r="P3459">
        <v>50</v>
      </c>
      <c r="Q3459" t="str">
        <f t="shared" si="218"/>
        <v>Medium</v>
      </c>
      <c r="R3459">
        <v>0.24</v>
      </c>
      <c r="S3459" t="str">
        <f t="shared" si="219"/>
        <v>Medium</v>
      </c>
    </row>
    <row r="3460" spans="1:19" x14ac:dyDescent="0.35">
      <c r="A3460" t="s">
        <v>2913</v>
      </c>
      <c r="B3460">
        <v>42</v>
      </c>
      <c r="C3460" t="str">
        <f t="shared" si="216"/>
        <v>36-45</v>
      </c>
      <c r="D3460" t="s">
        <v>14</v>
      </c>
      <c r="E3460" t="s">
        <v>50</v>
      </c>
      <c r="F3460">
        <v>157.19</v>
      </c>
      <c r="G3460">
        <v>8</v>
      </c>
      <c r="H3460">
        <f>Table1[[#This Row],[total_orders]]*Table1[[#This Row],[avg_order_value]]</f>
        <v>1257.52</v>
      </c>
      <c r="I3460">
        <v>314</v>
      </c>
      <c r="J3460">
        <v>0</v>
      </c>
      <c r="K3460" t="s">
        <v>19</v>
      </c>
      <c r="L3460">
        <v>51.8</v>
      </c>
      <c r="M3460" t="str">
        <f t="shared" si="217"/>
        <v>High</v>
      </c>
      <c r="N3460" s="1">
        <v>45736</v>
      </c>
      <c r="O3460" s="1" t="str">
        <f>IF(YEAR(Table1[[#This Row],[customer_since]])&gt;=2023, "New",IF(YEAR(Table1[[#This Row],[customer_since]])&gt;=2021, "Medium", "Long term"))</f>
        <v>New</v>
      </c>
      <c r="P3460">
        <v>93</v>
      </c>
      <c r="Q3460" t="str">
        <f t="shared" si="218"/>
        <v>High</v>
      </c>
      <c r="R3460">
        <v>0.16</v>
      </c>
      <c r="S3460" t="str">
        <f t="shared" si="219"/>
        <v>Low</v>
      </c>
    </row>
    <row r="3461" spans="1:19" x14ac:dyDescent="0.35">
      <c r="A3461" t="s">
        <v>2913</v>
      </c>
      <c r="B3461">
        <v>46</v>
      </c>
      <c r="C3461" t="str">
        <f t="shared" si="216"/>
        <v>46-55</v>
      </c>
      <c r="D3461" t="s">
        <v>14</v>
      </c>
      <c r="E3461" t="s">
        <v>37</v>
      </c>
      <c r="F3461">
        <v>60.72</v>
      </c>
      <c r="G3461">
        <v>11</v>
      </c>
      <c r="H3461">
        <f>Table1[[#This Row],[total_orders]]*Table1[[#This Row],[avg_order_value]]</f>
        <v>667.92</v>
      </c>
      <c r="I3461">
        <v>111</v>
      </c>
      <c r="J3461">
        <v>0</v>
      </c>
      <c r="K3461" t="s">
        <v>40</v>
      </c>
      <c r="L3461">
        <v>1.8</v>
      </c>
      <c r="M3461" t="str">
        <f t="shared" si="217"/>
        <v>Low</v>
      </c>
      <c r="N3461" s="1">
        <v>45803</v>
      </c>
      <c r="O3461" s="1" t="str">
        <f>IF(YEAR(Table1[[#This Row],[customer_since]])&gt;=2023, "New",IF(YEAR(Table1[[#This Row],[customer_since]])&gt;=2021, "Medium", "Long term"))</f>
        <v>New</v>
      </c>
      <c r="P3461">
        <v>47</v>
      </c>
      <c r="Q3461" t="str">
        <f t="shared" si="218"/>
        <v>Medium</v>
      </c>
      <c r="R3461">
        <v>0.82</v>
      </c>
      <c r="S3461" t="str">
        <f t="shared" si="219"/>
        <v>High</v>
      </c>
    </row>
    <row r="3462" spans="1:19" x14ac:dyDescent="0.35">
      <c r="A3462" t="s">
        <v>3831</v>
      </c>
      <c r="B3462">
        <v>52</v>
      </c>
      <c r="C3462" t="str">
        <f t="shared" si="216"/>
        <v>46-55</v>
      </c>
      <c r="D3462" t="s">
        <v>21</v>
      </c>
      <c r="E3462" t="s">
        <v>50</v>
      </c>
      <c r="F3462">
        <v>342.36</v>
      </c>
      <c r="G3462">
        <v>12</v>
      </c>
      <c r="H3462">
        <f>Table1[[#This Row],[total_orders]]*Table1[[#This Row],[avg_order_value]]</f>
        <v>4108.32</v>
      </c>
      <c r="I3462">
        <v>6</v>
      </c>
      <c r="J3462">
        <v>0</v>
      </c>
      <c r="K3462" t="s">
        <v>40</v>
      </c>
      <c r="L3462">
        <v>44.5</v>
      </c>
      <c r="M3462" t="str">
        <f t="shared" si="217"/>
        <v>Medium</v>
      </c>
      <c r="N3462" s="1">
        <v>45216</v>
      </c>
      <c r="O3462" s="1" t="str">
        <f>IF(YEAR(Table1[[#This Row],[customer_since]])&gt;=2023, "New",IF(YEAR(Table1[[#This Row],[customer_since]])&gt;=2021, "Medium", "Long term"))</f>
        <v>New</v>
      </c>
      <c r="P3462">
        <v>34</v>
      </c>
      <c r="Q3462" t="str">
        <f t="shared" si="218"/>
        <v>Medium</v>
      </c>
      <c r="R3462">
        <v>0.27</v>
      </c>
      <c r="S3462" t="str">
        <f t="shared" si="219"/>
        <v>Medium</v>
      </c>
    </row>
    <row r="3463" spans="1:19" x14ac:dyDescent="0.35">
      <c r="A3463" t="s">
        <v>3267</v>
      </c>
      <c r="B3463">
        <v>39</v>
      </c>
      <c r="C3463" t="str">
        <f t="shared" si="216"/>
        <v>36-45</v>
      </c>
      <c r="D3463" t="s">
        <v>14</v>
      </c>
      <c r="E3463" t="s">
        <v>35</v>
      </c>
      <c r="F3463">
        <v>52.83</v>
      </c>
      <c r="G3463">
        <v>13</v>
      </c>
      <c r="H3463">
        <f>Table1[[#This Row],[total_orders]]*Table1[[#This Row],[avg_order_value]]</f>
        <v>686.79</v>
      </c>
      <c r="I3463">
        <v>31</v>
      </c>
      <c r="J3463">
        <v>0</v>
      </c>
      <c r="K3463" t="s">
        <v>16</v>
      </c>
      <c r="L3463">
        <v>30.9</v>
      </c>
      <c r="M3463" t="str">
        <f t="shared" si="217"/>
        <v>Medium</v>
      </c>
      <c r="N3463" s="1">
        <v>45746</v>
      </c>
      <c r="O3463" s="1" t="str">
        <f>IF(YEAR(Table1[[#This Row],[customer_since]])&gt;=2023, "New",IF(YEAR(Table1[[#This Row],[customer_since]])&gt;=2021, "Medium", "Long term"))</f>
        <v>New</v>
      </c>
      <c r="P3463">
        <v>25</v>
      </c>
      <c r="Q3463" t="str">
        <f t="shared" si="218"/>
        <v>Low</v>
      </c>
      <c r="R3463">
        <v>0.41</v>
      </c>
      <c r="S3463" t="str">
        <f t="shared" si="219"/>
        <v>Medium</v>
      </c>
    </row>
    <row r="3464" spans="1:19" x14ac:dyDescent="0.35">
      <c r="A3464" t="s">
        <v>1555</v>
      </c>
      <c r="B3464">
        <v>23</v>
      </c>
      <c r="C3464" t="str">
        <f t="shared" si="216"/>
        <v>18-25</v>
      </c>
      <c r="D3464" t="s">
        <v>21</v>
      </c>
      <c r="E3464" t="s">
        <v>50</v>
      </c>
      <c r="F3464">
        <v>72.27</v>
      </c>
      <c r="G3464">
        <v>7</v>
      </c>
      <c r="H3464">
        <f>Table1[[#This Row],[total_orders]]*Table1[[#This Row],[avg_order_value]]</f>
        <v>505.89</v>
      </c>
      <c r="I3464">
        <v>82</v>
      </c>
      <c r="J3464">
        <v>0</v>
      </c>
      <c r="K3464" t="s">
        <v>19</v>
      </c>
      <c r="L3464">
        <v>6.1</v>
      </c>
      <c r="M3464" t="str">
        <f t="shared" si="217"/>
        <v>Low</v>
      </c>
      <c r="N3464" s="1">
        <v>45479</v>
      </c>
      <c r="O3464" s="1" t="str">
        <f>IF(YEAR(Table1[[#This Row],[customer_since]])&gt;=2023, "New",IF(YEAR(Table1[[#This Row],[customer_since]])&gt;=2021, "Medium", "Long term"))</f>
        <v>New</v>
      </c>
      <c r="P3464">
        <v>77</v>
      </c>
      <c r="Q3464" t="str">
        <f t="shared" si="218"/>
        <v>High</v>
      </c>
      <c r="R3464">
        <v>0.14000000000000001</v>
      </c>
      <c r="S3464" t="str">
        <f t="shared" si="219"/>
        <v>Low</v>
      </c>
    </row>
    <row r="3465" spans="1:19" x14ac:dyDescent="0.35">
      <c r="A3465" t="s">
        <v>749</v>
      </c>
      <c r="B3465">
        <v>24</v>
      </c>
      <c r="C3465" t="str">
        <f t="shared" si="216"/>
        <v>18-25</v>
      </c>
      <c r="D3465" t="s">
        <v>21</v>
      </c>
      <c r="E3465" t="s">
        <v>37</v>
      </c>
      <c r="F3465">
        <v>131.11000000000001</v>
      </c>
      <c r="G3465">
        <v>8</v>
      </c>
      <c r="H3465">
        <f>Table1[[#This Row],[total_orders]]*Table1[[#This Row],[avg_order_value]]</f>
        <v>1048.8800000000001</v>
      </c>
      <c r="I3465">
        <v>358</v>
      </c>
      <c r="J3465">
        <v>0</v>
      </c>
      <c r="K3465" t="s">
        <v>19</v>
      </c>
      <c r="L3465">
        <v>40.700000000000003</v>
      </c>
      <c r="M3465" t="str">
        <f t="shared" si="217"/>
        <v>Medium</v>
      </c>
      <c r="N3465" s="1">
        <v>44950</v>
      </c>
      <c r="O3465" s="1" t="str">
        <f>IF(YEAR(Table1[[#This Row],[customer_since]])&gt;=2023, "New",IF(YEAR(Table1[[#This Row],[customer_since]])&gt;=2021, "Medium", "Long term"))</f>
        <v>New</v>
      </c>
      <c r="P3465">
        <v>83</v>
      </c>
      <c r="Q3465" t="str">
        <f t="shared" si="218"/>
        <v>High</v>
      </c>
      <c r="R3465">
        <v>0.32</v>
      </c>
      <c r="S3465" t="str">
        <f t="shared" si="219"/>
        <v>Medium</v>
      </c>
    </row>
    <row r="3466" spans="1:19" x14ac:dyDescent="0.35">
      <c r="A3466" t="s">
        <v>1798</v>
      </c>
      <c r="B3466">
        <v>20</v>
      </c>
      <c r="C3466" t="str">
        <f t="shared" si="216"/>
        <v>18-25</v>
      </c>
      <c r="D3466" t="s">
        <v>14</v>
      </c>
      <c r="E3466" t="s">
        <v>26</v>
      </c>
      <c r="F3466">
        <v>77.31</v>
      </c>
      <c r="G3466">
        <v>9</v>
      </c>
      <c r="H3466">
        <f>Table1[[#This Row],[total_orders]]*Table1[[#This Row],[avg_order_value]]</f>
        <v>695.79</v>
      </c>
      <c r="I3466">
        <v>0</v>
      </c>
      <c r="J3466">
        <v>0</v>
      </c>
      <c r="K3466" t="s">
        <v>40</v>
      </c>
      <c r="L3466">
        <v>15.3</v>
      </c>
      <c r="M3466" t="str">
        <f t="shared" si="217"/>
        <v>Low</v>
      </c>
      <c r="N3466" s="1">
        <v>44280</v>
      </c>
      <c r="O3466" s="1" t="str">
        <f>IF(YEAR(Table1[[#This Row],[customer_since]])&gt;=2023, "New",IF(YEAR(Table1[[#This Row],[customer_since]])&gt;=2021, "Medium", "Long term"))</f>
        <v>Medium</v>
      </c>
      <c r="P3466">
        <v>91</v>
      </c>
      <c r="Q3466" t="str">
        <f t="shared" si="218"/>
        <v>High</v>
      </c>
      <c r="R3466">
        <v>0.18</v>
      </c>
      <c r="S3466" t="str">
        <f t="shared" si="219"/>
        <v>Low</v>
      </c>
    </row>
    <row r="3467" spans="1:19" x14ac:dyDescent="0.35">
      <c r="A3467" t="s">
        <v>3122</v>
      </c>
      <c r="B3467">
        <v>23</v>
      </c>
      <c r="C3467" t="str">
        <f t="shared" si="216"/>
        <v>18-25</v>
      </c>
      <c r="D3467" t="s">
        <v>14</v>
      </c>
      <c r="E3467" t="s">
        <v>28</v>
      </c>
      <c r="F3467">
        <v>59.55</v>
      </c>
      <c r="G3467">
        <v>8</v>
      </c>
      <c r="H3467">
        <f>Table1[[#This Row],[total_orders]]*Table1[[#This Row],[avg_order_value]]</f>
        <v>476.4</v>
      </c>
      <c r="I3467">
        <v>282</v>
      </c>
      <c r="J3467">
        <v>0</v>
      </c>
      <c r="K3467" t="s">
        <v>23</v>
      </c>
      <c r="L3467">
        <v>33.700000000000003</v>
      </c>
      <c r="M3467" t="str">
        <f t="shared" si="217"/>
        <v>Medium</v>
      </c>
      <c r="N3467" s="1">
        <v>44994</v>
      </c>
      <c r="O3467" s="1" t="str">
        <f>IF(YEAR(Table1[[#This Row],[customer_since]])&gt;=2023, "New",IF(YEAR(Table1[[#This Row],[customer_since]])&gt;=2021, "Medium", "Long term"))</f>
        <v>New</v>
      </c>
      <c r="P3467">
        <v>93</v>
      </c>
      <c r="Q3467" t="str">
        <f t="shared" si="218"/>
        <v>High</v>
      </c>
      <c r="R3467">
        <v>0.08</v>
      </c>
      <c r="S3467" t="str">
        <f t="shared" si="219"/>
        <v>Low</v>
      </c>
    </row>
    <row r="3468" spans="1:19" x14ac:dyDescent="0.35">
      <c r="A3468" t="s">
        <v>797</v>
      </c>
      <c r="B3468">
        <v>37</v>
      </c>
      <c r="C3468" t="str">
        <f t="shared" si="216"/>
        <v>36-45</v>
      </c>
      <c r="D3468" t="s">
        <v>21</v>
      </c>
      <c r="E3468" t="s">
        <v>15</v>
      </c>
      <c r="F3468">
        <v>231.52</v>
      </c>
      <c r="G3468">
        <v>7</v>
      </c>
      <c r="H3468">
        <f>Table1[[#This Row],[total_orders]]*Table1[[#This Row],[avg_order_value]]</f>
        <v>1620.64</v>
      </c>
      <c r="I3468">
        <v>345</v>
      </c>
      <c r="J3468">
        <v>0</v>
      </c>
      <c r="K3468" t="s">
        <v>40</v>
      </c>
      <c r="L3468">
        <v>95</v>
      </c>
      <c r="M3468" t="str">
        <f t="shared" si="217"/>
        <v>High</v>
      </c>
      <c r="N3468" s="1">
        <v>44857</v>
      </c>
      <c r="O3468" s="1" t="str">
        <f>IF(YEAR(Table1[[#This Row],[customer_since]])&gt;=2023, "New",IF(YEAR(Table1[[#This Row],[customer_since]])&gt;=2021, "Medium", "Long term"))</f>
        <v>Medium</v>
      </c>
      <c r="P3468">
        <v>14</v>
      </c>
      <c r="Q3468" t="str">
        <f t="shared" si="218"/>
        <v>Low</v>
      </c>
      <c r="R3468">
        <v>0.42</v>
      </c>
      <c r="S3468" t="str">
        <f t="shared" si="219"/>
        <v>Medium</v>
      </c>
    </row>
    <row r="3469" spans="1:19" x14ac:dyDescent="0.35">
      <c r="A3469" t="s">
        <v>74</v>
      </c>
      <c r="B3469">
        <v>59</v>
      </c>
      <c r="C3469" t="str">
        <f t="shared" si="216"/>
        <v>55-65</v>
      </c>
      <c r="D3469" t="s">
        <v>14</v>
      </c>
      <c r="E3469" t="s">
        <v>15</v>
      </c>
      <c r="F3469">
        <v>112.99</v>
      </c>
      <c r="G3469">
        <v>8</v>
      </c>
      <c r="H3469">
        <f>Table1[[#This Row],[total_orders]]*Table1[[#This Row],[avg_order_value]]</f>
        <v>903.92</v>
      </c>
      <c r="I3469">
        <v>223</v>
      </c>
      <c r="J3469">
        <v>0</v>
      </c>
      <c r="K3469" t="s">
        <v>19</v>
      </c>
      <c r="L3469">
        <v>96.6</v>
      </c>
      <c r="M3469" t="str">
        <f t="shared" si="217"/>
        <v>High</v>
      </c>
      <c r="N3469" s="1">
        <v>44931</v>
      </c>
      <c r="O3469" s="1" t="str">
        <f>IF(YEAR(Table1[[#This Row],[customer_since]])&gt;=2023, "New",IF(YEAR(Table1[[#This Row],[customer_since]])&gt;=2021, "Medium", "Long term"))</f>
        <v>New</v>
      </c>
      <c r="P3469">
        <v>17</v>
      </c>
      <c r="Q3469" t="str">
        <f t="shared" si="218"/>
        <v>Low</v>
      </c>
      <c r="R3469">
        <v>0.41</v>
      </c>
      <c r="S3469" t="str">
        <f t="shared" si="219"/>
        <v>Medium</v>
      </c>
    </row>
    <row r="3470" spans="1:19" x14ac:dyDescent="0.35">
      <c r="A3470" t="s">
        <v>1423</v>
      </c>
      <c r="B3470">
        <v>56</v>
      </c>
      <c r="C3470" t="str">
        <f t="shared" si="216"/>
        <v>55-65</v>
      </c>
      <c r="D3470" t="s">
        <v>21</v>
      </c>
      <c r="E3470" t="s">
        <v>44</v>
      </c>
      <c r="F3470">
        <v>143.52000000000001</v>
      </c>
      <c r="G3470">
        <v>10</v>
      </c>
      <c r="H3470">
        <f>Table1[[#This Row],[total_orders]]*Table1[[#This Row],[avg_order_value]]</f>
        <v>1435.2</v>
      </c>
      <c r="I3470">
        <v>64</v>
      </c>
      <c r="J3470">
        <v>0</v>
      </c>
      <c r="K3470" t="s">
        <v>40</v>
      </c>
      <c r="L3470">
        <v>71.400000000000006</v>
      </c>
      <c r="M3470" t="str">
        <f t="shared" si="217"/>
        <v>High</v>
      </c>
      <c r="N3470" s="1">
        <v>45314</v>
      </c>
      <c r="O3470" s="1" t="str">
        <f>IF(YEAR(Table1[[#This Row],[customer_since]])&gt;=2023, "New",IF(YEAR(Table1[[#This Row],[customer_since]])&gt;=2021, "Medium", "Long term"))</f>
        <v>New</v>
      </c>
      <c r="P3470">
        <v>44</v>
      </c>
      <c r="Q3470" t="str">
        <f t="shared" si="218"/>
        <v>Medium</v>
      </c>
      <c r="R3470">
        <v>0.14000000000000001</v>
      </c>
      <c r="S3470" t="str">
        <f t="shared" si="219"/>
        <v>Low</v>
      </c>
    </row>
    <row r="3471" spans="1:19" x14ac:dyDescent="0.35">
      <c r="A3471" t="s">
        <v>1423</v>
      </c>
      <c r="B3471">
        <v>49</v>
      </c>
      <c r="C3471" t="str">
        <f t="shared" si="216"/>
        <v>46-55</v>
      </c>
      <c r="D3471" t="s">
        <v>21</v>
      </c>
      <c r="E3471" t="s">
        <v>52</v>
      </c>
      <c r="G3471">
        <v>18</v>
      </c>
      <c r="H3471">
        <f>Table1[[#This Row],[total_orders]]*Table1[[#This Row],[avg_order_value]]</f>
        <v>0</v>
      </c>
      <c r="I3471">
        <v>223</v>
      </c>
      <c r="J3471">
        <v>0</v>
      </c>
      <c r="K3471" t="s">
        <v>23</v>
      </c>
      <c r="L3471">
        <v>48.2</v>
      </c>
      <c r="M3471" t="str">
        <f t="shared" si="217"/>
        <v>Medium</v>
      </c>
      <c r="N3471" s="1">
        <v>44884</v>
      </c>
      <c r="O3471" s="1" t="str">
        <f>IF(YEAR(Table1[[#This Row],[customer_since]])&gt;=2023, "New",IF(YEAR(Table1[[#This Row],[customer_since]])&gt;=2021, "Medium", "Long term"))</f>
        <v>Medium</v>
      </c>
      <c r="P3471">
        <v>91</v>
      </c>
      <c r="Q3471" t="str">
        <f t="shared" si="218"/>
        <v>High</v>
      </c>
      <c r="R3471">
        <v>0.31</v>
      </c>
      <c r="S3471" t="str">
        <f t="shared" si="219"/>
        <v>Medium</v>
      </c>
    </row>
    <row r="3472" spans="1:19" x14ac:dyDescent="0.35">
      <c r="A3472" t="s">
        <v>693</v>
      </c>
      <c r="B3472">
        <v>32</v>
      </c>
      <c r="C3472" t="str">
        <f t="shared" si="216"/>
        <v>26-35</v>
      </c>
      <c r="D3472" t="s">
        <v>14</v>
      </c>
      <c r="E3472" t="s">
        <v>50</v>
      </c>
      <c r="F3472">
        <v>36.01</v>
      </c>
      <c r="G3472">
        <v>12</v>
      </c>
      <c r="H3472">
        <f>Table1[[#This Row],[total_orders]]*Table1[[#This Row],[avg_order_value]]</f>
        <v>432.12</v>
      </c>
      <c r="I3472">
        <v>86</v>
      </c>
      <c r="J3472">
        <v>0</v>
      </c>
      <c r="K3472" t="s">
        <v>40</v>
      </c>
      <c r="L3472">
        <v>39.4</v>
      </c>
      <c r="M3472" t="str">
        <f t="shared" si="217"/>
        <v>Medium</v>
      </c>
      <c r="N3472" s="1">
        <v>44575</v>
      </c>
      <c r="O3472" s="1" t="str">
        <f>IF(YEAR(Table1[[#This Row],[customer_since]])&gt;=2023, "New",IF(YEAR(Table1[[#This Row],[customer_since]])&gt;=2021, "Medium", "Long term"))</f>
        <v>Medium</v>
      </c>
      <c r="P3472">
        <v>55</v>
      </c>
      <c r="Q3472" t="str">
        <f t="shared" si="218"/>
        <v>Medium</v>
      </c>
      <c r="R3472">
        <v>0.37</v>
      </c>
      <c r="S3472" t="str">
        <f t="shared" si="219"/>
        <v>Medium</v>
      </c>
    </row>
    <row r="3473" spans="1:19" x14ac:dyDescent="0.35">
      <c r="A3473" t="s">
        <v>2982</v>
      </c>
      <c r="B3473">
        <v>63</v>
      </c>
      <c r="C3473" t="str">
        <f t="shared" si="216"/>
        <v>55-65</v>
      </c>
      <c r="D3473" t="s">
        <v>14</v>
      </c>
      <c r="E3473" t="s">
        <v>15</v>
      </c>
      <c r="F3473">
        <v>138.96</v>
      </c>
      <c r="G3473">
        <v>15</v>
      </c>
      <c r="H3473">
        <f>Table1[[#This Row],[total_orders]]*Table1[[#This Row],[avg_order_value]]</f>
        <v>2084.4</v>
      </c>
      <c r="I3473">
        <v>164</v>
      </c>
      <c r="J3473">
        <v>0</v>
      </c>
      <c r="K3473" t="s">
        <v>40</v>
      </c>
      <c r="L3473">
        <v>22.2</v>
      </c>
      <c r="M3473" t="str">
        <f t="shared" si="217"/>
        <v>Medium</v>
      </c>
      <c r="N3473" s="1">
        <v>45358</v>
      </c>
      <c r="O3473" s="1" t="str">
        <f>IF(YEAR(Table1[[#This Row],[customer_since]])&gt;=2023, "New",IF(YEAR(Table1[[#This Row],[customer_since]])&gt;=2021, "Medium", "Long term"))</f>
        <v>New</v>
      </c>
      <c r="P3473">
        <v>49</v>
      </c>
      <c r="Q3473" t="str">
        <f t="shared" si="218"/>
        <v>Medium</v>
      </c>
      <c r="R3473">
        <v>0.57999999999999996</v>
      </c>
      <c r="S3473" t="str">
        <f t="shared" si="219"/>
        <v>High</v>
      </c>
    </row>
    <row r="3474" spans="1:19" x14ac:dyDescent="0.35">
      <c r="A3474" t="s">
        <v>660</v>
      </c>
      <c r="B3474">
        <v>35</v>
      </c>
      <c r="C3474" t="str">
        <f t="shared" si="216"/>
        <v>26-35</v>
      </c>
      <c r="D3474" t="s">
        <v>21</v>
      </c>
      <c r="E3474" t="s">
        <v>52</v>
      </c>
      <c r="F3474">
        <v>17.27</v>
      </c>
      <c r="G3474">
        <v>4</v>
      </c>
      <c r="H3474">
        <f>Table1[[#This Row],[total_orders]]*Table1[[#This Row],[avg_order_value]]</f>
        <v>69.08</v>
      </c>
      <c r="I3474">
        <v>68</v>
      </c>
      <c r="J3474">
        <v>0</v>
      </c>
      <c r="K3474" t="s">
        <v>23</v>
      </c>
      <c r="L3474">
        <v>96.3</v>
      </c>
      <c r="M3474" t="str">
        <f t="shared" si="217"/>
        <v>High</v>
      </c>
      <c r="N3474" s="1">
        <v>45160</v>
      </c>
      <c r="O3474" s="1" t="str">
        <f>IF(YEAR(Table1[[#This Row],[customer_since]])&gt;=2023, "New",IF(YEAR(Table1[[#This Row],[customer_since]])&gt;=2021, "Medium", "Long term"))</f>
        <v>New</v>
      </c>
      <c r="P3474">
        <v>87</v>
      </c>
      <c r="Q3474" t="str">
        <f t="shared" si="218"/>
        <v>High</v>
      </c>
      <c r="R3474">
        <v>0.21</v>
      </c>
      <c r="S3474" t="str">
        <f t="shared" si="219"/>
        <v>Medium</v>
      </c>
    </row>
    <row r="3475" spans="1:19" x14ac:dyDescent="0.35">
      <c r="A3475" t="s">
        <v>660</v>
      </c>
      <c r="B3475">
        <v>41</v>
      </c>
      <c r="C3475" t="str">
        <f t="shared" si="216"/>
        <v>36-45</v>
      </c>
      <c r="D3475" t="s">
        <v>14</v>
      </c>
      <c r="E3475" t="s">
        <v>52</v>
      </c>
      <c r="F3475">
        <v>164.57</v>
      </c>
      <c r="G3475">
        <v>7</v>
      </c>
      <c r="H3475">
        <f>Table1[[#This Row],[total_orders]]*Table1[[#This Row],[avg_order_value]]</f>
        <v>1151.99</v>
      </c>
      <c r="I3475">
        <v>344</v>
      </c>
      <c r="J3475">
        <v>1</v>
      </c>
      <c r="K3475" t="s">
        <v>23</v>
      </c>
      <c r="L3475">
        <v>84</v>
      </c>
      <c r="M3475" t="str">
        <f t="shared" si="217"/>
        <v>High</v>
      </c>
      <c r="N3475" s="1">
        <v>44287</v>
      </c>
      <c r="O3475" s="1" t="str">
        <f>IF(YEAR(Table1[[#This Row],[customer_since]])&gt;=2023, "New",IF(YEAR(Table1[[#This Row],[customer_since]])&gt;=2021, "Medium", "Long term"))</f>
        <v>Medium</v>
      </c>
      <c r="P3475">
        <v>47</v>
      </c>
      <c r="Q3475" t="str">
        <f t="shared" si="218"/>
        <v>Medium</v>
      </c>
      <c r="R3475">
        <v>0.06</v>
      </c>
      <c r="S3475" t="str">
        <f t="shared" si="219"/>
        <v>Low</v>
      </c>
    </row>
    <row r="3476" spans="1:19" x14ac:dyDescent="0.35">
      <c r="A3476" t="s">
        <v>2641</v>
      </c>
      <c r="B3476">
        <v>41</v>
      </c>
      <c r="C3476" t="str">
        <f t="shared" si="216"/>
        <v>36-45</v>
      </c>
      <c r="D3476" t="s">
        <v>21</v>
      </c>
      <c r="E3476" t="s">
        <v>35</v>
      </c>
      <c r="F3476">
        <v>220.7</v>
      </c>
      <c r="G3476">
        <v>6</v>
      </c>
      <c r="H3476">
        <f>Table1[[#This Row],[total_orders]]*Table1[[#This Row],[avg_order_value]]</f>
        <v>1324.1999999999998</v>
      </c>
      <c r="I3476">
        <v>5</v>
      </c>
      <c r="J3476">
        <v>0</v>
      </c>
      <c r="K3476" t="s">
        <v>16</v>
      </c>
      <c r="L3476">
        <v>66.7</v>
      </c>
      <c r="M3476" t="str">
        <f t="shared" si="217"/>
        <v>High</v>
      </c>
      <c r="N3476" s="1">
        <v>44800</v>
      </c>
      <c r="O3476" s="1" t="str">
        <f>IF(YEAR(Table1[[#This Row],[customer_since]])&gt;=2023, "New",IF(YEAR(Table1[[#This Row],[customer_since]])&gt;=2021, "Medium", "Long term"))</f>
        <v>Medium</v>
      </c>
      <c r="P3476">
        <v>20</v>
      </c>
      <c r="Q3476" t="str">
        <f t="shared" si="218"/>
        <v>Low</v>
      </c>
      <c r="R3476">
        <v>0.12</v>
      </c>
      <c r="S3476" t="str">
        <f t="shared" si="219"/>
        <v>Low</v>
      </c>
    </row>
    <row r="3477" spans="1:19" x14ac:dyDescent="0.35">
      <c r="A3477" t="s">
        <v>2213</v>
      </c>
      <c r="B3477">
        <v>70</v>
      </c>
      <c r="C3477" t="str">
        <f t="shared" si="216"/>
        <v>66-69</v>
      </c>
      <c r="D3477" t="s">
        <v>14</v>
      </c>
      <c r="E3477" t="s">
        <v>22</v>
      </c>
      <c r="F3477">
        <v>37.619999999999997</v>
      </c>
      <c r="G3477">
        <v>15</v>
      </c>
      <c r="H3477">
        <f>Table1[[#This Row],[total_orders]]*Table1[[#This Row],[avg_order_value]]</f>
        <v>564.29999999999995</v>
      </c>
      <c r="I3477">
        <v>271</v>
      </c>
      <c r="J3477">
        <v>0</v>
      </c>
      <c r="K3477" t="s">
        <v>23</v>
      </c>
      <c r="L3477">
        <v>44.6</v>
      </c>
      <c r="M3477" t="str">
        <f t="shared" si="217"/>
        <v>Medium</v>
      </c>
      <c r="N3477" s="1">
        <v>44743</v>
      </c>
      <c r="O3477" s="1" t="str">
        <f>IF(YEAR(Table1[[#This Row],[customer_since]])&gt;=2023, "New",IF(YEAR(Table1[[#This Row],[customer_since]])&gt;=2021, "Medium", "Long term"))</f>
        <v>Medium</v>
      </c>
      <c r="P3477">
        <v>91</v>
      </c>
      <c r="Q3477" t="str">
        <f t="shared" si="218"/>
        <v>High</v>
      </c>
      <c r="R3477">
        <v>0.28000000000000003</v>
      </c>
      <c r="S3477" t="str">
        <f t="shared" si="219"/>
        <v>Medium</v>
      </c>
    </row>
    <row r="3478" spans="1:19" x14ac:dyDescent="0.35">
      <c r="A3478" t="s">
        <v>1870</v>
      </c>
      <c r="B3478">
        <v>65</v>
      </c>
      <c r="C3478" t="str">
        <f t="shared" si="216"/>
        <v>55-65</v>
      </c>
      <c r="D3478" t="s">
        <v>14</v>
      </c>
      <c r="E3478" t="s">
        <v>35</v>
      </c>
      <c r="F3478">
        <v>231.54</v>
      </c>
      <c r="G3478">
        <v>10</v>
      </c>
      <c r="H3478">
        <f>Table1[[#This Row],[total_orders]]*Table1[[#This Row],[avg_order_value]]</f>
        <v>2315.4</v>
      </c>
      <c r="I3478">
        <v>110</v>
      </c>
      <c r="J3478">
        <v>0</v>
      </c>
      <c r="K3478" t="s">
        <v>40</v>
      </c>
      <c r="L3478">
        <v>54.4</v>
      </c>
      <c r="M3478" t="str">
        <f t="shared" si="217"/>
        <v>High</v>
      </c>
      <c r="N3478" s="1">
        <v>44283</v>
      </c>
      <c r="O3478" s="1" t="str">
        <f>IF(YEAR(Table1[[#This Row],[customer_since]])&gt;=2023, "New",IF(YEAR(Table1[[#This Row],[customer_since]])&gt;=2021, "Medium", "Long term"))</f>
        <v>Medium</v>
      </c>
      <c r="P3478">
        <v>17</v>
      </c>
      <c r="Q3478" t="str">
        <f t="shared" si="218"/>
        <v>Low</v>
      </c>
      <c r="R3478">
        <v>0.09</v>
      </c>
      <c r="S3478" t="str">
        <f t="shared" si="219"/>
        <v>Low</v>
      </c>
    </row>
    <row r="3479" spans="1:19" x14ac:dyDescent="0.35">
      <c r="A3479" t="s">
        <v>1870</v>
      </c>
      <c r="B3479">
        <v>62</v>
      </c>
      <c r="C3479" t="str">
        <f t="shared" si="216"/>
        <v>55-65</v>
      </c>
      <c r="D3479" t="s">
        <v>21</v>
      </c>
      <c r="E3479" t="s">
        <v>18</v>
      </c>
      <c r="F3479">
        <v>26.53</v>
      </c>
      <c r="G3479">
        <v>10</v>
      </c>
      <c r="H3479">
        <f>Table1[[#This Row],[total_orders]]*Table1[[#This Row],[avg_order_value]]</f>
        <v>265.3</v>
      </c>
      <c r="I3479">
        <v>245</v>
      </c>
      <c r="J3479">
        <v>0</v>
      </c>
      <c r="K3479" t="s">
        <v>19</v>
      </c>
      <c r="L3479">
        <v>89.7</v>
      </c>
      <c r="M3479" t="str">
        <f t="shared" si="217"/>
        <v>High</v>
      </c>
      <c r="N3479" s="1">
        <v>44063</v>
      </c>
      <c r="O3479" s="1" t="str">
        <f>IF(YEAR(Table1[[#This Row],[customer_since]])&gt;=2023, "New",IF(YEAR(Table1[[#This Row],[customer_since]])&gt;=2021, "Medium", "Long term"))</f>
        <v>Long term</v>
      </c>
      <c r="P3479">
        <v>74</v>
      </c>
      <c r="Q3479" t="str">
        <f t="shared" si="218"/>
        <v>High</v>
      </c>
      <c r="R3479">
        <v>0.19</v>
      </c>
      <c r="S3479" t="str">
        <f t="shared" si="219"/>
        <v>Low</v>
      </c>
    </row>
    <row r="3480" spans="1:19" x14ac:dyDescent="0.35">
      <c r="A3480" t="s">
        <v>689</v>
      </c>
      <c r="B3480">
        <v>26</v>
      </c>
      <c r="C3480" t="str">
        <f t="shared" si="216"/>
        <v>26-35</v>
      </c>
      <c r="D3480" t="s">
        <v>14</v>
      </c>
      <c r="E3480" t="s">
        <v>22</v>
      </c>
      <c r="F3480">
        <v>96.77</v>
      </c>
      <c r="G3480">
        <v>10</v>
      </c>
      <c r="H3480">
        <f>Table1[[#This Row],[total_orders]]*Table1[[#This Row],[avg_order_value]]</f>
        <v>967.69999999999993</v>
      </c>
      <c r="I3480">
        <v>22</v>
      </c>
      <c r="J3480">
        <v>0</v>
      </c>
      <c r="K3480" t="s">
        <v>19</v>
      </c>
      <c r="L3480">
        <v>6.2</v>
      </c>
      <c r="M3480" t="str">
        <f t="shared" si="217"/>
        <v>Low</v>
      </c>
      <c r="N3480" s="1">
        <v>45045</v>
      </c>
      <c r="O3480" s="1" t="str">
        <f>IF(YEAR(Table1[[#This Row],[customer_since]])&gt;=2023, "New",IF(YEAR(Table1[[#This Row],[customer_since]])&gt;=2021, "Medium", "Long term"))</f>
        <v>New</v>
      </c>
      <c r="P3480">
        <v>98</v>
      </c>
      <c r="Q3480" t="str">
        <f t="shared" si="218"/>
        <v>High</v>
      </c>
      <c r="R3480">
        <v>7.0000000000000007E-2</v>
      </c>
      <c r="S3480" t="str">
        <f t="shared" si="219"/>
        <v>Low</v>
      </c>
    </row>
    <row r="3481" spans="1:19" x14ac:dyDescent="0.35">
      <c r="A3481" t="s">
        <v>1924</v>
      </c>
      <c r="B3481">
        <v>47</v>
      </c>
      <c r="C3481" t="str">
        <f t="shared" si="216"/>
        <v>46-55</v>
      </c>
      <c r="D3481" t="s">
        <v>25</v>
      </c>
      <c r="E3481" t="s">
        <v>28</v>
      </c>
      <c r="F3481">
        <v>120.32</v>
      </c>
      <c r="G3481">
        <v>7</v>
      </c>
      <c r="H3481">
        <f>Table1[[#This Row],[total_orders]]*Table1[[#This Row],[avg_order_value]]</f>
        <v>842.24</v>
      </c>
      <c r="I3481">
        <v>174</v>
      </c>
      <c r="J3481">
        <v>0</v>
      </c>
      <c r="K3481" t="s">
        <v>40</v>
      </c>
      <c r="L3481">
        <v>24.6</v>
      </c>
      <c r="M3481" t="str">
        <f t="shared" si="217"/>
        <v>Medium</v>
      </c>
      <c r="N3481" s="1">
        <v>44955</v>
      </c>
      <c r="O3481" s="1" t="str">
        <f>IF(YEAR(Table1[[#This Row],[customer_since]])&gt;=2023, "New",IF(YEAR(Table1[[#This Row],[customer_since]])&gt;=2021, "Medium", "Long term"))</f>
        <v>New</v>
      </c>
      <c r="P3481">
        <v>85</v>
      </c>
      <c r="Q3481" t="str">
        <f t="shared" si="218"/>
        <v>High</v>
      </c>
      <c r="R3481">
        <v>0.13</v>
      </c>
      <c r="S3481" t="str">
        <f t="shared" si="219"/>
        <v>Low</v>
      </c>
    </row>
    <row r="3482" spans="1:19" x14ac:dyDescent="0.35">
      <c r="A3482" t="s">
        <v>1924</v>
      </c>
      <c r="B3482">
        <v>31</v>
      </c>
      <c r="C3482" t="str">
        <f t="shared" si="216"/>
        <v>26-35</v>
      </c>
      <c r="D3482" t="s">
        <v>14</v>
      </c>
      <c r="E3482" t="s">
        <v>44</v>
      </c>
      <c r="F3482">
        <v>115.52</v>
      </c>
      <c r="G3482">
        <v>11</v>
      </c>
      <c r="H3482">
        <f>Table1[[#This Row],[total_orders]]*Table1[[#This Row],[avg_order_value]]</f>
        <v>1270.72</v>
      </c>
      <c r="I3482">
        <v>332</v>
      </c>
      <c r="J3482">
        <v>0</v>
      </c>
      <c r="K3482" t="s">
        <v>16</v>
      </c>
      <c r="L3482">
        <v>11.2</v>
      </c>
      <c r="M3482" t="str">
        <f t="shared" si="217"/>
        <v>Low</v>
      </c>
      <c r="N3482" s="1">
        <v>45446</v>
      </c>
      <c r="O3482" s="1" t="str">
        <f>IF(YEAR(Table1[[#This Row],[customer_since]])&gt;=2023, "New",IF(YEAR(Table1[[#This Row],[customer_since]])&gt;=2021, "Medium", "Long term"))</f>
        <v>New</v>
      </c>
      <c r="P3482">
        <v>96</v>
      </c>
      <c r="Q3482" t="str">
        <f t="shared" si="218"/>
        <v>High</v>
      </c>
      <c r="R3482">
        <v>0.18</v>
      </c>
      <c r="S3482" t="str">
        <f t="shared" si="219"/>
        <v>Low</v>
      </c>
    </row>
    <row r="3483" spans="1:19" x14ac:dyDescent="0.35">
      <c r="A3483" t="s">
        <v>1519</v>
      </c>
      <c r="B3483">
        <v>19</v>
      </c>
      <c r="C3483" t="str">
        <f t="shared" si="216"/>
        <v>18-25</v>
      </c>
      <c r="D3483" t="s">
        <v>25</v>
      </c>
      <c r="E3483" t="s">
        <v>50</v>
      </c>
      <c r="F3483">
        <v>119.69</v>
      </c>
      <c r="G3483">
        <v>12</v>
      </c>
      <c r="H3483">
        <f>Table1[[#This Row],[total_orders]]*Table1[[#This Row],[avg_order_value]]</f>
        <v>1436.28</v>
      </c>
      <c r="I3483">
        <v>356</v>
      </c>
      <c r="J3483">
        <v>0</v>
      </c>
      <c r="K3483" t="s">
        <v>16</v>
      </c>
      <c r="L3483">
        <v>64</v>
      </c>
      <c r="M3483" t="str">
        <f t="shared" si="217"/>
        <v>High</v>
      </c>
      <c r="N3483" s="1">
        <v>45188</v>
      </c>
      <c r="O3483" s="1" t="str">
        <f>IF(YEAR(Table1[[#This Row],[customer_since]])&gt;=2023, "New",IF(YEAR(Table1[[#This Row],[customer_since]])&gt;=2021, "Medium", "Long term"))</f>
        <v>New</v>
      </c>
      <c r="P3483">
        <v>43</v>
      </c>
      <c r="Q3483" t="str">
        <f t="shared" si="218"/>
        <v>Medium</v>
      </c>
      <c r="R3483">
        <v>0.24</v>
      </c>
      <c r="S3483" t="str">
        <f t="shared" si="219"/>
        <v>Medium</v>
      </c>
    </row>
    <row r="3484" spans="1:19" x14ac:dyDescent="0.35">
      <c r="A3484" t="s">
        <v>1519</v>
      </c>
      <c r="B3484">
        <v>24</v>
      </c>
      <c r="C3484" t="str">
        <f t="shared" si="216"/>
        <v>18-25</v>
      </c>
      <c r="D3484" t="s">
        <v>14</v>
      </c>
      <c r="E3484" t="s">
        <v>37</v>
      </c>
      <c r="F3484">
        <v>56.8</v>
      </c>
      <c r="G3484">
        <v>9</v>
      </c>
      <c r="H3484">
        <f>Table1[[#This Row],[total_orders]]*Table1[[#This Row],[avg_order_value]]</f>
        <v>511.2</v>
      </c>
      <c r="I3484">
        <v>364</v>
      </c>
      <c r="J3484">
        <v>0</v>
      </c>
      <c r="K3484" t="s">
        <v>19</v>
      </c>
      <c r="L3484">
        <v>73.5</v>
      </c>
      <c r="M3484" t="str">
        <f t="shared" si="217"/>
        <v>High</v>
      </c>
      <c r="N3484" s="1">
        <v>45095</v>
      </c>
      <c r="O3484" s="1" t="str">
        <f>IF(YEAR(Table1[[#This Row],[customer_since]])&gt;=2023, "New",IF(YEAR(Table1[[#This Row],[customer_since]])&gt;=2021, "Medium", "Long term"))</f>
        <v>New</v>
      </c>
      <c r="P3484">
        <v>92</v>
      </c>
      <c r="Q3484" t="str">
        <f t="shared" si="218"/>
        <v>High</v>
      </c>
      <c r="R3484">
        <v>0.13</v>
      </c>
      <c r="S3484" t="str">
        <f t="shared" si="219"/>
        <v>Low</v>
      </c>
    </row>
    <row r="3485" spans="1:19" x14ac:dyDescent="0.35">
      <c r="A3485" t="s">
        <v>2767</v>
      </c>
      <c r="B3485">
        <v>23</v>
      </c>
      <c r="C3485" t="str">
        <f t="shared" si="216"/>
        <v>18-25</v>
      </c>
      <c r="D3485" t="s">
        <v>14</v>
      </c>
      <c r="E3485" t="s">
        <v>28</v>
      </c>
      <c r="F3485">
        <v>55.56</v>
      </c>
      <c r="G3485">
        <v>8</v>
      </c>
      <c r="H3485">
        <f>Table1[[#This Row],[total_orders]]*Table1[[#This Row],[avg_order_value]]</f>
        <v>444.48</v>
      </c>
      <c r="I3485">
        <v>123</v>
      </c>
      <c r="J3485">
        <v>0</v>
      </c>
      <c r="K3485" t="s">
        <v>16</v>
      </c>
      <c r="L3485">
        <v>73.900000000000006</v>
      </c>
      <c r="M3485" t="str">
        <f t="shared" si="217"/>
        <v>High</v>
      </c>
      <c r="N3485" s="1">
        <v>44999</v>
      </c>
      <c r="O3485" s="1" t="str">
        <f>IF(YEAR(Table1[[#This Row],[customer_since]])&gt;=2023, "New",IF(YEAR(Table1[[#This Row],[customer_since]])&gt;=2021, "Medium", "Long term"))</f>
        <v>New</v>
      </c>
      <c r="P3485">
        <v>42</v>
      </c>
      <c r="Q3485" t="str">
        <f t="shared" si="218"/>
        <v>Medium</v>
      </c>
      <c r="R3485">
        <v>0.72</v>
      </c>
      <c r="S3485" t="str">
        <f t="shared" si="219"/>
        <v>High</v>
      </c>
    </row>
    <row r="3486" spans="1:19" x14ac:dyDescent="0.35">
      <c r="A3486" t="s">
        <v>1489</v>
      </c>
      <c r="B3486">
        <v>56</v>
      </c>
      <c r="C3486" t="str">
        <f t="shared" si="216"/>
        <v>55-65</v>
      </c>
      <c r="D3486" t="s">
        <v>14</v>
      </c>
      <c r="E3486" t="s">
        <v>44</v>
      </c>
      <c r="F3486">
        <v>99.78</v>
      </c>
      <c r="G3486">
        <v>10</v>
      </c>
      <c r="H3486">
        <f>Table1[[#This Row],[total_orders]]*Table1[[#This Row],[avg_order_value]]</f>
        <v>997.8</v>
      </c>
      <c r="I3486">
        <v>14</v>
      </c>
      <c r="J3486">
        <v>0</v>
      </c>
      <c r="K3486" t="s">
        <v>19</v>
      </c>
      <c r="L3486">
        <v>23.4</v>
      </c>
      <c r="M3486" t="str">
        <f t="shared" si="217"/>
        <v>Medium</v>
      </c>
      <c r="N3486" s="1">
        <v>44814</v>
      </c>
      <c r="O3486" s="1" t="str">
        <f>IF(YEAR(Table1[[#This Row],[customer_since]])&gt;=2023, "New",IF(YEAR(Table1[[#This Row],[customer_since]])&gt;=2021, "Medium", "Long term"))</f>
        <v>Medium</v>
      </c>
      <c r="P3486">
        <v>75</v>
      </c>
      <c r="Q3486" t="str">
        <f t="shared" si="218"/>
        <v>High</v>
      </c>
      <c r="R3486">
        <v>0.5</v>
      </c>
      <c r="S3486" t="str">
        <f t="shared" si="219"/>
        <v>Medium</v>
      </c>
    </row>
    <row r="3487" spans="1:19" x14ac:dyDescent="0.35">
      <c r="A3487" t="s">
        <v>3197</v>
      </c>
      <c r="B3487">
        <v>23</v>
      </c>
      <c r="C3487" t="str">
        <f t="shared" si="216"/>
        <v>18-25</v>
      </c>
      <c r="D3487" t="s">
        <v>14</v>
      </c>
      <c r="E3487" t="s">
        <v>52</v>
      </c>
      <c r="F3487">
        <v>67.75</v>
      </c>
      <c r="G3487">
        <v>8</v>
      </c>
      <c r="H3487">
        <f>Table1[[#This Row],[total_orders]]*Table1[[#This Row],[avg_order_value]]</f>
        <v>542</v>
      </c>
      <c r="I3487">
        <v>118</v>
      </c>
      <c r="J3487">
        <v>0</v>
      </c>
      <c r="K3487" t="s">
        <v>16</v>
      </c>
      <c r="L3487">
        <v>36.700000000000003</v>
      </c>
      <c r="M3487" t="str">
        <f t="shared" si="217"/>
        <v>Medium</v>
      </c>
      <c r="N3487" s="1">
        <v>44458</v>
      </c>
      <c r="O3487" s="1" t="str">
        <f>IF(YEAR(Table1[[#This Row],[customer_since]])&gt;=2023, "New",IF(YEAR(Table1[[#This Row],[customer_since]])&gt;=2021, "Medium", "Long term"))</f>
        <v>Medium</v>
      </c>
      <c r="P3487">
        <v>49</v>
      </c>
      <c r="Q3487" t="str">
        <f t="shared" si="218"/>
        <v>Medium</v>
      </c>
      <c r="R3487">
        <v>0.15</v>
      </c>
      <c r="S3487" t="str">
        <f t="shared" si="219"/>
        <v>Low</v>
      </c>
    </row>
    <row r="3488" spans="1:19" x14ac:dyDescent="0.35">
      <c r="A3488" t="s">
        <v>30</v>
      </c>
      <c r="B3488">
        <v>54</v>
      </c>
      <c r="C3488" t="str">
        <f t="shared" si="216"/>
        <v>46-55</v>
      </c>
      <c r="D3488" t="s">
        <v>21</v>
      </c>
      <c r="E3488" t="s">
        <v>28</v>
      </c>
      <c r="F3488">
        <v>114.31</v>
      </c>
      <c r="G3488">
        <v>11</v>
      </c>
      <c r="H3488">
        <f>Table1[[#This Row],[total_orders]]*Table1[[#This Row],[avg_order_value]]</f>
        <v>1257.4100000000001</v>
      </c>
      <c r="I3488">
        <v>210</v>
      </c>
      <c r="J3488">
        <v>0</v>
      </c>
      <c r="K3488" t="s">
        <v>16</v>
      </c>
      <c r="L3488">
        <v>56.5</v>
      </c>
      <c r="M3488" t="str">
        <f t="shared" si="217"/>
        <v>High</v>
      </c>
      <c r="N3488" s="1">
        <v>44471</v>
      </c>
      <c r="O3488" s="1" t="str">
        <f>IF(YEAR(Table1[[#This Row],[customer_since]])&gt;=2023, "New",IF(YEAR(Table1[[#This Row],[customer_since]])&gt;=2021, "Medium", "Long term"))</f>
        <v>Medium</v>
      </c>
      <c r="P3488">
        <v>44</v>
      </c>
      <c r="Q3488" t="str">
        <f t="shared" si="218"/>
        <v>Medium</v>
      </c>
      <c r="R3488">
        <v>0.21</v>
      </c>
      <c r="S3488" t="str">
        <f t="shared" si="219"/>
        <v>Medium</v>
      </c>
    </row>
    <row r="3489" spans="1:19" x14ac:dyDescent="0.35">
      <c r="A3489" t="s">
        <v>30</v>
      </c>
      <c r="B3489">
        <v>38</v>
      </c>
      <c r="C3489" t="str">
        <f t="shared" si="216"/>
        <v>36-45</v>
      </c>
      <c r="D3489" t="s">
        <v>25</v>
      </c>
      <c r="E3489" t="s">
        <v>37</v>
      </c>
      <c r="F3489">
        <v>38.200000000000003</v>
      </c>
      <c r="G3489">
        <v>7</v>
      </c>
      <c r="H3489">
        <f>Table1[[#This Row],[total_orders]]*Table1[[#This Row],[avg_order_value]]</f>
        <v>267.40000000000003</v>
      </c>
      <c r="I3489">
        <v>209</v>
      </c>
      <c r="J3489">
        <v>0</v>
      </c>
      <c r="K3489" t="s">
        <v>29</v>
      </c>
      <c r="L3489">
        <v>0</v>
      </c>
      <c r="M3489" t="str">
        <f t="shared" si="217"/>
        <v>Low</v>
      </c>
      <c r="N3489" s="1">
        <v>45044</v>
      </c>
      <c r="O3489" s="1" t="str">
        <f>IF(YEAR(Table1[[#This Row],[customer_since]])&gt;=2023, "New",IF(YEAR(Table1[[#This Row],[customer_since]])&gt;=2021, "Medium", "Long term"))</f>
        <v>New</v>
      </c>
      <c r="P3489">
        <v>7</v>
      </c>
      <c r="Q3489" t="str">
        <f t="shared" si="218"/>
        <v>Low</v>
      </c>
      <c r="R3489">
        <v>0.18</v>
      </c>
      <c r="S3489" t="str">
        <f t="shared" si="219"/>
        <v>Low</v>
      </c>
    </row>
    <row r="3490" spans="1:19" x14ac:dyDescent="0.35">
      <c r="A3490" t="s">
        <v>1838</v>
      </c>
      <c r="B3490">
        <v>55</v>
      </c>
      <c r="C3490" t="str">
        <f t="shared" si="216"/>
        <v>46-55</v>
      </c>
      <c r="D3490" t="s">
        <v>14</v>
      </c>
      <c r="E3490" t="s">
        <v>44</v>
      </c>
      <c r="F3490">
        <v>46.25</v>
      </c>
      <c r="G3490">
        <v>5</v>
      </c>
      <c r="H3490">
        <f>Table1[[#This Row],[total_orders]]*Table1[[#This Row],[avg_order_value]]</f>
        <v>231.25</v>
      </c>
      <c r="I3490">
        <v>93</v>
      </c>
      <c r="J3490">
        <v>0</v>
      </c>
      <c r="K3490" t="s">
        <v>23</v>
      </c>
      <c r="L3490">
        <v>67.2</v>
      </c>
      <c r="M3490" t="str">
        <f t="shared" si="217"/>
        <v>High</v>
      </c>
      <c r="N3490" s="1">
        <v>45142</v>
      </c>
      <c r="O3490" s="1" t="str">
        <f>IF(YEAR(Table1[[#This Row],[customer_since]])&gt;=2023, "New",IF(YEAR(Table1[[#This Row],[customer_since]])&gt;=2021, "Medium", "Long term"))</f>
        <v>New</v>
      </c>
      <c r="P3490">
        <v>75</v>
      </c>
      <c r="Q3490" t="str">
        <f t="shared" si="218"/>
        <v>High</v>
      </c>
      <c r="R3490">
        <v>0.41</v>
      </c>
      <c r="S3490" t="str">
        <f t="shared" si="219"/>
        <v>Medium</v>
      </c>
    </row>
    <row r="3491" spans="1:19" x14ac:dyDescent="0.35">
      <c r="A3491" t="s">
        <v>2290</v>
      </c>
      <c r="B3491">
        <v>52</v>
      </c>
      <c r="C3491" t="str">
        <f t="shared" si="216"/>
        <v>46-55</v>
      </c>
      <c r="D3491" t="s">
        <v>21</v>
      </c>
      <c r="E3491" t="s">
        <v>28</v>
      </c>
      <c r="F3491">
        <v>155.03</v>
      </c>
      <c r="G3491">
        <v>7</v>
      </c>
      <c r="H3491">
        <f>Table1[[#This Row],[total_orders]]*Table1[[#This Row],[avg_order_value]]</f>
        <v>1085.21</v>
      </c>
      <c r="I3491">
        <v>338</v>
      </c>
      <c r="J3491">
        <v>0</v>
      </c>
      <c r="K3491" t="s">
        <v>16</v>
      </c>
      <c r="L3491">
        <v>17.7</v>
      </c>
      <c r="M3491" t="str">
        <f t="shared" si="217"/>
        <v>Low</v>
      </c>
      <c r="N3491" s="1">
        <v>45286</v>
      </c>
      <c r="O3491" s="1" t="str">
        <f>IF(YEAR(Table1[[#This Row],[customer_since]])&gt;=2023, "New",IF(YEAR(Table1[[#This Row],[customer_since]])&gt;=2021, "Medium", "Long term"))</f>
        <v>New</v>
      </c>
      <c r="P3491">
        <v>85</v>
      </c>
      <c r="Q3491" t="str">
        <f t="shared" si="218"/>
        <v>High</v>
      </c>
      <c r="R3491">
        <v>0.21</v>
      </c>
      <c r="S3491" t="str">
        <f t="shared" si="219"/>
        <v>Medium</v>
      </c>
    </row>
    <row r="3492" spans="1:19" x14ac:dyDescent="0.35">
      <c r="A3492" t="s">
        <v>686</v>
      </c>
      <c r="B3492">
        <v>64</v>
      </c>
      <c r="C3492" t="str">
        <f t="shared" si="216"/>
        <v>55-65</v>
      </c>
      <c r="D3492" t="s">
        <v>21</v>
      </c>
      <c r="E3492" t="s">
        <v>50</v>
      </c>
      <c r="F3492">
        <v>93.07</v>
      </c>
      <c r="G3492">
        <v>15</v>
      </c>
      <c r="H3492">
        <f>Table1[[#This Row],[total_orders]]*Table1[[#This Row],[avg_order_value]]</f>
        <v>1396.05</v>
      </c>
      <c r="I3492">
        <v>142</v>
      </c>
      <c r="J3492">
        <v>0</v>
      </c>
      <c r="K3492" t="s">
        <v>40</v>
      </c>
      <c r="L3492">
        <v>89</v>
      </c>
      <c r="M3492" t="str">
        <f t="shared" si="217"/>
        <v>High</v>
      </c>
      <c r="N3492" s="1">
        <v>44074</v>
      </c>
      <c r="O3492" s="1" t="str">
        <f>IF(YEAR(Table1[[#This Row],[customer_since]])&gt;=2023, "New",IF(YEAR(Table1[[#This Row],[customer_since]])&gt;=2021, "Medium", "Long term"))</f>
        <v>Long term</v>
      </c>
      <c r="P3492">
        <v>46</v>
      </c>
      <c r="Q3492" t="str">
        <f t="shared" si="218"/>
        <v>Medium</v>
      </c>
      <c r="R3492">
        <v>0.24</v>
      </c>
      <c r="S3492" t="str">
        <f t="shared" si="219"/>
        <v>Medium</v>
      </c>
    </row>
    <row r="3493" spans="1:19" x14ac:dyDescent="0.35">
      <c r="A3493" t="s">
        <v>1785</v>
      </c>
      <c r="B3493">
        <v>61</v>
      </c>
      <c r="C3493" t="str">
        <f t="shared" si="216"/>
        <v>55-65</v>
      </c>
      <c r="D3493" t="s">
        <v>21</v>
      </c>
      <c r="E3493" t="s">
        <v>26</v>
      </c>
      <c r="F3493">
        <v>153.96</v>
      </c>
      <c r="G3493">
        <v>15</v>
      </c>
      <c r="H3493">
        <f>Table1[[#This Row],[total_orders]]*Table1[[#This Row],[avg_order_value]]</f>
        <v>2309.4</v>
      </c>
      <c r="I3493">
        <v>135</v>
      </c>
      <c r="J3493">
        <v>0</v>
      </c>
      <c r="K3493" t="s">
        <v>40</v>
      </c>
      <c r="L3493">
        <v>87.7</v>
      </c>
      <c r="M3493" t="str">
        <f t="shared" si="217"/>
        <v>High</v>
      </c>
      <c r="N3493" s="1">
        <v>45172</v>
      </c>
      <c r="O3493" s="1" t="str">
        <f>IF(YEAR(Table1[[#This Row],[customer_since]])&gt;=2023, "New",IF(YEAR(Table1[[#This Row],[customer_since]])&gt;=2021, "Medium", "Long term"))</f>
        <v>New</v>
      </c>
      <c r="P3493">
        <v>33</v>
      </c>
      <c r="Q3493" t="str">
        <f t="shared" si="218"/>
        <v>Low</v>
      </c>
      <c r="R3493">
        <v>0.17</v>
      </c>
      <c r="S3493" t="str">
        <f t="shared" si="219"/>
        <v>Low</v>
      </c>
    </row>
    <row r="3494" spans="1:19" x14ac:dyDescent="0.35">
      <c r="A3494" t="s">
        <v>1785</v>
      </c>
      <c r="B3494">
        <v>26</v>
      </c>
      <c r="C3494" t="str">
        <f t="shared" si="216"/>
        <v>26-35</v>
      </c>
      <c r="D3494" t="s">
        <v>14</v>
      </c>
      <c r="E3494" t="s">
        <v>15</v>
      </c>
      <c r="F3494">
        <v>75.56</v>
      </c>
      <c r="G3494">
        <v>13</v>
      </c>
      <c r="H3494">
        <f>Table1[[#This Row],[total_orders]]*Table1[[#This Row],[avg_order_value]]</f>
        <v>982.28</v>
      </c>
      <c r="I3494">
        <v>246</v>
      </c>
      <c r="J3494">
        <v>0</v>
      </c>
      <c r="K3494" t="s">
        <v>16</v>
      </c>
      <c r="L3494">
        <v>9.8000000000000007</v>
      </c>
      <c r="M3494" t="str">
        <f t="shared" si="217"/>
        <v>Low</v>
      </c>
      <c r="N3494" s="1">
        <v>44889</v>
      </c>
      <c r="O3494" s="1" t="str">
        <f>IF(YEAR(Table1[[#This Row],[customer_since]])&gt;=2023, "New",IF(YEAR(Table1[[#This Row],[customer_since]])&gt;=2021, "Medium", "Long term"))</f>
        <v>Medium</v>
      </c>
      <c r="P3494">
        <v>68</v>
      </c>
      <c r="Q3494" t="str">
        <f t="shared" si="218"/>
        <v>High</v>
      </c>
      <c r="R3494">
        <v>0.13</v>
      </c>
      <c r="S3494" t="str">
        <f t="shared" si="219"/>
        <v>Low</v>
      </c>
    </row>
    <row r="3495" spans="1:19" x14ac:dyDescent="0.35">
      <c r="A3495" t="s">
        <v>2079</v>
      </c>
      <c r="B3495">
        <v>56</v>
      </c>
      <c r="C3495" t="str">
        <f t="shared" si="216"/>
        <v>55-65</v>
      </c>
      <c r="D3495" t="s">
        <v>14</v>
      </c>
      <c r="E3495" t="s">
        <v>35</v>
      </c>
      <c r="F3495">
        <v>29.51</v>
      </c>
      <c r="G3495">
        <v>11</v>
      </c>
      <c r="H3495">
        <f>Table1[[#This Row],[total_orders]]*Table1[[#This Row],[avg_order_value]]</f>
        <v>324.61</v>
      </c>
      <c r="I3495">
        <v>66</v>
      </c>
      <c r="J3495">
        <v>0</v>
      </c>
      <c r="K3495" t="s">
        <v>23</v>
      </c>
      <c r="L3495">
        <v>13.8</v>
      </c>
      <c r="M3495" t="str">
        <f t="shared" si="217"/>
        <v>Low</v>
      </c>
      <c r="N3495" s="1">
        <v>45772</v>
      </c>
      <c r="O3495" s="1" t="str">
        <f>IF(YEAR(Table1[[#This Row],[customer_since]])&gt;=2023, "New",IF(YEAR(Table1[[#This Row],[customer_since]])&gt;=2021, "Medium", "Long term"))</f>
        <v>New</v>
      </c>
      <c r="P3495">
        <v>32</v>
      </c>
      <c r="Q3495" t="str">
        <f t="shared" si="218"/>
        <v>Low</v>
      </c>
      <c r="R3495">
        <v>0.18</v>
      </c>
      <c r="S3495" t="str">
        <f t="shared" si="219"/>
        <v>Low</v>
      </c>
    </row>
    <row r="3496" spans="1:19" x14ac:dyDescent="0.35">
      <c r="A3496" t="s">
        <v>1469</v>
      </c>
      <c r="B3496">
        <v>29</v>
      </c>
      <c r="C3496" t="str">
        <f t="shared" si="216"/>
        <v>26-35</v>
      </c>
      <c r="D3496" t="s">
        <v>14</v>
      </c>
      <c r="E3496" t="s">
        <v>35</v>
      </c>
      <c r="F3496">
        <v>91.99</v>
      </c>
      <c r="G3496">
        <v>10</v>
      </c>
      <c r="H3496">
        <f>Table1[[#This Row],[total_orders]]*Table1[[#This Row],[avg_order_value]]</f>
        <v>919.9</v>
      </c>
      <c r="I3496">
        <v>226</v>
      </c>
      <c r="J3496">
        <v>0</v>
      </c>
      <c r="K3496" t="s">
        <v>19</v>
      </c>
      <c r="L3496">
        <v>0</v>
      </c>
      <c r="M3496" t="str">
        <f t="shared" si="217"/>
        <v>Low</v>
      </c>
      <c r="N3496" s="1">
        <v>45307</v>
      </c>
      <c r="O3496" s="1" t="str">
        <f>IF(YEAR(Table1[[#This Row],[customer_since]])&gt;=2023, "New",IF(YEAR(Table1[[#This Row],[customer_since]])&gt;=2021, "Medium", "Long term"))</f>
        <v>New</v>
      </c>
      <c r="P3496">
        <v>31</v>
      </c>
      <c r="Q3496" t="str">
        <f t="shared" si="218"/>
        <v>Low</v>
      </c>
      <c r="R3496">
        <v>0.56999999999999995</v>
      </c>
      <c r="S3496" t="str">
        <f t="shared" si="219"/>
        <v>High</v>
      </c>
    </row>
    <row r="3497" spans="1:19" x14ac:dyDescent="0.35">
      <c r="A3497" t="s">
        <v>123</v>
      </c>
      <c r="B3497">
        <v>36</v>
      </c>
      <c r="C3497" t="str">
        <f t="shared" si="216"/>
        <v>36-45</v>
      </c>
      <c r="D3497" t="s">
        <v>25</v>
      </c>
      <c r="E3497" t="s">
        <v>44</v>
      </c>
      <c r="F3497">
        <v>92.98</v>
      </c>
      <c r="G3497">
        <v>7</v>
      </c>
      <c r="H3497">
        <f>Table1[[#This Row],[total_orders]]*Table1[[#This Row],[avg_order_value]]</f>
        <v>650.86</v>
      </c>
      <c r="I3497">
        <v>334</v>
      </c>
      <c r="J3497">
        <v>0</v>
      </c>
      <c r="K3497" t="s">
        <v>29</v>
      </c>
      <c r="L3497">
        <v>62.8</v>
      </c>
      <c r="M3497" t="str">
        <f t="shared" si="217"/>
        <v>High</v>
      </c>
      <c r="N3497" s="1">
        <v>44058</v>
      </c>
      <c r="O3497" s="1" t="str">
        <f>IF(YEAR(Table1[[#This Row],[customer_since]])&gt;=2023, "New",IF(YEAR(Table1[[#This Row],[customer_since]])&gt;=2021, "Medium", "Long term"))</f>
        <v>Long term</v>
      </c>
      <c r="P3497">
        <v>15</v>
      </c>
      <c r="Q3497" t="str">
        <f t="shared" si="218"/>
        <v>Low</v>
      </c>
      <c r="R3497">
        <v>0.04</v>
      </c>
      <c r="S3497" t="str">
        <f t="shared" si="219"/>
        <v>Low</v>
      </c>
    </row>
    <row r="3498" spans="1:19" x14ac:dyDescent="0.35">
      <c r="A3498" t="s">
        <v>1872</v>
      </c>
      <c r="B3498">
        <v>31</v>
      </c>
      <c r="C3498" t="str">
        <f t="shared" si="216"/>
        <v>26-35</v>
      </c>
      <c r="D3498" t="s">
        <v>25</v>
      </c>
      <c r="E3498" t="s">
        <v>37</v>
      </c>
      <c r="F3498">
        <v>86.07</v>
      </c>
      <c r="G3498">
        <v>9</v>
      </c>
      <c r="H3498">
        <f>Table1[[#This Row],[total_orders]]*Table1[[#This Row],[avg_order_value]]</f>
        <v>774.62999999999988</v>
      </c>
      <c r="I3498">
        <v>342</v>
      </c>
      <c r="J3498">
        <v>0</v>
      </c>
      <c r="K3498" t="s">
        <v>16</v>
      </c>
      <c r="L3498">
        <v>64.8</v>
      </c>
      <c r="M3498" t="str">
        <f t="shared" si="217"/>
        <v>High</v>
      </c>
      <c r="N3498" s="1">
        <v>45377</v>
      </c>
      <c r="O3498" s="1" t="str">
        <f>IF(YEAR(Table1[[#This Row],[customer_since]])&gt;=2023, "New",IF(YEAR(Table1[[#This Row],[customer_since]])&gt;=2021, "Medium", "Long term"))</f>
        <v>New</v>
      </c>
      <c r="P3498">
        <v>77</v>
      </c>
      <c r="Q3498" t="str">
        <f t="shared" si="218"/>
        <v>High</v>
      </c>
      <c r="R3498">
        <v>0.04</v>
      </c>
      <c r="S3498" t="str">
        <f t="shared" si="219"/>
        <v>Low</v>
      </c>
    </row>
    <row r="3499" spans="1:19" x14ac:dyDescent="0.35">
      <c r="A3499" t="s">
        <v>3738</v>
      </c>
      <c r="B3499">
        <v>43</v>
      </c>
      <c r="C3499" t="str">
        <f t="shared" si="216"/>
        <v>36-45</v>
      </c>
      <c r="D3499" t="s">
        <v>21</v>
      </c>
      <c r="E3499" t="s">
        <v>18</v>
      </c>
      <c r="F3499">
        <v>53.23</v>
      </c>
      <c r="G3499">
        <v>11</v>
      </c>
      <c r="H3499">
        <f>Table1[[#This Row],[total_orders]]*Table1[[#This Row],[avg_order_value]]</f>
        <v>585.53</v>
      </c>
      <c r="I3499">
        <v>212</v>
      </c>
      <c r="J3499">
        <v>0</v>
      </c>
      <c r="K3499" t="s">
        <v>29</v>
      </c>
      <c r="L3499">
        <v>37.5</v>
      </c>
      <c r="M3499" t="str">
        <f t="shared" si="217"/>
        <v>Medium</v>
      </c>
      <c r="N3499" s="1">
        <v>44110</v>
      </c>
      <c r="O3499" s="1" t="str">
        <f>IF(YEAR(Table1[[#This Row],[customer_since]])&gt;=2023, "New",IF(YEAR(Table1[[#This Row],[customer_since]])&gt;=2021, "Medium", "Long term"))</f>
        <v>Long term</v>
      </c>
      <c r="P3499">
        <v>62</v>
      </c>
      <c r="Q3499" t="str">
        <f t="shared" si="218"/>
        <v>Medium</v>
      </c>
      <c r="R3499">
        <v>0.25</v>
      </c>
      <c r="S3499" t="str">
        <f t="shared" si="219"/>
        <v>Medium</v>
      </c>
    </row>
    <row r="3500" spans="1:19" x14ac:dyDescent="0.35">
      <c r="A3500" t="s">
        <v>796</v>
      </c>
      <c r="B3500">
        <v>77</v>
      </c>
      <c r="C3500" t="str">
        <f t="shared" si="216"/>
        <v>66-69</v>
      </c>
      <c r="D3500" t="s">
        <v>21</v>
      </c>
      <c r="E3500" t="s">
        <v>50</v>
      </c>
      <c r="F3500">
        <v>247.26</v>
      </c>
      <c r="G3500">
        <v>11</v>
      </c>
      <c r="H3500">
        <f>Table1[[#This Row],[total_orders]]*Table1[[#This Row],[avg_order_value]]</f>
        <v>2719.8599999999997</v>
      </c>
      <c r="I3500">
        <v>210</v>
      </c>
      <c r="J3500">
        <v>0</v>
      </c>
      <c r="K3500" t="s">
        <v>16</v>
      </c>
      <c r="L3500">
        <v>25.2</v>
      </c>
      <c r="M3500" t="str">
        <f t="shared" si="217"/>
        <v>Medium</v>
      </c>
      <c r="N3500" s="1">
        <v>45780</v>
      </c>
      <c r="O3500" s="1" t="str">
        <f>IF(YEAR(Table1[[#This Row],[customer_since]])&gt;=2023, "New",IF(YEAR(Table1[[#This Row],[customer_since]])&gt;=2021, "Medium", "Long term"))</f>
        <v>New</v>
      </c>
      <c r="P3500">
        <v>48</v>
      </c>
      <c r="Q3500" t="str">
        <f t="shared" si="218"/>
        <v>Medium</v>
      </c>
      <c r="R3500">
        <v>0.04</v>
      </c>
      <c r="S3500" t="str">
        <f t="shared" si="219"/>
        <v>Low</v>
      </c>
    </row>
    <row r="3501" spans="1:19" x14ac:dyDescent="0.35">
      <c r="A3501" t="s">
        <v>1594</v>
      </c>
      <c r="B3501">
        <v>41</v>
      </c>
      <c r="C3501" t="str">
        <f t="shared" si="216"/>
        <v>36-45</v>
      </c>
      <c r="D3501" t="s">
        <v>21</v>
      </c>
      <c r="E3501" t="s">
        <v>50</v>
      </c>
      <c r="F3501">
        <v>94.31</v>
      </c>
      <c r="G3501">
        <v>12</v>
      </c>
      <c r="H3501">
        <f>Table1[[#This Row],[total_orders]]*Table1[[#This Row],[avg_order_value]]</f>
        <v>1131.72</v>
      </c>
      <c r="I3501">
        <v>260</v>
      </c>
      <c r="J3501">
        <v>0</v>
      </c>
      <c r="K3501" t="s">
        <v>29</v>
      </c>
      <c r="L3501">
        <v>36</v>
      </c>
      <c r="M3501" t="str">
        <f t="shared" si="217"/>
        <v>Medium</v>
      </c>
      <c r="N3501" s="1">
        <v>44301</v>
      </c>
      <c r="O3501" s="1" t="str">
        <f>IF(YEAR(Table1[[#This Row],[customer_since]])&gt;=2023, "New",IF(YEAR(Table1[[#This Row],[customer_since]])&gt;=2021, "Medium", "Long term"))</f>
        <v>Medium</v>
      </c>
      <c r="P3501">
        <v>16</v>
      </c>
      <c r="Q3501" t="str">
        <f t="shared" si="218"/>
        <v>Low</v>
      </c>
      <c r="R3501">
        <v>0.59</v>
      </c>
      <c r="S3501" t="str">
        <f t="shared" si="219"/>
        <v>High</v>
      </c>
    </row>
    <row r="3502" spans="1:19" x14ac:dyDescent="0.35">
      <c r="A3502" t="s">
        <v>1980</v>
      </c>
      <c r="B3502">
        <v>71</v>
      </c>
      <c r="C3502" t="str">
        <f t="shared" si="216"/>
        <v>66-69</v>
      </c>
      <c r="D3502" t="s">
        <v>21</v>
      </c>
      <c r="E3502" t="s">
        <v>37</v>
      </c>
      <c r="F3502">
        <v>31.42</v>
      </c>
      <c r="G3502">
        <v>12</v>
      </c>
      <c r="H3502">
        <f>Table1[[#This Row],[total_orders]]*Table1[[#This Row],[avg_order_value]]</f>
        <v>377.04</v>
      </c>
      <c r="I3502">
        <v>79</v>
      </c>
      <c r="J3502">
        <v>0</v>
      </c>
      <c r="K3502" t="s">
        <v>16</v>
      </c>
      <c r="L3502">
        <v>85.3</v>
      </c>
      <c r="M3502" t="str">
        <f t="shared" si="217"/>
        <v>High</v>
      </c>
      <c r="N3502" s="1">
        <v>44187</v>
      </c>
      <c r="O3502" s="1" t="str">
        <f>IF(YEAR(Table1[[#This Row],[customer_since]])&gt;=2023, "New",IF(YEAR(Table1[[#This Row],[customer_since]])&gt;=2021, "Medium", "Long term"))</f>
        <v>Long term</v>
      </c>
      <c r="P3502">
        <v>62</v>
      </c>
      <c r="Q3502" t="str">
        <f t="shared" si="218"/>
        <v>Medium</v>
      </c>
      <c r="R3502">
        <v>0.04</v>
      </c>
      <c r="S3502" t="str">
        <f t="shared" si="219"/>
        <v>Low</v>
      </c>
    </row>
    <row r="3503" spans="1:19" x14ac:dyDescent="0.35">
      <c r="A3503" t="s">
        <v>218</v>
      </c>
      <c r="B3503">
        <v>69</v>
      </c>
      <c r="C3503" t="str">
        <f t="shared" si="216"/>
        <v>66-69</v>
      </c>
      <c r="D3503" t="s">
        <v>21</v>
      </c>
      <c r="E3503" t="s">
        <v>15</v>
      </c>
      <c r="F3503">
        <v>145.31</v>
      </c>
      <c r="G3503">
        <v>2</v>
      </c>
      <c r="H3503">
        <f>Table1[[#This Row],[total_orders]]*Table1[[#This Row],[avg_order_value]]</f>
        <v>290.62</v>
      </c>
      <c r="I3503">
        <v>140</v>
      </c>
      <c r="J3503">
        <v>0</v>
      </c>
      <c r="K3503" t="s">
        <v>16</v>
      </c>
      <c r="L3503">
        <v>72.8</v>
      </c>
      <c r="M3503" t="str">
        <f t="shared" si="217"/>
        <v>High</v>
      </c>
      <c r="N3503" s="1">
        <v>45621</v>
      </c>
      <c r="O3503" s="1" t="str">
        <f>IF(YEAR(Table1[[#This Row],[customer_since]])&gt;=2023, "New",IF(YEAR(Table1[[#This Row],[customer_since]])&gt;=2021, "Medium", "Long term"))</f>
        <v>New</v>
      </c>
      <c r="P3503">
        <v>93</v>
      </c>
      <c r="Q3503" t="str">
        <f t="shared" si="218"/>
        <v>High</v>
      </c>
      <c r="R3503">
        <v>0.49</v>
      </c>
      <c r="S3503" t="str">
        <f t="shared" si="219"/>
        <v>Medium</v>
      </c>
    </row>
    <row r="3504" spans="1:19" x14ac:dyDescent="0.35">
      <c r="A3504" t="s">
        <v>218</v>
      </c>
      <c r="B3504">
        <v>20</v>
      </c>
      <c r="C3504" t="str">
        <f t="shared" si="216"/>
        <v>18-25</v>
      </c>
      <c r="D3504" t="s">
        <v>14</v>
      </c>
      <c r="E3504" t="s">
        <v>44</v>
      </c>
      <c r="F3504">
        <v>322.27999999999997</v>
      </c>
      <c r="G3504">
        <v>14</v>
      </c>
      <c r="H3504">
        <f>Table1[[#This Row],[total_orders]]*Table1[[#This Row],[avg_order_value]]</f>
        <v>4511.92</v>
      </c>
      <c r="I3504">
        <v>283</v>
      </c>
      <c r="J3504">
        <v>0</v>
      </c>
      <c r="K3504" t="s">
        <v>16</v>
      </c>
      <c r="L3504">
        <v>76.8</v>
      </c>
      <c r="M3504" t="str">
        <f t="shared" si="217"/>
        <v>High</v>
      </c>
      <c r="N3504" s="1">
        <v>44359</v>
      </c>
      <c r="O3504" s="1" t="str">
        <f>IF(YEAR(Table1[[#This Row],[customer_since]])&gt;=2023, "New",IF(YEAR(Table1[[#This Row],[customer_since]])&gt;=2021, "Medium", "Long term"))</f>
        <v>Medium</v>
      </c>
      <c r="P3504">
        <v>94</v>
      </c>
      <c r="Q3504" t="str">
        <f t="shared" si="218"/>
        <v>High</v>
      </c>
      <c r="R3504">
        <v>0.37</v>
      </c>
      <c r="S3504" t="str">
        <f t="shared" si="219"/>
        <v>Medium</v>
      </c>
    </row>
    <row r="3505" spans="1:19" x14ac:dyDescent="0.35">
      <c r="A3505" t="s">
        <v>753</v>
      </c>
      <c r="B3505">
        <v>43</v>
      </c>
      <c r="C3505" t="str">
        <f t="shared" si="216"/>
        <v>36-45</v>
      </c>
      <c r="D3505" t="s">
        <v>25</v>
      </c>
      <c r="E3505" t="s">
        <v>26</v>
      </c>
      <c r="F3505">
        <v>156.19999999999999</v>
      </c>
      <c r="G3505">
        <v>15</v>
      </c>
      <c r="H3505">
        <f>Table1[[#This Row],[total_orders]]*Table1[[#This Row],[avg_order_value]]</f>
        <v>2343</v>
      </c>
      <c r="I3505">
        <v>306</v>
      </c>
      <c r="J3505">
        <v>0</v>
      </c>
      <c r="K3505" t="s">
        <v>16</v>
      </c>
      <c r="L3505">
        <v>0.1</v>
      </c>
      <c r="M3505" t="str">
        <f t="shared" si="217"/>
        <v>Low</v>
      </c>
      <c r="N3505" s="1">
        <v>44903</v>
      </c>
      <c r="O3505" s="1" t="str">
        <f>IF(YEAR(Table1[[#This Row],[customer_since]])&gt;=2023, "New",IF(YEAR(Table1[[#This Row],[customer_since]])&gt;=2021, "Medium", "Long term"))</f>
        <v>Medium</v>
      </c>
      <c r="P3505">
        <v>44</v>
      </c>
      <c r="Q3505" t="str">
        <f t="shared" si="218"/>
        <v>Medium</v>
      </c>
      <c r="R3505">
        <v>0.15</v>
      </c>
      <c r="S3505" t="str">
        <f t="shared" si="219"/>
        <v>Low</v>
      </c>
    </row>
    <row r="3506" spans="1:19" x14ac:dyDescent="0.35">
      <c r="A3506" t="s">
        <v>3351</v>
      </c>
      <c r="B3506">
        <v>65</v>
      </c>
      <c r="C3506" t="str">
        <f t="shared" si="216"/>
        <v>55-65</v>
      </c>
      <c r="D3506" t="s">
        <v>25</v>
      </c>
      <c r="E3506" t="s">
        <v>35</v>
      </c>
      <c r="F3506">
        <v>135.55000000000001</v>
      </c>
      <c r="G3506">
        <v>11</v>
      </c>
      <c r="H3506">
        <f>Table1[[#This Row],[total_orders]]*Table1[[#This Row],[avg_order_value]]</f>
        <v>1491.0500000000002</v>
      </c>
      <c r="I3506">
        <v>67</v>
      </c>
      <c r="J3506">
        <v>0</v>
      </c>
      <c r="K3506" t="s">
        <v>23</v>
      </c>
      <c r="L3506">
        <v>50.5</v>
      </c>
      <c r="M3506" t="str">
        <f t="shared" si="217"/>
        <v>High</v>
      </c>
      <c r="N3506" s="1">
        <v>45541</v>
      </c>
      <c r="O3506" s="1" t="str">
        <f>IF(YEAR(Table1[[#This Row],[customer_since]])&gt;=2023, "New",IF(YEAR(Table1[[#This Row],[customer_since]])&gt;=2021, "Medium", "Long term"))</f>
        <v>New</v>
      </c>
      <c r="P3506">
        <v>29</v>
      </c>
      <c r="Q3506" t="str">
        <f t="shared" si="218"/>
        <v>Low</v>
      </c>
      <c r="R3506">
        <v>0.33</v>
      </c>
      <c r="S3506" t="str">
        <f t="shared" si="219"/>
        <v>Medium</v>
      </c>
    </row>
    <row r="3507" spans="1:19" x14ac:dyDescent="0.35">
      <c r="A3507" t="s">
        <v>359</v>
      </c>
      <c r="B3507">
        <v>33</v>
      </c>
      <c r="C3507" t="str">
        <f t="shared" si="216"/>
        <v>26-35</v>
      </c>
      <c r="D3507" t="s">
        <v>21</v>
      </c>
      <c r="E3507" t="s">
        <v>37</v>
      </c>
      <c r="F3507">
        <v>58.21</v>
      </c>
      <c r="G3507">
        <v>9</v>
      </c>
      <c r="H3507">
        <f>Table1[[#This Row],[total_orders]]*Table1[[#This Row],[avg_order_value]]</f>
        <v>523.89</v>
      </c>
      <c r="I3507">
        <v>143</v>
      </c>
      <c r="J3507">
        <v>0</v>
      </c>
      <c r="K3507" t="s">
        <v>40</v>
      </c>
      <c r="L3507">
        <v>40.200000000000003</v>
      </c>
      <c r="M3507" t="str">
        <f t="shared" si="217"/>
        <v>Medium</v>
      </c>
      <c r="N3507" s="1">
        <v>45454</v>
      </c>
      <c r="O3507" s="1" t="str">
        <f>IF(YEAR(Table1[[#This Row],[customer_since]])&gt;=2023, "New",IF(YEAR(Table1[[#This Row],[customer_since]])&gt;=2021, "Medium", "Long term"))</f>
        <v>New</v>
      </c>
      <c r="P3507">
        <v>32</v>
      </c>
      <c r="Q3507" t="str">
        <f t="shared" si="218"/>
        <v>Low</v>
      </c>
      <c r="R3507">
        <v>0.15</v>
      </c>
      <c r="S3507" t="str">
        <f t="shared" si="219"/>
        <v>Low</v>
      </c>
    </row>
    <row r="3508" spans="1:19" x14ac:dyDescent="0.35">
      <c r="A3508" t="s">
        <v>1506</v>
      </c>
      <c r="B3508">
        <v>25</v>
      </c>
      <c r="C3508" t="str">
        <f t="shared" si="216"/>
        <v>18-25</v>
      </c>
      <c r="D3508" t="s">
        <v>21</v>
      </c>
      <c r="E3508" t="s">
        <v>44</v>
      </c>
      <c r="F3508">
        <v>112.74</v>
      </c>
      <c r="G3508">
        <v>14</v>
      </c>
      <c r="H3508">
        <f>Table1[[#This Row],[total_orders]]*Table1[[#This Row],[avg_order_value]]</f>
        <v>1578.36</v>
      </c>
      <c r="I3508">
        <v>342</v>
      </c>
      <c r="J3508">
        <v>0</v>
      </c>
      <c r="K3508" t="s">
        <v>19</v>
      </c>
      <c r="L3508">
        <v>55.3</v>
      </c>
      <c r="M3508" t="str">
        <f t="shared" si="217"/>
        <v>High</v>
      </c>
      <c r="N3508" s="1">
        <v>45574</v>
      </c>
      <c r="O3508" s="1" t="str">
        <f>IF(YEAR(Table1[[#This Row],[customer_since]])&gt;=2023, "New",IF(YEAR(Table1[[#This Row],[customer_since]])&gt;=2021, "Medium", "Long term"))</f>
        <v>New</v>
      </c>
      <c r="P3508">
        <v>70</v>
      </c>
      <c r="Q3508" t="str">
        <f t="shared" si="218"/>
        <v>High</v>
      </c>
      <c r="R3508">
        <v>0.3</v>
      </c>
      <c r="S3508" t="str">
        <f t="shared" si="219"/>
        <v>Medium</v>
      </c>
    </row>
    <row r="3509" spans="1:19" x14ac:dyDescent="0.35">
      <c r="A3509" t="s">
        <v>256</v>
      </c>
      <c r="B3509">
        <v>69</v>
      </c>
      <c r="C3509" t="str">
        <f t="shared" si="216"/>
        <v>66-69</v>
      </c>
      <c r="D3509" t="s">
        <v>14</v>
      </c>
      <c r="E3509" t="s">
        <v>28</v>
      </c>
      <c r="F3509">
        <v>158.74</v>
      </c>
      <c r="G3509">
        <v>11</v>
      </c>
      <c r="H3509">
        <f>Table1[[#This Row],[total_orders]]*Table1[[#This Row],[avg_order_value]]</f>
        <v>1746.14</v>
      </c>
      <c r="I3509">
        <v>150</v>
      </c>
      <c r="J3509">
        <v>0</v>
      </c>
      <c r="K3509" t="s">
        <v>19</v>
      </c>
      <c r="L3509">
        <v>35</v>
      </c>
      <c r="M3509" t="str">
        <f t="shared" si="217"/>
        <v>Medium</v>
      </c>
      <c r="N3509" s="1">
        <v>45445</v>
      </c>
      <c r="O3509" s="1" t="str">
        <f>IF(YEAR(Table1[[#This Row],[customer_since]])&gt;=2023, "New",IF(YEAR(Table1[[#This Row],[customer_since]])&gt;=2021, "Medium", "Long term"))</f>
        <v>New</v>
      </c>
      <c r="P3509">
        <v>40</v>
      </c>
      <c r="Q3509" t="str">
        <f t="shared" si="218"/>
        <v>Medium</v>
      </c>
      <c r="R3509">
        <v>0.28000000000000003</v>
      </c>
      <c r="S3509" t="str">
        <f t="shared" si="219"/>
        <v>Medium</v>
      </c>
    </row>
    <row r="3510" spans="1:19" x14ac:dyDescent="0.35">
      <c r="A3510" t="s">
        <v>256</v>
      </c>
      <c r="B3510">
        <v>21</v>
      </c>
      <c r="C3510" t="str">
        <f t="shared" si="216"/>
        <v>18-25</v>
      </c>
      <c r="D3510" t="s">
        <v>21</v>
      </c>
      <c r="E3510" t="s">
        <v>15</v>
      </c>
      <c r="F3510">
        <v>64.38</v>
      </c>
      <c r="G3510">
        <v>8</v>
      </c>
      <c r="H3510">
        <f>Table1[[#This Row],[total_orders]]*Table1[[#This Row],[avg_order_value]]</f>
        <v>515.04</v>
      </c>
      <c r="I3510">
        <v>305</v>
      </c>
      <c r="J3510">
        <v>0</v>
      </c>
      <c r="K3510" t="s">
        <v>40</v>
      </c>
      <c r="L3510">
        <v>34</v>
      </c>
      <c r="M3510" t="str">
        <f t="shared" si="217"/>
        <v>Medium</v>
      </c>
      <c r="N3510" s="1">
        <v>44056</v>
      </c>
      <c r="O3510" s="1" t="str">
        <f>IF(YEAR(Table1[[#This Row],[customer_since]])&gt;=2023, "New",IF(YEAR(Table1[[#This Row],[customer_since]])&gt;=2021, "Medium", "Long term"))</f>
        <v>Long term</v>
      </c>
      <c r="P3510">
        <v>38</v>
      </c>
      <c r="Q3510" t="str">
        <f t="shared" si="218"/>
        <v>Medium</v>
      </c>
      <c r="R3510">
        <v>0.19</v>
      </c>
      <c r="S3510" t="str">
        <f t="shared" si="219"/>
        <v>Low</v>
      </c>
    </row>
    <row r="3511" spans="1:19" x14ac:dyDescent="0.35">
      <c r="A3511" t="s">
        <v>256</v>
      </c>
      <c r="B3511">
        <v>74</v>
      </c>
      <c r="C3511" t="str">
        <f t="shared" si="216"/>
        <v>66-69</v>
      </c>
      <c r="D3511" t="s">
        <v>21</v>
      </c>
      <c r="E3511" t="s">
        <v>37</v>
      </c>
      <c r="F3511">
        <v>57.88</v>
      </c>
      <c r="G3511">
        <v>9</v>
      </c>
      <c r="H3511">
        <f>Table1[[#This Row],[total_orders]]*Table1[[#This Row],[avg_order_value]]</f>
        <v>520.92000000000007</v>
      </c>
      <c r="I3511">
        <v>234</v>
      </c>
      <c r="J3511">
        <v>0</v>
      </c>
      <c r="K3511" t="s">
        <v>16</v>
      </c>
      <c r="L3511">
        <v>5.6</v>
      </c>
      <c r="M3511" t="str">
        <f t="shared" si="217"/>
        <v>Low</v>
      </c>
      <c r="N3511" s="1">
        <v>45281</v>
      </c>
      <c r="O3511" s="1" t="str">
        <f>IF(YEAR(Table1[[#This Row],[customer_since]])&gt;=2023, "New",IF(YEAR(Table1[[#This Row],[customer_since]])&gt;=2021, "Medium", "Long term"))</f>
        <v>New</v>
      </c>
      <c r="P3511">
        <v>18</v>
      </c>
      <c r="Q3511" t="str">
        <f t="shared" si="218"/>
        <v>Low</v>
      </c>
      <c r="R3511">
        <v>0.43</v>
      </c>
      <c r="S3511" t="str">
        <f t="shared" si="219"/>
        <v>Medium</v>
      </c>
    </row>
    <row r="3512" spans="1:19" x14ac:dyDescent="0.35">
      <c r="A3512" t="s">
        <v>2902</v>
      </c>
      <c r="B3512">
        <v>42</v>
      </c>
      <c r="C3512" t="str">
        <f t="shared" si="216"/>
        <v>36-45</v>
      </c>
      <c r="D3512" t="s">
        <v>14</v>
      </c>
      <c r="E3512" t="s">
        <v>18</v>
      </c>
      <c r="F3512">
        <v>61.38</v>
      </c>
      <c r="G3512">
        <v>10</v>
      </c>
      <c r="H3512">
        <f>Table1[[#This Row],[total_orders]]*Table1[[#This Row],[avg_order_value]]</f>
        <v>613.80000000000007</v>
      </c>
      <c r="I3512">
        <v>148</v>
      </c>
      <c r="J3512">
        <v>0</v>
      </c>
      <c r="K3512" t="s">
        <v>29</v>
      </c>
      <c r="L3512">
        <v>33.299999999999997</v>
      </c>
      <c r="M3512" t="str">
        <f t="shared" si="217"/>
        <v>Medium</v>
      </c>
      <c r="N3512" s="1">
        <v>44600</v>
      </c>
      <c r="O3512" s="1" t="str">
        <f>IF(YEAR(Table1[[#This Row],[customer_since]])&gt;=2023, "New",IF(YEAR(Table1[[#This Row],[customer_since]])&gt;=2021, "Medium", "Long term"))</f>
        <v>Medium</v>
      </c>
      <c r="P3512">
        <v>22</v>
      </c>
      <c r="Q3512" t="str">
        <f t="shared" si="218"/>
        <v>Low</v>
      </c>
      <c r="R3512">
        <v>0.23</v>
      </c>
      <c r="S3512" t="str">
        <f t="shared" si="219"/>
        <v>Medium</v>
      </c>
    </row>
    <row r="3513" spans="1:19" x14ac:dyDescent="0.35">
      <c r="A3513" t="s">
        <v>2643</v>
      </c>
      <c r="B3513">
        <v>64</v>
      </c>
      <c r="C3513" t="str">
        <f t="shared" si="216"/>
        <v>55-65</v>
      </c>
      <c r="D3513" t="s">
        <v>14</v>
      </c>
      <c r="E3513" t="s">
        <v>26</v>
      </c>
      <c r="F3513">
        <v>150.88</v>
      </c>
      <c r="G3513">
        <v>10</v>
      </c>
      <c r="H3513">
        <f>Table1[[#This Row],[total_orders]]*Table1[[#This Row],[avg_order_value]]</f>
        <v>1508.8</v>
      </c>
      <c r="I3513">
        <v>73</v>
      </c>
      <c r="J3513">
        <v>0</v>
      </c>
      <c r="K3513" t="s">
        <v>29</v>
      </c>
      <c r="L3513">
        <v>44</v>
      </c>
      <c r="M3513" t="str">
        <f t="shared" si="217"/>
        <v>Medium</v>
      </c>
      <c r="N3513" s="1">
        <v>44092</v>
      </c>
      <c r="O3513" s="1" t="str">
        <f>IF(YEAR(Table1[[#This Row],[customer_since]])&gt;=2023, "New",IF(YEAR(Table1[[#This Row],[customer_since]])&gt;=2021, "Medium", "Long term"))</f>
        <v>Long term</v>
      </c>
      <c r="P3513">
        <v>59</v>
      </c>
      <c r="Q3513" t="str">
        <f t="shared" si="218"/>
        <v>Medium</v>
      </c>
      <c r="R3513">
        <v>0.17</v>
      </c>
      <c r="S3513" t="str">
        <f t="shared" si="219"/>
        <v>Low</v>
      </c>
    </row>
    <row r="3514" spans="1:19" x14ac:dyDescent="0.35">
      <c r="A3514" t="s">
        <v>2643</v>
      </c>
      <c r="B3514">
        <v>62</v>
      </c>
      <c r="C3514" t="str">
        <f t="shared" si="216"/>
        <v>55-65</v>
      </c>
      <c r="D3514" t="s">
        <v>25</v>
      </c>
      <c r="E3514" t="s">
        <v>28</v>
      </c>
      <c r="F3514">
        <v>56.77</v>
      </c>
      <c r="G3514">
        <v>8</v>
      </c>
      <c r="H3514">
        <f>Table1[[#This Row],[total_orders]]*Table1[[#This Row],[avg_order_value]]</f>
        <v>454.16</v>
      </c>
      <c r="I3514">
        <v>61</v>
      </c>
      <c r="J3514">
        <v>0</v>
      </c>
      <c r="K3514" t="s">
        <v>40</v>
      </c>
      <c r="L3514">
        <v>1.2</v>
      </c>
      <c r="M3514" t="str">
        <f t="shared" si="217"/>
        <v>Low</v>
      </c>
      <c r="N3514" s="1">
        <v>45779</v>
      </c>
      <c r="O3514" s="1" t="str">
        <f>IF(YEAR(Table1[[#This Row],[customer_since]])&gt;=2023, "New",IF(YEAR(Table1[[#This Row],[customer_since]])&gt;=2021, "Medium", "Long term"))</f>
        <v>New</v>
      </c>
      <c r="P3514">
        <v>45</v>
      </c>
      <c r="Q3514" t="str">
        <f t="shared" si="218"/>
        <v>Medium</v>
      </c>
      <c r="R3514">
        <v>0.37</v>
      </c>
      <c r="S3514" t="str">
        <f t="shared" si="219"/>
        <v>Medium</v>
      </c>
    </row>
    <row r="3515" spans="1:19" x14ac:dyDescent="0.35">
      <c r="A3515" t="s">
        <v>2086</v>
      </c>
      <c r="B3515">
        <v>37</v>
      </c>
      <c r="C3515" t="str">
        <f t="shared" si="216"/>
        <v>36-45</v>
      </c>
      <c r="D3515" t="s">
        <v>21</v>
      </c>
      <c r="E3515" t="s">
        <v>28</v>
      </c>
      <c r="F3515">
        <v>128.9</v>
      </c>
      <c r="G3515">
        <v>6</v>
      </c>
      <c r="H3515">
        <f>Table1[[#This Row],[total_orders]]*Table1[[#This Row],[avg_order_value]]</f>
        <v>773.40000000000009</v>
      </c>
      <c r="I3515">
        <v>348</v>
      </c>
      <c r="J3515">
        <v>0</v>
      </c>
      <c r="K3515" t="s">
        <v>19</v>
      </c>
      <c r="L3515">
        <v>12.4</v>
      </c>
      <c r="M3515" t="str">
        <f t="shared" si="217"/>
        <v>Low</v>
      </c>
      <c r="N3515" s="1">
        <v>45809</v>
      </c>
      <c r="O3515" s="1" t="str">
        <f>IF(YEAR(Table1[[#This Row],[customer_since]])&gt;=2023, "New",IF(YEAR(Table1[[#This Row],[customer_since]])&gt;=2021, "Medium", "Long term"))</f>
        <v>New</v>
      </c>
      <c r="P3515">
        <v>98</v>
      </c>
      <c r="Q3515" t="str">
        <f t="shared" si="218"/>
        <v>High</v>
      </c>
      <c r="R3515">
        <v>0.59</v>
      </c>
      <c r="S3515" t="str">
        <f t="shared" si="219"/>
        <v>High</v>
      </c>
    </row>
    <row r="3516" spans="1:19" x14ac:dyDescent="0.35">
      <c r="A3516" t="s">
        <v>427</v>
      </c>
      <c r="B3516">
        <v>64</v>
      </c>
      <c r="C3516" t="str">
        <f t="shared" si="216"/>
        <v>55-65</v>
      </c>
      <c r="D3516" t="s">
        <v>14</v>
      </c>
      <c r="E3516" t="s">
        <v>52</v>
      </c>
      <c r="F3516">
        <v>123.92</v>
      </c>
      <c r="G3516">
        <v>8</v>
      </c>
      <c r="H3516">
        <f>Table1[[#This Row],[total_orders]]*Table1[[#This Row],[avg_order_value]]</f>
        <v>991.36</v>
      </c>
      <c r="I3516">
        <v>254</v>
      </c>
      <c r="J3516">
        <v>0</v>
      </c>
      <c r="K3516" t="s">
        <v>16</v>
      </c>
      <c r="L3516">
        <v>23.9</v>
      </c>
      <c r="M3516" t="str">
        <f t="shared" si="217"/>
        <v>Medium</v>
      </c>
      <c r="N3516" s="1">
        <v>44311</v>
      </c>
      <c r="O3516" s="1" t="str">
        <f>IF(YEAR(Table1[[#This Row],[customer_since]])&gt;=2023, "New",IF(YEAR(Table1[[#This Row],[customer_since]])&gt;=2021, "Medium", "Long term"))</f>
        <v>Medium</v>
      </c>
      <c r="P3516">
        <v>10</v>
      </c>
      <c r="Q3516" t="str">
        <f t="shared" si="218"/>
        <v>Low</v>
      </c>
      <c r="R3516">
        <v>0.25</v>
      </c>
      <c r="S3516" t="str">
        <f t="shared" si="219"/>
        <v>Medium</v>
      </c>
    </row>
    <row r="3517" spans="1:19" x14ac:dyDescent="0.35">
      <c r="A3517" t="s">
        <v>427</v>
      </c>
      <c r="B3517">
        <v>55</v>
      </c>
      <c r="C3517" t="str">
        <f t="shared" si="216"/>
        <v>46-55</v>
      </c>
      <c r="D3517" t="s">
        <v>21</v>
      </c>
      <c r="E3517" t="s">
        <v>28</v>
      </c>
      <c r="F3517">
        <v>101.85</v>
      </c>
      <c r="G3517">
        <v>11</v>
      </c>
      <c r="H3517">
        <f>Table1[[#This Row],[total_orders]]*Table1[[#This Row],[avg_order_value]]</f>
        <v>1120.3499999999999</v>
      </c>
      <c r="I3517">
        <v>285</v>
      </c>
      <c r="J3517">
        <v>0</v>
      </c>
      <c r="K3517" t="s">
        <v>40</v>
      </c>
      <c r="L3517">
        <v>37.299999999999997</v>
      </c>
      <c r="M3517" t="str">
        <f t="shared" si="217"/>
        <v>Medium</v>
      </c>
      <c r="N3517" s="1">
        <v>44108</v>
      </c>
      <c r="O3517" s="1" t="str">
        <f>IF(YEAR(Table1[[#This Row],[customer_since]])&gt;=2023, "New",IF(YEAR(Table1[[#This Row],[customer_since]])&gt;=2021, "Medium", "Long term"))</f>
        <v>Long term</v>
      </c>
      <c r="P3517">
        <v>93</v>
      </c>
      <c r="Q3517" t="str">
        <f t="shared" si="218"/>
        <v>High</v>
      </c>
      <c r="R3517">
        <v>0.13</v>
      </c>
      <c r="S3517" t="str">
        <f t="shared" si="219"/>
        <v>Low</v>
      </c>
    </row>
    <row r="3518" spans="1:19" x14ac:dyDescent="0.35">
      <c r="A3518" t="s">
        <v>1990</v>
      </c>
      <c r="B3518">
        <v>60</v>
      </c>
      <c r="C3518" t="str">
        <f t="shared" si="216"/>
        <v>55-65</v>
      </c>
      <c r="D3518" t="s">
        <v>14</v>
      </c>
      <c r="E3518" t="s">
        <v>15</v>
      </c>
      <c r="F3518">
        <v>162.32</v>
      </c>
      <c r="G3518">
        <v>9</v>
      </c>
      <c r="H3518">
        <f>Table1[[#This Row],[total_orders]]*Table1[[#This Row],[avg_order_value]]</f>
        <v>1460.8799999999999</v>
      </c>
      <c r="I3518">
        <v>274</v>
      </c>
      <c r="J3518">
        <v>0</v>
      </c>
      <c r="K3518" t="s">
        <v>40</v>
      </c>
      <c r="L3518">
        <v>26.2</v>
      </c>
      <c r="M3518" t="str">
        <f t="shared" si="217"/>
        <v>Medium</v>
      </c>
      <c r="N3518" s="1">
        <v>44314</v>
      </c>
      <c r="O3518" s="1" t="str">
        <f>IF(YEAR(Table1[[#This Row],[customer_since]])&gt;=2023, "New",IF(YEAR(Table1[[#This Row],[customer_since]])&gt;=2021, "Medium", "Long term"))</f>
        <v>Medium</v>
      </c>
      <c r="P3518">
        <v>16</v>
      </c>
      <c r="Q3518" t="str">
        <f t="shared" si="218"/>
        <v>Low</v>
      </c>
      <c r="R3518">
        <v>0.6</v>
      </c>
      <c r="S3518" t="str">
        <f t="shared" si="219"/>
        <v>High</v>
      </c>
    </row>
    <row r="3519" spans="1:19" x14ac:dyDescent="0.35">
      <c r="A3519" t="s">
        <v>981</v>
      </c>
      <c r="B3519">
        <v>49</v>
      </c>
      <c r="C3519" t="str">
        <f t="shared" si="216"/>
        <v>46-55</v>
      </c>
      <c r="D3519" t="s">
        <v>21</v>
      </c>
      <c r="E3519" t="s">
        <v>35</v>
      </c>
      <c r="G3519">
        <v>9</v>
      </c>
      <c r="H3519">
        <f>Table1[[#This Row],[total_orders]]*Table1[[#This Row],[avg_order_value]]</f>
        <v>0</v>
      </c>
      <c r="I3519">
        <v>165</v>
      </c>
      <c r="J3519">
        <v>0</v>
      </c>
      <c r="K3519" t="s">
        <v>16</v>
      </c>
      <c r="L3519">
        <v>52.3</v>
      </c>
      <c r="M3519" t="str">
        <f t="shared" si="217"/>
        <v>High</v>
      </c>
      <c r="N3519" s="1">
        <v>45470</v>
      </c>
      <c r="O3519" s="1" t="str">
        <f>IF(YEAR(Table1[[#This Row],[customer_since]])&gt;=2023, "New",IF(YEAR(Table1[[#This Row],[customer_since]])&gt;=2021, "Medium", "Long term"))</f>
        <v>New</v>
      </c>
      <c r="P3519">
        <v>55</v>
      </c>
      <c r="Q3519" t="str">
        <f t="shared" si="218"/>
        <v>Medium</v>
      </c>
      <c r="R3519">
        <v>0.59</v>
      </c>
      <c r="S3519" t="str">
        <f t="shared" si="219"/>
        <v>High</v>
      </c>
    </row>
    <row r="3520" spans="1:19" x14ac:dyDescent="0.35">
      <c r="A3520" t="s">
        <v>981</v>
      </c>
      <c r="B3520">
        <v>28</v>
      </c>
      <c r="C3520" t="str">
        <f t="shared" si="216"/>
        <v>26-35</v>
      </c>
      <c r="D3520" t="s">
        <v>21</v>
      </c>
      <c r="E3520" t="s">
        <v>44</v>
      </c>
      <c r="F3520">
        <v>80.08</v>
      </c>
      <c r="G3520">
        <v>10</v>
      </c>
      <c r="H3520">
        <f>Table1[[#This Row],[total_orders]]*Table1[[#This Row],[avg_order_value]]</f>
        <v>800.8</v>
      </c>
      <c r="I3520">
        <v>129</v>
      </c>
      <c r="J3520">
        <v>0</v>
      </c>
      <c r="K3520" t="s">
        <v>19</v>
      </c>
      <c r="L3520">
        <v>98.4</v>
      </c>
      <c r="M3520" t="str">
        <f t="shared" si="217"/>
        <v>High</v>
      </c>
      <c r="N3520" s="1">
        <v>44018</v>
      </c>
      <c r="O3520" s="1" t="str">
        <f>IF(YEAR(Table1[[#This Row],[customer_since]])&gt;=2023, "New",IF(YEAR(Table1[[#This Row],[customer_since]])&gt;=2021, "Medium", "Long term"))</f>
        <v>Long term</v>
      </c>
      <c r="P3520">
        <v>89</v>
      </c>
      <c r="Q3520" t="str">
        <f t="shared" si="218"/>
        <v>High</v>
      </c>
      <c r="R3520">
        <v>0.48</v>
      </c>
      <c r="S3520" t="str">
        <f t="shared" si="219"/>
        <v>Medium</v>
      </c>
    </row>
    <row r="3521" spans="1:19" x14ac:dyDescent="0.35">
      <c r="A3521" t="s">
        <v>3454</v>
      </c>
      <c r="B3521">
        <v>59</v>
      </c>
      <c r="C3521" t="str">
        <f t="shared" si="216"/>
        <v>55-65</v>
      </c>
      <c r="D3521" t="s">
        <v>14</v>
      </c>
      <c r="E3521" t="s">
        <v>44</v>
      </c>
      <c r="F3521">
        <v>175.23</v>
      </c>
      <c r="G3521">
        <v>8</v>
      </c>
      <c r="H3521">
        <f>Table1[[#This Row],[total_orders]]*Table1[[#This Row],[avg_order_value]]</f>
        <v>1401.84</v>
      </c>
      <c r="I3521">
        <v>73</v>
      </c>
      <c r="J3521">
        <v>0</v>
      </c>
      <c r="K3521" t="s">
        <v>19</v>
      </c>
      <c r="L3521">
        <v>51.1</v>
      </c>
      <c r="M3521" t="str">
        <f t="shared" si="217"/>
        <v>High</v>
      </c>
      <c r="N3521" s="1">
        <v>44862</v>
      </c>
      <c r="O3521" s="1" t="str">
        <f>IF(YEAR(Table1[[#This Row],[customer_since]])&gt;=2023, "New",IF(YEAR(Table1[[#This Row],[customer_since]])&gt;=2021, "Medium", "Long term"))</f>
        <v>Medium</v>
      </c>
      <c r="P3521">
        <v>69</v>
      </c>
      <c r="Q3521" t="str">
        <f t="shared" si="218"/>
        <v>High</v>
      </c>
      <c r="R3521">
        <v>0.13</v>
      </c>
      <c r="S3521" t="str">
        <f t="shared" si="219"/>
        <v>Low</v>
      </c>
    </row>
    <row r="3522" spans="1:19" x14ac:dyDescent="0.35">
      <c r="A3522" t="s">
        <v>2796</v>
      </c>
      <c r="B3522">
        <v>28</v>
      </c>
      <c r="C3522" t="str">
        <f t="shared" ref="C3522:C3585" si="220">IF(B3522&lt;=25,"18-25",IF(B3522&lt;=35,"26-35",IF(B3522&lt;=45,"36-45",IF(B3522&lt;=55,"46-55",IF(B3522&lt;=65,"55-65","66-69")))))</f>
        <v>26-35</v>
      </c>
      <c r="D3522" t="s">
        <v>21</v>
      </c>
      <c r="E3522" t="s">
        <v>44</v>
      </c>
      <c r="F3522">
        <v>95.69</v>
      </c>
      <c r="G3522">
        <v>13</v>
      </c>
      <c r="H3522">
        <f>Table1[[#This Row],[total_orders]]*Table1[[#This Row],[avg_order_value]]</f>
        <v>1243.97</v>
      </c>
      <c r="I3522">
        <v>277</v>
      </c>
      <c r="J3522">
        <v>1</v>
      </c>
      <c r="K3522" t="s">
        <v>40</v>
      </c>
      <c r="L3522">
        <v>74.7</v>
      </c>
      <c r="M3522" t="str">
        <f t="shared" ref="M3522:M3585" si="221">IF(L3522&lt;=20,"Low",IF(L3522&lt;=50,"Medium","High"))</f>
        <v>High</v>
      </c>
      <c r="N3522" s="1">
        <v>44188</v>
      </c>
      <c r="O3522" s="1" t="str">
        <f>IF(YEAR(Table1[[#This Row],[customer_since]])&gt;=2023, "New",IF(YEAR(Table1[[#This Row],[customer_since]])&gt;=2021, "Medium", "Long term"))</f>
        <v>Long term</v>
      </c>
      <c r="P3522">
        <v>27</v>
      </c>
      <c r="Q3522" t="str">
        <f t="shared" ref="Q3522:Q3585" si="222">IF(P3522&lt;=33,"Low",IF(P3522&lt;=66,"Medium","High"))</f>
        <v>Low</v>
      </c>
      <c r="R3522">
        <v>0.15</v>
      </c>
      <c r="S3522" t="str">
        <f t="shared" ref="S3522:S3585" si="223">IF(R3522&lt;=0.2,"Low",IF(R3522&lt;=0.5,"Medium","High"))</f>
        <v>Low</v>
      </c>
    </row>
    <row r="3523" spans="1:19" x14ac:dyDescent="0.35">
      <c r="A3523" t="s">
        <v>525</v>
      </c>
      <c r="B3523">
        <v>37</v>
      </c>
      <c r="C3523" t="str">
        <f t="shared" si="220"/>
        <v>36-45</v>
      </c>
      <c r="D3523" t="s">
        <v>14</v>
      </c>
      <c r="E3523" t="s">
        <v>15</v>
      </c>
      <c r="F3523">
        <v>80.45</v>
      </c>
      <c r="G3523">
        <v>9</v>
      </c>
      <c r="H3523">
        <f>Table1[[#This Row],[total_orders]]*Table1[[#This Row],[avg_order_value]]</f>
        <v>724.05000000000007</v>
      </c>
      <c r="I3523">
        <v>53</v>
      </c>
      <c r="J3523">
        <v>0</v>
      </c>
      <c r="K3523" t="s">
        <v>29</v>
      </c>
      <c r="L3523">
        <v>32.5</v>
      </c>
      <c r="M3523" t="str">
        <f t="shared" si="221"/>
        <v>Medium</v>
      </c>
      <c r="N3523" s="1">
        <v>44825</v>
      </c>
      <c r="O3523" s="1" t="str">
        <f>IF(YEAR(Table1[[#This Row],[customer_since]])&gt;=2023, "New",IF(YEAR(Table1[[#This Row],[customer_since]])&gt;=2021, "Medium", "Long term"))</f>
        <v>Medium</v>
      </c>
      <c r="P3523">
        <v>99</v>
      </c>
      <c r="Q3523" t="str">
        <f t="shared" si="222"/>
        <v>High</v>
      </c>
      <c r="R3523">
        <v>0.19</v>
      </c>
      <c r="S3523" t="str">
        <f t="shared" si="223"/>
        <v>Low</v>
      </c>
    </row>
    <row r="3524" spans="1:19" x14ac:dyDescent="0.35">
      <c r="A3524" t="s">
        <v>525</v>
      </c>
      <c r="B3524">
        <v>60</v>
      </c>
      <c r="C3524" t="str">
        <f t="shared" si="220"/>
        <v>55-65</v>
      </c>
      <c r="D3524" t="s">
        <v>14</v>
      </c>
      <c r="E3524" t="s">
        <v>50</v>
      </c>
      <c r="F3524">
        <v>97.02</v>
      </c>
      <c r="G3524">
        <v>14</v>
      </c>
      <c r="H3524">
        <f>Table1[[#This Row],[total_orders]]*Table1[[#This Row],[avg_order_value]]</f>
        <v>1358.28</v>
      </c>
      <c r="I3524">
        <v>93</v>
      </c>
      <c r="J3524">
        <v>0</v>
      </c>
      <c r="K3524" t="s">
        <v>16</v>
      </c>
      <c r="L3524">
        <v>53.1</v>
      </c>
      <c r="M3524" t="str">
        <f t="shared" si="221"/>
        <v>High</v>
      </c>
      <c r="N3524" s="1">
        <v>44061</v>
      </c>
      <c r="O3524" s="1" t="str">
        <f>IF(YEAR(Table1[[#This Row],[customer_since]])&gt;=2023, "New",IF(YEAR(Table1[[#This Row],[customer_since]])&gt;=2021, "Medium", "Long term"))</f>
        <v>Long term</v>
      </c>
      <c r="P3524">
        <v>67</v>
      </c>
      <c r="Q3524" t="str">
        <f t="shared" si="222"/>
        <v>High</v>
      </c>
      <c r="R3524">
        <v>0.04</v>
      </c>
      <c r="S3524" t="str">
        <f t="shared" si="223"/>
        <v>Low</v>
      </c>
    </row>
    <row r="3525" spans="1:19" x14ac:dyDescent="0.35">
      <c r="A3525" t="s">
        <v>2952</v>
      </c>
      <c r="B3525">
        <v>56</v>
      </c>
      <c r="C3525" t="str">
        <f t="shared" si="220"/>
        <v>55-65</v>
      </c>
      <c r="D3525" t="s">
        <v>21</v>
      </c>
      <c r="E3525" t="s">
        <v>26</v>
      </c>
      <c r="F3525">
        <v>137.54</v>
      </c>
      <c r="G3525">
        <v>9</v>
      </c>
      <c r="H3525">
        <f>Table1[[#This Row],[total_orders]]*Table1[[#This Row],[avg_order_value]]</f>
        <v>1237.8599999999999</v>
      </c>
      <c r="I3525">
        <v>296</v>
      </c>
      <c r="J3525">
        <v>0</v>
      </c>
      <c r="K3525" t="s">
        <v>29</v>
      </c>
      <c r="L3525">
        <v>40.4</v>
      </c>
      <c r="M3525" t="str">
        <f t="shared" si="221"/>
        <v>Medium</v>
      </c>
      <c r="N3525" s="1">
        <v>45555</v>
      </c>
      <c r="O3525" s="1" t="str">
        <f>IF(YEAR(Table1[[#This Row],[customer_since]])&gt;=2023, "New",IF(YEAR(Table1[[#This Row],[customer_since]])&gt;=2021, "Medium", "Long term"))</f>
        <v>New</v>
      </c>
      <c r="P3525">
        <v>32</v>
      </c>
      <c r="Q3525" t="str">
        <f t="shared" si="222"/>
        <v>Low</v>
      </c>
      <c r="R3525">
        <v>0.41</v>
      </c>
      <c r="S3525" t="str">
        <f t="shared" si="223"/>
        <v>Medium</v>
      </c>
    </row>
    <row r="3526" spans="1:19" x14ac:dyDescent="0.35">
      <c r="A3526" t="s">
        <v>561</v>
      </c>
      <c r="B3526">
        <v>46</v>
      </c>
      <c r="C3526" t="str">
        <f t="shared" si="220"/>
        <v>46-55</v>
      </c>
      <c r="D3526" t="s">
        <v>21</v>
      </c>
      <c r="E3526" t="s">
        <v>22</v>
      </c>
      <c r="F3526">
        <v>110.4</v>
      </c>
      <c r="G3526">
        <v>17</v>
      </c>
      <c r="H3526">
        <f>Table1[[#This Row],[total_orders]]*Table1[[#This Row],[avg_order_value]]</f>
        <v>1876.8000000000002</v>
      </c>
      <c r="I3526">
        <v>86</v>
      </c>
      <c r="J3526">
        <v>0</v>
      </c>
      <c r="K3526" t="s">
        <v>29</v>
      </c>
      <c r="L3526">
        <v>25.8</v>
      </c>
      <c r="M3526" t="str">
        <f t="shared" si="221"/>
        <v>Medium</v>
      </c>
      <c r="N3526" s="1">
        <v>45137</v>
      </c>
      <c r="O3526" s="1" t="str">
        <f>IF(YEAR(Table1[[#This Row],[customer_since]])&gt;=2023, "New",IF(YEAR(Table1[[#This Row],[customer_since]])&gt;=2021, "Medium", "Long term"))</f>
        <v>New</v>
      </c>
      <c r="P3526">
        <v>48</v>
      </c>
      <c r="Q3526" t="str">
        <f t="shared" si="222"/>
        <v>Medium</v>
      </c>
      <c r="R3526">
        <v>0.38</v>
      </c>
      <c r="S3526" t="str">
        <f t="shared" si="223"/>
        <v>Medium</v>
      </c>
    </row>
    <row r="3527" spans="1:19" x14ac:dyDescent="0.35">
      <c r="A3527" t="s">
        <v>561</v>
      </c>
      <c r="B3527">
        <v>30</v>
      </c>
      <c r="C3527" t="str">
        <f t="shared" si="220"/>
        <v>26-35</v>
      </c>
      <c r="D3527" t="s">
        <v>14</v>
      </c>
      <c r="E3527" t="s">
        <v>28</v>
      </c>
      <c r="F3527">
        <v>45.51</v>
      </c>
      <c r="G3527">
        <v>12</v>
      </c>
      <c r="H3527">
        <f>Table1[[#This Row],[total_orders]]*Table1[[#This Row],[avg_order_value]]</f>
        <v>546.12</v>
      </c>
      <c r="I3527">
        <v>13</v>
      </c>
      <c r="J3527">
        <v>0</v>
      </c>
      <c r="K3527" t="s">
        <v>16</v>
      </c>
      <c r="L3527">
        <v>22.2</v>
      </c>
      <c r="M3527" t="str">
        <f t="shared" si="221"/>
        <v>Medium</v>
      </c>
      <c r="N3527" s="1">
        <v>45313</v>
      </c>
      <c r="O3527" s="1" t="str">
        <f>IF(YEAR(Table1[[#This Row],[customer_since]])&gt;=2023, "New",IF(YEAR(Table1[[#This Row],[customer_since]])&gt;=2021, "Medium", "Long term"))</f>
        <v>New</v>
      </c>
      <c r="P3527">
        <v>58</v>
      </c>
      <c r="Q3527" t="str">
        <f t="shared" si="222"/>
        <v>Medium</v>
      </c>
      <c r="R3527">
        <v>0.21</v>
      </c>
      <c r="S3527" t="str">
        <f t="shared" si="223"/>
        <v>Medium</v>
      </c>
    </row>
    <row r="3528" spans="1:19" x14ac:dyDescent="0.35">
      <c r="A3528" t="s">
        <v>561</v>
      </c>
      <c r="B3528">
        <v>31</v>
      </c>
      <c r="C3528" t="str">
        <f t="shared" si="220"/>
        <v>26-35</v>
      </c>
      <c r="D3528" t="s">
        <v>14</v>
      </c>
      <c r="E3528" t="s">
        <v>52</v>
      </c>
      <c r="F3528">
        <v>63.69</v>
      </c>
      <c r="G3528">
        <v>12</v>
      </c>
      <c r="H3528">
        <f>Table1[[#This Row],[total_orders]]*Table1[[#This Row],[avg_order_value]]</f>
        <v>764.28</v>
      </c>
      <c r="I3528">
        <v>241</v>
      </c>
      <c r="J3528">
        <v>0</v>
      </c>
      <c r="K3528" t="s">
        <v>23</v>
      </c>
      <c r="L3528">
        <v>40.6</v>
      </c>
      <c r="M3528" t="str">
        <f t="shared" si="221"/>
        <v>Medium</v>
      </c>
      <c r="N3528" s="1">
        <v>44826</v>
      </c>
      <c r="O3528" s="1" t="str">
        <f>IF(YEAR(Table1[[#This Row],[customer_since]])&gt;=2023, "New",IF(YEAR(Table1[[#This Row],[customer_since]])&gt;=2021, "Medium", "Long term"))</f>
        <v>Medium</v>
      </c>
      <c r="P3528">
        <v>13</v>
      </c>
      <c r="Q3528" t="str">
        <f t="shared" si="222"/>
        <v>Low</v>
      </c>
      <c r="R3528">
        <v>0.05</v>
      </c>
      <c r="S3528" t="str">
        <f t="shared" si="223"/>
        <v>Low</v>
      </c>
    </row>
    <row r="3529" spans="1:19" x14ac:dyDescent="0.35">
      <c r="A3529" t="s">
        <v>2164</v>
      </c>
      <c r="B3529">
        <v>76</v>
      </c>
      <c r="C3529" t="str">
        <f t="shared" si="220"/>
        <v>66-69</v>
      </c>
      <c r="D3529" t="s">
        <v>21</v>
      </c>
      <c r="E3529" t="s">
        <v>22</v>
      </c>
      <c r="F3529">
        <v>98.85</v>
      </c>
      <c r="G3529">
        <v>7</v>
      </c>
      <c r="H3529">
        <f>Table1[[#This Row],[total_orders]]*Table1[[#This Row],[avg_order_value]]</f>
        <v>691.94999999999993</v>
      </c>
      <c r="I3529">
        <v>76</v>
      </c>
      <c r="J3529">
        <v>0</v>
      </c>
      <c r="K3529" t="s">
        <v>23</v>
      </c>
      <c r="L3529">
        <v>5</v>
      </c>
      <c r="M3529" t="str">
        <f t="shared" si="221"/>
        <v>Low</v>
      </c>
      <c r="N3529" s="1">
        <v>44586</v>
      </c>
      <c r="O3529" s="1" t="str">
        <f>IF(YEAR(Table1[[#This Row],[customer_since]])&gt;=2023, "New",IF(YEAR(Table1[[#This Row],[customer_since]])&gt;=2021, "Medium", "Long term"))</f>
        <v>Medium</v>
      </c>
      <c r="P3529">
        <v>8</v>
      </c>
      <c r="Q3529" t="str">
        <f t="shared" si="222"/>
        <v>Low</v>
      </c>
      <c r="R3529">
        <v>0.27</v>
      </c>
      <c r="S3529" t="str">
        <f t="shared" si="223"/>
        <v>Medium</v>
      </c>
    </row>
    <row r="3530" spans="1:19" x14ac:dyDescent="0.35">
      <c r="A3530" t="s">
        <v>2465</v>
      </c>
      <c r="B3530">
        <v>49</v>
      </c>
      <c r="C3530" t="str">
        <f t="shared" si="220"/>
        <v>46-55</v>
      </c>
      <c r="D3530" t="s">
        <v>14</v>
      </c>
      <c r="E3530" t="s">
        <v>37</v>
      </c>
      <c r="F3530">
        <v>109.11</v>
      </c>
      <c r="G3530">
        <v>8</v>
      </c>
      <c r="H3530">
        <f>Table1[[#This Row],[total_orders]]*Table1[[#This Row],[avg_order_value]]</f>
        <v>872.88</v>
      </c>
      <c r="I3530">
        <v>175</v>
      </c>
      <c r="J3530">
        <v>0</v>
      </c>
      <c r="K3530" t="s">
        <v>29</v>
      </c>
      <c r="L3530">
        <v>26.5</v>
      </c>
      <c r="M3530" t="str">
        <f t="shared" si="221"/>
        <v>Medium</v>
      </c>
      <c r="N3530" s="1">
        <v>45123</v>
      </c>
      <c r="O3530" s="1" t="str">
        <f>IF(YEAR(Table1[[#This Row],[customer_since]])&gt;=2023, "New",IF(YEAR(Table1[[#This Row],[customer_since]])&gt;=2021, "Medium", "Long term"))</f>
        <v>New</v>
      </c>
      <c r="P3530">
        <v>69</v>
      </c>
      <c r="Q3530" t="str">
        <f t="shared" si="222"/>
        <v>High</v>
      </c>
      <c r="R3530">
        <v>0.25</v>
      </c>
      <c r="S3530" t="str">
        <f t="shared" si="223"/>
        <v>Medium</v>
      </c>
    </row>
    <row r="3531" spans="1:19" x14ac:dyDescent="0.35">
      <c r="A3531" t="s">
        <v>2465</v>
      </c>
      <c r="B3531">
        <v>37</v>
      </c>
      <c r="C3531" t="str">
        <f t="shared" si="220"/>
        <v>36-45</v>
      </c>
      <c r="D3531" t="s">
        <v>25</v>
      </c>
      <c r="E3531" t="s">
        <v>18</v>
      </c>
      <c r="F3531">
        <v>38.659999999999997</v>
      </c>
      <c r="G3531">
        <v>6</v>
      </c>
      <c r="H3531">
        <f>Table1[[#This Row],[total_orders]]*Table1[[#This Row],[avg_order_value]]</f>
        <v>231.95999999999998</v>
      </c>
      <c r="I3531">
        <v>224</v>
      </c>
      <c r="J3531">
        <v>0</v>
      </c>
      <c r="K3531" t="s">
        <v>16</v>
      </c>
      <c r="L3531">
        <v>33</v>
      </c>
      <c r="M3531" t="str">
        <f t="shared" si="221"/>
        <v>Medium</v>
      </c>
      <c r="N3531" s="1">
        <v>44127</v>
      </c>
      <c r="O3531" s="1" t="str">
        <f>IF(YEAR(Table1[[#This Row],[customer_since]])&gt;=2023, "New",IF(YEAR(Table1[[#This Row],[customer_since]])&gt;=2021, "Medium", "Long term"))</f>
        <v>Long term</v>
      </c>
      <c r="P3531">
        <v>71</v>
      </c>
      <c r="Q3531" t="str">
        <f t="shared" si="222"/>
        <v>High</v>
      </c>
      <c r="R3531">
        <v>0.3</v>
      </c>
      <c r="S3531" t="str">
        <f t="shared" si="223"/>
        <v>Medium</v>
      </c>
    </row>
    <row r="3532" spans="1:19" x14ac:dyDescent="0.35">
      <c r="A3532" t="s">
        <v>946</v>
      </c>
      <c r="B3532">
        <v>27</v>
      </c>
      <c r="C3532" t="str">
        <f t="shared" si="220"/>
        <v>26-35</v>
      </c>
      <c r="D3532" t="s">
        <v>14</v>
      </c>
      <c r="E3532" t="s">
        <v>44</v>
      </c>
      <c r="F3532">
        <v>51.38</v>
      </c>
      <c r="G3532">
        <v>7</v>
      </c>
      <c r="H3532">
        <f>Table1[[#This Row],[total_orders]]*Table1[[#This Row],[avg_order_value]]</f>
        <v>359.66</v>
      </c>
      <c r="I3532">
        <v>197</v>
      </c>
      <c r="J3532">
        <v>0</v>
      </c>
      <c r="K3532" t="s">
        <v>40</v>
      </c>
      <c r="L3532">
        <v>41.7</v>
      </c>
      <c r="M3532" t="str">
        <f t="shared" si="221"/>
        <v>Medium</v>
      </c>
      <c r="N3532" s="1">
        <v>45295</v>
      </c>
      <c r="O3532" s="1" t="str">
        <f>IF(YEAR(Table1[[#This Row],[customer_since]])&gt;=2023, "New",IF(YEAR(Table1[[#This Row],[customer_since]])&gt;=2021, "Medium", "Long term"))</f>
        <v>New</v>
      </c>
      <c r="P3532">
        <v>82</v>
      </c>
      <c r="Q3532" t="str">
        <f t="shared" si="222"/>
        <v>High</v>
      </c>
      <c r="R3532">
        <v>0.39</v>
      </c>
      <c r="S3532" t="str">
        <f t="shared" si="223"/>
        <v>Medium</v>
      </c>
    </row>
    <row r="3533" spans="1:19" x14ac:dyDescent="0.35">
      <c r="A3533" t="s">
        <v>946</v>
      </c>
      <c r="B3533">
        <v>19</v>
      </c>
      <c r="C3533" t="str">
        <f t="shared" si="220"/>
        <v>18-25</v>
      </c>
      <c r="D3533" t="s">
        <v>25</v>
      </c>
      <c r="E3533" t="s">
        <v>50</v>
      </c>
      <c r="F3533">
        <v>74.739999999999995</v>
      </c>
      <c r="G3533">
        <v>13</v>
      </c>
      <c r="H3533">
        <f>Table1[[#This Row],[total_orders]]*Table1[[#This Row],[avg_order_value]]</f>
        <v>971.61999999999989</v>
      </c>
      <c r="I3533">
        <v>119</v>
      </c>
      <c r="J3533">
        <v>0</v>
      </c>
      <c r="K3533" t="s">
        <v>16</v>
      </c>
      <c r="L3533">
        <v>86.1</v>
      </c>
      <c r="M3533" t="str">
        <f t="shared" si="221"/>
        <v>High</v>
      </c>
      <c r="N3533" s="1">
        <v>44167</v>
      </c>
      <c r="O3533" s="1" t="str">
        <f>IF(YEAR(Table1[[#This Row],[customer_since]])&gt;=2023, "New",IF(YEAR(Table1[[#This Row],[customer_since]])&gt;=2021, "Medium", "Long term"))</f>
        <v>Long term</v>
      </c>
      <c r="P3533">
        <v>15</v>
      </c>
      <c r="Q3533" t="str">
        <f t="shared" si="222"/>
        <v>Low</v>
      </c>
      <c r="R3533">
        <v>0.13</v>
      </c>
      <c r="S3533" t="str">
        <f t="shared" si="223"/>
        <v>Low</v>
      </c>
    </row>
    <row r="3534" spans="1:19" x14ac:dyDescent="0.35">
      <c r="A3534" t="s">
        <v>3168</v>
      </c>
      <c r="B3534">
        <v>19</v>
      </c>
      <c r="C3534" t="str">
        <f t="shared" si="220"/>
        <v>18-25</v>
      </c>
      <c r="D3534" t="s">
        <v>21</v>
      </c>
      <c r="E3534" t="s">
        <v>52</v>
      </c>
      <c r="F3534">
        <v>264.99</v>
      </c>
      <c r="G3534">
        <v>9</v>
      </c>
      <c r="H3534">
        <f>Table1[[#This Row],[total_orders]]*Table1[[#This Row],[avg_order_value]]</f>
        <v>2384.91</v>
      </c>
      <c r="I3534">
        <v>303</v>
      </c>
      <c r="J3534">
        <v>0</v>
      </c>
      <c r="K3534" t="s">
        <v>23</v>
      </c>
      <c r="L3534">
        <v>31.3</v>
      </c>
      <c r="M3534" t="str">
        <f t="shared" si="221"/>
        <v>Medium</v>
      </c>
      <c r="N3534" s="1">
        <v>45045</v>
      </c>
      <c r="O3534" s="1" t="str">
        <f>IF(YEAR(Table1[[#This Row],[customer_since]])&gt;=2023, "New",IF(YEAR(Table1[[#This Row],[customer_since]])&gt;=2021, "Medium", "Long term"))</f>
        <v>New</v>
      </c>
      <c r="P3534">
        <v>70</v>
      </c>
      <c r="Q3534" t="str">
        <f t="shared" si="222"/>
        <v>High</v>
      </c>
      <c r="R3534">
        <v>0.45</v>
      </c>
      <c r="S3534" t="str">
        <f t="shared" si="223"/>
        <v>Medium</v>
      </c>
    </row>
    <row r="3535" spans="1:19" x14ac:dyDescent="0.35">
      <c r="A3535" t="s">
        <v>676</v>
      </c>
      <c r="B3535">
        <v>31</v>
      </c>
      <c r="C3535" t="str">
        <f t="shared" si="220"/>
        <v>26-35</v>
      </c>
      <c r="D3535" t="s">
        <v>21</v>
      </c>
      <c r="E3535" t="s">
        <v>44</v>
      </c>
      <c r="F3535">
        <v>68.98</v>
      </c>
      <c r="G3535">
        <v>12</v>
      </c>
      <c r="H3535">
        <f>Table1[[#This Row],[total_orders]]*Table1[[#This Row],[avg_order_value]]</f>
        <v>827.76</v>
      </c>
      <c r="I3535">
        <v>348</v>
      </c>
      <c r="J3535">
        <v>0</v>
      </c>
      <c r="K3535" t="s">
        <v>29</v>
      </c>
      <c r="L3535">
        <v>75.5</v>
      </c>
      <c r="M3535" t="str">
        <f t="shared" si="221"/>
        <v>High</v>
      </c>
      <c r="N3535" s="1">
        <v>44481</v>
      </c>
      <c r="O3535" s="1" t="str">
        <f>IF(YEAR(Table1[[#This Row],[customer_since]])&gt;=2023, "New",IF(YEAR(Table1[[#This Row],[customer_since]])&gt;=2021, "Medium", "Long term"))</f>
        <v>Medium</v>
      </c>
      <c r="P3535">
        <v>77</v>
      </c>
      <c r="Q3535" t="str">
        <f t="shared" si="222"/>
        <v>High</v>
      </c>
      <c r="R3535">
        <v>0.55000000000000004</v>
      </c>
      <c r="S3535" t="str">
        <f t="shared" si="223"/>
        <v>High</v>
      </c>
    </row>
    <row r="3536" spans="1:19" x14ac:dyDescent="0.35">
      <c r="A3536" t="s">
        <v>676</v>
      </c>
      <c r="B3536">
        <v>32</v>
      </c>
      <c r="C3536" t="str">
        <f t="shared" si="220"/>
        <v>26-35</v>
      </c>
      <c r="D3536" t="s">
        <v>21</v>
      </c>
      <c r="E3536" t="s">
        <v>26</v>
      </c>
      <c r="F3536">
        <v>189.59</v>
      </c>
      <c r="G3536">
        <v>13</v>
      </c>
      <c r="H3536">
        <f>Table1[[#This Row],[total_orders]]*Table1[[#This Row],[avg_order_value]]</f>
        <v>2464.67</v>
      </c>
      <c r="I3536">
        <v>240</v>
      </c>
      <c r="J3536">
        <v>0</v>
      </c>
      <c r="K3536" t="s">
        <v>23</v>
      </c>
      <c r="L3536">
        <v>27.5</v>
      </c>
      <c r="M3536" t="str">
        <f t="shared" si="221"/>
        <v>Medium</v>
      </c>
      <c r="N3536" s="1">
        <v>44109</v>
      </c>
      <c r="O3536" s="1" t="str">
        <f>IF(YEAR(Table1[[#This Row],[customer_since]])&gt;=2023, "New",IF(YEAR(Table1[[#This Row],[customer_since]])&gt;=2021, "Medium", "Long term"))</f>
        <v>Long term</v>
      </c>
      <c r="P3536">
        <v>14</v>
      </c>
      <c r="Q3536" t="str">
        <f t="shared" si="222"/>
        <v>Low</v>
      </c>
      <c r="R3536">
        <v>0.21</v>
      </c>
      <c r="S3536" t="str">
        <f t="shared" si="223"/>
        <v>Medium</v>
      </c>
    </row>
    <row r="3537" spans="1:19" x14ac:dyDescent="0.35">
      <c r="A3537" t="s">
        <v>2969</v>
      </c>
      <c r="B3537">
        <v>39</v>
      </c>
      <c r="C3537" t="str">
        <f t="shared" si="220"/>
        <v>36-45</v>
      </c>
      <c r="D3537" t="s">
        <v>14</v>
      </c>
      <c r="E3537" t="s">
        <v>26</v>
      </c>
      <c r="F3537">
        <v>167.64</v>
      </c>
      <c r="G3537">
        <v>11</v>
      </c>
      <c r="H3537">
        <f>Table1[[#This Row],[total_orders]]*Table1[[#This Row],[avg_order_value]]</f>
        <v>1844.04</v>
      </c>
      <c r="I3537">
        <v>360</v>
      </c>
      <c r="J3537">
        <v>0</v>
      </c>
      <c r="K3537" t="s">
        <v>16</v>
      </c>
      <c r="L3537">
        <v>14.5</v>
      </c>
      <c r="M3537" t="str">
        <f t="shared" si="221"/>
        <v>Low</v>
      </c>
      <c r="N3537" s="1">
        <v>45763</v>
      </c>
      <c r="O3537" s="1" t="str">
        <f>IF(YEAR(Table1[[#This Row],[customer_since]])&gt;=2023, "New",IF(YEAR(Table1[[#This Row],[customer_since]])&gt;=2021, "Medium", "Long term"))</f>
        <v>New</v>
      </c>
      <c r="P3537">
        <v>19</v>
      </c>
      <c r="Q3537" t="str">
        <f t="shared" si="222"/>
        <v>Low</v>
      </c>
      <c r="R3537">
        <v>0.15</v>
      </c>
      <c r="S3537" t="str">
        <f t="shared" si="223"/>
        <v>Low</v>
      </c>
    </row>
    <row r="3538" spans="1:19" x14ac:dyDescent="0.35">
      <c r="A3538" t="s">
        <v>103</v>
      </c>
      <c r="B3538">
        <v>31</v>
      </c>
      <c r="C3538" t="str">
        <f t="shared" si="220"/>
        <v>26-35</v>
      </c>
      <c r="D3538" t="s">
        <v>21</v>
      </c>
      <c r="E3538" t="s">
        <v>22</v>
      </c>
      <c r="F3538">
        <v>178.26</v>
      </c>
      <c r="G3538">
        <v>13</v>
      </c>
      <c r="H3538">
        <f>Table1[[#This Row],[total_orders]]*Table1[[#This Row],[avg_order_value]]</f>
        <v>2317.38</v>
      </c>
      <c r="I3538">
        <v>355</v>
      </c>
      <c r="J3538">
        <v>0</v>
      </c>
      <c r="K3538" t="s">
        <v>19</v>
      </c>
      <c r="L3538">
        <v>59.4</v>
      </c>
      <c r="M3538" t="str">
        <f t="shared" si="221"/>
        <v>High</v>
      </c>
      <c r="N3538" s="1">
        <v>44066</v>
      </c>
      <c r="O3538" s="1" t="str">
        <f>IF(YEAR(Table1[[#This Row],[customer_since]])&gt;=2023, "New",IF(YEAR(Table1[[#This Row],[customer_since]])&gt;=2021, "Medium", "Long term"))</f>
        <v>Long term</v>
      </c>
      <c r="P3538">
        <v>57</v>
      </c>
      <c r="Q3538" t="str">
        <f t="shared" si="222"/>
        <v>Medium</v>
      </c>
      <c r="R3538">
        <v>0.45</v>
      </c>
      <c r="S3538" t="str">
        <f t="shared" si="223"/>
        <v>Medium</v>
      </c>
    </row>
    <row r="3539" spans="1:19" x14ac:dyDescent="0.35">
      <c r="A3539" t="s">
        <v>103</v>
      </c>
      <c r="B3539">
        <v>19</v>
      </c>
      <c r="C3539" t="str">
        <f t="shared" si="220"/>
        <v>18-25</v>
      </c>
      <c r="D3539" t="s">
        <v>25</v>
      </c>
      <c r="E3539" t="s">
        <v>44</v>
      </c>
      <c r="G3539">
        <v>12</v>
      </c>
      <c r="H3539">
        <f>Table1[[#This Row],[total_orders]]*Table1[[#This Row],[avg_order_value]]</f>
        <v>0</v>
      </c>
      <c r="I3539">
        <v>202</v>
      </c>
      <c r="J3539">
        <v>0</v>
      </c>
      <c r="K3539" t="s">
        <v>19</v>
      </c>
      <c r="L3539">
        <v>86.3</v>
      </c>
      <c r="M3539" t="str">
        <f t="shared" si="221"/>
        <v>High</v>
      </c>
      <c r="N3539" s="1">
        <v>44905</v>
      </c>
      <c r="O3539" s="1" t="str">
        <f>IF(YEAR(Table1[[#This Row],[customer_since]])&gt;=2023, "New",IF(YEAR(Table1[[#This Row],[customer_since]])&gt;=2021, "Medium", "Long term"))</f>
        <v>Medium</v>
      </c>
      <c r="P3539">
        <v>65</v>
      </c>
      <c r="Q3539" t="str">
        <f t="shared" si="222"/>
        <v>Medium</v>
      </c>
      <c r="R3539">
        <v>0.34</v>
      </c>
      <c r="S3539" t="str">
        <f t="shared" si="223"/>
        <v>Medium</v>
      </c>
    </row>
    <row r="3540" spans="1:19" x14ac:dyDescent="0.35">
      <c r="A3540" t="s">
        <v>3092</v>
      </c>
      <c r="B3540">
        <v>54</v>
      </c>
      <c r="C3540" t="str">
        <f t="shared" si="220"/>
        <v>46-55</v>
      </c>
      <c r="D3540" t="s">
        <v>21</v>
      </c>
      <c r="E3540" t="s">
        <v>50</v>
      </c>
      <c r="F3540">
        <v>64.150000000000006</v>
      </c>
      <c r="G3540">
        <v>10</v>
      </c>
      <c r="H3540">
        <f>Table1[[#This Row],[total_orders]]*Table1[[#This Row],[avg_order_value]]</f>
        <v>641.5</v>
      </c>
      <c r="I3540">
        <v>327</v>
      </c>
      <c r="J3540">
        <v>0</v>
      </c>
      <c r="K3540" t="s">
        <v>29</v>
      </c>
      <c r="L3540">
        <v>43.2</v>
      </c>
      <c r="M3540" t="str">
        <f t="shared" si="221"/>
        <v>Medium</v>
      </c>
      <c r="N3540" s="1">
        <v>44872</v>
      </c>
      <c r="O3540" s="1" t="str">
        <f>IF(YEAR(Table1[[#This Row],[customer_since]])&gt;=2023, "New",IF(YEAR(Table1[[#This Row],[customer_since]])&gt;=2021, "Medium", "Long term"))</f>
        <v>Medium</v>
      </c>
      <c r="P3540">
        <v>95</v>
      </c>
      <c r="Q3540" t="str">
        <f t="shared" si="222"/>
        <v>High</v>
      </c>
      <c r="R3540">
        <v>0.15</v>
      </c>
      <c r="S3540" t="str">
        <f t="shared" si="223"/>
        <v>Low</v>
      </c>
    </row>
    <row r="3541" spans="1:19" x14ac:dyDescent="0.35">
      <c r="A3541" t="s">
        <v>2382</v>
      </c>
      <c r="B3541">
        <v>68</v>
      </c>
      <c r="C3541" t="str">
        <f t="shared" si="220"/>
        <v>66-69</v>
      </c>
      <c r="D3541" t="s">
        <v>14</v>
      </c>
      <c r="E3541" t="s">
        <v>28</v>
      </c>
      <c r="F3541">
        <v>78.02</v>
      </c>
      <c r="G3541">
        <v>10</v>
      </c>
      <c r="H3541">
        <f>Table1[[#This Row],[total_orders]]*Table1[[#This Row],[avg_order_value]]</f>
        <v>780.19999999999993</v>
      </c>
      <c r="I3541">
        <v>68</v>
      </c>
      <c r="J3541">
        <v>0</v>
      </c>
      <c r="K3541" t="s">
        <v>23</v>
      </c>
      <c r="L3541">
        <v>42.5</v>
      </c>
      <c r="M3541" t="str">
        <f t="shared" si="221"/>
        <v>Medium</v>
      </c>
      <c r="N3541" s="1">
        <v>45606</v>
      </c>
      <c r="O3541" s="1" t="str">
        <f>IF(YEAR(Table1[[#This Row],[customer_since]])&gt;=2023, "New",IF(YEAR(Table1[[#This Row],[customer_since]])&gt;=2021, "Medium", "Long term"))</f>
        <v>New</v>
      </c>
      <c r="P3541">
        <v>72</v>
      </c>
      <c r="Q3541" t="str">
        <f t="shared" si="222"/>
        <v>High</v>
      </c>
      <c r="R3541">
        <v>0.71</v>
      </c>
      <c r="S3541" t="str">
        <f t="shared" si="223"/>
        <v>High</v>
      </c>
    </row>
    <row r="3542" spans="1:19" x14ac:dyDescent="0.35">
      <c r="A3542" t="s">
        <v>2382</v>
      </c>
      <c r="B3542">
        <v>43</v>
      </c>
      <c r="C3542" t="str">
        <f t="shared" si="220"/>
        <v>36-45</v>
      </c>
      <c r="D3542" t="s">
        <v>14</v>
      </c>
      <c r="E3542" t="s">
        <v>22</v>
      </c>
      <c r="F3542">
        <v>46.11</v>
      </c>
      <c r="G3542">
        <v>11</v>
      </c>
      <c r="H3542">
        <f>Table1[[#This Row],[total_orders]]*Table1[[#This Row],[avg_order_value]]</f>
        <v>507.21</v>
      </c>
      <c r="I3542">
        <v>264</v>
      </c>
      <c r="J3542">
        <v>0</v>
      </c>
      <c r="K3542" t="s">
        <v>40</v>
      </c>
      <c r="L3542">
        <v>48</v>
      </c>
      <c r="M3542" t="str">
        <f t="shared" si="221"/>
        <v>Medium</v>
      </c>
      <c r="N3542" s="1">
        <v>45804</v>
      </c>
      <c r="O3542" s="1" t="str">
        <f>IF(YEAR(Table1[[#This Row],[customer_since]])&gt;=2023, "New",IF(YEAR(Table1[[#This Row],[customer_since]])&gt;=2021, "Medium", "Long term"))</f>
        <v>New</v>
      </c>
      <c r="P3542">
        <v>7</v>
      </c>
      <c r="Q3542" t="str">
        <f t="shared" si="222"/>
        <v>Low</v>
      </c>
      <c r="R3542">
        <v>0.55000000000000004</v>
      </c>
      <c r="S3542" t="str">
        <f t="shared" si="223"/>
        <v>High</v>
      </c>
    </row>
    <row r="3543" spans="1:19" x14ac:dyDescent="0.35">
      <c r="A3543" t="s">
        <v>2774</v>
      </c>
      <c r="B3543">
        <v>60</v>
      </c>
      <c r="C3543" t="str">
        <f t="shared" si="220"/>
        <v>55-65</v>
      </c>
      <c r="D3543" t="s">
        <v>21</v>
      </c>
      <c r="E3543" t="s">
        <v>28</v>
      </c>
      <c r="F3543">
        <v>119.15</v>
      </c>
      <c r="G3543">
        <v>12</v>
      </c>
      <c r="H3543">
        <f>Table1[[#This Row],[total_orders]]*Table1[[#This Row],[avg_order_value]]</f>
        <v>1429.8000000000002</v>
      </c>
      <c r="I3543">
        <v>269</v>
      </c>
      <c r="J3543">
        <v>0</v>
      </c>
      <c r="K3543" t="s">
        <v>19</v>
      </c>
      <c r="L3543">
        <v>62</v>
      </c>
      <c r="M3543" t="str">
        <f t="shared" si="221"/>
        <v>High</v>
      </c>
      <c r="N3543" s="1">
        <v>44451</v>
      </c>
      <c r="O3543" s="1" t="str">
        <f>IF(YEAR(Table1[[#This Row],[customer_since]])&gt;=2023, "New",IF(YEAR(Table1[[#This Row],[customer_since]])&gt;=2021, "Medium", "Long term"))</f>
        <v>Medium</v>
      </c>
      <c r="P3543">
        <v>11</v>
      </c>
      <c r="Q3543" t="str">
        <f t="shared" si="222"/>
        <v>Low</v>
      </c>
      <c r="R3543">
        <v>0.21</v>
      </c>
      <c r="S3543" t="str">
        <f t="shared" si="223"/>
        <v>Medium</v>
      </c>
    </row>
    <row r="3544" spans="1:19" x14ac:dyDescent="0.35">
      <c r="A3544" t="s">
        <v>1333</v>
      </c>
      <c r="B3544">
        <v>69</v>
      </c>
      <c r="C3544" t="str">
        <f t="shared" si="220"/>
        <v>66-69</v>
      </c>
      <c r="D3544" t="s">
        <v>14</v>
      </c>
      <c r="E3544" t="s">
        <v>15</v>
      </c>
      <c r="F3544">
        <v>163.27000000000001</v>
      </c>
      <c r="G3544">
        <v>8</v>
      </c>
      <c r="H3544">
        <f>Table1[[#This Row],[total_orders]]*Table1[[#This Row],[avg_order_value]]</f>
        <v>1306.1600000000001</v>
      </c>
      <c r="I3544">
        <v>159</v>
      </c>
      <c r="J3544">
        <v>0</v>
      </c>
      <c r="K3544" t="s">
        <v>23</v>
      </c>
      <c r="L3544">
        <v>18.100000000000001</v>
      </c>
      <c r="M3544" t="str">
        <f t="shared" si="221"/>
        <v>Low</v>
      </c>
      <c r="N3544" s="1">
        <v>44674</v>
      </c>
      <c r="O3544" s="1" t="str">
        <f>IF(YEAR(Table1[[#This Row],[customer_since]])&gt;=2023, "New",IF(YEAR(Table1[[#This Row],[customer_since]])&gt;=2021, "Medium", "Long term"))</f>
        <v>Medium</v>
      </c>
      <c r="P3544">
        <v>15</v>
      </c>
      <c r="Q3544" t="str">
        <f t="shared" si="222"/>
        <v>Low</v>
      </c>
      <c r="R3544">
        <v>0.15</v>
      </c>
      <c r="S3544" t="str">
        <f t="shared" si="223"/>
        <v>Low</v>
      </c>
    </row>
    <row r="3545" spans="1:19" x14ac:dyDescent="0.35">
      <c r="A3545" t="s">
        <v>1333</v>
      </c>
      <c r="B3545">
        <v>73</v>
      </c>
      <c r="C3545" t="str">
        <f t="shared" si="220"/>
        <v>66-69</v>
      </c>
      <c r="D3545" t="s">
        <v>21</v>
      </c>
      <c r="E3545" t="s">
        <v>26</v>
      </c>
      <c r="F3545">
        <v>105.42</v>
      </c>
      <c r="G3545">
        <v>7</v>
      </c>
      <c r="H3545">
        <f>Table1[[#This Row],[total_orders]]*Table1[[#This Row],[avg_order_value]]</f>
        <v>737.94</v>
      </c>
      <c r="I3545">
        <v>169</v>
      </c>
      <c r="J3545">
        <v>0</v>
      </c>
      <c r="K3545" t="s">
        <v>19</v>
      </c>
      <c r="L3545">
        <v>83.3</v>
      </c>
      <c r="M3545" t="str">
        <f t="shared" si="221"/>
        <v>High</v>
      </c>
      <c r="N3545" s="1">
        <v>44331</v>
      </c>
      <c r="O3545" s="1" t="str">
        <f>IF(YEAR(Table1[[#This Row],[customer_since]])&gt;=2023, "New",IF(YEAR(Table1[[#This Row],[customer_since]])&gt;=2021, "Medium", "Long term"))</f>
        <v>Medium</v>
      </c>
      <c r="P3545">
        <v>86</v>
      </c>
      <c r="Q3545" t="str">
        <f t="shared" si="222"/>
        <v>High</v>
      </c>
      <c r="R3545">
        <v>0.4</v>
      </c>
      <c r="S3545" t="str">
        <f t="shared" si="223"/>
        <v>Medium</v>
      </c>
    </row>
    <row r="3546" spans="1:19" x14ac:dyDescent="0.35">
      <c r="A3546" t="s">
        <v>2102</v>
      </c>
      <c r="B3546">
        <v>22</v>
      </c>
      <c r="C3546" t="str">
        <f t="shared" si="220"/>
        <v>18-25</v>
      </c>
      <c r="D3546" t="s">
        <v>25</v>
      </c>
      <c r="E3546" t="s">
        <v>35</v>
      </c>
      <c r="F3546">
        <v>183.33</v>
      </c>
      <c r="G3546">
        <v>10</v>
      </c>
      <c r="H3546">
        <f>Table1[[#This Row],[total_orders]]*Table1[[#This Row],[avg_order_value]]</f>
        <v>1833.3000000000002</v>
      </c>
      <c r="I3546">
        <v>217</v>
      </c>
      <c r="J3546">
        <v>0</v>
      </c>
      <c r="K3546" t="s">
        <v>29</v>
      </c>
      <c r="L3546">
        <v>19.2</v>
      </c>
      <c r="M3546" t="str">
        <f t="shared" si="221"/>
        <v>Low</v>
      </c>
      <c r="N3546" s="1">
        <v>45551</v>
      </c>
      <c r="O3546" s="1" t="str">
        <f>IF(YEAR(Table1[[#This Row],[customer_since]])&gt;=2023, "New",IF(YEAR(Table1[[#This Row],[customer_since]])&gt;=2021, "Medium", "Long term"))</f>
        <v>New</v>
      </c>
      <c r="P3546">
        <v>6</v>
      </c>
      <c r="Q3546" t="str">
        <f t="shared" si="222"/>
        <v>Low</v>
      </c>
      <c r="R3546">
        <v>0.24</v>
      </c>
      <c r="S3546" t="str">
        <f t="shared" si="223"/>
        <v>Medium</v>
      </c>
    </row>
    <row r="3547" spans="1:19" x14ac:dyDescent="0.35">
      <c r="A3547" t="s">
        <v>2102</v>
      </c>
      <c r="B3547">
        <v>19</v>
      </c>
      <c r="C3547" t="str">
        <f t="shared" si="220"/>
        <v>18-25</v>
      </c>
      <c r="D3547" t="s">
        <v>14</v>
      </c>
      <c r="E3547" t="s">
        <v>22</v>
      </c>
      <c r="F3547">
        <v>141.81</v>
      </c>
      <c r="G3547">
        <v>10</v>
      </c>
      <c r="H3547">
        <f>Table1[[#This Row],[total_orders]]*Table1[[#This Row],[avg_order_value]]</f>
        <v>1418.1</v>
      </c>
      <c r="I3547">
        <v>155</v>
      </c>
      <c r="J3547">
        <v>0</v>
      </c>
      <c r="K3547" t="s">
        <v>23</v>
      </c>
      <c r="L3547">
        <v>19.399999999999999</v>
      </c>
      <c r="M3547" t="str">
        <f t="shared" si="221"/>
        <v>Low</v>
      </c>
      <c r="N3547" s="1">
        <v>44413</v>
      </c>
      <c r="O3547" s="1" t="str">
        <f>IF(YEAR(Table1[[#This Row],[customer_since]])&gt;=2023, "New",IF(YEAR(Table1[[#This Row],[customer_since]])&gt;=2021, "Medium", "Long term"))</f>
        <v>Medium</v>
      </c>
      <c r="P3547">
        <v>44</v>
      </c>
      <c r="Q3547" t="str">
        <f t="shared" si="222"/>
        <v>Medium</v>
      </c>
      <c r="R3547">
        <v>0.4</v>
      </c>
      <c r="S3547" t="str">
        <f t="shared" si="223"/>
        <v>Medium</v>
      </c>
    </row>
    <row r="3548" spans="1:19" x14ac:dyDescent="0.35">
      <c r="A3548" t="s">
        <v>2449</v>
      </c>
      <c r="B3548">
        <v>60</v>
      </c>
      <c r="C3548" t="str">
        <f t="shared" si="220"/>
        <v>55-65</v>
      </c>
      <c r="D3548" t="s">
        <v>21</v>
      </c>
      <c r="E3548" t="s">
        <v>15</v>
      </c>
      <c r="F3548">
        <v>138.09</v>
      </c>
      <c r="G3548">
        <v>17</v>
      </c>
      <c r="H3548">
        <f>Table1[[#This Row],[total_orders]]*Table1[[#This Row],[avg_order_value]]</f>
        <v>2347.5300000000002</v>
      </c>
      <c r="I3548">
        <v>155</v>
      </c>
      <c r="J3548">
        <v>0</v>
      </c>
      <c r="K3548" t="s">
        <v>19</v>
      </c>
      <c r="L3548">
        <v>42</v>
      </c>
      <c r="M3548" t="str">
        <f t="shared" si="221"/>
        <v>Medium</v>
      </c>
      <c r="N3548" s="1">
        <v>44540</v>
      </c>
      <c r="O3548" s="1" t="str">
        <f>IF(YEAR(Table1[[#This Row],[customer_since]])&gt;=2023, "New",IF(YEAR(Table1[[#This Row],[customer_since]])&gt;=2021, "Medium", "Long term"))</f>
        <v>Medium</v>
      </c>
      <c r="P3548">
        <v>77</v>
      </c>
      <c r="Q3548" t="str">
        <f t="shared" si="222"/>
        <v>High</v>
      </c>
      <c r="R3548">
        <v>0.39</v>
      </c>
      <c r="S3548" t="str">
        <f t="shared" si="223"/>
        <v>Medium</v>
      </c>
    </row>
    <row r="3549" spans="1:19" x14ac:dyDescent="0.35">
      <c r="A3549" t="s">
        <v>1282</v>
      </c>
      <c r="B3549">
        <v>54</v>
      </c>
      <c r="C3549" t="str">
        <f t="shared" si="220"/>
        <v>46-55</v>
      </c>
      <c r="D3549" t="s">
        <v>21</v>
      </c>
      <c r="E3549" t="s">
        <v>15</v>
      </c>
      <c r="F3549">
        <v>180</v>
      </c>
      <c r="G3549">
        <v>14</v>
      </c>
      <c r="H3549">
        <f>Table1[[#This Row],[total_orders]]*Table1[[#This Row],[avg_order_value]]</f>
        <v>2520</v>
      </c>
      <c r="I3549">
        <v>158</v>
      </c>
      <c r="J3549">
        <v>0</v>
      </c>
      <c r="K3549" t="s">
        <v>19</v>
      </c>
      <c r="L3549">
        <v>86</v>
      </c>
      <c r="M3549" t="str">
        <f t="shared" si="221"/>
        <v>High</v>
      </c>
      <c r="N3549" s="1">
        <v>44354</v>
      </c>
      <c r="O3549" s="1" t="str">
        <f>IF(YEAR(Table1[[#This Row],[customer_since]])&gt;=2023, "New",IF(YEAR(Table1[[#This Row],[customer_since]])&gt;=2021, "Medium", "Long term"))</f>
        <v>Medium</v>
      </c>
      <c r="P3549">
        <v>88</v>
      </c>
      <c r="Q3549" t="str">
        <f t="shared" si="222"/>
        <v>High</v>
      </c>
      <c r="R3549">
        <v>0.5</v>
      </c>
      <c r="S3549" t="str">
        <f t="shared" si="223"/>
        <v>Medium</v>
      </c>
    </row>
    <row r="3550" spans="1:19" x14ac:dyDescent="0.35">
      <c r="A3550" t="s">
        <v>1282</v>
      </c>
      <c r="B3550">
        <v>19</v>
      </c>
      <c r="C3550" t="str">
        <f t="shared" si="220"/>
        <v>18-25</v>
      </c>
      <c r="D3550" t="s">
        <v>21</v>
      </c>
      <c r="E3550" t="s">
        <v>44</v>
      </c>
      <c r="F3550">
        <v>110.84</v>
      </c>
      <c r="G3550">
        <v>3</v>
      </c>
      <c r="H3550">
        <f>Table1[[#This Row],[total_orders]]*Table1[[#This Row],[avg_order_value]]</f>
        <v>332.52</v>
      </c>
      <c r="I3550">
        <v>13</v>
      </c>
      <c r="J3550">
        <v>0</v>
      </c>
      <c r="K3550" t="s">
        <v>23</v>
      </c>
      <c r="L3550">
        <v>80.599999999999994</v>
      </c>
      <c r="M3550" t="str">
        <f t="shared" si="221"/>
        <v>High</v>
      </c>
      <c r="N3550" s="1">
        <v>45249</v>
      </c>
      <c r="O3550" s="1" t="str">
        <f>IF(YEAR(Table1[[#This Row],[customer_since]])&gt;=2023, "New",IF(YEAR(Table1[[#This Row],[customer_since]])&gt;=2021, "Medium", "Long term"))</f>
        <v>New</v>
      </c>
      <c r="P3550">
        <v>64</v>
      </c>
      <c r="Q3550" t="str">
        <f t="shared" si="222"/>
        <v>Medium</v>
      </c>
      <c r="R3550">
        <v>0.14000000000000001</v>
      </c>
      <c r="S3550" t="str">
        <f t="shared" si="223"/>
        <v>Low</v>
      </c>
    </row>
    <row r="3551" spans="1:19" x14ac:dyDescent="0.35">
      <c r="A3551" t="s">
        <v>1918</v>
      </c>
      <c r="B3551">
        <v>18</v>
      </c>
      <c r="C3551" t="str">
        <f t="shared" si="220"/>
        <v>18-25</v>
      </c>
      <c r="D3551" t="s">
        <v>14</v>
      </c>
      <c r="E3551" t="s">
        <v>50</v>
      </c>
      <c r="G3551">
        <v>13</v>
      </c>
      <c r="H3551">
        <f>Table1[[#This Row],[total_orders]]*Table1[[#This Row],[avg_order_value]]</f>
        <v>0</v>
      </c>
      <c r="I3551">
        <v>140</v>
      </c>
      <c r="J3551">
        <v>0</v>
      </c>
      <c r="K3551" t="s">
        <v>16</v>
      </c>
      <c r="L3551">
        <v>2.1</v>
      </c>
      <c r="M3551" t="str">
        <f t="shared" si="221"/>
        <v>Low</v>
      </c>
      <c r="N3551" s="1">
        <v>45089</v>
      </c>
      <c r="O3551" s="1" t="str">
        <f>IF(YEAR(Table1[[#This Row],[customer_since]])&gt;=2023, "New",IF(YEAR(Table1[[#This Row],[customer_since]])&gt;=2021, "Medium", "Long term"))</f>
        <v>New</v>
      </c>
      <c r="P3551">
        <v>84</v>
      </c>
      <c r="Q3551" t="str">
        <f t="shared" si="222"/>
        <v>High</v>
      </c>
      <c r="R3551">
        <v>0.31</v>
      </c>
      <c r="S3551" t="str">
        <f t="shared" si="223"/>
        <v>Medium</v>
      </c>
    </row>
    <row r="3552" spans="1:19" x14ac:dyDescent="0.35">
      <c r="A3552" t="s">
        <v>1762</v>
      </c>
      <c r="B3552">
        <v>50</v>
      </c>
      <c r="C3552" t="str">
        <f t="shared" si="220"/>
        <v>46-55</v>
      </c>
      <c r="D3552" t="s">
        <v>21</v>
      </c>
      <c r="E3552" t="s">
        <v>37</v>
      </c>
      <c r="F3552">
        <v>32.89</v>
      </c>
      <c r="G3552">
        <v>6</v>
      </c>
      <c r="H3552">
        <f>Table1[[#This Row],[total_orders]]*Table1[[#This Row],[avg_order_value]]</f>
        <v>197.34</v>
      </c>
      <c r="I3552">
        <v>304</v>
      </c>
      <c r="J3552">
        <v>0</v>
      </c>
      <c r="K3552" t="s">
        <v>23</v>
      </c>
      <c r="L3552">
        <v>24.6</v>
      </c>
      <c r="M3552" t="str">
        <f t="shared" si="221"/>
        <v>Medium</v>
      </c>
      <c r="N3552" s="1">
        <v>45807</v>
      </c>
      <c r="O3552" s="1" t="str">
        <f>IF(YEAR(Table1[[#This Row],[customer_since]])&gt;=2023, "New",IF(YEAR(Table1[[#This Row],[customer_since]])&gt;=2021, "Medium", "Long term"))</f>
        <v>New</v>
      </c>
      <c r="P3552">
        <v>94</v>
      </c>
      <c r="Q3552" t="str">
        <f t="shared" si="222"/>
        <v>High</v>
      </c>
      <c r="R3552">
        <v>0.28000000000000003</v>
      </c>
      <c r="S3552" t="str">
        <f t="shared" si="223"/>
        <v>Medium</v>
      </c>
    </row>
    <row r="3553" spans="1:19" x14ac:dyDescent="0.35">
      <c r="A3553" t="s">
        <v>2780</v>
      </c>
      <c r="B3553">
        <v>79</v>
      </c>
      <c r="C3553" t="str">
        <f t="shared" si="220"/>
        <v>66-69</v>
      </c>
      <c r="D3553" t="s">
        <v>21</v>
      </c>
      <c r="E3553" t="s">
        <v>18</v>
      </c>
      <c r="F3553">
        <v>58.25</v>
      </c>
      <c r="G3553">
        <v>12</v>
      </c>
      <c r="H3553">
        <f>Table1[[#This Row],[total_orders]]*Table1[[#This Row],[avg_order_value]]</f>
        <v>699</v>
      </c>
      <c r="I3553">
        <v>317</v>
      </c>
      <c r="J3553">
        <v>0</v>
      </c>
      <c r="K3553" t="s">
        <v>23</v>
      </c>
      <c r="L3553">
        <v>10.5</v>
      </c>
      <c r="M3553" t="str">
        <f t="shared" si="221"/>
        <v>Low</v>
      </c>
      <c r="N3553" s="1">
        <v>44155</v>
      </c>
      <c r="O3553" s="1" t="str">
        <f>IF(YEAR(Table1[[#This Row],[customer_since]])&gt;=2023, "New",IF(YEAR(Table1[[#This Row],[customer_since]])&gt;=2021, "Medium", "Long term"))</f>
        <v>Long term</v>
      </c>
      <c r="P3553">
        <v>42</v>
      </c>
      <c r="Q3553" t="str">
        <f t="shared" si="222"/>
        <v>Medium</v>
      </c>
      <c r="R3553">
        <v>0.23</v>
      </c>
      <c r="S3553" t="str">
        <f t="shared" si="223"/>
        <v>Medium</v>
      </c>
    </row>
    <row r="3554" spans="1:19" x14ac:dyDescent="0.35">
      <c r="A3554" t="s">
        <v>878</v>
      </c>
      <c r="B3554">
        <v>20</v>
      </c>
      <c r="C3554" t="str">
        <f t="shared" si="220"/>
        <v>18-25</v>
      </c>
      <c r="D3554" t="s">
        <v>25</v>
      </c>
      <c r="E3554" t="s">
        <v>37</v>
      </c>
      <c r="F3554">
        <v>99.01</v>
      </c>
      <c r="G3554">
        <v>10</v>
      </c>
      <c r="H3554">
        <f>Table1[[#This Row],[total_orders]]*Table1[[#This Row],[avg_order_value]]</f>
        <v>990.1</v>
      </c>
      <c r="I3554">
        <v>160</v>
      </c>
      <c r="J3554">
        <v>0</v>
      </c>
      <c r="K3554" t="s">
        <v>23</v>
      </c>
      <c r="L3554">
        <v>99.7</v>
      </c>
      <c r="M3554" t="str">
        <f t="shared" si="221"/>
        <v>High</v>
      </c>
      <c r="N3554" s="1">
        <v>44357</v>
      </c>
      <c r="O3554" s="1" t="str">
        <f>IF(YEAR(Table1[[#This Row],[customer_since]])&gt;=2023, "New",IF(YEAR(Table1[[#This Row],[customer_since]])&gt;=2021, "Medium", "Long term"))</f>
        <v>Medium</v>
      </c>
      <c r="P3554">
        <v>79</v>
      </c>
      <c r="Q3554" t="str">
        <f t="shared" si="222"/>
        <v>High</v>
      </c>
      <c r="R3554">
        <v>0.16</v>
      </c>
      <c r="S3554" t="str">
        <f t="shared" si="223"/>
        <v>Low</v>
      </c>
    </row>
    <row r="3555" spans="1:19" x14ac:dyDescent="0.35">
      <c r="A3555" t="s">
        <v>3643</v>
      </c>
      <c r="B3555">
        <v>69</v>
      </c>
      <c r="C3555" t="str">
        <f t="shared" si="220"/>
        <v>66-69</v>
      </c>
      <c r="D3555" t="s">
        <v>25</v>
      </c>
      <c r="E3555" t="s">
        <v>26</v>
      </c>
      <c r="F3555">
        <v>120.24</v>
      </c>
      <c r="G3555">
        <v>15</v>
      </c>
      <c r="H3555">
        <f>Table1[[#This Row],[total_orders]]*Table1[[#This Row],[avg_order_value]]</f>
        <v>1803.6</v>
      </c>
      <c r="I3555">
        <v>225</v>
      </c>
      <c r="J3555">
        <v>0</v>
      </c>
      <c r="K3555" t="s">
        <v>29</v>
      </c>
      <c r="L3555">
        <v>76.900000000000006</v>
      </c>
      <c r="M3555" t="str">
        <f t="shared" si="221"/>
        <v>High</v>
      </c>
      <c r="N3555" s="1">
        <v>44111</v>
      </c>
      <c r="O3555" s="1" t="str">
        <f>IF(YEAR(Table1[[#This Row],[customer_since]])&gt;=2023, "New",IF(YEAR(Table1[[#This Row],[customer_since]])&gt;=2021, "Medium", "Long term"))</f>
        <v>Long term</v>
      </c>
      <c r="P3555">
        <v>52</v>
      </c>
      <c r="Q3555" t="str">
        <f t="shared" si="222"/>
        <v>Medium</v>
      </c>
      <c r="R3555">
        <v>0.59</v>
      </c>
      <c r="S3555" t="str">
        <f t="shared" si="223"/>
        <v>High</v>
      </c>
    </row>
    <row r="3556" spans="1:19" x14ac:dyDescent="0.35">
      <c r="A3556" t="s">
        <v>2462</v>
      </c>
      <c r="B3556">
        <v>35</v>
      </c>
      <c r="C3556" t="str">
        <f t="shared" si="220"/>
        <v>26-35</v>
      </c>
      <c r="D3556" t="s">
        <v>21</v>
      </c>
      <c r="E3556" t="s">
        <v>35</v>
      </c>
      <c r="F3556">
        <v>156.13999999999999</v>
      </c>
      <c r="G3556">
        <v>9</v>
      </c>
      <c r="H3556">
        <f>Table1[[#This Row],[total_orders]]*Table1[[#This Row],[avg_order_value]]</f>
        <v>1405.2599999999998</v>
      </c>
      <c r="I3556">
        <v>99</v>
      </c>
      <c r="J3556">
        <v>0</v>
      </c>
      <c r="K3556" t="s">
        <v>40</v>
      </c>
      <c r="L3556">
        <v>55.9</v>
      </c>
      <c r="M3556" t="str">
        <f t="shared" si="221"/>
        <v>High</v>
      </c>
      <c r="N3556" s="1">
        <v>44645</v>
      </c>
      <c r="O3556" s="1" t="str">
        <f>IF(YEAR(Table1[[#This Row],[customer_since]])&gt;=2023, "New",IF(YEAR(Table1[[#This Row],[customer_since]])&gt;=2021, "Medium", "Long term"))</f>
        <v>Medium</v>
      </c>
      <c r="P3556">
        <v>30</v>
      </c>
      <c r="Q3556" t="str">
        <f t="shared" si="222"/>
        <v>Low</v>
      </c>
      <c r="R3556">
        <v>0.71</v>
      </c>
      <c r="S3556" t="str">
        <f t="shared" si="223"/>
        <v>High</v>
      </c>
    </row>
    <row r="3557" spans="1:19" x14ac:dyDescent="0.35">
      <c r="A3557" t="s">
        <v>2462</v>
      </c>
      <c r="B3557">
        <v>32</v>
      </c>
      <c r="C3557" t="str">
        <f t="shared" si="220"/>
        <v>26-35</v>
      </c>
      <c r="D3557" t="s">
        <v>21</v>
      </c>
      <c r="E3557" t="s">
        <v>22</v>
      </c>
      <c r="F3557">
        <v>129.77000000000001</v>
      </c>
      <c r="G3557">
        <v>11</v>
      </c>
      <c r="H3557">
        <f>Table1[[#This Row],[total_orders]]*Table1[[#This Row],[avg_order_value]]</f>
        <v>1427.47</v>
      </c>
      <c r="I3557">
        <v>40</v>
      </c>
      <c r="J3557">
        <v>0</v>
      </c>
      <c r="K3557" t="s">
        <v>16</v>
      </c>
      <c r="L3557">
        <v>27.1</v>
      </c>
      <c r="M3557" t="str">
        <f t="shared" si="221"/>
        <v>Medium</v>
      </c>
      <c r="N3557" s="1">
        <v>45569</v>
      </c>
      <c r="O3557" s="1" t="str">
        <f>IF(YEAR(Table1[[#This Row],[customer_since]])&gt;=2023, "New",IF(YEAR(Table1[[#This Row],[customer_since]])&gt;=2021, "Medium", "Long term"))</f>
        <v>New</v>
      </c>
      <c r="P3557">
        <v>31</v>
      </c>
      <c r="Q3557" t="str">
        <f t="shared" si="222"/>
        <v>Low</v>
      </c>
      <c r="R3557">
        <v>0.22</v>
      </c>
      <c r="S3557" t="str">
        <f t="shared" si="223"/>
        <v>Medium</v>
      </c>
    </row>
    <row r="3558" spans="1:19" x14ac:dyDescent="0.35">
      <c r="A3558" t="s">
        <v>2123</v>
      </c>
      <c r="B3558">
        <v>42</v>
      </c>
      <c r="C3558" t="str">
        <f t="shared" si="220"/>
        <v>36-45</v>
      </c>
      <c r="D3558" t="s">
        <v>14</v>
      </c>
      <c r="E3558" t="s">
        <v>22</v>
      </c>
      <c r="F3558">
        <v>39.229999999999997</v>
      </c>
      <c r="G3558">
        <v>9</v>
      </c>
      <c r="H3558">
        <f>Table1[[#This Row],[total_orders]]*Table1[[#This Row],[avg_order_value]]</f>
        <v>353.07</v>
      </c>
      <c r="I3558">
        <v>262</v>
      </c>
      <c r="J3558">
        <v>0</v>
      </c>
      <c r="K3558" t="s">
        <v>29</v>
      </c>
      <c r="L3558">
        <v>80.3</v>
      </c>
      <c r="M3558" t="str">
        <f t="shared" si="221"/>
        <v>High</v>
      </c>
      <c r="N3558" s="1">
        <v>45792</v>
      </c>
      <c r="O3558" s="1" t="str">
        <f>IF(YEAR(Table1[[#This Row],[customer_since]])&gt;=2023, "New",IF(YEAR(Table1[[#This Row],[customer_since]])&gt;=2021, "Medium", "Long term"))</f>
        <v>New</v>
      </c>
      <c r="P3558">
        <v>50</v>
      </c>
      <c r="Q3558" t="str">
        <f t="shared" si="222"/>
        <v>Medium</v>
      </c>
      <c r="R3558">
        <v>0.11</v>
      </c>
      <c r="S3558" t="str">
        <f t="shared" si="223"/>
        <v>Low</v>
      </c>
    </row>
    <row r="3559" spans="1:19" x14ac:dyDescent="0.35">
      <c r="A3559" t="s">
        <v>3463</v>
      </c>
      <c r="B3559">
        <v>22</v>
      </c>
      <c r="C3559" t="str">
        <f t="shared" si="220"/>
        <v>18-25</v>
      </c>
      <c r="D3559" t="s">
        <v>14</v>
      </c>
      <c r="E3559" t="s">
        <v>18</v>
      </c>
      <c r="F3559">
        <v>73.84</v>
      </c>
      <c r="G3559">
        <v>11</v>
      </c>
      <c r="H3559">
        <f>Table1[[#This Row],[total_orders]]*Table1[[#This Row],[avg_order_value]]</f>
        <v>812.24</v>
      </c>
      <c r="I3559">
        <v>4</v>
      </c>
      <c r="J3559">
        <v>0</v>
      </c>
      <c r="K3559" t="s">
        <v>23</v>
      </c>
      <c r="L3559">
        <v>0</v>
      </c>
      <c r="M3559" t="str">
        <f t="shared" si="221"/>
        <v>Low</v>
      </c>
      <c r="N3559" s="1">
        <v>44550</v>
      </c>
      <c r="O3559" s="1" t="str">
        <f>IF(YEAR(Table1[[#This Row],[customer_since]])&gt;=2023, "New",IF(YEAR(Table1[[#This Row],[customer_since]])&gt;=2021, "Medium", "Long term"))</f>
        <v>Medium</v>
      </c>
      <c r="P3559">
        <v>32</v>
      </c>
      <c r="Q3559" t="str">
        <f t="shared" si="222"/>
        <v>Low</v>
      </c>
      <c r="R3559">
        <v>0.45</v>
      </c>
      <c r="S3559" t="str">
        <f t="shared" si="223"/>
        <v>Medium</v>
      </c>
    </row>
    <row r="3560" spans="1:19" x14ac:dyDescent="0.35">
      <c r="A3560" t="s">
        <v>3673</v>
      </c>
      <c r="B3560">
        <v>64</v>
      </c>
      <c r="C3560" t="str">
        <f t="shared" si="220"/>
        <v>55-65</v>
      </c>
      <c r="D3560" t="s">
        <v>25</v>
      </c>
      <c r="E3560" t="s">
        <v>26</v>
      </c>
      <c r="F3560">
        <v>69.75</v>
      </c>
      <c r="G3560">
        <v>19</v>
      </c>
      <c r="H3560">
        <f>Table1[[#This Row],[total_orders]]*Table1[[#This Row],[avg_order_value]]</f>
        <v>1325.25</v>
      </c>
      <c r="I3560">
        <v>315</v>
      </c>
      <c r="J3560">
        <v>0</v>
      </c>
      <c r="K3560" t="s">
        <v>19</v>
      </c>
      <c r="L3560">
        <v>43</v>
      </c>
      <c r="M3560" t="str">
        <f t="shared" si="221"/>
        <v>Medium</v>
      </c>
      <c r="N3560" s="1">
        <v>45455</v>
      </c>
      <c r="O3560" s="1" t="str">
        <f>IF(YEAR(Table1[[#This Row],[customer_since]])&gt;=2023, "New",IF(YEAR(Table1[[#This Row],[customer_since]])&gt;=2021, "Medium", "Long term"))</f>
        <v>New</v>
      </c>
      <c r="P3560">
        <v>2</v>
      </c>
      <c r="Q3560" t="str">
        <f t="shared" si="222"/>
        <v>Low</v>
      </c>
      <c r="R3560">
        <v>0.03</v>
      </c>
      <c r="S3560" t="str">
        <f t="shared" si="223"/>
        <v>Low</v>
      </c>
    </row>
    <row r="3561" spans="1:19" x14ac:dyDescent="0.35">
      <c r="A3561" t="s">
        <v>1368</v>
      </c>
      <c r="B3561">
        <v>23</v>
      </c>
      <c r="C3561" t="str">
        <f t="shared" si="220"/>
        <v>18-25</v>
      </c>
      <c r="D3561" t="s">
        <v>14</v>
      </c>
      <c r="E3561" t="s">
        <v>22</v>
      </c>
      <c r="F3561">
        <v>87.75</v>
      </c>
      <c r="G3561">
        <v>11</v>
      </c>
      <c r="H3561">
        <f>Table1[[#This Row],[total_orders]]*Table1[[#This Row],[avg_order_value]]</f>
        <v>965.25</v>
      </c>
      <c r="I3561">
        <v>11</v>
      </c>
      <c r="J3561">
        <v>0</v>
      </c>
      <c r="K3561" t="s">
        <v>16</v>
      </c>
      <c r="L3561">
        <v>90.5</v>
      </c>
      <c r="M3561" t="str">
        <f t="shared" si="221"/>
        <v>High</v>
      </c>
      <c r="N3561" s="1">
        <v>44134</v>
      </c>
      <c r="O3561" s="1" t="str">
        <f>IF(YEAR(Table1[[#This Row],[customer_since]])&gt;=2023, "New",IF(YEAR(Table1[[#This Row],[customer_since]])&gt;=2021, "Medium", "Long term"))</f>
        <v>Long term</v>
      </c>
      <c r="P3561">
        <v>47</v>
      </c>
      <c r="Q3561" t="str">
        <f t="shared" si="222"/>
        <v>Medium</v>
      </c>
      <c r="R3561">
        <v>0.62</v>
      </c>
      <c r="S3561" t="str">
        <f t="shared" si="223"/>
        <v>High</v>
      </c>
    </row>
    <row r="3562" spans="1:19" x14ac:dyDescent="0.35">
      <c r="A3562" t="s">
        <v>2112</v>
      </c>
      <c r="B3562">
        <v>46</v>
      </c>
      <c r="C3562" t="str">
        <f t="shared" si="220"/>
        <v>46-55</v>
      </c>
      <c r="D3562" t="s">
        <v>21</v>
      </c>
      <c r="E3562" t="s">
        <v>26</v>
      </c>
      <c r="F3562">
        <v>114.43</v>
      </c>
      <c r="G3562">
        <v>10</v>
      </c>
      <c r="H3562">
        <f>Table1[[#This Row],[total_orders]]*Table1[[#This Row],[avg_order_value]]</f>
        <v>1144.3000000000002</v>
      </c>
      <c r="I3562">
        <v>115</v>
      </c>
      <c r="J3562">
        <v>0</v>
      </c>
      <c r="K3562" t="s">
        <v>40</v>
      </c>
      <c r="L3562">
        <v>55.9</v>
      </c>
      <c r="M3562" t="str">
        <f t="shared" si="221"/>
        <v>High</v>
      </c>
      <c r="N3562" s="1">
        <v>44050</v>
      </c>
      <c r="O3562" s="1" t="str">
        <f>IF(YEAR(Table1[[#This Row],[customer_since]])&gt;=2023, "New",IF(YEAR(Table1[[#This Row],[customer_since]])&gt;=2021, "Medium", "Long term"))</f>
        <v>Long term</v>
      </c>
      <c r="P3562">
        <v>32</v>
      </c>
      <c r="Q3562" t="str">
        <f t="shared" si="222"/>
        <v>Low</v>
      </c>
      <c r="R3562">
        <v>0.05</v>
      </c>
      <c r="S3562" t="str">
        <f t="shared" si="223"/>
        <v>Low</v>
      </c>
    </row>
    <row r="3563" spans="1:19" x14ac:dyDescent="0.35">
      <c r="A3563" t="s">
        <v>759</v>
      </c>
      <c r="B3563">
        <v>74</v>
      </c>
      <c r="C3563" t="str">
        <f t="shared" si="220"/>
        <v>66-69</v>
      </c>
      <c r="D3563" t="s">
        <v>21</v>
      </c>
      <c r="E3563" t="s">
        <v>18</v>
      </c>
      <c r="F3563">
        <v>26.3</v>
      </c>
      <c r="G3563">
        <v>12</v>
      </c>
      <c r="H3563">
        <f>Table1[[#This Row],[total_orders]]*Table1[[#This Row],[avg_order_value]]</f>
        <v>315.60000000000002</v>
      </c>
      <c r="I3563">
        <v>335</v>
      </c>
      <c r="J3563">
        <v>0</v>
      </c>
      <c r="K3563" t="s">
        <v>29</v>
      </c>
      <c r="L3563">
        <v>77</v>
      </c>
      <c r="M3563" t="str">
        <f t="shared" si="221"/>
        <v>High</v>
      </c>
      <c r="N3563" s="1">
        <v>45179</v>
      </c>
      <c r="O3563" s="1" t="str">
        <f>IF(YEAR(Table1[[#This Row],[customer_since]])&gt;=2023, "New",IF(YEAR(Table1[[#This Row],[customer_since]])&gt;=2021, "Medium", "Long term"))</f>
        <v>New</v>
      </c>
      <c r="P3563">
        <v>79</v>
      </c>
      <c r="Q3563" t="str">
        <f t="shared" si="222"/>
        <v>High</v>
      </c>
      <c r="R3563">
        <v>0.31</v>
      </c>
      <c r="S3563" t="str">
        <f t="shared" si="223"/>
        <v>Medium</v>
      </c>
    </row>
    <row r="3564" spans="1:19" x14ac:dyDescent="0.35">
      <c r="A3564" t="s">
        <v>759</v>
      </c>
      <c r="B3564">
        <v>34</v>
      </c>
      <c r="C3564" t="str">
        <f t="shared" si="220"/>
        <v>26-35</v>
      </c>
      <c r="D3564" t="s">
        <v>21</v>
      </c>
      <c r="E3564" t="s">
        <v>50</v>
      </c>
      <c r="F3564">
        <v>170.16</v>
      </c>
      <c r="G3564">
        <v>7</v>
      </c>
      <c r="H3564">
        <f>Table1[[#This Row],[total_orders]]*Table1[[#This Row],[avg_order_value]]</f>
        <v>1191.1199999999999</v>
      </c>
      <c r="I3564">
        <v>26</v>
      </c>
      <c r="J3564">
        <v>0</v>
      </c>
      <c r="K3564" t="s">
        <v>40</v>
      </c>
      <c r="L3564">
        <v>49.2</v>
      </c>
      <c r="M3564" t="str">
        <f t="shared" si="221"/>
        <v>Medium</v>
      </c>
      <c r="N3564" s="1">
        <v>45738</v>
      </c>
      <c r="O3564" s="1" t="str">
        <f>IF(YEAR(Table1[[#This Row],[customer_since]])&gt;=2023, "New",IF(YEAR(Table1[[#This Row],[customer_since]])&gt;=2021, "Medium", "Long term"))</f>
        <v>New</v>
      </c>
      <c r="P3564">
        <v>8</v>
      </c>
      <c r="Q3564" t="str">
        <f t="shared" si="222"/>
        <v>Low</v>
      </c>
      <c r="R3564">
        <v>0.2</v>
      </c>
      <c r="S3564" t="str">
        <f t="shared" si="223"/>
        <v>Low</v>
      </c>
    </row>
    <row r="3565" spans="1:19" x14ac:dyDescent="0.35">
      <c r="A3565" t="s">
        <v>155</v>
      </c>
      <c r="B3565">
        <v>78</v>
      </c>
      <c r="C3565" t="str">
        <f t="shared" si="220"/>
        <v>66-69</v>
      </c>
      <c r="D3565" t="s">
        <v>21</v>
      </c>
      <c r="E3565" t="s">
        <v>44</v>
      </c>
      <c r="F3565">
        <v>40.32</v>
      </c>
      <c r="G3565">
        <v>10</v>
      </c>
      <c r="H3565">
        <f>Table1[[#This Row],[total_orders]]*Table1[[#This Row],[avg_order_value]]</f>
        <v>403.2</v>
      </c>
      <c r="I3565">
        <v>40</v>
      </c>
      <c r="J3565">
        <v>0</v>
      </c>
      <c r="K3565" t="s">
        <v>16</v>
      </c>
      <c r="L3565">
        <v>31</v>
      </c>
      <c r="M3565" t="str">
        <f t="shared" si="221"/>
        <v>Medium</v>
      </c>
      <c r="N3565" s="1">
        <v>44454</v>
      </c>
      <c r="O3565" s="1" t="str">
        <f>IF(YEAR(Table1[[#This Row],[customer_since]])&gt;=2023, "New",IF(YEAR(Table1[[#This Row],[customer_since]])&gt;=2021, "Medium", "Long term"))</f>
        <v>Medium</v>
      </c>
      <c r="P3565">
        <v>66</v>
      </c>
      <c r="Q3565" t="str">
        <f t="shared" si="222"/>
        <v>Medium</v>
      </c>
      <c r="R3565">
        <v>0.24</v>
      </c>
      <c r="S3565" t="str">
        <f t="shared" si="223"/>
        <v>Medium</v>
      </c>
    </row>
    <row r="3566" spans="1:19" x14ac:dyDescent="0.35">
      <c r="A3566" t="s">
        <v>710</v>
      </c>
      <c r="B3566">
        <v>50</v>
      </c>
      <c r="C3566" t="str">
        <f t="shared" si="220"/>
        <v>46-55</v>
      </c>
      <c r="D3566" t="s">
        <v>21</v>
      </c>
      <c r="E3566" t="s">
        <v>50</v>
      </c>
      <c r="F3566">
        <v>122.71</v>
      </c>
      <c r="G3566">
        <v>12</v>
      </c>
      <c r="H3566">
        <f>Table1[[#This Row],[total_orders]]*Table1[[#This Row],[avg_order_value]]</f>
        <v>1472.52</v>
      </c>
      <c r="I3566">
        <v>231</v>
      </c>
      <c r="J3566">
        <v>0</v>
      </c>
      <c r="K3566" t="s">
        <v>40</v>
      </c>
      <c r="L3566">
        <v>24.7</v>
      </c>
      <c r="M3566" t="str">
        <f t="shared" si="221"/>
        <v>Medium</v>
      </c>
      <c r="N3566" s="1">
        <v>45584</v>
      </c>
      <c r="O3566" s="1" t="str">
        <f>IF(YEAR(Table1[[#This Row],[customer_since]])&gt;=2023, "New",IF(YEAR(Table1[[#This Row],[customer_since]])&gt;=2021, "Medium", "Long term"))</f>
        <v>New</v>
      </c>
      <c r="P3566">
        <v>5</v>
      </c>
      <c r="Q3566" t="str">
        <f t="shared" si="222"/>
        <v>Low</v>
      </c>
      <c r="R3566">
        <v>0.25</v>
      </c>
      <c r="S3566" t="str">
        <f t="shared" si="223"/>
        <v>Medium</v>
      </c>
    </row>
    <row r="3567" spans="1:19" x14ac:dyDescent="0.35">
      <c r="A3567" t="s">
        <v>710</v>
      </c>
      <c r="B3567">
        <v>49</v>
      </c>
      <c r="C3567" t="str">
        <f t="shared" si="220"/>
        <v>46-55</v>
      </c>
      <c r="D3567" t="s">
        <v>21</v>
      </c>
      <c r="E3567" t="s">
        <v>26</v>
      </c>
      <c r="F3567">
        <v>94.5</v>
      </c>
      <c r="G3567">
        <v>12</v>
      </c>
      <c r="H3567">
        <f>Table1[[#This Row],[total_orders]]*Table1[[#This Row],[avg_order_value]]</f>
        <v>1134</v>
      </c>
      <c r="I3567">
        <v>87</v>
      </c>
      <c r="J3567">
        <v>0</v>
      </c>
      <c r="K3567" t="s">
        <v>23</v>
      </c>
      <c r="L3567">
        <v>73.5</v>
      </c>
      <c r="M3567" t="str">
        <f t="shared" si="221"/>
        <v>High</v>
      </c>
      <c r="N3567" s="1">
        <v>45648</v>
      </c>
      <c r="O3567" s="1" t="str">
        <f>IF(YEAR(Table1[[#This Row],[customer_since]])&gt;=2023, "New",IF(YEAR(Table1[[#This Row],[customer_since]])&gt;=2021, "Medium", "Long term"))</f>
        <v>New</v>
      </c>
      <c r="P3567">
        <v>56</v>
      </c>
      <c r="Q3567" t="str">
        <f t="shared" si="222"/>
        <v>Medium</v>
      </c>
      <c r="R3567">
        <v>0.46</v>
      </c>
      <c r="S3567" t="str">
        <f t="shared" si="223"/>
        <v>Medium</v>
      </c>
    </row>
    <row r="3568" spans="1:19" x14ac:dyDescent="0.35">
      <c r="A3568" t="s">
        <v>1849</v>
      </c>
      <c r="B3568">
        <v>65</v>
      </c>
      <c r="C3568" t="str">
        <f t="shared" si="220"/>
        <v>55-65</v>
      </c>
      <c r="D3568" t="s">
        <v>14</v>
      </c>
      <c r="E3568" t="s">
        <v>22</v>
      </c>
      <c r="F3568">
        <v>86.36</v>
      </c>
      <c r="G3568">
        <v>15</v>
      </c>
      <c r="H3568">
        <f>Table1[[#This Row],[total_orders]]*Table1[[#This Row],[avg_order_value]]</f>
        <v>1295.4000000000001</v>
      </c>
      <c r="I3568">
        <v>6</v>
      </c>
      <c r="J3568">
        <v>0</v>
      </c>
      <c r="K3568" t="s">
        <v>23</v>
      </c>
      <c r="L3568">
        <v>1.6</v>
      </c>
      <c r="M3568" t="str">
        <f t="shared" si="221"/>
        <v>Low</v>
      </c>
      <c r="N3568" s="1">
        <v>44650</v>
      </c>
      <c r="O3568" s="1" t="str">
        <f>IF(YEAR(Table1[[#This Row],[customer_since]])&gt;=2023, "New",IF(YEAR(Table1[[#This Row],[customer_since]])&gt;=2021, "Medium", "Long term"))</f>
        <v>Medium</v>
      </c>
      <c r="P3568">
        <v>35</v>
      </c>
      <c r="Q3568" t="str">
        <f t="shared" si="222"/>
        <v>Medium</v>
      </c>
      <c r="R3568">
        <v>0.12</v>
      </c>
      <c r="S3568" t="str">
        <f t="shared" si="223"/>
        <v>Low</v>
      </c>
    </row>
    <row r="3569" spans="1:19" x14ac:dyDescent="0.35">
      <c r="A3569" t="s">
        <v>1849</v>
      </c>
      <c r="B3569">
        <v>33</v>
      </c>
      <c r="C3569" t="str">
        <f t="shared" si="220"/>
        <v>26-35</v>
      </c>
      <c r="D3569" t="s">
        <v>14</v>
      </c>
      <c r="E3569" t="s">
        <v>15</v>
      </c>
      <c r="F3569">
        <v>168.76</v>
      </c>
      <c r="G3569">
        <v>10</v>
      </c>
      <c r="H3569">
        <f>Table1[[#This Row],[total_orders]]*Table1[[#This Row],[avg_order_value]]</f>
        <v>1687.6</v>
      </c>
      <c r="I3569">
        <v>79</v>
      </c>
      <c r="J3569">
        <v>0</v>
      </c>
      <c r="K3569" t="s">
        <v>16</v>
      </c>
      <c r="L3569">
        <v>74.900000000000006</v>
      </c>
      <c r="M3569" t="str">
        <f t="shared" si="221"/>
        <v>High</v>
      </c>
      <c r="N3569" s="1">
        <v>44886</v>
      </c>
      <c r="O3569" s="1" t="str">
        <f>IF(YEAR(Table1[[#This Row],[customer_since]])&gt;=2023, "New",IF(YEAR(Table1[[#This Row],[customer_since]])&gt;=2021, "Medium", "Long term"))</f>
        <v>Medium</v>
      </c>
      <c r="P3569">
        <v>58</v>
      </c>
      <c r="Q3569" t="str">
        <f t="shared" si="222"/>
        <v>Medium</v>
      </c>
      <c r="R3569">
        <v>0.53</v>
      </c>
      <c r="S3569" t="str">
        <f t="shared" si="223"/>
        <v>High</v>
      </c>
    </row>
    <row r="3570" spans="1:19" x14ac:dyDescent="0.35">
      <c r="A3570" t="s">
        <v>3467</v>
      </c>
      <c r="B3570">
        <v>76</v>
      </c>
      <c r="C3570" t="str">
        <f t="shared" si="220"/>
        <v>66-69</v>
      </c>
      <c r="D3570" t="s">
        <v>14</v>
      </c>
      <c r="E3570" t="s">
        <v>37</v>
      </c>
      <c r="F3570">
        <v>180.45</v>
      </c>
      <c r="G3570">
        <v>13</v>
      </c>
      <c r="H3570">
        <f>Table1[[#This Row],[total_orders]]*Table1[[#This Row],[avg_order_value]]</f>
        <v>2345.85</v>
      </c>
      <c r="I3570">
        <v>349</v>
      </c>
      <c r="J3570">
        <v>0</v>
      </c>
      <c r="K3570" t="s">
        <v>16</v>
      </c>
      <c r="L3570">
        <v>94.2</v>
      </c>
      <c r="M3570" t="str">
        <f t="shared" si="221"/>
        <v>High</v>
      </c>
      <c r="N3570" s="1">
        <v>45221</v>
      </c>
      <c r="O3570" s="1" t="str">
        <f>IF(YEAR(Table1[[#This Row],[customer_since]])&gt;=2023, "New",IF(YEAR(Table1[[#This Row],[customer_since]])&gt;=2021, "Medium", "Long term"))</f>
        <v>New</v>
      </c>
      <c r="P3570">
        <v>90</v>
      </c>
      <c r="Q3570" t="str">
        <f t="shared" si="222"/>
        <v>High</v>
      </c>
      <c r="R3570">
        <v>0.3</v>
      </c>
      <c r="S3570" t="str">
        <f t="shared" si="223"/>
        <v>Medium</v>
      </c>
    </row>
    <row r="3571" spans="1:19" x14ac:dyDescent="0.35">
      <c r="A3571" t="s">
        <v>3569</v>
      </c>
      <c r="B3571">
        <v>25</v>
      </c>
      <c r="C3571" t="str">
        <f t="shared" si="220"/>
        <v>18-25</v>
      </c>
      <c r="D3571" t="s">
        <v>14</v>
      </c>
      <c r="E3571" t="s">
        <v>15</v>
      </c>
      <c r="F3571">
        <v>23.43</v>
      </c>
      <c r="G3571">
        <v>14</v>
      </c>
      <c r="H3571">
        <f>Table1[[#This Row],[total_orders]]*Table1[[#This Row],[avg_order_value]]</f>
        <v>328.02</v>
      </c>
      <c r="I3571">
        <v>113</v>
      </c>
      <c r="J3571">
        <v>0</v>
      </c>
      <c r="K3571" t="s">
        <v>29</v>
      </c>
      <c r="L3571">
        <v>17.3</v>
      </c>
      <c r="M3571" t="str">
        <f t="shared" si="221"/>
        <v>Low</v>
      </c>
      <c r="N3571" s="1">
        <v>44910</v>
      </c>
      <c r="O3571" s="1" t="str">
        <f>IF(YEAR(Table1[[#This Row],[customer_since]])&gt;=2023, "New",IF(YEAR(Table1[[#This Row],[customer_since]])&gt;=2021, "Medium", "Long term"))</f>
        <v>Medium</v>
      </c>
      <c r="P3571">
        <v>48</v>
      </c>
      <c r="Q3571" t="str">
        <f t="shared" si="222"/>
        <v>Medium</v>
      </c>
      <c r="R3571">
        <v>0.25</v>
      </c>
      <c r="S3571" t="str">
        <f t="shared" si="223"/>
        <v>Medium</v>
      </c>
    </row>
    <row r="3572" spans="1:19" x14ac:dyDescent="0.35">
      <c r="A3572" t="s">
        <v>49</v>
      </c>
      <c r="B3572">
        <v>38</v>
      </c>
      <c r="C3572" t="str">
        <f t="shared" si="220"/>
        <v>36-45</v>
      </c>
      <c r="D3572" t="s">
        <v>21</v>
      </c>
      <c r="E3572" t="s">
        <v>50</v>
      </c>
      <c r="F3572">
        <v>32.99</v>
      </c>
      <c r="G3572">
        <v>11</v>
      </c>
      <c r="H3572">
        <f>Table1[[#This Row],[total_orders]]*Table1[[#This Row],[avg_order_value]]</f>
        <v>362.89000000000004</v>
      </c>
      <c r="I3572">
        <v>348</v>
      </c>
      <c r="J3572">
        <v>0</v>
      </c>
      <c r="K3572" t="s">
        <v>19</v>
      </c>
      <c r="L3572">
        <v>3.8</v>
      </c>
      <c r="M3572" t="str">
        <f t="shared" si="221"/>
        <v>Low</v>
      </c>
      <c r="N3572" s="1">
        <v>45680</v>
      </c>
      <c r="O3572" s="1" t="str">
        <f>IF(YEAR(Table1[[#This Row],[customer_since]])&gt;=2023, "New",IF(YEAR(Table1[[#This Row],[customer_since]])&gt;=2021, "Medium", "Long term"))</f>
        <v>New</v>
      </c>
      <c r="P3572">
        <v>4</v>
      </c>
      <c r="Q3572" t="str">
        <f t="shared" si="222"/>
        <v>Low</v>
      </c>
      <c r="R3572">
        <v>0.15</v>
      </c>
      <c r="S3572" t="str">
        <f t="shared" si="223"/>
        <v>Low</v>
      </c>
    </row>
    <row r="3573" spans="1:19" x14ac:dyDescent="0.35">
      <c r="A3573" t="s">
        <v>49</v>
      </c>
      <c r="B3573">
        <v>38</v>
      </c>
      <c r="C3573" t="str">
        <f t="shared" si="220"/>
        <v>36-45</v>
      </c>
      <c r="D3573" t="s">
        <v>21</v>
      </c>
      <c r="E3573" t="s">
        <v>26</v>
      </c>
      <c r="G3573">
        <v>8</v>
      </c>
      <c r="H3573">
        <f>Table1[[#This Row],[total_orders]]*Table1[[#This Row],[avg_order_value]]</f>
        <v>0</v>
      </c>
      <c r="I3573">
        <v>125</v>
      </c>
      <c r="J3573">
        <v>0</v>
      </c>
      <c r="K3573" t="s">
        <v>40</v>
      </c>
      <c r="L3573">
        <v>60.6</v>
      </c>
      <c r="M3573" t="str">
        <f t="shared" si="221"/>
        <v>High</v>
      </c>
      <c r="N3573" s="1">
        <v>44916</v>
      </c>
      <c r="O3573" s="1" t="str">
        <f>IF(YEAR(Table1[[#This Row],[customer_since]])&gt;=2023, "New",IF(YEAR(Table1[[#This Row],[customer_since]])&gt;=2021, "Medium", "Long term"))</f>
        <v>Medium</v>
      </c>
      <c r="P3573">
        <v>45</v>
      </c>
      <c r="Q3573" t="str">
        <f t="shared" si="222"/>
        <v>Medium</v>
      </c>
      <c r="R3573">
        <v>0.25</v>
      </c>
      <c r="S3573" t="str">
        <f t="shared" si="223"/>
        <v>Medium</v>
      </c>
    </row>
    <row r="3574" spans="1:19" x14ac:dyDescent="0.35">
      <c r="A3574" t="s">
        <v>49</v>
      </c>
      <c r="B3574">
        <v>74</v>
      </c>
      <c r="C3574" t="str">
        <f t="shared" si="220"/>
        <v>66-69</v>
      </c>
      <c r="D3574" t="s">
        <v>21</v>
      </c>
      <c r="E3574" t="s">
        <v>37</v>
      </c>
      <c r="F3574">
        <v>108.85</v>
      </c>
      <c r="G3574">
        <v>15</v>
      </c>
      <c r="H3574">
        <f>Table1[[#This Row],[total_orders]]*Table1[[#This Row],[avg_order_value]]</f>
        <v>1632.75</v>
      </c>
      <c r="I3574">
        <v>172</v>
      </c>
      <c r="J3574">
        <v>0</v>
      </c>
      <c r="K3574" t="s">
        <v>29</v>
      </c>
      <c r="L3574">
        <v>79.099999999999994</v>
      </c>
      <c r="M3574" t="str">
        <f t="shared" si="221"/>
        <v>High</v>
      </c>
      <c r="N3574" s="1">
        <v>45410</v>
      </c>
      <c r="O3574" s="1" t="str">
        <f>IF(YEAR(Table1[[#This Row],[customer_since]])&gt;=2023, "New",IF(YEAR(Table1[[#This Row],[customer_since]])&gt;=2021, "Medium", "Long term"))</f>
        <v>New</v>
      </c>
      <c r="P3574">
        <v>77</v>
      </c>
      <c r="Q3574" t="str">
        <f t="shared" si="222"/>
        <v>High</v>
      </c>
      <c r="R3574">
        <v>0.09</v>
      </c>
      <c r="S3574" t="str">
        <f t="shared" si="223"/>
        <v>Low</v>
      </c>
    </row>
    <row r="3575" spans="1:19" x14ac:dyDescent="0.35">
      <c r="A3575" t="s">
        <v>1939</v>
      </c>
      <c r="B3575">
        <v>76</v>
      </c>
      <c r="C3575" t="str">
        <f t="shared" si="220"/>
        <v>66-69</v>
      </c>
      <c r="D3575" t="s">
        <v>21</v>
      </c>
      <c r="E3575" t="s">
        <v>15</v>
      </c>
      <c r="F3575">
        <v>54.81</v>
      </c>
      <c r="G3575">
        <v>15</v>
      </c>
      <c r="H3575">
        <f>Table1[[#This Row],[total_orders]]*Table1[[#This Row],[avg_order_value]]</f>
        <v>822.15000000000009</v>
      </c>
      <c r="I3575">
        <v>350</v>
      </c>
      <c r="J3575">
        <v>0</v>
      </c>
      <c r="K3575" t="s">
        <v>40</v>
      </c>
      <c r="L3575">
        <v>60.6</v>
      </c>
      <c r="M3575" t="str">
        <f t="shared" si="221"/>
        <v>High</v>
      </c>
      <c r="N3575" s="1">
        <v>45803</v>
      </c>
      <c r="O3575" s="1" t="str">
        <f>IF(YEAR(Table1[[#This Row],[customer_since]])&gt;=2023, "New",IF(YEAR(Table1[[#This Row],[customer_since]])&gt;=2021, "Medium", "Long term"))</f>
        <v>New</v>
      </c>
      <c r="P3575">
        <v>53</v>
      </c>
      <c r="Q3575" t="str">
        <f t="shared" si="222"/>
        <v>Medium</v>
      </c>
      <c r="R3575">
        <v>0.26</v>
      </c>
      <c r="S3575" t="str">
        <f t="shared" si="223"/>
        <v>Medium</v>
      </c>
    </row>
    <row r="3576" spans="1:19" x14ac:dyDescent="0.35">
      <c r="A3576" t="s">
        <v>2239</v>
      </c>
      <c r="B3576">
        <v>39</v>
      </c>
      <c r="C3576" t="str">
        <f t="shared" si="220"/>
        <v>36-45</v>
      </c>
      <c r="D3576" t="s">
        <v>21</v>
      </c>
      <c r="E3576" t="s">
        <v>52</v>
      </c>
      <c r="F3576">
        <v>67.010000000000005</v>
      </c>
      <c r="G3576">
        <v>5</v>
      </c>
      <c r="H3576">
        <f>Table1[[#This Row],[total_orders]]*Table1[[#This Row],[avg_order_value]]</f>
        <v>335.05</v>
      </c>
      <c r="I3576">
        <v>228</v>
      </c>
      <c r="J3576">
        <v>0</v>
      </c>
      <c r="K3576" t="s">
        <v>16</v>
      </c>
      <c r="L3576">
        <v>71.3</v>
      </c>
      <c r="M3576" t="str">
        <f t="shared" si="221"/>
        <v>High</v>
      </c>
      <c r="N3576" s="1">
        <v>44851</v>
      </c>
      <c r="O3576" s="1" t="str">
        <f>IF(YEAR(Table1[[#This Row],[customer_since]])&gt;=2023, "New",IF(YEAR(Table1[[#This Row],[customer_since]])&gt;=2021, "Medium", "Long term"))</f>
        <v>Medium</v>
      </c>
      <c r="P3576">
        <v>42</v>
      </c>
      <c r="Q3576" t="str">
        <f t="shared" si="222"/>
        <v>Medium</v>
      </c>
      <c r="R3576">
        <v>0.35</v>
      </c>
      <c r="S3576" t="str">
        <f t="shared" si="223"/>
        <v>Medium</v>
      </c>
    </row>
    <row r="3577" spans="1:19" x14ac:dyDescent="0.35">
      <c r="A3577" t="s">
        <v>2239</v>
      </c>
      <c r="B3577">
        <v>66</v>
      </c>
      <c r="C3577" t="str">
        <f t="shared" si="220"/>
        <v>66-69</v>
      </c>
      <c r="D3577" t="s">
        <v>21</v>
      </c>
      <c r="E3577" t="s">
        <v>26</v>
      </c>
      <c r="F3577">
        <v>21.85</v>
      </c>
      <c r="G3577">
        <v>6</v>
      </c>
      <c r="H3577">
        <f>Table1[[#This Row],[total_orders]]*Table1[[#This Row],[avg_order_value]]</f>
        <v>131.10000000000002</v>
      </c>
      <c r="I3577">
        <v>335</v>
      </c>
      <c r="J3577">
        <v>0</v>
      </c>
      <c r="K3577" t="s">
        <v>40</v>
      </c>
      <c r="L3577">
        <v>91.4</v>
      </c>
      <c r="M3577" t="str">
        <f t="shared" si="221"/>
        <v>High</v>
      </c>
      <c r="N3577" s="1">
        <v>44763</v>
      </c>
      <c r="O3577" s="1" t="str">
        <f>IF(YEAR(Table1[[#This Row],[customer_since]])&gt;=2023, "New",IF(YEAR(Table1[[#This Row],[customer_since]])&gt;=2021, "Medium", "Long term"))</f>
        <v>Medium</v>
      </c>
      <c r="P3577">
        <v>60</v>
      </c>
      <c r="Q3577" t="str">
        <f t="shared" si="222"/>
        <v>Medium</v>
      </c>
      <c r="R3577">
        <v>0.31</v>
      </c>
      <c r="S3577" t="str">
        <f t="shared" si="223"/>
        <v>Medium</v>
      </c>
    </row>
    <row r="3578" spans="1:19" x14ac:dyDescent="0.35">
      <c r="A3578" t="s">
        <v>1198</v>
      </c>
      <c r="B3578">
        <v>51</v>
      </c>
      <c r="C3578" t="str">
        <f t="shared" si="220"/>
        <v>46-55</v>
      </c>
      <c r="D3578" t="s">
        <v>21</v>
      </c>
      <c r="E3578" t="s">
        <v>22</v>
      </c>
      <c r="F3578">
        <v>53.61</v>
      </c>
      <c r="G3578">
        <v>5</v>
      </c>
      <c r="H3578">
        <f>Table1[[#This Row],[total_orders]]*Table1[[#This Row],[avg_order_value]]</f>
        <v>268.05</v>
      </c>
      <c r="I3578">
        <v>290</v>
      </c>
      <c r="J3578">
        <v>0</v>
      </c>
      <c r="K3578" t="s">
        <v>23</v>
      </c>
      <c r="L3578">
        <v>60.3</v>
      </c>
      <c r="M3578" t="str">
        <f t="shared" si="221"/>
        <v>High</v>
      </c>
      <c r="N3578" s="1">
        <v>45748</v>
      </c>
      <c r="O3578" s="1" t="str">
        <f>IF(YEAR(Table1[[#This Row],[customer_since]])&gt;=2023, "New",IF(YEAR(Table1[[#This Row],[customer_since]])&gt;=2021, "Medium", "Long term"))</f>
        <v>New</v>
      </c>
      <c r="P3578">
        <v>74</v>
      </c>
      <c r="Q3578" t="str">
        <f t="shared" si="222"/>
        <v>High</v>
      </c>
      <c r="R3578">
        <v>0.33</v>
      </c>
      <c r="S3578" t="str">
        <f t="shared" si="223"/>
        <v>Medium</v>
      </c>
    </row>
    <row r="3579" spans="1:19" x14ac:dyDescent="0.35">
      <c r="A3579" t="s">
        <v>1952</v>
      </c>
      <c r="B3579">
        <v>21</v>
      </c>
      <c r="C3579" t="str">
        <f t="shared" si="220"/>
        <v>18-25</v>
      </c>
      <c r="D3579" t="s">
        <v>14</v>
      </c>
      <c r="E3579" t="s">
        <v>15</v>
      </c>
      <c r="F3579">
        <v>23.01</v>
      </c>
      <c r="G3579">
        <v>10</v>
      </c>
      <c r="H3579">
        <f>Table1[[#This Row],[total_orders]]*Table1[[#This Row],[avg_order_value]]</f>
        <v>230.10000000000002</v>
      </c>
      <c r="I3579">
        <v>172</v>
      </c>
      <c r="J3579">
        <v>0</v>
      </c>
      <c r="K3579" t="s">
        <v>29</v>
      </c>
      <c r="L3579">
        <v>26.2</v>
      </c>
      <c r="M3579" t="str">
        <f t="shared" si="221"/>
        <v>Medium</v>
      </c>
      <c r="N3579" s="1">
        <v>44103</v>
      </c>
      <c r="O3579" s="1" t="str">
        <f>IF(YEAR(Table1[[#This Row],[customer_since]])&gt;=2023, "New",IF(YEAR(Table1[[#This Row],[customer_since]])&gt;=2021, "Medium", "Long term"))</f>
        <v>Long term</v>
      </c>
      <c r="P3579">
        <v>2</v>
      </c>
      <c r="Q3579" t="str">
        <f t="shared" si="222"/>
        <v>Low</v>
      </c>
      <c r="R3579">
        <v>0.6</v>
      </c>
      <c r="S3579" t="str">
        <f t="shared" si="223"/>
        <v>High</v>
      </c>
    </row>
    <row r="3580" spans="1:19" x14ac:dyDescent="0.35">
      <c r="A3580" t="s">
        <v>1732</v>
      </c>
      <c r="B3580">
        <v>76</v>
      </c>
      <c r="C3580" t="str">
        <f t="shared" si="220"/>
        <v>66-69</v>
      </c>
      <c r="D3580" t="s">
        <v>21</v>
      </c>
      <c r="E3580" t="s">
        <v>50</v>
      </c>
      <c r="F3580">
        <v>82.87</v>
      </c>
      <c r="G3580">
        <v>6</v>
      </c>
      <c r="H3580">
        <f>Table1[[#This Row],[total_orders]]*Table1[[#This Row],[avg_order_value]]</f>
        <v>497.22</v>
      </c>
      <c r="I3580">
        <v>240</v>
      </c>
      <c r="J3580">
        <v>0</v>
      </c>
      <c r="K3580" t="s">
        <v>16</v>
      </c>
      <c r="L3580">
        <v>24.3</v>
      </c>
      <c r="M3580" t="str">
        <f t="shared" si="221"/>
        <v>Medium</v>
      </c>
      <c r="N3580" s="1">
        <v>44296</v>
      </c>
      <c r="O3580" s="1" t="str">
        <f>IF(YEAR(Table1[[#This Row],[customer_since]])&gt;=2023, "New",IF(YEAR(Table1[[#This Row],[customer_since]])&gt;=2021, "Medium", "Long term"))</f>
        <v>Medium</v>
      </c>
      <c r="P3580">
        <v>36</v>
      </c>
      <c r="Q3580" t="str">
        <f t="shared" si="222"/>
        <v>Medium</v>
      </c>
      <c r="R3580">
        <v>0.32</v>
      </c>
      <c r="S3580" t="str">
        <f t="shared" si="223"/>
        <v>Medium</v>
      </c>
    </row>
    <row r="3581" spans="1:19" x14ac:dyDescent="0.35">
      <c r="A3581" t="s">
        <v>2806</v>
      </c>
      <c r="B3581">
        <v>34</v>
      </c>
      <c r="C3581" t="str">
        <f t="shared" si="220"/>
        <v>26-35</v>
      </c>
      <c r="D3581" t="s">
        <v>14</v>
      </c>
      <c r="E3581" t="s">
        <v>18</v>
      </c>
      <c r="G3581">
        <v>12</v>
      </c>
      <c r="H3581">
        <f>Table1[[#This Row],[total_orders]]*Table1[[#This Row],[avg_order_value]]</f>
        <v>0</v>
      </c>
      <c r="I3581">
        <v>27</v>
      </c>
      <c r="J3581">
        <v>0</v>
      </c>
      <c r="K3581" t="s">
        <v>40</v>
      </c>
      <c r="L3581">
        <v>22.5</v>
      </c>
      <c r="M3581" t="str">
        <f t="shared" si="221"/>
        <v>Medium</v>
      </c>
      <c r="N3581" s="1">
        <v>45825</v>
      </c>
      <c r="O3581" s="1" t="str">
        <f>IF(YEAR(Table1[[#This Row],[customer_since]])&gt;=2023, "New",IF(YEAR(Table1[[#This Row],[customer_since]])&gt;=2021, "Medium", "Long term"))</f>
        <v>New</v>
      </c>
      <c r="P3581">
        <v>14</v>
      </c>
      <c r="Q3581" t="str">
        <f t="shared" si="222"/>
        <v>Low</v>
      </c>
      <c r="R3581">
        <v>0.23</v>
      </c>
      <c r="S3581" t="str">
        <f t="shared" si="223"/>
        <v>Medium</v>
      </c>
    </row>
    <row r="3582" spans="1:19" x14ac:dyDescent="0.35">
      <c r="A3582" t="s">
        <v>2554</v>
      </c>
      <c r="B3582">
        <v>47</v>
      </c>
      <c r="C3582" t="str">
        <f t="shared" si="220"/>
        <v>46-55</v>
      </c>
      <c r="D3582" t="s">
        <v>14</v>
      </c>
      <c r="E3582" t="s">
        <v>37</v>
      </c>
      <c r="F3582">
        <v>270.14999999999998</v>
      </c>
      <c r="G3582">
        <v>8</v>
      </c>
      <c r="H3582">
        <f>Table1[[#This Row],[total_orders]]*Table1[[#This Row],[avg_order_value]]</f>
        <v>2161.1999999999998</v>
      </c>
      <c r="I3582">
        <v>208</v>
      </c>
      <c r="J3582">
        <v>0</v>
      </c>
      <c r="K3582" t="s">
        <v>23</v>
      </c>
      <c r="L3582">
        <v>28.4</v>
      </c>
      <c r="M3582" t="str">
        <f t="shared" si="221"/>
        <v>Medium</v>
      </c>
      <c r="N3582" s="1">
        <v>45413</v>
      </c>
      <c r="O3582" s="1" t="str">
        <f>IF(YEAR(Table1[[#This Row],[customer_since]])&gt;=2023, "New",IF(YEAR(Table1[[#This Row],[customer_since]])&gt;=2021, "Medium", "Long term"))</f>
        <v>New</v>
      </c>
      <c r="P3582">
        <v>32</v>
      </c>
      <c r="Q3582" t="str">
        <f t="shared" si="222"/>
        <v>Low</v>
      </c>
      <c r="R3582">
        <v>0.28999999999999998</v>
      </c>
      <c r="S3582" t="str">
        <f t="shared" si="223"/>
        <v>Medium</v>
      </c>
    </row>
    <row r="3583" spans="1:19" x14ac:dyDescent="0.35">
      <c r="A3583" t="s">
        <v>2554</v>
      </c>
      <c r="B3583">
        <v>51</v>
      </c>
      <c r="C3583" t="str">
        <f t="shared" si="220"/>
        <v>46-55</v>
      </c>
      <c r="D3583" t="s">
        <v>14</v>
      </c>
      <c r="E3583" t="s">
        <v>44</v>
      </c>
      <c r="F3583">
        <v>51.96</v>
      </c>
      <c r="G3583">
        <v>13</v>
      </c>
      <c r="H3583">
        <f>Table1[[#This Row],[total_orders]]*Table1[[#This Row],[avg_order_value]]</f>
        <v>675.48</v>
      </c>
      <c r="I3583">
        <v>288</v>
      </c>
      <c r="J3583">
        <v>0</v>
      </c>
      <c r="K3583" t="s">
        <v>23</v>
      </c>
      <c r="L3583">
        <v>0</v>
      </c>
      <c r="M3583" t="str">
        <f t="shared" si="221"/>
        <v>Low</v>
      </c>
      <c r="N3583" s="1">
        <v>45810</v>
      </c>
      <c r="O3583" s="1" t="str">
        <f>IF(YEAR(Table1[[#This Row],[customer_since]])&gt;=2023, "New",IF(YEAR(Table1[[#This Row],[customer_since]])&gt;=2021, "Medium", "Long term"))</f>
        <v>New</v>
      </c>
      <c r="P3583">
        <v>87</v>
      </c>
      <c r="Q3583" t="str">
        <f t="shared" si="222"/>
        <v>High</v>
      </c>
      <c r="R3583">
        <v>0.27</v>
      </c>
      <c r="S3583" t="str">
        <f t="shared" si="223"/>
        <v>Medium</v>
      </c>
    </row>
    <row r="3584" spans="1:19" x14ac:dyDescent="0.35">
      <c r="A3584" t="s">
        <v>2035</v>
      </c>
      <c r="B3584">
        <v>58</v>
      </c>
      <c r="C3584" t="str">
        <f t="shared" si="220"/>
        <v>55-65</v>
      </c>
      <c r="D3584" t="s">
        <v>21</v>
      </c>
      <c r="E3584" t="s">
        <v>35</v>
      </c>
      <c r="F3584">
        <v>88.53</v>
      </c>
      <c r="G3584">
        <v>17</v>
      </c>
      <c r="H3584">
        <f>Table1[[#This Row],[total_orders]]*Table1[[#This Row],[avg_order_value]]</f>
        <v>1505.01</v>
      </c>
      <c r="I3584">
        <v>357</v>
      </c>
      <c r="J3584">
        <v>0</v>
      </c>
      <c r="K3584" t="s">
        <v>29</v>
      </c>
      <c r="L3584">
        <v>0</v>
      </c>
      <c r="M3584" t="str">
        <f t="shared" si="221"/>
        <v>Low</v>
      </c>
      <c r="N3584" s="1">
        <v>45568</v>
      </c>
      <c r="O3584" s="1" t="str">
        <f>IF(YEAR(Table1[[#This Row],[customer_since]])&gt;=2023, "New",IF(YEAR(Table1[[#This Row],[customer_since]])&gt;=2021, "Medium", "Long term"))</f>
        <v>New</v>
      </c>
      <c r="P3584">
        <v>50</v>
      </c>
      <c r="Q3584" t="str">
        <f t="shared" si="222"/>
        <v>Medium</v>
      </c>
      <c r="R3584">
        <v>0.25</v>
      </c>
      <c r="S3584" t="str">
        <f t="shared" si="223"/>
        <v>Medium</v>
      </c>
    </row>
    <row r="3585" spans="1:19" x14ac:dyDescent="0.35">
      <c r="A3585" t="s">
        <v>2035</v>
      </c>
      <c r="B3585">
        <v>56</v>
      </c>
      <c r="C3585" t="str">
        <f t="shared" si="220"/>
        <v>55-65</v>
      </c>
      <c r="D3585" t="s">
        <v>14</v>
      </c>
      <c r="E3585" t="s">
        <v>26</v>
      </c>
      <c r="F3585">
        <v>44.41</v>
      </c>
      <c r="G3585">
        <v>3</v>
      </c>
      <c r="H3585">
        <f>Table1[[#This Row],[total_orders]]*Table1[[#This Row],[avg_order_value]]</f>
        <v>133.22999999999999</v>
      </c>
      <c r="I3585">
        <v>234</v>
      </c>
      <c r="J3585">
        <v>0</v>
      </c>
      <c r="K3585" t="s">
        <v>19</v>
      </c>
      <c r="L3585">
        <v>4.5</v>
      </c>
      <c r="M3585" t="str">
        <f t="shared" si="221"/>
        <v>Low</v>
      </c>
      <c r="N3585" s="1">
        <v>44234</v>
      </c>
      <c r="O3585" s="1" t="str">
        <f>IF(YEAR(Table1[[#This Row],[customer_since]])&gt;=2023, "New",IF(YEAR(Table1[[#This Row],[customer_since]])&gt;=2021, "Medium", "Long term"))</f>
        <v>Medium</v>
      </c>
      <c r="P3585">
        <v>82</v>
      </c>
      <c r="Q3585" t="str">
        <f t="shared" si="222"/>
        <v>High</v>
      </c>
      <c r="R3585">
        <v>0.27</v>
      </c>
      <c r="S3585" t="str">
        <f t="shared" si="223"/>
        <v>Medium</v>
      </c>
    </row>
    <row r="3586" spans="1:19" x14ac:dyDescent="0.35">
      <c r="A3586" t="s">
        <v>830</v>
      </c>
      <c r="B3586">
        <v>44</v>
      </c>
      <c r="C3586" t="str">
        <f t="shared" ref="C3586:C3649" si="224">IF(B3586&lt;=25,"18-25",IF(B3586&lt;=35,"26-35",IF(B3586&lt;=45,"36-45",IF(B3586&lt;=55,"46-55",IF(B3586&lt;=65,"55-65","66-69")))))</f>
        <v>36-45</v>
      </c>
      <c r="D3586" t="s">
        <v>14</v>
      </c>
      <c r="E3586" t="s">
        <v>28</v>
      </c>
      <c r="F3586">
        <v>75.41</v>
      </c>
      <c r="G3586">
        <v>8</v>
      </c>
      <c r="H3586">
        <f>Table1[[#This Row],[total_orders]]*Table1[[#This Row],[avg_order_value]]</f>
        <v>603.28</v>
      </c>
      <c r="I3586">
        <v>295</v>
      </c>
      <c r="J3586">
        <v>0</v>
      </c>
      <c r="K3586" t="s">
        <v>40</v>
      </c>
      <c r="L3586">
        <v>77.5</v>
      </c>
      <c r="M3586" t="str">
        <f t="shared" ref="M3586:M3649" si="225">IF(L3586&lt;=20,"Low",IF(L3586&lt;=50,"Medium","High"))</f>
        <v>High</v>
      </c>
      <c r="N3586" s="1">
        <v>45651</v>
      </c>
      <c r="O3586" s="1" t="str">
        <f>IF(YEAR(Table1[[#This Row],[customer_since]])&gt;=2023, "New",IF(YEAR(Table1[[#This Row],[customer_since]])&gt;=2021, "Medium", "Long term"))</f>
        <v>New</v>
      </c>
      <c r="P3586">
        <v>51</v>
      </c>
      <c r="Q3586" t="str">
        <f t="shared" ref="Q3586:Q3649" si="226">IF(P3586&lt;=33,"Low",IF(P3586&lt;=66,"Medium","High"))</f>
        <v>Medium</v>
      </c>
      <c r="R3586">
        <v>0.3</v>
      </c>
      <c r="S3586" t="str">
        <f t="shared" ref="S3586:S3649" si="227">IF(R3586&lt;=0.2,"Low",IF(R3586&lt;=0.5,"Medium","High"))</f>
        <v>Medium</v>
      </c>
    </row>
    <row r="3587" spans="1:19" x14ac:dyDescent="0.35">
      <c r="A3587" t="s">
        <v>2093</v>
      </c>
      <c r="B3587">
        <v>31</v>
      </c>
      <c r="C3587" t="str">
        <f t="shared" si="224"/>
        <v>26-35</v>
      </c>
      <c r="D3587" t="s">
        <v>14</v>
      </c>
      <c r="E3587" t="s">
        <v>44</v>
      </c>
      <c r="F3587">
        <v>161.69</v>
      </c>
      <c r="G3587">
        <v>7</v>
      </c>
      <c r="H3587">
        <f>Table1[[#This Row],[total_orders]]*Table1[[#This Row],[avg_order_value]]</f>
        <v>1131.83</v>
      </c>
      <c r="I3587">
        <v>131</v>
      </c>
      <c r="J3587">
        <v>0</v>
      </c>
      <c r="K3587" t="s">
        <v>40</v>
      </c>
      <c r="L3587">
        <v>93.5</v>
      </c>
      <c r="M3587" t="str">
        <f t="shared" si="225"/>
        <v>High</v>
      </c>
      <c r="N3587" s="1">
        <v>45016</v>
      </c>
      <c r="O3587" s="1" t="str">
        <f>IF(YEAR(Table1[[#This Row],[customer_since]])&gt;=2023, "New",IF(YEAR(Table1[[#This Row],[customer_since]])&gt;=2021, "Medium", "Long term"))</f>
        <v>New</v>
      </c>
      <c r="P3587">
        <v>3</v>
      </c>
      <c r="Q3587" t="str">
        <f t="shared" si="226"/>
        <v>Low</v>
      </c>
      <c r="R3587">
        <v>0.35</v>
      </c>
      <c r="S3587" t="str">
        <f t="shared" si="227"/>
        <v>Medium</v>
      </c>
    </row>
    <row r="3588" spans="1:19" x14ac:dyDescent="0.35">
      <c r="A3588" t="s">
        <v>2093</v>
      </c>
      <c r="B3588">
        <v>59</v>
      </c>
      <c r="C3588" t="str">
        <f t="shared" si="224"/>
        <v>55-65</v>
      </c>
      <c r="D3588" t="s">
        <v>21</v>
      </c>
      <c r="E3588" t="s">
        <v>18</v>
      </c>
      <c r="F3588">
        <v>208.99</v>
      </c>
      <c r="G3588">
        <v>15</v>
      </c>
      <c r="H3588">
        <f>Table1[[#This Row],[total_orders]]*Table1[[#This Row],[avg_order_value]]</f>
        <v>3134.8500000000004</v>
      </c>
      <c r="I3588">
        <v>348</v>
      </c>
      <c r="J3588">
        <v>0</v>
      </c>
      <c r="K3588" t="s">
        <v>23</v>
      </c>
      <c r="L3588">
        <v>58.2</v>
      </c>
      <c r="M3588" t="str">
        <f t="shared" si="225"/>
        <v>High</v>
      </c>
      <c r="N3588" s="1">
        <v>45067</v>
      </c>
      <c r="O3588" s="1" t="str">
        <f>IF(YEAR(Table1[[#This Row],[customer_since]])&gt;=2023, "New",IF(YEAR(Table1[[#This Row],[customer_since]])&gt;=2021, "Medium", "Long term"))</f>
        <v>New</v>
      </c>
      <c r="P3588">
        <v>71</v>
      </c>
      <c r="Q3588" t="str">
        <f t="shared" si="226"/>
        <v>High</v>
      </c>
      <c r="R3588">
        <v>0.11</v>
      </c>
      <c r="S3588" t="str">
        <f t="shared" si="227"/>
        <v>Low</v>
      </c>
    </row>
    <row r="3589" spans="1:19" x14ac:dyDescent="0.35">
      <c r="A3589" t="s">
        <v>2093</v>
      </c>
      <c r="B3589">
        <v>35</v>
      </c>
      <c r="C3589" t="str">
        <f t="shared" si="224"/>
        <v>26-35</v>
      </c>
      <c r="D3589" t="s">
        <v>14</v>
      </c>
      <c r="E3589" t="s">
        <v>28</v>
      </c>
      <c r="F3589">
        <v>136.33000000000001</v>
      </c>
      <c r="G3589">
        <v>15</v>
      </c>
      <c r="H3589">
        <f>Table1[[#This Row],[total_orders]]*Table1[[#This Row],[avg_order_value]]</f>
        <v>2044.9500000000003</v>
      </c>
      <c r="I3589">
        <v>356</v>
      </c>
      <c r="J3589">
        <v>0</v>
      </c>
      <c r="K3589" t="s">
        <v>23</v>
      </c>
      <c r="L3589">
        <v>62.9</v>
      </c>
      <c r="M3589" t="str">
        <f t="shared" si="225"/>
        <v>High</v>
      </c>
      <c r="N3589" s="1">
        <v>45167</v>
      </c>
      <c r="O3589" s="1" t="str">
        <f>IF(YEAR(Table1[[#This Row],[customer_since]])&gt;=2023, "New",IF(YEAR(Table1[[#This Row],[customer_since]])&gt;=2021, "Medium", "Long term"))</f>
        <v>New</v>
      </c>
      <c r="P3589">
        <v>20</v>
      </c>
      <c r="Q3589" t="str">
        <f t="shared" si="226"/>
        <v>Low</v>
      </c>
      <c r="R3589">
        <v>0.3</v>
      </c>
      <c r="S3589" t="str">
        <f t="shared" si="227"/>
        <v>Medium</v>
      </c>
    </row>
    <row r="3590" spans="1:19" x14ac:dyDescent="0.35">
      <c r="A3590" t="s">
        <v>3130</v>
      </c>
      <c r="B3590">
        <v>69</v>
      </c>
      <c r="C3590" t="str">
        <f t="shared" si="224"/>
        <v>66-69</v>
      </c>
      <c r="D3590" t="s">
        <v>14</v>
      </c>
      <c r="E3590" t="s">
        <v>18</v>
      </c>
      <c r="F3590">
        <v>91.42</v>
      </c>
      <c r="G3590">
        <v>15</v>
      </c>
      <c r="H3590">
        <f>Table1[[#This Row],[total_orders]]*Table1[[#This Row],[avg_order_value]]</f>
        <v>1371.3</v>
      </c>
      <c r="I3590">
        <v>355</v>
      </c>
      <c r="J3590">
        <v>0</v>
      </c>
      <c r="K3590" t="s">
        <v>16</v>
      </c>
      <c r="L3590">
        <v>31.2</v>
      </c>
      <c r="M3590" t="str">
        <f t="shared" si="225"/>
        <v>Medium</v>
      </c>
      <c r="N3590" s="1">
        <v>45790</v>
      </c>
      <c r="O3590" s="1" t="str">
        <f>IF(YEAR(Table1[[#This Row],[customer_since]])&gt;=2023, "New",IF(YEAR(Table1[[#This Row],[customer_since]])&gt;=2021, "Medium", "Long term"))</f>
        <v>New</v>
      </c>
      <c r="P3590">
        <v>4</v>
      </c>
      <c r="Q3590" t="str">
        <f t="shared" si="226"/>
        <v>Low</v>
      </c>
      <c r="R3590">
        <v>0.11</v>
      </c>
      <c r="S3590" t="str">
        <f t="shared" si="227"/>
        <v>Low</v>
      </c>
    </row>
    <row r="3591" spans="1:19" x14ac:dyDescent="0.35">
      <c r="A3591" t="s">
        <v>45</v>
      </c>
      <c r="B3591">
        <v>40</v>
      </c>
      <c r="C3591" t="str">
        <f t="shared" si="224"/>
        <v>36-45</v>
      </c>
      <c r="D3591" t="s">
        <v>21</v>
      </c>
      <c r="E3591" t="s">
        <v>15</v>
      </c>
      <c r="F3591">
        <v>107.03</v>
      </c>
      <c r="G3591">
        <v>11</v>
      </c>
      <c r="H3591">
        <f>Table1[[#This Row],[total_orders]]*Table1[[#This Row],[avg_order_value]]</f>
        <v>1177.33</v>
      </c>
      <c r="I3591">
        <v>94</v>
      </c>
      <c r="J3591">
        <v>0</v>
      </c>
      <c r="K3591" t="s">
        <v>23</v>
      </c>
      <c r="L3591">
        <v>27.4</v>
      </c>
      <c r="M3591" t="str">
        <f t="shared" si="225"/>
        <v>Medium</v>
      </c>
      <c r="N3591" s="1">
        <v>44510</v>
      </c>
      <c r="O3591" s="1" t="str">
        <f>IF(YEAR(Table1[[#This Row],[customer_since]])&gt;=2023, "New",IF(YEAR(Table1[[#This Row],[customer_since]])&gt;=2021, "Medium", "Long term"))</f>
        <v>Medium</v>
      </c>
      <c r="P3591">
        <v>7</v>
      </c>
      <c r="Q3591" t="str">
        <f t="shared" si="226"/>
        <v>Low</v>
      </c>
      <c r="R3591">
        <v>0.27</v>
      </c>
      <c r="S3591" t="str">
        <f t="shared" si="227"/>
        <v>Medium</v>
      </c>
    </row>
    <row r="3592" spans="1:19" x14ac:dyDescent="0.35">
      <c r="A3592" t="s">
        <v>45</v>
      </c>
      <c r="B3592">
        <v>61</v>
      </c>
      <c r="C3592" t="str">
        <f t="shared" si="224"/>
        <v>55-65</v>
      </c>
      <c r="D3592" t="s">
        <v>21</v>
      </c>
      <c r="E3592" t="s">
        <v>50</v>
      </c>
      <c r="F3592">
        <v>108.19</v>
      </c>
      <c r="G3592">
        <v>11</v>
      </c>
      <c r="H3592">
        <f>Table1[[#This Row],[total_orders]]*Table1[[#This Row],[avg_order_value]]</f>
        <v>1190.0899999999999</v>
      </c>
      <c r="I3592">
        <v>252</v>
      </c>
      <c r="J3592">
        <v>0</v>
      </c>
      <c r="K3592" t="s">
        <v>23</v>
      </c>
      <c r="L3592">
        <v>70.099999999999994</v>
      </c>
      <c r="M3592" t="str">
        <f t="shared" si="225"/>
        <v>High</v>
      </c>
      <c r="N3592" s="1">
        <v>45573</v>
      </c>
      <c r="O3592" s="1" t="str">
        <f>IF(YEAR(Table1[[#This Row],[customer_since]])&gt;=2023, "New",IF(YEAR(Table1[[#This Row],[customer_since]])&gt;=2021, "Medium", "Long term"))</f>
        <v>New</v>
      </c>
      <c r="P3592">
        <v>38</v>
      </c>
      <c r="Q3592" t="str">
        <f t="shared" si="226"/>
        <v>Medium</v>
      </c>
      <c r="R3592">
        <v>0.36</v>
      </c>
      <c r="S3592" t="str">
        <f t="shared" si="227"/>
        <v>Medium</v>
      </c>
    </row>
    <row r="3593" spans="1:19" x14ac:dyDescent="0.35">
      <c r="A3593" t="s">
        <v>45</v>
      </c>
      <c r="B3593">
        <v>68</v>
      </c>
      <c r="C3593" t="str">
        <f t="shared" si="224"/>
        <v>66-69</v>
      </c>
      <c r="D3593" t="s">
        <v>21</v>
      </c>
      <c r="E3593" t="s">
        <v>35</v>
      </c>
      <c r="F3593">
        <v>78.099999999999994</v>
      </c>
      <c r="G3593">
        <v>11</v>
      </c>
      <c r="H3593">
        <f>Table1[[#This Row],[total_orders]]*Table1[[#This Row],[avg_order_value]]</f>
        <v>859.09999999999991</v>
      </c>
      <c r="I3593">
        <v>191</v>
      </c>
      <c r="J3593">
        <v>0</v>
      </c>
      <c r="K3593" t="s">
        <v>23</v>
      </c>
      <c r="L3593">
        <v>83.9</v>
      </c>
      <c r="M3593" t="str">
        <f t="shared" si="225"/>
        <v>High</v>
      </c>
      <c r="N3593" s="1">
        <v>44389</v>
      </c>
      <c r="O3593" s="1" t="str">
        <f>IF(YEAR(Table1[[#This Row],[customer_since]])&gt;=2023, "New",IF(YEAR(Table1[[#This Row],[customer_since]])&gt;=2021, "Medium", "Long term"))</f>
        <v>Medium</v>
      </c>
      <c r="P3593">
        <v>92</v>
      </c>
      <c r="Q3593" t="str">
        <f t="shared" si="226"/>
        <v>High</v>
      </c>
      <c r="R3593">
        <v>0.12</v>
      </c>
      <c r="S3593" t="str">
        <f t="shared" si="227"/>
        <v>Low</v>
      </c>
    </row>
    <row r="3594" spans="1:19" x14ac:dyDescent="0.35">
      <c r="A3594" t="s">
        <v>2736</v>
      </c>
      <c r="B3594">
        <v>27</v>
      </c>
      <c r="C3594" t="str">
        <f t="shared" si="224"/>
        <v>26-35</v>
      </c>
      <c r="D3594" t="s">
        <v>14</v>
      </c>
      <c r="E3594" t="s">
        <v>52</v>
      </c>
      <c r="F3594">
        <v>50.08</v>
      </c>
      <c r="G3594">
        <v>8</v>
      </c>
      <c r="H3594">
        <f>Table1[[#This Row],[total_orders]]*Table1[[#This Row],[avg_order_value]]</f>
        <v>400.64</v>
      </c>
      <c r="I3594">
        <v>117</v>
      </c>
      <c r="J3594">
        <v>0</v>
      </c>
      <c r="K3594" t="s">
        <v>19</v>
      </c>
      <c r="L3594">
        <v>58.7</v>
      </c>
      <c r="M3594" t="str">
        <f t="shared" si="225"/>
        <v>High</v>
      </c>
      <c r="N3594" s="1">
        <v>45624</v>
      </c>
      <c r="O3594" s="1" t="str">
        <f>IF(YEAR(Table1[[#This Row],[customer_since]])&gt;=2023, "New",IF(YEAR(Table1[[#This Row],[customer_since]])&gt;=2021, "Medium", "Long term"))</f>
        <v>New</v>
      </c>
      <c r="P3594">
        <v>82</v>
      </c>
      <c r="Q3594" t="str">
        <f t="shared" si="226"/>
        <v>High</v>
      </c>
      <c r="R3594">
        <v>0.41</v>
      </c>
      <c r="S3594" t="str">
        <f t="shared" si="227"/>
        <v>Medium</v>
      </c>
    </row>
    <row r="3595" spans="1:19" x14ac:dyDescent="0.35">
      <c r="A3595" t="s">
        <v>1462</v>
      </c>
      <c r="B3595">
        <v>41</v>
      </c>
      <c r="C3595" t="str">
        <f t="shared" si="224"/>
        <v>36-45</v>
      </c>
      <c r="D3595" t="s">
        <v>21</v>
      </c>
      <c r="E3595" t="s">
        <v>44</v>
      </c>
      <c r="F3595">
        <v>39.31</v>
      </c>
      <c r="G3595">
        <v>10</v>
      </c>
      <c r="H3595">
        <f>Table1[[#This Row],[total_orders]]*Table1[[#This Row],[avg_order_value]]</f>
        <v>393.1</v>
      </c>
      <c r="I3595">
        <v>327</v>
      </c>
      <c r="J3595">
        <v>0</v>
      </c>
      <c r="K3595" t="s">
        <v>16</v>
      </c>
      <c r="L3595">
        <v>45.2</v>
      </c>
      <c r="M3595" t="str">
        <f t="shared" si="225"/>
        <v>Medium</v>
      </c>
      <c r="N3595" s="1">
        <v>44936</v>
      </c>
      <c r="O3595" s="1" t="str">
        <f>IF(YEAR(Table1[[#This Row],[customer_since]])&gt;=2023, "New",IF(YEAR(Table1[[#This Row],[customer_since]])&gt;=2021, "Medium", "Long term"))</f>
        <v>New</v>
      </c>
      <c r="P3595">
        <v>3</v>
      </c>
      <c r="Q3595" t="str">
        <f t="shared" si="226"/>
        <v>Low</v>
      </c>
      <c r="R3595">
        <v>0.04</v>
      </c>
      <c r="S3595" t="str">
        <f t="shared" si="227"/>
        <v>Low</v>
      </c>
    </row>
    <row r="3596" spans="1:19" x14ac:dyDescent="0.35">
      <c r="A3596" t="s">
        <v>1462</v>
      </c>
      <c r="B3596">
        <v>41</v>
      </c>
      <c r="C3596" t="str">
        <f t="shared" si="224"/>
        <v>36-45</v>
      </c>
      <c r="D3596" t="s">
        <v>21</v>
      </c>
      <c r="E3596" t="s">
        <v>15</v>
      </c>
      <c r="F3596">
        <v>208.79</v>
      </c>
      <c r="G3596">
        <v>8</v>
      </c>
      <c r="H3596">
        <f>Table1[[#This Row],[total_orders]]*Table1[[#This Row],[avg_order_value]]</f>
        <v>1670.32</v>
      </c>
      <c r="I3596">
        <v>31</v>
      </c>
      <c r="J3596">
        <v>0</v>
      </c>
      <c r="K3596" t="s">
        <v>29</v>
      </c>
      <c r="L3596">
        <v>12.2</v>
      </c>
      <c r="M3596" t="str">
        <f t="shared" si="225"/>
        <v>Low</v>
      </c>
      <c r="N3596" s="1">
        <v>45537</v>
      </c>
      <c r="O3596" s="1" t="str">
        <f>IF(YEAR(Table1[[#This Row],[customer_since]])&gt;=2023, "New",IF(YEAR(Table1[[#This Row],[customer_since]])&gt;=2021, "Medium", "Long term"))</f>
        <v>New</v>
      </c>
      <c r="P3596">
        <v>41</v>
      </c>
      <c r="Q3596" t="str">
        <f t="shared" si="226"/>
        <v>Medium</v>
      </c>
      <c r="R3596">
        <v>0.05</v>
      </c>
      <c r="S3596" t="str">
        <f t="shared" si="227"/>
        <v>Low</v>
      </c>
    </row>
    <row r="3597" spans="1:19" x14ac:dyDescent="0.35">
      <c r="A3597" t="s">
        <v>2777</v>
      </c>
      <c r="B3597">
        <v>49</v>
      </c>
      <c r="C3597" t="str">
        <f t="shared" si="224"/>
        <v>46-55</v>
      </c>
      <c r="D3597" t="s">
        <v>14</v>
      </c>
      <c r="E3597" t="s">
        <v>18</v>
      </c>
      <c r="F3597">
        <v>196.64</v>
      </c>
      <c r="G3597">
        <v>17</v>
      </c>
      <c r="H3597">
        <f>Table1[[#This Row],[total_orders]]*Table1[[#This Row],[avg_order_value]]</f>
        <v>3342.8799999999997</v>
      </c>
      <c r="I3597">
        <v>246</v>
      </c>
      <c r="J3597">
        <v>0</v>
      </c>
      <c r="K3597" t="s">
        <v>40</v>
      </c>
      <c r="L3597">
        <v>80.5</v>
      </c>
      <c r="M3597" t="str">
        <f t="shared" si="225"/>
        <v>High</v>
      </c>
      <c r="N3597" s="1">
        <v>45409</v>
      </c>
      <c r="O3597" s="1" t="str">
        <f>IF(YEAR(Table1[[#This Row],[customer_since]])&gt;=2023, "New",IF(YEAR(Table1[[#This Row],[customer_since]])&gt;=2021, "Medium", "Long term"))</f>
        <v>New</v>
      </c>
      <c r="P3597">
        <v>16</v>
      </c>
      <c r="Q3597" t="str">
        <f t="shared" si="226"/>
        <v>Low</v>
      </c>
      <c r="R3597">
        <v>0.4</v>
      </c>
      <c r="S3597" t="str">
        <f t="shared" si="227"/>
        <v>Medium</v>
      </c>
    </row>
    <row r="3598" spans="1:19" x14ac:dyDescent="0.35">
      <c r="A3598" t="s">
        <v>95</v>
      </c>
      <c r="B3598">
        <v>58</v>
      </c>
      <c r="C3598" t="str">
        <f t="shared" si="224"/>
        <v>55-65</v>
      </c>
      <c r="D3598" t="s">
        <v>14</v>
      </c>
      <c r="E3598" t="s">
        <v>15</v>
      </c>
      <c r="F3598">
        <v>224.56</v>
      </c>
      <c r="G3598">
        <v>4</v>
      </c>
      <c r="H3598">
        <f>Table1[[#This Row],[total_orders]]*Table1[[#This Row],[avg_order_value]]</f>
        <v>898.24</v>
      </c>
      <c r="I3598">
        <v>131</v>
      </c>
      <c r="J3598">
        <v>0</v>
      </c>
      <c r="K3598" t="s">
        <v>29</v>
      </c>
      <c r="L3598">
        <v>28.9</v>
      </c>
      <c r="M3598" t="str">
        <f t="shared" si="225"/>
        <v>Medium</v>
      </c>
      <c r="N3598" s="1">
        <v>44739</v>
      </c>
      <c r="O3598" s="1" t="str">
        <f>IF(YEAR(Table1[[#This Row],[customer_since]])&gt;=2023, "New",IF(YEAR(Table1[[#This Row],[customer_since]])&gt;=2021, "Medium", "Long term"))</f>
        <v>Medium</v>
      </c>
      <c r="P3598">
        <v>38</v>
      </c>
      <c r="Q3598" t="str">
        <f t="shared" si="226"/>
        <v>Medium</v>
      </c>
      <c r="R3598">
        <v>7.0000000000000007E-2</v>
      </c>
      <c r="S3598" t="str">
        <f t="shared" si="227"/>
        <v>Low</v>
      </c>
    </row>
    <row r="3599" spans="1:19" x14ac:dyDescent="0.35">
      <c r="A3599" t="s">
        <v>95</v>
      </c>
      <c r="B3599">
        <v>31</v>
      </c>
      <c r="C3599" t="str">
        <f t="shared" si="224"/>
        <v>26-35</v>
      </c>
      <c r="D3599" t="s">
        <v>21</v>
      </c>
      <c r="E3599" t="s">
        <v>28</v>
      </c>
      <c r="F3599">
        <v>135.26</v>
      </c>
      <c r="G3599">
        <v>7</v>
      </c>
      <c r="H3599">
        <f>Table1[[#This Row],[total_orders]]*Table1[[#This Row],[avg_order_value]]</f>
        <v>946.81999999999994</v>
      </c>
      <c r="I3599">
        <v>47</v>
      </c>
      <c r="J3599">
        <v>0</v>
      </c>
      <c r="K3599" t="s">
        <v>29</v>
      </c>
      <c r="L3599">
        <v>42.5</v>
      </c>
      <c r="M3599" t="str">
        <f t="shared" si="225"/>
        <v>Medium</v>
      </c>
      <c r="N3599" s="1">
        <v>45597</v>
      </c>
      <c r="O3599" s="1" t="str">
        <f>IF(YEAR(Table1[[#This Row],[customer_since]])&gt;=2023, "New",IF(YEAR(Table1[[#This Row],[customer_since]])&gt;=2021, "Medium", "Long term"))</f>
        <v>New</v>
      </c>
      <c r="P3599">
        <v>44</v>
      </c>
      <c r="Q3599" t="str">
        <f t="shared" si="226"/>
        <v>Medium</v>
      </c>
      <c r="R3599">
        <v>0.32</v>
      </c>
      <c r="S3599" t="str">
        <f t="shared" si="227"/>
        <v>Medium</v>
      </c>
    </row>
    <row r="3600" spans="1:19" x14ac:dyDescent="0.35">
      <c r="A3600" t="s">
        <v>1587</v>
      </c>
      <c r="B3600">
        <v>49</v>
      </c>
      <c r="C3600" t="str">
        <f t="shared" si="224"/>
        <v>46-55</v>
      </c>
      <c r="D3600" t="s">
        <v>21</v>
      </c>
      <c r="E3600" t="s">
        <v>52</v>
      </c>
      <c r="F3600">
        <v>43.64</v>
      </c>
      <c r="G3600">
        <v>11</v>
      </c>
      <c r="H3600">
        <f>Table1[[#This Row],[total_orders]]*Table1[[#This Row],[avg_order_value]]</f>
        <v>480.04</v>
      </c>
      <c r="I3600">
        <v>69</v>
      </c>
      <c r="J3600">
        <v>0</v>
      </c>
      <c r="K3600" t="s">
        <v>29</v>
      </c>
      <c r="L3600">
        <v>49.2</v>
      </c>
      <c r="M3600" t="str">
        <f t="shared" si="225"/>
        <v>Medium</v>
      </c>
      <c r="N3600" s="1">
        <v>44071</v>
      </c>
      <c r="O3600" s="1" t="str">
        <f>IF(YEAR(Table1[[#This Row],[customer_since]])&gt;=2023, "New",IF(YEAR(Table1[[#This Row],[customer_since]])&gt;=2021, "Medium", "Long term"))</f>
        <v>Long term</v>
      </c>
      <c r="P3600">
        <v>61</v>
      </c>
      <c r="Q3600" t="str">
        <f t="shared" si="226"/>
        <v>Medium</v>
      </c>
      <c r="R3600">
        <v>0.17</v>
      </c>
      <c r="S3600" t="str">
        <f t="shared" si="227"/>
        <v>Low</v>
      </c>
    </row>
    <row r="3601" spans="1:19" x14ac:dyDescent="0.35">
      <c r="A3601" t="s">
        <v>1882</v>
      </c>
      <c r="B3601">
        <v>45</v>
      </c>
      <c r="C3601" t="str">
        <f t="shared" si="224"/>
        <v>36-45</v>
      </c>
      <c r="D3601" t="s">
        <v>21</v>
      </c>
      <c r="E3601" t="s">
        <v>15</v>
      </c>
      <c r="F3601">
        <v>66.349999999999994</v>
      </c>
      <c r="G3601">
        <v>6</v>
      </c>
      <c r="H3601">
        <f>Table1[[#This Row],[total_orders]]*Table1[[#This Row],[avg_order_value]]</f>
        <v>398.09999999999997</v>
      </c>
      <c r="I3601">
        <v>290</v>
      </c>
      <c r="J3601">
        <v>0</v>
      </c>
      <c r="K3601" t="s">
        <v>23</v>
      </c>
      <c r="L3601">
        <v>6.3</v>
      </c>
      <c r="M3601" t="str">
        <f t="shared" si="225"/>
        <v>Low</v>
      </c>
      <c r="N3601" s="1">
        <v>45209</v>
      </c>
      <c r="O3601" s="1" t="str">
        <f>IF(YEAR(Table1[[#This Row],[customer_since]])&gt;=2023, "New",IF(YEAR(Table1[[#This Row],[customer_since]])&gt;=2021, "Medium", "Long term"))</f>
        <v>New</v>
      </c>
      <c r="P3601">
        <v>76</v>
      </c>
      <c r="Q3601" t="str">
        <f t="shared" si="226"/>
        <v>High</v>
      </c>
      <c r="R3601">
        <v>0.17</v>
      </c>
      <c r="S3601" t="str">
        <f t="shared" si="227"/>
        <v>Low</v>
      </c>
    </row>
    <row r="3602" spans="1:19" x14ac:dyDescent="0.35">
      <c r="A3602" t="s">
        <v>1310</v>
      </c>
      <c r="B3602">
        <v>22</v>
      </c>
      <c r="C3602" t="str">
        <f t="shared" si="224"/>
        <v>18-25</v>
      </c>
      <c r="D3602" t="s">
        <v>14</v>
      </c>
      <c r="E3602" t="s">
        <v>35</v>
      </c>
      <c r="F3602">
        <v>85.44</v>
      </c>
      <c r="G3602">
        <v>4</v>
      </c>
      <c r="H3602">
        <f>Table1[[#This Row],[total_orders]]*Table1[[#This Row],[avg_order_value]]</f>
        <v>341.76</v>
      </c>
      <c r="I3602">
        <v>335</v>
      </c>
      <c r="J3602">
        <v>0</v>
      </c>
      <c r="K3602" t="s">
        <v>23</v>
      </c>
      <c r="L3602">
        <v>96.3</v>
      </c>
      <c r="M3602" t="str">
        <f t="shared" si="225"/>
        <v>High</v>
      </c>
      <c r="N3602" s="1">
        <v>44061</v>
      </c>
      <c r="O3602" s="1" t="str">
        <f>IF(YEAR(Table1[[#This Row],[customer_since]])&gt;=2023, "New",IF(YEAR(Table1[[#This Row],[customer_since]])&gt;=2021, "Medium", "Long term"))</f>
        <v>Long term</v>
      </c>
      <c r="P3602">
        <v>70</v>
      </c>
      <c r="Q3602" t="str">
        <f t="shared" si="226"/>
        <v>High</v>
      </c>
      <c r="R3602">
        <v>0.25</v>
      </c>
      <c r="S3602" t="str">
        <f t="shared" si="227"/>
        <v>Medium</v>
      </c>
    </row>
    <row r="3603" spans="1:19" x14ac:dyDescent="0.35">
      <c r="A3603" t="s">
        <v>3429</v>
      </c>
      <c r="B3603">
        <v>26</v>
      </c>
      <c r="C3603" t="str">
        <f t="shared" si="224"/>
        <v>26-35</v>
      </c>
      <c r="D3603" t="s">
        <v>21</v>
      </c>
      <c r="E3603" t="s">
        <v>18</v>
      </c>
      <c r="F3603">
        <v>47.55</v>
      </c>
      <c r="G3603">
        <v>12</v>
      </c>
      <c r="H3603">
        <f>Table1[[#This Row],[total_orders]]*Table1[[#This Row],[avg_order_value]]</f>
        <v>570.59999999999991</v>
      </c>
      <c r="I3603">
        <v>82</v>
      </c>
      <c r="J3603">
        <v>0</v>
      </c>
      <c r="K3603" t="s">
        <v>19</v>
      </c>
      <c r="L3603">
        <v>33.1</v>
      </c>
      <c r="M3603" t="str">
        <f t="shared" si="225"/>
        <v>Medium</v>
      </c>
      <c r="N3603" s="1">
        <v>44866</v>
      </c>
      <c r="O3603" s="1" t="str">
        <f>IF(YEAR(Table1[[#This Row],[customer_since]])&gt;=2023, "New",IF(YEAR(Table1[[#This Row],[customer_since]])&gt;=2021, "Medium", "Long term"))</f>
        <v>Medium</v>
      </c>
      <c r="P3603">
        <v>26</v>
      </c>
      <c r="Q3603" t="str">
        <f t="shared" si="226"/>
        <v>Low</v>
      </c>
      <c r="R3603">
        <v>0.34</v>
      </c>
      <c r="S3603" t="str">
        <f t="shared" si="227"/>
        <v>Medium</v>
      </c>
    </row>
    <row r="3604" spans="1:19" x14ac:dyDescent="0.35">
      <c r="A3604" t="s">
        <v>3627</v>
      </c>
      <c r="B3604">
        <v>45</v>
      </c>
      <c r="C3604" t="str">
        <f t="shared" si="224"/>
        <v>36-45</v>
      </c>
      <c r="D3604" t="s">
        <v>14</v>
      </c>
      <c r="E3604" t="s">
        <v>26</v>
      </c>
      <c r="F3604">
        <v>21.66</v>
      </c>
      <c r="G3604">
        <v>8</v>
      </c>
      <c r="H3604">
        <f>Table1[[#This Row],[total_orders]]*Table1[[#This Row],[avg_order_value]]</f>
        <v>173.28</v>
      </c>
      <c r="I3604">
        <v>221</v>
      </c>
      <c r="J3604">
        <v>0</v>
      </c>
      <c r="K3604" t="s">
        <v>29</v>
      </c>
      <c r="L3604">
        <v>0</v>
      </c>
      <c r="M3604" t="str">
        <f t="shared" si="225"/>
        <v>Low</v>
      </c>
      <c r="N3604" s="1">
        <v>45430</v>
      </c>
      <c r="O3604" s="1" t="str">
        <f>IF(YEAR(Table1[[#This Row],[customer_since]])&gt;=2023, "New",IF(YEAR(Table1[[#This Row],[customer_since]])&gt;=2021, "Medium", "Long term"))</f>
        <v>New</v>
      </c>
      <c r="P3604">
        <v>78</v>
      </c>
      <c r="Q3604" t="str">
        <f t="shared" si="226"/>
        <v>High</v>
      </c>
      <c r="R3604">
        <v>0.14000000000000001</v>
      </c>
      <c r="S3604" t="str">
        <f t="shared" si="227"/>
        <v>Low</v>
      </c>
    </row>
    <row r="3605" spans="1:19" x14ac:dyDescent="0.35">
      <c r="A3605" t="s">
        <v>2090</v>
      </c>
      <c r="B3605">
        <v>74</v>
      </c>
      <c r="C3605" t="str">
        <f t="shared" si="224"/>
        <v>66-69</v>
      </c>
      <c r="D3605" t="s">
        <v>21</v>
      </c>
      <c r="E3605" t="s">
        <v>44</v>
      </c>
      <c r="F3605">
        <v>125.83</v>
      </c>
      <c r="G3605">
        <v>16</v>
      </c>
      <c r="H3605">
        <f>Table1[[#This Row],[total_orders]]*Table1[[#This Row],[avg_order_value]]</f>
        <v>2013.28</v>
      </c>
      <c r="I3605">
        <v>318</v>
      </c>
      <c r="J3605">
        <v>0</v>
      </c>
      <c r="K3605" t="s">
        <v>19</v>
      </c>
      <c r="L3605">
        <v>10.4</v>
      </c>
      <c r="M3605" t="str">
        <f t="shared" si="225"/>
        <v>Low</v>
      </c>
      <c r="N3605" s="1">
        <v>45526</v>
      </c>
      <c r="O3605" s="1" t="str">
        <f>IF(YEAR(Table1[[#This Row],[customer_since]])&gt;=2023, "New",IF(YEAR(Table1[[#This Row],[customer_since]])&gt;=2021, "Medium", "Long term"))</f>
        <v>New</v>
      </c>
      <c r="P3605">
        <v>68</v>
      </c>
      <c r="Q3605" t="str">
        <f t="shared" si="226"/>
        <v>High</v>
      </c>
      <c r="R3605">
        <v>0.36</v>
      </c>
      <c r="S3605" t="str">
        <f t="shared" si="227"/>
        <v>Medium</v>
      </c>
    </row>
    <row r="3606" spans="1:19" x14ac:dyDescent="0.35">
      <c r="A3606" t="s">
        <v>3767</v>
      </c>
      <c r="B3606">
        <v>77</v>
      </c>
      <c r="C3606" t="str">
        <f t="shared" si="224"/>
        <v>66-69</v>
      </c>
      <c r="D3606" t="s">
        <v>25</v>
      </c>
      <c r="E3606" t="s">
        <v>18</v>
      </c>
      <c r="F3606">
        <v>162.1</v>
      </c>
      <c r="G3606">
        <v>14</v>
      </c>
      <c r="H3606">
        <f>Table1[[#This Row],[total_orders]]*Table1[[#This Row],[avg_order_value]]</f>
        <v>2269.4</v>
      </c>
      <c r="I3606">
        <v>102</v>
      </c>
      <c r="J3606">
        <v>0</v>
      </c>
      <c r="K3606" t="s">
        <v>16</v>
      </c>
      <c r="L3606">
        <v>84.9</v>
      </c>
      <c r="M3606" t="str">
        <f t="shared" si="225"/>
        <v>High</v>
      </c>
      <c r="N3606" s="1">
        <v>45264</v>
      </c>
      <c r="O3606" s="1" t="str">
        <f>IF(YEAR(Table1[[#This Row],[customer_since]])&gt;=2023, "New",IF(YEAR(Table1[[#This Row],[customer_since]])&gt;=2021, "Medium", "Long term"))</f>
        <v>New</v>
      </c>
      <c r="P3606">
        <v>35</v>
      </c>
      <c r="Q3606" t="str">
        <f t="shared" si="226"/>
        <v>Medium</v>
      </c>
      <c r="R3606">
        <v>7.0000000000000007E-2</v>
      </c>
      <c r="S3606" t="str">
        <f t="shared" si="227"/>
        <v>Low</v>
      </c>
    </row>
    <row r="3607" spans="1:19" x14ac:dyDescent="0.35">
      <c r="A3607" t="s">
        <v>927</v>
      </c>
      <c r="B3607">
        <v>39</v>
      </c>
      <c r="C3607" t="str">
        <f t="shared" si="224"/>
        <v>36-45</v>
      </c>
      <c r="D3607" t="s">
        <v>25</v>
      </c>
      <c r="E3607" t="s">
        <v>37</v>
      </c>
      <c r="F3607">
        <v>136.72</v>
      </c>
      <c r="G3607">
        <v>11</v>
      </c>
      <c r="H3607">
        <f>Table1[[#This Row],[total_orders]]*Table1[[#This Row],[avg_order_value]]</f>
        <v>1503.92</v>
      </c>
      <c r="I3607">
        <v>55</v>
      </c>
      <c r="J3607">
        <v>0</v>
      </c>
      <c r="K3607" t="s">
        <v>16</v>
      </c>
      <c r="L3607">
        <v>14.9</v>
      </c>
      <c r="M3607" t="str">
        <f t="shared" si="225"/>
        <v>Low</v>
      </c>
      <c r="N3607" s="1">
        <v>44361</v>
      </c>
      <c r="O3607" s="1" t="str">
        <f>IF(YEAR(Table1[[#This Row],[customer_since]])&gt;=2023, "New",IF(YEAR(Table1[[#This Row],[customer_since]])&gt;=2021, "Medium", "Long term"))</f>
        <v>Medium</v>
      </c>
      <c r="P3607">
        <v>3</v>
      </c>
      <c r="Q3607" t="str">
        <f t="shared" si="226"/>
        <v>Low</v>
      </c>
      <c r="R3607">
        <v>0.1</v>
      </c>
      <c r="S3607" t="str">
        <f t="shared" si="227"/>
        <v>Low</v>
      </c>
    </row>
    <row r="3608" spans="1:19" x14ac:dyDescent="0.35">
      <c r="A3608" t="s">
        <v>360</v>
      </c>
      <c r="B3608">
        <v>51</v>
      </c>
      <c r="C3608" t="str">
        <f t="shared" si="224"/>
        <v>46-55</v>
      </c>
      <c r="D3608" t="s">
        <v>14</v>
      </c>
      <c r="E3608" t="s">
        <v>18</v>
      </c>
      <c r="F3608">
        <v>142.83000000000001</v>
      </c>
      <c r="G3608">
        <v>7</v>
      </c>
      <c r="H3608">
        <f>Table1[[#This Row],[total_orders]]*Table1[[#This Row],[avg_order_value]]</f>
        <v>999.81000000000006</v>
      </c>
      <c r="I3608">
        <v>227</v>
      </c>
      <c r="J3608">
        <v>1</v>
      </c>
      <c r="K3608" t="s">
        <v>40</v>
      </c>
      <c r="L3608">
        <v>80.099999999999994</v>
      </c>
      <c r="M3608" t="str">
        <f t="shared" si="225"/>
        <v>High</v>
      </c>
      <c r="N3608" s="1">
        <v>44462</v>
      </c>
      <c r="O3608" s="1" t="str">
        <f>IF(YEAR(Table1[[#This Row],[customer_since]])&gt;=2023, "New",IF(YEAR(Table1[[#This Row],[customer_since]])&gt;=2021, "Medium", "Long term"))</f>
        <v>Medium</v>
      </c>
      <c r="P3608">
        <v>78</v>
      </c>
      <c r="Q3608" t="str">
        <f t="shared" si="226"/>
        <v>High</v>
      </c>
      <c r="R3608">
        <v>0.36</v>
      </c>
      <c r="S3608" t="str">
        <f t="shared" si="227"/>
        <v>Medium</v>
      </c>
    </row>
    <row r="3609" spans="1:19" x14ac:dyDescent="0.35">
      <c r="A3609" t="s">
        <v>360</v>
      </c>
      <c r="B3609">
        <v>28</v>
      </c>
      <c r="C3609" t="str">
        <f t="shared" si="224"/>
        <v>26-35</v>
      </c>
      <c r="D3609" t="s">
        <v>14</v>
      </c>
      <c r="E3609" t="s">
        <v>28</v>
      </c>
      <c r="F3609">
        <v>98.7</v>
      </c>
      <c r="G3609">
        <v>9</v>
      </c>
      <c r="H3609">
        <f>Table1[[#This Row],[total_orders]]*Table1[[#This Row],[avg_order_value]]</f>
        <v>888.30000000000007</v>
      </c>
      <c r="I3609">
        <v>157</v>
      </c>
      <c r="J3609">
        <v>0</v>
      </c>
      <c r="K3609" t="s">
        <v>16</v>
      </c>
      <c r="L3609">
        <v>84.9</v>
      </c>
      <c r="M3609" t="str">
        <f t="shared" si="225"/>
        <v>High</v>
      </c>
      <c r="N3609" s="1">
        <v>44666</v>
      </c>
      <c r="O3609" s="1" t="str">
        <f>IF(YEAR(Table1[[#This Row],[customer_since]])&gt;=2023, "New",IF(YEAR(Table1[[#This Row],[customer_since]])&gt;=2021, "Medium", "Long term"))</f>
        <v>Medium</v>
      </c>
      <c r="P3609">
        <v>18</v>
      </c>
      <c r="Q3609" t="str">
        <f t="shared" si="226"/>
        <v>Low</v>
      </c>
      <c r="R3609">
        <v>0.48</v>
      </c>
      <c r="S3609" t="str">
        <f t="shared" si="227"/>
        <v>Medium</v>
      </c>
    </row>
    <row r="3610" spans="1:19" x14ac:dyDescent="0.35">
      <c r="A3610" t="s">
        <v>2988</v>
      </c>
      <c r="B3610">
        <v>56</v>
      </c>
      <c r="C3610" t="str">
        <f t="shared" si="224"/>
        <v>55-65</v>
      </c>
      <c r="D3610" t="s">
        <v>14</v>
      </c>
      <c r="E3610" t="s">
        <v>28</v>
      </c>
      <c r="F3610">
        <v>319.02</v>
      </c>
      <c r="G3610">
        <v>11</v>
      </c>
      <c r="H3610">
        <f>Table1[[#This Row],[total_orders]]*Table1[[#This Row],[avg_order_value]]</f>
        <v>3509.22</v>
      </c>
      <c r="I3610">
        <v>197</v>
      </c>
      <c r="J3610">
        <v>0</v>
      </c>
      <c r="K3610" t="s">
        <v>16</v>
      </c>
      <c r="L3610">
        <v>6.5</v>
      </c>
      <c r="M3610" t="str">
        <f t="shared" si="225"/>
        <v>Low</v>
      </c>
      <c r="N3610" s="1">
        <v>44020</v>
      </c>
      <c r="O3610" s="1" t="str">
        <f>IF(YEAR(Table1[[#This Row],[customer_since]])&gt;=2023, "New",IF(YEAR(Table1[[#This Row],[customer_since]])&gt;=2021, "Medium", "Long term"))</f>
        <v>Long term</v>
      </c>
      <c r="P3610">
        <v>21</v>
      </c>
      <c r="Q3610" t="str">
        <f t="shared" si="226"/>
        <v>Low</v>
      </c>
      <c r="R3610">
        <v>0.09</v>
      </c>
      <c r="S3610" t="str">
        <f t="shared" si="227"/>
        <v>Low</v>
      </c>
    </row>
    <row r="3611" spans="1:19" x14ac:dyDescent="0.35">
      <c r="A3611" t="s">
        <v>2416</v>
      </c>
      <c r="B3611">
        <v>79</v>
      </c>
      <c r="C3611" t="str">
        <f t="shared" si="224"/>
        <v>66-69</v>
      </c>
      <c r="D3611" t="s">
        <v>21</v>
      </c>
      <c r="E3611" t="s">
        <v>15</v>
      </c>
      <c r="F3611">
        <v>225.84</v>
      </c>
      <c r="G3611">
        <v>9</v>
      </c>
      <c r="H3611">
        <f>Table1[[#This Row],[total_orders]]*Table1[[#This Row],[avg_order_value]]</f>
        <v>2032.56</v>
      </c>
      <c r="I3611">
        <v>0</v>
      </c>
      <c r="J3611">
        <v>0</v>
      </c>
      <c r="K3611" t="s">
        <v>40</v>
      </c>
      <c r="L3611">
        <v>95.2</v>
      </c>
      <c r="M3611" t="str">
        <f t="shared" si="225"/>
        <v>High</v>
      </c>
      <c r="N3611" s="1">
        <v>44677</v>
      </c>
      <c r="O3611" s="1" t="str">
        <f>IF(YEAR(Table1[[#This Row],[customer_since]])&gt;=2023, "New",IF(YEAR(Table1[[#This Row],[customer_since]])&gt;=2021, "Medium", "Long term"))</f>
        <v>Medium</v>
      </c>
      <c r="P3611">
        <v>31</v>
      </c>
      <c r="Q3611" t="str">
        <f t="shared" si="226"/>
        <v>Low</v>
      </c>
      <c r="R3611">
        <v>0.28999999999999998</v>
      </c>
      <c r="S3611" t="str">
        <f t="shared" si="227"/>
        <v>Medium</v>
      </c>
    </row>
    <row r="3612" spans="1:19" x14ac:dyDescent="0.35">
      <c r="A3612" t="s">
        <v>1173</v>
      </c>
      <c r="B3612">
        <v>53</v>
      </c>
      <c r="C3612" t="str">
        <f t="shared" si="224"/>
        <v>46-55</v>
      </c>
      <c r="D3612" t="s">
        <v>14</v>
      </c>
      <c r="E3612" t="s">
        <v>50</v>
      </c>
      <c r="F3612">
        <v>90.38</v>
      </c>
      <c r="G3612">
        <v>4</v>
      </c>
      <c r="H3612">
        <f>Table1[[#This Row],[total_orders]]*Table1[[#This Row],[avg_order_value]]</f>
        <v>361.52</v>
      </c>
      <c r="I3612">
        <v>300</v>
      </c>
      <c r="J3612">
        <v>0</v>
      </c>
      <c r="K3612" t="s">
        <v>40</v>
      </c>
      <c r="L3612">
        <v>22</v>
      </c>
      <c r="M3612" t="str">
        <f t="shared" si="225"/>
        <v>Medium</v>
      </c>
      <c r="N3612" s="1">
        <v>45749</v>
      </c>
      <c r="O3612" s="1" t="str">
        <f>IF(YEAR(Table1[[#This Row],[customer_since]])&gt;=2023, "New",IF(YEAR(Table1[[#This Row],[customer_since]])&gt;=2021, "Medium", "Long term"))</f>
        <v>New</v>
      </c>
      <c r="P3612">
        <v>2</v>
      </c>
      <c r="Q3612" t="str">
        <f t="shared" si="226"/>
        <v>Low</v>
      </c>
      <c r="R3612">
        <v>0.27</v>
      </c>
      <c r="S3612" t="str">
        <f t="shared" si="227"/>
        <v>Medium</v>
      </c>
    </row>
    <row r="3613" spans="1:19" x14ac:dyDescent="0.35">
      <c r="A3613" t="s">
        <v>2277</v>
      </c>
      <c r="B3613">
        <v>35</v>
      </c>
      <c r="C3613" t="str">
        <f t="shared" si="224"/>
        <v>26-35</v>
      </c>
      <c r="D3613" t="s">
        <v>25</v>
      </c>
      <c r="E3613" t="s">
        <v>35</v>
      </c>
      <c r="F3613">
        <v>251.26</v>
      </c>
      <c r="G3613">
        <v>8</v>
      </c>
      <c r="H3613">
        <f>Table1[[#This Row],[total_orders]]*Table1[[#This Row],[avg_order_value]]</f>
        <v>2010.08</v>
      </c>
      <c r="I3613">
        <v>10</v>
      </c>
      <c r="J3613">
        <v>0</v>
      </c>
      <c r="K3613" t="s">
        <v>40</v>
      </c>
      <c r="L3613">
        <v>46</v>
      </c>
      <c r="M3613" t="str">
        <f t="shared" si="225"/>
        <v>Medium</v>
      </c>
      <c r="N3613" s="1">
        <v>44294</v>
      </c>
      <c r="O3613" s="1" t="str">
        <f>IF(YEAR(Table1[[#This Row],[customer_since]])&gt;=2023, "New",IF(YEAR(Table1[[#This Row],[customer_since]])&gt;=2021, "Medium", "Long term"))</f>
        <v>Medium</v>
      </c>
      <c r="P3613">
        <v>23</v>
      </c>
      <c r="Q3613" t="str">
        <f t="shared" si="226"/>
        <v>Low</v>
      </c>
      <c r="R3613">
        <v>0.09</v>
      </c>
      <c r="S3613" t="str">
        <f t="shared" si="227"/>
        <v>Low</v>
      </c>
    </row>
    <row r="3614" spans="1:19" x14ac:dyDescent="0.35">
      <c r="A3614" t="s">
        <v>2277</v>
      </c>
      <c r="B3614">
        <v>31</v>
      </c>
      <c r="C3614" t="str">
        <f t="shared" si="224"/>
        <v>26-35</v>
      </c>
      <c r="D3614" t="s">
        <v>21</v>
      </c>
      <c r="E3614" t="s">
        <v>28</v>
      </c>
      <c r="F3614">
        <v>103.4</v>
      </c>
      <c r="G3614">
        <v>13</v>
      </c>
      <c r="H3614">
        <f>Table1[[#This Row],[total_orders]]*Table1[[#This Row],[avg_order_value]]</f>
        <v>1344.2</v>
      </c>
      <c r="I3614">
        <v>305</v>
      </c>
      <c r="J3614">
        <v>0</v>
      </c>
      <c r="K3614" t="s">
        <v>29</v>
      </c>
      <c r="L3614">
        <v>48.9</v>
      </c>
      <c r="M3614" t="str">
        <f t="shared" si="225"/>
        <v>Medium</v>
      </c>
      <c r="N3614" s="1">
        <v>45646</v>
      </c>
      <c r="O3614" s="1" t="str">
        <f>IF(YEAR(Table1[[#This Row],[customer_since]])&gt;=2023, "New",IF(YEAR(Table1[[#This Row],[customer_since]])&gt;=2021, "Medium", "Long term"))</f>
        <v>New</v>
      </c>
      <c r="P3614">
        <v>13</v>
      </c>
      <c r="Q3614" t="str">
        <f t="shared" si="226"/>
        <v>Low</v>
      </c>
      <c r="R3614">
        <v>0.39</v>
      </c>
      <c r="S3614" t="str">
        <f t="shared" si="227"/>
        <v>Medium</v>
      </c>
    </row>
    <row r="3615" spans="1:19" x14ac:dyDescent="0.35">
      <c r="A3615" t="s">
        <v>792</v>
      </c>
      <c r="B3615">
        <v>40</v>
      </c>
      <c r="C3615" t="str">
        <f t="shared" si="224"/>
        <v>36-45</v>
      </c>
      <c r="D3615" t="s">
        <v>14</v>
      </c>
      <c r="E3615" t="s">
        <v>18</v>
      </c>
      <c r="F3615">
        <v>59.94</v>
      </c>
      <c r="G3615">
        <v>13</v>
      </c>
      <c r="H3615">
        <f>Table1[[#This Row],[total_orders]]*Table1[[#This Row],[avg_order_value]]</f>
        <v>779.22</v>
      </c>
      <c r="I3615">
        <v>4</v>
      </c>
      <c r="J3615">
        <v>0</v>
      </c>
      <c r="K3615" t="s">
        <v>23</v>
      </c>
      <c r="L3615">
        <v>26.4</v>
      </c>
      <c r="M3615" t="str">
        <f t="shared" si="225"/>
        <v>Medium</v>
      </c>
      <c r="N3615" s="1">
        <v>45270</v>
      </c>
      <c r="O3615" s="1" t="str">
        <f>IF(YEAR(Table1[[#This Row],[customer_since]])&gt;=2023, "New",IF(YEAR(Table1[[#This Row],[customer_since]])&gt;=2021, "Medium", "Long term"))</f>
        <v>New</v>
      </c>
      <c r="P3615">
        <v>81</v>
      </c>
      <c r="Q3615" t="str">
        <f t="shared" si="226"/>
        <v>High</v>
      </c>
      <c r="R3615">
        <v>0.28000000000000003</v>
      </c>
      <c r="S3615" t="str">
        <f t="shared" si="227"/>
        <v>Medium</v>
      </c>
    </row>
    <row r="3616" spans="1:19" x14ac:dyDescent="0.35">
      <c r="A3616" t="s">
        <v>792</v>
      </c>
      <c r="B3616">
        <v>34</v>
      </c>
      <c r="C3616" t="str">
        <f t="shared" si="224"/>
        <v>26-35</v>
      </c>
      <c r="D3616" t="s">
        <v>14</v>
      </c>
      <c r="E3616" t="s">
        <v>44</v>
      </c>
      <c r="F3616">
        <v>164.17</v>
      </c>
      <c r="G3616">
        <v>9</v>
      </c>
      <c r="H3616">
        <f>Table1[[#This Row],[total_orders]]*Table1[[#This Row],[avg_order_value]]</f>
        <v>1477.53</v>
      </c>
      <c r="I3616">
        <v>197</v>
      </c>
      <c r="J3616">
        <v>0</v>
      </c>
      <c r="K3616" t="s">
        <v>40</v>
      </c>
      <c r="L3616">
        <v>4.3</v>
      </c>
      <c r="M3616" t="str">
        <f t="shared" si="225"/>
        <v>Low</v>
      </c>
      <c r="N3616" s="1">
        <v>44686</v>
      </c>
      <c r="O3616" s="1" t="str">
        <f>IF(YEAR(Table1[[#This Row],[customer_since]])&gt;=2023, "New",IF(YEAR(Table1[[#This Row],[customer_since]])&gt;=2021, "Medium", "Long term"))</f>
        <v>Medium</v>
      </c>
      <c r="P3616">
        <v>91</v>
      </c>
      <c r="Q3616" t="str">
        <f t="shared" si="226"/>
        <v>High</v>
      </c>
      <c r="R3616">
        <v>0.24</v>
      </c>
      <c r="S3616" t="str">
        <f t="shared" si="227"/>
        <v>Medium</v>
      </c>
    </row>
    <row r="3617" spans="1:19" x14ac:dyDescent="0.35">
      <c r="A3617" t="s">
        <v>3723</v>
      </c>
      <c r="B3617">
        <v>42</v>
      </c>
      <c r="C3617" t="str">
        <f t="shared" si="224"/>
        <v>36-45</v>
      </c>
      <c r="D3617" t="s">
        <v>14</v>
      </c>
      <c r="E3617" t="s">
        <v>52</v>
      </c>
      <c r="F3617">
        <v>72.83</v>
      </c>
      <c r="G3617">
        <v>10</v>
      </c>
      <c r="H3617">
        <f>Table1[[#This Row],[total_orders]]*Table1[[#This Row],[avg_order_value]]</f>
        <v>728.3</v>
      </c>
      <c r="I3617">
        <v>258</v>
      </c>
      <c r="J3617">
        <v>0</v>
      </c>
      <c r="K3617" t="s">
        <v>16</v>
      </c>
      <c r="L3617">
        <v>34.4</v>
      </c>
      <c r="M3617" t="str">
        <f t="shared" si="225"/>
        <v>Medium</v>
      </c>
      <c r="N3617" s="1">
        <v>45298</v>
      </c>
      <c r="O3617" s="1" t="str">
        <f>IF(YEAR(Table1[[#This Row],[customer_since]])&gt;=2023, "New",IF(YEAR(Table1[[#This Row],[customer_since]])&gt;=2021, "Medium", "Long term"))</f>
        <v>New</v>
      </c>
      <c r="P3617">
        <v>87</v>
      </c>
      <c r="Q3617" t="str">
        <f t="shared" si="226"/>
        <v>High</v>
      </c>
      <c r="R3617">
        <v>0.73</v>
      </c>
      <c r="S3617" t="str">
        <f t="shared" si="227"/>
        <v>High</v>
      </c>
    </row>
    <row r="3618" spans="1:19" x14ac:dyDescent="0.35">
      <c r="A3618" t="s">
        <v>1556</v>
      </c>
      <c r="B3618">
        <v>67</v>
      </c>
      <c r="C3618" t="str">
        <f t="shared" si="224"/>
        <v>66-69</v>
      </c>
      <c r="D3618" t="s">
        <v>14</v>
      </c>
      <c r="E3618" t="s">
        <v>50</v>
      </c>
      <c r="F3618">
        <v>60.01</v>
      </c>
      <c r="G3618">
        <v>5</v>
      </c>
      <c r="H3618">
        <f>Table1[[#This Row],[total_orders]]*Table1[[#This Row],[avg_order_value]]</f>
        <v>300.05</v>
      </c>
      <c r="I3618">
        <v>163</v>
      </c>
      <c r="J3618">
        <v>0</v>
      </c>
      <c r="K3618" t="s">
        <v>40</v>
      </c>
      <c r="L3618">
        <v>85.9</v>
      </c>
      <c r="M3618" t="str">
        <f t="shared" si="225"/>
        <v>High</v>
      </c>
      <c r="N3618" s="1">
        <v>44728</v>
      </c>
      <c r="O3618" s="1" t="str">
        <f>IF(YEAR(Table1[[#This Row],[customer_since]])&gt;=2023, "New",IF(YEAR(Table1[[#This Row],[customer_since]])&gt;=2021, "Medium", "Long term"))</f>
        <v>Medium</v>
      </c>
      <c r="P3618">
        <v>36</v>
      </c>
      <c r="Q3618" t="str">
        <f t="shared" si="226"/>
        <v>Medium</v>
      </c>
      <c r="R3618">
        <v>0.61</v>
      </c>
      <c r="S3618" t="str">
        <f t="shared" si="227"/>
        <v>High</v>
      </c>
    </row>
    <row r="3619" spans="1:19" x14ac:dyDescent="0.35">
      <c r="A3619" t="s">
        <v>2581</v>
      </c>
      <c r="B3619">
        <v>67</v>
      </c>
      <c r="C3619" t="str">
        <f t="shared" si="224"/>
        <v>66-69</v>
      </c>
      <c r="D3619" t="s">
        <v>21</v>
      </c>
      <c r="E3619" t="s">
        <v>22</v>
      </c>
      <c r="F3619">
        <v>257.54000000000002</v>
      </c>
      <c r="G3619">
        <v>4</v>
      </c>
      <c r="H3619">
        <f>Table1[[#This Row],[total_orders]]*Table1[[#This Row],[avg_order_value]]</f>
        <v>1030.1600000000001</v>
      </c>
      <c r="I3619">
        <v>112</v>
      </c>
      <c r="J3619">
        <v>0</v>
      </c>
      <c r="K3619" t="s">
        <v>19</v>
      </c>
      <c r="L3619">
        <v>57.6</v>
      </c>
      <c r="M3619" t="str">
        <f t="shared" si="225"/>
        <v>High</v>
      </c>
      <c r="N3619" s="1">
        <v>44870</v>
      </c>
      <c r="O3619" s="1" t="str">
        <f>IF(YEAR(Table1[[#This Row],[customer_since]])&gt;=2023, "New",IF(YEAR(Table1[[#This Row],[customer_since]])&gt;=2021, "Medium", "Long term"))</f>
        <v>Medium</v>
      </c>
      <c r="P3619">
        <v>95</v>
      </c>
      <c r="Q3619" t="str">
        <f t="shared" si="226"/>
        <v>High</v>
      </c>
      <c r="R3619">
        <v>0.19</v>
      </c>
      <c r="S3619" t="str">
        <f t="shared" si="227"/>
        <v>Low</v>
      </c>
    </row>
    <row r="3620" spans="1:19" x14ac:dyDescent="0.35">
      <c r="A3620" t="s">
        <v>2973</v>
      </c>
      <c r="B3620">
        <v>29</v>
      </c>
      <c r="C3620" t="str">
        <f t="shared" si="224"/>
        <v>26-35</v>
      </c>
      <c r="D3620" t="s">
        <v>21</v>
      </c>
      <c r="E3620" t="s">
        <v>15</v>
      </c>
      <c r="F3620">
        <v>64.59</v>
      </c>
      <c r="G3620">
        <v>10</v>
      </c>
      <c r="H3620">
        <f>Table1[[#This Row],[total_orders]]*Table1[[#This Row],[avg_order_value]]</f>
        <v>645.90000000000009</v>
      </c>
      <c r="I3620">
        <v>260</v>
      </c>
      <c r="J3620">
        <v>0</v>
      </c>
      <c r="K3620" t="s">
        <v>23</v>
      </c>
      <c r="L3620">
        <v>72.599999999999994</v>
      </c>
      <c r="M3620" t="str">
        <f t="shared" si="225"/>
        <v>High</v>
      </c>
      <c r="N3620" s="1">
        <v>45613</v>
      </c>
      <c r="O3620" s="1" t="str">
        <f>IF(YEAR(Table1[[#This Row],[customer_since]])&gt;=2023, "New",IF(YEAR(Table1[[#This Row],[customer_since]])&gt;=2021, "Medium", "Long term"))</f>
        <v>New</v>
      </c>
      <c r="P3620">
        <v>11</v>
      </c>
      <c r="Q3620" t="str">
        <f t="shared" si="226"/>
        <v>Low</v>
      </c>
      <c r="R3620">
        <v>0.26</v>
      </c>
      <c r="S3620" t="str">
        <f t="shared" si="227"/>
        <v>Medium</v>
      </c>
    </row>
    <row r="3621" spans="1:19" x14ac:dyDescent="0.35">
      <c r="A3621" t="s">
        <v>1446</v>
      </c>
      <c r="B3621">
        <v>22</v>
      </c>
      <c r="C3621" t="str">
        <f t="shared" si="224"/>
        <v>18-25</v>
      </c>
      <c r="D3621" t="s">
        <v>21</v>
      </c>
      <c r="E3621" t="s">
        <v>26</v>
      </c>
      <c r="F3621">
        <v>21.62</v>
      </c>
      <c r="G3621">
        <v>7</v>
      </c>
      <c r="H3621">
        <f>Table1[[#This Row],[total_orders]]*Table1[[#This Row],[avg_order_value]]</f>
        <v>151.34</v>
      </c>
      <c r="I3621">
        <v>196</v>
      </c>
      <c r="J3621">
        <v>0</v>
      </c>
      <c r="K3621" t="s">
        <v>16</v>
      </c>
      <c r="L3621">
        <v>65</v>
      </c>
      <c r="M3621" t="str">
        <f t="shared" si="225"/>
        <v>High</v>
      </c>
      <c r="N3621" s="1">
        <v>45662</v>
      </c>
      <c r="O3621" s="1" t="str">
        <f>IF(YEAR(Table1[[#This Row],[customer_since]])&gt;=2023, "New",IF(YEAR(Table1[[#This Row],[customer_since]])&gt;=2021, "Medium", "Long term"))</f>
        <v>New</v>
      </c>
      <c r="P3621">
        <v>81</v>
      </c>
      <c r="Q3621" t="str">
        <f t="shared" si="226"/>
        <v>High</v>
      </c>
      <c r="R3621">
        <v>0.45</v>
      </c>
      <c r="S3621" t="str">
        <f t="shared" si="227"/>
        <v>Medium</v>
      </c>
    </row>
    <row r="3622" spans="1:19" x14ac:dyDescent="0.35">
      <c r="A3622" t="s">
        <v>1446</v>
      </c>
      <c r="B3622">
        <v>79</v>
      </c>
      <c r="C3622" t="str">
        <f t="shared" si="224"/>
        <v>66-69</v>
      </c>
      <c r="D3622" t="s">
        <v>21</v>
      </c>
      <c r="E3622" t="s">
        <v>15</v>
      </c>
      <c r="F3622">
        <v>35.4</v>
      </c>
      <c r="G3622">
        <v>9</v>
      </c>
      <c r="H3622">
        <f>Table1[[#This Row],[total_orders]]*Table1[[#This Row],[avg_order_value]]</f>
        <v>318.59999999999997</v>
      </c>
      <c r="I3622">
        <v>202</v>
      </c>
      <c r="J3622">
        <v>0</v>
      </c>
      <c r="K3622" t="s">
        <v>16</v>
      </c>
      <c r="L3622">
        <v>30</v>
      </c>
      <c r="M3622" t="str">
        <f t="shared" si="225"/>
        <v>Medium</v>
      </c>
      <c r="N3622" s="1">
        <v>44906</v>
      </c>
      <c r="O3622" s="1" t="str">
        <f>IF(YEAR(Table1[[#This Row],[customer_since]])&gt;=2023, "New",IF(YEAR(Table1[[#This Row],[customer_since]])&gt;=2021, "Medium", "Long term"))</f>
        <v>Medium</v>
      </c>
      <c r="P3622">
        <v>36</v>
      </c>
      <c r="Q3622" t="str">
        <f t="shared" si="226"/>
        <v>Medium</v>
      </c>
      <c r="R3622">
        <v>0.48</v>
      </c>
      <c r="S3622" t="str">
        <f t="shared" si="227"/>
        <v>Medium</v>
      </c>
    </row>
    <row r="3623" spans="1:19" x14ac:dyDescent="0.35">
      <c r="A3623" t="s">
        <v>2785</v>
      </c>
      <c r="B3623">
        <v>52</v>
      </c>
      <c r="C3623" t="str">
        <f t="shared" si="224"/>
        <v>46-55</v>
      </c>
      <c r="D3623" t="s">
        <v>21</v>
      </c>
      <c r="E3623" t="s">
        <v>50</v>
      </c>
      <c r="F3623">
        <v>130.97999999999999</v>
      </c>
      <c r="G3623">
        <v>8</v>
      </c>
      <c r="H3623">
        <f>Table1[[#This Row],[total_orders]]*Table1[[#This Row],[avg_order_value]]</f>
        <v>1047.8399999999999</v>
      </c>
      <c r="I3623">
        <v>320</v>
      </c>
      <c r="J3623">
        <v>0</v>
      </c>
      <c r="K3623" t="s">
        <v>16</v>
      </c>
      <c r="L3623">
        <v>11.5</v>
      </c>
      <c r="M3623" t="str">
        <f t="shared" si="225"/>
        <v>Low</v>
      </c>
      <c r="N3623" s="1">
        <v>45686</v>
      </c>
      <c r="O3623" s="1" t="str">
        <f>IF(YEAR(Table1[[#This Row],[customer_since]])&gt;=2023, "New",IF(YEAR(Table1[[#This Row],[customer_since]])&gt;=2021, "Medium", "Long term"))</f>
        <v>New</v>
      </c>
      <c r="P3623">
        <v>50</v>
      </c>
      <c r="Q3623" t="str">
        <f t="shared" si="226"/>
        <v>Medium</v>
      </c>
      <c r="R3623">
        <v>0.09</v>
      </c>
      <c r="S3623" t="str">
        <f t="shared" si="227"/>
        <v>Low</v>
      </c>
    </row>
    <row r="3624" spans="1:19" x14ac:dyDescent="0.35">
      <c r="A3624" t="s">
        <v>3034</v>
      </c>
      <c r="B3624">
        <v>57</v>
      </c>
      <c r="C3624" t="str">
        <f t="shared" si="224"/>
        <v>55-65</v>
      </c>
      <c r="D3624" t="s">
        <v>25</v>
      </c>
      <c r="E3624" t="s">
        <v>50</v>
      </c>
      <c r="F3624">
        <v>42.15</v>
      </c>
      <c r="G3624">
        <v>7</v>
      </c>
      <c r="H3624">
        <f>Table1[[#This Row],[total_orders]]*Table1[[#This Row],[avg_order_value]]</f>
        <v>295.05</v>
      </c>
      <c r="I3624">
        <v>337</v>
      </c>
      <c r="J3624">
        <v>0</v>
      </c>
      <c r="K3624" t="s">
        <v>29</v>
      </c>
      <c r="L3624">
        <v>66</v>
      </c>
      <c r="M3624" t="str">
        <f t="shared" si="225"/>
        <v>High</v>
      </c>
      <c r="N3624" s="1">
        <v>44236</v>
      </c>
      <c r="O3624" s="1" t="str">
        <f>IF(YEAR(Table1[[#This Row],[customer_since]])&gt;=2023, "New",IF(YEAR(Table1[[#This Row],[customer_since]])&gt;=2021, "Medium", "Long term"))</f>
        <v>Medium</v>
      </c>
      <c r="P3624">
        <v>37</v>
      </c>
      <c r="Q3624" t="str">
        <f t="shared" si="226"/>
        <v>Medium</v>
      </c>
      <c r="R3624">
        <v>0.13</v>
      </c>
      <c r="S3624" t="str">
        <f t="shared" si="227"/>
        <v>Low</v>
      </c>
    </row>
    <row r="3625" spans="1:19" x14ac:dyDescent="0.35">
      <c r="A3625" t="s">
        <v>414</v>
      </c>
      <c r="B3625">
        <v>73</v>
      </c>
      <c r="C3625" t="str">
        <f t="shared" si="224"/>
        <v>66-69</v>
      </c>
      <c r="D3625" t="s">
        <v>21</v>
      </c>
      <c r="E3625" t="s">
        <v>44</v>
      </c>
      <c r="F3625">
        <v>41.95</v>
      </c>
      <c r="G3625">
        <v>8</v>
      </c>
      <c r="H3625">
        <f>Table1[[#This Row],[total_orders]]*Table1[[#This Row],[avg_order_value]]</f>
        <v>335.6</v>
      </c>
      <c r="I3625">
        <v>212</v>
      </c>
      <c r="J3625">
        <v>0</v>
      </c>
      <c r="K3625" t="s">
        <v>16</v>
      </c>
      <c r="L3625">
        <v>87.8</v>
      </c>
      <c r="M3625" t="str">
        <f t="shared" si="225"/>
        <v>High</v>
      </c>
      <c r="N3625" s="1">
        <v>45115</v>
      </c>
      <c r="O3625" s="1" t="str">
        <f>IF(YEAR(Table1[[#This Row],[customer_since]])&gt;=2023, "New",IF(YEAR(Table1[[#This Row],[customer_since]])&gt;=2021, "Medium", "Long term"))</f>
        <v>New</v>
      </c>
      <c r="P3625">
        <v>74</v>
      </c>
      <c r="Q3625" t="str">
        <f t="shared" si="226"/>
        <v>High</v>
      </c>
      <c r="R3625">
        <v>0.54</v>
      </c>
      <c r="S3625" t="str">
        <f t="shared" si="227"/>
        <v>High</v>
      </c>
    </row>
    <row r="3626" spans="1:19" x14ac:dyDescent="0.35">
      <c r="A3626" t="s">
        <v>3803</v>
      </c>
      <c r="B3626">
        <v>64</v>
      </c>
      <c r="C3626" t="str">
        <f t="shared" si="224"/>
        <v>55-65</v>
      </c>
      <c r="D3626" t="s">
        <v>14</v>
      </c>
      <c r="E3626" t="s">
        <v>37</v>
      </c>
      <c r="F3626">
        <v>91.33</v>
      </c>
      <c r="G3626">
        <v>11</v>
      </c>
      <c r="H3626">
        <f>Table1[[#This Row],[total_orders]]*Table1[[#This Row],[avg_order_value]]</f>
        <v>1004.63</v>
      </c>
      <c r="I3626">
        <v>39</v>
      </c>
      <c r="J3626">
        <v>0</v>
      </c>
      <c r="K3626" t="s">
        <v>23</v>
      </c>
      <c r="L3626">
        <v>41.4</v>
      </c>
      <c r="M3626" t="str">
        <f t="shared" si="225"/>
        <v>Medium</v>
      </c>
      <c r="N3626" s="1">
        <v>44656</v>
      </c>
      <c r="O3626" s="1" t="str">
        <f>IF(YEAR(Table1[[#This Row],[customer_since]])&gt;=2023, "New",IF(YEAR(Table1[[#This Row],[customer_since]])&gt;=2021, "Medium", "Long term"))</f>
        <v>Medium</v>
      </c>
      <c r="P3626">
        <v>67</v>
      </c>
      <c r="Q3626" t="str">
        <f t="shared" si="226"/>
        <v>High</v>
      </c>
      <c r="R3626">
        <v>0.52</v>
      </c>
      <c r="S3626" t="str">
        <f t="shared" si="227"/>
        <v>High</v>
      </c>
    </row>
    <row r="3627" spans="1:19" x14ac:dyDescent="0.35">
      <c r="A3627" t="s">
        <v>1724</v>
      </c>
      <c r="B3627">
        <v>44</v>
      </c>
      <c r="C3627" t="str">
        <f t="shared" si="224"/>
        <v>36-45</v>
      </c>
      <c r="D3627" t="s">
        <v>21</v>
      </c>
      <c r="E3627" t="s">
        <v>22</v>
      </c>
      <c r="F3627">
        <v>86.95</v>
      </c>
      <c r="G3627">
        <v>6</v>
      </c>
      <c r="H3627">
        <f>Table1[[#This Row],[total_orders]]*Table1[[#This Row],[avg_order_value]]</f>
        <v>521.70000000000005</v>
      </c>
      <c r="I3627">
        <v>167</v>
      </c>
      <c r="J3627">
        <v>0</v>
      </c>
      <c r="K3627" t="s">
        <v>23</v>
      </c>
      <c r="L3627">
        <v>94.2</v>
      </c>
      <c r="M3627" t="str">
        <f t="shared" si="225"/>
        <v>High</v>
      </c>
      <c r="N3627" s="1">
        <v>44283</v>
      </c>
      <c r="O3627" s="1" t="str">
        <f>IF(YEAR(Table1[[#This Row],[customer_since]])&gt;=2023, "New",IF(YEAR(Table1[[#This Row],[customer_since]])&gt;=2021, "Medium", "Long term"))</f>
        <v>Medium</v>
      </c>
      <c r="P3627">
        <v>63</v>
      </c>
      <c r="Q3627" t="str">
        <f t="shared" si="226"/>
        <v>Medium</v>
      </c>
      <c r="R3627">
        <v>0.25</v>
      </c>
      <c r="S3627" t="str">
        <f t="shared" si="227"/>
        <v>Medium</v>
      </c>
    </row>
    <row r="3628" spans="1:19" x14ac:dyDescent="0.35">
      <c r="A3628" t="s">
        <v>937</v>
      </c>
      <c r="B3628">
        <v>18</v>
      </c>
      <c r="C3628" t="str">
        <f t="shared" si="224"/>
        <v>18-25</v>
      </c>
      <c r="D3628" t="s">
        <v>14</v>
      </c>
      <c r="E3628" t="s">
        <v>37</v>
      </c>
      <c r="F3628">
        <v>87.95</v>
      </c>
      <c r="G3628">
        <v>14</v>
      </c>
      <c r="H3628">
        <f>Table1[[#This Row],[total_orders]]*Table1[[#This Row],[avg_order_value]]</f>
        <v>1231.3</v>
      </c>
      <c r="I3628">
        <v>234</v>
      </c>
      <c r="J3628">
        <v>0</v>
      </c>
      <c r="K3628" t="s">
        <v>19</v>
      </c>
      <c r="L3628">
        <v>15.9</v>
      </c>
      <c r="M3628" t="str">
        <f t="shared" si="225"/>
        <v>Low</v>
      </c>
      <c r="N3628" s="1">
        <v>45001</v>
      </c>
      <c r="O3628" s="1" t="str">
        <f>IF(YEAR(Table1[[#This Row],[customer_since]])&gt;=2023, "New",IF(YEAR(Table1[[#This Row],[customer_since]])&gt;=2021, "Medium", "Long term"))</f>
        <v>New</v>
      </c>
      <c r="P3628">
        <v>76</v>
      </c>
      <c r="Q3628" t="str">
        <f t="shared" si="226"/>
        <v>High</v>
      </c>
      <c r="R3628">
        <v>0.14000000000000001</v>
      </c>
      <c r="S3628" t="str">
        <f t="shared" si="227"/>
        <v>Low</v>
      </c>
    </row>
    <row r="3629" spans="1:19" x14ac:dyDescent="0.35">
      <c r="A3629" t="s">
        <v>717</v>
      </c>
      <c r="B3629">
        <v>73</v>
      </c>
      <c r="C3629" t="str">
        <f t="shared" si="224"/>
        <v>66-69</v>
      </c>
      <c r="D3629" t="s">
        <v>21</v>
      </c>
      <c r="E3629" t="s">
        <v>50</v>
      </c>
      <c r="F3629">
        <v>121.38</v>
      </c>
      <c r="G3629">
        <v>10</v>
      </c>
      <c r="H3629">
        <f>Table1[[#This Row],[total_orders]]*Table1[[#This Row],[avg_order_value]]</f>
        <v>1213.8</v>
      </c>
      <c r="I3629">
        <v>349</v>
      </c>
      <c r="J3629">
        <v>0</v>
      </c>
      <c r="K3629" t="s">
        <v>29</v>
      </c>
      <c r="L3629">
        <v>83</v>
      </c>
      <c r="M3629" t="str">
        <f t="shared" si="225"/>
        <v>High</v>
      </c>
      <c r="N3629" s="1">
        <v>45282</v>
      </c>
      <c r="O3629" s="1" t="str">
        <f>IF(YEAR(Table1[[#This Row],[customer_since]])&gt;=2023, "New",IF(YEAR(Table1[[#This Row],[customer_since]])&gt;=2021, "Medium", "Long term"))</f>
        <v>New</v>
      </c>
      <c r="P3629">
        <v>28</v>
      </c>
      <c r="Q3629" t="str">
        <f t="shared" si="226"/>
        <v>Low</v>
      </c>
      <c r="R3629">
        <v>0.75</v>
      </c>
      <c r="S3629" t="str">
        <f t="shared" si="227"/>
        <v>High</v>
      </c>
    </row>
    <row r="3630" spans="1:19" x14ac:dyDescent="0.35">
      <c r="A3630" t="s">
        <v>717</v>
      </c>
      <c r="B3630">
        <v>33</v>
      </c>
      <c r="C3630" t="str">
        <f t="shared" si="224"/>
        <v>26-35</v>
      </c>
      <c r="D3630" t="s">
        <v>14</v>
      </c>
      <c r="E3630" t="s">
        <v>37</v>
      </c>
      <c r="F3630">
        <v>271.64999999999998</v>
      </c>
      <c r="G3630">
        <v>10</v>
      </c>
      <c r="H3630">
        <f>Table1[[#This Row],[total_orders]]*Table1[[#This Row],[avg_order_value]]</f>
        <v>2716.5</v>
      </c>
      <c r="I3630">
        <v>104</v>
      </c>
      <c r="J3630">
        <v>0</v>
      </c>
      <c r="K3630" t="s">
        <v>40</v>
      </c>
      <c r="L3630">
        <v>4.8</v>
      </c>
      <c r="M3630" t="str">
        <f t="shared" si="225"/>
        <v>Low</v>
      </c>
      <c r="N3630" s="1">
        <v>44106</v>
      </c>
      <c r="O3630" s="1" t="str">
        <f>IF(YEAR(Table1[[#This Row],[customer_since]])&gt;=2023, "New",IF(YEAR(Table1[[#This Row],[customer_since]])&gt;=2021, "Medium", "Long term"))</f>
        <v>Long term</v>
      </c>
      <c r="P3630">
        <v>44</v>
      </c>
      <c r="Q3630" t="str">
        <f t="shared" si="226"/>
        <v>Medium</v>
      </c>
      <c r="R3630">
        <v>0.14000000000000001</v>
      </c>
      <c r="S3630" t="str">
        <f t="shared" si="227"/>
        <v>Low</v>
      </c>
    </row>
    <row r="3631" spans="1:19" x14ac:dyDescent="0.35">
      <c r="A3631" t="s">
        <v>3617</v>
      </c>
      <c r="B3631">
        <v>33</v>
      </c>
      <c r="C3631" t="str">
        <f t="shared" si="224"/>
        <v>26-35</v>
      </c>
      <c r="D3631" t="s">
        <v>21</v>
      </c>
      <c r="E3631" t="s">
        <v>52</v>
      </c>
      <c r="F3631">
        <v>71.88</v>
      </c>
      <c r="G3631">
        <v>17</v>
      </c>
      <c r="H3631">
        <f>Table1[[#This Row],[total_orders]]*Table1[[#This Row],[avg_order_value]]</f>
        <v>1221.96</v>
      </c>
      <c r="I3631">
        <v>33</v>
      </c>
      <c r="J3631">
        <v>0</v>
      </c>
      <c r="K3631" t="s">
        <v>23</v>
      </c>
      <c r="L3631">
        <v>22.9</v>
      </c>
      <c r="M3631" t="str">
        <f t="shared" si="225"/>
        <v>Medium</v>
      </c>
      <c r="N3631" s="1">
        <v>44094</v>
      </c>
      <c r="O3631" s="1" t="str">
        <f>IF(YEAR(Table1[[#This Row],[customer_since]])&gt;=2023, "New",IF(YEAR(Table1[[#This Row],[customer_since]])&gt;=2021, "Medium", "Long term"))</f>
        <v>Long term</v>
      </c>
      <c r="P3631">
        <v>16</v>
      </c>
      <c r="Q3631" t="str">
        <f t="shared" si="226"/>
        <v>Low</v>
      </c>
      <c r="R3631">
        <v>0.06</v>
      </c>
      <c r="S3631" t="str">
        <f t="shared" si="227"/>
        <v>Low</v>
      </c>
    </row>
    <row r="3632" spans="1:19" x14ac:dyDescent="0.35">
      <c r="A3632" t="s">
        <v>738</v>
      </c>
      <c r="B3632">
        <v>18</v>
      </c>
      <c r="C3632" t="str">
        <f t="shared" si="224"/>
        <v>18-25</v>
      </c>
      <c r="D3632" t="s">
        <v>14</v>
      </c>
      <c r="E3632" t="s">
        <v>50</v>
      </c>
      <c r="F3632">
        <v>145.13</v>
      </c>
      <c r="G3632">
        <v>13</v>
      </c>
      <c r="H3632">
        <f>Table1[[#This Row],[total_orders]]*Table1[[#This Row],[avg_order_value]]</f>
        <v>1886.69</v>
      </c>
      <c r="I3632">
        <v>242</v>
      </c>
      <c r="J3632">
        <v>0</v>
      </c>
      <c r="K3632" t="s">
        <v>23</v>
      </c>
      <c r="L3632">
        <v>5.8</v>
      </c>
      <c r="M3632" t="str">
        <f t="shared" si="225"/>
        <v>Low</v>
      </c>
      <c r="N3632" s="1">
        <v>45083</v>
      </c>
      <c r="O3632" s="1" t="str">
        <f>IF(YEAR(Table1[[#This Row],[customer_since]])&gt;=2023, "New",IF(YEAR(Table1[[#This Row],[customer_since]])&gt;=2021, "Medium", "Long term"))</f>
        <v>New</v>
      </c>
      <c r="P3632">
        <v>98</v>
      </c>
      <c r="Q3632" t="str">
        <f t="shared" si="226"/>
        <v>High</v>
      </c>
      <c r="R3632">
        <v>0.35</v>
      </c>
      <c r="S3632" t="str">
        <f t="shared" si="227"/>
        <v>Medium</v>
      </c>
    </row>
    <row r="3633" spans="1:19" x14ac:dyDescent="0.35">
      <c r="A3633" t="s">
        <v>738</v>
      </c>
      <c r="B3633">
        <v>67</v>
      </c>
      <c r="C3633" t="str">
        <f t="shared" si="224"/>
        <v>66-69</v>
      </c>
      <c r="D3633" t="s">
        <v>14</v>
      </c>
      <c r="E3633" t="s">
        <v>15</v>
      </c>
      <c r="F3633">
        <v>141.49</v>
      </c>
      <c r="G3633">
        <v>11</v>
      </c>
      <c r="H3633">
        <f>Table1[[#This Row],[total_orders]]*Table1[[#This Row],[avg_order_value]]</f>
        <v>1556.39</v>
      </c>
      <c r="I3633">
        <v>127</v>
      </c>
      <c r="J3633">
        <v>0</v>
      </c>
      <c r="K3633" t="s">
        <v>19</v>
      </c>
      <c r="L3633">
        <v>96.7</v>
      </c>
      <c r="M3633" t="str">
        <f t="shared" si="225"/>
        <v>High</v>
      </c>
      <c r="N3633" s="1">
        <v>45634</v>
      </c>
      <c r="O3633" s="1" t="str">
        <f>IF(YEAR(Table1[[#This Row],[customer_since]])&gt;=2023, "New",IF(YEAR(Table1[[#This Row],[customer_since]])&gt;=2021, "Medium", "Long term"))</f>
        <v>New</v>
      </c>
      <c r="P3633">
        <v>26</v>
      </c>
      <c r="Q3633" t="str">
        <f t="shared" si="226"/>
        <v>Low</v>
      </c>
      <c r="R3633">
        <v>0.26</v>
      </c>
      <c r="S3633" t="str">
        <f t="shared" si="227"/>
        <v>Medium</v>
      </c>
    </row>
    <row r="3634" spans="1:19" x14ac:dyDescent="0.35">
      <c r="A3634" t="s">
        <v>2065</v>
      </c>
      <c r="B3634">
        <v>46</v>
      </c>
      <c r="C3634" t="str">
        <f t="shared" si="224"/>
        <v>46-55</v>
      </c>
      <c r="D3634" t="s">
        <v>25</v>
      </c>
      <c r="E3634" t="s">
        <v>44</v>
      </c>
      <c r="G3634">
        <v>11</v>
      </c>
      <c r="H3634">
        <f>Table1[[#This Row],[total_orders]]*Table1[[#This Row],[avg_order_value]]</f>
        <v>0</v>
      </c>
      <c r="I3634">
        <v>80</v>
      </c>
      <c r="J3634">
        <v>0</v>
      </c>
      <c r="K3634" t="s">
        <v>16</v>
      </c>
      <c r="L3634">
        <v>48.6</v>
      </c>
      <c r="M3634" t="str">
        <f t="shared" si="225"/>
        <v>Medium</v>
      </c>
      <c r="N3634" s="1">
        <v>45308</v>
      </c>
      <c r="O3634" s="1" t="str">
        <f>IF(YEAR(Table1[[#This Row],[customer_since]])&gt;=2023, "New",IF(YEAR(Table1[[#This Row],[customer_since]])&gt;=2021, "Medium", "Long term"))</f>
        <v>New</v>
      </c>
      <c r="P3634">
        <v>16</v>
      </c>
      <c r="Q3634" t="str">
        <f t="shared" si="226"/>
        <v>Low</v>
      </c>
      <c r="R3634">
        <v>0.3</v>
      </c>
      <c r="S3634" t="str">
        <f t="shared" si="227"/>
        <v>Medium</v>
      </c>
    </row>
    <row r="3635" spans="1:19" x14ac:dyDescent="0.35">
      <c r="A3635" t="s">
        <v>2065</v>
      </c>
      <c r="B3635">
        <v>77</v>
      </c>
      <c r="C3635" t="str">
        <f t="shared" si="224"/>
        <v>66-69</v>
      </c>
      <c r="D3635" t="s">
        <v>21</v>
      </c>
      <c r="E3635" t="s">
        <v>22</v>
      </c>
      <c r="F3635">
        <v>52.24</v>
      </c>
      <c r="G3635">
        <v>11</v>
      </c>
      <c r="H3635">
        <f>Table1[[#This Row],[total_orders]]*Table1[[#This Row],[avg_order_value]]</f>
        <v>574.64</v>
      </c>
      <c r="I3635">
        <v>57</v>
      </c>
      <c r="J3635">
        <v>0</v>
      </c>
      <c r="K3635" t="s">
        <v>16</v>
      </c>
      <c r="L3635">
        <v>56.1</v>
      </c>
      <c r="M3635" t="str">
        <f t="shared" si="225"/>
        <v>High</v>
      </c>
      <c r="N3635" s="1">
        <v>44031</v>
      </c>
      <c r="O3635" s="1" t="str">
        <f>IF(YEAR(Table1[[#This Row],[customer_since]])&gt;=2023, "New",IF(YEAR(Table1[[#This Row],[customer_since]])&gt;=2021, "Medium", "Long term"))</f>
        <v>Long term</v>
      </c>
      <c r="P3635">
        <v>7</v>
      </c>
      <c r="Q3635" t="str">
        <f t="shared" si="226"/>
        <v>Low</v>
      </c>
      <c r="R3635">
        <v>0.52</v>
      </c>
      <c r="S3635" t="str">
        <f t="shared" si="227"/>
        <v>High</v>
      </c>
    </row>
    <row r="3636" spans="1:19" x14ac:dyDescent="0.35">
      <c r="A3636" t="s">
        <v>1813</v>
      </c>
      <c r="B3636">
        <v>33</v>
      </c>
      <c r="C3636" t="str">
        <f t="shared" si="224"/>
        <v>26-35</v>
      </c>
      <c r="D3636" t="s">
        <v>21</v>
      </c>
      <c r="E3636" t="s">
        <v>26</v>
      </c>
      <c r="F3636">
        <v>47.45</v>
      </c>
      <c r="G3636">
        <v>8</v>
      </c>
      <c r="H3636">
        <f>Table1[[#This Row],[total_orders]]*Table1[[#This Row],[avg_order_value]]</f>
        <v>379.6</v>
      </c>
      <c r="I3636">
        <v>290</v>
      </c>
      <c r="J3636">
        <v>0</v>
      </c>
      <c r="K3636" t="s">
        <v>19</v>
      </c>
      <c r="L3636">
        <v>64.5</v>
      </c>
      <c r="M3636" t="str">
        <f t="shared" si="225"/>
        <v>High</v>
      </c>
      <c r="N3636" s="1">
        <v>44769</v>
      </c>
      <c r="O3636" s="1" t="str">
        <f>IF(YEAR(Table1[[#This Row],[customer_since]])&gt;=2023, "New",IF(YEAR(Table1[[#This Row],[customer_since]])&gt;=2021, "Medium", "Long term"))</f>
        <v>Medium</v>
      </c>
      <c r="P3636">
        <v>43</v>
      </c>
      <c r="Q3636" t="str">
        <f t="shared" si="226"/>
        <v>Medium</v>
      </c>
      <c r="R3636">
        <v>0.47</v>
      </c>
      <c r="S3636" t="str">
        <f t="shared" si="227"/>
        <v>Medium</v>
      </c>
    </row>
    <row r="3637" spans="1:19" x14ac:dyDescent="0.35">
      <c r="A3637" t="s">
        <v>1813</v>
      </c>
      <c r="B3637">
        <v>34</v>
      </c>
      <c r="C3637" t="str">
        <f t="shared" si="224"/>
        <v>26-35</v>
      </c>
      <c r="D3637" t="s">
        <v>14</v>
      </c>
      <c r="E3637" t="s">
        <v>44</v>
      </c>
      <c r="F3637">
        <v>198.07</v>
      </c>
      <c r="G3637">
        <v>9</v>
      </c>
      <c r="H3637">
        <f>Table1[[#This Row],[total_orders]]*Table1[[#This Row],[avg_order_value]]</f>
        <v>1782.6299999999999</v>
      </c>
      <c r="I3637">
        <v>310</v>
      </c>
      <c r="J3637">
        <v>0</v>
      </c>
      <c r="K3637" t="s">
        <v>29</v>
      </c>
      <c r="L3637">
        <v>55.6</v>
      </c>
      <c r="M3637" t="str">
        <f t="shared" si="225"/>
        <v>High</v>
      </c>
      <c r="N3637" s="1">
        <v>44522</v>
      </c>
      <c r="O3637" s="1" t="str">
        <f>IF(YEAR(Table1[[#This Row],[customer_since]])&gt;=2023, "New",IF(YEAR(Table1[[#This Row],[customer_since]])&gt;=2021, "Medium", "Long term"))</f>
        <v>Medium</v>
      </c>
      <c r="P3637">
        <v>12</v>
      </c>
      <c r="Q3637" t="str">
        <f t="shared" si="226"/>
        <v>Low</v>
      </c>
      <c r="R3637">
        <v>0.56000000000000005</v>
      </c>
      <c r="S3637" t="str">
        <f t="shared" si="227"/>
        <v>High</v>
      </c>
    </row>
    <row r="3638" spans="1:19" x14ac:dyDescent="0.35">
      <c r="A3638" t="s">
        <v>3275</v>
      </c>
      <c r="B3638">
        <v>22</v>
      </c>
      <c r="C3638" t="str">
        <f t="shared" si="224"/>
        <v>18-25</v>
      </c>
      <c r="D3638" t="s">
        <v>21</v>
      </c>
      <c r="E3638" t="s">
        <v>26</v>
      </c>
      <c r="F3638">
        <v>147.88999999999999</v>
      </c>
      <c r="G3638">
        <v>10</v>
      </c>
      <c r="H3638">
        <f>Table1[[#This Row],[total_orders]]*Table1[[#This Row],[avg_order_value]]</f>
        <v>1478.8999999999999</v>
      </c>
      <c r="I3638">
        <v>291</v>
      </c>
      <c r="J3638">
        <v>0</v>
      </c>
      <c r="K3638" t="s">
        <v>29</v>
      </c>
      <c r="L3638">
        <v>38.9</v>
      </c>
      <c r="M3638" t="str">
        <f t="shared" si="225"/>
        <v>Medium</v>
      </c>
      <c r="N3638" s="1">
        <v>44275</v>
      </c>
      <c r="O3638" s="1" t="str">
        <f>IF(YEAR(Table1[[#This Row],[customer_since]])&gt;=2023, "New",IF(YEAR(Table1[[#This Row],[customer_since]])&gt;=2021, "Medium", "Long term"))</f>
        <v>Medium</v>
      </c>
      <c r="P3638">
        <v>74</v>
      </c>
      <c r="Q3638" t="str">
        <f t="shared" si="226"/>
        <v>High</v>
      </c>
      <c r="R3638">
        <v>0.25</v>
      </c>
      <c r="S3638" t="str">
        <f t="shared" si="227"/>
        <v>Medium</v>
      </c>
    </row>
    <row r="3639" spans="1:19" x14ac:dyDescent="0.35">
      <c r="A3639" t="s">
        <v>921</v>
      </c>
      <c r="B3639">
        <v>78</v>
      </c>
      <c r="C3639" t="str">
        <f t="shared" si="224"/>
        <v>66-69</v>
      </c>
      <c r="D3639" t="s">
        <v>14</v>
      </c>
      <c r="E3639" t="s">
        <v>37</v>
      </c>
      <c r="F3639">
        <v>44.48</v>
      </c>
      <c r="G3639">
        <v>16</v>
      </c>
      <c r="H3639">
        <f>Table1[[#This Row],[total_orders]]*Table1[[#This Row],[avg_order_value]]</f>
        <v>711.68</v>
      </c>
      <c r="I3639">
        <v>273</v>
      </c>
      <c r="J3639">
        <v>0</v>
      </c>
      <c r="K3639" t="s">
        <v>16</v>
      </c>
      <c r="L3639">
        <v>85.5</v>
      </c>
      <c r="M3639" t="str">
        <f t="shared" si="225"/>
        <v>High</v>
      </c>
      <c r="N3639" s="1">
        <v>44430</v>
      </c>
      <c r="O3639" s="1" t="str">
        <f>IF(YEAR(Table1[[#This Row],[customer_since]])&gt;=2023, "New",IF(YEAR(Table1[[#This Row],[customer_since]])&gt;=2021, "Medium", "Long term"))</f>
        <v>Medium</v>
      </c>
      <c r="P3639">
        <v>24</v>
      </c>
      <c r="Q3639" t="str">
        <f t="shared" si="226"/>
        <v>Low</v>
      </c>
      <c r="R3639">
        <v>0.47</v>
      </c>
      <c r="S3639" t="str">
        <f t="shared" si="227"/>
        <v>Medium</v>
      </c>
    </row>
    <row r="3640" spans="1:19" x14ac:dyDescent="0.35">
      <c r="A3640" t="s">
        <v>2537</v>
      </c>
      <c r="B3640">
        <v>44</v>
      </c>
      <c r="C3640" t="str">
        <f t="shared" si="224"/>
        <v>36-45</v>
      </c>
      <c r="D3640" t="s">
        <v>14</v>
      </c>
      <c r="E3640" t="s">
        <v>15</v>
      </c>
      <c r="F3640">
        <v>174.86</v>
      </c>
      <c r="G3640">
        <v>10</v>
      </c>
      <c r="H3640">
        <f>Table1[[#This Row],[total_orders]]*Table1[[#This Row],[avg_order_value]]</f>
        <v>1748.6000000000001</v>
      </c>
      <c r="I3640">
        <v>139</v>
      </c>
      <c r="J3640">
        <v>0</v>
      </c>
      <c r="K3640" t="s">
        <v>19</v>
      </c>
      <c r="L3640">
        <v>63</v>
      </c>
      <c r="M3640" t="str">
        <f t="shared" si="225"/>
        <v>High</v>
      </c>
      <c r="N3640" s="1">
        <v>44747</v>
      </c>
      <c r="O3640" s="1" t="str">
        <f>IF(YEAR(Table1[[#This Row],[customer_since]])&gt;=2023, "New",IF(YEAR(Table1[[#This Row],[customer_since]])&gt;=2021, "Medium", "Long term"))</f>
        <v>Medium</v>
      </c>
      <c r="P3640">
        <v>86</v>
      </c>
      <c r="Q3640" t="str">
        <f t="shared" si="226"/>
        <v>High</v>
      </c>
      <c r="R3640">
        <v>0.41</v>
      </c>
      <c r="S3640" t="str">
        <f t="shared" si="227"/>
        <v>Medium</v>
      </c>
    </row>
    <row r="3641" spans="1:19" x14ac:dyDescent="0.35">
      <c r="A3641" t="s">
        <v>2020</v>
      </c>
      <c r="B3641">
        <v>26</v>
      </c>
      <c r="C3641" t="str">
        <f t="shared" si="224"/>
        <v>26-35</v>
      </c>
      <c r="D3641" t="s">
        <v>14</v>
      </c>
      <c r="E3641" t="s">
        <v>22</v>
      </c>
      <c r="G3641">
        <v>11</v>
      </c>
      <c r="H3641">
        <f>Table1[[#This Row],[total_orders]]*Table1[[#This Row],[avg_order_value]]</f>
        <v>0</v>
      </c>
      <c r="I3641">
        <v>130</v>
      </c>
      <c r="J3641">
        <v>0</v>
      </c>
      <c r="K3641" t="s">
        <v>16</v>
      </c>
      <c r="L3641">
        <v>13.2</v>
      </c>
      <c r="M3641" t="str">
        <f t="shared" si="225"/>
        <v>Low</v>
      </c>
      <c r="N3641" s="1">
        <v>44082</v>
      </c>
      <c r="O3641" s="1" t="str">
        <f>IF(YEAR(Table1[[#This Row],[customer_since]])&gt;=2023, "New",IF(YEAR(Table1[[#This Row],[customer_since]])&gt;=2021, "Medium", "Long term"))</f>
        <v>Long term</v>
      </c>
      <c r="P3641">
        <v>6</v>
      </c>
      <c r="Q3641" t="str">
        <f t="shared" si="226"/>
        <v>Low</v>
      </c>
      <c r="R3641">
        <v>0.36</v>
      </c>
      <c r="S3641" t="str">
        <f t="shared" si="227"/>
        <v>Medium</v>
      </c>
    </row>
    <row r="3642" spans="1:19" x14ac:dyDescent="0.35">
      <c r="A3642" t="s">
        <v>2020</v>
      </c>
      <c r="B3642">
        <v>55</v>
      </c>
      <c r="C3642" t="str">
        <f t="shared" si="224"/>
        <v>46-55</v>
      </c>
      <c r="D3642" t="s">
        <v>14</v>
      </c>
      <c r="E3642" t="s">
        <v>28</v>
      </c>
      <c r="F3642">
        <v>100.5</v>
      </c>
      <c r="G3642">
        <v>9</v>
      </c>
      <c r="H3642">
        <f>Table1[[#This Row],[total_orders]]*Table1[[#This Row],[avg_order_value]]</f>
        <v>904.5</v>
      </c>
      <c r="I3642">
        <v>282</v>
      </c>
      <c r="J3642">
        <v>0</v>
      </c>
      <c r="K3642" t="s">
        <v>19</v>
      </c>
      <c r="L3642">
        <v>96.1</v>
      </c>
      <c r="M3642" t="str">
        <f t="shared" si="225"/>
        <v>High</v>
      </c>
      <c r="N3642" s="1">
        <v>44980</v>
      </c>
      <c r="O3642" s="1" t="str">
        <f>IF(YEAR(Table1[[#This Row],[customer_since]])&gt;=2023, "New",IF(YEAR(Table1[[#This Row],[customer_since]])&gt;=2021, "Medium", "Long term"))</f>
        <v>New</v>
      </c>
      <c r="P3642">
        <v>63</v>
      </c>
      <c r="Q3642" t="str">
        <f t="shared" si="226"/>
        <v>Medium</v>
      </c>
      <c r="R3642">
        <v>0.08</v>
      </c>
      <c r="S3642" t="str">
        <f t="shared" si="227"/>
        <v>Low</v>
      </c>
    </row>
    <row r="3643" spans="1:19" x14ac:dyDescent="0.35">
      <c r="A3643" t="s">
        <v>3357</v>
      </c>
      <c r="B3643">
        <v>77</v>
      </c>
      <c r="C3643" t="str">
        <f t="shared" si="224"/>
        <v>66-69</v>
      </c>
      <c r="D3643" t="s">
        <v>14</v>
      </c>
      <c r="E3643" t="s">
        <v>28</v>
      </c>
      <c r="F3643">
        <v>94.57</v>
      </c>
      <c r="G3643">
        <v>8</v>
      </c>
      <c r="H3643">
        <f>Table1[[#This Row],[total_orders]]*Table1[[#This Row],[avg_order_value]]</f>
        <v>756.56</v>
      </c>
      <c r="I3643">
        <v>25</v>
      </c>
      <c r="J3643">
        <v>0</v>
      </c>
      <c r="K3643" t="s">
        <v>16</v>
      </c>
      <c r="L3643">
        <v>60.6</v>
      </c>
      <c r="M3643" t="str">
        <f t="shared" si="225"/>
        <v>High</v>
      </c>
      <c r="N3643" s="1">
        <v>44296</v>
      </c>
      <c r="O3643" s="1" t="str">
        <f>IF(YEAR(Table1[[#This Row],[customer_since]])&gt;=2023, "New",IF(YEAR(Table1[[#This Row],[customer_since]])&gt;=2021, "Medium", "Long term"))</f>
        <v>Medium</v>
      </c>
      <c r="P3643">
        <v>8</v>
      </c>
      <c r="Q3643" t="str">
        <f t="shared" si="226"/>
        <v>Low</v>
      </c>
      <c r="R3643">
        <v>0.08</v>
      </c>
      <c r="S3643" t="str">
        <f t="shared" si="227"/>
        <v>Low</v>
      </c>
    </row>
    <row r="3644" spans="1:19" x14ac:dyDescent="0.35">
      <c r="A3644" t="s">
        <v>1725</v>
      </c>
      <c r="B3644">
        <v>75</v>
      </c>
      <c r="C3644" t="str">
        <f t="shared" si="224"/>
        <v>66-69</v>
      </c>
      <c r="D3644" t="s">
        <v>21</v>
      </c>
      <c r="E3644" t="s">
        <v>52</v>
      </c>
      <c r="F3644">
        <v>27.37</v>
      </c>
      <c r="G3644">
        <v>11</v>
      </c>
      <c r="H3644">
        <f>Table1[[#This Row],[total_orders]]*Table1[[#This Row],[avg_order_value]]</f>
        <v>301.07</v>
      </c>
      <c r="I3644">
        <v>30</v>
      </c>
      <c r="J3644">
        <v>0</v>
      </c>
      <c r="K3644" t="s">
        <v>40</v>
      </c>
      <c r="L3644">
        <v>19.899999999999999</v>
      </c>
      <c r="M3644" t="str">
        <f t="shared" si="225"/>
        <v>Low</v>
      </c>
      <c r="N3644" s="1">
        <v>45280</v>
      </c>
      <c r="O3644" s="1" t="str">
        <f>IF(YEAR(Table1[[#This Row],[customer_since]])&gt;=2023, "New",IF(YEAR(Table1[[#This Row],[customer_since]])&gt;=2021, "Medium", "Long term"))</f>
        <v>New</v>
      </c>
      <c r="P3644">
        <v>1</v>
      </c>
      <c r="Q3644" t="str">
        <f t="shared" si="226"/>
        <v>Low</v>
      </c>
      <c r="R3644">
        <v>0.31</v>
      </c>
      <c r="S3644" t="str">
        <f t="shared" si="227"/>
        <v>Medium</v>
      </c>
    </row>
    <row r="3645" spans="1:19" x14ac:dyDescent="0.35">
      <c r="A3645" t="s">
        <v>1507</v>
      </c>
      <c r="B3645">
        <v>68</v>
      </c>
      <c r="C3645" t="str">
        <f t="shared" si="224"/>
        <v>66-69</v>
      </c>
      <c r="D3645" t="s">
        <v>14</v>
      </c>
      <c r="E3645" t="s">
        <v>52</v>
      </c>
      <c r="F3645">
        <v>75.260000000000005</v>
      </c>
      <c r="G3645">
        <v>16</v>
      </c>
      <c r="H3645">
        <f>Table1[[#This Row],[total_orders]]*Table1[[#This Row],[avg_order_value]]</f>
        <v>1204.1600000000001</v>
      </c>
      <c r="I3645">
        <v>104</v>
      </c>
      <c r="J3645">
        <v>0</v>
      </c>
      <c r="K3645" t="s">
        <v>19</v>
      </c>
      <c r="L3645">
        <v>73.7</v>
      </c>
      <c r="M3645" t="str">
        <f t="shared" si="225"/>
        <v>High</v>
      </c>
      <c r="N3645" s="1">
        <v>44307</v>
      </c>
      <c r="O3645" s="1" t="str">
        <f>IF(YEAR(Table1[[#This Row],[customer_since]])&gt;=2023, "New",IF(YEAR(Table1[[#This Row],[customer_since]])&gt;=2021, "Medium", "Long term"))</f>
        <v>Medium</v>
      </c>
      <c r="P3645">
        <v>88</v>
      </c>
      <c r="Q3645" t="str">
        <f t="shared" si="226"/>
        <v>High</v>
      </c>
      <c r="R3645">
        <v>0.33</v>
      </c>
      <c r="S3645" t="str">
        <f t="shared" si="227"/>
        <v>Medium</v>
      </c>
    </row>
    <row r="3646" spans="1:19" x14ac:dyDescent="0.35">
      <c r="A3646" t="s">
        <v>199</v>
      </c>
      <c r="B3646">
        <v>59</v>
      </c>
      <c r="C3646" t="str">
        <f t="shared" si="224"/>
        <v>55-65</v>
      </c>
      <c r="D3646" t="s">
        <v>21</v>
      </c>
      <c r="E3646" t="s">
        <v>26</v>
      </c>
      <c r="F3646">
        <v>55.13</v>
      </c>
      <c r="G3646">
        <v>9</v>
      </c>
      <c r="H3646">
        <f>Table1[[#This Row],[total_orders]]*Table1[[#This Row],[avg_order_value]]</f>
        <v>496.17</v>
      </c>
      <c r="I3646">
        <v>321</v>
      </c>
      <c r="J3646">
        <v>0</v>
      </c>
      <c r="K3646" t="s">
        <v>19</v>
      </c>
      <c r="L3646">
        <v>42.5</v>
      </c>
      <c r="M3646" t="str">
        <f t="shared" si="225"/>
        <v>Medium</v>
      </c>
      <c r="N3646" s="1">
        <v>44022</v>
      </c>
      <c r="O3646" s="1" t="str">
        <f>IF(YEAR(Table1[[#This Row],[customer_since]])&gt;=2023, "New",IF(YEAR(Table1[[#This Row],[customer_since]])&gt;=2021, "Medium", "Long term"))</f>
        <v>Long term</v>
      </c>
      <c r="P3646">
        <v>66</v>
      </c>
      <c r="Q3646" t="str">
        <f t="shared" si="226"/>
        <v>Medium</v>
      </c>
      <c r="R3646">
        <v>0.24</v>
      </c>
      <c r="S3646" t="str">
        <f t="shared" si="227"/>
        <v>Medium</v>
      </c>
    </row>
    <row r="3647" spans="1:19" x14ac:dyDescent="0.35">
      <c r="A3647" t="s">
        <v>551</v>
      </c>
      <c r="B3647">
        <v>78</v>
      </c>
      <c r="C3647" t="str">
        <f t="shared" si="224"/>
        <v>66-69</v>
      </c>
      <c r="D3647" t="s">
        <v>14</v>
      </c>
      <c r="E3647" t="s">
        <v>44</v>
      </c>
      <c r="F3647">
        <v>11.61</v>
      </c>
      <c r="G3647">
        <v>11</v>
      </c>
      <c r="H3647">
        <f>Table1[[#This Row],[total_orders]]*Table1[[#This Row],[avg_order_value]]</f>
        <v>127.71</v>
      </c>
      <c r="I3647">
        <v>121</v>
      </c>
      <c r="J3647">
        <v>0</v>
      </c>
      <c r="K3647" t="s">
        <v>23</v>
      </c>
      <c r="L3647">
        <v>20.8</v>
      </c>
      <c r="M3647" t="str">
        <f t="shared" si="225"/>
        <v>Medium</v>
      </c>
      <c r="N3647" s="1">
        <v>45060</v>
      </c>
      <c r="O3647" s="1" t="str">
        <f>IF(YEAR(Table1[[#This Row],[customer_since]])&gt;=2023, "New",IF(YEAR(Table1[[#This Row],[customer_since]])&gt;=2021, "Medium", "Long term"))</f>
        <v>New</v>
      </c>
      <c r="P3647">
        <v>84</v>
      </c>
      <c r="Q3647" t="str">
        <f t="shared" si="226"/>
        <v>High</v>
      </c>
      <c r="R3647">
        <v>0.13</v>
      </c>
      <c r="S3647" t="str">
        <f t="shared" si="227"/>
        <v>Low</v>
      </c>
    </row>
    <row r="3648" spans="1:19" x14ac:dyDescent="0.35">
      <c r="A3648" t="s">
        <v>551</v>
      </c>
      <c r="B3648">
        <v>27</v>
      </c>
      <c r="C3648" t="str">
        <f t="shared" si="224"/>
        <v>26-35</v>
      </c>
      <c r="D3648" t="s">
        <v>21</v>
      </c>
      <c r="E3648" t="s">
        <v>50</v>
      </c>
      <c r="F3648">
        <v>68.180000000000007</v>
      </c>
      <c r="G3648">
        <v>8</v>
      </c>
      <c r="H3648">
        <f>Table1[[#This Row],[total_orders]]*Table1[[#This Row],[avg_order_value]]</f>
        <v>545.44000000000005</v>
      </c>
      <c r="I3648">
        <v>138</v>
      </c>
      <c r="J3648">
        <v>0</v>
      </c>
      <c r="K3648" t="s">
        <v>19</v>
      </c>
      <c r="L3648">
        <v>64.7</v>
      </c>
      <c r="M3648" t="str">
        <f t="shared" si="225"/>
        <v>High</v>
      </c>
      <c r="N3648" s="1">
        <v>45090</v>
      </c>
      <c r="O3648" s="1" t="str">
        <f>IF(YEAR(Table1[[#This Row],[customer_since]])&gt;=2023, "New",IF(YEAR(Table1[[#This Row],[customer_since]])&gt;=2021, "Medium", "Long term"))</f>
        <v>New</v>
      </c>
      <c r="P3648">
        <v>41</v>
      </c>
      <c r="Q3648" t="str">
        <f t="shared" si="226"/>
        <v>Medium</v>
      </c>
      <c r="R3648">
        <v>0.43</v>
      </c>
      <c r="S3648" t="str">
        <f t="shared" si="227"/>
        <v>Medium</v>
      </c>
    </row>
    <row r="3649" spans="1:19" x14ac:dyDescent="0.35">
      <c r="A3649" t="s">
        <v>3211</v>
      </c>
      <c r="B3649">
        <v>41</v>
      </c>
      <c r="C3649" t="str">
        <f t="shared" si="224"/>
        <v>36-45</v>
      </c>
      <c r="D3649" t="s">
        <v>21</v>
      </c>
      <c r="E3649" t="s">
        <v>18</v>
      </c>
      <c r="G3649">
        <v>9</v>
      </c>
      <c r="H3649">
        <f>Table1[[#This Row],[total_orders]]*Table1[[#This Row],[avg_order_value]]</f>
        <v>0</v>
      </c>
      <c r="I3649">
        <v>216</v>
      </c>
      <c r="J3649">
        <v>0</v>
      </c>
      <c r="K3649" t="s">
        <v>40</v>
      </c>
      <c r="L3649">
        <v>92.3</v>
      </c>
      <c r="M3649" t="str">
        <f t="shared" si="225"/>
        <v>High</v>
      </c>
      <c r="N3649" s="1">
        <v>44137</v>
      </c>
      <c r="O3649" s="1" t="str">
        <f>IF(YEAR(Table1[[#This Row],[customer_since]])&gt;=2023, "New",IF(YEAR(Table1[[#This Row],[customer_since]])&gt;=2021, "Medium", "Long term"))</f>
        <v>Long term</v>
      </c>
      <c r="P3649">
        <v>80</v>
      </c>
      <c r="Q3649" t="str">
        <f t="shared" si="226"/>
        <v>High</v>
      </c>
      <c r="R3649">
        <v>0.4</v>
      </c>
      <c r="S3649" t="str">
        <f t="shared" si="227"/>
        <v>Medium</v>
      </c>
    </row>
    <row r="3650" spans="1:19" x14ac:dyDescent="0.35">
      <c r="A3650" t="s">
        <v>3676</v>
      </c>
      <c r="B3650">
        <v>24</v>
      </c>
      <c r="C3650" t="str">
        <f t="shared" ref="C3650:C3713" si="228">IF(B3650&lt;=25,"18-25",IF(B3650&lt;=35,"26-35",IF(B3650&lt;=45,"36-45",IF(B3650&lt;=55,"46-55",IF(B3650&lt;=65,"55-65","66-69")))))</f>
        <v>18-25</v>
      </c>
      <c r="D3650" t="s">
        <v>21</v>
      </c>
      <c r="E3650" t="s">
        <v>37</v>
      </c>
      <c r="F3650">
        <v>97.4</v>
      </c>
      <c r="G3650">
        <v>6</v>
      </c>
      <c r="H3650">
        <f>Table1[[#This Row],[total_orders]]*Table1[[#This Row],[avg_order_value]]</f>
        <v>584.40000000000009</v>
      </c>
      <c r="I3650">
        <v>212</v>
      </c>
      <c r="J3650">
        <v>0</v>
      </c>
      <c r="K3650" t="s">
        <v>40</v>
      </c>
      <c r="L3650">
        <v>19.100000000000001</v>
      </c>
      <c r="M3650" t="str">
        <f t="shared" ref="M3650:M3713" si="229">IF(L3650&lt;=20,"Low",IF(L3650&lt;=50,"Medium","High"))</f>
        <v>Low</v>
      </c>
      <c r="N3650" s="1">
        <v>44496</v>
      </c>
      <c r="O3650" s="1" t="str">
        <f>IF(YEAR(Table1[[#This Row],[customer_since]])&gt;=2023, "New",IF(YEAR(Table1[[#This Row],[customer_since]])&gt;=2021, "Medium", "Long term"))</f>
        <v>Medium</v>
      </c>
      <c r="P3650">
        <v>38</v>
      </c>
      <c r="Q3650" t="str">
        <f t="shared" ref="Q3650:Q3713" si="230">IF(P3650&lt;=33,"Low",IF(P3650&lt;=66,"Medium","High"))</f>
        <v>Medium</v>
      </c>
      <c r="R3650">
        <v>0.3</v>
      </c>
      <c r="S3650" t="str">
        <f t="shared" ref="S3650:S3713" si="231">IF(R3650&lt;=0.2,"Low",IF(R3650&lt;=0.5,"Medium","High"))</f>
        <v>Medium</v>
      </c>
    </row>
    <row r="3651" spans="1:19" x14ac:dyDescent="0.35">
      <c r="A3651" t="s">
        <v>2664</v>
      </c>
      <c r="B3651">
        <v>25</v>
      </c>
      <c r="C3651" t="str">
        <f t="shared" si="228"/>
        <v>18-25</v>
      </c>
      <c r="D3651" t="s">
        <v>21</v>
      </c>
      <c r="E3651" t="s">
        <v>18</v>
      </c>
      <c r="F3651">
        <v>53.37</v>
      </c>
      <c r="G3651">
        <v>10</v>
      </c>
      <c r="H3651">
        <f>Table1[[#This Row],[total_orders]]*Table1[[#This Row],[avg_order_value]]</f>
        <v>533.69999999999993</v>
      </c>
      <c r="I3651">
        <v>148</v>
      </c>
      <c r="J3651">
        <v>0</v>
      </c>
      <c r="K3651" t="s">
        <v>40</v>
      </c>
      <c r="L3651">
        <v>49.8</v>
      </c>
      <c r="M3651" t="str">
        <f t="shared" si="229"/>
        <v>Medium</v>
      </c>
      <c r="N3651" s="1">
        <v>45648</v>
      </c>
      <c r="O3651" s="1" t="str">
        <f>IF(YEAR(Table1[[#This Row],[customer_since]])&gt;=2023, "New",IF(YEAR(Table1[[#This Row],[customer_since]])&gt;=2021, "Medium", "Long term"))</f>
        <v>New</v>
      </c>
      <c r="P3651">
        <v>1</v>
      </c>
      <c r="Q3651" t="str">
        <f t="shared" si="230"/>
        <v>Low</v>
      </c>
      <c r="R3651">
        <v>0.32</v>
      </c>
      <c r="S3651" t="str">
        <f t="shared" si="231"/>
        <v>Medium</v>
      </c>
    </row>
    <row r="3652" spans="1:19" x14ac:dyDescent="0.35">
      <c r="A3652" t="s">
        <v>2339</v>
      </c>
      <c r="B3652">
        <v>63</v>
      </c>
      <c r="C3652" t="str">
        <f t="shared" si="228"/>
        <v>55-65</v>
      </c>
      <c r="D3652" t="s">
        <v>14</v>
      </c>
      <c r="E3652" t="s">
        <v>26</v>
      </c>
      <c r="F3652">
        <v>72.62</v>
      </c>
      <c r="G3652">
        <v>10</v>
      </c>
      <c r="H3652">
        <f>Table1[[#This Row],[total_orders]]*Table1[[#This Row],[avg_order_value]]</f>
        <v>726.2</v>
      </c>
      <c r="I3652">
        <v>326</v>
      </c>
      <c r="J3652">
        <v>0</v>
      </c>
      <c r="K3652" t="s">
        <v>23</v>
      </c>
      <c r="L3652">
        <v>14.3</v>
      </c>
      <c r="M3652" t="str">
        <f t="shared" si="229"/>
        <v>Low</v>
      </c>
      <c r="N3652" s="1">
        <v>44933</v>
      </c>
      <c r="O3652" s="1" t="str">
        <f>IF(YEAR(Table1[[#This Row],[customer_since]])&gt;=2023, "New",IF(YEAR(Table1[[#This Row],[customer_since]])&gt;=2021, "Medium", "Long term"))</f>
        <v>New</v>
      </c>
      <c r="P3652">
        <v>2</v>
      </c>
      <c r="Q3652" t="str">
        <f t="shared" si="230"/>
        <v>Low</v>
      </c>
      <c r="R3652">
        <v>0.25</v>
      </c>
      <c r="S3652" t="str">
        <f t="shared" si="231"/>
        <v>Medium</v>
      </c>
    </row>
    <row r="3653" spans="1:19" x14ac:dyDescent="0.35">
      <c r="A3653" t="s">
        <v>3015</v>
      </c>
      <c r="B3653">
        <v>76</v>
      </c>
      <c r="C3653" t="str">
        <f t="shared" si="228"/>
        <v>66-69</v>
      </c>
      <c r="D3653" t="s">
        <v>14</v>
      </c>
      <c r="E3653" t="s">
        <v>22</v>
      </c>
      <c r="F3653">
        <v>33.53</v>
      </c>
      <c r="G3653">
        <v>7</v>
      </c>
      <c r="H3653">
        <f>Table1[[#This Row],[total_orders]]*Table1[[#This Row],[avg_order_value]]</f>
        <v>234.71</v>
      </c>
      <c r="I3653">
        <v>79</v>
      </c>
      <c r="J3653">
        <v>0</v>
      </c>
      <c r="K3653" t="s">
        <v>16</v>
      </c>
      <c r="L3653">
        <v>0</v>
      </c>
      <c r="M3653" t="str">
        <f t="shared" si="229"/>
        <v>Low</v>
      </c>
      <c r="N3653" s="1">
        <v>45183</v>
      </c>
      <c r="O3653" s="1" t="str">
        <f>IF(YEAR(Table1[[#This Row],[customer_since]])&gt;=2023, "New",IF(YEAR(Table1[[#This Row],[customer_since]])&gt;=2021, "Medium", "Long term"))</f>
        <v>New</v>
      </c>
      <c r="P3653">
        <v>1</v>
      </c>
      <c r="Q3653" t="str">
        <f t="shared" si="230"/>
        <v>Low</v>
      </c>
      <c r="R3653">
        <v>0.17</v>
      </c>
      <c r="S3653" t="str">
        <f t="shared" si="231"/>
        <v>Low</v>
      </c>
    </row>
    <row r="3654" spans="1:19" x14ac:dyDescent="0.35">
      <c r="A3654" t="s">
        <v>1297</v>
      </c>
      <c r="B3654">
        <v>61</v>
      </c>
      <c r="C3654" t="str">
        <f t="shared" si="228"/>
        <v>55-65</v>
      </c>
      <c r="D3654" t="s">
        <v>14</v>
      </c>
      <c r="E3654" t="s">
        <v>50</v>
      </c>
      <c r="F3654">
        <v>186.14</v>
      </c>
      <c r="G3654">
        <v>8</v>
      </c>
      <c r="H3654">
        <f>Table1[[#This Row],[total_orders]]*Table1[[#This Row],[avg_order_value]]</f>
        <v>1489.12</v>
      </c>
      <c r="I3654">
        <v>356</v>
      </c>
      <c r="J3654">
        <v>0</v>
      </c>
      <c r="K3654" t="s">
        <v>19</v>
      </c>
      <c r="L3654">
        <v>0</v>
      </c>
      <c r="M3654" t="str">
        <f t="shared" si="229"/>
        <v>Low</v>
      </c>
      <c r="N3654" s="1">
        <v>45504</v>
      </c>
      <c r="O3654" s="1" t="str">
        <f>IF(YEAR(Table1[[#This Row],[customer_since]])&gt;=2023, "New",IF(YEAR(Table1[[#This Row],[customer_since]])&gt;=2021, "Medium", "Long term"))</f>
        <v>New</v>
      </c>
      <c r="P3654">
        <v>72</v>
      </c>
      <c r="Q3654" t="str">
        <f t="shared" si="230"/>
        <v>High</v>
      </c>
      <c r="R3654">
        <v>0.15</v>
      </c>
      <c r="S3654" t="str">
        <f t="shared" si="231"/>
        <v>Low</v>
      </c>
    </row>
    <row r="3655" spans="1:19" x14ac:dyDescent="0.35">
      <c r="A3655" t="s">
        <v>508</v>
      </c>
      <c r="B3655">
        <v>31</v>
      </c>
      <c r="C3655" t="str">
        <f t="shared" si="228"/>
        <v>26-35</v>
      </c>
      <c r="D3655" t="s">
        <v>21</v>
      </c>
      <c r="E3655" t="s">
        <v>37</v>
      </c>
      <c r="F3655">
        <v>122.87</v>
      </c>
      <c r="G3655">
        <v>6</v>
      </c>
      <c r="H3655">
        <f>Table1[[#This Row],[total_orders]]*Table1[[#This Row],[avg_order_value]]</f>
        <v>737.22</v>
      </c>
      <c r="I3655">
        <v>72</v>
      </c>
      <c r="J3655">
        <v>0</v>
      </c>
      <c r="K3655" t="s">
        <v>16</v>
      </c>
      <c r="L3655">
        <v>85.6</v>
      </c>
      <c r="M3655" t="str">
        <f t="shared" si="229"/>
        <v>High</v>
      </c>
      <c r="N3655" s="1">
        <v>44676</v>
      </c>
      <c r="O3655" s="1" t="str">
        <f>IF(YEAR(Table1[[#This Row],[customer_since]])&gt;=2023, "New",IF(YEAR(Table1[[#This Row],[customer_since]])&gt;=2021, "Medium", "Long term"))</f>
        <v>Medium</v>
      </c>
      <c r="P3655">
        <v>93</v>
      </c>
      <c r="Q3655" t="str">
        <f t="shared" si="230"/>
        <v>High</v>
      </c>
      <c r="R3655">
        <v>0.62</v>
      </c>
      <c r="S3655" t="str">
        <f t="shared" si="231"/>
        <v>High</v>
      </c>
    </row>
    <row r="3656" spans="1:19" x14ac:dyDescent="0.35">
      <c r="A3656" t="s">
        <v>1568</v>
      </c>
      <c r="B3656">
        <v>49</v>
      </c>
      <c r="C3656" t="str">
        <f t="shared" si="228"/>
        <v>46-55</v>
      </c>
      <c r="D3656" t="s">
        <v>25</v>
      </c>
      <c r="E3656" t="s">
        <v>22</v>
      </c>
      <c r="F3656">
        <v>126.78</v>
      </c>
      <c r="G3656">
        <v>15</v>
      </c>
      <c r="H3656">
        <f>Table1[[#This Row],[total_orders]]*Table1[[#This Row],[avg_order_value]]</f>
        <v>1901.7</v>
      </c>
      <c r="I3656">
        <v>3</v>
      </c>
      <c r="J3656">
        <v>0</v>
      </c>
      <c r="K3656" t="s">
        <v>16</v>
      </c>
      <c r="L3656">
        <v>70.900000000000006</v>
      </c>
      <c r="M3656" t="str">
        <f t="shared" si="229"/>
        <v>High</v>
      </c>
      <c r="N3656" s="1">
        <v>45106</v>
      </c>
      <c r="O3656" s="1" t="str">
        <f>IF(YEAR(Table1[[#This Row],[customer_since]])&gt;=2023, "New",IF(YEAR(Table1[[#This Row],[customer_since]])&gt;=2021, "Medium", "Long term"))</f>
        <v>New</v>
      </c>
      <c r="P3656">
        <v>92</v>
      </c>
      <c r="Q3656" t="str">
        <f t="shared" si="230"/>
        <v>High</v>
      </c>
      <c r="R3656">
        <v>0.15</v>
      </c>
      <c r="S3656" t="str">
        <f t="shared" si="231"/>
        <v>Low</v>
      </c>
    </row>
    <row r="3657" spans="1:19" x14ac:dyDescent="0.35">
      <c r="A3657" t="s">
        <v>3444</v>
      </c>
      <c r="B3657">
        <v>26</v>
      </c>
      <c r="C3657" t="str">
        <f t="shared" si="228"/>
        <v>26-35</v>
      </c>
      <c r="D3657" t="s">
        <v>14</v>
      </c>
      <c r="E3657" t="s">
        <v>50</v>
      </c>
      <c r="F3657">
        <v>149.21</v>
      </c>
      <c r="G3657">
        <v>8</v>
      </c>
      <c r="H3657">
        <f>Table1[[#This Row],[total_orders]]*Table1[[#This Row],[avg_order_value]]</f>
        <v>1193.68</v>
      </c>
      <c r="I3657">
        <v>301</v>
      </c>
      <c r="J3657">
        <v>0</v>
      </c>
      <c r="K3657" t="s">
        <v>23</v>
      </c>
      <c r="L3657">
        <v>22.1</v>
      </c>
      <c r="M3657" t="str">
        <f t="shared" si="229"/>
        <v>Medium</v>
      </c>
      <c r="N3657" s="1">
        <v>44148</v>
      </c>
      <c r="O3657" s="1" t="str">
        <f>IF(YEAR(Table1[[#This Row],[customer_since]])&gt;=2023, "New",IF(YEAR(Table1[[#This Row],[customer_since]])&gt;=2021, "Medium", "Long term"))</f>
        <v>Long term</v>
      </c>
      <c r="P3657">
        <v>32</v>
      </c>
      <c r="Q3657" t="str">
        <f t="shared" si="230"/>
        <v>Low</v>
      </c>
      <c r="R3657">
        <v>0.28999999999999998</v>
      </c>
      <c r="S3657" t="str">
        <f t="shared" si="231"/>
        <v>Medium</v>
      </c>
    </row>
    <row r="3658" spans="1:19" x14ac:dyDescent="0.35">
      <c r="A3658" t="s">
        <v>651</v>
      </c>
      <c r="B3658">
        <v>34</v>
      </c>
      <c r="C3658" t="str">
        <f t="shared" si="228"/>
        <v>26-35</v>
      </c>
      <c r="D3658" t="s">
        <v>14</v>
      </c>
      <c r="E3658" t="s">
        <v>22</v>
      </c>
      <c r="F3658">
        <v>211.01</v>
      </c>
      <c r="G3658">
        <v>8</v>
      </c>
      <c r="H3658">
        <f>Table1[[#This Row],[total_orders]]*Table1[[#This Row],[avg_order_value]]</f>
        <v>1688.08</v>
      </c>
      <c r="I3658">
        <v>212</v>
      </c>
      <c r="J3658">
        <v>0</v>
      </c>
      <c r="K3658" t="s">
        <v>40</v>
      </c>
      <c r="L3658">
        <v>21.7</v>
      </c>
      <c r="M3658" t="str">
        <f t="shared" si="229"/>
        <v>Medium</v>
      </c>
      <c r="N3658" s="1">
        <v>45255</v>
      </c>
      <c r="O3658" s="1" t="str">
        <f>IF(YEAR(Table1[[#This Row],[customer_since]])&gt;=2023, "New",IF(YEAR(Table1[[#This Row],[customer_since]])&gt;=2021, "Medium", "Long term"))</f>
        <v>New</v>
      </c>
      <c r="P3658">
        <v>88</v>
      </c>
      <c r="Q3658" t="str">
        <f t="shared" si="230"/>
        <v>High</v>
      </c>
      <c r="R3658">
        <v>0.2</v>
      </c>
      <c r="S3658" t="str">
        <f t="shared" si="231"/>
        <v>Low</v>
      </c>
    </row>
    <row r="3659" spans="1:19" x14ac:dyDescent="0.35">
      <c r="A3659" t="s">
        <v>225</v>
      </c>
      <c r="B3659">
        <v>34</v>
      </c>
      <c r="C3659" t="str">
        <f t="shared" si="228"/>
        <v>26-35</v>
      </c>
      <c r="D3659" t="s">
        <v>14</v>
      </c>
      <c r="E3659" t="s">
        <v>26</v>
      </c>
      <c r="F3659">
        <v>27.66</v>
      </c>
      <c r="G3659">
        <v>14</v>
      </c>
      <c r="H3659">
        <f>Table1[[#This Row],[total_orders]]*Table1[[#This Row],[avg_order_value]]</f>
        <v>387.24</v>
      </c>
      <c r="I3659">
        <v>298</v>
      </c>
      <c r="J3659">
        <v>0</v>
      </c>
      <c r="K3659" t="s">
        <v>40</v>
      </c>
      <c r="L3659">
        <v>70.099999999999994</v>
      </c>
      <c r="M3659" t="str">
        <f t="shared" si="229"/>
        <v>High</v>
      </c>
      <c r="N3659" s="1">
        <v>44649</v>
      </c>
      <c r="O3659" s="1" t="str">
        <f>IF(YEAR(Table1[[#This Row],[customer_since]])&gt;=2023, "New",IF(YEAR(Table1[[#This Row],[customer_since]])&gt;=2021, "Medium", "Long term"))</f>
        <v>Medium</v>
      </c>
      <c r="P3659">
        <v>35</v>
      </c>
      <c r="Q3659" t="str">
        <f t="shared" si="230"/>
        <v>Medium</v>
      </c>
      <c r="R3659">
        <v>0.34</v>
      </c>
      <c r="S3659" t="str">
        <f t="shared" si="231"/>
        <v>Medium</v>
      </c>
    </row>
    <row r="3660" spans="1:19" x14ac:dyDescent="0.35">
      <c r="A3660" t="s">
        <v>2783</v>
      </c>
      <c r="B3660">
        <v>26</v>
      </c>
      <c r="C3660" t="str">
        <f t="shared" si="228"/>
        <v>26-35</v>
      </c>
      <c r="D3660" t="s">
        <v>21</v>
      </c>
      <c r="E3660" t="s">
        <v>22</v>
      </c>
      <c r="F3660">
        <v>101.18</v>
      </c>
      <c r="G3660">
        <v>8</v>
      </c>
      <c r="H3660">
        <f>Table1[[#This Row],[total_orders]]*Table1[[#This Row],[avg_order_value]]</f>
        <v>809.44</v>
      </c>
      <c r="I3660">
        <v>90</v>
      </c>
      <c r="J3660">
        <v>0</v>
      </c>
      <c r="K3660" t="s">
        <v>16</v>
      </c>
      <c r="L3660">
        <v>96.9</v>
      </c>
      <c r="M3660" t="str">
        <f t="shared" si="229"/>
        <v>High</v>
      </c>
      <c r="N3660" s="1">
        <v>45416</v>
      </c>
      <c r="O3660" s="1" t="str">
        <f>IF(YEAR(Table1[[#This Row],[customer_since]])&gt;=2023, "New",IF(YEAR(Table1[[#This Row],[customer_since]])&gt;=2021, "Medium", "Long term"))</f>
        <v>New</v>
      </c>
      <c r="P3660">
        <v>95</v>
      </c>
      <c r="Q3660" t="str">
        <f t="shared" si="230"/>
        <v>High</v>
      </c>
      <c r="R3660">
        <v>0.15</v>
      </c>
      <c r="S3660" t="str">
        <f t="shared" si="231"/>
        <v>Low</v>
      </c>
    </row>
    <row r="3661" spans="1:19" x14ac:dyDescent="0.35">
      <c r="A3661" t="s">
        <v>1753</v>
      </c>
      <c r="B3661">
        <v>73</v>
      </c>
      <c r="C3661" t="str">
        <f t="shared" si="228"/>
        <v>66-69</v>
      </c>
      <c r="D3661" t="s">
        <v>14</v>
      </c>
      <c r="E3661" t="s">
        <v>35</v>
      </c>
      <c r="F3661">
        <v>138.86000000000001</v>
      </c>
      <c r="G3661">
        <v>7</v>
      </c>
      <c r="H3661">
        <f>Table1[[#This Row],[total_orders]]*Table1[[#This Row],[avg_order_value]]</f>
        <v>972.0200000000001</v>
      </c>
      <c r="I3661">
        <v>139</v>
      </c>
      <c r="J3661">
        <v>1</v>
      </c>
      <c r="K3661" t="s">
        <v>19</v>
      </c>
      <c r="L3661">
        <v>24.4</v>
      </c>
      <c r="M3661" t="str">
        <f t="shared" si="229"/>
        <v>Medium</v>
      </c>
      <c r="N3661" s="1">
        <v>44480</v>
      </c>
      <c r="O3661" s="1" t="str">
        <f>IF(YEAR(Table1[[#This Row],[customer_since]])&gt;=2023, "New",IF(YEAR(Table1[[#This Row],[customer_since]])&gt;=2021, "Medium", "Long term"))</f>
        <v>Medium</v>
      </c>
      <c r="P3661">
        <v>13</v>
      </c>
      <c r="Q3661" t="str">
        <f t="shared" si="230"/>
        <v>Low</v>
      </c>
      <c r="R3661">
        <v>0.34</v>
      </c>
      <c r="S3661" t="str">
        <f t="shared" si="231"/>
        <v>Medium</v>
      </c>
    </row>
    <row r="3662" spans="1:19" x14ac:dyDescent="0.35">
      <c r="A3662" t="s">
        <v>1753</v>
      </c>
      <c r="B3662">
        <v>48</v>
      </c>
      <c r="C3662" t="str">
        <f t="shared" si="228"/>
        <v>46-55</v>
      </c>
      <c r="D3662" t="s">
        <v>14</v>
      </c>
      <c r="E3662" t="s">
        <v>44</v>
      </c>
      <c r="F3662">
        <v>64.540000000000006</v>
      </c>
      <c r="G3662">
        <v>12</v>
      </c>
      <c r="H3662">
        <f>Table1[[#This Row],[total_orders]]*Table1[[#This Row],[avg_order_value]]</f>
        <v>774.48</v>
      </c>
      <c r="I3662">
        <v>184</v>
      </c>
      <c r="J3662">
        <v>0</v>
      </c>
      <c r="K3662" t="s">
        <v>16</v>
      </c>
      <c r="L3662">
        <v>16.7</v>
      </c>
      <c r="M3662" t="str">
        <f t="shared" si="229"/>
        <v>Low</v>
      </c>
      <c r="N3662" s="1">
        <v>45110</v>
      </c>
      <c r="O3662" s="1" t="str">
        <f>IF(YEAR(Table1[[#This Row],[customer_since]])&gt;=2023, "New",IF(YEAR(Table1[[#This Row],[customer_since]])&gt;=2021, "Medium", "Long term"))</f>
        <v>New</v>
      </c>
      <c r="P3662">
        <v>56</v>
      </c>
      <c r="Q3662" t="str">
        <f t="shared" si="230"/>
        <v>Medium</v>
      </c>
      <c r="R3662">
        <v>0.17</v>
      </c>
      <c r="S3662" t="str">
        <f t="shared" si="231"/>
        <v>Low</v>
      </c>
    </row>
    <row r="3663" spans="1:19" x14ac:dyDescent="0.35">
      <c r="A3663" t="s">
        <v>1664</v>
      </c>
      <c r="B3663">
        <v>58</v>
      </c>
      <c r="C3663" t="str">
        <f t="shared" si="228"/>
        <v>55-65</v>
      </c>
      <c r="D3663" t="s">
        <v>14</v>
      </c>
      <c r="E3663" t="s">
        <v>28</v>
      </c>
      <c r="F3663">
        <v>26.65</v>
      </c>
      <c r="G3663">
        <v>12</v>
      </c>
      <c r="H3663">
        <f>Table1[[#This Row],[total_orders]]*Table1[[#This Row],[avg_order_value]]</f>
        <v>319.79999999999995</v>
      </c>
      <c r="I3663">
        <v>162</v>
      </c>
      <c r="J3663">
        <v>0</v>
      </c>
      <c r="K3663" t="s">
        <v>19</v>
      </c>
      <c r="L3663">
        <v>56.2</v>
      </c>
      <c r="M3663" t="str">
        <f t="shared" si="229"/>
        <v>High</v>
      </c>
      <c r="N3663" s="1">
        <v>44087</v>
      </c>
      <c r="O3663" s="1" t="str">
        <f>IF(YEAR(Table1[[#This Row],[customer_since]])&gt;=2023, "New",IF(YEAR(Table1[[#This Row],[customer_since]])&gt;=2021, "Medium", "Long term"))</f>
        <v>Long term</v>
      </c>
      <c r="P3663">
        <v>79</v>
      </c>
      <c r="Q3663" t="str">
        <f t="shared" si="230"/>
        <v>High</v>
      </c>
      <c r="R3663">
        <v>0.52</v>
      </c>
      <c r="S3663" t="str">
        <f t="shared" si="231"/>
        <v>High</v>
      </c>
    </row>
    <row r="3664" spans="1:19" x14ac:dyDescent="0.35">
      <c r="A3664" t="s">
        <v>3501</v>
      </c>
      <c r="B3664">
        <v>58</v>
      </c>
      <c r="C3664" t="str">
        <f t="shared" si="228"/>
        <v>55-65</v>
      </c>
      <c r="D3664" t="s">
        <v>21</v>
      </c>
      <c r="E3664" t="s">
        <v>22</v>
      </c>
      <c r="F3664">
        <v>77.09</v>
      </c>
      <c r="G3664">
        <v>9</v>
      </c>
      <c r="H3664">
        <f>Table1[[#This Row],[total_orders]]*Table1[[#This Row],[avg_order_value]]</f>
        <v>693.81000000000006</v>
      </c>
      <c r="I3664">
        <v>287</v>
      </c>
      <c r="J3664">
        <v>0</v>
      </c>
      <c r="K3664" t="s">
        <v>16</v>
      </c>
      <c r="L3664">
        <v>25.3</v>
      </c>
      <c r="M3664" t="str">
        <f t="shared" si="229"/>
        <v>Medium</v>
      </c>
      <c r="N3664" s="1">
        <v>45444</v>
      </c>
      <c r="O3664" s="1" t="str">
        <f>IF(YEAR(Table1[[#This Row],[customer_since]])&gt;=2023, "New",IF(YEAR(Table1[[#This Row],[customer_since]])&gt;=2021, "Medium", "Long term"))</f>
        <v>New</v>
      </c>
      <c r="P3664">
        <v>50</v>
      </c>
      <c r="Q3664" t="str">
        <f t="shared" si="230"/>
        <v>Medium</v>
      </c>
      <c r="R3664">
        <v>0.18</v>
      </c>
      <c r="S3664" t="str">
        <f t="shared" si="231"/>
        <v>Low</v>
      </c>
    </row>
    <row r="3665" spans="1:19" x14ac:dyDescent="0.35">
      <c r="A3665" t="s">
        <v>2435</v>
      </c>
      <c r="B3665">
        <v>22</v>
      </c>
      <c r="C3665" t="str">
        <f t="shared" si="228"/>
        <v>18-25</v>
      </c>
      <c r="D3665" t="s">
        <v>25</v>
      </c>
      <c r="E3665" t="s">
        <v>18</v>
      </c>
      <c r="F3665">
        <v>42.07</v>
      </c>
      <c r="G3665">
        <v>11</v>
      </c>
      <c r="H3665">
        <f>Table1[[#This Row],[total_orders]]*Table1[[#This Row],[avg_order_value]]</f>
        <v>462.77</v>
      </c>
      <c r="I3665">
        <v>223</v>
      </c>
      <c r="J3665">
        <v>0</v>
      </c>
      <c r="K3665" t="s">
        <v>29</v>
      </c>
      <c r="L3665">
        <v>98.7</v>
      </c>
      <c r="M3665" t="str">
        <f t="shared" si="229"/>
        <v>High</v>
      </c>
      <c r="N3665" s="1">
        <v>45336</v>
      </c>
      <c r="O3665" s="1" t="str">
        <f>IF(YEAR(Table1[[#This Row],[customer_since]])&gt;=2023, "New",IF(YEAR(Table1[[#This Row],[customer_since]])&gt;=2021, "Medium", "Long term"))</f>
        <v>New</v>
      </c>
      <c r="P3665">
        <v>35</v>
      </c>
      <c r="Q3665" t="str">
        <f t="shared" si="230"/>
        <v>Medium</v>
      </c>
      <c r="R3665">
        <v>0.15</v>
      </c>
      <c r="S3665" t="str">
        <f t="shared" si="231"/>
        <v>Low</v>
      </c>
    </row>
    <row r="3666" spans="1:19" x14ac:dyDescent="0.35">
      <c r="A3666" t="s">
        <v>3702</v>
      </c>
      <c r="B3666">
        <v>61</v>
      </c>
      <c r="C3666" t="str">
        <f t="shared" si="228"/>
        <v>55-65</v>
      </c>
      <c r="D3666" t="s">
        <v>14</v>
      </c>
      <c r="E3666" t="s">
        <v>35</v>
      </c>
      <c r="F3666">
        <v>228.88</v>
      </c>
      <c r="G3666">
        <v>8</v>
      </c>
      <c r="H3666">
        <f>Table1[[#This Row],[total_orders]]*Table1[[#This Row],[avg_order_value]]</f>
        <v>1831.04</v>
      </c>
      <c r="I3666">
        <v>254</v>
      </c>
      <c r="J3666">
        <v>0</v>
      </c>
      <c r="K3666" t="s">
        <v>19</v>
      </c>
      <c r="L3666">
        <v>32.799999999999997</v>
      </c>
      <c r="M3666" t="str">
        <f t="shared" si="229"/>
        <v>Medium</v>
      </c>
      <c r="N3666" s="1">
        <v>45689</v>
      </c>
      <c r="O3666" s="1" t="str">
        <f>IF(YEAR(Table1[[#This Row],[customer_since]])&gt;=2023, "New",IF(YEAR(Table1[[#This Row],[customer_since]])&gt;=2021, "Medium", "Long term"))</f>
        <v>New</v>
      </c>
      <c r="P3666">
        <v>59</v>
      </c>
      <c r="Q3666" t="str">
        <f t="shared" si="230"/>
        <v>Medium</v>
      </c>
      <c r="R3666">
        <v>0.28999999999999998</v>
      </c>
      <c r="S3666" t="str">
        <f t="shared" si="231"/>
        <v>Medium</v>
      </c>
    </row>
    <row r="3667" spans="1:19" x14ac:dyDescent="0.35">
      <c r="A3667" t="s">
        <v>1435</v>
      </c>
      <c r="B3667">
        <v>22</v>
      </c>
      <c r="C3667" t="str">
        <f t="shared" si="228"/>
        <v>18-25</v>
      </c>
      <c r="D3667" t="s">
        <v>21</v>
      </c>
      <c r="E3667" t="s">
        <v>35</v>
      </c>
      <c r="F3667">
        <v>98.56</v>
      </c>
      <c r="G3667">
        <v>8</v>
      </c>
      <c r="H3667">
        <f>Table1[[#This Row],[total_orders]]*Table1[[#This Row],[avg_order_value]]</f>
        <v>788.48</v>
      </c>
      <c r="I3667">
        <v>355</v>
      </c>
      <c r="J3667">
        <v>0</v>
      </c>
      <c r="K3667" t="s">
        <v>40</v>
      </c>
      <c r="L3667">
        <v>48</v>
      </c>
      <c r="M3667" t="str">
        <f t="shared" si="229"/>
        <v>Medium</v>
      </c>
      <c r="N3667" s="1">
        <v>45098</v>
      </c>
      <c r="O3667" s="1" t="str">
        <f>IF(YEAR(Table1[[#This Row],[customer_since]])&gt;=2023, "New",IF(YEAR(Table1[[#This Row],[customer_since]])&gt;=2021, "Medium", "Long term"))</f>
        <v>New</v>
      </c>
      <c r="P3667">
        <v>14</v>
      </c>
      <c r="Q3667" t="str">
        <f t="shared" si="230"/>
        <v>Low</v>
      </c>
      <c r="R3667">
        <v>0.45</v>
      </c>
      <c r="S3667" t="str">
        <f t="shared" si="231"/>
        <v>Medium</v>
      </c>
    </row>
    <row r="3668" spans="1:19" x14ac:dyDescent="0.35">
      <c r="A3668" t="s">
        <v>1435</v>
      </c>
      <c r="B3668">
        <v>69</v>
      </c>
      <c r="C3668" t="str">
        <f t="shared" si="228"/>
        <v>66-69</v>
      </c>
      <c r="D3668" t="s">
        <v>21</v>
      </c>
      <c r="E3668" t="s">
        <v>44</v>
      </c>
      <c r="F3668">
        <v>157.87</v>
      </c>
      <c r="G3668">
        <v>10</v>
      </c>
      <c r="H3668">
        <f>Table1[[#This Row],[total_orders]]*Table1[[#This Row],[avg_order_value]]</f>
        <v>1578.7</v>
      </c>
      <c r="I3668">
        <v>168</v>
      </c>
      <c r="J3668">
        <v>0</v>
      </c>
      <c r="K3668" t="s">
        <v>16</v>
      </c>
      <c r="L3668">
        <v>68.599999999999994</v>
      </c>
      <c r="M3668" t="str">
        <f t="shared" si="229"/>
        <v>High</v>
      </c>
      <c r="N3668" s="1">
        <v>44486</v>
      </c>
      <c r="O3668" s="1" t="str">
        <f>IF(YEAR(Table1[[#This Row],[customer_since]])&gt;=2023, "New",IF(YEAR(Table1[[#This Row],[customer_since]])&gt;=2021, "Medium", "Long term"))</f>
        <v>Medium</v>
      </c>
      <c r="P3668">
        <v>32</v>
      </c>
      <c r="Q3668" t="str">
        <f t="shared" si="230"/>
        <v>Low</v>
      </c>
      <c r="R3668">
        <v>0.04</v>
      </c>
      <c r="S3668" t="str">
        <f t="shared" si="231"/>
        <v>Low</v>
      </c>
    </row>
    <row r="3669" spans="1:19" x14ac:dyDescent="0.35">
      <c r="A3669" t="s">
        <v>2269</v>
      </c>
      <c r="B3669">
        <v>29</v>
      </c>
      <c r="C3669" t="str">
        <f t="shared" si="228"/>
        <v>26-35</v>
      </c>
      <c r="D3669" t="s">
        <v>21</v>
      </c>
      <c r="E3669" t="s">
        <v>37</v>
      </c>
      <c r="F3669">
        <v>92.41</v>
      </c>
      <c r="G3669">
        <v>14</v>
      </c>
      <c r="H3669">
        <f>Table1[[#This Row],[total_orders]]*Table1[[#This Row],[avg_order_value]]</f>
        <v>1293.74</v>
      </c>
      <c r="I3669">
        <v>17</v>
      </c>
      <c r="J3669">
        <v>0</v>
      </c>
      <c r="K3669" t="s">
        <v>16</v>
      </c>
      <c r="L3669">
        <v>67.3</v>
      </c>
      <c r="M3669" t="str">
        <f t="shared" si="229"/>
        <v>High</v>
      </c>
      <c r="N3669" s="1">
        <v>44825</v>
      </c>
      <c r="O3669" s="1" t="str">
        <f>IF(YEAR(Table1[[#This Row],[customer_since]])&gt;=2023, "New",IF(YEAR(Table1[[#This Row],[customer_since]])&gt;=2021, "Medium", "Long term"))</f>
        <v>Medium</v>
      </c>
      <c r="P3669">
        <v>42</v>
      </c>
      <c r="Q3669" t="str">
        <f t="shared" si="230"/>
        <v>Medium</v>
      </c>
      <c r="R3669">
        <v>0.27</v>
      </c>
      <c r="S3669" t="str">
        <f t="shared" si="231"/>
        <v>Medium</v>
      </c>
    </row>
    <row r="3670" spans="1:19" x14ac:dyDescent="0.35">
      <c r="A3670" t="s">
        <v>842</v>
      </c>
      <c r="B3670">
        <v>40</v>
      </c>
      <c r="C3670" t="str">
        <f t="shared" si="228"/>
        <v>36-45</v>
      </c>
      <c r="D3670" t="s">
        <v>21</v>
      </c>
      <c r="E3670" t="s">
        <v>22</v>
      </c>
      <c r="F3670">
        <v>68.58</v>
      </c>
      <c r="G3670">
        <v>9</v>
      </c>
      <c r="H3670">
        <f>Table1[[#This Row],[total_orders]]*Table1[[#This Row],[avg_order_value]]</f>
        <v>617.22</v>
      </c>
      <c r="I3670">
        <v>153</v>
      </c>
      <c r="J3670">
        <v>0</v>
      </c>
      <c r="K3670" t="s">
        <v>16</v>
      </c>
      <c r="L3670">
        <v>55.3</v>
      </c>
      <c r="M3670" t="str">
        <f t="shared" si="229"/>
        <v>High</v>
      </c>
      <c r="N3670" s="1">
        <v>44934</v>
      </c>
      <c r="O3670" s="1" t="str">
        <f>IF(YEAR(Table1[[#This Row],[customer_since]])&gt;=2023, "New",IF(YEAR(Table1[[#This Row],[customer_since]])&gt;=2021, "Medium", "Long term"))</f>
        <v>New</v>
      </c>
      <c r="P3670">
        <v>71</v>
      </c>
      <c r="Q3670" t="str">
        <f t="shared" si="230"/>
        <v>High</v>
      </c>
      <c r="R3670">
        <v>0.62</v>
      </c>
      <c r="S3670" t="str">
        <f t="shared" si="231"/>
        <v>High</v>
      </c>
    </row>
    <row r="3671" spans="1:19" x14ac:dyDescent="0.35">
      <c r="A3671" t="s">
        <v>2001</v>
      </c>
      <c r="B3671">
        <v>67</v>
      </c>
      <c r="C3671" t="str">
        <f t="shared" si="228"/>
        <v>66-69</v>
      </c>
      <c r="D3671" t="s">
        <v>14</v>
      </c>
      <c r="E3671" t="s">
        <v>18</v>
      </c>
      <c r="F3671">
        <v>158.93</v>
      </c>
      <c r="G3671">
        <v>9</v>
      </c>
      <c r="H3671">
        <f>Table1[[#This Row],[total_orders]]*Table1[[#This Row],[avg_order_value]]</f>
        <v>1430.3700000000001</v>
      </c>
      <c r="I3671">
        <v>331</v>
      </c>
      <c r="J3671">
        <v>0</v>
      </c>
      <c r="K3671" t="s">
        <v>29</v>
      </c>
      <c r="L3671">
        <v>88.2</v>
      </c>
      <c r="M3671" t="str">
        <f t="shared" si="229"/>
        <v>High</v>
      </c>
      <c r="N3671" s="1">
        <v>45202</v>
      </c>
      <c r="O3671" s="1" t="str">
        <f>IF(YEAR(Table1[[#This Row],[customer_since]])&gt;=2023, "New",IF(YEAR(Table1[[#This Row],[customer_since]])&gt;=2021, "Medium", "Long term"))</f>
        <v>New</v>
      </c>
      <c r="P3671">
        <v>60</v>
      </c>
      <c r="Q3671" t="str">
        <f t="shared" si="230"/>
        <v>Medium</v>
      </c>
      <c r="R3671">
        <v>0.38</v>
      </c>
      <c r="S3671" t="str">
        <f t="shared" si="231"/>
        <v>Medium</v>
      </c>
    </row>
    <row r="3672" spans="1:19" x14ac:dyDescent="0.35">
      <c r="A3672" t="s">
        <v>1503</v>
      </c>
      <c r="B3672">
        <v>76</v>
      </c>
      <c r="C3672" t="str">
        <f t="shared" si="228"/>
        <v>66-69</v>
      </c>
      <c r="D3672" t="s">
        <v>21</v>
      </c>
      <c r="E3672" t="s">
        <v>50</v>
      </c>
      <c r="F3672">
        <v>141.21</v>
      </c>
      <c r="G3672">
        <v>10</v>
      </c>
      <c r="H3672">
        <f>Table1[[#This Row],[total_orders]]*Table1[[#This Row],[avg_order_value]]</f>
        <v>1412.1000000000001</v>
      </c>
      <c r="I3672">
        <v>77</v>
      </c>
      <c r="J3672">
        <v>0</v>
      </c>
      <c r="K3672" t="s">
        <v>19</v>
      </c>
      <c r="L3672">
        <v>57.8</v>
      </c>
      <c r="M3672" t="str">
        <f t="shared" si="229"/>
        <v>High</v>
      </c>
      <c r="N3672" s="1">
        <v>45220</v>
      </c>
      <c r="O3672" s="1" t="str">
        <f>IF(YEAR(Table1[[#This Row],[customer_since]])&gt;=2023, "New",IF(YEAR(Table1[[#This Row],[customer_since]])&gt;=2021, "Medium", "Long term"))</f>
        <v>New</v>
      </c>
      <c r="P3672">
        <v>20</v>
      </c>
      <c r="Q3672" t="str">
        <f t="shared" si="230"/>
        <v>Low</v>
      </c>
      <c r="R3672">
        <v>7.0000000000000007E-2</v>
      </c>
      <c r="S3672" t="str">
        <f t="shared" si="231"/>
        <v>Low</v>
      </c>
    </row>
    <row r="3673" spans="1:19" x14ac:dyDescent="0.35">
      <c r="A3673" t="s">
        <v>1503</v>
      </c>
      <c r="B3673">
        <v>31</v>
      </c>
      <c r="C3673" t="str">
        <f t="shared" si="228"/>
        <v>26-35</v>
      </c>
      <c r="D3673" t="s">
        <v>14</v>
      </c>
      <c r="E3673" t="s">
        <v>35</v>
      </c>
      <c r="F3673">
        <v>123.13</v>
      </c>
      <c r="G3673">
        <v>5</v>
      </c>
      <c r="H3673">
        <f>Table1[[#This Row],[total_orders]]*Table1[[#This Row],[avg_order_value]]</f>
        <v>615.65</v>
      </c>
      <c r="I3673">
        <v>321</v>
      </c>
      <c r="J3673">
        <v>0</v>
      </c>
      <c r="K3673" t="s">
        <v>23</v>
      </c>
      <c r="L3673">
        <v>73.5</v>
      </c>
      <c r="M3673" t="str">
        <f t="shared" si="229"/>
        <v>High</v>
      </c>
      <c r="N3673" s="1">
        <v>45772</v>
      </c>
      <c r="O3673" s="1" t="str">
        <f>IF(YEAR(Table1[[#This Row],[customer_since]])&gt;=2023, "New",IF(YEAR(Table1[[#This Row],[customer_since]])&gt;=2021, "Medium", "Long term"))</f>
        <v>New</v>
      </c>
      <c r="P3673">
        <v>85</v>
      </c>
      <c r="Q3673" t="str">
        <f t="shared" si="230"/>
        <v>High</v>
      </c>
      <c r="R3673">
        <v>0.04</v>
      </c>
      <c r="S3673" t="str">
        <f t="shared" si="231"/>
        <v>Low</v>
      </c>
    </row>
    <row r="3674" spans="1:19" x14ac:dyDescent="0.35">
      <c r="A3674" t="s">
        <v>1325</v>
      </c>
      <c r="B3674">
        <v>38</v>
      </c>
      <c r="C3674" t="str">
        <f t="shared" si="228"/>
        <v>36-45</v>
      </c>
      <c r="D3674" t="s">
        <v>25</v>
      </c>
      <c r="E3674" t="s">
        <v>15</v>
      </c>
      <c r="F3674">
        <v>23.68</v>
      </c>
      <c r="G3674">
        <v>14</v>
      </c>
      <c r="H3674">
        <f>Table1[[#This Row],[total_orders]]*Table1[[#This Row],[avg_order_value]]</f>
        <v>331.52</v>
      </c>
      <c r="I3674">
        <v>263</v>
      </c>
      <c r="J3674">
        <v>0</v>
      </c>
      <c r="K3674" t="s">
        <v>19</v>
      </c>
      <c r="L3674">
        <v>57.1</v>
      </c>
      <c r="M3674" t="str">
        <f t="shared" si="229"/>
        <v>High</v>
      </c>
      <c r="N3674" s="1">
        <v>44790</v>
      </c>
      <c r="O3674" s="1" t="str">
        <f>IF(YEAR(Table1[[#This Row],[customer_since]])&gt;=2023, "New",IF(YEAR(Table1[[#This Row],[customer_since]])&gt;=2021, "Medium", "Long term"))</f>
        <v>Medium</v>
      </c>
      <c r="P3674">
        <v>74</v>
      </c>
      <c r="Q3674" t="str">
        <f t="shared" si="230"/>
        <v>High</v>
      </c>
      <c r="R3674">
        <v>0.13</v>
      </c>
      <c r="S3674" t="str">
        <f t="shared" si="231"/>
        <v>Low</v>
      </c>
    </row>
    <row r="3675" spans="1:19" x14ac:dyDescent="0.35">
      <c r="A3675" t="s">
        <v>2218</v>
      </c>
      <c r="B3675">
        <v>43</v>
      </c>
      <c r="C3675" t="str">
        <f t="shared" si="228"/>
        <v>36-45</v>
      </c>
      <c r="D3675" t="s">
        <v>21</v>
      </c>
      <c r="E3675" t="s">
        <v>37</v>
      </c>
      <c r="F3675">
        <v>104.87</v>
      </c>
      <c r="G3675">
        <v>9</v>
      </c>
      <c r="H3675">
        <f>Table1[[#This Row],[total_orders]]*Table1[[#This Row],[avg_order_value]]</f>
        <v>943.83</v>
      </c>
      <c r="I3675">
        <v>232</v>
      </c>
      <c r="J3675">
        <v>0</v>
      </c>
      <c r="K3675" t="s">
        <v>29</v>
      </c>
      <c r="L3675">
        <v>7.3</v>
      </c>
      <c r="M3675" t="str">
        <f t="shared" si="229"/>
        <v>Low</v>
      </c>
      <c r="N3675" s="1">
        <v>45211</v>
      </c>
      <c r="O3675" s="1" t="str">
        <f>IF(YEAR(Table1[[#This Row],[customer_since]])&gt;=2023, "New",IF(YEAR(Table1[[#This Row],[customer_since]])&gt;=2021, "Medium", "Long term"))</f>
        <v>New</v>
      </c>
      <c r="P3675">
        <v>89</v>
      </c>
      <c r="Q3675" t="str">
        <f t="shared" si="230"/>
        <v>High</v>
      </c>
      <c r="R3675">
        <v>0.35</v>
      </c>
      <c r="S3675" t="str">
        <f t="shared" si="231"/>
        <v>Medium</v>
      </c>
    </row>
    <row r="3676" spans="1:19" x14ac:dyDescent="0.35">
      <c r="A3676" t="s">
        <v>3606</v>
      </c>
      <c r="B3676">
        <v>47</v>
      </c>
      <c r="C3676" t="str">
        <f t="shared" si="228"/>
        <v>46-55</v>
      </c>
      <c r="D3676" t="s">
        <v>14</v>
      </c>
      <c r="E3676" t="s">
        <v>15</v>
      </c>
      <c r="F3676">
        <v>123.93</v>
      </c>
      <c r="G3676">
        <v>14</v>
      </c>
      <c r="H3676">
        <f>Table1[[#This Row],[total_orders]]*Table1[[#This Row],[avg_order_value]]</f>
        <v>1735.02</v>
      </c>
      <c r="I3676">
        <v>82</v>
      </c>
      <c r="J3676">
        <v>0</v>
      </c>
      <c r="K3676" t="s">
        <v>40</v>
      </c>
      <c r="L3676">
        <v>71.7</v>
      </c>
      <c r="M3676" t="str">
        <f t="shared" si="229"/>
        <v>High</v>
      </c>
      <c r="N3676" s="1">
        <v>44991</v>
      </c>
      <c r="O3676" s="1" t="str">
        <f>IF(YEAR(Table1[[#This Row],[customer_since]])&gt;=2023, "New",IF(YEAR(Table1[[#This Row],[customer_since]])&gt;=2021, "Medium", "Long term"))</f>
        <v>New</v>
      </c>
      <c r="P3676">
        <v>8</v>
      </c>
      <c r="Q3676" t="str">
        <f t="shared" si="230"/>
        <v>Low</v>
      </c>
      <c r="R3676">
        <v>0.05</v>
      </c>
      <c r="S3676" t="str">
        <f t="shared" si="231"/>
        <v>Low</v>
      </c>
    </row>
    <row r="3677" spans="1:19" x14ac:dyDescent="0.35">
      <c r="A3677" t="s">
        <v>1855</v>
      </c>
      <c r="B3677">
        <v>33</v>
      </c>
      <c r="C3677" t="str">
        <f t="shared" si="228"/>
        <v>26-35</v>
      </c>
      <c r="D3677" t="s">
        <v>14</v>
      </c>
      <c r="E3677" t="s">
        <v>44</v>
      </c>
      <c r="F3677">
        <v>30.52</v>
      </c>
      <c r="G3677">
        <v>17</v>
      </c>
      <c r="H3677">
        <f>Table1[[#This Row],[total_orders]]*Table1[[#This Row],[avg_order_value]]</f>
        <v>518.84</v>
      </c>
      <c r="I3677">
        <v>136</v>
      </c>
      <c r="J3677">
        <v>0</v>
      </c>
      <c r="K3677" t="s">
        <v>29</v>
      </c>
      <c r="L3677">
        <v>0</v>
      </c>
      <c r="M3677" t="str">
        <f t="shared" si="229"/>
        <v>Low</v>
      </c>
      <c r="N3677" s="1">
        <v>45308</v>
      </c>
      <c r="O3677" s="1" t="str">
        <f>IF(YEAR(Table1[[#This Row],[customer_since]])&gt;=2023, "New",IF(YEAR(Table1[[#This Row],[customer_since]])&gt;=2021, "Medium", "Long term"))</f>
        <v>New</v>
      </c>
      <c r="P3677">
        <v>18</v>
      </c>
      <c r="Q3677" t="str">
        <f t="shared" si="230"/>
        <v>Low</v>
      </c>
      <c r="R3677">
        <v>0.55000000000000004</v>
      </c>
      <c r="S3677" t="str">
        <f t="shared" si="231"/>
        <v>High</v>
      </c>
    </row>
    <row r="3678" spans="1:19" x14ac:dyDescent="0.35">
      <c r="A3678" t="s">
        <v>1855</v>
      </c>
      <c r="B3678">
        <v>35</v>
      </c>
      <c r="C3678" t="str">
        <f t="shared" si="228"/>
        <v>26-35</v>
      </c>
      <c r="D3678" t="s">
        <v>14</v>
      </c>
      <c r="E3678" t="s">
        <v>22</v>
      </c>
      <c r="F3678">
        <v>92.36</v>
      </c>
      <c r="G3678">
        <v>8</v>
      </c>
      <c r="H3678">
        <f>Table1[[#This Row],[total_orders]]*Table1[[#This Row],[avg_order_value]]</f>
        <v>738.88</v>
      </c>
      <c r="I3678">
        <v>345</v>
      </c>
      <c r="J3678">
        <v>0</v>
      </c>
      <c r="K3678" t="s">
        <v>23</v>
      </c>
      <c r="L3678">
        <v>99.3</v>
      </c>
      <c r="M3678" t="str">
        <f t="shared" si="229"/>
        <v>High</v>
      </c>
      <c r="N3678" s="1">
        <v>45573</v>
      </c>
      <c r="O3678" s="1" t="str">
        <f>IF(YEAR(Table1[[#This Row],[customer_since]])&gt;=2023, "New",IF(YEAR(Table1[[#This Row],[customer_since]])&gt;=2021, "Medium", "Long term"))</f>
        <v>New</v>
      </c>
      <c r="P3678">
        <v>92</v>
      </c>
      <c r="Q3678" t="str">
        <f t="shared" si="230"/>
        <v>High</v>
      </c>
      <c r="R3678">
        <v>0.44</v>
      </c>
      <c r="S3678" t="str">
        <f t="shared" si="231"/>
        <v>Medium</v>
      </c>
    </row>
    <row r="3679" spans="1:19" x14ac:dyDescent="0.35">
      <c r="A3679" t="s">
        <v>2163</v>
      </c>
      <c r="B3679">
        <v>70</v>
      </c>
      <c r="C3679" t="str">
        <f t="shared" si="228"/>
        <v>66-69</v>
      </c>
      <c r="D3679" t="s">
        <v>21</v>
      </c>
      <c r="E3679" t="s">
        <v>52</v>
      </c>
      <c r="F3679">
        <v>184.98</v>
      </c>
      <c r="G3679">
        <v>13</v>
      </c>
      <c r="H3679">
        <f>Table1[[#This Row],[total_orders]]*Table1[[#This Row],[avg_order_value]]</f>
        <v>2404.7399999999998</v>
      </c>
      <c r="I3679">
        <v>83</v>
      </c>
      <c r="J3679">
        <v>0</v>
      </c>
      <c r="K3679" t="s">
        <v>16</v>
      </c>
      <c r="L3679">
        <v>88.1</v>
      </c>
      <c r="M3679" t="str">
        <f t="shared" si="229"/>
        <v>High</v>
      </c>
      <c r="N3679" s="1">
        <v>45365</v>
      </c>
      <c r="O3679" s="1" t="str">
        <f>IF(YEAR(Table1[[#This Row],[customer_since]])&gt;=2023, "New",IF(YEAR(Table1[[#This Row],[customer_since]])&gt;=2021, "Medium", "Long term"))</f>
        <v>New</v>
      </c>
      <c r="P3679">
        <v>31</v>
      </c>
      <c r="Q3679" t="str">
        <f t="shared" si="230"/>
        <v>Low</v>
      </c>
      <c r="R3679">
        <v>0.23</v>
      </c>
      <c r="S3679" t="str">
        <f t="shared" si="231"/>
        <v>Medium</v>
      </c>
    </row>
    <row r="3680" spans="1:19" x14ac:dyDescent="0.35">
      <c r="A3680" t="s">
        <v>3116</v>
      </c>
      <c r="B3680">
        <v>45</v>
      </c>
      <c r="C3680" t="str">
        <f t="shared" si="228"/>
        <v>36-45</v>
      </c>
      <c r="D3680" t="s">
        <v>14</v>
      </c>
      <c r="E3680" t="s">
        <v>22</v>
      </c>
      <c r="G3680">
        <v>15</v>
      </c>
      <c r="H3680">
        <f>Table1[[#This Row],[total_orders]]*Table1[[#This Row],[avg_order_value]]</f>
        <v>0</v>
      </c>
      <c r="I3680">
        <v>306</v>
      </c>
      <c r="J3680">
        <v>0</v>
      </c>
      <c r="K3680" t="s">
        <v>16</v>
      </c>
      <c r="L3680">
        <v>74.400000000000006</v>
      </c>
      <c r="M3680" t="str">
        <f t="shared" si="229"/>
        <v>High</v>
      </c>
      <c r="N3680" s="1">
        <v>45059</v>
      </c>
      <c r="O3680" s="1" t="str">
        <f>IF(YEAR(Table1[[#This Row],[customer_since]])&gt;=2023, "New",IF(YEAR(Table1[[#This Row],[customer_since]])&gt;=2021, "Medium", "Long term"))</f>
        <v>New</v>
      </c>
      <c r="P3680">
        <v>10</v>
      </c>
      <c r="Q3680" t="str">
        <f t="shared" si="230"/>
        <v>Low</v>
      </c>
      <c r="R3680">
        <v>0.32</v>
      </c>
      <c r="S3680" t="str">
        <f t="shared" si="231"/>
        <v>Medium</v>
      </c>
    </row>
    <row r="3681" spans="1:19" x14ac:dyDescent="0.35">
      <c r="A3681" t="s">
        <v>3116</v>
      </c>
      <c r="B3681">
        <v>79</v>
      </c>
      <c r="C3681" t="str">
        <f t="shared" si="228"/>
        <v>66-69</v>
      </c>
      <c r="D3681" t="s">
        <v>21</v>
      </c>
      <c r="E3681" t="s">
        <v>37</v>
      </c>
      <c r="F3681">
        <v>278.89</v>
      </c>
      <c r="G3681">
        <v>14</v>
      </c>
      <c r="H3681">
        <f>Table1[[#This Row],[total_orders]]*Table1[[#This Row],[avg_order_value]]</f>
        <v>3904.46</v>
      </c>
      <c r="I3681">
        <v>274</v>
      </c>
      <c r="J3681">
        <v>0</v>
      </c>
      <c r="K3681" t="s">
        <v>23</v>
      </c>
      <c r="L3681">
        <v>69.5</v>
      </c>
      <c r="M3681" t="str">
        <f t="shared" si="229"/>
        <v>High</v>
      </c>
      <c r="N3681" s="1">
        <v>45544</v>
      </c>
      <c r="O3681" s="1" t="str">
        <f>IF(YEAR(Table1[[#This Row],[customer_since]])&gt;=2023, "New",IF(YEAR(Table1[[#This Row],[customer_since]])&gt;=2021, "Medium", "Long term"))</f>
        <v>New</v>
      </c>
      <c r="P3681">
        <v>28</v>
      </c>
      <c r="Q3681" t="str">
        <f t="shared" si="230"/>
        <v>Low</v>
      </c>
      <c r="R3681">
        <v>0.45</v>
      </c>
      <c r="S3681" t="str">
        <f t="shared" si="231"/>
        <v>Medium</v>
      </c>
    </row>
    <row r="3682" spans="1:19" x14ac:dyDescent="0.35">
      <c r="A3682" t="s">
        <v>2266</v>
      </c>
      <c r="B3682">
        <v>35</v>
      </c>
      <c r="C3682" t="str">
        <f t="shared" si="228"/>
        <v>26-35</v>
      </c>
      <c r="D3682" t="s">
        <v>14</v>
      </c>
      <c r="E3682" t="s">
        <v>28</v>
      </c>
      <c r="F3682">
        <v>92.37</v>
      </c>
      <c r="G3682">
        <v>14</v>
      </c>
      <c r="H3682">
        <f>Table1[[#This Row],[total_orders]]*Table1[[#This Row],[avg_order_value]]</f>
        <v>1293.18</v>
      </c>
      <c r="I3682">
        <v>44</v>
      </c>
      <c r="J3682">
        <v>0</v>
      </c>
      <c r="K3682" t="s">
        <v>40</v>
      </c>
      <c r="L3682">
        <v>37.6</v>
      </c>
      <c r="M3682" t="str">
        <f t="shared" si="229"/>
        <v>Medium</v>
      </c>
      <c r="N3682" s="1">
        <v>44652</v>
      </c>
      <c r="O3682" s="1" t="str">
        <f>IF(YEAR(Table1[[#This Row],[customer_since]])&gt;=2023, "New",IF(YEAR(Table1[[#This Row],[customer_since]])&gt;=2021, "Medium", "Long term"))</f>
        <v>Medium</v>
      </c>
      <c r="P3682">
        <v>10</v>
      </c>
      <c r="Q3682" t="str">
        <f t="shared" si="230"/>
        <v>Low</v>
      </c>
      <c r="R3682">
        <v>0.32</v>
      </c>
      <c r="S3682" t="str">
        <f t="shared" si="231"/>
        <v>Medium</v>
      </c>
    </row>
    <row r="3683" spans="1:19" x14ac:dyDescent="0.35">
      <c r="A3683" t="s">
        <v>187</v>
      </c>
      <c r="B3683">
        <v>57</v>
      </c>
      <c r="C3683" t="str">
        <f t="shared" si="228"/>
        <v>55-65</v>
      </c>
      <c r="D3683" t="s">
        <v>25</v>
      </c>
      <c r="E3683" t="s">
        <v>52</v>
      </c>
      <c r="F3683">
        <v>33.630000000000003</v>
      </c>
      <c r="G3683">
        <v>13</v>
      </c>
      <c r="H3683">
        <f>Table1[[#This Row],[total_orders]]*Table1[[#This Row],[avg_order_value]]</f>
        <v>437.19000000000005</v>
      </c>
      <c r="I3683">
        <v>59</v>
      </c>
      <c r="J3683">
        <v>0</v>
      </c>
      <c r="K3683" t="s">
        <v>40</v>
      </c>
      <c r="L3683">
        <v>6.8</v>
      </c>
      <c r="M3683" t="str">
        <f t="shared" si="229"/>
        <v>Low</v>
      </c>
      <c r="N3683" s="1">
        <v>45592</v>
      </c>
      <c r="O3683" s="1" t="str">
        <f>IF(YEAR(Table1[[#This Row],[customer_since]])&gt;=2023, "New",IF(YEAR(Table1[[#This Row],[customer_since]])&gt;=2021, "Medium", "Long term"))</f>
        <v>New</v>
      </c>
      <c r="P3683">
        <v>1</v>
      </c>
      <c r="Q3683" t="str">
        <f t="shared" si="230"/>
        <v>Low</v>
      </c>
      <c r="R3683">
        <v>0.55000000000000004</v>
      </c>
      <c r="S3683" t="str">
        <f t="shared" si="231"/>
        <v>High</v>
      </c>
    </row>
    <row r="3684" spans="1:19" x14ac:dyDescent="0.35">
      <c r="A3684" t="s">
        <v>3185</v>
      </c>
      <c r="B3684">
        <v>65</v>
      </c>
      <c r="C3684" t="str">
        <f t="shared" si="228"/>
        <v>55-65</v>
      </c>
      <c r="D3684" t="s">
        <v>14</v>
      </c>
      <c r="E3684" t="s">
        <v>44</v>
      </c>
      <c r="F3684">
        <v>70.5</v>
      </c>
      <c r="G3684">
        <v>9</v>
      </c>
      <c r="H3684">
        <f>Table1[[#This Row],[total_orders]]*Table1[[#This Row],[avg_order_value]]</f>
        <v>634.5</v>
      </c>
      <c r="I3684">
        <v>179</v>
      </c>
      <c r="J3684">
        <v>0</v>
      </c>
      <c r="K3684" t="s">
        <v>16</v>
      </c>
      <c r="L3684">
        <v>23.2</v>
      </c>
      <c r="M3684" t="str">
        <f t="shared" si="229"/>
        <v>Medium</v>
      </c>
      <c r="N3684" s="1">
        <v>44726</v>
      </c>
      <c r="O3684" s="1" t="str">
        <f>IF(YEAR(Table1[[#This Row],[customer_since]])&gt;=2023, "New",IF(YEAR(Table1[[#This Row],[customer_since]])&gt;=2021, "Medium", "Long term"))</f>
        <v>Medium</v>
      </c>
      <c r="P3684">
        <v>7</v>
      </c>
      <c r="Q3684" t="str">
        <f t="shared" si="230"/>
        <v>Low</v>
      </c>
      <c r="R3684">
        <v>0.09</v>
      </c>
      <c r="S3684" t="str">
        <f t="shared" si="231"/>
        <v>Low</v>
      </c>
    </row>
    <row r="3685" spans="1:19" x14ac:dyDescent="0.35">
      <c r="A3685" t="s">
        <v>539</v>
      </c>
      <c r="B3685">
        <v>24</v>
      </c>
      <c r="C3685" t="str">
        <f t="shared" si="228"/>
        <v>18-25</v>
      </c>
      <c r="D3685" t="s">
        <v>14</v>
      </c>
      <c r="E3685" t="s">
        <v>15</v>
      </c>
      <c r="F3685">
        <v>93.11</v>
      </c>
      <c r="G3685">
        <v>9</v>
      </c>
      <c r="H3685">
        <f>Table1[[#This Row],[total_orders]]*Table1[[#This Row],[avg_order_value]]</f>
        <v>837.99</v>
      </c>
      <c r="I3685">
        <v>205</v>
      </c>
      <c r="J3685">
        <v>0</v>
      </c>
      <c r="K3685" t="s">
        <v>40</v>
      </c>
      <c r="L3685">
        <v>41.9</v>
      </c>
      <c r="M3685" t="str">
        <f t="shared" si="229"/>
        <v>Medium</v>
      </c>
      <c r="N3685" s="1">
        <v>45129</v>
      </c>
      <c r="O3685" s="1" t="str">
        <f>IF(YEAR(Table1[[#This Row],[customer_since]])&gt;=2023, "New",IF(YEAR(Table1[[#This Row],[customer_since]])&gt;=2021, "Medium", "Long term"))</f>
        <v>New</v>
      </c>
      <c r="P3685">
        <v>39</v>
      </c>
      <c r="Q3685" t="str">
        <f t="shared" si="230"/>
        <v>Medium</v>
      </c>
      <c r="R3685">
        <v>0.56000000000000005</v>
      </c>
      <c r="S3685" t="str">
        <f t="shared" si="231"/>
        <v>High</v>
      </c>
    </row>
    <row r="3686" spans="1:19" x14ac:dyDescent="0.35">
      <c r="A3686" t="s">
        <v>539</v>
      </c>
      <c r="B3686">
        <v>39</v>
      </c>
      <c r="C3686" t="str">
        <f t="shared" si="228"/>
        <v>36-45</v>
      </c>
      <c r="D3686" t="s">
        <v>25</v>
      </c>
      <c r="E3686" t="s">
        <v>28</v>
      </c>
      <c r="F3686">
        <v>80.09</v>
      </c>
      <c r="G3686">
        <v>14</v>
      </c>
      <c r="H3686">
        <f>Table1[[#This Row],[total_orders]]*Table1[[#This Row],[avg_order_value]]</f>
        <v>1121.26</v>
      </c>
      <c r="I3686">
        <v>164</v>
      </c>
      <c r="J3686">
        <v>0</v>
      </c>
      <c r="K3686" t="s">
        <v>23</v>
      </c>
      <c r="L3686">
        <v>86.7</v>
      </c>
      <c r="M3686" t="str">
        <f t="shared" si="229"/>
        <v>High</v>
      </c>
      <c r="N3686" s="1">
        <v>44321</v>
      </c>
      <c r="O3686" s="1" t="str">
        <f>IF(YEAR(Table1[[#This Row],[customer_since]])&gt;=2023, "New",IF(YEAR(Table1[[#This Row],[customer_since]])&gt;=2021, "Medium", "Long term"))</f>
        <v>Medium</v>
      </c>
      <c r="P3686">
        <v>65</v>
      </c>
      <c r="Q3686" t="str">
        <f t="shared" si="230"/>
        <v>Medium</v>
      </c>
      <c r="R3686">
        <v>0.14000000000000001</v>
      </c>
      <c r="S3686" t="str">
        <f t="shared" si="231"/>
        <v>Low</v>
      </c>
    </row>
    <row r="3687" spans="1:19" x14ac:dyDescent="0.35">
      <c r="A3687" t="s">
        <v>539</v>
      </c>
      <c r="B3687">
        <v>60</v>
      </c>
      <c r="C3687" t="str">
        <f t="shared" si="228"/>
        <v>55-65</v>
      </c>
      <c r="D3687" t="s">
        <v>21</v>
      </c>
      <c r="E3687" t="s">
        <v>50</v>
      </c>
      <c r="F3687">
        <v>29.95</v>
      </c>
      <c r="G3687">
        <v>10</v>
      </c>
      <c r="H3687">
        <f>Table1[[#This Row],[total_orders]]*Table1[[#This Row],[avg_order_value]]</f>
        <v>299.5</v>
      </c>
      <c r="I3687">
        <v>30</v>
      </c>
      <c r="J3687">
        <v>0</v>
      </c>
      <c r="K3687" t="s">
        <v>40</v>
      </c>
      <c r="L3687">
        <v>5.7</v>
      </c>
      <c r="M3687" t="str">
        <f t="shared" si="229"/>
        <v>Low</v>
      </c>
      <c r="N3687" s="1">
        <v>45070</v>
      </c>
      <c r="O3687" s="1" t="str">
        <f>IF(YEAR(Table1[[#This Row],[customer_since]])&gt;=2023, "New",IF(YEAR(Table1[[#This Row],[customer_since]])&gt;=2021, "Medium", "Long term"))</f>
        <v>New</v>
      </c>
      <c r="P3687">
        <v>94</v>
      </c>
      <c r="Q3687" t="str">
        <f t="shared" si="230"/>
        <v>High</v>
      </c>
      <c r="R3687">
        <v>0.16</v>
      </c>
      <c r="S3687" t="str">
        <f t="shared" si="231"/>
        <v>Low</v>
      </c>
    </row>
    <row r="3688" spans="1:19" x14ac:dyDescent="0.35">
      <c r="A3688" t="s">
        <v>2575</v>
      </c>
      <c r="B3688">
        <v>73</v>
      </c>
      <c r="C3688" t="str">
        <f t="shared" si="228"/>
        <v>66-69</v>
      </c>
      <c r="D3688" t="s">
        <v>21</v>
      </c>
      <c r="E3688" t="s">
        <v>22</v>
      </c>
      <c r="F3688">
        <v>26.8</v>
      </c>
      <c r="G3688">
        <v>13</v>
      </c>
      <c r="H3688">
        <f>Table1[[#This Row],[total_orders]]*Table1[[#This Row],[avg_order_value]]</f>
        <v>348.40000000000003</v>
      </c>
      <c r="I3688">
        <v>145</v>
      </c>
      <c r="J3688">
        <v>0</v>
      </c>
      <c r="K3688" t="s">
        <v>19</v>
      </c>
      <c r="L3688">
        <v>40.299999999999997</v>
      </c>
      <c r="M3688" t="str">
        <f t="shared" si="229"/>
        <v>Medium</v>
      </c>
      <c r="N3688" s="1">
        <v>44858</v>
      </c>
      <c r="O3688" s="1" t="str">
        <f>IF(YEAR(Table1[[#This Row],[customer_since]])&gt;=2023, "New",IF(YEAR(Table1[[#This Row],[customer_since]])&gt;=2021, "Medium", "Long term"))</f>
        <v>Medium</v>
      </c>
      <c r="P3688">
        <v>2</v>
      </c>
      <c r="Q3688" t="str">
        <f t="shared" si="230"/>
        <v>Low</v>
      </c>
      <c r="R3688">
        <v>0.1</v>
      </c>
      <c r="S3688" t="str">
        <f t="shared" si="231"/>
        <v>Low</v>
      </c>
    </row>
    <row r="3689" spans="1:19" x14ac:dyDescent="0.35">
      <c r="A3689" t="s">
        <v>2575</v>
      </c>
      <c r="B3689">
        <v>20</v>
      </c>
      <c r="C3689" t="str">
        <f t="shared" si="228"/>
        <v>18-25</v>
      </c>
      <c r="D3689" t="s">
        <v>21</v>
      </c>
      <c r="E3689" t="s">
        <v>15</v>
      </c>
      <c r="F3689">
        <v>99.92</v>
      </c>
      <c r="G3689">
        <v>4</v>
      </c>
      <c r="H3689">
        <f>Table1[[#This Row],[total_orders]]*Table1[[#This Row],[avg_order_value]]</f>
        <v>399.68</v>
      </c>
      <c r="I3689">
        <v>360</v>
      </c>
      <c r="J3689">
        <v>0</v>
      </c>
      <c r="K3689" t="s">
        <v>29</v>
      </c>
      <c r="L3689">
        <v>34.5</v>
      </c>
      <c r="M3689" t="str">
        <f t="shared" si="229"/>
        <v>Medium</v>
      </c>
      <c r="N3689" s="1">
        <v>45341</v>
      </c>
      <c r="O3689" s="1" t="str">
        <f>IF(YEAR(Table1[[#This Row],[customer_since]])&gt;=2023, "New",IF(YEAR(Table1[[#This Row],[customer_since]])&gt;=2021, "Medium", "Long term"))</f>
        <v>New</v>
      </c>
      <c r="P3689">
        <v>11</v>
      </c>
      <c r="Q3689" t="str">
        <f t="shared" si="230"/>
        <v>Low</v>
      </c>
      <c r="R3689">
        <v>0.55000000000000004</v>
      </c>
      <c r="S3689" t="str">
        <f t="shared" si="231"/>
        <v>High</v>
      </c>
    </row>
    <row r="3690" spans="1:19" x14ac:dyDescent="0.35">
      <c r="A3690" t="s">
        <v>2288</v>
      </c>
      <c r="B3690">
        <v>63</v>
      </c>
      <c r="C3690" t="str">
        <f t="shared" si="228"/>
        <v>55-65</v>
      </c>
      <c r="D3690" t="s">
        <v>25</v>
      </c>
      <c r="E3690" t="s">
        <v>44</v>
      </c>
      <c r="F3690">
        <v>58.2</v>
      </c>
      <c r="G3690">
        <v>7</v>
      </c>
      <c r="H3690">
        <f>Table1[[#This Row],[total_orders]]*Table1[[#This Row],[avg_order_value]]</f>
        <v>407.40000000000003</v>
      </c>
      <c r="I3690">
        <v>290</v>
      </c>
      <c r="J3690">
        <v>0</v>
      </c>
      <c r="K3690" t="s">
        <v>16</v>
      </c>
      <c r="L3690">
        <v>47.3</v>
      </c>
      <c r="M3690" t="str">
        <f t="shared" si="229"/>
        <v>Medium</v>
      </c>
      <c r="N3690" s="1">
        <v>44951</v>
      </c>
      <c r="O3690" s="1" t="str">
        <f>IF(YEAR(Table1[[#This Row],[customer_since]])&gt;=2023, "New",IF(YEAR(Table1[[#This Row],[customer_since]])&gt;=2021, "Medium", "Long term"))</f>
        <v>New</v>
      </c>
      <c r="P3690">
        <v>58</v>
      </c>
      <c r="Q3690" t="str">
        <f t="shared" si="230"/>
        <v>Medium</v>
      </c>
      <c r="R3690">
        <v>0.31</v>
      </c>
      <c r="S3690" t="str">
        <f t="shared" si="231"/>
        <v>Medium</v>
      </c>
    </row>
    <row r="3691" spans="1:19" x14ac:dyDescent="0.35">
      <c r="A3691" t="s">
        <v>2590</v>
      </c>
      <c r="B3691">
        <v>56</v>
      </c>
      <c r="C3691" t="str">
        <f t="shared" si="228"/>
        <v>55-65</v>
      </c>
      <c r="D3691" t="s">
        <v>14</v>
      </c>
      <c r="E3691" t="s">
        <v>18</v>
      </c>
      <c r="F3691">
        <v>91.67</v>
      </c>
      <c r="G3691">
        <v>12</v>
      </c>
      <c r="H3691">
        <f>Table1[[#This Row],[total_orders]]*Table1[[#This Row],[avg_order_value]]</f>
        <v>1100.04</v>
      </c>
      <c r="I3691">
        <v>335</v>
      </c>
      <c r="J3691">
        <v>0</v>
      </c>
      <c r="K3691" t="s">
        <v>19</v>
      </c>
      <c r="L3691">
        <v>20.3</v>
      </c>
      <c r="M3691" t="str">
        <f t="shared" si="229"/>
        <v>Medium</v>
      </c>
      <c r="N3691" s="1">
        <v>44371</v>
      </c>
      <c r="O3691" s="1" t="str">
        <f>IF(YEAR(Table1[[#This Row],[customer_since]])&gt;=2023, "New",IF(YEAR(Table1[[#This Row],[customer_since]])&gt;=2021, "Medium", "Long term"))</f>
        <v>Medium</v>
      </c>
      <c r="P3691">
        <v>95</v>
      </c>
      <c r="Q3691" t="str">
        <f t="shared" si="230"/>
        <v>High</v>
      </c>
      <c r="R3691">
        <v>0.36</v>
      </c>
      <c r="S3691" t="str">
        <f t="shared" si="231"/>
        <v>Medium</v>
      </c>
    </row>
    <row r="3692" spans="1:19" x14ac:dyDescent="0.35">
      <c r="A3692" t="s">
        <v>2556</v>
      </c>
      <c r="B3692">
        <v>29</v>
      </c>
      <c r="C3692" t="str">
        <f t="shared" si="228"/>
        <v>26-35</v>
      </c>
      <c r="D3692" t="s">
        <v>21</v>
      </c>
      <c r="E3692" t="s">
        <v>35</v>
      </c>
      <c r="F3692">
        <v>30.33</v>
      </c>
      <c r="G3692">
        <v>8</v>
      </c>
      <c r="H3692">
        <f>Table1[[#This Row],[total_orders]]*Table1[[#This Row],[avg_order_value]]</f>
        <v>242.64</v>
      </c>
      <c r="I3692">
        <v>284</v>
      </c>
      <c r="J3692">
        <v>0</v>
      </c>
      <c r="K3692" t="s">
        <v>23</v>
      </c>
      <c r="L3692">
        <v>5.3</v>
      </c>
      <c r="M3692" t="str">
        <f t="shared" si="229"/>
        <v>Low</v>
      </c>
      <c r="N3692" s="1">
        <v>44127</v>
      </c>
      <c r="O3692" s="1" t="str">
        <f>IF(YEAR(Table1[[#This Row],[customer_since]])&gt;=2023, "New",IF(YEAR(Table1[[#This Row],[customer_since]])&gt;=2021, "Medium", "Long term"))</f>
        <v>Long term</v>
      </c>
      <c r="P3692">
        <v>26</v>
      </c>
      <c r="Q3692" t="str">
        <f t="shared" si="230"/>
        <v>Low</v>
      </c>
      <c r="R3692">
        <v>0.25</v>
      </c>
      <c r="S3692" t="str">
        <f t="shared" si="231"/>
        <v>Medium</v>
      </c>
    </row>
    <row r="3693" spans="1:19" x14ac:dyDescent="0.35">
      <c r="A3693" t="s">
        <v>632</v>
      </c>
      <c r="B3693">
        <v>58</v>
      </c>
      <c r="C3693" t="str">
        <f t="shared" si="228"/>
        <v>55-65</v>
      </c>
      <c r="D3693" t="s">
        <v>21</v>
      </c>
      <c r="E3693" t="s">
        <v>50</v>
      </c>
      <c r="F3693">
        <v>75.23</v>
      </c>
      <c r="G3693">
        <v>8</v>
      </c>
      <c r="H3693">
        <f>Table1[[#This Row],[total_orders]]*Table1[[#This Row],[avg_order_value]]</f>
        <v>601.84</v>
      </c>
      <c r="I3693">
        <v>265</v>
      </c>
      <c r="J3693">
        <v>0</v>
      </c>
      <c r="K3693" t="s">
        <v>23</v>
      </c>
      <c r="L3693">
        <v>64.3</v>
      </c>
      <c r="M3693" t="str">
        <f t="shared" si="229"/>
        <v>High</v>
      </c>
      <c r="N3693" s="1">
        <v>45528</v>
      </c>
      <c r="O3693" s="1" t="str">
        <f>IF(YEAR(Table1[[#This Row],[customer_since]])&gt;=2023, "New",IF(YEAR(Table1[[#This Row],[customer_since]])&gt;=2021, "Medium", "Long term"))</f>
        <v>New</v>
      </c>
      <c r="P3693">
        <v>59</v>
      </c>
      <c r="Q3693" t="str">
        <f t="shared" si="230"/>
        <v>Medium</v>
      </c>
      <c r="R3693">
        <v>0.33</v>
      </c>
      <c r="S3693" t="str">
        <f t="shared" si="231"/>
        <v>Medium</v>
      </c>
    </row>
    <row r="3694" spans="1:19" x14ac:dyDescent="0.35">
      <c r="A3694" t="s">
        <v>1629</v>
      </c>
      <c r="B3694">
        <v>43</v>
      </c>
      <c r="C3694" t="str">
        <f t="shared" si="228"/>
        <v>36-45</v>
      </c>
      <c r="D3694" t="s">
        <v>21</v>
      </c>
      <c r="E3694" t="s">
        <v>26</v>
      </c>
      <c r="F3694">
        <v>171.71</v>
      </c>
      <c r="G3694">
        <v>6</v>
      </c>
      <c r="H3694">
        <f>Table1[[#This Row],[total_orders]]*Table1[[#This Row],[avg_order_value]]</f>
        <v>1030.26</v>
      </c>
      <c r="I3694">
        <v>103</v>
      </c>
      <c r="J3694">
        <v>0</v>
      </c>
      <c r="K3694" t="s">
        <v>23</v>
      </c>
      <c r="L3694">
        <v>55</v>
      </c>
      <c r="M3694" t="str">
        <f t="shared" si="229"/>
        <v>High</v>
      </c>
      <c r="N3694" s="1">
        <v>45781</v>
      </c>
      <c r="O3694" s="1" t="str">
        <f>IF(YEAR(Table1[[#This Row],[customer_since]])&gt;=2023, "New",IF(YEAR(Table1[[#This Row],[customer_since]])&gt;=2021, "Medium", "Long term"))</f>
        <v>New</v>
      </c>
      <c r="P3694">
        <v>78</v>
      </c>
      <c r="Q3694" t="str">
        <f t="shared" si="230"/>
        <v>High</v>
      </c>
      <c r="R3694">
        <v>0.3</v>
      </c>
      <c r="S3694" t="str">
        <f t="shared" si="231"/>
        <v>Medium</v>
      </c>
    </row>
    <row r="3695" spans="1:19" x14ac:dyDescent="0.35">
      <c r="A3695" t="s">
        <v>3273</v>
      </c>
      <c r="B3695">
        <v>31</v>
      </c>
      <c r="C3695" t="str">
        <f t="shared" si="228"/>
        <v>26-35</v>
      </c>
      <c r="D3695" t="s">
        <v>14</v>
      </c>
      <c r="E3695" t="s">
        <v>18</v>
      </c>
      <c r="F3695">
        <v>37.76</v>
      </c>
      <c r="G3695">
        <v>5</v>
      </c>
      <c r="H3695">
        <f>Table1[[#This Row],[total_orders]]*Table1[[#This Row],[avg_order_value]]</f>
        <v>188.79999999999998</v>
      </c>
      <c r="I3695">
        <v>106</v>
      </c>
      <c r="J3695">
        <v>0</v>
      </c>
      <c r="K3695" t="s">
        <v>40</v>
      </c>
      <c r="L3695">
        <v>88.3</v>
      </c>
      <c r="M3695" t="str">
        <f t="shared" si="229"/>
        <v>High</v>
      </c>
      <c r="N3695" s="1">
        <v>44454</v>
      </c>
      <c r="O3695" s="1" t="str">
        <f>IF(YEAR(Table1[[#This Row],[customer_since]])&gt;=2023, "New",IF(YEAR(Table1[[#This Row],[customer_since]])&gt;=2021, "Medium", "Long term"))</f>
        <v>Medium</v>
      </c>
      <c r="P3695">
        <v>16</v>
      </c>
      <c r="Q3695" t="str">
        <f t="shared" si="230"/>
        <v>Low</v>
      </c>
      <c r="R3695">
        <v>0.4</v>
      </c>
      <c r="S3695" t="str">
        <f t="shared" si="231"/>
        <v>Medium</v>
      </c>
    </row>
    <row r="3696" spans="1:19" x14ac:dyDescent="0.35">
      <c r="A3696" t="s">
        <v>1115</v>
      </c>
      <c r="B3696">
        <v>57</v>
      </c>
      <c r="C3696" t="str">
        <f t="shared" si="228"/>
        <v>55-65</v>
      </c>
      <c r="D3696" t="s">
        <v>14</v>
      </c>
      <c r="E3696" t="s">
        <v>15</v>
      </c>
      <c r="F3696">
        <v>234.77</v>
      </c>
      <c r="G3696">
        <v>7</v>
      </c>
      <c r="H3696">
        <f>Table1[[#This Row],[total_orders]]*Table1[[#This Row],[avg_order_value]]</f>
        <v>1643.39</v>
      </c>
      <c r="I3696">
        <v>72</v>
      </c>
      <c r="J3696">
        <v>0</v>
      </c>
      <c r="K3696" t="s">
        <v>16</v>
      </c>
      <c r="L3696">
        <v>69.099999999999994</v>
      </c>
      <c r="M3696" t="str">
        <f t="shared" si="229"/>
        <v>High</v>
      </c>
      <c r="N3696" s="1">
        <v>44109</v>
      </c>
      <c r="O3696" s="1" t="str">
        <f>IF(YEAR(Table1[[#This Row],[customer_since]])&gt;=2023, "New",IF(YEAR(Table1[[#This Row],[customer_since]])&gt;=2021, "Medium", "Long term"))</f>
        <v>Long term</v>
      </c>
      <c r="P3696">
        <v>79</v>
      </c>
      <c r="Q3696" t="str">
        <f t="shared" si="230"/>
        <v>High</v>
      </c>
      <c r="R3696">
        <v>0.32</v>
      </c>
      <c r="S3696" t="str">
        <f t="shared" si="231"/>
        <v>Medium</v>
      </c>
    </row>
    <row r="3697" spans="1:19" x14ac:dyDescent="0.35">
      <c r="A3697" t="s">
        <v>1722</v>
      </c>
      <c r="B3697">
        <v>37</v>
      </c>
      <c r="C3697" t="str">
        <f t="shared" si="228"/>
        <v>36-45</v>
      </c>
      <c r="D3697" t="s">
        <v>21</v>
      </c>
      <c r="E3697" t="s">
        <v>50</v>
      </c>
      <c r="F3697">
        <v>17.07</v>
      </c>
      <c r="G3697">
        <v>11</v>
      </c>
      <c r="H3697">
        <f>Table1[[#This Row],[total_orders]]*Table1[[#This Row],[avg_order_value]]</f>
        <v>187.77</v>
      </c>
      <c r="I3697">
        <v>109</v>
      </c>
      <c r="J3697">
        <v>0</v>
      </c>
      <c r="K3697" t="s">
        <v>23</v>
      </c>
      <c r="L3697">
        <v>38.700000000000003</v>
      </c>
      <c r="M3697" t="str">
        <f t="shared" si="229"/>
        <v>Medium</v>
      </c>
      <c r="N3697" s="1">
        <v>45378</v>
      </c>
      <c r="O3697" s="1" t="str">
        <f>IF(YEAR(Table1[[#This Row],[customer_since]])&gt;=2023, "New",IF(YEAR(Table1[[#This Row],[customer_since]])&gt;=2021, "Medium", "Long term"))</f>
        <v>New</v>
      </c>
      <c r="P3697">
        <v>45</v>
      </c>
      <c r="Q3697" t="str">
        <f t="shared" si="230"/>
        <v>Medium</v>
      </c>
      <c r="R3697">
        <v>0.54</v>
      </c>
      <c r="S3697" t="str">
        <f t="shared" si="231"/>
        <v>High</v>
      </c>
    </row>
    <row r="3698" spans="1:19" x14ac:dyDescent="0.35">
      <c r="A3698" t="s">
        <v>1002</v>
      </c>
      <c r="B3698">
        <v>51</v>
      </c>
      <c r="C3698" t="str">
        <f t="shared" si="228"/>
        <v>46-55</v>
      </c>
      <c r="D3698" t="s">
        <v>21</v>
      </c>
      <c r="E3698" t="s">
        <v>18</v>
      </c>
      <c r="F3698">
        <v>125.09</v>
      </c>
      <c r="G3698">
        <v>7</v>
      </c>
      <c r="H3698">
        <f>Table1[[#This Row],[total_orders]]*Table1[[#This Row],[avg_order_value]]</f>
        <v>875.63</v>
      </c>
      <c r="I3698">
        <v>186</v>
      </c>
      <c r="J3698">
        <v>0</v>
      </c>
      <c r="K3698" t="s">
        <v>29</v>
      </c>
      <c r="L3698">
        <v>52.4</v>
      </c>
      <c r="M3698" t="str">
        <f t="shared" si="229"/>
        <v>High</v>
      </c>
      <c r="N3698" s="1">
        <v>44163</v>
      </c>
      <c r="O3698" s="1" t="str">
        <f>IF(YEAR(Table1[[#This Row],[customer_since]])&gt;=2023, "New",IF(YEAR(Table1[[#This Row],[customer_since]])&gt;=2021, "Medium", "Long term"))</f>
        <v>Long term</v>
      </c>
      <c r="P3698">
        <v>62</v>
      </c>
      <c r="Q3698" t="str">
        <f t="shared" si="230"/>
        <v>Medium</v>
      </c>
      <c r="R3698">
        <v>0.38</v>
      </c>
      <c r="S3698" t="str">
        <f t="shared" si="231"/>
        <v>Medium</v>
      </c>
    </row>
    <row r="3699" spans="1:19" x14ac:dyDescent="0.35">
      <c r="A3699" t="s">
        <v>352</v>
      </c>
      <c r="B3699">
        <v>59</v>
      </c>
      <c r="C3699" t="str">
        <f t="shared" si="228"/>
        <v>55-65</v>
      </c>
      <c r="D3699" t="s">
        <v>21</v>
      </c>
      <c r="E3699" t="s">
        <v>35</v>
      </c>
      <c r="F3699">
        <v>133.31</v>
      </c>
      <c r="G3699">
        <v>9</v>
      </c>
      <c r="H3699">
        <f>Table1[[#This Row],[total_orders]]*Table1[[#This Row],[avg_order_value]]</f>
        <v>1199.79</v>
      </c>
      <c r="I3699">
        <v>150</v>
      </c>
      <c r="J3699">
        <v>0</v>
      </c>
      <c r="K3699" t="s">
        <v>29</v>
      </c>
      <c r="L3699">
        <v>80.400000000000006</v>
      </c>
      <c r="M3699" t="str">
        <f t="shared" si="229"/>
        <v>High</v>
      </c>
      <c r="N3699" s="1">
        <v>44705</v>
      </c>
      <c r="O3699" s="1" t="str">
        <f>IF(YEAR(Table1[[#This Row],[customer_since]])&gt;=2023, "New",IF(YEAR(Table1[[#This Row],[customer_since]])&gt;=2021, "Medium", "Long term"))</f>
        <v>Medium</v>
      </c>
      <c r="P3699">
        <v>36</v>
      </c>
      <c r="Q3699" t="str">
        <f t="shared" si="230"/>
        <v>Medium</v>
      </c>
      <c r="R3699">
        <v>0.32</v>
      </c>
      <c r="S3699" t="str">
        <f t="shared" si="231"/>
        <v>Medium</v>
      </c>
    </row>
    <row r="3700" spans="1:19" x14ac:dyDescent="0.35">
      <c r="A3700" t="s">
        <v>352</v>
      </c>
      <c r="B3700">
        <v>36</v>
      </c>
      <c r="C3700" t="str">
        <f t="shared" si="228"/>
        <v>36-45</v>
      </c>
      <c r="D3700" t="s">
        <v>14</v>
      </c>
      <c r="E3700" t="s">
        <v>26</v>
      </c>
      <c r="F3700">
        <v>278.91000000000003</v>
      </c>
      <c r="G3700">
        <v>10</v>
      </c>
      <c r="H3700">
        <f>Table1[[#This Row],[total_orders]]*Table1[[#This Row],[avg_order_value]]</f>
        <v>2789.1000000000004</v>
      </c>
      <c r="I3700">
        <v>115</v>
      </c>
      <c r="J3700">
        <v>0</v>
      </c>
      <c r="K3700" t="s">
        <v>29</v>
      </c>
      <c r="L3700">
        <v>90.2</v>
      </c>
      <c r="M3700" t="str">
        <f t="shared" si="229"/>
        <v>High</v>
      </c>
      <c r="N3700" s="1">
        <v>44377</v>
      </c>
      <c r="O3700" s="1" t="str">
        <f>IF(YEAR(Table1[[#This Row],[customer_since]])&gt;=2023, "New",IF(YEAR(Table1[[#This Row],[customer_since]])&gt;=2021, "Medium", "Long term"))</f>
        <v>Medium</v>
      </c>
      <c r="P3700">
        <v>13</v>
      </c>
      <c r="Q3700" t="str">
        <f t="shared" si="230"/>
        <v>Low</v>
      </c>
      <c r="R3700">
        <v>0.09</v>
      </c>
      <c r="S3700" t="str">
        <f t="shared" si="231"/>
        <v>Low</v>
      </c>
    </row>
    <row r="3701" spans="1:19" x14ac:dyDescent="0.35">
      <c r="A3701" t="s">
        <v>352</v>
      </c>
      <c r="B3701">
        <v>38</v>
      </c>
      <c r="C3701" t="str">
        <f t="shared" si="228"/>
        <v>36-45</v>
      </c>
      <c r="D3701" t="s">
        <v>25</v>
      </c>
      <c r="E3701" t="s">
        <v>37</v>
      </c>
      <c r="F3701">
        <v>138.36000000000001</v>
      </c>
      <c r="G3701">
        <v>8</v>
      </c>
      <c r="H3701">
        <f>Table1[[#This Row],[total_orders]]*Table1[[#This Row],[avg_order_value]]</f>
        <v>1106.8800000000001</v>
      </c>
      <c r="I3701">
        <v>227</v>
      </c>
      <c r="J3701">
        <v>0</v>
      </c>
      <c r="K3701" t="s">
        <v>40</v>
      </c>
      <c r="L3701">
        <v>86.3</v>
      </c>
      <c r="M3701" t="str">
        <f t="shared" si="229"/>
        <v>High</v>
      </c>
      <c r="N3701" s="1">
        <v>45720</v>
      </c>
      <c r="O3701" s="1" t="str">
        <f>IF(YEAR(Table1[[#This Row],[customer_since]])&gt;=2023, "New",IF(YEAR(Table1[[#This Row],[customer_since]])&gt;=2021, "Medium", "Long term"))</f>
        <v>New</v>
      </c>
      <c r="P3701">
        <v>48</v>
      </c>
      <c r="Q3701" t="str">
        <f t="shared" si="230"/>
        <v>Medium</v>
      </c>
      <c r="R3701">
        <v>0.22</v>
      </c>
      <c r="S3701" t="str">
        <f t="shared" si="231"/>
        <v>Medium</v>
      </c>
    </row>
    <row r="3702" spans="1:19" x14ac:dyDescent="0.35">
      <c r="A3702" t="s">
        <v>3279</v>
      </c>
      <c r="B3702">
        <v>72</v>
      </c>
      <c r="C3702" t="str">
        <f t="shared" si="228"/>
        <v>66-69</v>
      </c>
      <c r="D3702" t="s">
        <v>21</v>
      </c>
      <c r="E3702" t="s">
        <v>44</v>
      </c>
      <c r="F3702">
        <v>91.17</v>
      </c>
      <c r="G3702">
        <v>13</v>
      </c>
      <c r="H3702">
        <f>Table1[[#This Row],[total_orders]]*Table1[[#This Row],[avg_order_value]]</f>
        <v>1185.21</v>
      </c>
      <c r="I3702">
        <v>48</v>
      </c>
      <c r="J3702">
        <v>0</v>
      </c>
      <c r="K3702" t="s">
        <v>29</v>
      </c>
      <c r="L3702">
        <v>15.1</v>
      </c>
      <c r="M3702" t="str">
        <f t="shared" si="229"/>
        <v>Low</v>
      </c>
      <c r="N3702" s="1">
        <v>45632</v>
      </c>
      <c r="O3702" s="1" t="str">
        <f>IF(YEAR(Table1[[#This Row],[customer_since]])&gt;=2023, "New",IF(YEAR(Table1[[#This Row],[customer_since]])&gt;=2021, "Medium", "Long term"))</f>
        <v>New</v>
      </c>
      <c r="P3702">
        <v>30</v>
      </c>
      <c r="Q3702" t="str">
        <f t="shared" si="230"/>
        <v>Low</v>
      </c>
      <c r="R3702">
        <v>0.31</v>
      </c>
      <c r="S3702" t="str">
        <f t="shared" si="231"/>
        <v>Medium</v>
      </c>
    </row>
    <row r="3703" spans="1:19" x14ac:dyDescent="0.35">
      <c r="A3703" t="s">
        <v>241</v>
      </c>
      <c r="B3703">
        <v>53</v>
      </c>
      <c r="C3703" t="str">
        <f t="shared" si="228"/>
        <v>46-55</v>
      </c>
      <c r="D3703" t="s">
        <v>14</v>
      </c>
      <c r="E3703" t="s">
        <v>35</v>
      </c>
      <c r="F3703">
        <v>32.96</v>
      </c>
      <c r="G3703">
        <v>12</v>
      </c>
      <c r="H3703">
        <f>Table1[[#This Row],[total_orders]]*Table1[[#This Row],[avg_order_value]]</f>
        <v>395.52</v>
      </c>
      <c r="I3703">
        <v>73</v>
      </c>
      <c r="J3703">
        <v>0</v>
      </c>
      <c r="K3703" t="s">
        <v>29</v>
      </c>
      <c r="L3703">
        <v>28.1</v>
      </c>
      <c r="M3703" t="str">
        <f t="shared" si="229"/>
        <v>Medium</v>
      </c>
      <c r="N3703" s="1">
        <v>44771</v>
      </c>
      <c r="O3703" s="1" t="str">
        <f>IF(YEAR(Table1[[#This Row],[customer_since]])&gt;=2023, "New",IF(YEAR(Table1[[#This Row],[customer_since]])&gt;=2021, "Medium", "Long term"))</f>
        <v>Medium</v>
      </c>
      <c r="P3703">
        <v>74</v>
      </c>
      <c r="Q3703" t="str">
        <f t="shared" si="230"/>
        <v>High</v>
      </c>
      <c r="R3703">
        <v>0.31</v>
      </c>
      <c r="S3703" t="str">
        <f t="shared" si="231"/>
        <v>Medium</v>
      </c>
    </row>
    <row r="3704" spans="1:19" x14ac:dyDescent="0.35">
      <c r="A3704" t="s">
        <v>412</v>
      </c>
      <c r="B3704">
        <v>59</v>
      </c>
      <c r="C3704" t="str">
        <f t="shared" si="228"/>
        <v>55-65</v>
      </c>
      <c r="D3704" t="s">
        <v>21</v>
      </c>
      <c r="E3704" t="s">
        <v>18</v>
      </c>
      <c r="F3704">
        <v>256.98</v>
      </c>
      <c r="G3704">
        <v>11</v>
      </c>
      <c r="H3704">
        <f>Table1[[#This Row],[total_orders]]*Table1[[#This Row],[avg_order_value]]</f>
        <v>2826.78</v>
      </c>
      <c r="I3704">
        <v>328</v>
      </c>
      <c r="J3704">
        <v>0</v>
      </c>
      <c r="K3704" t="s">
        <v>40</v>
      </c>
      <c r="L3704">
        <v>1.3</v>
      </c>
      <c r="M3704" t="str">
        <f t="shared" si="229"/>
        <v>Low</v>
      </c>
      <c r="N3704" s="1">
        <v>45452</v>
      </c>
      <c r="O3704" s="1" t="str">
        <f>IF(YEAR(Table1[[#This Row],[customer_since]])&gt;=2023, "New",IF(YEAR(Table1[[#This Row],[customer_since]])&gt;=2021, "Medium", "Long term"))</f>
        <v>New</v>
      </c>
      <c r="P3704">
        <v>57</v>
      </c>
      <c r="Q3704" t="str">
        <f t="shared" si="230"/>
        <v>Medium</v>
      </c>
      <c r="R3704">
        <v>0.36</v>
      </c>
      <c r="S3704" t="str">
        <f t="shared" si="231"/>
        <v>Medium</v>
      </c>
    </row>
    <row r="3705" spans="1:19" x14ac:dyDescent="0.35">
      <c r="A3705" t="s">
        <v>548</v>
      </c>
      <c r="B3705">
        <v>44</v>
      </c>
      <c r="C3705" t="str">
        <f t="shared" si="228"/>
        <v>36-45</v>
      </c>
      <c r="D3705" t="s">
        <v>14</v>
      </c>
      <c r="E3705" t="s">
        <v>50</v>
      </c>
      <c r="F3705">
        <v>47.37</v>
      </c>
      <c r="G3705">
        <v>6</v>
      </c>
      <c r="H3705">
        <f>Table1[[#This Row],[total_orders]]*Table1[[#This Row],[avg_order_value]]</f>
        <v>284.21999999999997</v>
      </c>
      <c r="I3705">
        <v>207</v>
      </c>
      <c r="J3705">
        <v>0</v>
      </c>
      <c r="K3705" t="s">
        <v>29</v>
      </c>
      <c r="L3705">
        <v>40.5</v>
      </c>
      <c r="M3705" t="str">
        <f t="shared" si="229"/>
        <v>Medium</v>
      </c>
      <c r="N3705" s="1">
        <v>45289</v>
      </c>
      <c r="O3705" s="1" t="str">
        <f>IF(YEAR(Table1[[#This Row],[customer_since]])&gt;=2023, "New",IF(YEAR(Table1[[#This Row],[customer_since]])&gt;=2021, "Medium", "Long term"))</f>
        <v>New</v>
      </c>
      <c r="P3705">
        <v>45</v>
      </c>
      <c r="Q3705" t="str">
        <f t="shared" si="230"/>
        <v>Medium</v>
      </c>
      <c r="R3705">
        <v>0.24</v>
      </c>
      <c r="S3705" t="str">
        <f t="shared" si="231"/>
        <v>Medium</v>
      </c>
    </row>
    <row r="3706" spans="1:19" x14ac:dyDescent="0.35">
      <c r="A3706" t="s">
        <v>3237</v>
      </c>
      <c r="B3706">
        <v>20</v>
      </c>
      <c r="C3706" t="str">
        <f t="shared" si="228"/>
        <v>18-25</v>
      </c>
      <c r="D3706" t="s">
        <v>21</v>
      </c>
      <c r="E3706" t="s">
        <v>28</v>
      </c>
      <c r="F3706">
        <v>49.89</v>
      </c>
      <c r="G3706">
        <v>8</v>
      </c>
      <c r="H3706">
        <f>Table1[[#This Row],[total_orders]]*Table1[[#This Row],[avg_order_value]]</f>
        <v>399.12</v>
      </c>
      <c r="I3706">
        <v>234</v>
      </c>
      <c r="J3706">
        <v>0</v>
      </c>
      <c r="K3706" t="s">
        <v>29</v>
      </c>
      <c r="L3706">
        <v>98</v>
      </c>
      <c r="M3706" t="str">
        <f t="shared" si="229"/>
        <v>High</v>
      </c>
      <c r="N3706" s="1">
        <v>45434</v>
      </c>
      <c r="O3706" s="1" t="str">
        <f>IF(YEAR(Table1[[#This Row],[customer_since]])&gt;=2023, "New",IF(YEAR(Table1[[#This Row],[customer_since]])&gt;=2021, "Medium", "Long term"))</f>
        <v>New</v>
      </c>
      <c r="P3706">
        <v>73</v>
      </c>
      <c r="Q3706" t="str">
        <f t="shared" si="230"/>
        <v>High</v>
      </c>
      <c r="R3706">
        <v>0.41</v>
      </c>
      <c r="S3706" t="str">
        <f t="shared" si="231"/>
        <v>Medium</v>
      </c>
    </row>
    <row r="3707" spans="1:19" x14ac:dyDescent="0.35">
      <c r="A3707" t="s">
        <v>3053</v>
      </c>
      <c r="B3707">
        <v>72</v>
      </c>
      <c r="C3707" t="str">
        <f t="shared" si="228"/>
        <v>66-69</v>
      </c>
      <c r="D3707" t="s">
        <v>21</v>
      </c>
      <c r="E3707" t="s">
        <v>15</v>
      </c>
      <c r="F3707">
        <v>201.13</v>
      </c>
      <c r="G3707">
        <v>13</v>
      </c>
      <c r="H3707">
        <f>Table1[[#This Row],[total_orders]]*Table1[[#This Row],[avg_order_value]]</f>
        <v>2614.69</v>
      </c>
      <c r="I3707">
        <v>76</v>
      </c>
      <c r="J3707">
        <v>0</v>
      </c>
      <c r="K3707" t="s">
        <v>29</v>
      </c>
      <c r="L3707">
        <v>25.1</v>
      </c>
      <c r="M3707" t="str">
        <f t="shared" si="229"/>
        <v>Medium</v>
      </c>
      <c r="N3707" s="1">
        <v>45559</v>
      </c>
      <c r="O3707" s="1" t="str">
        <f>IF(YEAR(Table1[[#This Row],[customer_since]])&gt;=2023, "New",IF(YEAR(Table1[[#This Row],[customer_since]])&gt;=2021, "Medium", "Long term"))</f>
        <v>New</v>
      </c>
      <c r="P3707">
        <v>7</v>
      </c>
      <c r="Q3707" t="str">
        <f t="shared" si="230"/>
        <v>Low</v>
      </c>
      <c r="R3707">
        <v>0.56999999999999995</v>
      </c>
      <c r="S3707" t="str">
        <f t="shared" si="231"/>
        <v>High</v>
      </c>
    </row>
    <row r="3708" spans="1:19" x14ac:dyDescent="0.35">
      <c r="A3708" t="s">
        <v>2322</v>
      </c>
      <c r="B3708">
        <v>18</v>
      </c>
      <c r="C3708" t="str">
        <f t="shared" si="228"/>
        <v>18-25</v>
      </c>
      <c r="D3708" t="s">
        <v>25</v>
      </c>
      <c r="E3708" t="s">
        <v>52</v>
      </c>
      <c r="F3708">
        <v>25.25</v>
      </c>
      <c r="G3708">
        <v>13</v>
      </c>
      <c r="H3708">
        <f>Table1[[#This Row],[total_orders]]*Table1[[#This Row],[avg_order_value]]</f>
        <v>328.25</v>
      </c>
      <c r="I3708">
        <v>338</v>
      </c>
      <c r="J3708">
        <v>0</v>
      </c>
      <c r="K3708" t="s">
        <v>16</v>
      </c>
      <c r="L3708">
        <v>28.9</v>
      </c>
      <c r="M3708" t="str">
        <f t="shared" si="229"/>
        <v>Medium</v>
      </c>
      <c r="N3708" s="1">
        <v>45706</v>
      </c>
      <c r="O3708" s="1" t="str">
        <f>IF(YEAR(Table1[[#This Row],[customer_since]])&gt;=2023, "New",IF(YEAR(Table1[[#This Row],[customer_since]])&gt;=2021, "Medium", "Long term"))</f>
        <v>New</v>
      </c>
      <c r="P3708">
        <v>89</v>
      </c>
      <c r="Q3708" t="str">
        <f t="shared" si="230"/>
        <v>High</v>
      </c>
      <c r="R3708">
        <v>0.32</v>
      </c>
      <c r="S3708" t="str">
        <f t="shared" si="231"/>
        <v>Medium</v>
      </c>
    </row>
    <row r="3709" spans="1:19" x14ac:dyDescent="0.35">
      <c r="A3709" t="s">
        <v>2294</v>
      </c>
      <c r="B3709">
        <v>77</v>
      </c>
      <c r="C3709" t="str">
        <f t="shared" si="228"/>
        <v>66-69</v>
      </c>
      <c r="D3709" t="s">
        <v>14</v>
      </c>
      <c r="E3709" t="s">
        <v>50</v>
      </c>
      <c r="F3709">
        <v>28.61</v>
      </c>
      <c r="G3709">
        <v>12</v>
      </c>
      <c r="H3709">
        <f>Table1[[#This Row],[total_orders]]*Table1[[#This Row],[avg_order_value]]</f>
        <v>343.32</v>
      </c>
      <c r="I3709">
        <v>174</v>
      </c>
      <c r="J3709">
        <v>0</v>
      </c>
      <c r="K3709" t="s">
        <v>40</v>
      </c>
      <c r="L3709">
        <v>10.8</v>
      </c>
      <c r="M3709" t="str">
        <f t="shared" si="229"/>
        <v>Low</v>
      </c>
      <c r="N3709" s="1">
        <v>45033</v>
      </c>
      <c r="O3709" s="1" t="str">
        <f>IF(YEAR(Table1[[#This Row],[customer_since]])&gt;=2023, "New",IF(YEAR(Table1[[#This Row],[customer_since]])&gt;=2021, "Medium", "Long term"))</f>
        <v>New</v>
      </c>
      <c r="P3709">
        <v>37</v>
      </c>
      <c r="Q3709" t="str">
        <f t="shared" si="230"/>
        <v>Medium</v>
      </c>
      <c r="R3709">
        <v>0.19</v>
      </c>
      <c r="S3709" t="str">
        <f t="shared" si="231"/>
        <v>Low</v>
      </c>
    </row>
    <row r="3710" spans="1:19" x14ac:dyDescent="0.35">
      <c r="A3710" t="s">
        <v>2294</v>
      </c>
      <c r="B3710">
        <v>34</v>
      </c>
      <c r="C3710" t="str">
        <f t="shared" si="228"/>
        <v>26-35</v>
      </c>
      <c r="D3710" t="s">
        <v>14</v>
      </c>
      <c r="E3710" t="s">
        <v>22</v>
      </c>
      <c r="F3710">
        <v>105.27</v>
      </c>
      <c r="G3710">
        <v>4</v>
      </c>
      <c r="H3710">
        <f>Table1[[#This Row],[total_orders]]*Table1[[#This Row],[avg_order_value]]</f>
        <v>421.08</v>
      </c>
      <c r="I3710">
        <v>39</v>
      </c>
      <c r="J3710">
        <v>0</v>
      </c>
      <c r="K3710" t="s">
        <v>40</v>
      </c>
      <c r="L3710">
        <v>63.5</v>
      </c>
      <c r="M3710" t="str">
        <f t="shared" si="229"/>
        <v>High</v>
      </c>
      <c r="N3710" s="1">
        <v>45634</v>
      </c>
      <c r="O3710" s="1" t="str">
        <f>IF(YEAR(Table1[[#This Row],[customer_since]])&gt;=2023, "New",IF(YEAR(Table1[[#This Row],[customer_since]])&gt;=2021, "Medium", "Long term"))</f>
        <v>New</v>
      </c>
      <c r="P3710">
        <v>49</v>
      </c>
      <c r="Q3710" t="str">
        <f t="shared" si="230"/>
        <v>Medium</v>
      </c>
      <c r="R3710">
        <v>0.28000000000000003</v>
      </c>
      <c r="S3710" t="str">
        <f t="shared" si="231"/>
        <v>Medium</v>
      </c>
    </row>
    <row r="3711" spans="1:19" x14ac:dyDescent="0.35">
      <c r="A3711" t="s">
        <v>2056</v>
      </c>
      <c r="B3711">
        <v>59</v>
      </c>
      <c r="C3711" t="str">
        <f t="shared" si="228"/>
        <v>55-65</v>
      </c>
      <c r="D3711" t="s">
        <v>25</v>
      </c>
      <c r="E3711" t="s">
        <v>26</v>
      </c>
      <c r="F3711">
        <v>184.92</v>
      </c>
      <c r="G3711">
        <v>8</v>
      </c>
      <c r="H3711">
        <f>Table1[[#This Row],[total_orders]]*Table1[[#This Row],[avg_order_value]]</f>
        <v>1479.36</v>
      </c>
      <c r="I3711">
        <v>239</v>
      </c>
      <c r="J3711">
        <v>0</v>
      </c>
      <c r="K3711" t="s">
        <v>19</v>
      </c>
      <c r="L3711">
        <v>52.4</v>
      </c>
      <c r="M3711" t="str">
        <f t="shared" si="229"/>
        <v>High</v>
      </c>
      <c r="N3711" s="1">
        <v>45119</v>
      </c>
      <c r="O3711" s="1" t="str">
        <f>IF(YEAR(Table1[[#This Row],[customer_since]])&gt;=2023, "New",IF(YEAR(Table1[[#This Row],[customer_since]])&gt;=2021, "Medium", "Long term"))</f>
        <v>New</v>
      </c>
      <c r="P3711">
        <v>11</v>
      </c>
      <c r="Q3711" t="str">
        <f t="shared" si="230"/>
        <v>Low</v>
      </c>
      <c r="R3711">
        <v>0.3</v>
      </c>
      <c r="S3711" t="str">
        <f t="shared" si="231"/>
        <v>Medium</v>
      </c>
    </row>
    <row r="3712" spans="1:19" x14ac:dyDescent="0.35">
      <c r="A3712" t="s">
        <v>1993</v>
      </c>
      <c r="B3712">
        <v>54</v>
      </c>
      <c r="C3712" t="str">
        <f t="shared" si="228"/>
        <v>46-55</v>
      </c>
      <c r="D3712" t="s">
        <v>25</v>
      </c>
      <c r="E3712" t="s">
        <v>37</v>
      </c>
      <c r="F3712">
        <v>56.08</v>
      </c>
      <c r="G3712">
        <v>7</v>
      </c>
      <c r="H3712">
        <f>Table1[[#This Row],[total_orders]]*Table1[[#This Row],[avg_order_value]]</f>
        <v>392.56</v>
      </c>
      <c r="I3712">
        <v>149</v>
      </c>
      <c r="J3712">
        <v>0</v>
      </c>
      <c r="K3712" t="s">
        <v>19</v>
      </c>
      <c r="L3712">
        <v>62.9</v>
      </c>
      <c r="M3712" t="str">
        <f t="shared" si="229"/>
        <v>High</v>
      </c>
      <c r="N3712" s="1">
        <v>45610</v>
      </c>
      <c r="O3712" s="1" t="str">
        <f>IF(YEAR(Table1[[#This Row],[customer_since]])&gt;=2023, "New",IF(YEAR(Table1[[#This Row],[customer_since]])&gt;=2021, "Medium", "Long term"))</f>
        <v>New</v>
      </c>
      <c r="P3712">
        <v>85</v>
      </c>
      <c r="Q3712" t="str">
        <f t="shared" si="230"/>
        <v>High</v>
      </c>
      <c r="R3712">
        <v>0.33</v>
      </c>
      <c r="S3712" t="str">
        <f t="shared" si="231"/>
        <v>Medium</v>
      </c>
    </row>
    <row r="3713" spans="1:19" x14ac:dyDescent="0.35">
      <c r="A3713" t="s">
        <v>1321</v>
      </c>
      <c r="B3713">
        <v>66</v>
      </c>
      <c r="C3713" t="str">
        <f t="shared" si="228"/>
        <v>66-69</v>
      </c>
      <c r="D3713" t="s">
        <v>14</v>
      </c>
      <c r="E3713" t="s">
        <v>18</v>
      </c>
      <c r="F3713">
        <v>93.21</v>
      </c>
      <c r="G3713">
        <v>3</v>
      </c>
      <c r="H3713">
        <f>Table1[[#This Row],[total_orders]]*Table1[[#This Row],[avg_order_value]]</f>
        <v>279.63</v>
      </c>
      <c r="I3713">
        <v>259</v>
      </c>
      <c r="J3713">
        <v>0</v>
      </c>
      <c r="K3713" t="s">
        <v>29</v>
      </c>
      <c r="L3713">
        <v>15.7</v>
      </c>
      <c r="M3713" t="str">
        <f t="shared" si="229"/>
        <v>Low</v>
      </c>
      <c r="N3713" s="1">
        <v>45597</v>
      </c>
      <c r="O3713" s="1" t="str">
        <f>IF(YEAR(Table1[[#This Row],[customer_since]])&gt;=2023, "New",IF(YEAR(Table1[[#This Row],[customer_since]])&gt;=2021, "Medium", "Long term"))</f>
        <v>New</v>
      </c>
      <c r="P3713">
        <v>34</v>
      </c>
      <c r="Q3713" t="str">
        <f t="shared" si="230"/>
        <v>Medium</v>
      </c>
      <c r="R3713">
        <v>0.19</v>
      </c>
      <c r="S3713" t="str">
        <f t="shared" si="231"/>
        <v>Low</v>
      </c>
    </row>
    <row r="3714" spans="1:19" x14ac:dyDescent="0.35">
      <c r="A3714" t="s">
        <v>3504</v>
      </c>
      <c r="B3714">
        <v>64</v>
      </c>
      <c r="C3714" t="str">
        <f t="shared" ref="C3714:C3777" si="232">IF(B3714&lt;=25,"18-25",IF(B3714&lt;=35,"26-35",IF(B3714&lt;=45,"36-45",IF(B3714&lt;=55,"46-55",IF(B3714&lt;=65,"55-65","66-69")))))</f>
        <v>55-65</v>
      </c>
      <c r="D3714" t="s">
        <v>14</v>
      </c>
      <c r="E3714" t="s">
        <v>15</v>
      </c>
      <c r="F3714">
        <v>113.83</v>
      </c>
      <c r="G3714">
        <v>13</v>
      </c>
      <c r="H3714">
        <f>Table1[[#This Row],[total_orders]]*Table1[[#This Row],[avg_order_value]]</f>
        <v>1479.79</v>
      </c>
      <c r="I3714">
        <v>68</v>
      </c>
      <c r="J3714">
        <v>0</v>
      </c>
      <c r="K3714" t="s">
        <v>40</v>
      </c>
      <c r="L3714">
        <v>99.6</v>
      </c>
      <c r="M3714" t="str">
        <f t="shared" ref="M3714:M3777" si="233">IF(L3714&lt;=20,"Low",IF(L3714&lt;=50,"Medium","High"))</f>
        <v>High</v>
      </c>
      <c r="N3714" s="1">
        <v>44068</v>
      </c>
      <c r="O3714" s="1" t="str">
        <f>IF(YEAR(Table1[[#This Row],[customer_since]])&gt;=2023, "New",IF(YEAR(Table1[[#This Row],[customer_since]])&gt;=2021, "Medium", "Long term"))</f>
        <v>Long term</v>
      </c>
      <c r="P3714">
        <v>11</v>
      </c>
      <c r="Q3714" t="str">
        <f t="shared" ref="Q3714:Q3777" si="234">IF(P3714&lt;=33,"Low",IF(P3714&lt;=66,"Medium","High"))</f>
        <v>Low</v>
      </c>
      <c r="R3714">
        <v>0.31</v>
      </c>
      <c r="S3714" t="str">
        <f t="shared" ref="S3714:S3777" si="235">IF(R3714&lt;=0.2,"Low",IF(R3714&lt;=0.5,"Medium","High"))</f>
        <v>Medium</v>
      </c>
    </row>
    <row r="3715" spans="1:19" x14ac:dyDescent="0.35">
      <c r="A3715" t="s">
        <v>1502</v>
      </c>
      <c r="B3715">
        <v>26</v>
      </c>
      <c r="C3715" t="str">
        <f t="shared" si="232"/>
        <v>26-35</v>
      </c>
      <c r="D3715" t="s">
        <v>21</v>
      </c>
      <c r="E3715" t="s">
        <v>15</v>
      </c>
      <c r="F3715">
        <v>157.52000000000001</v>
      </c>
      <c r="G3715">
        <v>13</v>
      </c>
      <c r="H3715">
        <f>Table1[[#This Row],[total_orders]]*Table1[[#This Row],[avg_order_value]]</f>
        <v>2047.7600000000002</v>
      </c>
      <c r="I3715">
        <v>181</v>
      </c>
      <c r="J3715">
        <v>0</v>
      </c>
      <c r="K3715" t="s">
        <v>16</v>
      </c>
      <c r="L3715">
        <v>80.2</v>
      </c>
      <c r="M3715" t="str">
        <f t="shared" si="233"/>
        <v>High</v>
      </c>
      <c r="N3715" s="1">
        <v>45268</v>
      </c>
      <c r="O3715" s="1" t="str">
        <f>IF(YEAR(Table1[[#This Row],[customer_since]])&gt;=2023, "New",IF(YEAR(Table1[[#This Row],[customer_since]])&gt;=2021, "Medium", "Long term"))</f>
        <v>New</v>
      </c>
      <c r="P3715">
        <v>5</v>
      </c>
      <c r="Q3715" t="str">
        <f t="shared" si="234"/>
        <v>Low</v>
      </c>
      <c r="R3715">
        <v>0.08</v>
      </c>
      <c r="S3715" t="str">
        <f t="shared" si="235"/>
        <v>Low</v>
      </c>
    </row>
    <row r="3716" spans="1:19" x14ac:dyDescent="0.35">
      <c r="A3716" t="s">
        <v>1502</v>
      </c>
      <c r="B3716">
        <v>39</v>
      </c>
      <c r="C3716" t="str">
        <f t="shared" si="232"/>
        <v>36-45</v>
      </c>
      <c r="D3716" t="s">
        <v>21</v>
      </c>
      <c r="E3716" t="s">
        <v>22</v>
      </c>
      <c r="F3716">
        <v>348.62</v>
      </c>
      <c r="G3716">
        <v>13</v>
      </c>
      <c r="H3716">
        <f>Table1[[#This Row],[total_orders]]*Table1[[#This Row],[avg_order_value]]</f>
        <v>4532.0600000000004</v>
      </c>
      <c r="I3716">
        <v>360</v>
      </c>
      <c r="J3716">
        <v>0</v>
      </c>
      <c r="K3716" t="s">
        <v>29</v>
      </c>
      <c r="L3716">
        <v>31.6</v>
      </c>
      <c r="M3716" t="str">
        <f t="shared" si="233"/>
        <v>Medium</v>
      </c>
      <c r="N3716" s="1">
        <v>44432</v>
      </c>
      <c r="O3716" s="1" t="str">
        <f>IF(YEAR(Table1[[#This Row],[customer_since]])&gt;=2023, "New",IF(YEAR(Table1[[#This Row],[customer_since]])&gt;=2021, "Medium", "Long term"))</f>
        <v>Medium</v>
      </c>
      <c r="P3716">
        <v>30</v>
      </c>
      <c r="Q3716" t="str">
        <f t="shared" si="234"/>
        <v>Low</v>
      </c>
      <c r="R3716">
        <v>0.72</v>
      </c>
      <c r="S3716" t="str">
        <f t="shared" si="235"/>
        <v>High</v>
      </c>
    </row>
    <row r="3717" spans="1:19" x14ac:dyDescent="0.35">
      <c r="A3717" t="s">
        <v>1150</v>
      </c>
      <c r="B3717">
        <v>58</v>
      </c>
      <c r="C3717" t="str">
        <f t="shared" si="232"/>
        <v>55-65</v>
      </c>
      <c r="D3717" t="s">
        <v>21</v>
      </c>
      <c r="E3717" t="s">
        <v>22</v>
      </c>
      <c r="F3717">
        <v>39.909999999999997</v>
      </c>
      <c r="G3717">
        <v>7</v>
      </c>
      <c r="H3717">
        <f>Table1[[#This Row],[total_orders]]*Table1[[#This Row],[avg_order_value]]</f>
        <v>279.37</v>
      </c>
      <c r="I3717">
        <v>281</v>
      </c>
      <c r="J3717">
        <v>0</v>
      </c>
      <c r="K3717" t="s">
        <v>40</v>
      </c>
      <c r="L3717">
        <v>1.3</v>
      </c>
      <c r="M3717" t="str">
        <f t="shared" si="233"/>
        <v>Low</v>
      </c>
      <c r="N3717" s="1">
        <v>44996</v>
      </c>
      <c r="O3717" s="1" t="str">
        <f>IF(YEAR(Table1[[#This Row],[customer_since]])&gt;=2023, "New",IF(YEAR(Table1[[#This Row],[customer_since]])&gt;=2021, "Medium", "Long term"))</f>
        <v>New</v>
      </c>
      <c r="P3717">
        <v>11</v>
      </c>
      <c r="Q3717" t="str">
        <f t="shared" si="234"/>
        <v>Low</v>
      </c>
      <c r="R3717">
        <v>0.21</v>
      </c>
      <c r="S3717" t="str">
        <f t="shared" si="235"/>
        <v>Medium</v>
      </c>
    </row>
    <row r="3718" spans="1:19" x14ac:dyDescent="0.35">
      <c r="A3718" t="s">
        <v>2351</v>
      </c>
      <c r="B3718">
        <v>54</v>
      </c>
      <c r="C3718" t="str">
        <f t="shared" si="232"/>
        <v>46-55</v>
      </c>
      <c r="D3718" t="s">
        <v>21</v>
      </c>
      <c r="E3718" t="s">
        <v>26</v>
      </c>
      <c r="F3718">
        <v>70.260000000000005</v>
      </c>
      <c r="G3718">
        <v>9</v>
      </c>
      <c r="H3718">
        <f>Table1[[#This Row],[total_orders]]*Table1[[#This Row],[avg_order_value]]</f>
        <v>632.34</v>
      </c>
      <c r="I3718">
        <v>284</v>
      </c>
      <c r="J3718">
        <v>0</v>
      </c>
      <c r="K3718" t="s">
        <v>40</v>
      </c>
      <c r="L3718">
        <v>84.5</v>
      </c>
      <c r="M3718" t="str">
        <f t="shared" si="233"/>
        <v>High</v>
      </c>
      <c r="N3718" s="1">
        <v>44339</v>
      </c>
      <c r="O3718" s="1" t="str">
        <f>IF(YEAR(Table1[[#This Row],[customer_since]])&gt;=2023, "New",IF(YEAR(Table1[[#This Row],[customer_since]])&gt;=2021, "Medium", "Long term"))</f>
        <v>Medium</v>
      </c>
      <c r="P3718">
        <v>87</v>
      </c>
      <c r="Q3718" t="str">
        <f t="shared" si="234"/>
        <v>High</v>
      </c>
      <c r="R3718">
        <v>0.42</v>
      </c>
      <c r="S3718" t="str">
        <f t="shared" si="235"/>
        <v>Medium</v>
      </c>
    </row>
    <row r="3719" spans="1:19" x14ac:dyDescent="0.35">
      <c r="A3719" t="s">
        <v>1915</v>
      </c>
      <c r="B3719">
        <v>54</v>
      </c>
      <c r="C3719" t="str">
        <f t="shared" si="232"/>
        <v>46-55</v>
      </c>
      <c r="D3719" t="s">
        <v>21</v>
      </c>
      <c r="E3719" t="s">
        <v>50</v>
      </c>
      <c r="F3719">
        <v>116.73</v>
      </c>
      <c r="G3719">
        <v>14</v>
      </c>
      <c r="H3719">
        <f>Table1[[#This Row],[total_orders]]*Table1[[#This Row],[avg_order_value]]</f>
        <v>1634.22</v>
      </c>
      <c r="I3719">
        <v>225</v>
      </c>
      <c r="J3719">
        <v>0</v>
      </c>
      <c r="K3719" t="s">
        <v>16</v>
      </c>
      <c r="L3719">
        <v>3.8</v>
      </c>
      <c r="M3719" t="str">
        <f t="shared" si="233"/>
        <v>Low</v>
      </c>
      <c r="N3719" s="1">
        <v>45409</v>
      </c>
      <c r="O3719" s="1" t="str">
        <f>IF(YEAR(Table1[[#This Row],[customer_since]])&gt;=2023, "New",IF(YEAR(Table1[[#This Row],[customer_since]])&gt;=2021, "Medium", "Long term"))</f>
        <v>New</v>
      </c>
      <c r="P3719">
        <v>67</v>
      </c>
      <c r="Q3719" t="str">
        <f t="shared" si="234"/>
        <v>High</v>
      </c>
      <c r="R3719">
        <v>0.27</v>
      </c>
      <c r="S3719" t="str">
        <f t="shared" si="235"/>
        <v>Medium</v>
      </c>
    </row>
    <row r="3720" spans="1:19" x14ac:dyDescent="0.35">
      <c r="A3720" t="s">
        <v>1346</v>
      </c>
      <c r="B3720">
        <v>66</v>
      </c>
      <c r="C3720" t="str">
        <f t="shared" si="232"/>
        <v>66-69</v>
      </c>
      <c r="D3720" t="s">
        <v>21</v>
      </c>
      <c r="E3720" t="s">
        <v>50</v>
      </c>
      <c r="F3720">
        <v>60.66</v>
      </c>
      <c r="G3720">
        <v>8</v>
      </c>
      <c r="H3720">
        <f>Table1[[#This Row],[total_orders]]*Table1[[#This Row],[avg_order_value]]</f>
        <v>485.28</v>
      </c>
      <c r="I3720">
        <v>180</v>
      </c>
      <c r="J3720">
        <v>0</v>
      </c>
      <c r="K3720" t="s">
        <v>40</v>
      </c>
      <c r="L3720">
        <v>11</v>
      </c>
      <c r="M3720" t="str">
        <f t="shared" si="233"/>
        <v>Low</v>
      </c>
      <c r="N3720" s="1">
        <v>44919</v>
      </c>
      <c r="O3720" s="1" t="str">
        <f>IF(YEAR(Table1[[#This Row],[customer_since]])&gt;=2023, "New",IF(YEAR(Table1[[#This Row],[customer_since]])&gt;=2021, "Medium", "Long term"))</f>
        <v>Medium</v>
      </c>
      <c r="P3720">
        <v>4</v>
      </c>
      <c r="Q3720" t="str">
        <f t="shared" si="234"/>
        <v>Low</v>
      </c>
      <c r="R3720">
        <v>0.41</v>
      </c>
      <c r="S3720" t="str">
        <f t="shared" si="235"/>
        <v>Medium</v>
      </c>
    </row>
    <row r="3721" spans="1:19" x14ac:dyDescent="0.35">
      <c r="A3721" t="s">
        <v>1346</v>
      </c>
      <c r="B3721">
        <v>42</v>
      </c>
      <c r="C3721" t="str">
        <f t="shared" si="232"/>
        <v>36-45</v>
      </c>
      <c r="D3721" t="s">
        <v>14</v>
      </c>
      <c r="E3721" t="s">
        <v>52</v>
      </c>
      <c r="F3721">
        <v>54.13</v>
      </c>
      <c r="G3721">
        <v>8</v>
      </c>
      <c r="H3721">
        <f>Table1[[#This Row],[total_orders]]*Table1[[#This Row],[avg_order_value]]</f>
        <v>433.04</v>
      </c>
      <c r="I3721">
        <v>187</v>
      </c>
      <c r="J3721">
        <v>0</v>
      </c>
      <c r="K3721" t="s">
        <v>19</v>
      </c>
      <c r="L3721">
        <v>25.8</v>
      </c>
      <c r="M3721" t="str">
        <f t="shared" si="233"/>
        <v>Medium</v>
      </c>
      <c r="N3721" s="1">
        <v>44099</v>
      </c>
      <c r="O3721" s="1" t="str">
        <f>IF(YEAR(Table1[[#This Row],[customer_since]])&gt;=2023, "New",IF(YEAR(Table1[[#This Row],[customer_since]])&gt;=2021, "Medium", "Long term"))</f>
        <v>Long term</v>
      </c>
      <c r="P3721">
        <v>18</v>
      </c>
      <c r="Q3721" t="str">
        <f t="shared" si="234"/>
        <v>Low</v>
      </c>
      <c r="R3721">
        <v>0.63</v>
      </c>
      <c r="S3721" t="str">
        <f t="shared" si="235"/>
        <v>High</v>
      </c>
    </row>
    <row r="3722" spans="1:19" x14ac:dyDescent="0.35">
      <c r="A3722" t="s">
        <v>972</v>
      </c>
      <c r="B3722">
        <v>49</v>
      </c>
      <c r="C3722" t="str">
        <f t="shared" si="232"/>
        <v>46-55</v>
      </c>
      <c r="D3722" t="s">
        <v>14</v>
      </c>
      <c r="E3722" t="s">
        <v>26</v>
      </c>
      <c r="F3722">
        <v>79.02</v>
      </c>
      <c r="G3722">
        <v>7</v>
      </c>
      <c r="H3722">
        <f>Table1[[#This Row],[total_orders]]*Table1[[#This Row],[avg_order_value]]</f>
        <v>553.14</v>
      </c>
      <c r="I3722">
        <v>326</v>
      </c>
      <c r="J3722">
        <v>0</v>
      </c>
      <c r="K3722" t="s">
        <v>40</v>
      </c>
      <c r="L3722">
        <v>28.6</v>
      </c>
      <c r="M3722" t="str">
        <f t="shared" si="233"/>
        <v>Medium</v>
      </c>
      <c r="N3722" s="1">
        <v>44171</v>
      </c>
      <c r="O3722" s="1" t="str">
        <f>IF(YEAR(Table1[[#This Row],[customer_since]])&gt;=2023, "New",IF(YEAR(Table1[[#This Row],[customer_since]])&gt;=2021, "Medium", "Long term"))</f>
        <v>Long term</v>
      </c>
      <c r="P3722">
        <v>41</v>
      </c>
      <c r="Q3722" t="str">
        <f t="shared" si="234"/>
        <v>Medium</v>
      </c>
      <c r="R3722">
        <v>0.4</v>
      </c>
      <c r="S3722" t="str">
        <f t="shared" si="235"/>
        <v>Medium</v>
      </c>
    </row>
    <row r="3723" spans="1:19" x14ac:dyDescent="0.35">
      <c r="A3723" t="s">
        <v>3310</v>
      </c>
      <c r="B3723">
        <v>56</v>
      </c>
      <c r="C3723" t="str">
        <f t="shared" si="232"/>
        <v>55-65</v>
      </c>
      <c r="D3723" t="s">
        <v>25</v>
      </c>
      <c r="E3723" t="s">
        <v>18</v>
      </c>
      <c r="F3723">
        <v>54.72</v>
      </c>
      <c r="G3723">
        <v>11</v>
      </c>
      <c r="H3723">
        <f>Table1[[#This Row],[total_orders]]*Table1[[#This Row],[avg_order_value]]</f>
        <v>601.91999999999996</v>
      </c>
      <c r="I3723">
        <v>339</v>
      </c>
      <c r="J3723">
        <v>0</v>
      </c>
      <c r="K3723" t="s">
        <v>23</v>
      </c>
      <c r="L3723">
        <v>74.3</v>
      </c>
      <c r="M3723" t="str">
        <f t="shared" si="233"/>
        <v>High</v>
      </c>
      <c r="N3723" s="1">
        <v>44758</v>
      </c>
      <c r="O3723" s="1" t="str">
        <f>IF(YEAR(Table1[[#This Row],[customer_since]])&gt;=2023, "New",IF(YEAR(Table1[[#This Row],[customer_since]])&gt;=2021, "Medium", "Long term"))</f>
        <v>Medium</v>
      </c>
      <c r="P3723">
        <v>33</v>
      </c>
      <c r="Q3723" t="str">
        <f t="shared" si="234"/>
        <v>Low</v>
      </c>
      <c r="R3723">
        <v>0.37</v>
      </c>
      <c r="S3723" t="str">
        <f t="shared" si="235"/>
        <v>Medium</v>
      </c>
    </row>
    <row r="3724" spans="1:19" x14ac:dyDescent="0.35">
      <c r="A3724" t="s">
        <v>3310</v>
      </c>
      <c r="B3724">
        <v>68</v>
      </c>
      <c r="C3724" t="str">
        <f t="shared" si="232"/>
        <v>66-69</v>
      </c>
      <c r="D3724" t="s">
        <v>21</v>
      </c>
      <c r="E3724" t="s">
        <v>50</v>
      </c>
      <c r="F3724">
        <v>121.9</v>
      </c>
      <c r="G3724">
        <v>9</v>
      </c>
      <c r="H3724">
        <f>Table1[[#This Row],[total_orders]]*Table1[[#This Row],[avg_order_value]]</f>
        <v>1097.1000000000001</v>
      </c>
      <c r="I3724">
        <v>249</v>
      </c>
      <c r="J3724">
        <v>0</v>
      </c>
      <c r="K3724" t="s">
        <v>23</v>
      </c>
      <c r="L3724">
        <v>44.5</v>
      </c>
      <c r="M3724" t="str">
        <f t="shared" si="233"/>
        <v>Medium</v>
      </c>
      <c r="N3724" s="1">
        <v>44834</v>
      </c>
      <c r="O3724" s="1" t="str">
        <f>IF(YEAR(Table1[[#This Row],[customer_since]])&gt;=2023, "New",IF(YEAR(Table1[[#This Row],[customer_since]])&gt;=2021, "Medium", "Long term"))</f>
        <v>Medium</v>
      </c>
      <c r="P3724">
        <v>76</v>
      </c>
      <c r="Q3724" t="str">
        <f t="shared" si="234"/>
        <v>High</v>
      </c>
      <c r="R3724">
        <v>0.32</v>
      </c>
      <c r="S3724" t="str">
        <f t="shared" si="235"/>
        <v>Medium</v>
      </c>
    </row>
    <row r="3725" spans="1:19" x14ac:dyDescent="0.35">
      <c r="A3725" t="s">
        <v>1624</v>
      </c>
      <c r="B3725">
        <v>74</v>
      </c>
      <c r="C3725" t="str">
        <f t="shared" si="232"/>
        <v>66-69</v>
      </c>
      <c r="D3725" t="s">
        <v>14</v>
      </c>
      <c r="E3725" t="s">
        <v>44</v>
      </c>
      <c r="F3725">
        <v>143.43</v>
      </c>
      <c r="G3725">
        <v>11</v>
      </c>
      <c r="H3725">
        <f>Table1[[#This Row],[total_orders]]*Table1[[#This Row],[avg_order_value]]</f>
        <v>1577.73</v>
      </c>
      <c r="I3725">
        <v>206</v>
      </c>
      <c r="J3725">
        <v>0</v>
      </c>
      <c r="K3725" t="s">
        <v>16</v>
      </c>
      <c r="L3725">
        <v>46.3</v>
      </c>
      <c r="M3725" t="str">
        <f t="shared" si="233"/>
        <v>Medium</v>
      </c>
      <c r="N3725" s="1">
        <v>45617</v>
      </c>
      <c r="O3725" s="1" t="str">
        <f>IF(YEAR(Table1[[#This Row],[customer_since]])&gt;=2023, "New",IF(YEAR(Table1[[#This Row],[customer_since]])&gt;=2021, "Medium", "Long term"))</f>
        <v>New</v>
      </c>
      <c r="P3725">
        <v>56</v>
      </c>
      <c r="Q3725" t="str">
        <f t="shared" si="234"/>
        <v>Medium</v>
      </c>
      <c r="R3725">
        <v>0.03</v>
      </c>
      <c r="S3725" t="str">
        <f t="shared" si="235"/>
        <v>Low</v>
      </c>
    </row>
    <row r="3726" spans="1:19" x14ac:dyDescent="0.35">
      <c r="A3726" t="s">
        <v>1624</v>
      </c>
      <c r="B3726">
        <v>44</v>
      </c>
      <c r="C3726" t="str">
        <f t="shared" si="232"/>
        <v>36-45</v>
      </c>
      <c r="D3726" t="s">
        <v>14</v>
      </c>
      <c r="E3726" t="s">
        <v>28</v>
      </c>
      <c r="F3726">
        <v>258.60000000000002</v>
      </c>
      <c r="G3726">
        <v>13</v>
      </c>
      <c r="H3726">
        <f>Table1[[#This Row],[total_orders]]*Table1[[#This Row],[avg_order_value]]</f>
        <v>3361.8</v>
      </c>
      <c r="I3726">
        <v>203</v>
      </c>
      <c r="J3726">
        <v>0</v>
      </c>
      <c r="K3726" t="s">
        <v>40</v>
      </c>
      <c r="L3726">
        <v>83.2</v>
      </c>
      <c r="M3726" t="str">
        <f t="shared" si="233"/>
        <v>High</v>
      </c>
      <c r="N3726" s="1">
        <v>44130</v>
      </c>
      <c r="O3726" s="1" t="str">
        <f>IF(YEAR(Table1[[#This Row],[customer_since]])&gt;=2023, "New",IF(YEAR(Table1[[#This Row],[customer_since]])&gt;=2021, "Medium", "Long term"))</f>
        <v>Long term</v>
      </c>
      <c r="P3726">
        <v>19</v>
      </c>
      <c r="Q3726" t="str">
        <f t="shared" si="234"/>
        <v>Low</v>
      </c>
      <c r="R3726">
        <v>0.34</v>
      </c>
      <c r="S3726" t="str">
        <f t="shared" si="235"/>
        <v>Medium</v>
      </c>
    </row>
    <row r="3727" spans="1:19" x14ac:dyDescent="0.35">
      <c r="A3727" t="s">
        <v>3284</v>
      </c>
      <c r="B3727">
        <v>71</v>
      </c>
      <c r="C3727" t="str">
        <f t="shared" si="232"/>
        <v>66-69</v>
      </c>
      <c r="D3727" t="s">
        <v>14</v>
      </c>
      <c r="E3727" t="s">
        <v>18</v>
      </c>
      <c r="F3727">
        <v>42.87</v>
      </c>
      <c r="G3727">
        <v>14</v>
      </c>
      <c r="H3727">
        <f>Table1[[#This Row],[total_orders]]*Table1[[#This Row],[avg_order_value]]</f>
        <v>600.17999999999995</v>
      </c>
      <c r="I3727">
        <v>3</v>
      </c>
      <c r="J3727">
        <v>1</v>
      </c>
      <c r="K3727" t="s">
        <v>40</v>
      </c>
      <c r="L3727">
        <v>32.200000000000003</v>
      </c>
      <c r="M3727" t="str">
        <f t="shared" si="233"/>
        <v>Medium</v>
      </c>
      <c r="N3727" s="1">
        <v>44918</v>
      </c>
      <c r="O3727" s="1" t="str">
        <f>IF(YEAR(Table1[[#This Row],[customer_since]])&gt;=2023, "New",IF(YEAR(Table1[[#This Row],[customer_since]])&gt;=2021, "Medium", "Long term"))</f>
        <v>Medium</v>
      </c>
      <c r="P3727">
        <v>61</v>
      </c>
      <c r="Q3727" t="str">
        <f t="shared" si="234"/>
        <v>Medium</v>
      </c>
      <c r="R3727">
        <v>0.47</v>
      </c>
      <c r="S3727" t="str">
        <f t="shared" si="235"/>
        <v>Medium</v>
      </c>
    </row>
    <row r="3728" spans="1:19" x14ac:dyDescent="0.35">
      <c r="A3728" t="s">
        <v>348</v>
      </c>
      <c r="B3728">
        <v>76</v>
      </c>
      <c r="C3728" t="str">
        <f t="shared" si="232"/>
        <v>66-69</v>
      </c>
      <c r="D3728" t="s">
        <v>14</v>
      </c>
      <c r="E3728" t="s">
        <v>18</v>
      </c>
      <c r="F3728">
        <v>102.28</v>
      </c>
      <c r="G3728">
        <v>14</v>
      </c>
      <c r="H3728">
        <f>Table1[[#This Row],[total_orders]]*Table1[[#This Row],[avg_order_value]]</f>
        <v>1431.92</v>
      </c>
      <c r="I3728">
        <v>298</v>
      </c>
      <c r="J3728">
        <v>0</v>
      </c>
      <c r="K3728" t="s">
        <v>23</v>
      </c>
      <c r="L3728">
        <v>69.599999999999994</v>
      </c>
      <c r="M3728" t="str">
        <f t="shared" si="233"/>
        <v>High</v>
      </c>
      <c r="N3728" s="1">
        <v>45508</v>
      </c>
      <c r="O3728" s="1" t="str">
        <f>IF(YEAR(Table1[[#This Row],[customer_since]])&gt;=2023, "New",IF(YEAR(Table1[[#This Row],[customer_since]])&gt;=2021, "Medium", "Long term"))</f>
        <v>New</v>
      </c>
      <c r="P3728">
        <v>22</v>
      </c>
      <c r="Q3728" t="str">
        <f t="shared" si="234"/>
        <v>Low</v>
      </c>
      <c r="R3728">
        <v>0.26</v>
      </c>
      <c r="S3728" t="str">
        <f t="shared" si="235"/>
        <v>Medium</v>
      </c>
    </row>
    <row r="3729" spans="1:19" x14ac:dyDescent="0.35">
      <c r="A3729" t="s">
        <v>1471</v>
      </c>
      <c r="B3729">
        <v>38</v>
      </c>
      <c r="C3729" t="str">
        <f t="shared" si="232"/>
        <v>36-45</v>
      </c>
      <c r="D3729" t="s">
        <v>14</v>
      </c>
      <c r="E3729" t="s">
        <v>37</v>
      </c>
      <c r="F3729">
        <v>128.49</v>
      </c>
      <c r="G3729">
        <v>6</v>
      </c>
      <c r="H3729">
        <f>Table1[[#This Row],[total_orders]]*Table1[[#This Row],[avg_order_value]]</f>
        <v>770.94</v>
      </c>
      <c r="I3729">
        <v>14</v>
      </c>
      <c r="J3729">
        <v>0</v>
      </c>
      <c r="K3729" t="s">
        <v>29</v>
      </c>
      <c r="L3729">
        <v>96.5</v>
      </c>
      <c r="M3729" t="str">
        <f t="shared" si="233"/>
        <v>High</v>
      </c>
      <c r="N3729" s="1">
        <v>44865</v>
      </c>
      <c r="O3729" s="1" t="str">
        <f>IF(YEAR(Table1[[#This Row],[customer_since]])&gt;=2023, "New",IF(YEAR(Table1[[#This Row],[customer_since]])&gt;=2021, "Medium", "Long term"))</f>
        <v>Medium</v>
      </c>
      <c r="P3729">
        <v>48</v>
      </c>
      <c r="Q3729" t="str">
        <f t="shared" si="234"/>
        <v>Medium</v>
      </c>
      <c r="R3729">
        <v>0.46</v>
      </c>
      <c r="S3729" t="str">
        <f t="shared" si="235"/>
        <v>Medium</v>
      </c>
    </row>
    <row r="3730" spans="1:19" x14ac:dyDescent="0.35">
      <c r="A3730" t="s">
        <v>2106</v>
      </c>
      <c r="B3730">
        <v>50</v>
      </c>
      <c r="C3730" t="str">
        <f t="shared" si="232"/>
        <v>46-55</v>
      </c>
      <c r="D3730" t="s">
        <v>21</v>
      </c>
      <c r="E3730" t="s">
        <v>50</v>
      </c>
      <c r="F3730">
        <v>102</v>
      </c>
      <c r="G3730">
        <v>17</v>
      </c>
      <c r="H3730">
        <f>Table1[[#This Row],[total_orders]]*Table1[[#This Row],[avg_order_value]]</f>
        <v>1734</v>
      </c>
      <c r="I3730">
        <v>48</v>
      </c>
      <c r="J3730">
        <v>0</v>
      </c>
      <c r="K3730" t="s">
        <v>23</v>
      </c>
      <c r="L3730">
        <v>45.4</v>
      </c>
      <c r="M3730" t="str">
        <f t="shared" si="233"/>
        <v>Medium</v>
      </c>
      <c r="N3730" s="1">
        <v>44713</v>
      </c>
      <c r="O3730" s="1" t="str">
        <f>IF(YEAR(Table1[[#This Row],[customer_since]])&gt;=2023, "New",IF(YEAR(Table1[[#This Row],[customer_since]])&gt;=2021, "Medium", "Long term"))</f>
        <v>Medium</v>
      </c>
      <c r="P3730">
        <v>98</v>
      </c>
      <c r="Q3730" t="str">
        <f t="shared" si="234"/>
        <v>High</v>
      </c>
      <c r="R3730">
        <v>0.66</v>
      </c>
      <c r="S3730" t="str">
        <f t="shared" si="235"/>
        <v>High</v>
      </c>
    </row>
    <row r="3731" spans="1:19" x14ac:dyDescent="0.35">
      <c r="A3731" t="s">
        <v>3714</v>
      </c>
      <c r="B3731">
        <v>61</v>
      </c>
      <c r="C3731" t="str">
        <f t="shared" si="232"/>
        <v>55-65</v>
      </c>
      <c r="D3731" t="s">
        <v>14</v>
      </c>
      <c r="E3731" t="s">
        <v>15</v>
      </c>
      <c r="F3731">
        <v>180.71</v>
      </c>
      <c r="G3731">
        <v>10</v>
      </c>
      <c r="H3731">
        <f>Table1[[#This Row],[total_orders]]*Table1[[#This Row],[avg_order_value]]</f>
        <v>1807.1000000000001</v>
      </c>
      <c r="I3731">
        <v>189</v>
      </c>
      <c r="J3731">
        <v>0</v>
      </c>
      <c r="K3731" t="s">
        <v>29</v>
      </c>
      <c r="L3731">
        <v>2.1</v>
      </c>
      <c r="M3731" t="str">
        <f t="shared" si="233"/>
        <v>Low</v>
      </c>
      <c r="N3731" s="1">
        <v>45559</v>
      </c>
      <c r="O3731" s="1" t="str">
        <f>IF(YEAR(Table1[[#This Row],[customer_since]])&gt;=2023, "New",IF(YEAR(Table1[[#This Row],[customer_since]])&gt;=2021, "Medium", "Long term"))</f>
        <v>New</v>
      </c>
      <c r="P3731">
        <v>33</v>
      </c>
      <c r="Q3731" t="str">
        <f t="shared" si="234"/>
        <v>Low</v>
      </c>
      <c r="R3731">
        <v>0.05</v>
      </c>
      <c r="S3731" t="str">
        <f t="shared" si="235"/>
        <v>Low</v>
      </c>
    </row>
    <row r="3732" spans="1:19" x14ac:dyDescent="0.35">
      <c r="A3732" t="s">
        <v>418</v>
      </c>
      <c r="B3732">
        <v>41</v>
      </c>
      <c r="C3732" t="str">
        <f t="shared" si="232"/>
        <v>36-45</v>
      </c>
      <c r="D3732" t="s">
        <v>21</v>
      </c>
      <c r="E3732" t="s">
        <v>22</v>
      </c>
      <c r="F3732">
        <v>151.22</v>
      </c>
      <c r="G3732">
        <v>4</v>
      </c>
      <c r="H3732">
        <f>Table1[[#This Row],[total_orders]]*Table1[[#This Row],[avg_order_value]]</f>
        <v>604.88</v>
      </c>
      <c r="I3732">
        <v>313</v>
      </c>
      <c r="J3732">
        <v>0</v>
      </c>
      <c r="K3732" t="s">
        <v>16</v>
      </c>
      <c r="L3732">
        <v>9.5</v>
      </c>
      <c r="M3732" t="str">
        <f t="shared" si="233"/>
        <v>Low</v>
      </c>
      <c r="N3732" s="1">
        <v>45813</v>
      </c>
      <c r="O3732" s="1" t="str">
        <f>IF(YEAR(Table1[[#This Row],[customer_since]])&gt;=2023, "New",IF(YEAR(Table1[[#This Row],[customer_since]])&gt;=2021, "Medium", "Long term"))</f>
        <v>New</v>
      </c>
      <c r="P3732">
        <v>68</v>
      </c>
      <c r="Q3732" t="str">
        <f t="shared" si="234"/>
        <v>High</v>
      </c>
      <c r="R3732">
        <v>0.42</v>
      </c>
      <c r="S3732" t="str">
        <f t="shared" si="235"/>
        <v>Medium</v>
      </c>
    </row>
    <row r="3733" spans="1:19" x14ac:dyDescent="0.35">
      <c r="A3733" t="s">
        <v>1099</v>
      </c>
      <c r="B3733">
        <v>61</v>
      </c>
      <c r="C3733" t="str">
        <f t="shared" si="232"/>
        <v>55-65</v>
      </c>
      <c r="D3733" t="s">
        <v>21</v>
      </c>
      <c r="E3733" t="s">
        <v>35</v>
      </c>
      <c r="F3733">
        <v>142.28</v>
      </c>
      <c r="G3733">
        <v>7</v>
      </c>
      <c r="H3733">
        <f>Table1[[#This Row],[total_orders]]*Table1[[#This Row],[avg_order_value]]</f>
        <v>995.96</v>
      </c>
      <c r="I3733">
        <v>272</v>
      </c>
      <c r="J3733">
        <v>0</v>
      </c>
      <c r="K3733" t="s">
        <v>16</v>
      </c>
      <c r="L3733">
        <v>2.6</v>
      </c>
      <c r="M3733" t="str">
        <f t="shared" si="233"/>
        <v>Low</v>
      </c>
      <c r="N3733" s="1">
        <v>45235</v>
      </c>
      <c r="O3733" s="1" t="str">
        <f>IF(YEAR(Table1[[#This Row],[customer_since]])&gt;=2023, "New",IF(YEAR(Table1[[#This Row],[customer_since]])&gt;=2021, "Medium", "Long term"))</f>
        <v>New</v>
      </c>
      <c r="P3733">
        <v>21</v>
      </c>
      <c r="Q3733" t="str">
        <f t="shared" si="234"/>
        <v>Low</v>
      </c>
      <c r="R3733">
        <v>0.41</v>
      </c>
      <c r="S3733" t="str">
        <f t="shared" si="235"/>
        <v>Medium</v>
      </c>
    </row>
    <row r="3734" spans="1:19" x14ac:dyDescent="0.35">
      <c r="A3734" t="s">
        <v>161</v>
      </c>
      <c r="B3734">
        <v>71</v>
      </c>
      <c r="C3734" t="str">
        <f t="shared" si="232"/>
        <v>66-69</v>
      </c>
      <c r="D3734" t="s">
        <v>14</v>
      </c>
      <c r="E3734" t="s">
        <v>22</v>
      </c>
      <c r="F3734">
        <v>77.64</v>
      </c>
      <c r="G3734">
        <v>8</v>
      </c>
      <c r="H3734">
        <f>Table1[[#This Row],[total_orders]]*Table1[[#This Row],[avg_order_value]]</f>
        <v>621.12</v>
      </c>
      <c r="I3734">
        <v>306</v>
      </c>
      <c r="J3734">
        <v>0</v>
      </c>
      <c r="K3734" t="s">
        <v>23</v>
      </c>
      <c r="L3734">
        <v>11.4</v>
      </c>
      <c r="M3734" t="str">
        <f t="shared" si="233"/>
        <v>Low</v>
      </c>
      <c r="N3734" s="1">
        <v>45063</v>
      </c>
      <c r="O3734" s="1" t="str">
        <f>IF(YEAR(Table1[[#This Row],[customer_since]])&gt;=2023, "New",IF(YEAR(Table1[[#This Row],[customer_since]])&gt;=2021, "Medium", "Long term"))</f>
        <v>New</v>
      </c>
      <c r="P3734">
        <v>72</v>
      </c>
      <c r="Q3734" t="str">
        <f t="shared" si="234"/>
        <v>High</v>
      </c>
      <c r="R3734">
        <v>0.6</v>
      </c>
      <c r="S3734" t="str">
        <f t="shared" si="235"/>
        <v>High</v>
      </c>
    </row>
    <row r="3735" spans="1:19" x14ac:dyDescent="0.35">
      <c r="A3735" t="s">
        <v>3768</v>
      </c>
      <c r="B3735">
        <v>36</v>
      </c>
      <c r="C3735" t="str">
        <f t="shared" si="232"/>
        <v>36-45</v>
      </c>
      <c r="D3735" t="s">
        <v>21</v>
      </c>
      <c r="E3735" t="s">
        <v>15</v>
      </c>
      <c r="F3735">
        <v>27.09</v>
      </c>
      <c r="G3735">
        <v>7</v>
      </c>
      <c r="H3735">
        <f>Table1[[#This Row],[total_orders]]*Table1[[#This Row],[avg_order_value]]</f>
        <v>189.63</v>
      </c>
      <c r="I3735">
        <v>218</v>
      </c>
      <c r="J3735">
        <v>0</v>
      </c>
      <c r="K3735" t="s">
        <v>19</v>
      </c>
      <c r="L3735">
        <v>25.6</v>
      </c>
      <c r="M3735" t="str">
        <f t="shared" si="233"/>
        <v>Medium</v>
      </c>
      <c r="N3735" s="1">
        <v>44777</v>
      </c>
      <c r="O3735" s="1" t="str">
        <f>IF(YEAR(Table1[[#This Row],[customer_since]])&gt;=2023, "New",IF(YEAR(Table1[[#This Row],[customer_since]])&gt;=2021, "Medium", "Long term"))</f>
        <v>Medium</v>
      </c>
      <c r="P3735">
        <v>35</v>
      </c>
      <c r="Q3735" t="str">
        <f t="shared" si="234"/>
        <v>Medium</v>
      </c>
      <c r="R3735">
        <v>0.14000000000000001</v>
      </c>
      <c r="S3735" t="str">
        <f t="shared" si="235"/>
        <v>Low</v>
      </c>
    </row>
    <row r="3736" spans="1:19" x14ac:dyDescent="0.35">
      <c r="A3736" t="s">
        <v>1606</v>
      </c>
      <c r="B3736">
        <v>73</v>
      </c>
      <c r="C3736" t="str">
        <f t="shared" si="232"/>
        <v>66-69</v>
      </c>
      <c r="D3736" t="s">
        <v>14</v>
      </c>
      <c r="E3736" t="s">
        <v>50</v>
      </c>
      <c r="F3736">
        <v>117.08</v>
      </c>
      <c r="G3736">
        <v>9</v>
      </c>
      <c r="H3736">
        <f>Table1[[#This Row],[total_orders]]*Table1[[#This Row],[avg_order_value]]</f>
        <v>1053.72</v>
      </c>
      <c r="I3736">
        <v>239</v>
      </c>
      <c r="J3736">
        <v>0</v>
      </c>
      <c r="K3736" t="s">
        <v>16</v>
      </c>
      <c r="L3736">
        <v>35.200000000000003</v>
      </c>
      <c r="M3736" t="str">
        <f t="shared" si="233"/>
        <v>Medium</v>
      </c>
      <c r="N3736" s="1">
        <v>45734</v>
      </c>
      <c r="O3736" s="1" t="str">
        <f>IF(YEAR(Table1[[#This Row],[customer_since]])&gt;=2023, "New",IF(YEAR(Table1[[#This Row],[customer_since]])&gt;=2021, "Medium", "Long term"))</f>
        <v>New</v>
      </c>
      <c r="P3736">
        <v>76</v>
      </c>
      <c r="Q3736" t="str">
        <f t="shared" si="234"/>
        <v>High</v>
      </c>
      <c r="R3736">
        <v>0.21</v>
      </c>
      <c r="S3736" t="str">
        <f t="shared" si="235"/>
        <v>Medium</v>
      </c>
    </row>
    <row r="3737" spans="1:19" x14ac:dyDescent="0.35">
      <c r="A3737" t="s">
        <v>1431</v>
      </c>
      <c r="B3737">
        <v>57</v>
      </c>
      <c r="C3737" t="str">
        <f t="shared" si="232"/>
        <v>55-65</v>
      </c>
      <c r="D3737" t="s">
        <v>21</v>
      </c>
      <c r="E3737" t="s">
        <v>37</v>
      </c>
      <c r="F3737">
        <v>76.95</v>
      </c>
      <c r="G3737">
        <v>12</v>
      </c>
      <c r="H3737">
        <f>Table1[[#This Row],[total_orders]]*Table1[[#This Row],[avg_order_value]]</f>
        <v>923.40000000000009</v>
      </c>
      <c r="I3737">
        <v>277</v>
      </c>
      <c r="J3737">
        <v>0</v>
      </c>
      <c r="K3737" t="s">
        <v>40</v>
      </c>
      <c r="L3737">
        <v>84.1</v>
      </c>
      <c r="M3737" t="str">
        <f t="shared" si="233"/>
        <v>High</v>
      </c>
      <c r="N3737" s="1">
        <v>45009</v>
      </c>
      <c r="O3737" s="1" t="str">
        <f>IF(YEAR(Table1[[#This Row],[customer_since]])&gt;=2023, "New",IF(YEAR(Table1[[#This Row],[customer_since]])&gt;=2021, "Medium", "Long term"))</f>
        <v>New</v>
      </c>
      <c r="P3737">
        <v>26</v>
      </c>
      <c r="Q3737" t="str">
        <f t="shared" si="234"/>
        <v>Low</v>
      </c>
      <c r="R3737">
        <v>0.11</v>
      </c>
      <c r="S3737" t="str">
        <f t="shared" si="235"/>
        <v>Low</v>
      </c>
    </row>
    <row r="3738" spans="1:19" x14ac:dyDescent="0.35">
      <c r="A3738" t="s">
        <v>708</v>
      </c>
      <c r="B3738">
        <v>20</v>
      </c>
      <c r="C3738" t="str">
        <f t="shared" si="232"/>
        <v>18-25</v>
      </c>
      <c r="D3738" t="s">
        <v>14</v>
      </c>
      <c r="E3738" t="s">
        <v>22</v>
      </c>
      <c r="G3738">
        <v>5</v>
      </c>
      <c r="H3738">
        <f>Table1[[#This Row],[total_orders]]*Table1[[#This Row],[avg_order_value]]</f>
        <v>0</v>
      </c>
      <c r="I3738">
        <v>241</v>
      </c>
      <c r="J3738">
        <v>0</v>
      </c>
      <c r="K3738" t="s">
        <v>16</v>
      </c>
      <c r="L3738">
        <v>97.6</v>
      </c>
      <c r="M3738" t="str">
        <f t="shared" si="233"/>
        <v>High</v>
      </c>
      <c r="N3738" s="1">
        <v>45151</v>
      </c>
      <c r="O3738" s="1" t="str">
        <f>IF(YEAR(Table1[[#This Row],[customer_since]])&gt;=2023, "New",IF(YEAR(Table1[[#This Row],[customer_since]])&gt;=2021, "Medium", "Long term"))</f>
        <v>New</v>
      </c>
      <c r="P3738">
        <v>52</v>
      </c>
      <c r="Q3738" t="str">
        <f t="shared" si="234"/>
        <v>Medium</v>
      </c>
      <c r="R3738">
        <v>0.28999999999999998</v>
      </c>
      <c r="S3738" t="str">
        <f t="shared" si="235"/>
        <v>Medium</v>
      </c>
    </row>
    <row r="3739" spans="1:19" x14ac:dyDescent="0.35">
      <c r="A3739" t="s">
        <v>2676</v>
      </c>
      <c r="B3739">
        <v>56</v>
      </c>
      <c r="C3739" t="str">
        <f t="shared" si="232"/>
        <v>55-65</v>
      </c>
      <c r="D3739" t="s">
        <v>14</v>
      </c>
      <c r="E3739" t="s">
        <v>22</v>
      </c>
      <c r="F3739">
        <v>122.53</v>
      </c>
      <c r="G3739">
        <v>11</v>
      </c>
      <c r="H3739">
        <f>Table1[[#This Row],[total_orders]]*Table1[[#This Row],[avg_order_value]]</f>
        <v>1347.83</v>
      </c>
      <c r="I3739">
        <v>51</v>
      </c>
      <c r="J3739">
        <v>0</v>
      </c>
      <c r="K3739" t="s">
        <v>19</v>
      </c>
      <c r="L3739">
        <v>35.200000000000003</v>
      </c>
      <c r="M3739" t="str">
        <f t="shared" si="233"/>
        <v>Medium</v>
      </c>
      <c r="N3739" s="1">
        <v>44811</v>
      </c>
      <c r="O3739" s="1" t="str">
        <f>IF(YEAR(Table1[[#This Row],[customer_since]])&gt;=2023, "New",IF(YEAR(Table1[[#This Row],[customer_since]])&gt;=2021, "Medium", "Long term"))</f>
        <v>Medium</v>
      </c>
      <c r="P3739">
        <v>40</v>
      </c>
      <c r="Q3739" t="str">
        <f t="shared" si="234"/>
        <v>Medium</v>
      </c>
      <c r="R3739">
        <v>7.0000000000000007E-2</v>
      </c>
      <c r="S3739" t="str">
        <f t="shared" si="235"/>
        <v>Low</v>
      </c>
    </row>
    <row r="3740" spans="1:19" x14ac:dyDescent="0.35">
      <c r="A3740" t="s">
        <v>3754</v>
      </c>
      <c r="B3740">
        <v>25</v>
      </c>
      <c r="C3740" t="str">
        <f t="shared" si="232"/>
        <v>18-25</v>
      </c>
      <c r="D3740" t="s">
        <v>14</v>
      </c>
      <c r="E3740" t="s">
        <v>28</v>
      </c>
      <c r="F3740">
        <v>139.1</v>
      </c>
      <c r="G3740">
        <v>7</v>
      </c>
      <c r="H3740">
        <f>Table1[[#This Row],[total_orders]]*Table1[[#This Row],[avg_order_value]]</f>
        <v>973.69999999999993</v>
      </c>
      <c r="I3740">
        <v>117</v>
      </c>
      <c r="J3740">
        <v>0</v>
      </c>
      <c r="K3740" t="s">
        <v>40</v>
      </c>
      <c r="L3740">
        <v>28.8</v>
      </c>
      <c r="M3740" t="str">
        <f t="shared" si="233"/>
        <v>Medium</v>
      </c>
      <c r="N3740" s="1">
        <v>44518</v>
      </c>
      <c r="O3740" s="1" t="str">
        <f>IF(YEAR(Table1[[#This Row],[customer_since]])&gt;=2023, "New",IF(YEAR(Table1[[#This Row],[customer_since]])&gt;=2021, "Medium", "Long term"))</f>
        <v>Medium</v>
      </c>
      <c r="P3740">
        <v>36</v>
      </c>
      <c r="Q3740" t="str">
        <f t="shared" si="234"/>
        <v>Medium</v>
      </c>
      <c r="R3740">
        <v>0.19</v>
      </c>
      <c r="S3740" t="str">
        <f t="shared" si="235"/>
        <v>Low</v>
      </c>
    </row>
    <row r="3741" spans="1:19" x14ac:dyDescent="0.35">
      <c r="A3741" t="s">
        <v>2551</v>
      </c>
      <c r="B3741">
        <v>60</v>
      </c>
      <c r="C3741" t="str">
        <f t="shared" si="232"/>
        <v>55-65</v>
      </c>
      <c r="D3741" t="s">
        <v>21</v>
      </c>
      <c r="E3741" t="s">
        <v>26</v>
      </c>
      <c r="F3741">
        <v>195.56</v>
      </c>
      <c r="G3741">
        <v>10</v>
      </c>
      <c r="H3741">
        <f>Table1[[#This Row],[total_orders]]*Table1[[#This Row],[avg_order_value]]</f>
        <v>1955.6</v>
      </c>
      <c r="I3741">
        <v>133</v>
      </c>
      <c r="J3741">
        <v>0</v>
      </c>
      <c r="K3741" t="s">
        <v>40</v>
      </c>
      <c r="L3741">
        <v>0</v>
      </c>
      <c r="M3741" t="str">
        <f t="shared" si="233"/>
        <v>Low</v>
      </c>
      <c r="N3741" s="1">
        <v>45312</v>
      </c>
      <c r="O3741" s="1" t="str">
        <f>IF(YEAR(Table1[[#This Row],[customer_since]])&gt;=2023, "New",IF(YEAR(Table1[[#This Row],[customer_since]])&gt;=2021, "Medium", "Long term"))</f>
        <v>New</v>
      </c>
      <c r="P3741">
        <v>42</v>
      </c>
      <c r="Q3741" t="str">
        <f t="shared" si="234"/>
        <v>Medium</v>
      </c>
      <c r="R3741">
        <v>0.2</v>
      </c>
      <c r="S3741" t="str">
        <f t="shared" si="235"/>
        <v>Low</v>
      </c>
    </row>
    <row r="3742" spans="1:19" x14ac:dyDescent="0.35">
      <c r="A3742" t="s">
        <v>2551</v>
      </c>
      <c r="B3742">
        <v>41</v>
      </c>
      <c r="C3742" t="str">
        <f t="shared" si="232"/>
        <v>36-45</v>
      </c>
      <c r="D3742" t="s">
        <v>21</v>
      </c>
      <c r="E3742" t="s">
        <v>28</v>
      </c>
      <c r="F3742">
        <v>83.73</v>
      </c>
      <c r="G3742">
        <v>7</v>
      </c>
      <c r="H3742">
        <f>Table1[[#This Row],[total_orders]]*Table1[[#This Row],[avg_order_value]]</f>
        <v>586.11</v>
      </c>
      <c r="I3742">
        <v>15</v>
      </c>
      <c r="J3742">
        <v>0</v>
      </c>
      <c r="K3742" t="s">
        <v>29</v>
      </c>
      <c r="L3742">
        <v>43.3</v>
      </c>
      <c r="M3742" t="str">
        <f t="shared" si="233"/>
        <v>Medium</v>
      </c>
      <c r="N3742" s="1">
        <v>45830</v>
      </c>
      <c r="O3742" s="1" t="str">
        <f>IF(YEAR(Table1[[#This Row],[customer_since]])&gt;=2023, "New",IF(YEAR(Table1[[#This Row],[customer_since]])&gt;=2021, "Medium", "Long term"))</f>
        <v>New</v>
      </c>
      <c r="P3742">
        <v>50</v>
      </c>
      <c r="Q3742" t="str">
        <f t="shared" si="234"/>
        <v>Medium</v>
      </c>
      <c r="R3742">
        <v>0.05</v>
      </c>
      <c r="S3742" t="str">
        <f t="shared" si="235"/>
        <v>Low</v>
      </c>
    </row>
    <row r="3743" spans="1:19" x14ac:dyDescent="0.35">
      <c r="A3743" t="s">
        <v>3330</v>
      </c>
      <c r="B3743">
        <v>79</v>
      </c>
      <c r="C3743" t="str">
        <f t="shared" si="232"/>
        <v>66-69</v>
      </c>
      <c r="D3743" t="s">
        <v>25</v>
      </c>
      <c r="E3743" t="s">
        <v>18</v>
      </c>
      <c r="F3743">
        <v>77.069999999999993</v>
      </c>
      <c r="G3743">
        <v>10</v>
      </c>
      <c r="H3743">
        <f>Table1[[#This Row],[total_orders]]*Table1[[#This Row],[avg_order_value]]</f>
        <v>770.69999999999993</v>
      </c>
      <c r="I3743">
        <v>293</v>
      </c>
      <c r="J3743">
        <v>0</v>
      </c>
      <c r="K3743" t="s">
        <v>16</v>
      </c>
      <c r="L3743">
        <v>85.4</v>
      </c>
      <c r="M3743" t="str">
        <f t="shared" si="233"/>
        <v>High</v>
      </c>
      <c r="N3743" s="1">
        <v>45474</v>
      </c>
      <c r="O3743" s="1" t="str">
        <f>IF(YEAR(Table1[[#This Row],[customer_since]])&gt;=2023, "New",IF(YEAR(Table1[[#This Row],[customer_since]])&gt;=2021, "Medium", "Long term"))</f>
        <v>New</v>
      </c>
      <c r="P3743">
        <v>39</v>
      </c>
      <c r="Q3743" t="str">
        <f t="shared" si="234"/>
        <v>Medium</v>
      </c>
      <c r="R3743">
        <v>0.03</v>
      </c>
      <c r="S3743" t="str">
        <f t="shared" si="235"/>
        <v>Low</v>
      </c>
    </row>
    <row r="3744" spans="1:19" x14ac:dyDescent="0.35">
      <c r="A3744" t="s">
        <v>2431</v>
      </c>
      <c r="B3744">
        <v>27</v>
      </c>
      <c r="C3744" t="str">
        <f t="shared" si="232"/>
        <v>26-35</v>
      </c>
      <c r="D3744" t="s">
        <v>14</v>
      </c>
      <c r="E3744" t="s">
        <v>35</v>
      </c>
      <c r="F3744">
        <v>273.36</v>
      </c>
      <c r="G3744">
        <v>11</v>
      </c>
      <c r="H3744">
        <f>Table1[[#This Row],[total_orders]]*Table1[[#This Row],[avg_order_value]]</f>
        <v>3006.96</v>
      </c>
      <c r="I3744">
        <v>110</v>
      </c>
      <c r="J3744">
        <v>0</v>
      </c>
      <c r="K3744" t="s">
        <v>23</v>
      </c>
      <c r="L3744">
        <v>29</v>
      </c>
      <c r="M3744" t="str">
        <f t="shared" si="233"/>
        <v>Medium</v>
      </c>
      <c r="N3744" s="1">
        <v>44997</v>
      </c>
      <c r="O3744" s="1" t="str">
        <f>IF(YEAR(Table1[[#This Row],[customer_since]])&gt;=2023, "New",IF(YEAR(Table1[[#This Row],[customer_since]])&gt;=2021, "Medium", "Long term"))</f>
        <v>New</v>
      </c>
      <c r="P3744">
        <v>89</v>
      </c>
      <c r="Q3744" t="str">
        <f t="shared" si="234"/>
        <v>High</v>
      </c>
      <c r="R3744">
        <v>0.34</v>
      </c>
      <c r="S3744" t="str">
        <f t="shared" si="235"/>
        <v>Medium</v>
      </c>
    </row>
    <row r="3745" spans="1:19" x14ac:dyDescent="0.35">
      <c r="A3745" t="s">
        <v>2621</v>
      </c>
      <c r="B3745">
        <v>39</v>
      </c>
      <c r="C3745" t="str">
        <f t="shared" si="232"/>
        <v>36-45</v>
      </c>
      <c r="D3745" t="s">
        <v>14</v>
      </c>
      <c r="E3745" t="s">
        <v>37</v>
      </c>
      <c r="F3745">
        <v>23.37</v>
      </c>
      <c r="G3745">
        <v>8</v>
      </c>
      <c r="H3745">
        <f>Table1[[#This Row],[total_orders]]*Table1[[#This Row],[avg_order_value]]</f>
        <v>186.96</v>
      </c>
      <c r="I3745">
        <v>177</v>
      </c>
      <c r="J3745">
        <v>0</v>
      </c>
      <c r="K3745" t="s">
        <v>29</v>
      </c>
      <c r="L3745">
        <v>73.5</v>
      </c>
      <c r="M3745" t="str">
        <f t="shared" si="233"/>
        <v>High</v>
      </c>
      <c r="N3745" s="1">
        <v>45240</v>
      </c>
      <c r="O3745" s="1" t="str">
        <f>IF(YEAR(Table1[[#This Row],[customer_since]])&gt;=2023, "New",IF(YEAR(Table1[[#This Row],[customer_since]])&gt;=2021, "Medium", "Long term"))</f>
        <v>New</v>
      </c>
      <c r="P3745">
        <v>95</v>
      </c>
      <c r="Q3745" t="str">
        <f t="shared" si="234"/>
        <v>High</v>
      </c>
      <c r="R3745">
        <v>0.12</v>
      </c>
      <c r="S3745" t="str">
        <f t="shared" si="235"/>
        <v>Low</v>
      </c>
    </row>
    <row r="3746" spans="1:19" x14ac:dyDescent="0.35">
      <c r="A3746" t="s">
        <v>235</v>
      </c>
      <c r="B3746">
        <v>32</v>
      </c>
      <c r="C3746" t="str">
        <f t="shared" si="232"/>
        <v>26-35</v>
      </c>
      <c r="D3746" t="s">
        <v>21</v>
      </c>
      <c r="E3746" t="s">
        <v>22</v>
      </c>
      <c r="F3746">
        <v>56.13</v>
      </c>
      <c r="G3746">
        <v>7</v>
      </c>
      <c r="H3746">
        <f>Table1[[#This Row],[total_orders]]*Table1[[#This Row],[avg_order_value]]</f>
        <v>392.91</v>
      </c>
      <c r="I3746">
        <v>114</v>
      </c>
      <c r="J3746">
        <v>0</v>
      </c>
      <c r="K3746" t="s">
        <v>23</v>
      </c>
      <c r="L3746">
        <v>73.900000000000006</v>
      </c>
      <c r="M3746" t="str">
        <f t="shared" si="233"/>
        <v>High</v>
      </c>
      <c r="N3746" s="1">
        <v>44937</v>
      </c>
      <c r="O3746" s="1" t="str">
        <f>IF(YEAR(Table1[[#This Row],[customer_since]])&gt;=2023, "New",IF(YEAR(Table1[[#This Row],[customer_since]])&gt;=2021, "Medium", "Long term"))</f>
        <v>New</v>
      </c>
      <c r="P3746">
        <v>4</v>
      </c>
      <c r="Q3746" t="str">
        <f t="shared" si="234"/>
        <v>Low</v>
      </c>
      <c r="R3746">
        <v>0.06</v>
      </c>
      <c r="S3746" t="str">
        <f t="shared" si="235"/>
        <v>Low</v>
      </c>
    </row>
    <row r="3747" spans="1:19" x14ac:dyDescent="0.35">
      <c r="A3747" t="s">
        <v>2650</v>
      </c>
      <c r="B3747">
        <v>61</v>
      </c>
      <c r="C3747" t="str">
        <f t="shared" si="232"/>
        <v>55-65</v>
      </c>
      <c r="D3747" t="s">
        <v>14</v>
      </c>
      <c r="E3747" t="s">
        <v>28</v>
      </c>
      <c r="F3747">
        <v>46.6</v>
      </c>
      <c r="G3747">
        <v>11</v>
      </c>
      <c r="H3747">
        <f>Table1[[#This Row],[total_orders]]*Table1[[#This Row],[avg_order_value]]</f>
        <v>512.6</v>
      </c>
      <c r="I3747">
        <v>299</v>
      </c>
      <c r="J3747">
        <v>1</v>
      </c>
      <c r="K3747" t="s">
        <v>16</v>
      </c>
      <c r="L3747">
        <v>81</v>
      </c>
      <c r="M3747" t="str">
        <f t="shared" si="233"/>
        <v>High</v>
      </c>
      <c r="N3747" s="1">
        <v>44246</v>
      </c>
      <c r="O3747" s="1" t="str">
        <f>IF(YEAR(Table1[[#This Row],[customer_since]])&gt;=2023, "New",IF(YEAR(Table1[[#This Row],[customer_since]])&gt;=2021, "Medium", "Long term"))</f>
        <v>Medium</v>
      </c>
      <c r="P3747">
        <v>51</v>
      </c>
      <c r="Q3747" t="str">
        <f t="shared" si="234"/>
        <v>Medium</v>
      </c>
      <c r="R3747">
        <v>0.34</v>
      </c>
      <c r="S3747" t="str">
        <f t="shared" si="235"/>
        <v>Medium</v>
      </c>
    </row>
    <row r="3748" spans="1:19" x14ac:dyDescent="0.35">
      <c r="A3748" t="s">
        <v>2126</v>
      </c>
      <c r="B3748">
        <v>61</v>
      </c>
      <c r="C3748" t="str">
        <f t="shared" si="232"/>
        <v>55-65</v>
      </c>
      <c r="D3748" t="s">
        <v>14</v>
      </c>
      <c r="E3748" t="s">
        <v>44</v>
      </c>
      <c r="F3748">
        <v>27.01</v>
      </c>
      <c r="G3748">
        <v>14</v>
      </c>
      <c r="H3748">
        <f>Table1[[#This Row],[total_orders]]*Table1[[#This Row],[avg_order_value]]</f>
        <v>378.14000000000004</v>
      </c>
      <c r="I3748">
        <v>196</v>
      </c>
      <c r="J3748">
        <v>0</v>
      </c>
      <c r="K3748" t="s">
        <v>19</v>
      </c>
      <c r="L3748">
        <v>22.5</v>
      </c>
      <c r="M3748" t="str">
        <f t="shared" si="233"/>
        <v>Medium</v>
      </c>
      <c r="N3748" s="1">
        <v>44713</v>
      </c>
      <c r="O3748" s="1" t="str">
        <f>IF(YEAR(Table1[[#This Row],[customer_since]])&gt;=2023, "New",IF(YEAR(Table1[[#This Row],[customer_since]])&gt;=2021, "Medium", "Long term"))</f>
        <v>Medium</v>
      </c>
      <c r="P3748">
        <v>32</v>
      </c>
      <c r="Q3748" t="str">
        <f t="shared" si="234"/>
        <v>Low</v>
      </c>
      <c r="R3748">
        <v>0.1</v>
      </c>
      <c r="S3748" t="str">
        <f t="shared" si="235"/>
        <v>Low</v>
      </c>
    </row>
    <row r="3749" spans="1:19" x14ac:dyDescent="0.35">
      <c r="A3749" t="s">
        <v>957</v>
      </c>
      <c r="B3749">
        <v>25</v>
      </c>
      <c r="C3749" t="str">
        <f t="shared" si="232"/>
        <v>18-25</v>
      </c>
      <c r="D3749" t="s">
        <v>21</v>
      </c>
      <c r="E3749" t="s">
        <v>44</v>
      </c>
      <c r="F3749">
        <v>180.23</v>
      </c>
      <c r="G3749">
        <v>8</v>
      </c>
      <c r="H3749">
        <f>Table1[[#This Row],[total_orders]]*Table1[[#This Row],[avg_order_value]]</f>
        <v>1441.84</v>
      </c>
      <c r="I3749">
        <v>116</v>
      </c>
      <c r="J3749">
        <v>1</v>
      </c>
      <c r="K3749" t="s">
        <v>19</v>
      </c>
      <c r="L3749">
        <v>16.7</v>
      </c>
      <c r="M3749" t="str">
        <f t="shared" si="233"/>
        <v>Low</v>
      </c>
      <c r="N3749" s="1">
        <v>45157</v>
      </c>
      <c r="O3749" s="1" t="str">
        <f>IF(YEAR(Table1[[#This Row],[customer_since]])&gt;=2023, "New",IF(YEAR(Table1[[#This Row],[customer_since]])&gt;=2021, "Medium", "Long term"))</f>
        <v>New</v>
      </c>
      <c r="P3749">
        <v>74</v>
      </c>
      <c r="Q3749" t="str">
        <f t="shared" si="234"/>
        <v>High</v>
      </c>
      <c r="R3749">
        <v>0.15</v>
      </c>
      <c r="S3749" t="str">
        <f t="shared" si="235"/>
        <v>Low</v>
      </c>
    </row>
    <row r="3750" spans="1:19" x14ac:dyDescent="0.35">
      <c r="A3750" t="s">
        <v>957</v>
      </c>
      <c r="B3750">
        <v>56</v>
      </c>
      <c r="C3750" t="str">
        <f t="shared" si="232"/>
        <v>55-65</v>
      </c>
      <c r="D3750" t="s">
        <v>21</v>
      </c>
      <c r="E3750" t="s">
        <v>50</v>
      </c>
      <c r="G3750">
        <v>11</v>
      </c>
      <c r="H3750">
        <f>Table1[[#This Row],[total_orders]]*Table1[[#This Row],[avg_order_value]]</f>
        <v>0</v>
      </c>
      <c r="I3750">
        <v>249</v>
      </c>
      <c r="J3750">
        <v>0</v>
      </c>
      <c r="K3750" t="s">
        <v>19</v>
      </c>
      <c r="L3750">
        <v>48.3</v>
      </c>
      <c r="M3750" t="str">
        <f t="shared" si="233"/>
        <v>Medium</v>
      </c>
      <c r="N3750" s="1">
        <v>44850</v>
      </c>
      <c r="O3750" s="1" t="str">
        <f>IF(YEAR(Table1[[#This Row],[customer_since]])&gt;=2023, "New",IF(YEAR(Table1[[#This Row],[customer_since]])&gt;=2021, "Medium", "Long term"))</f>
        <v>Medium</v>
      </c>
      <c r="P3750">
        <v>57</v>
      </c>
      <c r="Q3750" t="str">
        <f t="shared" si="234"/>
        <v>Medium</v>
      </c>
      <c r="R3750">
        <v>0.2</v>
      </c>
      <c r="S3750" t="str">
        <f t="shared" si="235"/>
        <v>Low</v>
      </c>
    </row>
    <row r="3751" spans="1:19" x14ac:dyDescent="0.35">
      <c r="A3751" t="s">
        <v>2561</v>
      </c>
      <c r="B3751">
        <v>46</v>
      </c>
      <c r="C3751" t="str">
        <f t="shared" si="232"/>
        <v>46-55</v>
      </c>
      <c r="D3751" t="s">
        <v>14</v>
      </c>
      <c r="E3751" t="s">
        <v>52</v>
      </c>
      <c r="F3751">
        <v>69.23</v>
      </c>
      <c r="G3751">
        <v>8</v>
      </c>
      <c r="H3751">
        <f>Table1[[#This Row],[total_orders]]*Table1[[#This Row],[avg_order_value]]</f>
        <v>553.84</v>
      </c>
      <c r="I3751">
        <v>264</v>
      </c>
      <c r="J3751">
        <v>0</v>
      </c>
      <c r="K3751" t="s">
        <v>23</v>
      </c>
      <c r="L3751">
        <v>42.2</v>
      </c>
      <c r="M3751" t="str">
        <f t="shared" si="233"/>
        <v>Medium</v>
      </c>
      <c r="N3751" s="1">
        <v>44780</v>
      </c>
      <c r="O3751" s="1" t="str">
        <f>IF(YEAR(Table1[[#This Row],[customer_since]])&gt;=2023, "New",IF(YEAR(Table1[[#This Row],[customer_since]])&gt;=2021, "Medium", "Long term"))</f>
        <v>Medium</v>
      </c>
      <c r="P3751">
        <v>38</v>
      </c>
      <c r="Q3751" t="str">
        <f t="shared" si="234"/>
        <v>Medium</v>
      </c>
      <c r="R3751">
        <v>0.11</v>
      </c>
      <c r="S3751" t="str">
        <f t="shared" si="235"/>
        <v>Low</v>
      </c>
    </row>
    <row r="3752" spans="1:19" x14ac:dyDescent="0.35">
      <c r="A3752" t="s">
        <v>2507</v>
      </c>
      <c r="B3752">
        <v>70</v>
      </c>
      <c r="C3752" t="str">
        <f t="shared" si="232"/>
        <v>66-69</v>
      </c>
      <c r="D3752" t="s">
        <v>21</v>
      </c>
      <c r="E3752" t="s">
        <v>37</v>
      </c>
      <c r="F3752">
        <v>436.5</v>
      </c>
      <c r="G3752">
        <v>9</v>
      </c>
      <c r="H3752">
        <f>Table1[[#This Row],[total_orders]]*Table1[[#This Row],[avg_order_value]]</f>
        <v>3928.5</v>
      </c>
      <c r="I3752">
        <v>327</v>
      </c>
      <c r="J3752">
        <v>0</v>
      </c>
      <c r="K3752" t="s">
        <v>16</v>
      </c>
      <c r="L3752">
        <v>3.7</v>
      </c>
      <c r="M3752" t="str">
        <f t="shared" si="233"/>
        <v>Low</v>
      </c>
      <c r="N3752" s="1">
        <v>45750</v>
      </c>
      <c r="O3752" s="1" t="str">
        <f>IF(YEAR(Table1[[#This Row],[customer_since]])&gt;=2023, "New",IF(YEAR(Table1[[#This Row],[customer_since]])&gt;=2021, "Medium", "Long term"))</f>
        <v>New</v>
      </c>
      <c r="P3752">
        <v>9</v>
      </c>
      <c r="Q3752" t="str">
        <f t="shared" si="234"/>
        <v>Low</v>
      </c>
      <c r="R3752">
        <v>0.21</v>
      </c>
      <c r="S3752" t="str">
        <f t="shared" si="235"/>
        <v>Medium</v>
      </c>
    </row>
    <row r="3753" spans="1:19" x14ac:dyDescent="0.35">
      <c r="A3753" t="s">
        <v>317</v>
      </c>
      <c r="B3753">
        <v>57</v>
      </c>
      <c r="C3753" t="str">
        <f t="shared" si="232"/>
        <v>55-65</v>
      </c>
      <c r="D3753" t="s">
        <v>21</v>
      </c>
      <c r="E3753" t="s">
        <v>18</v>
      </c>
      <c r="F3753">
        <v>256.52999999999997</v>
      </c>
      <c r="G3753">
        <v>7</v>
      </c>
      <c r="H3753">
        <f>Table1[[#This Row],[total_orders]]*Table1[[#This Row],[avg_order_value]]</f>
        <v>1795.7099999999998</v>
      </c>
      <c r="I3753">
        <v>139</v>
      </c>
      <c r="J3753">
        <v>0</v>
      </c>
      <c r="K3753" t="s">
        <v>29</v>
      </c>
      <c r="L3753">
        <v>19.899999999999999</v>
      </c>
      <c r="M3753" t="str">
        <f t="shared" si="233"/>
        <v>Low</v>
      </c>
      <c r="N3753" s="1">
        <v>44771</v>
      </c>
      <c r="O3753" s="1" t="str">
        <f>IF(YEAR(Table1[[#This Row],[customer_since]])&gt;=2023, "New",IF(YEAR(Table1[[#This Row],[customer_since]])&gt;=2021, "Medium", "Long term"))</f>
        <v>Medium</v>
      </c>
      <c r="P3753">
        <v>85</v>
      </c>
      <c r="Q3753" t="str">
        <f t="shared" si="234"/>
        <v>High</v>
      </c>
      <c r="R3753">
        <v>0.12</v>
      </c>
      <c r="S3753" t="str">
        <f t="shared" si="235"/>
        <v>Low</v>
      </c>
    </row>
    <row r="3754" spans="1:19" x14ac:dyDescent="0.35">
      <c r="A3754" t="s">
        <v>2042</v>
      </c>
      <c r="B3754">
        <v>46</v>
      </c>
      <c r="C3754" t="str">
        <f t="shared" si="232"/>
        <v>46-55</v>
      </c>
      <c r="D3754" t="s">
        <v>21</v>
      </c>
      <c r="E3754" t="s">
        <v>22</v>
      </c>
      <c r="F3754">
        <v>95.33</v>
      </c>
      <c r="G3754">
        <v>11</v>
      </c>
      <c r="H3754">
        <f>Table1[[#This Row],[total_orders]]*Table1[[#This Row],[avg_order_value]]</f>
        <v>1048.6299999999999</v>
      </c>
      <c r="I3754">
        <v>109</v>
      </c>
      <c r="J3754">
        <v>0</v>
      </c>
      <c r="K3754" t="s">
        <v>16</v>
      </c>
      <c r="L3754">
        <v>30</v>
      </c>
      <c r="M3754" t="str">
        <f t="shared" si="233"/>
        <v>Medium</v>
      </c>
      <c r="N3754" s="1">
        <v>45565</v>
      </c>
      <c r="O3754" s="1" t="str">
        <f>IF(YEAR(Table1[[#This Row],[customer_since]])&gt;=2023, "New",IF(YEAR(Table1[[#This Row],[customer_since]])&gt;=2021, "Medium", "Long term"))</f>
        <v>New</v>
      </c>
      <c r="P3754">
        <v>58</v>
      </c>
      <c r="Q3754" t="str">
        <f t="shared" si="234"/>
        <v>Medium</v>
      </c>
      <c r="R3754">
        <v>0.03</v>
      </c>
      <c r="S3754" t="str">
        <f t="shared" si="235"/>
        <v>Low</v>
      </c>
    </row>
    <row r="3755" spans="1:19" x14ac:dyDescent="0.35">
      <c r="A3755" t="s">
        <v>3151</v>
      </c>
      <c r="B3755">
        <v>38</v>
      </c>
      <c r="C3755" t="str">
        <f t="shared" si="232"/>
        <v>36-45</v>
      </c>
      <c r="D3755" t="s">
        <v>14</v>
      </c>
      <c r="E3755" t="s">
        <v>44</v>
      </c>
      <c r="F3755">
        <v>198.59</v>
      </c>
      <c r="G3755">
        <v>7</v>
      </c>
      <c r="H3755">
        <f>Table1[[#This Row],[total_orders]]*Table1[[#This Row],[avg_order_value]]</f>
        <v>1390.13</v>
      </c>
      <c r="I3755">
        <v>272</v>
      </c>
      <c r="J3755">
        <v>0</v>
      </c>
      <c r="K3755" t="s">
        <v>40</v>
      </c>
      <c r="L3755">
        <v>16.600000000000001</v>
      </c>
      <c r="M3755" t="str">
        <f t="shared" si="233"/>
        <v>Low</v>
      </c>
      <c r="N3755" s="1">
        <v>44430</v>
      </c>
      <c r="O3755" s="1" t="str">
        <f>IF(YEAR(Table1[[#This Row],[customer_since]])&gt;=2023, "New",IF(YEAR(Table1[[#This Row],[customer_since]])&gt;=2021, "Medium", "Long term"))</f>
        <v>Medium</v>
      </c>
      <c r="P3755">
        <v>4</v>
      </c>
      <c r="Q3755" t="str">
        <f t="shared" si="234"/>
        <v>Low</v>
      </c>
      <c r="R3755">
        <v>0.46</v>
      </c>
      <c r="S3755" t="str">
        <f t="shared" si="235"/>
        <v>Medium</v>
      </c>
    </row>
    <row r="3756" spans="1:19" x14ac:dyDescent="0.35">
      <c r="A3756" t="s">
        <v>3381</v>
      </c>
      <c r="B3756">
        <v>79</v>
      </c>
      <c r="C3756" t="str">
        <f t="shared" si="232"/>
        <v>66-69</v>
      </c>
      <c r="D3756" t="s">
        <v>14</v>
      </c>
      <c r="E3756" t="s">
        <v>26</v>
      </c>
      <c r="F3756">
        <v>65.540000000000006</v>
      </c>
      <c r="G3756">
        <v>10</v>
      </c>
      <c r="H3756">
        <f>Table1[[#This Row],[total_orders]]*Table1[[#This Row],[avg_order_value]]</f>
        <v>655.40000000000009</v>
      </c>
      <c r="I3756">
        <v>122</v>
      </c>
      <c r="J3756">
        <v>1</v>
      </c>
      <c r="K3756" t="s">
        <v>19</v>
      </c>
      <c r="L3756">
        <v>65.7</v>
      </c>
      <c r="M3756" t="str">
        <f t="shared" si="233"/>
        <v>High</v>
      </c>
      <c r="N3756" s="1">
        <v>45530</v>
      </c>
      <c r="O3756" s="1" t="str">
        <f>IF(YEAR(Table1[[#This Row],[customer_since]])&gt;=2023, "New",IF(YEAR(Table1[[#This Row],[customer_since]])&gt;=2021, "Medium", "Long term"))</f>
        <v>New</v>
      </c>
      <c r="P3756">
        <v>2</v>
      </c>
      <c r="Q3756" t="str">
        <f t="shared" si="234"/>
        <v>Low</v>
      </c>
      <c r="R3756">
        <v>0.33</v>
      </c>
      <c r="S3756" t="str">
        <f t="shared" si="235"/>
        <v>Medium</v>
      </c>
    </row>
    <row r="3757" spans="1:19" x14ac:dyDescent="0.35">
      <c r="A3757" t="s">
        <v>2181</v>
      </c>
      <c r="B3757">
        <v>32</v>
      </c>
      <c r="C3757" t="str">
        <f t="shared" si="232"/>
        <v>26-35</v>
      </c>
      <c r="D3757" t="s">
        <v>14</v>
      </c>
      <c r="E3757" t="s">
        <v>35</v>
      </c>
      <c r="F3757">
        <v>51.45</v>
      </c>
      <c r="G3757">
        <v>7</v>
      </c>
      <c r="H3757">
        <f>Table1[[#This Row],[total_orders]]*Table1[[#This Row],[avg_order_value]]</f>
        <v>360.15000000000003</v>
      </c>
      <c r="I3757">
        <v>224</v>
      </c>
      <c r="J3757">
        <v>0</v>
      </c>
      <c r="K3757" t="s">
        <v>40</v>
      </c>
      <c r="L3757">
        <v>89</v>
      </c>
      <c r="M3757" t="str">
        <f t="shared" si="233"/>
        <v>High</v>
      </c>
      <c r="N3757" s="1">
        <v>45458</v>
      </c>
      <c r="O3757" s="1" t="str">
        <f>IF(YEAR(Table1[[#This Row],[customer_since]])&gt;=2023, "New",IF(YEAR(Table1[[#This Row],[customer_since]])&gt;=2021, "Medium", "Long term"))</f>
        <v>New</v>
      </c>
      <c r="P3757">
        <v>43</v>
      </c>
      <c r="Q3757" t="str">
        <f t="shared" si="234"/>
        <v>Medium</v>
      </c>
      <c r="R3757">
        <v>0.23</v>
      </c>
      <c r="S3757" t="str">
        <f t="shared" si="235"/>
        <v>Medium</v>
      </c>
    </row>
    <row r="3758" spans="1:19" x14ac:dyDescent="0.35">
      <c r="A3758" t="s">
        <v>3038</v>
      </c>
      <c r="B3758">
        <v>36</v>
      </c>
      <c r="C3758" t="str">
        <f t="shared" si="232"/>
        <v>36-45</v>
      </c>
      <c r="D3758" t="s">
        <v>14</v>
      </c>
      <c r="E3758" t="s">
        <v>22</v>
      </c>
      <c r="F3758">
        <v>97.28</v>
      </c>
      <c r="G3758">
        <v>8</v>
      </c>
      <c r="H3758">
        <f>Table1[[#This Row],[total_orders]]*Table1[[#This Row],[avg_order_value]]</f>
        <v>778.24</v>
      </c>
      <c r="I3758">
        <v>299</v>
      </c>
      <c r="J3758">
        <v>0</v>
      </c>
      <c r="K3758" t="s">
        <v>23</v>
      </c>
      <c r="L3758">
        <v>33.299999999999997</v>
      </c>
      <c r="M3758" t="str">
        <f t="shared" si="233"/>
        <v>Medium</v>
      </c>
      <c r="N3758" s="1">
        <v>45379</v>
      </c>
      <c r="O3758" s="1" t="str">
        <f>IF(YEAR(Table1[[#This Row],[customer_since]])&gt;=2023, "New",IF(YEAR(Table1[[#This Row],[customer_since]])&gt;=2021, "Medium", "Long term"))</f>
        <v>New</v>
      </c>
      <c r="P3758">
        <v>30</v>
      </c>
      <c r="Q3758" t="str">
        <f t="shared" si="234"/>
        <v>Low</v>
      </c>
      <c r="R3758">
        <v>0.56999999999999995</v>
      </c>
      <c r="S3758" t="str">
        <f t="shared" si="235"/>
        <v>High</v>
      </c>
    </row>
    <row r="3759" spans="1:19" x14ac:dyDescent="0.35">
      <c r="A3759" t="s">
        <v>3641</v>
      </c>
      <c r="B3759">
        <v>48</v>
      </c>
      <c r="C3759" t="str">
        <f t="shared" si="232"/>
        <v>46-55</v>
      </c>
      <c r="D3759" t="s">
        <v>21</v>
      </c>
      <c r="E3759" t="s">
        <v>37</v>
      </c>
      <c r="F3759">
        <v>56.06</v>
      </c>
      <c r="G3759">
        <v>6</v>
      </c>
      <c r="H3759">
        <f>Table1[[#This Row],[total_orders]]*Table1[[#This Row],[avg_order_value]]</f>
        <v>336.36</v>
      </c>
      <c r="I3759">
        <v>67</v>
      </c>
      <c r="J3759">
        <v>0</v>
      </c>
      <c r="K3759" t="s">
        <v>19</v>
      </c>
      <c r="L3759">
        <v>3.6</v>
      </c>
      <c r="M3759" t="str">
        <f t="shared" si="233"/>
        <v>Low</v>
      </c>
      <c r="N3759" s="1">
        <v>44306</v>
      </c>
      <c r="O3759" s="1" t="str">
        <f>IF(YEAR(Table1[[#This Row],[customer_since]])&gt;=2023, "New",IF(YEAR(Table1[[#This Row],[customer_since]])&gt;=2021, "Medium", "Long term"))</f>
        <v>Medium</v>
      </c>
      <c r="P3759">
        <v>46</v>
      </c>
      <c r="Q3759" t="str">
        <f t="shared" si="234"/>
        <v>Medium</v>
      </c>
      <c r="R3759">
        <v>0.19</v>
      </c>
      <c r="S3759" t="str">
        <f t="shared" si="235"/>
        <v>Low</v>
      </c>
    </row>
    <row r="3760" spans="1:19" x14ac:dyDescent="0.35">
      <c r="A3760" t="s">
        <v>1693</v>
      </c>
      <c r="B3760">
        <v>22</v>
      </c>
      <c r="C3760" t="str">
        <f t="shared" si="232"/>
        <v>18-25</v>
      </c>
      <c r="D3760" t="s">
        <v>21</v>
      </c>
      <c r="E3760" t="s">
        <v>15</v>
      </c>
      <c r="F3760">
        <v>68.569999999999993</v>
      </c>
      <c r="G3760">
        <v>8</v>
      </c>
      <c r="H3760">
        <f>Table1[[#This Row],[total_orders]]*Table1[[#This Row],[avg_order_value]]</f>
        <v>548.55999999999995</v>
      </c>
      <c r="I3760">
        <v>190</v>
      </c>
      <c r="J3760">
        <v>1</v>
      </c>
      <c r="K3760" t="s">
        <v>23</v>
      </c>
      <c r="L3760">
        <v>51.1</v>
      </c>
      <c r="M3760" t="str">
        <f t="shared" si="233"/>
        <v>High</v>
      </c>
      <c r="N3760" s="1">
        <v>45353</v>
      </c>
      <c r="O3760" s="1" t="str">
        <f>IF(YEAR(Table1[[#This Row],[customer_since]])&gt;=2023, "New",IF(YEAR(Table1[[#This Row],[customer_since]])&gt;=2021, "Medium", "Long term"))</f>
        <v>New</v>
      </c>
      <c r="P3760">
        <v>27</v>
      </c>
      <c r="Q3760" t="str">
        <f t="shared" si="234"/>
        <v>Low</v>
      </c>
      <c r="R3760">
        <v>0.3</v>
      </c>
      <c r="S3760" t="str">
        <f t="shared" si="235"/>
        <v>Medium</v>
      </c>
    </row>
    <row r="3761" spans="1:19" x14ac:dyDescent="0.35">
      <c r="A3761" t="s">
        <v>992</v>
      </c>
      <c r="B3761">
        <v>40</v>
      </c>
      <c r="C3761" t="str">
        <f t="shared" si="232"/>
        <v>36-45</v>
      </c>
      <c r="D3761" t="s">
        <v>14</v>
      </c>
      <c r="E3761" t="s">
        <v>35</v>
      </c>
      <c r="F3761">
        <v>126.45</v>
      </c>
      <c r="G3761">
        <v>8</v>
      </c>
      <c r="H3761">
        <f>Table1[[#This Row],[total_orders]]*Table1[[#This Row],[avg_order_value]]</f>
        <v>1011.6</v>
      </c>
      <c r="I3761">
        <v>103</v>
      </c>
      <c r="J3761">
        <v>0</v>
      </c>
      <c r="K3761" t="s">
        <v>23</v>
      </c>
      <c r="L3761">
        <v>76.8</v>
      </c>
      <c r="M3761" t="str">
        <f t="shared" si="233"/>
        <v>High</v>
      </c>
      <c r="N3761" s="1">
        <v>44948</v>
      </c>
      <c r="O3761" s="1" t="str">
        <f>IF(YEAR(Table1[[#This Row],[customer_since]])&gt;=2023, "New",IF(YEAR(Table1[[#This Row],[customer_since]])&gt;=2021, "Medium", "Long term"))</f>
        <v>New</v>
      </c>
      <c r="P3761">
        <v>95</v>
      </c>
      <c r="Q3761" t="str">
        <f t="shared" si="234"/>
        <v>High</v>
      </c>
      <c r="R3761">
        <v>0.09</v>
      </c>
      <c r="S3761" t="str">
        <f t="shared" si="235"/>
        <v>Low</v>
      </c>
    </row>
    <row r="3762" spans="1:19" x14ac:dyDescent="0.35">
      <c r="A3762" t="s">
        <v>3370</v>
      </c>
      <c r="B3762">
        <v>26</v>
      </c>
      <c r="C3762" t="str">
        <f t="shared" si="232"/>
        <v>26-35</v>
      </c>
      <c r="D3762" t="s">
        <v>14</v>
      </c>
      <c r="E3762" t="s">
        <v>37</v>
      </c>
      <c r="F3762">
        <v>87.58</v>
      </c>
      <c r="G3762">
        <v>9</v>
      </c>
      <c r="H3762">
        <f>Table1[[#This Row],[total_orders]]*Table1[[#This Row],[avg_order_value]]</f>
        <v>788.22</v>
      </c>
      <c r="I3762">
        <v>191</v>
      </c>
      <c r="J3762">
        <v>0</v>
      </c>
      <c r="K3762" t="s">
        <v>29</v>
      </c>
      <c r="L3762">
        <v>47.8</v>
      </c>
      <c r="M3762" t="str">
        <f t="shared" si="233"/>
        <v>Medium</v>
      </c>
      <c r="N3762" s="1">
        <v>44383</v>
      </c>
      <c r="O3762" s="1" t="str">
        <f>IF(YEAR(Table1[[#This Row],[customer_since]])&gt;=2023, "New",IF(YEAR(Table1[[#This Row],[customer_since]])&gt;=2021, "Medium", "Long term"))</f>
        <v>Medium</v>
      </c>
      <c r="P3762">
        <v>96</v>
      </c>
      <c r="Q3762" t="str">
        <f t="shared" si="234"/>
        <v>High</v>
      </c>
      <c r="R3762">
        <v>0.43</v>
      </c>
      <c r="S3762" t="str">
        <f t="shared" si="235"/>
        <v>Medium</v>
      </c>
    </row>
    <row r="3763" spans="1:19" x14ac:dyDescent="0.35">
      <c r="A3763" t="s">
        <v>517</v>
      </c>
      <c r="B3763">
        <v>78</v>
      </c>
      <c r="C3763" t="str">
        <f t="shared" si="232"/>
        <v>66-69</v>
      </c>
      <c r="D3763" t="s">
        <v>21</v>
      </c>
      <c r="E3763" t="s">
        <v>52</v>
      </c>
      <c r="G3763">
        <v>11</v>
      </c>
      <c r="H3763">
        <f>Table1[[#This Row],[total_orders]]*Table1[[#This Row],[avg_order_value]]</f>
        <v>0</v>
      </c>
      <c r="I3763">
        <v>287</v>
      </c>
      <c r="J3763">
        <v>1</v>
      </c>
      <c r="K3763" t="s">
        <v>23</v>
      </c>
      <c r="L3763">
        <v>61.2</v>
      </c>
      <c r="M3763" t="str">
        <f t="shared" si="233"/>
        <v>High</v>
      </c>
      <c r="N3763" s="1">
        <v>45664</v>
      </c>
      <c r="O3763" s="1" t="str">
        <f>IF(YEAR(Table1[[#This Row],[customer_since]])&gt;=2023, "New",IF(YEAR(Table1[[#This Row],[customer_since]])&gt;=2021, "Medium", "Long term"))</f>
        <v>New</v>
      </c>
      <c r="P3763">
        <v>89</v>
      </c>
      <c r="Q3763" t="str">
        <f t="shared" si="234"/>
        <v>High</v>
      </c>
      <c r="R3763">
        <v>0.22</v>
      </c>
      <c r="S3763" t="str">
        <f t="shared" si="235"/>
        <v>Medium</v>
      </c>
    </row>
    <row r="3764" spans="1:19" x14ac:dyDescent="0.35">
      <c r="A3764" t="s">
        <v>517</v>
      </c>
      <c r="B3764">
        <v>55</v>
      </c>
      <c r="C3764" t="str">
        <f t="shared" si="232"/>
        <v>46-55</v>
      </c>
      <c r="D3764" t="s">
        <v>14</v>
      </c>
      <c r="E3764" t="s">
        <v>52</v>
      </c>
      <c r="F3764">
        <v>139.79</v>
      </c>
      <c r="G3764">
        <v>12</v>
      </c>
      <c r="H3764">
        <f>Table1[[#This Row],[total_orders]]*Table1[[#This Row],[avg_order_value]]</f>
        <v>1677.48</v>
      </c>
      <c r="I3764">
        <v>329</v>
      </c>
      <c r="J3764">
        <v>0</v>
      </c>
      <c r="K3764" t="s">
        <v>40</v>
      </c>
      <c r="L3764">
        <v>35.4</v>
      </c>
      <c r="M3764" t="str">
        <f t="shared" si="233"/>
        <v>Medium</v>
      </c>
      <c r="N3764" s="1">
        <v>45041</v>
      </c>
      <c r="O3764" s="1" t="str">
        <f>IF(YEAR(Table1[[#This Row],[customer_since]])&gt;=2023, "New",IF(YEAR(Table1[[#This Row],[customer_since]])&gt;=2021, "Medium", "Long term"))</f>
        <v>New</v>
      </c>
      <c r="P3764">
        <v>95</v>
      </c>
      <c r="Q3764" t="str">
        <f t="shared" si="234"/>
        <v>High</v>
      </c>
      <c r="R3764">
        <v>0.14000000000000001</v>
      </c>
      <c r="S3764" t="str">
        <f t="shared" si="235"/>
        <v>Low</v>
      </c>
    </row>
    <row r="3765" spans="1:19" x14ac:dyDescent="0.35">
      <c r="A3765" t="s">
        <v>1370</v>
      </c>
      <c r="B3765">
        <v>46</v>
      </c>
      <c r="C3765" t="str">
        <f t="shared" si="232"/>
        <v>46-55</v>
      </c>
      <c r="D3765" t="s">
        <v>14</v>
      </c>
      <c r="E3765" t="s">
        <v>28</v>
      </c>
      <c r="F3765">
        <v>93.79</v>
      </c>
      <c r="G3765">
        <v>10</v>
      </c>
      <c r="H3765">
        <f>Table1[[#This Row],[total_orders]]*Table1[[#This Row],[avg_order_value]]</f>
        <v>937.90000000000009</v>
      </c>
      <c r="I3765">
        <v>111</v>
      </c>
      <c r="J3765">
        <v>0</v>
      </c>
      <c r="K3765" t="s">
        <v>19</v>
      </c>
      <c r="L3765">
        <v>21.2</v>
      </c>
      <c r="M3765" t="str">
        <f t="shared" si="233"/>
        <v>Medium</v>
      </c>
      <c r="N3765" s="1">
        <v>45796</v>
      </c>
      <c r="O3765" s="1" t="str">
        <f>IF(YEAR(Table1[[#This Row],[customer_since]])&gt;=2023, "New",IF(YEAR(Table1[[#This Row],[customer_since]])&gt;=2021, "Medium", "Long term"))</f>
        <v>New</v>
      </c>
      <c r="P3765">
        <v>70</v>
      </c>
      <c r="Q3765" t="str">
        <f t="shared" si="234"/>
        <v>High</v>
      </c>
      <c r="R3765">
        <v>0.24</v>
      </c>
      <c r="S3765" t="str">
        <f t="shared" si="235"/>
        <v>Medium</v>
      </c>
    </row>
    <row r="3766" spans="1:19" x14ac:dyDescent="0.35">
      <c r="A3766" t="s">
        <v>117</v>
      </c>
      <c r="B3766">
        <v>68</v>
      </c>
      <c r="C3766" t="str">
        <f t="shared" si="232"/>
        <v>66-69</v>
      </c>
      <c r="D3766" t="s">
        <v>14</v>
      </c>
      <c r="E3766" t="s">
        <v>44</v>
      </c>
      <c r="F3766">
        <v>76.59</v>
      </c>
      <c r="G3766">
        <v>13</v>
      </c>
      <c r="H3766">
        <f>Table1[[#This Row],[total_orders]]*Table1[[#This Row],[avg_order_value]]</f>
        <v>995.67000000000007</v>
      </c>
      <c r="I3766">
        <v>325</v>
      </c>
      <c r="J3766">
        <v>0</v>
      </c>
      <c r="K3766" t="s">
        <v>16</v>
      </c>
      <c r="L3766">
        <v>0</v>
      </c>
      <c r="M3766" t="str">
        <f t="shared" si="233"/>
        <v>Low</v>
      </c>
      <c r="N3766" s="1">
        <v>44552</v>
      </c>
      <c r="O3766" s="1" t="str">
        <f>IF(YEAR(Table1[[#This Row],[customer_since]])&gt;=2023, "New",IF(YEAR(Table1[[#This Row],[customer_since]])&gt;=2021, "Medium", "Long term"))</f>
        <v>Medium</v>
      </c>
      <c r="P3766">
        <v>19</v>
      </c>
      <c r="Q3766" t="str">
        <f t="shared" si="234"/>
        <v>Low</v>
      </c>
      <c r="R3766">
        <v>0.15</v>
      </c>
      <c r="S3766" t="str">
        <f t="shared" si="235"/>
        <v>Low</v>
      </c>
    </row>
    <row r="3767" spans="1:19" x14ac:dyDescent="0.35">
      <c r="A3767" t="s">
        <v>1130</v>
      </c>
      <c r="B3767">
        <v>73</v>
      </c>
      <c r="C3767" t="str">
        <f t="shared" si="232"/>
        <v>66-69</v>
      </c>
      <c r="D3767" t="s">
        <v>21</v>
      </c>
      <c r="E3767" t="s">
        <v>37</v>
      </c>
      <c r="F3767">
        <v>41.69</v>
      </c>
      <c r="G3767">
        <v>7</v>
      </c>
      <c r="H3767">
        <f>Table1[[#This Row],[total_orders]]*Table1[[#This Row],[avg_order_value]]</f>
        <v>291.83</v>
      </c>
      <c r="I3767">
        <v>285</v>
      </c>
      <c r="J3767">
        <v>0</v>
      </c>
      <c r="K3767" t="s">
        <v>19</v>
      </c>
      <c r="L3767">
        <v>84.5</v>
      </c>
      <c r="M3767" t="str">
        <f t="shared" si="233"/>
        <v>High</v>
      </c>
      <c r="N3767" s="1">
        <v>44413</v>
      </c>
      <c r="O3767" s="1" t="str">
        <f>IF(YEAR(Table1[[#This Row],[customer_since]])&gt;=2023, "New",IF(YEAR(Table1[[#This Row],[customer_since]])&gt;=2021, "Medium", "Long term"))</f>
        <v>Medium</v>
      </c>
      <c r="P3767">
        <v>9</v>
      </c>
      <c r="Q3767" t="str">
        <f t="shared" si="234"/>
        <v>Low</v>
      </c>
      <c r="R3767">
        <v>0.03</v>
      </c>
      <c r="S3767" t="str">
        <f t="shared" si="235"/>
        <v>Low</v>
      </c>
    </row>
    <row r="3768" spans="1:19" x14ac:dyDescent="0.35">
      <c r="A3768" t="s">
        <v>763</v>
      </c>
      <c r="B3768">
        <v>69</v>
      </c>
      <c r="C3768" t="str">
        <f t="shared" si="232"/>
        <v>66-69</v>
      </c>
      <c r="D3768" t="s">
        <v>21</v>
      </c>
      <c r="E3768" t="s">
        <v>22</v>
      </c>
      <c r="F3768">
        <v>83.61</v>
      </c>
      <c r="G3768">
        <v>15</v>
      </c>
      <c r="H3768">
        <f>Table1[[#This Row],[total_orders]]*Table1[[#This Row],[avg_order_value]]</f>
        <v>1254.1500000000001</v>
      </c>
      <c r="I3768">
        <v>117</v>
      </c>
      <c r="J3768">
        <v>0</v>
      </c>
      <c r="K3768" t="s">
        <v>23</v>
      </c>
      <c r="L3768">
        <v>23</v>
      </c>
      <c r="M3768" t="str">
        <f t="shared" si="233"/>
        <v>Medium</v>
      </c>
      <c r="N3768" s="1">
        <v>44807</v>
      </c>
      <c r="O3768" s="1" t="str">
        <f>IF(YEAR(Table1[[#This Row],[customer_since]])&gt;=2023, "New",IF(YEAR(Table1[[#This Row],[customer_since]])&gt;=2021, "Medium", "Long term"))</f>
        <v>Medium</v>
      </c>
      <c r="P3768">
        <v>41</v>
      </c>
      <c r="Q3768" t="str">
        <f t="shared" si="234"/>
        <v>Medium</v>
      </c>
      <c r="R3768">
        <v>0.12</v>
      </c>
      <c r="S3768" t="str">
        <f t="shared" si="235"/>
        <v>Low</v>
      </c>
    </row>
    <row r="3769" spans="1:19" x14ac:dyDescent="0.35">
      <c r="A3769" t="s">
        <v>2032</v>
      </c>
      <c r="B3769">
        <v>64</v>
      </c>
      <c r="C3769" t="str">
        <f t="shared" si="232"/>
        <v>55-65</v>
      </c>
      <c r="D3769" t="s">
        <v>21</v>
      </c>
      <c r="E3769" t="s">
        <v>50</v>
      </c>
      <c r="F3769">
        <v>85</v>
      </c>
      <c r="G3769">
        <v>10</v>
      </c>
      <c r="H3769">
        <f>Table1[[#This Row],[total_orders]]*Table1[[#This Row],[avg_order_value]]</f>
        <v>850</v>
      </c>
      <c r="I3769">
        <v>166</v>
      </c>
      <c r="J3769">
        <v>0</v>
      </c>
      <c r="K3769" t="s">
        <v>16</v>
      </c>
      <c r="L3769">
        <v>78.400000000000006</v>
      </c>
      <c r="M3769" t="str">
        <f t="shared" si="233"/>
        <v>High</v>
      </c>
      <c r="N3769" s="1">
        <v>45275</v>
      </c>
      <c r="O3769" s="1" t="str">
        <f>IF(YEAR(Table1[[#This Row],[customer_since]])&gt;=2023, "New",IF(YEAR(Table1[[#This Row],[customer_since]])&gt;=2021, "Medium", "Long term"))</f>
        <v>New</v>
      </c>
      <c r="P3769">
        <v>3</v>
      </c>
      <c r="Q3769" t="str">
        <f t="shared" si="234"/>
        <v>Low</v>
      </c>
      <c r="R3769">
        <v>0.25</v>
      </c>
      <c r="S3769" t="str">
        <f t="shared" si="235"/>
        <v>Medium</v>
      </c>
    </row>
    <row r="3770" spans="1:19" x14ac:dyDescent="0.35">
      <c r="A3770" t="s">
        <v>449</v>
      </c>
      <c r="B3770">
        <v>47</v>
      </c>
      <c r="C3770" t="str">
        <f t="shared" si="232"/>
        <v>46-55</v>
      </c>
      <c r="D3770" t="s">
        <v>14</v>
      </c>
      <c r="E3770" t="s">
        <v>50</v>
      </c>
      <c r="F3770">
        <v>38.229999999999997</v>
      </c>
      <c r="G3770">
        <v>9</v>
      </c>
      <c r="H3770">
        <f>Table1[[#This Row],[total_orders]]*Table1[[#This Row],[avg_order_value]]</f>
        <v>344.07</v>
      </c>
      <c r="I3770">
        <v>195</v>
      </c>
      <c r="J3770">
        <v>1</v>
      </c>
      <c r="K3770" t="s">
        <v>40</v>
      </c>
      <c r="L3770">
        <v>0</v>
      </c>
      <c r="M3770" t="str">
        <f t="shared" si="233"/>
        <v>Low</v>
      </c>
      <c r="N3770" s="1">
        <v>45105</v>
      </c>
      <c r="O3770" s="1" t="str">
        <f>IF(YEAR(Table1[[#This Row],[customer_since]])&gt;=2023, "New",IF(YEAR(Table1[[#This Row],[customer_since]])&gt;=2021, "Medium", "Long term"))</f>
        <v>New</v>
      </c>
      <c r="P3770">
        <v>19</v>
      </c>
      <c r="Q3770" t="str">
        <f t="shared" si="234"/>
        <v>Low</v>
      </c>
      <c r="R3770">
        <v>0.15</v>
      </c>
      <c r="S3770" t="str">
        <f t="shared" si="235"/>
        <v>Low</v>
      </c>
    </row>
    <row r="3771" spans="1:19" x14ac:dyDescent="0.35">
      <c r="A3771" t="s">
        <v>449</v>
      </c>
      <c r="B3771">
        <v>67</v>
      </c>
      <c r="C3771" t="str">
        <f t="shared" si="232"/>
        <v>66-69</v>
      </c>
      <c r="D3771" t="s">
        <v>14</v>
      </c>
      <c r="E3771" t="s">
        <v>15</v>
      </c>
      <c r="F3771">
        <v>69.430000000000007</v>
      </c>
      <c r="G3771">
        <v>10</v>
      </c>
      <c r="H3771">
        <f>Table1[[#This Row],[total_orders]]*Table1[[#This Row],[avg_order_value]]</f>
        <v>694.30000000000007</v>
      </c>
      <c r="I3771">
        <v>338</v>
      </c>
      <c r="J3771">
        <v>0</v>
      </c>
      <c r="K3771" t="s">
        <v>19</v>
      </c>
      <c r="L3771">
        <v>30.8</v>
      </c>
      <c r="M3771" t="str">
        <f t="shared" si="233"/>
        <v>Medium</v>
      </c>
      <c r="N3771" s="1">
        <v>44807</v>
      </c>
      <c r="O3771" s="1" t="str">
        <f>IF(YEAR(Table1[[#This Row],[customer_since]])&gt;=2023, "New",IF(YEAR(Table1[[#This Row],[customer_since]])&gt;=2021, "Medium", "Long term"))</f>
        <v>Medium</v>
      </c>
      <c r="P3771">
        <v>83</v>
      </c>
      <c r="Q3771" t="str">
        <f t="shared" si="234"/>
        <v>High</v>
      </c>
      <c r="R3771">
        <v>0.18</v>
      </c>
      <c r="S3771" t="str">
        <f t="shared" si="235"/>
        <v>Low</v>
      </c>
    </row>
    <row r="3772" spans="1:19" x14ac:dyDescent="0.35">
      <c r="A3772" t="s">
        <v>449</v>
      </c>
      <c r="B3772">
        <v>69</v>
      </c>
      <c r="C3772" t="str">
        <f t="shared" si="232"/>
        <v>66-69</v>
      </c>
      <c r="D3772" t="s">
        <v>14</v>
      </c>
      <c r="E3772" t="s">
        <v>52</v>
      </c>
      <c r="F3772">
        <v>202.98</v>
      </c>
      <c r="G3772">
        <v>7</v>
      </c>
      <c r="H3772">
        <f>Table1[[#This Row],[total_orders]]*Table1[[#This Row],[avg_order_value]]</f>
        <v>1420.86</v>
      </c>
      <c r="I3772">
        <v>265</v>
      </c>
      <c r="J3772">
        <v>0</v>
      </c>
      <c r="K3772" t="s">
        <v>23</v>
      </c>
      <c r="L3772">
        <v>35.200000000000003</v>
      </c>
      <c r="M3772" t="str">
        <f t="shared" si="233"/>
        <v>Medium</v>
      </c>
      <c r="N3772" s="1">
        <v>45651</v>
      </c>
      <c r="O3772" s="1" t="str">
        <f>IF(YEAR(Table1[[#This Row],[customer_since]])&gt;=2023, "New",IF(YEAR(Table1[[#This Row],[customer_since]])&gt;=2021, "Medium", "Long term"))</f>
        <v>New</v>
      </c>
      <c r="P3772">
        <v>97</v>
      </c>
      <c r="Q3772" t="str">
        <f t="shared" si="234"/>
        <v>High</v>
      </c>
      <c r="R3772">
        <v>0.05</v>
      </c>
      <c r="S3772" t="str">
        <f t="shared" si="235"/>
        <v>Low</v>
      </c>
    </row>
    <row r="3773" spans="1:19" x14ac:dyDescent="0.35">
      <c r="A3773" t="s">
        <v>3230</v>
      </c>
      <c r="B3773">
        <v>41</v>
      </c>
      <c r="C3773" t="str">
        <f t="shared" si="232"/>
        <v>36-45</v>
      </c>
      <c r="D3773" t="s">
        <v>21</v>
      </c>
      <c r="E3773" t="s">
        <v>22</v>
      </c>
      <c r="F3773">
        <v>82.39</v>
      </c>
      <c r="G3773">
        <v>15</v>
      </c>
      <c r="H3773">
        <f>Table1[[#This Row],[total_orders]]*Table1[[#This Row],[avg_order_value]]</f>
        <v>1235.8499999999999</v>
      </c>
      <c r="I3773">
        <v>166</v>
      </c>
      <c r="J3773">
        <v>0</v>
      </c>
      <c r="K3773" t="s">
        <v>23</v>
      </c>
      <c r="L3773">
        <v>44.8</v>
      </c>
      <c r="M3773" t="str">
        <f t="shared" si="233"/>
        <v>Medium</v>
      </c>
      <c r="N3773" s="1">
        <v>44029</v>
      </c>
      <c r="O3773" s="1" t="str">
        <f>IF(YEAR(Table1[[#This Row],[customer_since]])&gt;=2023, "New",IF(YEAR(Table1[[#This Row],[customer_since]])&gt;=2021, "Medium", "Long term"))</f>
        <v>Long term</v>
      </c>
      <c r="P3773">
        <v>19</v>
      </c>
      <c r="Q3773" t="str">
        <f t="shared" si="234"/>
        <v>Low</v>
      </c>
      <c r="R3773">
        <v>7.0000000000000007E-2</v>
      </c>
      <c r="S3773" t="str">
        <f t="shared" si="235"/>
        <v>Low</v>
      </c>
    </row>
    <row r="3774" spans="1:19" x14ac:dyDescent="0.35">
      <c r="A3774" t="s">
        <v>3580</v>
      </c>
      <c r="B3774">
        <v>77</v>
      </c>
      <c r="C3774" t="str">
        <f t="shared" si="232"/>
        <v>66-69</v>
      </c>
      <c r="D3774" t="s">
        <v>21</v>
      </c>
      <c r="E3774" t="s">
        <v>44</v>
      </c>
      <c r="F3774">
        <v>110.63</v>
      </c>
      <c r="G3774">
        <v>14</v>
      </c>
      <c r="H3774">
        <f>Table1[[#This Row],[total_orders]]*Table1[[#This Row],[avg_order_value]]</f>
        <v>1548.82</v>
      </c>
      <c r="I3774">
        <v>334</v>
      </c>
      <c r="J3774">
        <v>0</v>
      </c>
      <c r="K3774" t="s">
        <v>23</v>
      </c>
      <c r="L3774">
        <v>50.1</v>
      </c>
      <c r="M3774" t="str">
        <f t="shared" si="233"/>
        <v>High</v>
      </c>
      <c r="N3774" s="1">
        <v>45624</v>
      </c>
      <c r="O3774" s="1" t="str">
        <f>IF(YEAR(Table1[[#This Row],[customer_since]])&gt;=2023, "New",IF(YEAR(Table1[[#This Row],[customer_since]])&gt;=2021, "Medium", "Long term"))</f>
        <v>New</v>
      </c>
      <c r="P3774">
        <v>17</v>
      </c>
      <c r="Q3774" t="str">
        <f t="shared" si="234"/>
        <v>Low</v>
      </c>
      <c r="R3774">
        <v>0.14000000000000001</v>
      </c>
      <c r="S3774" t="str">
        <f t="shared" si="235"/>
        <v>Low</v>
      </c>
    </row>
    <row r="3775" spans="1:19" x14ac:dyDescent="0.35">
      <c r="A3775" t="s">
        <v>3498</v>
      </c>
      <c r="B3775">
        <v>48</v>
      </c>
      <c r="C3775" t="str">
        <f t="shared" si="232"/>
        <v>46-55</v>
      </c>
      <c r="D3775" t="s">
        <v>21</v>
      </c>
      <c r="E3775" t="s">
        <v>37</v>
      </c>
      <c r="F3775">
        <v>181.77</v>
      </c>
      <c r="G3775">
        <v>20</v>
      </c>
      <c r="H3775">
        <f>Table1[[#This Row],[total_orders]]*Table1[[#This Row],[avg_order_value]]</f>
        <v>3635.4</v>
      </c>
      <c r="I3775">
        <v>162</v>
      </c>
      <c r="J3775">
        <v>0</v>
      </c>
      <c r="K3775" t="s">
        <v>40</v>
      </c>
      <c r="L3775">
        <v>36.6</v>
      </c>
      <c r="M3775" t="str">
        <f t="shared" si="233"/>
        <v>Medium</v>
      </c>
      <c r="N3775" s="1">
        <v>44909</v>
      </c>
      <c r="O3775" s="1" t="str">
        <f>IF(YEAR(Table1[[#This Row],[customer_since]])&gt;=2023, "New",IF(YEAR(Table1[[#This Row],[customer_since]])&gt;=2021, "Medium", "Long term"))</f>
        <v>Medium</v>
      </c>
      <c r="P3775">
        <v>31</v>
      </c>
      <c r="Q3775" t="str">
        <f t="shared" si="234"/>
        <v>Low</v>
      </c>
      <c r="R3775">
        <v>0.34</v>
      </c>
      <c r="S3775" t="str">
        <f t="shared" si="235"/>
        <v>Medium</v>
      </c>
    </row>
    <row r="3776" spans="1:19" x14ac:dyDescent="0.35">
      <c r="A3776" t="s">
        <v>2094</v>
      </c>
      <c r="B3776">
        <v>45</v>
      </c>
      <c r="C3776" t="str">
        <f t="shared" si="232"/>
        <v>36-45</v>
      </c>
      <c r="D3776" t="s">
        <v>21</v>
      </c>
      <c r="E3776" t="s">
        <v>35</v>
      </c>
      <c r="G3776">
        <v>17</v>
      </c>
      <c r="H3776">
        <f>Table1[[#This Row],[total_orders]]*Table1[[#This Row],[avg_order_value]]</f>
        <v>0</v>
      </c>
      <c r="I3776">
        <v>246</v>
      </c>
      <c r="J3776">
        <v>0</v>
      </c>
      <c r="K3776" t="s">
        <v>23</v>
      </c>
      <c r="L3776">
        <v>65.5</v>
      </c>
      <c r="M3776" t="str">
        <f t="shared" si="233"/>
        <v>High</v>
      </c>
      <c r="N3776" s="1">
        <v>44824</v>
      </c>
      <c r="O3776" s="1" t="str">
        <f>IF(YEAR(Table1[[#This Row],[customer_since]])&gt;=2023, "New",IF(YEAR(Table1[[#This Row],[customer_since]])&gt;=2021, "Medium", "Long term"))</f>
        <v>Medium</v>
      </c>
      <c r="P3776">
        <v>10</v>
      </c>
      <c r="Q3776" t="str">
        <f t="shared" si="234"/>
        <v>Low</v>
      </c>
      <c r="R3776">
        <v>0.4</v>
      </c>
      <c r="S3776" t="str">
        <f t="shared" si="235"/>
        <v>Medium</v>
      </c>
    </row>
    <row r="3777" spans="1:19" x14ac:dyDescent="0.35">
      <c r="A3777" t="s">
        <v>2094</v>
      </c>
      <c r="B3777">
        <v>43</v>
      </c>
      <c r="C3777" t="str">
        <f t="shared" si="232"/>
        <v>36-45</v>
      </c>
      <c r="D3777" t="s">
        <v>21</v>
      </c>
      <c r="E3777" t="s">
        <v>44</v>
      </c>
      <c r="F3777">
        <v>32.92</v>
      </c>
      <c r="G3777">
        <v>11</v>
      </c>
      <c r="H3777">
        <f>Table1[[#This Row],[total_orders]]*Table1[[#This Row],[avg_order_value]]</f>
        <v>362.12</v>
      </c>
      <c r="I3777">
        <v>138</v>
      </c>
      <c r="J3777">
        <v>0</v>
      </c>
      <c r="K3777" t="s">
        <v>40</v>
      </c>
      <c r="L3777">
        <v>65.8</v>
      </c>
      <c r="M3777" t="str">
        <f t="shared" si="233"/>
        <v>High</v>
      </c>
      <c r="N3777" s="1">
        <v>44575</v>
      </c>
      <c r="O3777" s="1" t="str">
        <f>IF(YEAR(Table1[[#This Row],[customer_since]])&gt;=2023, "New",IF(YEAR(Table1[[#This Row],[customer_since]])&gt;=2021, "Medium", "Long term"))</f>
        <v>Medium</v>
      </c>
      <c r="P3777">
        <v>73</v>
      </c>
      <c r="Q3777" t="str">
        <f t="shared" si="234"/>
        <v>High</v>
      </c>
      <c r="R3777">
        <v>0.59</v>
      </c>
      <c r="S3777" t="str">
        <f t="shared" si="235"/>
        <v>High</v>
      </c>
    </row>
    <row r="3778" spans="1:19" x14ac:dyDescent="0.35">
      <c r="A3778" t="s">
        <v>1633</v>
      </c>
      <c r="B3778">
        <v>20</v>
      </c>
      <c r="C3778" t="str">
        <f t="shared" ref="C3778:C3841" si="236">IF(B3778&lt;=25,"18-25",IF(B3778&lt;=35,"26-35",IF(B3778&lt;=45,"36-45",IF(B3778&lt;=55,"46-55",IF(B3778&lt;=65,"55-65","66-69")))))</f>
        <v>18-25</v>
      </c>
      <c r="D3778" t="s">
        <v>21</v>
      </c>
      <c r="E3778" t="s">
        <v>26</v>
      </c>
      <c r="F3778">
        <v>31.91</v>
      </c>
      <c r="G3778">
        <v>6</v>
      </c>
      <c r="H3778">
        <f>Table1[[#This Row],[total_orders]]*Table1[[#This Row],[avg_order_value]]</f>
        <v>191.46</v>
      </c>
      <c r="I3778">
        <v>178</v>
      </c>
      <c r="J3778">
        <v>0</v>
      </c>
      <c r="K3778" t="s">
        <v>19</v>
      </c>
      <c r="L3778">
        <v>38.5</v>
      </c>
      <c r="M3778" t="str">
        <f t="shared" ref="M3778:M3841" si="237">IF(L3778&lt;=20,"Low",IF(L3778&lt;=50,"Medium","High"))</f>
        <v>Medium</v>
      </c>
      <c r="N3778" s="1">
        <v>45651</v>
      </c>
      <c r="O3778" s="1" t="str">
        <f>IF(YEAR(Table1[[#This Row],[customer_since]])&gt;=2023, "New",IF(YEAR(Table1[[#This Row],[customer_since]])&gt;=2021, "Medium", "Long term"))</f>
        <v>New</v>
      </c>
      <c r="P3778">
        <v>77</v>
      </c>
      <c r="Q3778" t="str">
        <f t="shared" ref="Q3778:Q3841" si="238">IF(P3778&lt;=33,"Low",IF(P3778&lt;=66,"Medium","High"))</f>
        <v>High</v>
      </c>
      <c r="R3778">
        <v>0.24</v>
      </c>
      <c r="S3778" t="str">
        <f t="shared" ref="S3778:S3841" si="239">IF(R3778&lt;=0.2,"Low",IF(R3778&lt;=0.5,"Medium","High"))</f>
        <v>Medium</v>
      </c>
    </row>
    <row r="3779" spans="1:19" x14ac:dyDescent="0.35">
      <c r="A3779" t="s">
        <v>1071</v>
      </c>
      <c r="B3779">
        <v>77</v>
      </c>
      <c r="C3779" t="str">
        <f t="shared" si="236"/>
        <v>66-69</v>
      </c>
      <c r="D3779" t="s">
        <v>21</v>
      </c>
      <c r="E3779" t="s">
        <v>52</v>
      </c>
      <c r="F3779">
        <v>14.76</v>
      </c>
      <c r="G3779">
        <v>5</v>
      </c>
      <c r="H3779">
        <f>Table1[[#This Row],[total_orders]]*Table1[[#This Row],[avg_order_value]]</f>
        <v>73.8</v>
      </c>
      <c r="I3779">
        <v>101</v>
      </c>
      <c r="J3779">
        <v>0</v>
      </c>
      <c r="K3779" t="s">
        <v>40</v>
      </c>
      <c r="L3779">
        <v>19.7</v>
      </c>
      <c r="M3779" t="str">
        <f t="shared" si="237"/>
        <v>Low</v>
      </c>
      <c r="N3779" s="1">
        <v>45823</v>
      </c>
      <c r="O3779" s="1" t="str">
        <f>IF(YEAR(Table1[[#This Row],[customer_since]])&gt;=2023, "New",IF(YEAR(Table1[[#This Row],[customer_since]])&gt;=2021, "Medium", "Long term"))</f>
        <v>New</v>
      </c>
      <c r="P3779">
        <v>90</v>
      </c>
      <c r="Q3779" t="str">
        <f t="shared" si="238"/>
        <v>High</v>
      </c>
      <c r="R3779">
        <v>0.14000000000000001</v>
      </c>
      <c r="S3779" t="str">
        <f t="shared" si="239"/>
        <v>Low</v>
      </c>
    </row>
    <row r="3780" spans="1:19" x14ac:dyDescent="0.35">
      <c r="A3780" t="s">
        <v>772</v>
      </c>
      <c r="B3780">
        <v>43</v>
      </c>
      <c r="C3780" t="str">
        <f t="shared" si="236"/>
        <v>36-45</v>
      </c>
      <c r="D3780" t="s">
        <v>14</v>
      </c>
      <c r="E3780" t="s">
        <v>26</v>
      </c>
      <c r="F3780">
        <v>32.450000000000003</v>
      </c>
      <c r="G3780">
        <v>10</v>
      </c>
      <c r="H3780">
        <f>Table1[[#This Row],[total_orders]]*Table1[[#This Row],[avg_order_value]]</f>
        <v>324.5</v>
      </c>
      <c r="I3780">
        <v>181</v>
      </c>
      <c r="J3780">
        <v>0</v>
      </c>
      <c r="K3780" t="s">
        <v>40</v>
      </c>
      <c r="L3780">
        <v>62.4</v>
      </c>
      <c r="M3780" t="str">
        <f t="shared" si="237"/>
        <v>High</v>
      </c>
      <c r="N3780" s="1">
        <v>44125</v>
      </c>
      <c r="O3780" s="1" t="str">
        <f>IF(YEAR(Table1[[#This Row],[customer_since]])&gt;=2023, "New",IF(YEAR(Table1[[#This Row],[customer_since]])&gt;=2021, "Medium", "Long term"))</f>
        <v>Long term</v>
      </c>
      <c r="P3780">
        <v>90</v>
      </c>
      <c r="Q3780" t="str">
        <f t="shared" si="238"/>
        <v>High</v>
      </c>
      <c r="R3780">
        <v>0.15</v>
      </c>
      <c r="S3780" t="str">
        <f t="shared" si="239"/>
        <v>Low</v>
      </c>
    </row>
    <row r="3781" spans="1:19" x14ac:dyDescent="0.35">
      <c r="A3781" t="s">
        <v>1659</v>
      </c>
      <c r="B3781">
        <v>48</v>
      </c>
      <c r="C3781" t="str">
        <f t="shared" si="236"/>
        <v>46-55</v>
      </c>
      <c r="D3781" t="s">
        <v>14</v>
      </c>
      <c r="E3781" t="s">
        <v>37</v>
      </c>
      <c r="F3781">
        <v>65.819999999999993</v>
      </c>
      <c r="G3781">
        <v>6</v>
      </c>
      <c r="H3781">
        <f>Table1[[#This Row],[total_orders]]*Table1[[#This Row],[avg_order_value]]</f>
        <v>394.91999999999996</v>
      </c>
      <c r="I3781">
        <v>34</v>
      </c>
      <c r="J3781">
        <v>0</v>
      </c>
      <c r="K3781" t="s">
        <v>16</v>
      </c>
      <c r="L3781">
        <v>29.4</v>
      </c>
      <c r="M3781" t="str">
        <f t="shared" si="237"/>
        <v>Medium</v>
      </c>
      <c r="N3781" s="1">
        <v>45761</v>
      </c>
      <c r="O3781" s="1" t="str">
        <f>IF(YEAR(Table1[[#This Row],[customer_since]])&gt;=2023, "New",IF(YEAR(Table1[[#This Row],[customer_since]])&gt;=2021, "Medium", "Long term"))</f>
        <v>New</v>
      </c>
      <c r="P3781">
        <v>76</v>
      </c>
      <c r="Q3781" t="str">
        <f t="shared" si="238"/>
        <v>High</v>
      </c>
      <c r="R3781">
        <v>0.36</v>
      </c>
      <c r="S3781" t="str">
        <f t="shared" si="239"/>
        <v>Medium</v>
      </c>
    </row>
    <row r="3782" spans="1:19" x14ac:dyDescent="0.35">
      <c r="A3782" t="s">
        <v>1659</v>
      </c>
      <c r="B3782">
        <v>65</v>
      </c>
      <c r="C3782" t="str">
        <f t="shared" si="236"/>
        <v>55-65</v>
      </c>
      <c r="D3782" t="s">
        <v>21</v>
      </c>
      <c r="E3782" t="s">
        <v>44</v>
      </c>
      <c r="F3782">
        <v>166.41</v>
      </c>
      <c r="G3782">
        <v>11</v>
      </c>
      <c r="H3782">
        <f>Table1[[#This Row],[total_orders]]*Table1[[#This Row],[avg_order_value]]</f>
        <v>1830.51</v>
      </c>
      <c r="I3782">
        <v>11</v>
      </c>
      <c r="J3782">
        <v>0</v>
      </c>
      <c r="K3782" t="s">
        <v>23</v>
      </c>
      <c r="L3782">
        <v>43.7</v>
      </c>
      <c r="M3782" t="str">
        <f t="shared" si="237"/>
        <v>Medium</v>
      </c>
      <c r="N3782" s="1">
        <v>44222</v>
      </c>
      <c r="O3782" s="1" t="str">
        <f>IF(YEAR(Table1[[#This Row],[customer_since]])&gt;=2023, "New",IF(YEAR(Table1[[#This Row],[customer_since]])&gt;=2021, "Medium", "Long term"))</f>
        <v>Medium</v>
      </c>
      <c r="P3782">
        <v>22</v>
      </c>
      <c r="Q3782" t="str">
        <f t="shared" si="238"/>
        <v>Low</v>
      </c>
      <c r="R3782">
        <v>0.1</v>
      </c>
      <c r="S3782" t="str">
        <f t="shared" si="239"/>
        <v>Low</v>
      </c>
    </row>
    <row r="3783" spans="1:19" x14ac:dyDescent="0.35">
      <c r="A3783" t="s">
        <v>2657</v>
      </c>
      <c r="B3783">
        <v>39</v>
      </c>
      <c r="C3783" t="str">
        <f t="shared" si="236"/>
        <v>36-45</v>
      </c>
      <c r="D3783" t="s">
        <v>21</v>
      </c>
      <c r="E3783" t="s">
        <v>18</v>
      </c>
      <c r="F3783">
        <v>69.45</v>
      </c>
      <c r="G3783">
        <v>8</v>
      </c>
      <c r="H3783">
        <f>Table1[[#This Row],[total_orders]]*Table1[[#This Row],[avg_order_value]]</f>
        <v>555.6</v>
      </c>
      <c r="I3783">
        <v>81</v>
      </c>
      <c r="J3783">
        <v>0</v>
      </c>
      <c r="K3783" t="s">
        <v>40</v>
      </c>
      <c r="L3783">
        <v>59.5</v>
      </c>
      <c r="M3783" t="str">
        <f t="shared" si="237"/>
        <v>High</v>
      </c>
      <c r="N3783" s="1">
        <v>44365</v>
      </c>
      <c r="O3783" s="1" t="str">
        <f>IF(YEAR(Table1[[#This Row],[customer_since]])&gt;=2023, "New",IF(YEAR(Table1[[#This Row],[customer_since]])&gt;=2021, "Medium", "Long term"))</f>
        <v>Medium</v>
      </c>
      <c r="P3783">
        <v>75</v>
      </c>
      <c r="Q3783" t="str">
        <f t="shared" si="238"/>
        <v>High</v>
      </c>
      <c r="R3783">
        <v>0.34</v>
      </c>
      <c r="S3783" t="str">
        <f t="shared" si="239"/>
        <v>Medium</v>
      </c>
    </row>
    <row r="3784" spans="1:19" x14ac:dyDescent="0.35">
      <c r="A3784" t="s">
        <v>2657</v>
      </c>
      <c r="B3784">
        <v>77</v>
      </c>
      <c r="C3784" t="str">
        <f t="shared" si="236"/>
        <v>66-69</v>
      </c>
      <c r="D3784" t="s">
        <v>21</v>
      </c>
      <c r="E3784" t="s">
        <v>52</v>
      </c>
      <c r="F3784">
        <v>245.27</v>
      </c>
      <c r="G3784">
        <v>10</v>
      </c>
      <c r="H3784">
        <f>Table1[[#This Row],[total_orders]]*Table1[[#This Row],[avg_order_value]]</f>
        <v>2452.7000000000003</v>
      </c>
      <c r="I3784">
        <v>299</v>
      </c>
      <c r="J3784">
        <v>0</v>
      </c>
      <c r="K3784" t="s">
        <v>29</v>
      </c>
      <c r="L3784">
        <v>49.1</v>
      </c>
      <c r="M3784" t="str">
        <f t="shared" si="237"/>
        <v>Medium</v>
      </c>
      <c r="N3784" s="1">
        <v>44084</v>
      </c>
      <c r="O3784" s="1" t="str">
        <f>IF(YEAR(Table1[[#This Row],[customer_since]])&gt;=2023, "New",IF(YEAR(Table1[[#This Row],[customer_since]])&gt;=2021, "Medium", "Long term"))</f>
        <v>Long term</v>
      </c>
      <c r="P3784">
        <v>82</v>
      </c>
      <c r="Q3784" t="str">
        <f t="shared" si="238"/>
        <v>High</v>
      </c>
      <c r="R3784">
        <v>0.3</v>
      </c>
      <c r="S3784" t="str">
        <f t="shared" si="239"/>
        <v>Medium</v>
      </c>
    </row>
    <row r="3785" spans="1:19" x14ac:dyDescent="0.35">
      <c r="A3785" t="s">
        <v>3794</v>
      </c>
      <c r="B3785">
        <v>75</v>
      </c>
      <c r="C3785" t="str">
        <f t="shared" si="236"/>
        <v>66-69</v>
      </c>
      <c r="D3785" t="s">
        <v>21</v>
      </c>
      <c r="E3785" t="s">
        <v>52</v>
      </c>
      <c r="F3785">
        <v>133.80000000000001</v>
      </c>
      <c r="G3785">
        <v>10</v>
      </c>
      <c r="H3785">
        <f>Table1[[#This Row],[total_orders]]*Table1[[#This Row],[avg_order_value]]</f>
        <v>1338</v>
      </c>
      <c r="I3785">
        <v>250</v>
      </c>
      <c r="J3785">
        <v>0</v>
      </c>
      <c r="K3785" t="s">
        <v>40</v>
      </c>
      <c r="L3785">
        <v>64.7</v>
      </c>
      <c r="M3785" t="str">
        <f t="shared" si="237"/>
        <v>High</v>
      </c>
      <c r="N3785" s="1">
        <v>44547</v>
      </c>
      <c r="O3785" s="1" t="str">
        <f>IF(YEAR(Table1[[#This Row],[customer_since]])&gt;=2023, "New",IF(YEAR(Table1[[#This Row],[customer_since]])&gt;=2021, "Medium", "Long term"))</f>
        <v>Medium</v>
      </c>
      <c r="P3785">
        <v>76</v>
      </c>
      <c r="Q3785" t="str">
        <f t="shared" si="238"/>
        <v>High</v>
      </c>
      <c r="R3785">
        <v>0.35</v>
      </c>
      <c r="S3785" t="str">
        <f t="shared" si="239"/>
        <v>Medium</v>
      </c>
    </row>
    <row r="3786" spans="1:19" x14ac:dyDescent="0.35">
      <c r="A3786" t="s">
        <v>2958</v>
      </c>
      <c r="B3786">
        <v>75</v>
      </c>
      <c r="C3786" t="str">
        <f t="shared" si="236"/>
        <v>66-69</v>
      </c>
      <c r="D3786" t="s">
        <v>14</v>
      </c>
      <c r="E3786" t="s">
        <v>22</v>
      </c>
      <c r="F3786">
        <v>62.24</v>
      </c>
      <c r="G3786">
        <v>10</v>
      </c>
      <c r="H3786">
        <f>Table1[[#This Row],[total_orders]]*Table1[[#This Row],[avg_order_value]]</f>
        <v>622.4</v>
      </c>
      <c r="I3786">
        <v>289</v>
      </c>
      <c r="J3786">
        <v>0</v>
      </c>
      <c r="K3786" t="s">
        <v>19</v>
      </c>
      <c r="L3786">
        <v>0</v>
      </c>
      <c r="M3786" t="str">
        <f t="shared" si="237"/>
        <v>Low</v>
      </c>
      <c r="N3786" s="1">
        <v>45401</v>
      </c>
      <c r="O3786" s="1" t="str">
        <f>IF(YEAR(Table1[[#This Row],[customer_since]])&gt;=2023, "New",IF(YEAR(Table1[[#This Row],[customer_since]])&gt;=2021, "Medium", "Long term"))</f>
        <v>New</v>
      </c>
      <c r="P3786">
        <v>70</v>
      </c>
      <c r="Q3786" t="str">
        <f t="shared" si="238"/>
        <v>High</v>
      </c>
      <c r="R3786">
        <v>7.0000000000000007E-2</v>
      </c>
      <c r="S3786" t="str">
        <f t="shared" si="239"/>
        <v>Low</v>
      </c>
    </row>
    <row r="3787" spans="1:19" x14ac:dyDescent="0.35">
      <c r="A3787" t="s">
        <v>3127</v>
      </c>
      <c r="B3787">
        <v>30</v>
      </c>
      <c r="C3787" t="str">
        <f t="shared" si="236"/>
        <v>26-35</v>
      </c>
      <c r="D3787" t="s">
        <v>14</v>
      </c>
      <c r="E3787" t="s">
        <v>50</v>
      </c>
      <c r="F3787">
        <v>229.33</v>
      </c>
      <c r="G3787">
        <v>8</v>
      </c>
      <c r="H3787">
        <f>Table1[[#This Row],[total_orders]]*Table1[[#This Row],[avg_order_value]]</f>
        <v>1834.64</v>
      </c>
      <c r="I3787">
        <v>326</v>
      </c>
      <c r="J3787">
        <v>0</v>
      </c>
      <c r="K3787" t="s">
        <v>23</v>
      </c>
      <c r="L3787">
        <v>6.3</v>
      </c>
      <c r="M3787" t="str">
        <f t="shared" si="237"/>
        <v>Low</v>
      </c>
      <c r="N3787" s="1">
        <v>44523</v>
      </c>
      <c r="O3787" s="1" t="str">
        <f>IF(YEAR(Table1[[#This Row],[customer_since]])&gt;=2023, "New",IF(YEAR(Table1[[#This Row],[customer_since]])&gt;=2021, "Medium", "Long term"))</f>
        <v>Medium</v>
      </c>
      <c r="P3787">
        <v>7</v>
      </c>
      <c r="Q3787" t="str">
        <f t="shared" si="238"/>
        <v>Low</v>
      </c>
      <c r="R3787">
        <v>0.32</v>
      </c>
      <c r="S3787" t="str">
        <f t="shared" si="239"/>
        <v>Medium</v>
      </c>
    </row>
    <row r="3788" spans="1:19" x14ac:dyDescent="0.35">
      <c r="A3788" t="s">
        <v>171</v>
      </c>
      <c r="B3788">
        <v>39</v>
      </c>
      <c r="C3788" t="str">
        <f t="shared" si="236"/>
        <v>36-45</v>
      </c>
      <c r="D3788" t="s">
        <v>14</v>
      </c>
      <c r="E3788" t="s">
        <v>18</v>
      </c>
      <c r="F3788">
        <v>53.62</v>
      </c>
      <c r="G3788">
        <v>9</v>
      </c>
      <c r="H3788">
        <f>Table1[[#This Row],[total_orders]]*Table1[[#This Row],[avg_order_value]]</f>
        <v>482.58</v>
      </c>
      <c r="I3788">
        <v>27</v>
      </c>
      <c r="J3788">
        <v>0</v>
      </c>
      <c r="K3788" t="s">
        <v>23</v>
      </c>
      <c r="L3788">
        <v>68</v>
      </c>
      <c r="M3788" t="str">
        <f t="shared" si="237"/>
        <v>High</v>
      </c>
      <c r="N3788" s="1">
        <v>45372</v>
      </c>
      <c r="O3788" s="1" t="str">
        <f>IF(YEAR(Table1[[#This Row],[customer_since]])&gt;=2023, "New",IF(YEAR(Table1[[#This Row],[customer_since]])&gt;=2021, "Medium", "Long term"))</f>
        <v>New</v>
      </c>
      <c r="P3788">
        <v>55</v>
      </c>
      <c r="Q3788" t="str">
        <f t="shared" si="238"/>
        <v>Medium</v>
      </c>
      <c r="R3788">
        <v>0.19</v>
      </c>
      <c r="S3788" t="str">
        <f t="shared" si="239"/>
        <v>Low</v>
      </c>
    </row>
    <row r="3789" spans="1:19" x14ac:dyDescent="0.35">
      <c r="A3789" t="s">
        <v>703</v>
      </c>
      <c r="B3789">
        <v>43</v>
      </c>
      <c r="C3789" t="str">
        <f t="shared" si="236"/>
        <v>36-45</v>
      </c>
      <c r="D3789" t="s">
        <v>14</v>
      </c>
      <c r="E3789" t="s">
        <v>15</v>
      </c>
      <c r="F3789">
        <v>108.13</v>
      </c>
      <c r="G3789">
        <v>11</v>
      </c>
      <c r="H3789">
        <f>Table1[[#This Row],[total_orders]]*Table1[[#This Row],[avg_order_value]]</f>
        <v>1189.4299999999998</v>
      </c>
      <c r="I3789">
        <v>166</v>
      </c>
      <c r="J3789">
        <v>0</v>
      </c>
      <c r="K3789" t="s">
        <v>16</v>
      </c>
      <c r="L3789">
        <v>58.2</v>
      </c>
      <c r="M3789" t="str">
        <f t="shared" si="237"/>
        <v>High</v>
      </c>
      <c r="N3789" s="1">
        <v>44122</v>
      </c>
      <c r="O3789" s="1" t="str">
        <f>IF(YEAR(Table1[[#This Row],[customer_since]])&gt;=2023, "New",IF(YEAR(Table1[[#This Row],[customer_since]])&gt;=2021, "Medium", "Long term"))</f>
        <v>Long term</v>
      </c>
      <c r="P3789">
        <v>94</v>
      </c>
      <c r="Q3789" t="str">
        <f t="shared" si="238"/>
        <v>High</v>
      </c>
      <c r="R3789">
        <v>0.24</v>
      </c>
      <c r="S3789" t="str">
        <f t="shared" si="239"/>
        <v>Medium</v>
      </c>
    </row>
    <row r="3790" spans="1:19" x14ac:dyDescent="0.35">
      <c r="A3790" t="s">
        <v>1628</v>
      </c>
      <c r="B3790">
        <v>76</v>
      </c>
      <c r="C3790" t="str">
        <f t="shared" si="236"/>
        <v>66-69</v>
      </c>
      <c r="D3790" t="s">
        <v>14</v>
      </c>
      <c r="E3790" t="s">
        <v>44</v>
      </c>
      <c r="F3790">
        <v>110.66</v>
      </c>
      <c r="G3790">
        <v>7</v>
      </c>
      <c r="H3790">
        <f>Table1[[#This Row],[total_orders]]*Table1[[#This Row],[avg_order_value]]</f>
        <v>774.62</v>
      </c>
      <c r="I3790">
        <v>157</v>
      </c>
      <c r="J3790">
        <v>0</v>
      </c>
      <c r="K3790" t="s">
        <v>29</v>
      </c>
      <c r="L3790">
        <v>32.5</v>
      </c>
      <c r="M3790" t="str">
        <f t="shared" si="237"/>
        <v>Medium</v>
      </c>
      <c r="N3790" s="1">
        <v>44617</v>
      </c>
      <c r="O3790" s="1" t="str">
        <f>IF(YEAR(Table1[[#This Row],[customer_since]])&gt;=2023, "New",IF(YEAR(Table1[[#This Row],[customer_since]])&gt;=2021, "Medium", "Long term"))</f>
        <v>Medium</v>
      </c>
      <c r="P3790">
        <v>21</v>
      </c>
      <c r="Q3790" t="str">
        <f t="shared" si="238"/>
        <v>Low</v>
      </c>
      <c r="R3790">
        <v>0.05</v>
      </c>
      <c r="S3790" t="str">
        <f t="shared" si="239"/>
        <v>Low</v>
      </c>
    </row>
    <row r="3791" spans="1:19" x14ac:dyDescent="0.35">
      <c r="A3791" t="s">
        <v>3473</v>
      </c>
      <c r="B3791">
        <v>74</v>
      </c>
      <c r="C3791" t="str">
        <f t="shared" si="236"/>
        <v>66-69</v>
      </c>
      <c r="D3791" t="s">
        <v>14</v>
      </c>
      <c r="E3791" t="s">
        <v>26</v>
      </c>
      <c r="F3791">
        <v>340.83</v>
      </c>
      <c r="G3791">
        <v>7</v>
      </c>
      <c r="H3791">
        <f>Table1[[#This Row],[total_orders]]*Table1[[#This Row],[avg_order_value]]</f>
        <v>2385.81</v>
      </c>
      <c r="I3791">
        <v>26</v>
      </c>
      <c r="J3791">
        <v>0</v>
      </c>
      <c r="K3791" t="s">
        <v>40</v>
      </c>
      <c r="L3791">
        <v>94.9</v>
      </c>
      <c r="M3791" t="str">
        <f t="shared" si="237"/>
        <v>High</v>
      </c>
      <c r="N3791" s="1">
        <v>45444</v>
      </c>
      <c r="O3791" s="1" t="str">
        <f>IF(YEAR(Table1[[#This Row],[customer_since]])&gt;=2023, "New",IF(YEAR(Table1[[#This Row],[customer_since]])&gt;=2021, "Medium", "Long term"))</f>
        <v>New</v>
      </c>
      <c r="P3791">
        <v>47</v>
      </c>
      <c r="Q3791" t="str">
        <f t="shared" si="238"/>
        <v>Medium</v>
      </c>
      <c r="R3791">
        <v>0.61</v>
      </c>
      <c r="S3791" t="str">
        <f t="shared" si="239"/>
        <v>High</v>
      </c>
    </row>
    <row r="3792" spans="1:19" x14ac:dyDescent="0.35">
      <c r="A3792" t="s">
        <v>3416</v>
      </c>
      <c r="B3792">
        <v>18</v>
      </c>
      <c r="C3792" t="str">
        <f t="shared" si="236"/>
        <v>18-25</v>
      </c>
      <c r="D3792" t="s">
        <v>21</v>
      </c>
      <c r="E3792" t="s">
        <v>37</v>
      </c>
      <c r="F3792">
        <v>193.37</v>
      </c>
      <c r="G3792">
        <v>9</v>
      </c>
      <c r="H3792">
        <f>Table1[[#This Row],[total_orders]]*Table1[[#This Row],[avg_order_value]]</f>
        <v>1740.33</v>
      </c>
      <c r="I3792">
        <v>229</v>
      </c>
      <c r="J3792">
        <v>0</v>
      </c>
      <c r="K3792" t="s">
        <v>16</v>
      </c>
      <c r="L3792">
        <v>28.8</v>
      </c>
      <c r="M3792" t="str">
        <f t="shared" si="237"/>
        <v>Medium</v>
      </c>
      <c r="N3792" s="1">
        <v>44686</v>
      </c>
      <c r="O3792" s="1" t="str">
        <f>IF(YEAR(Table1[[#This Row],[customer_since]])&gt;=2023, "New",IF(YEAR(Table1[[#This Row],[customer_since]])&gt;=2021, "Medium", "Long term"))</f>
        <v>Medium</v>
      </c>
      <c r="P3792">
        <v>48</v>
      </c>
      <c r="Q3792" t="str">
        <f t="shared" si="238"/>
        <v>Medium</v>
      </c>
      <c r="R3792">
        <v>0.24</v>
      </c>
      <c r="S3792" t="str">
        <f t="shared" si="239"/>
        <v>Medium</v>
      </c>
    </row>
    <row r="3793" spans="1:19" x14ac:dyDescent="0.35">
      <c r="A3793" t="s">
        <v>939</v>
      </c>
      <c r="B3793">
        <v>55</v>
      </c>
      <c r="C3793" t="str">
        <f t="shared" si="236"/>
        <v>46-55</v>
      </c>
      <c r="D3793" t="s">
        <v>21</v>
      </c>
      <c r="E3793" t="s">
        <v>15</v>
      </c>
      <c r="F3793">
        <v>55.43</v>
      </c>
      <c r="G3793">
        <v>9</v>
      </c>
      <c r="H3793">
        <f>Table1[[#This Row],[total_orders]]*Table1[[#This Row],[avg_order_value]]</f>
        <v>498.87</v>
      </c>
      <c r="I3793">
        <v>14</v>
      </c>
      <c r="J3793">
        <v>0</v>
      </c>
      <c r="K3793" t="s">
        <v>19</v>
      </c>
      <c r="L3793">
        <v>8.4</v>
      </c>
      <c r="M3793" t="str">
        <f t="shared" si="237"/>
        <v>Low</v>
      </c>
      <c r="N3793" s="1">
        <v>44085</v>
      </c>
      <c r="O3793" s="1" t="str">
        <f>IF(YEAR(Table1[[#This Row],[customer_since]])&gt;=2023, "New",IF(YEAR(Table1[[#This Row],[customer_since]])&gt;=2021, "Medium", "Long term"))</f>
        <v>Long term</v>
      </c>
      <c r="P3793">
        <v>43</v>
      </c>
      <c r="Q3793" t="str">
        <f t="shared" si="238"/>
        <v>Medium</v>
      </c>
      <c r="R3793">
        <v>0.36</v>
      </c>
      <c r="S3793" t="str">
        <f t="shared" si="239"/>
        <v>Medium</v>
      </c>
    </row>
    <row r="3794" spans="1:19" x14ac:dyDescent="0.35">
      <c r="A3794" t="s">
        <v>3432</v>
      </c>
      <c r="B3794">
        <v>30</v>
      </c>
      <c r="C3794" t="str">
        <f t="shared" si="236"/>
        <v>26-35</v>
      </c>
      <c r="D3794" t="s">
        <v>21</v>
      </c>
      <c r="E3794" t="s">
        <v>50</v>
      </c>
      <c r="F3794">
        <v>121.36</v>
      </c>
      <c r="G3794">
        <v>7</v>
      </c>
      <c r="H3794">
        <f>Table1[[#This Row],[total_orders]]*Table1[[#This Row],[avg_order_value]]</f>
        <v>849.52</v>
      </c>
      <c r="I3794">
        <v>293</v>
      </c>
      <c r="J3794">
        <v>0</v>
      </c>
      <c r="K3794" t="s">
        <v>16</v>
      </c>
      <c r="L3794">
        <v>58.6</v>
      </c>
      <c r="M3794" t="str">
        <f t="shared" si="237"/>
        <v>High</v>
      </c>
      <c r="N3794" s="1">
        <v>44701</v>
      </c>
      <c r="O3794" s="1" t="str">
        <f>IF(YEAR(Table1[[#This Row],[customer_since]])&gt;=2023, "New",IF(YEAR(Table1[[#This Row],[customer_since]])&gt;=2021, "Medium", "Long term"))</f>
        <v>Medium</v>
      </c>
      <c r="P3794">
        <v>13</v>
      </c>
      <c r="Q3794" t="str">
        <f t="shared" si="238"/>
        <v>Low</v>
      </c>
      <c r="R3794">
        <v>0.41</v>
      </c>
      <c r="S3794" t="str">
        <f t="shared" si="239"/>
        <v>Medium</v>
      </c>
    </row>
    <row r="3795" spans="1:19" x14ac:dyDescent="0.35">
      <c r="A3795" t="s">
        <v>1578</v>
      </c>
      <c r="B3795">
        <v>73</v>
      </c>
      <c r="C3795" t="str">
        <f t="shared" si="236"/>
        <v>66-69</v>
      </c>
      <c r="D3795" t="s">
        <v>14</v>
      </c>
      <c r="E3795" t="s">
        <v>50</v>
      </c>
      <c r="F3795">
        <v>146.11000000000001</v>
      </c>
      <c r="G3795">
        <v>9</v>
      </c>
      <c r="H3795">
        <f>Table1[[#This Row],[total_orders]]*Table1[[#This Row],[avg_order_value]]</f>
        <v>1314.9900000000002</v>
      </c>
      <c r="I3795">
        <v>92</v>
      </c>
      <c r="J3795">
        <v>0</v>
      </c>
      <c r="K3795" t="s">
        <v>16</v>
      </c>
      <c r="L3795">
        <v>72.5</v>
      </c>
      <c r="M3795" t="str">
        <f t="shared" si="237"/>
        <v>High</v>
      </c>
      <c r="N3795" s="1">
        <v>45544</v>
      </c>
      <c r="O3795" s="1" t="str">
        <f>IF(YEAR(Table1[[#This Row],[customer_since]])&gt;=2023, "New",IF(YEAR(Table1[[#This Row],[customer_since]])&gt;=2021, "Medium", "Long term"))</f>
        <v>New</v>
      </c>
      <c r="P3795">
        <v>27</v>
      </c>
      <c r="Q3795" t="str">
        <f t="shared" si="238"/>
        <v>Low</v>
      </c>
      <c r="R3795">
        <v>0.39</v>
      </c>
      <c r="S3795" t="str">
        <f t="shared" si="239"/>
        <v>Medium</v>
      </c>
    </row>
    <row r="3796" spans="1:19" x14ac:dyDescent="0.35">
      <c r="A3796" t="s">
        <v>2081</v>
      </c>
      <c r="B3796">
        <v>31</v>
      </c>
      <c r="C3796" t="str">
        <f t="shared" si="236"/>
        <v>26-35</v>
      </c>
      <c r="D3796" t="s">
        <v>21</v>
      </c>
      <c r="E3796" t="s">
        <v>22</v>
      </c>
      <c r="F3796">
        <v>57.17</v>
      </c>
      <c r="G3796">
        <v>8</v>
      </c>
      <c r="H3796">
        <f>Table1[[#This Row],[total_orders]]*Table1[[#This Row],[avg_order_value]]</f>
        <v>457.36</v>
      </c>
      <c r="I3796">
        <v>73</v>
      </c>
      <c r="J3796">
        <v>0</v>
      </c>
      <c r="K3796" t="s">
        <v>40</v>
      </c>
      <c r="L3796">
        <v>43.5</v>
      </c>
      <c r="M3796" t="str">
        <f t="shared" si="237"/>
        <v>Medium</v>
      </c>
      <c r="N3796" s="1">
        <v>44503</v>
      </c>
      <c r="O3796" s="1" t="str">
        <f>IF(YEAR(Table1[[#This Row],[customer_since]])&gt;=2023, "New",IF(YEAR(Table1[[#This Row],[customer_since]])&gt;=2021, "Medium", "Long term"))</f>
        <v>Medium</v>
      </c>
      <c r="P3796">
        <v>88</v>
      </c>
      <c r="Q3796" t="str">
        <f t="shared" si="238"/>
        <v>High</v>
      </c>
      <c r="R3796">
        <v>0.23</v>
      </c>
      <c r="S3796" t="str">
        <f t="shared" si="239"/>
        <v>Medium</v>
      </c>
    </row>
    <row r="3797" spans="1:19" x14ac:dyDescent="0.35">
      <c r="A3797" t="s">
        <v>2300</v>
      </c>
      <c r="B3797">
        <v>66</v>
      </c>
      <c r="C3797" t="str">
        <f t="shared" si="236"/>
        <v>66-69</v>
      </c>
      <c r="D3797" t="s">
        <v>21</v>
      </c>
      <c r="E3797" t="s">
        <v>15</v>
      </c>
      <c r="F3797">
        <v>251.94</v>
      </c>
      <c r="G3797">
        <v>16</v>
      </c>
      <c r="H3797">
        <f>Table1[[#This Row],[total_orders]]*Table1[[#This Row],[avg_order_value]]</f>
        <v>4031.04</v>
      </c>
      <c r="I3797">
        <v>109</v>
      </c>
      <c r="J3797">
        <v>0</v>
      </c>
      <c r="K3797" t="s">
        <v>29</v>
      </c>
      <c r="L3797">
        <v>78.2</v>
      </c>
      <c r="M3797" t="str">
        <f t="shared" si="237"/>
        <v>High</v>
      </c>
      <c r="N3797" s="1">
        <v>44783</v>
      </c>
      <c r="O3797" s="1" t="str">
        <f>IF(YEAR(Table1[[#This Row],[customer_since]])&gt;=2023, "New",IF(YEAR(Table1[[#This Row],[customer_since]])&gt;=2021, "Medium", "Long term"))</f>
        <v>Medium</v>
      </c>
      <c r="P3797">
        <v>94</v>
      </c>
      <c r="Q3797" t="str">
        <f t="shared" si="238"/>
        <v>High</v>
      </c>
      <c r="R3797">
        <v>0.35</v>
      </c>
      <c r="S3797" t="str">
        <f t="shared" si="239"/>
        <v>Medium</v>
      </c>
    </row>
    <row r="3798" spans="1:19" x14ac:dyDescent="0.35">
      <c r="A3798" t="s">
        <v>3475</v>
      </c>
      <c r="B3798">
        <v>47</v>
      </c>
      <c r="C3798" t="str">
        <f t="shared" si="236"/>
        <v>46-55</v>
      </c>
      <c r="D3798" t="s">
        <v>21</v>
      </c>
      <c r="E3798" t="s">
        <v>18</v>
      </c>
      <c r="F3798">
        <v>125.38</v>
      </c>
      <c r="G3798">
        <v>10</v>
      </c>
      <c r="H3798">
        <f>Table1[[#This Row],[total_orders]]*Table1[[#This Row],[avg_order_value]]</f>
        <v>1253.8</v>
      </c>
      <c r="I3798">
        <v>136</v>
      </c>
      <c r="J3798">
        <v>0</v>
      </c>
      <c r="K3798" t="s">
        <v>16</v>
      </c>
      <c r="L3798">
        <v>79.599999999999994</v>
      </c>
      <c r="M3798" t="str">
        <f t="shared" si="237"/>
        <v>High</v>
      </c>
      <c r="N3798" s="1">
        <v>44878</v>
      </c>
      <c r="O3798" s="1" t="str">
        <f>IF(YEAR(Table1[[#This Row],[customer_since]])&gt;=2023, "New",IF(YEAR(Table1[[#This Row],[customer_since]])&gt;=2021, "Medium", "Long term"))</f>
        <v>Medium</v>
      </c>
      <c r="P3798">
        <v>46</v>
      </c>
      <c r="Q3798" t="str">
        <f t="shared" si="238"/>
        <v>Medium</v>
      </c>
      <c r="R3798">
        <v>0.53</v>
      </c>
      <c r="S3798" t="str">
        <f t="shared" si="239"/>
        <v>High</v>
      </c>
    </row>
    <row r="3799" spans="1:19" x14ac:dyDescent="0.35">
      <c r="A3799" t="s">
        <v>1757</v>
      </c>
      <c r="B3799">
        <v>50</v>
      </c>
      <c r="C3799" t="str">
        <f t="shared" si="236"/>
        <v>46-55</v>
      </c>
      <c r="D3799" t="s">
        <v>21</v>
      </c>
      <c r="E3799" t="s">
        <v>28</v>
      </c>
      <c r="F3799">
        <v>200.83</v>
      </c>
      <c r="G3799">
        <v>13</v>
      </c>
      <c r="H3799">
        <f>Table1[[#This Row],[total_orders]]*Table1[[#This Row],[avg_order_value]]</f>
        <v>2610.79</v>
      </c>
      <c r="I3799">
        <v>343</v>
      </c>
      <c r="J3799">
        <v>0</v>
      </c>
      <c r="K3799" t="s">
        <v>19</v>
      </c>
      <c r="L3799">
        <v>9.8000000000000007</v>
      </c>
      <c r="M3799" t="str">
        <f t="shared" si="237"/>
        <v>Low</v>
      </c>
      <c r="N3799" s="1">
        <v>44847</v>
      </c>
      <c r="O3799" s="1" t="str">
        <f>IF(YEAR(Table1[[#This Row],[customer_since]])&gt;=2023, "New",IF(YEAR(Table1[[#This Row],[customer_since]])&gt;=2021, "Medium", "Long term"))</f>
        <v>Medium</v>
      </c>
      <c r="P3799">
        <v>15</v>
      </c>
      <c r="Q3799" t="str">
        <f t="shared" si="238"/>
        <v>Low</v>
      </c>
      <c r="R3799">
        <v>0.23</v>
      </c>
      <c r="S3799" t="str">
        <f t="shared" si="239"/>
        <v>Medium</v>
      </c>
    </row>
    <row r="3800" spans="1:19" x14ac:dyDescent="0.35">
      <c r="A3800" t="s">
        <v>2191</v>
      </c>
      <c r="B3800">
        <v>46</v>
      </c>
      <c r="C3800" t="str">
        <f t="shared" si="236"/>
        <v>46-55</v>
      </c>
      <c r="D3800" t="s">
        <v>21</v>
      </c>
      <c r="E3800" t="s">
        <v>15</v>
      </c>
      <c r="F3800">
        <v>130.94</v>
      </c>
      <c r="G3800">
        <v>6</v>
      </c>
      <c r="H3800">
        <f>Table1[[#This Row],[total_orders]]*Table1[[#This Row],[avg_order_value]]</f>
        <v>785.64</v>
      </c>
      <c r="I3800">
        <v>264</v>
      </c>
      <c r="J3800">
        <v>0</v>
      </c>
      <c r="K3800" t="s">
        <v>29</v>
      </c>
      <c r="L3800">
        <v>16.600000000000001</v>
      </c>
      <c r="M3800" t="str">
        <f t="shared" si="237"/>
        <v>Low</v>
      </c>
      <c r="N3800" s="1">
        <v>44293</v>
      </c>
      <c r="O3800" s="1" t="str">
        <f>IF(YEAR(Table1[[#This Row],[customer_since]])&gt;=2023, "New",IF(YEAR(Table1[[#This Row],[customer_since]])&gt;=2021, "Medium", "Long term"))</f>
        <v>Medium</v>
      </c>
      <c r="P3800">
        <v>69</v>
      </c>
      <c r="Q3800" t="str">
        <f t="shared" si="238"/>
        <v>High</v>
      </c>
      <c r="R3800">
        <v>0.18</v>
      </c>
      <c r="S3800" t="str">
        <f t="shared" si="239"/>
        <v>Low</v>
      </c>
    </row>
    <row r="3801" spans="1:19" x14ac:dyDescent="0.35">
      <c r="A3801" t="s">
        <v>3280</v>
      </c>
      <c r="B3801">
        <v>30</v>
      </c>
      <c r="C3801" t="str">
        <f t="shared" si="236"/>
        <v>26-35</v>
      </c>
      <c r="D3801" t="s">
        <v>14</v>
      </c>
      <c r="E3801" t="s">
        <v>35</v>
      </c>
      <c r="F3801">
        <v>66.05</v>
      </c>
      <c r="G3801">
        <v>12</v>
      </c>
      <c r="H3801">
        <f>Table1[[#This Row],[total_orders]]*Table1[[#This Row],[avg_order_value]]</f>
        <v>792.59999999999991</v>
      </c>
      <c r="I3801">
        <v>220</v>
      </c>
      <c r="J3801">
        <v>0</v>
      </c>
      <c r="K3801" t="s">
        <v>19</v>
      </c>
      <c r="L3801">
        <v>4.9000000000000004</v>
      </c>
      <c r="M3801" t="str">
        <f t="shared" si="237"/>
        <v>Low</v>
      </c>
      <c r="N3801" s="1">
        <v>45702</v>
      </c>
      <c r="O3801" s="1" t="str">
        <f>IF(YEAR(Table1[[#This Row],[customer_since]])&gt;=2023, "New",IF(YEAR(Table1[[#This Row],[customer_since]])&gt;=2021, "Medium", "Long term"))</f>
        <v>New</v>
      </c>
      <c r="P3801">
        <v>97</v>
      </c>
      <c r="Q3801" t="str">
        <f t="shared" si="238"/>
        <v>High</v>
      </c>
      <c r="R3801">
        <v>0.1</v>
      </c>
      <c r="S3801" t="str">
        <f t="shared" si="239"/>
        <v>Low</v>
      </c>
    </row>
    <row r="3802" spans="1:19" x14ac:dyDescent="0.35">
      <c r="A3802" t="s">
        <v>378</v>
      </c>
      <c r="B3802">
        <v>34</v>
      </c>
      <c r="C3802" t="str">
        <f t="shared" si="236"/>
        <v>26-35</v>
      </c>
      <c r="D3802" t="s">
        <v>21</v>
      </c>
      <c r="E3802" t="s">
        <v>18</v>
      </c>
      <c r="F3802">
        <v>162.07</v>
      </c>
      <c r="G3802">
        <v>11</v>
      </c>
      <c r="H3802">
        <f>Table1[[#This Row],[total_orders]]*Table1[[#This Row],[avg_order_value]]</f>
        <v>1782.77</v>
      </c>
      <c r="I3802">
        <v>79</v>
      </c>
      <c r="J3802">
        <v>0</v>
      </c>
      <c r="K3802" t="s">
        <v>29</v>
      </c>
      <c r="L3802">
        <v>34.700000000000003</v>
      </c>
      <c r="M3802" t="str">
        <f t="shared" si="237"/>
        <v>Medium</v>
      </c>
      <c r="N3802" s="1">
        <v>45309</v>
      </c>
      <c r="O3802" s="1" t="str">
        <f>IF(YEAR(Table1[[#This Row],[customer_since]])&gt;=2023, "New",IF(YEAR(Table1[[#This Row],[customer_since]])&gt;=2021, "Medium", "Long term"))</f>
        <v>New</v>
      </c>
      <c r="P3802">
        <v>23</v>
      </c>
      <c r="Q3802" t="str">
        <f t="shared" si="238"/>
        <v>Low</v>
      </c>
      <c r="R3802">
        <v>0.19</v>
      </c>
      <c r="S3802" t="str">
        <f t="shared" si="239"/>
        <v>Low</v>
      </c>
    </row>
    <row r="3803" spans="1:19" x14ac:dyDescent="0.35">
      <c r="A3803" t="s">
        <v>378</v>
      </c>
      <c r="B3803">
        <v>76</v>
      </c>
      <c r="C3803" t="str">
        <f t="shared" si="236"/>
        <v>66-69</v>
      </c>
      <c r="D3803" t="s">
        <v>14</v>
      </c>
      <c r="E3803" t="s">
        <v>35</v>
      </c>
      <c r="F3803">
        <v>36.99</v>
      </c>
      <c r="G3803">
        <v>7</v>
      </c>
      <c r="H3803">
        <f>Table1[[#This Row],[total_orders]]*Table1[[#This Row],[avg_order_value]]</f>
        <v>258.93</v>
      </c>
      <c r="I3803">
        <v>152</v>
      </c>
      <c r="J3803">
        <v>0</v>
      </c>
      <c r="K3803" t="s">
        <v>19</v>
      </c>
      <c r="L3803">
        <v>33.4</v>
      </c>
      <c r="M3803" t="str">
        <f t="shared" si="237"/>
        <v>Medium</v>
      </c>
      <c r="N3803" s="1">
        <v>44423</v>
      </c>
      <c r="O3803" s="1" t="str">
        <f>IF(YEAR(Table1[[#This Row],[customer_since]])&gt;=2023, "New",IF(YEAR(Table1[[#This Row],[customer_since]])&gt;=2021, "Medium", "Long term"))</f>
        <v>Medium</v>
      </c>
      <c r="P3803">
        <v>84</v>
      </c>
      <c r="Q3803" t="str">
        <f t="shared" si="238"/>
        <v>High</v>
      </c>
      <c r="R3803">
        <v>0.2</v>
      </c>
      <c r="S3803" t="str">
        <f t="shared" si="239"/>
        <v>Low</v>
      </c>
    </row>
    <row r="3804" spans="1:19" x14ac:dyDescent="0.35">
      <c r="A3804" t="s">
        <v>515</v>
      </c>
      <c r="B3804">
        <v>27</v>
      </c>
      <c r="C3804" t="str">
        <f t="shared" si="236"/>
        <v>26-35</v>
      </c>
      <c r="D3804" t="s">
        <v>14</v>
      </c>
      <c r="E3804" t="s">
        <v>35</v>
      </c>
      <c r="F3804">
        <v>85.8</v>
      </c>
      <c r="G3804">
        <v>11</v>
      </c>
      <c r="H3804">
        <f>Table1[[#This Row],[total_orders]]*Table1[[#This Row],[avg_order_value]]</f>
        <v>943.8</v>
      </c>
      <c r="I3804">
        <v>363</v>
      </c>
      <c r="J3804">
        <v>0</v>
      </c>
      <c r="K3804" t="s">
        <v>16</v>
      </c>
      <c r="L3804">
        <v>55.6</v>
      </c>
      <c r="M3804" t="str">
        <f t="shared" si="237"/>
        <v>High</v>
      </c>
      <c r="N3804" s="1">
        <v>44671</v>
      </c>
      <c r="O3804" s="1" t="str">
        <f>IF(YEAR(Table1[[#This Row],[customer_since]])&gt;=2023, "New",IF(YEAR(Table1[[#This Row],[customer_since]])&gt;=2021, "Medium", "Long term"))</f>
        <v>Medium</v>
      </c>
      <c r="P3804">
        <v>95</v>
      </c>
      <c r="Q3804" t="str">
        <f t="shared" si="238"/>
        <v>High</v>
      </c>
      <c r="R3804">
        <v>0.28999999999999998</v>
      </c>
      <c r="S3804" t="str">
        <f t="shared" si="239"/>
        <v>Medium</v>
      </c>
    </row>
    <row r="3805" spans="1:19" x14ac:dyDescent="0.35">
      <c r="A3805" t="s">
        <v>515</v>
      </c>
      <c r="B3805">
        <v>35</v>
      </c>
      <c r="C3805" t="str">
        <f t="shared" si="236"/>
        <v>26-35</v>
      </c>
      <c r="D3805" t="s">
        <v>21</v>
      </c>
      <c r="E3805" t="s">
        <v>52</v>
      </c>
      <c r="F3805">
        <v>118.65</v>
      </c>
      <c r="G3805">
        <v>11</v>
      </c>
      <c r="H3805">
        <f>Table1[[#This Row],[total_orders]]*Table1[[#This Row],[avg_order_value]]</f>
        <v>1305.1500000000001</v>
      </c>
      <c r="I3805">
        <v>118</v>
      </c>
      <c r="J3805">
        <v>0</v>
      </c>
      <c r="K3805" t="s">
        <v>19</v>
      </c>
      <c r="L3805">
        <v>67.2</v>
      </c>
      <c r="M3805" t="str">
        <f t="shared" si="237"/>
        <v>High</v>
      </c>
      <c r="N3805" s="1">
        <v>44651</v>
      </c>
      <c r="O3805" s="1" t="str">
        <f>IF(YEAR(Table1[[#This Row],[customer_since]])&gt;=2023, "New",IF(YEAR(Table1[[#This Row],[customer_since]])&gt;=2021, "Medium", "Long term"))</f>
        <v>Medium</v>
      </c>
      <c r="P3805">
        <v>41</v>
      </c>
      <c r="Q3805" t="str">
        <f t="shared" si="238"/>
        <v>Medium</v>
      </c>
      <c r="R3805">
        <v>0.27</v>
      </c>
      <c r="S3805" t="str">
        <f t="shared" si="239"/>
        <v>Medium</v>
      </c>
    </row>
    <row r="3806" spans="1:19" x14ac:dyDescent="0.35">
      <c r="A3806" t="s">
        <v>474</v>
      </c>
      <c r="B3806">
        <v>69</v>
      </c>
      <c r="C3806" t="str">
        <f t="shared" si="236"/>
        <v>66-69</v>
      </c>
      <c r="D3806" t="s">
        <v>21</v>
      </c>
      <c r="E3806" t="s">
        <v>52</v>
      </c>
      <c r="F3806">
        <v>117.92</v>
      </c>
      <c r="G3806">
        <v>8</v>
      </c>
      <c r="H3806">
        <f>Table1[[#This Row],[total_orders]]*Table1[[#This Row],[avg_order_value]]</f>
        <v>943.36</v>
      </c>
      <c r="I3806">
        <v>73</v>
      </c>
      <c r="J3806">
        <v>0</v>
      </c>
      <c r="K3806" t="s">
        <v>29</v>
      </c>
      <c r="L3806">
        <v>70.7</v>
      </c>
      <c r="M3806" t="str">
        <f t="shared" si="237"/>
        <v>High</v>
      </c>
      <c r="N3806" s="1">
        <v>45585</v>
      </c>
      <c r="O3806" s="1" t="str">
        <f>IF(YEAR(Table1[[#This Row],[customer_since]])&gt;=2023, "New",IF(YEAR(Table1[[#This Row],[customer_since]])&gt;=2021, "Medium", "Long term"))</f>
        <v>New</v>
      </c>
      <c r="P3806">
        <v>9</v>
      </c>
      <c r="Q3806" t="str">
        <f t="shared" si="238"/>
        <v>Low</v>
      </c>
      <c r="R3806">
        <v>0.17</v>
      </c>
      <c r="S3806" t="str">
        <f t="shared" si="239"/>
        <v>Low</v>
      </c>
    </row>
    <row r="3807" spans="1:19" x14ac:dyDescent="0.35">
      <c r="A3807" t="s">
        <v>1605</v>
      </c>
      <c r="B3807">
        <v>48</v>
      </c>
      <c r="C3807" t="str">
        <f t="shared" si="236"/>
        <v>46-55</v>
      </c>
      <c r="D3807" t="s">
        <v>14</v>
      </c>
      <c r="E3807" t="s">
        <v>52</v>
      </c>
      <c r="F3807">
        <v>156.37</v>
      </c>
      <c r="G3807">
        <v>11</v>
      </c>
      <c r="H3807">
        <f>Table1[[#This Row],[total_orders]]*Table1[[#This Row],[avg_order_value]]</f>
        <v>1720.0700000000002</v>
      </c>
      <c r="I3807">
        <v>258</v>
      </c>
      <c r="J3807">
        <v>0</v>
      </c>
      <c r="K3807" t="s">
        <v>23</v>
      </c>
      <c r="L3807">
        <v>69.2</v>
      </c>
      <c r="M3807" t="str">
        <f t="shared" si="237"/>
        <v>High</v>
      </c>
      <c r="N3807" s="1">
        <v>44573</v>
      </c>
      <c r="O3807" s="1" t="str">
        <f>IF(YEAR(Table1[[#This Row],[customer_since]])&gt;=2023, "New",IF(YEAR(Table1[[#This Row],[customer_since]])&gt;=2021, "Medium", "Long term"))</f>
        <v>Medium</v>
      </c>
      <c r="P3807">
        <v>14</v>
      </c>
      <c r="Q3807" t="str">
        <f t="shared" si="238"/>
        <v>Low</v>
      </c>
      <c r="R3807">
        <v>0.16</v>
      </c>
      <c r="S3807" t="str">
        <f t="shared" si="239"/>
        <v>Low</v>
      </c>
    </row>
    <row r="3808" spans="1:19" x14ac:dyDescent="0.35">
      <c r="A3808" t="s">
        <v>731</v>
      </c>
      <c r="B3808">
        <v>63</v>
      </c>
      <c r="C3808" t="str">
        <f t="shared" si="236"/>
        <v>55-65</v>
      </c>
      <c r="D3808" t="s">
        <v>14</v>
      </c>
      <c r="E3808" t="s">
        <v>35</v>
      </c>
      <c r="F3808">
        <v>17.670000000000002</v>
      </c>
      <c r="G3808">
        <v>8</v>
      </c>
      <c r="H3808">
        <f>Table1[[#This Row],[total_orders]]*Table1[[#This Row],[avg_order_value]]</f>
        <v>141.36000000000001</v>
      </c>
      <c r="I3808">
        <v>248</v>
      </c>
      <c r="J3808">
        <v>0</v>
      </c>
      <c r="K3808" t="s">
        <v>16</v>
      </c>
      <c r="L3808">
        <v>55.1</v>
      </c>
      <c r="M3808" t="str">
        <f t="shared" si="237"/>
        <v>High</v>
      </c>
      <c r="N3808" s="1">
        <v>44168</v>
      </c>
      <c r="O3808" s="1" t="str">
        <f>IF(YEAR(Table1[[#This Row],[customer_since]])&gt;=2023, "New",IF(YEAR(Table1[[#This Row],[customer_since]])&gt;=2021, "Medium", "Long term"))</f>
        <v>Long term</v>
      </c>
      <c r="P3808">
        <v>74</v>
      </c>
      <c r="Q3808" t="str">
        <f t="shared" si="238"/>
        <v>High</v>
      </c>
      <c r="R3808">
        <v>0.16</v>
      </c>
      <c r="S3808" t="str">
        <f t="shared" si="239"/>
        <v>Low</v>
      </c>
    </row>
    <row r="3809" spans="1:19" x14ac:dyDescent="0.35">
      <c r="A3809" t="s">
        <v>731</v>
      </c>
      <c r="B3809">
        <v>51</v>
      </c>
      <c r="C3809" t="str">
        <f t="shared" si="236"/>
        <v>46-55</v>
      </c>
      <c r="D3809" t="s">
        <v>14</v>
      </c>
      <c r="E3809" t="s">
        <v>35</v>
      </c>
      <c r="G3809">
        <v>10</v>
      </c>
      <c r="H3809">
        <f>Table1[[#This Row],[total_orders]]*Table1[[#This Row],[avg_order_value]]</f>
        <v>0</v>
      </c>
      <c r="I3809">
        <v>149</v>
      </c>
      <c r="J3809">
        <v>0</v>
      </c>
      <c r="K3809" t="s">
        <v>40</v>
      </c>
      <c r="L3809">
        <v>40.9</v>
      </c>
      <c r="M3809" t="str">
        <f t="shared" si="237"/>
        <v>Medium</v>
      </c>
      <c r="N3809" s="1">
        <v>44795</v>
      </c>
      <c r="O3809" s="1" t="str">
        <f>IF(YEAR(Table1[[#This Row],[customer_since]])&gt;=2023, "New",IF(YEAR(Table1[[#This Row],[customer_since]])&gt;=2021, "Medium", "Long term"))</f>
        <v>Medium</v>
      </c>
      <c r="P3809">
        <v>64</v>
      </c>
      <c r="Q3809" t="str">
        <f t="shared" si="238"/>
        <v>Medium</v>
      </c>
      <c r="R3809">
        <v>0.14000000000000001</v>
      </c>
      <c r="S3809" t="str">
        <f t="shared" si="239"/>
        <v>Low</v>
      </c>
    </row>
    <row r="3810" spans="1:19" x14ac:dyDescent="0.35">
      <c r="A3810" t="s">
        <v>2955</v>
      </c>
      <c r="B3810">
        <v>56</v>
      </c>
      <c r="C3810" t="str">
        <f t="shared" si="236"/>
        <v>55-65</v>
      </c>
      <c r="D3810" t="s">
        <v>14</v>
      </c>
      <c r="E3810" t="s">
        <v>50</v>
      </c>
      <c r="F3810">
        <v>78.42</v>
      </c>
      <c r="G3810">
        <v>10</v>
      </c>
      <c r="H3810">
        <f>Table1[[#This Row],[total_orders]]*Table1[[#This Row],[avg_order_value]]</f>
        <v>784.2</v>
      </c>
      <c r="I3810">
        <v>258</v>
      </c>
      <c r="J3810">
        <v>0</v>
      </c>
      <c r="K3810" t="s">
        <v>40</v>
      </c>
      <c r="L3810">
        <v>6</v>
      </c>
      <c r="M3810" t="str">
        <f t="shared" si="237"/>
        <v>Low</v>
      </c>
      <c r="N3810" s="1">
        <v>44046</v>
      </c>
      <c r="O3810" s="1" t="str">
        <f>IF(YEAR(Table1[[#This Row],[customer_since]])&gt;=2023, "New",IF(YEAR(Table1[[#This Row],[customer_since]])&gt;=2021, "Medium", "Long term"))</f>
        <v>Long term</v>
      </c>
      <c r="P3810">
        <v>40</v>
      </c>
      <c r="Q3810" t="str">
        <f t="shared" si="238"/>
        <v>Medium</v>
      </c>
      <c r="R3810">
        <v>0.39</v>
      </c>
      <c r="S3810" t="str">
        <f t="shared" si="239"/>
        <v>Medium</v>
      </c>
    </row>
    <row r="3811" spans="1:19" x14ac:dyDescent="0.35">
      <c r="A3811" t="s">
        <v>1514</v>
      </c>
      <c r="B3811">
        <v>21</v>
      </c>
      <c r="C3811" t="str">
        <f t="shared" si="236"/>
        <v>18-25</v>
      </c>
      <c r="D3811" t="s">
        <v>21</v>
      </c>
      <c r="E3811" t="s">
        <v>37</v>
      </c>
      <c r="F3811">
        <v>96.14</v>
      </c>
      <c r="G3811">
        <v>7</v>
      </c>
      <c r="H3811">
        <f>Table1[[#This Row],[total_orders]]*Table1[[#This Row],[avg_order_value]]</f>
        <v>672.98</v>
      </c>
      <c r="I3811">
        <v>134</v>
      </c>
      <c r="J3811">
        <v>0</v>
      </c>
      <c r="K3811" t="s">
        <v>29</v>
      </c>
      <c r="L3811">
        <v>82.5</v>
      </c>
      <c r="M3811" t="str">
        <f t="shared" si="237"/>
        <v>High</v>
      </c>
      <c r="N3811" s="1">
        <v>44539</v>
      </c>
      <c r="O3811" s="1" t="str">
        <f>IF(YEAR(Table1[[#This Row],[customer_since]])&gt;=2023, "New",IF(YEAR(Table1[[#This Row],[customer_since]])&gt;=2021, "Medium", "Long term"))</f>
        <v>Medium</v>
      </c>
      <c r="P3811">
        <v>45</v>
      </c>
      <c r="Q3811" t="str">
        <f t="shared" si="238"/>
        <v>Medium</v>
      </c>
      <c r="R3811">
        <v>0.24</v>
      </c>
      <c r="S3811" t="str">
        <f t="shared" si="239"/>
        <v>Medium</v>
      </c>
    </row>
    <row r="3812" spans="1:19" x14ac:dyDescent="0.35">
      <c r="A3812" t="s">
        <v>1652</v>
      </c>
      <c r="B3812">
        <v>24</v>
      </c>
      <c r="C3812" t="str">
        <f t="shared" si="236"/>
        <v>18-25</v>
      </c>
      <c r="D3812" t="s">
        <v>21</v>
      </c>
      <c r="E3812" t="s">
        <v>52</v>
      </c>
      <c r="F3812">
        <v>40.520000000000003</v>
      </c>
      <c r="G3812">
        <v>9</v>
      </c>
      <c r="H3812">
        <f>Table1[[#This Row],[total_orders]]*Table1[[#This Row],[avg_order_value]]</f>
        <v>364.68</v>
      </c>
      <c r="I3812">
        <v>130</v>
      </c>
      <c r="J3812">
        <v>0</v>
      </c>
      <c r="K3812" t="s">
        <v>23</v>
      </c>
      <c r="L3812">
        <v>45.9</v>
      </c>
      <c r="M3812" t="str">
        <f t="shared" si="237"/>
        <v>Medium</v>
      </c>
      <c r="N3812" s="1">
        <v>44191</v>
      </c>
      <c r="O3812" s="1" t="str">
        <f>IF(YEAR(Table1[[#This Row],[customer_since]])&gt;=2023, "New",IF(YEAR(Table1[[#This Row],[customer_since]])&gt;=2021, "Medium", "Long term"))</f>
        <v>Long term</v>
      </c>
      <c r="P3812">
        <v>8</v>
      </c>
      <c r="Q3812" t="str">
        <f t="shared" si="238"/>
        <v>Low</v>
      </c>
      <c r="R3812">
        <v>0.05</v>
      </c>
      <c r="S3812" t="str">
        <f t="shared" si="239"/>
        <v>Low</v>
      </c>
    </row>
    <row r="3813" spans="1:19" x14ac:dyDescent="0.35">
      <c r="A3813" t="s">
        <v>2919</v>
      </c>
      <c r="B3813">
        <v>55</v>
      </c>
      <c r="C3813" t="str">
        <f t="shared" si="236"/>
        <v>46-55</v>
      </c>
      <c r="D3813" t="s">
        <v>14</v>
      </c>
      <c r="E3813" t="s">
        <v>22</v>
      </c>
      <c r="F3813">
        <v>101.81</v>
      </c>
      <c r="G3813">
        <v>8</v>
      </c>
      <c r="H3813">
        <f>Table1[[#This Row],[total_orders]]*Table1[[#This Row],[avg_order_value]]</f>
        <v>814.48</v>
      </c>
      <c r="I3813">
        <v>356</v>
      </c>
      <c r="J3813">
        <v>0</v>
      </c>
      <c r="K3813" t="s">
        <v>40</v>
      </c>
      <c r="L3813">
        <v>84.3</v>
      </c>
      <c r="M3813" t="str">
        <f t="shared" si="237"/>
        <v>High</v>
      </c>
      <c r="N3813" s="1">
        <v>44789</v>
      </c>
      <c r="O3813" s="1" t="str">
        <f>IF(YEAR(Table1[[#This Row],[customer_since]])&gt;=2023, "New",IF(YEAR(Table1[[#This Row],[customer_since]])&gt;=2021, "Medium", "Long term"))</f>
        <v>Medium</v>
      </c>
      <c r="P3813">
        <v>33</v>
      </c>
      <c r="Q3813" t="str">
        <f t="shared" si="238"/>
        <v>Low</v>
      </c>
      <c r="R3813">
        <v>0.05</v>
      </c>
      <c r="S3813" t="str">
        <f t="shared" si="239"/>
        <v>Low</v>
      </c>
    </row>
    <row r="3814" spans="1:19" x14ac:dyDescent="0.35">
      <c r="A3814" t="s">
        <v>2144</v>
      </c>
      <c r="B3814">
        <v>20</v>
      </c>
      <c r="C3814" t="str">
        <f t="shared" si="236"/>
        <v>18-25</v>
      </c>
      <c r="D3814" t="s">
        <v>14</v>
      </c>
      <c r="E3814" t="s">
        <v>44</v>
      </c>
      <c r="F3814">
        <v>50.8</v>
      </c>
      <c r="G3814">
        <v>12</v>
      </c>
      <c r="H3814">
        <f>Table1[[#This Row],[total_orders]]*Table1[[#This Row],[avg_order_value]]</f>
        <v>609.59999999999991</v>
      </c>
      <c r="I3814">
        <v>282</v>
      </c>
      <c r="J3814">
        <v>0</v>
      </c>
      <c r="K3814" t="s">
        <v>23</v>
      </c>
      <c r="L3814">
        <v>22.7</v>
      </c>
      <c r="M3814" t="str">
        <f t="shared" si="237"/>
        <v>Medium</v>
      </c>
      <c r="N3814" s="1">
        <v>45546</v>
      </c>
      <c r="O3814" s="1" t="str">
        <f>IF(YEAR(Table1[[#This Row],[customer_since]])&gt;=2023, "New",IF(YEAR(Table1[[#This Row],[customer_since]])&gt;=2021, "Medium", "Long term"))</f>
        <v>New</v>
      </c>
      <c r="P3814">
        <v>93</v>
      </c>
      <c r="Q3814" t="str">
        <f t="shared" si="238"/>
        <v>High</v>
      </c>
      <c r="R3814">
        <v>0.36</v>
      </c>
      <c r="S3814" t="str">
        <f t="shared" si="239"/>
        <v>Medium</v>
      </c>
    </row>
    <row r="3815" spans="1:19" x14ac:dyDescent="0.35">
      <c r="A3815" t="s">
        <v>582</v>
      </c>
      <c r="B3815">
        <v>31</v>
      </c>
      <c r="C3815" t="str">
        <f t="shared" si="236"/>
        <v>26-35</v>
      </c>
      <c r="D3815" t="s">
        <v>25</v>
      </c>
      <c r="E3815" t="s">
        <v>35</v>
      </c>
      <c r="F3815">
        <v>87.3</v>
      </c>
      <c r="G3815">
        <v>9</v>
      </c>
      <c r="H3815">
        <f>Table1[[#This Row],[total_orders]]*Table1[[#This Row],[avg_order_value]]</f>
        <v>785.69999999999993</v>
      </c>
      <c r="I3815">
        <v>167</v>
      </c>
      <c r="J3815">
        <v>0</v>
      </c>
      <c r="K3815" t="s">
        <v>29</v>
      </c>
      <c r="L3815">
        <v>45.9</v>
      </c>
      <c r="M3815" t="str">
        <f t="shared" si="237"/>
        <v>Medium</v>
      </c>
      <c r="N3815" s="1">
        <v>44528</v>
      </c>
      <c r="O3815" s="1" t="str">
        <f>IF(YEAR(Table1[[#This Row],[customer_since]])&gt;=2023, "New",IF(YEAR(Table1[[#This Row],[customer_since]])&gt;=2021, "Medium", "Long term"))</f>
        <v>Medium</v>
      </c>
      <c r="P3815">
        <v>18</v>
      </c>
      <c r="Q3815" t="str">
        <f t="shared" si="238"/>
        <v>Low</v>
      </c>
      <c r="R3815">
        <v>0.25</v>
      </c>
      <c r="S3815" t="str">
        <f t="shared" si="239"/>
        <v>Medium</v>
      </c>
    </row>
    <row r="3816" spans="1:19" x14ac:dyDescent="0.35">
      <c r="A3816" t="s">
        <v>582</v>
      </c>
      <c r="B3816">
        <v>33</v>
      </c>
      <c r="C3816" t="str">
        <f t="shared" si="236"/>
        <v>26-35</v>
      </c>
      <c r="D3816" t="s">
        <v>25</v>
      </c>
      <c r="E3816" t="s">
        <v>35</v>
      </c>
      <c r="F3816">
        <v>45.87</v>
      </c>
      <c r="G3816">
        <v>14</v>
      </c>
      <c r="H3816">
        <f>Table1[[#This Row],[total_orders]]*Table1[[#This Row],[avg_order_value]]</f>
        <v>642.17999999999995</v>
      </c>
      <c r="I3816">
        <v>211</v>
      </c>
      <c r="J3816">
        <v>0</v>
      </c>
      <c r="K3816" t="s">
        <v>16</v>
      </c>
      <c r="L3816">
        <v>47.5</v>
      </c>
      <c r="M3816" t="str">
        <f t="shared" si="237"/>
        <v>Medium</v>
      </c>
      <c r="N3816" s="1">
        <v>44288</v>
      </c>
      <c r="O3816" s="1" t="str">
        <f>IF(YEAR(Table1[[#This Row],[customer_since]])&gt;=2023, "New",IF(YEAR(Table1[[#This Row],[customer_since]])&gt;=2021, "Medium", "Long term"))</f>
        <v>Medium</v>
      </c>
      <c r="P3816">
        <v>65</v>
      </c>
      <c r="Q3816" t="str">
        <f t="shared" si="238"/>
        <v>Medium</v>
      </c>
      <c r="R3816">
        <v>0.18</v>
      </c>
      <c r="S3816" t="str">
        <f t="shared" si="239"/>
        <v>Low</v>
      </c>
    </row>
    <row r="3817" spans="1:19" x14ac:dyDescent="0.35">
      <c r="A3817" t="s">
        <v>2024</v>
      </c>
      <c r="B3817">
        <v>54</v>
      </c>
      <c r="C3817" t="str">
        <f t="shared" si="236"/>
        <v>46-55</v>
      </c>
      <c r="D3817" t="s">
        <v>14</v>
      </c>
      <c r="E3817" t="s">
        <v>35</v>
      </c>
      <c r="F3817">
        <v>75.510000000000005</v>
      </c>
      <c r="G3817">
        <v>13</v>
      </c>
      <c r="H3817">
        <f>Table1[[#This Row],[total_orders]]*Table1[[#This Row],[avg_order_value]]</f>
        <v>981.63000000000011</v>
      </c>
      <c r="I3817">
        <v>76</v>
      </c>
      <c r="J3817">
        <v>0</v>
      </c>
      <c r="K3817" t="s">
        <v>40</v>
      </c>
      <c r="L3817">
        <v>58.5</v>
      </c>
      <c r="M3817" t="str">
        <f t="shared" si="237"/>
        <v>High</v>
      </c>
      <c r="N3817" s="1">
        <v>44649</v>
      </c>
      <c r="O3817" s="1" t="str">
        <f>IF(YEAR(Table1[[#This Row],[customer_since]])&gt;=2023, "New",IF(YEAR(Table1[[#This Row],[customer_since]])&gt;=2021, "Medium", "Long term"))</f>
        <v>Medium</v>
      </c>
      <c r="P3817">
        <v>33</v>
      </c>
      <c r="Q3817" t="str">
        <f t="shared" si="238"/>
        <v>Low</v>
      </c>
      <c r="R3817">
        <v>0.64</v>
      </c>
      <c r="S3817" t="str">
        <f t="shared" si="239"/>
        <v>High</v>
      </c>
    </row>
    <row r="3818" spans="1:19" x14ac:dyDescent="0.35">
      <c r="A3818" t="s">
        <v>3593</v>
      </c>
      <c r="B3818">
        <v>75</v>
      </c>
      <c r="C3818" t="str">
        <f t="shared" si="236"/>
        <v>66-69</v>
      </c>
      <c r="D3818" t="s">
        <v>21</v>
      </c>
      <c r="E3818" t="s">
        <v>37</v>
      </c>
      <c r="F3818">
        <v>62.73</v>
      </c>
      <c r="G3818">
        <v>9</v>
      </c>
      <c r="H3818">
        <f>Table1[[#This Row],[total_orders]]*Table1[[#This Row],[avg_order_value]]</f>
        <v>564.56999999999994</v>
      </c>
      <c r="I3818">
        <v>47</v>
      </c>
      <c r="J3818">
        <v>0</v>
      </c>
      <c r="K3818" t="s">
        <v>23</v>
      </c>
      <c r="L3818">
        <v>33.9</v>
      </c>
      <c r="M3818" t="str">
        <f t="shared" si="237"/>
        <v>Medium</v>
      </c>
      <c r="N3818" s="1">
        <v>44362</v>
      </c>
      <c r="O3818" s="1" t="str">
        <f>IF(YEAR(Table1[[#This Row],[customer_since]])&gt;=2023, "New",IF(YEAR(Table1[[#This Row],[customer_since]])&gt;=2021, "Medium", "Long term"))</f>
        <v>Medium</v>
      </c>
      <c r="P3818">
        <v>57</v>
      </c>
      <c r="Q3818" t="str">
        <f t="shared" si="238"/>
        <v>Medium</v>
      </c>
      <c r="R3818">
        <v>0.08</v>
      </c>
      <c r="S3818" t="str">
        <f t="shared" si="239"/>
        <v>Low</v>
      </c>
    </row>
    <row r="3819" spans="1:19" x14ac:dyDescent="0.35">
      <c r="A3819" t="s">
        <v>430</v>
      </c>
      <c r="B3819">
        <v>39</v>
      </c>
      <c r="C3819" t="str">
        <f t="shared" si="236"/>
        <v>36-45</v>
      </c>
      <c r="D3819" t="s">
        <v>14</v>
      </c>
      <c r="E3819" t="s">
        <v>50</v>
      </c>
      <c r="F3819">
        <v>31.04</v>
      </c>
      <c r="G3819">
        <v>11</v>
      </c>
      <c r="H3819">
        <f>Table1[[#This Row],[total_orders]]*Table1[[#This Row],[avg_order_value]]</f>
        <v>341.44</v>
      </c>
      <c r="I3819">
        <v>347</v>
      </c>
      <c r="J3819">
        <v>0</v>
      </c>
      <c r="K3819" t="s">
        <v>19</v>
      </c>
      <c r="L3819">
        <v>91.1</v>
      </c>
      <c r="M3819" t="str">
        <f t="shared" si="237"/>
        <v>High</v>
      </c>
      <c r="N3819" s="1">
        <v>45382</v>
      </c>
      <c r="O3819" s="1" t="str">
        <f>IF(YEAR(Table1[[#This Row],[customer_since]])&gt;=2023, "New",IF(YEAR(Table1[[#This Row],[customer_since]])&gt;=2021, "Medium", "Long term"))</f>
        <v>New</v>
      </c>
      <c r="P3819">
        <v>35</v>
      </c>
      <c r="Q3819" t="str">
        <f t="shared" si="238"/>
        <v>Medium</v>
      </c>
      <c r="R3819">
        <v>0.5</v>
      </c>
      <c r="S3819" t="str">
        <f t="shared" si="239"/>
        <v>Medium</v>
      </c>
    </row>
    <row r="3820" spans="1:19" x14ac:dyDescent="0.35">
      <c r="A3820" t="s">
        <v>3085</v>
      </c>
      <c r="B3820">
        <v>28</v>
      </c>
      <c r="C3820" t="str">
        <f t="shared" si="236"/>
        <v>26-35</v>
      </c>
      <c r="D3820" t="s">
        <v>14</v>
      </c>
      <c r="E3820" t="s">
        <v>18</v>
      </c>
      <c r="F3820">
        <v>39.11</v>
      </c>
      <c r="G3820">
        <v>9</v>
      </c>
      <c r="H3820">
        <f>Table1[[#This Row],[total_orders]]*Table1[[#This Row],[avg_order_value]]</f>
        <v>351.99</v>
      </c>
      <c r="I3820">
        <v>102</v>
      </c>
      <c r="J3820">
        <v>0</v>
      </c>
      <c r="K3820" t="s">
        <v>16</v>
      </c>
      <c r="L3820">
        <v>52.7</v>
      </c>
      <c r="M3820" t="str">
        <f t="shared" si="237"/>
        <v>High</v>
      </c>
      <c r="N3820" s="1">
        <v>44382</v>
      </c>
      <c r="O3820" s="1" t="str">
        <f>IF(YEAR(Table1[[#This Row],[customer_since]])&gt;=2023, "New",IF(YEAR(Table1[[#This Row],[customer_since]])&gt;=2021, "Medium", "Long term"))</f>
        <v>Medium</v>
      </c>
      <c r="P3820">
        <v>23</v>
      </c>
      <c r="Q3820" t="str">
        <f t="shared" si="238"/>
        <v>Low</v>
      </c>
      <c r="R3820">
        <v>0.17</v>
      </c>
      <c r="S3820" t="str">
        <f t="shared" si="239"/>
        <v>Low</v>
      </c>
    </row>
    <row r="3821" spans="1:19" x14ac:dyDescent="0.35">
      <c r="A3821" t="s">
        <v>3085</v>
      </c>
      <c r="B3821">
        <v>56</v>
      </c>
      <c r="C3821" t="str">
        <f t="shared" si="236"/>
        <v>55-65</v>
      </c>
      <c r="D3821" t="s">
        <v>21</v>
      </c>
      <c r="E3821" t="s">
        <v>18</v>
      </c>
      <c r="F3821">
        <v>60.97</v>
      </c>
      <c r="G3821">
        <v>12</v>
      </c>
      <c r="H3821">
        <f>Table1[[#This Row],[total_orders]]*Table1[[#This Row],[avg_order_value]]</f>
        <v>731.64</v>
      </c>
      <c r="I3821">
        <v>63</v>
      </c>
      <c r="J3821">
        <v>0</v>
      </c>
      <c r="K3821" t="s">
        <v>23</v>
      </c>
      <c r="L3821">
        <v>0</v>
      </c>
      <c r="M3821" t="str">
        <f t="shared" si="237"/>
        <v>Low</v>
      </c>
      <c r="N3821" s="1">
        <v>44781</v>
      </c>
      <c r="O3821" s="1" t="str">
        <f>IF(YEAR(Table1[[#This Row],[customer_since]])&gt;=2023, "New",IF(YEAR(Table1[[#This Row],[customer_since]])&gt;=2021, "Medium", "Long term"))</f>
        <v>Medium</v>
      </c>
      <c r="P3821">
        <v>30</v>
      </c>
      <c r="Q3821" t="str">
        <f t="shared" si="238"/>
        <v>Low</v>
      </c>
      <c r="R3821">
        <v>0.09</v>
      </c>
      <c r="S3821" t="str">
        <f t="shared" si="239"/>
        <v>Low</v>
      </c>
    </row>
    <row r="3822" spans="1:19" x14ac:dyDescent="0.35">
      <c r="A3822" t="s">
        <v>3074</v>
      </c>
      <c r="B3822">
        <v>33</v>
      </c>
      <c r="C3822" t="str">
        <f t="shared" si="236"/>
        <v>26-35</v>
      </c>
      <c r="D3822" t="s">
        <v>14</v>
      </c>
      <c r="E3822" t="s">
        <v>22</v>
      </c>
      <c r="F3822">
        <v>69.69</v>
      </c>
      <c r="G3822">
        <v>11</v>
      </c>
      <c r="H3822">
        <f>Table1[[#This Row],[total_orders]]*Table1[[#This Row],[avg_order_value]]</f>
        <v>766.58999999999992</v>
      </c>
      <c r="I3822">
        <v>85</v>
      </c>
      <c r="J3822">
        <v>0</v>
      </c>
      <c r="K3822" t="s">
        <v>16</v>
      </c>
      <c r="L3822">
        <v>71.900000000000006</v>
      </c>
      <c r="M3822" t="str">
        <f t="shared" si="237"/>
        <v>High</v>
      </c>
      <c r="N3822" s="1">
        <v>44668</v>
      </c>
      <c r="O3822" s="1" t="str">
        <f>IF(YEAR(Table1[[#This Row],[customer_since]])&gt;=2023, "New",IF(YEAR(Table1[[#This Row],[customer_since]])&gt;=2021, "Medium", "Long term"))</f>
        <v>Medium</v>
      </c>
      <c r="P3822">
        <v>56</v>
      </c>
      <c r="Q3822" t="str">
        <f t="shared" si="238"/>
        <v>Medium</v>
      </c>
      <c r="R3822">
        <v>0.33</v>
      </c>
      <c r="S3822" t="str">
        <f t="shared" si="239"/>
        <v>Medium</v>
      </c>
    </row>
    <row r="3823" spans="1:19" x14ac:dyDescent="0.35">
      <c r="A3823" t="s">
        <v>1914</v>
      </c>
      <c r="B3823">
        <v>39</v>
      </c>
      <c r="C3823" t="str">
        <f t="shared" si="236"/>
        <v>36-45</v>
      </c>
      <c r="D3823" t="s">
        <v>21</v>
      </c>
      <c r="E3823" t="s">
        <v>28</v>
      </c>
      <c r="F3823">
        <v>223.11</v>
      </c>
      <c r="G3823">
        <v>3</v>
      </c>
      <c r="H3823">
        <f>Table1[[#This Row],[total_orders]]*Table1[[#This Row],[avg_order_value]]</f>
        <v>669.33</v>
      </c>
      <c r="I3823">
        <v>303</v>
      </c>
      <c r="J3823">
        <v>0</v>
      </c>
      <c r="K3823" t="s">
        <v>19</v>
      </c>
      <c r="L3823">
        <v>20.8</v>
      </c>
      <c r="M3823" t="str">
        <f t="shared" si="237"/>
        <v>Medium</v>
      </c>
      <c r="N3823" s="1">
        <v>44121</v>
      </c>
      <c r="O3823" s="1" t="str">
        <f>IF(YEAR(Table1[[#This Row],[customer_since]])&gt;=2023, "New",IF(YEAR(Table1[[#This Row],[customer_since]])&gt;=2021, "Medium", "Long term"))</f>
        <v>Long term</v>
      </c>
      <c r="P3823">
        <v>58</v>
      </c>
      <c r="Q3823" t="str">
        <f t="shared" si="238"/>
        <v>Medium</v>
      </c>
      <c r="R3823">
        <v>0.56000000000000005</v>
      </c>
      <c r="S3823" t="str">
        <f t="shared" si="239"/>
        <v>High</v>
      </c>
    </row>
    <row r="3824" spans="1:19" x14ac:dyDescent="0.35">
      <c r="A3824" t="s">
        <v>3339</v>
      </c>
      <c r="B3824">
        <v>39</v>
      </c>
      <c r="C3824" t="str">
        <f t="shared" si="236"/>
        <v>36-45</v>
      </c>
      <c r="D3824" t="s">
        <v>21</v>
      </c>
      <c r="E3824" t="s">
        <v>15</v>
      </c>
      <c r="F3824">
        <v>95.83</v>
      </c>
      <c r="G3824">
        <v>9</v>
      </c>
      <c r="H3824">
        <f>Table1[[#This Row],[total_orders]]*Table1[[#This Row],[avg_order_value]]</f>
        <v>862.47</v>
      </c>
      <c r="I3824">
        <v>295</v>
      </c>
      <c r="J3824">
        <v>0</v>
      </c>
      <c r="K3824" t="s">
        <v>19</v>
      </c>
      <c r="L3824">
        <v>67.7</v>
      </c>
      <c r="M3824" t="str">
        <f t="shared" si="237"/>
        <v>High</v>
      </c>
      <c r="N3824" s="1">
        <v>45329</v>
      </c>
      <c r="O3824" s="1" t="str">
        <f>IF(YEAR(Table1[[#This Row],[customer_since]])&gt;=2023, "New",IF(YEAR(Table1[[#This Row],[customer_since]])&gt;=2021, "Medium", "Long term"))</f>
        <v>New</v>
      </c>
      <c r="P3824">
        <v>55</v>
      </c>
      <c r="Q3824" t="str">
        <f t="shared" si="238"/>
        <v>Medium</v>
      </c>
      <c r="R3824">
        <v>0.41</v>
      </c>
      <c r="S3824" t="str">
        <f t="shared" si="239"/>
        <v>Medium</v>
      </c>
    </row>
    <row r="3825" spans="1:19" x14ac:dyDescent="0.35">
      <c r="A3825" t="s">
        <v>2437</v>
      </c>
      <c r="B3825">
        <v>72</v>
      </c>
      <c r="C3825" t="str">
        <f t="shared" si="236"/>
        <v>66-69</v>
      </c>
      <c r="D3825" t="s">
        <v>21</v>
      </c>
      <c r="E3825" t="s">
        <v>37</v>
      </c>
      <c r="F3825">
        <v>178.66</v>
      </c>
      <c r="G3825">
        <v>9</v>
      </c>
      <c r="H3825">
        <f>Table1[[#This Row],[total_orders]]*Table1[[#This Row],[avg_order_value]]</f>
        <v>1607.94</v>
      </c>
      <c r="I3825">
        <v>188</v>
      </c>
      <c r="J3825">
        <v>0</v>
      </c>
      <c r="K3825" t="s">
        <v>29</v>
      </c>
      <c r="L3825">
        <v>72.900000000000006</v>
      </c>
      <c r="M3825" t="str">
        <f t="shared" si="237"/>
        <v>High</v>
      </c>
      <c r="N3825" s="1">
        <v>45197</v>
      </c>
      <c r="O3825" s="1" t="str">
        <f>IF(YEAR(Table1[[#This Row],[customer_since]])&gt;=2023, "New",IF(YEAR(Table1[[#This Row],[customer_since]])&gt;=2021, "Medium", "Long term"))</f>
        <v>New</v>
      </c>
      <c r="P3825">
        <v>80</v>
      </c>
      <c r="Q3825" t="str">
        <f t="shared" si="238"/>
        <v>High</v>
      </c>
      <c r="R3825">
        <v>0.25</v>
      </c>
      <c r="S3825" t="str">
        <f t="shared" si="239"/>
        <v>Medium</v>
      </c>
    </row>
    <row r="3826" spans="1:19" x14ac:dyDescent="0.35">
      <c r="A3826" t="s">
        <v>1016</v>
      </c>
      <c r="B3826">
        <v>61</v>
      </c>
      <c r="C3826" t="str">
        <f t="shared" si="236"/>
        <v>55-65</v>
      </c>
      <c r="D3826" t="s">
        <v>21</v>
      </c>
      <c r="E3826" t="s">
        <v>52</v>
      </c>
      <c r="F3826">
        <v>132.91999999999999</v>
      </c>
      <c r="G3826">
        <v>10</v>
      </c>
      <c r="H3826">
        <f>Table1[[#This Row],[total_orders]]*Table1[[#This Row],[avg_order_value]]</f>
        <v>1329.1999999999998</v>
      </c>
      <c r="I3826">
        <v>257</v>
      </c>
      <c r="J3826">
        <v>1</v>
      </c>
      <c r="K3826" t="s">
        <v>19</v>
      </c>
      <c r="L3826">
        <v>37.5</v>
      </c>
      <c r="M3826" t="str">
        <f t="shared" si="237"/>
        <v>Medium</v>
      </c>
      <c r="N3826" s="1">
        <v>45627</v>
      </c>
      <c r="O3826" s="1" t="str">
        <f>IF(YEAR(Table1[[#This Row],[customer_since]])&gt;=2023, "New",IF(YEAR(Table1[[#This Row],[customer_since]])&gt;=2021, "Medium", "Long term"))</f>
        <v>New</v>
      </c>
      <c r="P3826">
        <v>77</v>
      </c>
      <c r="Q3826" t="str">
        <f t="shared" si="238"/>
        <v>High</v>
      </c>
      <c r="R3826">
        <v>0.36</v>
      </c>
      <c r="S3826" t="str">
        <f t="shared" si="239"/>
        <v>Medium</v>
      </c>
    </row>
    <row r="3827" spans="1:19" x14ac:dyDescent="0.35">
      <c r="A3827" t="s">
        <v>1016</v>
      </c>
      <c r="B3827">
        <v>19</v>
      </c>
      <c r="C3827" t="str">
        <f t="shared" si="236"/>
        <v>18-25</v>
      </c>
      <c r="D3827" t="s">
        <v>21</v>
      </c>
      <c r="E3827" t="s">
        <v>52</v>
      </c>
      <c r="F3827">
        <v>61.56</v>
      </c>
      <c r="G3827">
        <v>8</v>
      </c>
      <c r="H3827">
        <f>Table1[[#This Row],[total_orders]]*Table1[[#This Row],[avg_order_value]]</f>
        <v>492.48</v>
      </c>
      <c r="I3827">
        <v>44</v>
      </c>
      <c r="J3827">
        <v>0</v>
      </c>
      <c r="K3827" t="s">
        <v>40</v>
      </c>
      <c r="L3827">
        <v>99.6</v>
      </c>
      <c r="M3827" t="str">
        <f t="shared" si="237"/>
        <v>High</v>
      </c>
      <c r="N3827" s="1">
        <v>45676</v>
      </c>
      <c r="O3827" s="1" t="str">
        <f>IF(YEAR(Table1[[#This Row],[customer_since]])&gt;=2023, "New",IF(YEAR(Table1[[#This Row],[customer_since]])&gt;=2021, "Medium", "Long term"))</f>
        <v>New</v>
      </c>
      <c r="P3827">
        <v>59</v>
      </c>
      <c r="Q3827" t="str">
        <f t="shared" si="238"/>
        <v>Medium</v>
      </c>
      <c r="R3827">
        <v>0.13</v>
      </c>
      <c r="S3827" t="str">
        <f t="shared" si="239"/>
        <v>Low</v>
      </c>
    </row>
    <row r="3828" spans="1:19" x14ac:dyDescent="0.35">
      <c r="A3828" t="s">
        <v>3499</v>
      </c>
      <c r="B3828">
        <v>43</v>
      </c>
      <c r="C3828" t="str">
        <f t="shared" si="236"/>
        <v>36-45</v>
      </c>
      <c r="D3828" t="s">
        <v>21</v>
      </c>
      <c r="E3828" t="s">
        <v>44</v>
      </c>
      <c r="F3828">
        <v>230.51</v>
      </c>
      <c r="G3828">
        <v>7</v>
      </c>
      <c r="H3828">
        <f>Table1[[#This Row],[total_orders]]*Table1[[#This Row],[avg_order_value]]</f>
        <v>1613.57</v>
      </c>
      <c r="I3828">
        <v>319</v>
      </c>
      <c r="J3828">
        <v>0</v>
      </c>
      <c r="K3828" t="s">
        <v>16</v>
      </c>
      <c r="L3828">
        <v>8</v>
      </c>
      <c r="M3828" t="str">
        <f t="shared" si="237"/>
        <v>Low</v>
      </c>
      <c r="N3828" s="1">
        <v>45146</v>
      </c>
      <c r="O3828" s="1" t="str">
        <f>IF(YEAR(Table1[[#This Row],[customer_since]])&gt;=2023, "New",IF(YEAR(Table1[[#This Row],[customer_since]])&gt;=2021, "Medium", "Long term"))</f>
        <v>New</v>
      </c>
      <c r="P3828">
        <v>36</v>
      </c>
      <c r="Q3828" t="str">
        <f t="shared" si="238"/>
        <v>Medium</v>
      </c>
      <c r="R3828">
        <v>0.24</v>
      </c>
      <c r="S3828" t="str">
        <f t="shared" si="239"/>
        <v>Medium</v>
      </c>
    </row>
    <row r="3829" spans="1:19" x14ac:dyDescent="0.35">
      <c r="A3829" t="s">
        <v>3202</v>
      </c>
      <c r="B3829">
        <v>62</v>
      </c>
      <c r="C3829" t="str">
        <f t="shared" si="236"/>
        <v>55-65</v>
      </c>
      <c r="D3829" t="s">
        <v>14</v>
      </c>
      <c r="E3829" t="s">
        <v>26</v>
      </c>
      <c r="F3829">
        <v>44.86</v>
      </c>
      <c r="G3829">
        <v>8</v>
      </c>
      <c r="H3829">
        <f>Table1[[#This Row],[total_orders]]*Table1[[#This Row],[avg_order_value]]</f>
        <v>358.88</v>
      </c>
      <c r="I3829">
        <v>55</v>
      </c>
      <c r="J3829">
        <v>0</v>
      </c>
      <c r="K3829" t="s">
        <v>29</v>
      </c>
      <c r="L3829">
        <v>23.9</v>
      </c>
      <c r="M3829" t="str">
        <f t="shared" si="237"/>
        <v>Medium</v>
      </c>
      <c r="N3829" s="1">
        <v>44888</v>
      </c>
      <c r="O3829" s="1" t="str">
        <f>IF(YEAR(Table1[[#This Row],[customer_since]])&gt;=2023, "New",IF(YEAR(Table1[[#This Row],[customer_since]])&gt;=2021, "Medium", "Long term"))</f>
        <v>Medium</v>
      </c>
      <c r="P3829">
        <v>95</v>
      </c>
      <c r="Q3829" t="str">
        <f t="shared" si="238"/>
        <v>High</v>
      </c>
      <c r="R3829">
        <v>0.44</v>
      </c>
      <c r="S3829" t="str">
        <f t="shared" si="239"/>
        <v>Medium</v>
      </c>
    </row>
    <row r="3830" spans="1:19" x14ac:dyDescent="0.35">
      <c r="A3830" t="s">
        <v>3011</v>
      </c>
      <c r="B3830">
        <v>52</v>
      </c>
      <c r="C3830" t="str">
        <f t="shared" si="236"/>
        <v>46-55</v>
      </c>
      <c r="D3830" t="s">
        <v>25</v>
      </c>
      <c r="E3830" t="s">
        <v>26</v>
      </c>
      <c r="F3830">
        <v>99.67</v>
      </c>
      <c r="G3830">
        <v>16</v>
      </c>
      <c r="H3830">
        <f>Table1[[#This Row],[total_orders]]*Table1[[#This Row],[avg_order_value]]</f>
        <v>1594.72</v>
      </c>
      <c r="I3830">
        <v>24</v>
      </c>
      <c r="J3830">
        <v>0</v>
      </c>
      <c r="K3830" t="s">
        <v>16</v>
      </c>
      <c r="L3830">
        <v>84.6</v>
      </c>
      <c r="M3830" t="str">
        <f t="shared" si="237"/>
        <v>High</v>
      </c>
      <c r="N3830" s="1">
        <v>44996</v>
      </c>
      <c r="O3830" s="1" t="str">
        <f>IF(YEAR(Table1[[#This Row],[customer_since]])&gt;=2023, "New",IF(YEAR(Table1[[#This Row],[customer_since]])&gt;=2021, "Medium", "Long term"))</f>
        <v>New</v>
      </c>
      <c r="P3830">
        <v>37</v>
      </c>
      <c r="Q3830" t="str">
        <f t="shared" si="238"/>
        <v>Medium</v>
      </c>
      <c r="R3830">
        <v>0.42</v>
      </c>
      <c r="S3830" t="str">
        <f t="shared" si="239"/>
        <v>Medium</v>
      </c>
    </row>
    <row r="3831" spans="1:19" x14ac:dyDescent="0.35">
      <c r="A3831" t="s">
        <v>97</v>
      </c>
      <c r="B3831">
        <v>32</v>
      </c>
      <c r="C3831" t="str">
        <f t="shared" si="236"/>
        <v>26-35</v>
      </c>
      <c r="D3831" t="s">
        <v>14</v>
      </c>
      <c r="E3831" t="s">
        <v>52</v>
      </c>
      <c r="F3831">
        <v>22.84</v>
      </c>
      <c r="G3831">
        <v>11</v>
      </c>
      <c r="H3831">
        <f>Table1[[#This Row],[total_orders]]*Table1[[#This Row],[avg_order_value]]</f>
        <v>251.24</v>
      </c>
      <c r="I3831">
        <v>154</v>
      </c>
      <c r="J3831">
        <v>0</v>
      </c>
      <c r="K3831" t="s">
        <v>40</v>
      </c>
      <c r="L3831">
        <v>47.5</v>
      </c>
      <c r="M3831" t="str">
        <f t="shared" si="237"/>
        <v>Medium</v>
      </c>
      <c r="N3831" s="1">
        <v>44711</v>
      </c>
      <c r="O3831" s="1" t="str">
        <f>IF(YEAR(Table1[[#This Row],[customer_since]])&gt;=2023, "New",IF(YEAR(Table1[[#This Row],[customer_since]])&gt;=2021, "Medium", "Long term"))</f>
        <v>Medium</v>
      </c>
      <c r="P3831">
        <v>13</v>
      </c>
      <c r="Q3831" t="str">
        <f t="shared" si="238"/>
        <v>Low</v>
      </c>
      <c r="R3831">
        <v>0.59</v>
      </c>
      <c r="S3831" t="str">
        <f t="shared" si="239"/>
        <v>High</v>
      </c>
    </row>
    <row r="3832" spans="1:19" x14ac:dyDescent="0.35">
      <c r="A3832" t="s">
        <v>2863</v>
      </c>
      <c r="B3832">
        <v>46</v>
      </c>
      <c r="C3832" t="str">
        <f t="shared" si="236"/>
        <v>46-55</v>
      </c>
      <c r="D3832" t="s">
        <v>21</v>
      </c>
      <c r="E3832" t="s">
        <v>15</v>
      </c>
      <c r="F3832">
        <v>55.85</v>
      </c>
      <c r="G3832">
        <v>9</v>
      </c>
      <c r="H3832">
        <f>Table1[[#This Row],[total_orders]]*Table1[[#This Row],[avg_order_value]]</f>
        <v>502.65000000000003</v>
      </c>
      <c r="I3832">
        <v>298</v>
      </c>
      <c r="J3832">
        <v>0</v>
      </c>
      <c r="K3832" t="s">
        <v>40</v>
      </c>
      <c r="L3832">
        <v>79.2</v>
      </c>
      <c r="M3832" t="str">
        <f t="shared" si="237"/>
        <v>High</v>
      </c>
      <c r="N3832" s="1">
        <v>44434</v>
      </c>
      <c r="O3832" s="1" t="str">
        <f>IF(YEAR(Table1[[#This Row],[customer_since]])&gt;=2023, "New",IF(YEAR(Table1[[#This Row],[customer_since]])&gt;=2021, "Medium", "Long term"))</f>
        <v>Medium</v>
      </c>
      <c r="P3832">
        <v>98</v>
      </c>
      <c r="Q3832" t="str">
        <f t="shared" si="238"/>
        <v>High</v>
      </c>
      <c r="R3832">
        <v>0.32</v>
      </c>
      <c r="S3832" t="str">
        <f t="shared" si="239"/>
        <v>Medium</v>
      </c>
    </row>
    <row r="3833" spans="1:19" x14ac:dyDescent="0.35">
      <c r="A3833" t="s">
        <v>1960</v>
      </c>
      <c r="B3833">
        <v>40</v>
      </c>
      <c r="C3833" t="str">
        <f t="shared" si="236"/>
        <v>36-45</v>
      </c>
      <c r="D3833" t="s">
        <v>21</v>
      </c>
      <c r="E3833" t="s">
        <v>28</v>
      </c>
      <c r="F3833">
        <v>101.71</v>
      </c>
      <c r="G3833">
        <v>11</v>
      </c>
      <c r="H3833">
        <f>Table1[[#This Row],[total_orders]]*Table1[[#This Row],[avg_order_value]]</f>
        <v>1118.81</v>
      </c>
      <c r="I3833">
        <v>352</v>
      </c>
      <c r="J3833">
        <v>0</v>
      </c>
      <c r="K3833" t="s">
        <v>29</v>
      </c>
      <c r="L3833">
        <v>2.8</v>
      </c>
      <c r="M3833" t="str">
        <f t="shared" si="237"/>
        <v>Low</v>
      </c>
      <c r="N3833" s="1">
        <v>44739</v>
      </c>
      <c r="O3833" s="1" t="str">
        <f>IF(YEAR(Table1[[#This Row],[customer_since]])&gt;=2023, "New",IF(YEAR(Table1[[#This Row],[customer_since]])&gt;=2021, "Medium", "Long term"))</f>
        <v>Medium</v>
      </c>
      <c r="P3833">
        <v>29</v>
      </c>
      <c r="Q3833" t="str">
        <f t="shared" si="238"/>
        <v>Low</v>
      </c>
      <c r="R3833">
        <v>0.55000000000000004</v>
      </c>
      <c r="S3833" t="str">
        <f t="shared" si="239"/>
        <v>High</v>
      </c>
    </row>
    <row r="3834" spans="1:19" x14ac:dyDescent="0.35">
      <c r="A3834" t="s">
        <v>1597</v>
      </c>
      <c r="B3834">
        <v>41</v>
      </c>
      <c r="C3834" t="str">
        <f t="shared" si="236"/>
        <v>36-45</v>
      </c>
      <c r="D3834" t="s">
        <v>25</v>
      </c>
      <c r="E3834" t="s">
        <v>28</v>
      </c>
      <c r="F3834">
        <v>74.97</v>
      </c>
      <c r="G3834">
        <v>5</v>
      </c>
      <c r="H3834">
        <f>Table1[[#This Row],[total_orders]]*Table1[[#This Row],[avg_order_value]]</f>
        <v>374.85</v>
      </c>
      <c r="I3834">
        <v>357</v>
      </c>
      <c r="J3834">
        <v>1</v>
      </c>
      <c r="K3834" t="s">
        <v>16</v>
      </c>
      <c r="L3834">
        <v>78.5</v>
      </c>
      <c r="M3834" t="str">
        <f t="shared" si="237"/>
        <v>High</v>
      </c>
      <c r="N3834" s="1">
        <v>45677</v>
      </c>
      <c r="O3834" s="1" t="str">
        <f>IF(YEAR(Table1[[#This Row],[customer_since]])&gt;=2023, "New",IF(YEAR(Table1[[#This Row],[customer_since]])&gt;=2021, "Medium", "Long term"))</f>
        <v>New</v>
      </c>
      <c r="P3834">
        <v>74</v>
      </c>
      <c r="Q3834" t="str">
        <f t="shared" si="238"/>
        <v>High</v>
      </c>
      <c r="R3834">
        <v>0.46</v>
      </c>
      <c r="S3834" t="str">
        <f t="shared" si="239"/>
        <v>Medium</v>
      </c>
    </row>
    <row r="3835" spans="1:19" x14ac:dyDescent="0.35">
      <c r="A3835" t="s">
        <v>1597</v>
      </c>
      <c r="B3835">
        <v>29</v>
      </c>
      <c r="C3835" t="str">
        <f t="shared" si="236"/>
        <v>26-35</v>
      </c>
      <c r="D3835" t="s">
        <v>14</v>
      </c>
      <c r="E3835" t="s">
        <v>35</v>
      </c>
      <c r="F3835">
        <v>150.41</v>
      </c>
      <c r="G3835">
        <v>8</v>
      </c>
      <c r="H3835">
        <f>Table1[[#This Row],[total_orders]]*Table1[[#This Row],[avg_order_value]]</f>
        <v>1203.28</v>
      </c>
      <c r="I3835">
        <v>182</v>
      </c>
      <c r="J3835">
        <v>0</v>
      </c>
      <c r="K3835" t="s">
        <v>29</v>
      </c>
      <c r="L3835">
        <v>41.8</v>
      </c>
      <c r="M3835" t="str">
        <f t="shared" si="237"/>
        <v>Medium</v>
      </c>
      <c r="N3835" s="1">
        <v>44751</v>
      </c>
      <c r="O3835" s="1" t="str">
        <f>IF(YEAR(Table1[[#This Row],[customer_since]])&gt;=2023, "New",IF(YEAR(Table1[[#This Row],[customer_since]])&gt;=2021, "Medium", "Long term"))</f>
        <v>Medium</v>
      </c>
      <c r="P3835">
        <v>38</v>
      </c>
      <c r="Q3835" t="str">
        <f t="shared" si="238"/>
        <v>Medium</v>
      </c>
      <c r="R3835">
        <v>0.21</v>
      </c>
      <c r="S3835" t="str">
        <f t="shared" si="239"/>
        <v>Medium</v>
      </c>
    </row>
    <row r="3836" spans="1:19" x14ac:dyDescent="0.35">
      <c r="A3836" t="s">
        <v>1597</v>
      </c>
      <c r="B3836">
        <v>31</v>
      </c>
      <c r="C3836" t="str">
        <f t="shared" si="236"/>
        <v>26-35</v>
      </c>
      <c r="D3836" t="s">
        <v>14</v>
      </c>
      <c r="E3836" t="s">
        <v>50</v>
      </c>
      <c r="F3836">
        <v>50.25</v>
      </c>
      <c r="G3836">
        <v>9</v>
      </c>
      <c r="H3836">
        <f>Table1[[#This Row],[total_orders]]*Table1[[#This Row],[avg_order_value]]</f>
        <v>452.25</v>
      </c>
      <c r="I3836">
        <v>240</v>
      </c>
      <c r="J3836">
        <v>0</v>
      </c>
      <c r="K3836" t="s">
        <v>40</v>
      </c>
      <c r="L3836">
        <v>45.3</v>
      </c>
      <c r="M3836" t="str">
        <f t="shared" si="237"/>
        <v>Medium</v>
      </c>
      <c r="N3836" s="1">
        <v>45544</v>
      </c>
      <c r="O3836" s="1" t="str">
        <f>IF(YEAR(Table1[[#This Row],[customer_since]])&gt;=2023, "New",IF(YEAR(Table1[[#This Row],[customer_since]])&gt;=2021, "Medium", "Long term"))</f>
        <v>New</v>
      </c>
      <c r="P3836">
        <v>87</v>
      </c>
      <c r="Q3836" t="str">
        <f t="shared" si="238"/>
        <v>High</v>
      </c>
      <c r="R3836">
        <v>0.33</v>
      </c>
      <c r="S3836" t="str">
        <f t="shared" si="239"/>
        <v>Medium</v>
      </c>
    </row>
    <row r="3837" spans="1:19" x14ac:dyDescent="0.35">
      <c r="A3837" t="s">
        <v>2727</v>
      </c>
      <c r="B3837">
        <v>21</v>
      </c>
      <c r="C3837" t="str">
        <f t="shared" si="236"/>
        <v>18-25</v>
      </c>
      <c r="D3837" t="s">
        <v>21</v>
      </c>
      <c r="E3837" t="s">
        <v>22</v>
      </c>
      <c r="F3837">
        <v>61.84</v>
      </c>
      <c r="G3837">
        <v>9</v>
      </c>
      <c r="H3837">
        <f>Table1[[#This Row],[total_orders]]*Table1[[#This Row],[avg_order_value]]</f>
        <v>556.56000000000006</v>
      </c>
      <c r="I3837">
        <v>249</v>
      </c>
      <c r="J3837">
        <v>0</v>
      </c>
      <c r="K3837" t="s">
        <v>29</v>
      </c>
      <c r="L3837">
        <v>25.5</v>
      </c>
      <c r="M3837" t="str">
        <f t="shared" si="237"/>
        <v>Medium</v>
      </c>
      <c r="N3837" s="1">
        <v>44209</v>
      </c>
      <c r="O3837" s="1" t="str">
        <f>IF(YEAR(Table1[[#This Row],[customer_since]])&gt;=2023, "New",IF(YEAR(Table1[[#This Row],[customer_since]])&gt;=2021, "Medium", "Long term"))</f>
        <v>Medium</v>
      </c>
      <c r="P3837">
        <v>31</v>
      </c>
      <c r="Q3837" t="str">
        <f t="shared" si="238"/>
        <v>Low</v>
      </c>
      <c r="R3837">
        <v>0.11</v>
      </c>
      <c r="S3837" t="str">
        <f t="shared" si="239"/>
        <v>Low</v>
      </c>
    </row>
    <row r="3838" spans="1:19" x14ac:dyDescent="0.35">
      <c r="A3838" t="s">
        <v>87</v>
      </c>
      <c r="B3838">
        <v>76</v>
      </c>
      <c r="C3838" t="str">
        <f t="shared" si="236"/>
        <v>66-69</v>
      </c>
      <c r="D3838" t="s">
        <v>21</v>
      </c>
      <c r="E3838" t="s">
        <v>35</v>
      </c>
      <c r="F3838">
        <v>188.66</v>
      </c>
      <c r="G3838">
        <v>19</v>
      </c>
      <c r="H3838">
        <f>Table1[[#This Row],[total_orders]]*Table1[[#This Row],[avg_order_value]]</f>
        <v>3584.54</v>
      </c>
      <c r="I3838">
        <v>352</v>
      </c>
      <c r="J3838">
        <v>0</v>
      </c>
      <c r="K3838" t="s">
        <v>40</v>
      </c>
      <c r="L3838">
        <v>5.8</v>
      </c>
      <c r="M3838" t="str">
        <f t="shared" si="237"/>
        <v>Low</v>
      </c>
      <c r="N3838" s="1">
        <v>45411</v>
      </c>
      <c r="O3838" s="1" t="str">
        <f>IF(YEAR(Table1[[#This Row],[customer_since]])&gt;=2023, "New",IF(YEAR(Table1[[#This Row],[customer_since]])&gt;=2021, "Medium", "Long term"))</f>
        <v>New</v>
      </c>
      <c r="P3838">
        <v>62</v>
      </c>
      <c r="Q3838" t="str">
        <f t="shared" si="238"/>
        <v>Medium</v>
      </c>
      <c r="R3838">
        <v>0.33</v>
      </c>
      <c r="S3838" t="str">
        <f t="shared" si="239"/>
        <v>Medium</v>
      </c>
    </row>
    <row r="3839" spans="1:19" x14ac:dyDescent="0.35">
      <c r="A3839" t="s">
        <v>659</v>
      </c>
      <c r="B3839">
        <v>38</v>
      </c>
      <c r="C3839" t="str">
        <f t="shared" si="236"/>
        <v>36-45</v>
      </c>
      <c r="D3839" t="s">
        <v>25</v>
      </c>
      <c r="E3839" t="s">
        <v>26</v>
      </c>
      <c r="F3839">
        <v>30.32</v>
      </c>
      <c r="G3839">
        <v>14</v>
      </c>
      <c r="H3839">
        <f>Table1[[#This Row],[total_orders]]*Table1[[#This Row],[avg_order_value]]</f>
        <v>424.48</v>
      </c>
      <c r="I3839">
        <v>135</v>
      </c>
      <c r="J3839">
        <v>0</v>
      </c>
      <c r="K3839" t="s">
        <v>29</v>
      </c>
      <c r="L3839">
        <v>56</v>
      </c>
      <c r="M3839" t="str">
        <f t="shared" si="237"/>
        <v>High</v>
      </c>
      <c r="N3839" s="1">
        <v>44989</v>
      </c>
      <c r="O3839" s="1" t="str">
        <f>IF(YEAR(Table1[[#This Row],[customer_since]])&gt;=2023, "New",IF(YEAR(Table1[[#This Row],[customer_since]])&gt;=2021, "Medium", "Long term"))</f>
        <v>New</v>
      </c>
      <c r="P3839">
        <v>6</v>
      </c>
      <c r="Q3839" t="str">
        <f t="shared" si="238"/>
        <v>Low</v>
      </c>
      <c r="R3839">
        <v>0.02</v>
      </c>
      <c r="S3839" t="str">
        <f t="shared" si="239"/>
        <v>Low</v>
      </c>
    </row>
    <row r="3840" spans="1:19" x14ac:dyDescent="0.35">
      <c r="A3840" t="s">
        <v>659</v>
      </c>
      <c r="B3840">
        <v>76</v>
      </c>
      <c r="C3840" t="str">
        <f t="shared" si="236"/>
        <v>66-69</v>
      </c>
      <c r="D3840" t="s">
        <v>14</v>
      </c>
      <c r="E3840" t="s">
        <v>52</v>
      </c>
      <c r="F3840">
        <v>526.84</v>
      </c>
      <c r="G3840">
        <v>8</v>
      </c>
      <c r="H3840">
        <f>Table1[[#This Row],[total_orders]]*Table1[[#This Row],[avg_order_value]]</f>
        <v>4214.72</v>
      </c>
      <c r="I3840">
        <v>43</v>
      </c>
      <c r="J3840">
        <v>0</v>
      </c>
      <c r="K3840" t="s">
        <v>23</v>
      </c>
      <c r="L3840">
        <v>81.8</v>
      </c>
      <c r="M3840" t="str">
        <f t="shared" si="237"/>
        <v>High</v>
      </c>
      <c r="N3840" s="1">
        <v>44820</v>
      </c>
      <c r="O3840" s="1" t="str">
        <f>IF(YEAR(Table1[[#This Row],[customer_since]])&gt;=2023, "New",IF(YEAR(Table1[[#This Row],[customer_since]])&gt;=2021, "Medium", "Long term"))</f>
        <v>Medium</v>
      </c>
      <c r="P3840">
        <v>46</v>
      </c>
      <c r="Q3840" t="str">
        <f t="shared" si="238"/>
        <v>Medium</v>
      </c>
      <c r="R3840">
        <v>0.05</v>
      </c>
      <c r="S3840" t="str">
        <f t="shared" si="239"/>
        <v>Low</v>
      </c>
    </row>
    <row r="3841" spans="1:19" x14ac:dyDescent="0.35">
      <c r="A3841" t="s">
        <v>743</v>
      </c>
      <c r="B3841">
        <v>75</v>
      </c>
      <c r="C3841" t="str">
        <f t="shared" si="236"/>
        <v>66-69</v>
      </c>
      <c r="D3841" t="s">
        <v>14</v>
      </c>
      <c r="E3841" t="s">
        <v>22</v>
      </c>
      <c r="F3841">
        <v>30.75</v>
      </c>
      <c r="G3841">
        <v>11</v>
      </c>
      <c r="H3841">
        <f>Table1[[#This Row],[total_orders]]*Table1[[#This Row],[avg_order_value]]</f>
        <v>338.25</v>
      </c>
      <c r="I3841">
        <v>191</v>
      </c>
      <c r="J3841">
        <v>0</v>
      </c>
      <c r="K3841" t="s">
        <v>29</v>
      </c>
      <c r="L3841">
        <v>26.4</v>
      </c>
      <c r="M3841" t="str">
        <f t="shared" si="237"/>
        <v>Medium</v>
      </c>
      <c r="N3841" s="1">
        <v>45582</v>
      </c>
      <c r="O3841" s="1" t="str">
        <f>IF(YEAR(Table1[[#This Row],[customer_since]])&gt;=2023, "New",IF(YEAR(Table1[[#This Row],[customer_since]])&gt;=2021, "Medium", "Long term"))</f>
        <v>New</v>
      </c>
      <c r="P3841">
        <v>1</v>
      </c>
      <c r="Q3841" t="str">
        <f t="shared" si="238"/>
        <v>Low</v>
      </c>
      <c r="R3841">
        <v>0.14000000000000001</v>
      </c>
      <c r="S3841" t="str">
        <f t="shared" si="239"/>
        <v>Low</v>
      </c>
    </row>
    <row r="3842" spans="1:19" x14ac:dyDescent="0.35">
      <c r="A3842" t="s">
        <v>762</v>
      </c>
      <c r="B3842">
        <v>20</v>
      </c>
      <c r="C3842" t="str">
        <f t="shared" ref="C3842:C3905" si="240">IF(B3842&lt;=25,"18-25",IF(B3842&lt;=35,"26-35",IF(B3842&lt;=45,"36-45",IF(B3842&lt;=55,"46-55",IF(B3842&lt;=65,"55-65","66-69")))))</f>
        <v>18-25</v>
      </c>
      <c r="D3842" t="s">
        <v>21</v>
      </c>
      <c r="E3842" t="s">
        <v>22</v>
      </c>
      <c r="G3842">
        <v>10</v>
      </c>
      <c r="H3842">
        <f>Table1[[#This Row],[total_orders]]*Table1[[#This Row],[avg_order_value]]</f>
        <v>0</v>
      </c>
      <c r="I3842">
        <v>297</v>
      </c>
      <c r="J3842">
        <v>0</v>
      </c>
      <c r="K3842" t="s">
        <v>16</v>
      </c>
      <c r="L3842">
        <v>27</v>
      </c>
      <c r="M3842" t="str">
        <f t="shared" ref="M3842:M3905" si="241">IF(L3842&lt;=20,"Low",IF(L3842&lt;=50,"Medium","High"))</f>
        <v>Medium</v>
      </c>
      <c r="N3842" s="1">
        <v>45683</v>
      </c>
      <c r="O3842" s="1" t="str">
        <f>IF(YEAR(Table1[[#This Row],[customer_since]])&gt;=2023, "New",IF(YEAR(Table1[[#This Row],[customer_since]])&gt;=2021, "Medium", "Long term"))</f>
        <v>New</v>
      </c>
      <c r="P3842">
        <v>71</v>
      </c>
      <c r="Q3842" t="str">
        <f t="shared" ref="Q3842:Q3905" si="242">IF(P3842&lt;=33,"Low",IF(P3842&lt;=66,"Medium","High"))</f>
        <v>High</v>
      </c>
      <c r="R3842">
        <v>0.43</v>
      </c>
      <c r="S3842" t="str">
        <f t="shared" ref="S3842:S3905" si="243">IF(R3842&lt;=0.2,"Low",IF(R3842&lt;=0.5,"Medium","High"))</f>
        <v>Medium</v>
      </c>
    </row>
    <row r="3843" spans="1:19" x14ac:dyDescent="0.35">
      <c r="A3843" t="s">
        <v>156</v>
      </c>
      <c r="B3843">
        <v>31</v>
      </c>
      <c r="C3843" t="str">
        <f t="shared" si="240"/>
        <v>26-35</v>
      </c>
      <c r="D3843" t="s">
        <v>21</v>
      </c>
      <c r="E3843" t="s">
        <v>28</v>
      </c>
      <c r="F3843">
        <v>54.71</v>
      </c>
      <c r="G3843">
        <v>10</v>
      </c>
      <c r="H3843">
        <f>Table1[[#This Row],[total_orders]]*Table1[[#This Row],[avg_order_value]]</f>
        <v>547.1</v>
      </c>
      <c r="I3843">
        <v>185</v>
      </c>
      <c r="J3843">
        <v>0</v>
      </c>
      <c r="K3843" t="s">
        <v>23</v>
      </c>
      <c r="L3843">
        <v>88.6</v>
      </c>
      <c r="M3843" t="str">
        <f t="shared" si="241"/>
        <v>High</v>
      </c>
      <c r="N3843" s="1">
        <v>44964</v>
      </c>
      <c r="O3843" s="1" t="str">
        <f>IF(YEAR(Table1[[#This Row],[customer_since]])&gt;=2023, "New",IF(YEAR(Table1[[#This Row],[customer_since]])&gt;=2021, "Medium", "Long term"))</f>
        <v>New</v>
      </c>
      <c r="P3843">
        <v>62</v>
      </c>
      <c r="Q3843" t="str">
        <f t="shared" si="242"/>
        <v>Medium</v>
      </c>
      <c r="R3843">
        <v>0.25</v>
      </c>
      <c r="S3843" t="str">
        <f t="shared" si="243"/>
        <v>Medium</v>
      </c>
    </row>
    <row r="3844" spans="1:19" x14ac:dyDescent="0.35">
      <c r="A3844" t="s">
        <v>156</v>
      </c>
      <c r="B3844">
        <v>67</v>
      </c>
      <c r="C3844" t="str">
        <f t="shared" si="240"/>
        <v>66-69</v>
      </c>
      <c r="D3844" t="s">
        <v>21</v>
      </c>
      <c r="E3844" t="s">
        <v>44</v>
      </c>
      <c r="F3844">
        <v>79.31</v>
      </c>
      <c r="G3844">
        <v>13</v>
      </c>
      <c r="H3844">
        <f>Table1[[#This Row],[total_orders]]*Table1[[#This Row],[avg_order_value]]</f>
        <v>1031.03</v>
      </c>
      <c r="I3844">
        <v>22</v>
      </c>
      <c r="J3844">
        <v>0</v>
      </c>
      <c r="K3844" t="s">
        <v>29</v>
      </c>
      <c r="L3844">
        <v>54.9</v>
      </c>
      <c r="M3844" t="str">
        <f t="shared" si="241"/>
        <v>High</v>
      </c>
      <c r="N3844" s="1">
        <v>44292</v>
      </c>
      <c r="O3844" s="1" t="str">
        <f>IF(YEAR(Table1[[#This Row],[customer_since]])&gt;=2023, "New",IF(YEAR(Table1[[#This Row],[customer_since]])&gt;=2021, "Medium", "Long term"))</f>
        <v>Medium</v>
      </c>
      <c r="P3844">
        <v>49</v>
      </c>
      <c r="Q3844" t="str">
        <f t="shared" si="242"/>
        <v>Medium</v>
      </c>
      <c r="R3844">
        <v>0.23</v>
      </c>
      <c r="S3844" t="str">
        <f t="shared" si="243"/>
        <v>Medium</v>
      </c>
    </row>
    <row r="3845" spans="1:19" x14ac:dyDescent="0.35">
      <c r="A3845" t="s">
        <v>283</v>
      </c>
      <c r="B3845">
        <v>42</v>
      </c>
      <c r="C3845" t="str">
        <f t="shared" si="240"/>
        <v>36-45</v>
      </c>
      <c r="D3845" t="s">
        <v>21</v>
      </c>
      <c r="E3845" t="s">
        <v>35</v>
      </c>
      <c r="F3845">
        <v>120.2</v>
      </c>
      <c r="G3845">
        <v>10</v>
      </c>
      <c r="H3845">
        <f>Table1[[#This Row],[total_orders]]*Table1[[#This Row],[avg_order_value]]</f>
        <v>1202</v>
      </c>
      <c r="I3845">
        <v>271</v>
      </c>
      <c r="J3845">
        <v>0</v>
      </c>
      <c r="K3845" t="s">
        <v>40</v>
      </c>
      <c r="L3845">
        <v>0.5</v>
      </c>
      <c r="M3845" t="str">
        <f t="shared" si="241"/>
        <v>Low</v>
      </c>
      <c r="N3845" s="1">
        <v>44653</v>
      </c>
      <c r="O3845" s="1" t="str">
        <f>IF(YEAR(Table1[[#This Row],[customer_since]])&gt;=2023, "New",IF(YEAR(Table1[[#This Row],[customer_since]])&gt;=2021, "Medium", "Long term"))</f>
        <v>Medium</v>
      </c>
      <c r="P3845">
        <v>51</v>
      </c>
      <c r="Q3845" t="str">
        <f t="shared" si="242"/>
        <v>Medium</v>
      </c>
      <c r="R3845">
        <v>0.46</v>
      </c>
      <c r="S3845" t="str">
        <f t="shared" si="243"/>
        <v>Medium</v>
      </c>
    </row>
    <row r="3846" spans="1:19" x14ac:dyDescent="0.35">
      <c r="A3846" t="s">
        <v>283</v>
      </c>
      <c r="B3846">
        <v>45</v>
      </c>
      <c r="C3846" t="str">
        <f t="shared" si="240"/>
        <v>36-45</v>
      </c>
      <c r="D3846" t="s">
        <v>21</v>
      </c>
      <c r="E3846" t="s">
        <v>50</v>
      </c>
      <c r="F3846">
        <v>90.09</v>
      </c>
      <c r="G3846">
        <v>9</v>
      </c>
      <c r="H3846">
        <f>Table1[[#This Row],[total_orders]]*Table1[[#This Row],[avg_order_value]]</f>
        <v>810.81000000000006</v>
      </c>
      <c r="I3846">
        <v>135</v>
      </c>
      <c r="J3846">
        <v>0</v>
      </c>
      <c r="K3846" t="s">
        <v>23</v>
      </c>
      <c r="L3846">
        <v>33.4</v>
      </c>
      <c r="M3846" t="str">
        <f t="shared" si="241"/>
        <v>Medium</v>
      </c>
      <c r="N3846" s="1">
        <v>44808</v>
      </c>
      <c r="O3846" s="1" t="str">
        <f>IF(YEAR(Table1[[#This Row],[customer_since]])&gt;=2023, "New",IF(YEAR(Table1[[#This Row],[customer_since]])&gt;=2021, "Medium", "Long term"))</f>
        <v>Medium</v>
      </c>
      <c r="P3846">
        <v>50</v>
      </c>
      <c r="Q3846" t="str">
        <f t="shared" si="242"/>
        <v>Medium</v>
      </c>
      <c r="R3846">
        <v>0.47</v>
      </c>
      <c r="S3846" t="str">
        <f t="shared" si="243"/>
        <v>Medium</v>
      </c>
    </row>
    <row r="3847" spans="1:19" x14ac:dyDescent="0.35">
      <c r="A3847" t="s">
        <v>1577</v>
      </c>
      <c r="B3847">
        <v>65</v>
      </c>
      <c r="C3847" t="str">
        <f t="shared" si="240"/>
        <v>55-65</v>
      </c>
      <c r="D3847" t="s">
        <v>21</v>
      </c>
      <c r="E3847" t="s">
        <v>37</v>
      </c>
      <c r="F3847">
        <v>63.8</v>
      </c>
      <c r="G3847">
        <v>9</v>
      </c>
      <c r="H3847">
        <f>Table1[[#This Row],[total_orders]]*Table1[[#This Row],[avg_order_value]]</f>
        <v>574.19999999999993</v>
      </c>
      <c r="I3847">
        <v>285</v>
      </c>
      <c r="J3847">
        <v>1</v>
      </c>
      <c r="K3847" t="s">
        <v>16</v>
      </c>
      <c r="L3847">
        <v>0</v>
      </c>
      <c r="M3847" t="str">
        <f t="shared" si="241"/>
        <v>Low</v>
      </c>
      <c r="N3847" s="1">
        <v>44144</v>
      </c>
      <c r="O3847" s="1" t="str">
        <f>IF(YEAR(Table1[[#This Row],[customer_since]])&gt;=2023, "New",IF(YEAR(Table1[[#This Row],[customer_since]])&gt;=2021, "Medium", "Long term"))</f>
        <v>Long term</v>
      </c>
      <c r="P3847">
        <v>73</v>
      </c>
      <c r="Q3847" t="str">
        <f t="shared" si="242"/>
        <v>High</v>
      </c>
      <c r="R3847">
        <v>0.76</v>
      </c>
      <c r="S3847" t="str">
        <f t="shared" si="243"/>
        <v>High</v>
      </c>
    </row>
    <row r="3848" spans="1:19" x14ac:dyDescent="0.35">
      <c r="A3848" t="s">
        <v>1444</v>
      </c>
      <c r="B3848">
        <v>41</v>
      </c>
      <c r="C3848" t="str">
        <f t="shared" si="240"/>
        <v>36-45</v>
      </c>
      <c r="D3848" t="s">
        <v>14</v>
      </c>
      <c r="E3848" t="s">
        <v>37</v>
      </c>
      <c r="F3848">
        <v>66.53</v>
      </c>
      <c r="G3848">
        <v>5</v>
      </c>
      <c r="H3848">
        <f>Table1[[#This Row],[total_orders]]*Table1[[#This Row],[avg_order_value]]</f>
        <v>332.65</v>
      </c>
      <c r="I3848">
        <v>279</v>
      </c>
      <c r="J3848">
        <v>0</v>
      </c>
      <c r="K3848" t="s">
        <v>19</v>
      </c>
      <c r="L3848">
        <v>36.6</v>
      </c>
      <c r="M3848" t="str">
        <f t="shared" si="241"/>
        <v>Medium</v>
      </c>
      <c r="N3848" s="1">
        <v>45227</v>
      </c>
      <c r="O3848" s="1" t="str">
        <f>IF(YEAR(Table1[[#This Row],[customer_since]])&gt;=2023, "New",IF(YEAR(Table1[[#This Row],[customer_since]])&gt;=2021, "Medium", "Long term"))</f>
        <v>New</v>
      </c>
      <c r="P3848">
        <v>85</v>
      </c>
      <c r="Q3848" t="str">
        <f t="shared" si="242"/>
        <v>High</v>
      </c>
      <c r="R3848">
        <v>0.25</v>
      </c>
      <c r="S3848" t="str">
        <f t="shared" si="243"/>
        <v>Medium</v>
      </c>
    </row>
    <row r="3849" spans="1:19" x14ac:dyDescent="0.35">
      <c r="A3849" t="s">
        <v>3520</v>
      </c>
      <c r="B3849">
        <v>57</v>
      </c>
      <c r="C3849" t="str">
        <f t="shared" si="240"/>
        <v>55-65</v>
      </c>
      <c r="D3849" t="s">
        <v>21</v>
      </c>
      <c r="E3849" t="s">
        <v>22</v>
      </c>
      <c r="F3849">
        <v>125.07</v>
      </c>
      <c r="G3849">
        <v>7</v>
      </c>
      <c r="H3849">
        <f>Table1[[#This Row],[total_orders]]*Table1[[#This Row],[avg_order_value]]</f>
        <v>875.49</v>
      </c>
      <c r="I3849">
        <v>133</v>
      </c>
      <c r="J3849">
        <v>0</v>
      </c>
      <c r="K3849" t="s">
        <v>16</v>
      </c>
      <c r="L3849">
        <v>31</v>
      </c>
      <c r="M3849" t="str">
        <f t="shared" si="241"/>
        <v>Medium</v>
      </c>
      <c r="N3849" s="1">
        <v>45212</v>
      </c>
      <c r="O3849" s="1" t="str">
        <f>IF(YEAR(Table1[[#This Row],[customer_since]])&gt;=2023, "New",IF(YEAR(Table1[[#This Row],[customer_since]])&gt;=2021, "Medium", "Long term"))</f>
        <v>New</v>
      </c>
      <c r="P3849">
        <v>96</v>
      </c>
      <c r="Q3849" t="str">
        <f t="shared" si="242"/>
        <v>High</v>
      </c>
      <c r="R3849">
        <v>0.6</v>
      </c>
      <c r="S3849" t="str">
        <f t="shared" si="243"/>
        <v>High</v>
      </c>
    </row>
    <row r="3850" spans="1:19" x14ac:dyDescent="0.35">
      <c r="A3850" t="s">
        <v>887</v>
      </c>
      <c r="B3850">
        <v>51</v>
      </c>
      <c r="C3850" t="str">
        <f t="shared" si="240"/>
        <v>46-55</v>
      </c>
      <c r="D3850" t="s">
        <v>21</v>
      </c>
      <c r="E3850" t="s">
        <v>26</v>
      </c>
      <c r="F3850">
        <v>71.5</v>
      </c>
      <c r="G3850">
        <v>10</v>
      </c>
      <c r="H3850">
        <f>Table1[[#This Row],[total_orders]]*Table1[[#This Row],[avg_order_value]]</f>
        <v>715</v>
      </c>
      <c r="I3850">
        <v>46</v>
      </c>
      <c r="J3850">
        <v>0</v>
      </c>
      <c r="K3850" t="s">
        <v>23</v>
      </c>
      <c r="L3850">
        <v>2.8</v>
      </c>
      <c r="M3850" t="str">
        <f t="shared" si="241"/>
        <v>Low</v>
      </c>
      <c r="N3850" s="1">
        <v>44190</v>
      </c>
      <c r="O3850" s="1" t="str">
        <f>IF(YEAR(Table1[[#This Row],[customer_since]])&gt;=2023, "New",IF(YEAR(Table1[[#This Row],[customer_since]])&gt;=2021, "Medium", "Long term"))</f>
        <v>Long term</v>
      </c>
      <c r="P3850">
        <v>12</v>
      </c>
      <c r="Q3850" t="str">
        <f t="shared" si="242"/>
        <v>Low</v>
      </c>
      <c r="R3850">
        <v>0.13</v>
      </c>
      <c r="S3850" t="str">
        <f t="shared" si="243"/>
        <v>Low</v>
      </c>
    </row>
    <row r="3851" spans="1:19" x14ac:dyDescent="0.35">
      <c r="A3851" t="s">
        <v>3823</v>
      </c>
      <c r="B3851">
        <v>56</v>
      </c>
      <c r="C3851" t="str">
        <f t="shared" si="240"/>
        <v>55-65</v>
      </c>
      <c r="D3851" t="s">
        <v>14</v>
      </c>
      <c r="E3851" t="s">
        <v>22</v>
      </c>
      <c r="F3851">
        <v>127.02</v>
      </c>
      <c r="G3851">
        <v>8</v>
      </c>
      <c r="H3851">
        <f>Table1[[#This Row],[total_orders]]*Table1[[#This Row],[avg_order_value]]</f>
        <v>1016.16</v>
      </c>
      <c r="I3851">
        <v>328</v>
      </c>
      <c r="J3851">
        <v>0</v>
      </c>
      <c r="K3851" t="s">
        <v>19</v>
      </c>
      <c r="L3851">
        <v>56.8</v>
      </c>
      <c r="M3851" t="str">
        <f t="shared" si="241"/>
        <v>High</v>
      </c>
      <c r="N3851" s="1">
        <v>44827</v>
      </c>
      <c r="O3851" s="1" t="str">
        <f>IF(YEAR(Table1[[#This Row],[customer_since]])&gt;=2023, "New",IF(YEAR(Table1[[#This Row],[customer_since]])&gt;=2021, "Medium", "Long term"))</f>
        <v>Medium</v>
      </c>
      <c r="P3851">
        <v>51</v>
      </c>
      <c r="Q3851" t="str">
        <f t="shared" si="242"/>
        <v>Medium</v>
      </c>
      <c r="R3851">
        <v>0.61</v>
      </c>
      <c r="S3851" t="str">
        <f t="shared" si="243"/>
        <v>High</v>
      </c>
    </row>
    <row r="3852" spans="1:19" x14ac:dyDescent="0.35">
      <c r="A3852" t="s">
        <v>1945</v>
      </c>
      <c r="B3852">
        <v>32</v>
      </c>
      <c r="C3852" t="str">
        <f t="shared" si="240"/>
        <v>26-35</v>
      </c>
      <c r="D3852" t="s">
        <v>21</v>
      </c>
      <c r="E3852" t="s">
        <v>15</v>
      </c>
      <c r="F3852">
        <v>54.63</v>
      </c>
      <c r="G3852">
        <v>2</v>
      </c>
      <c r="H3852">
        <f>Table1[[#This Row],[total_orders]]*Table1[[#This Row],[avg_order_value]]</f>
        <v>109.26</v>
      </c>
      <c r="I3852">
        <v>208</v>
      </c>
      <c r="J3852">
        <v>0</v>
      </c>
      <c r="K3852" t="s">
        <v>16</v>
      </c>
      <c r="L3852">
        <v>47.9</v>
      </c>
      <c r="M3852" t="str">
        <f t="shared" si="241"/>
        <v>Medium</v>
      </c>
      <c r="N3852" s="1">
        <v>45235</v>
      </c>
      <c r="O3852" s="1" t="str">
        <f>IF(YEAR(Table1[[#This Row],[customer_since]])&gt;=2023, "New",IF(YEAR(Table1[[#This Row],[customer_since]])&gt;=2021, "Medium", "Long term"))</f>
        <v>New</v>
      </c>
      <c r="P3852">
        <v>83</v>
      </c>
      <c r="Q3852" t="str">
        <f t="shared" si="242"/>
        <v>High</v>
      </c>
      <c r="R3852">
        <v>0.39</v>
      </c>
      <c r="S3852" t="str">
        <f t="shared" si="243"/>
        <v>Medium</v>
      </c>
    </row>
    <row r="3853" spans="1:19" x14ac:dyDescent="0.35">
      <c r="A3853" t="s">
        <v>2941</v>
      </c>
      <c r="B3853">
        <v>73</v>
      </c>
      <c r="C3853" t="str">
        <f t="shared" si="240"/>
        <v>66-69</v>
      </c>
      <c r="D3853" t="s">
        <v>21</v>
      </c>
      <c r="E3853" t="s">
        <v>26</v>
      </c>
      <c r="F3853">
        <v>23.93</v>
      </c>
      <c r="G3853">
        <v>10</v>
      </c>
      <c r="H3853">
        <f>Table1[[#This Row],[total_orders]]*Table1[[#This Row],[avg_order_value]]</f>
        <v>239.3</v>
      </c>
      <c r="I3853">
        <v>334</v>
      </c>
      <c r="J3853">
        <v>0</v>
      </c>
      <c r="K3853" t="s">
        <v>16</v>
      </c>
      <c r="L3853">
        <v>19.3</v>
      </c>
      <c r="M3853" t="str">
        <f t="shared" si="241"/>
        <v>Low</v>
      </c>
      <c r="N3853" s="1">
        <v>45023</v>
      </c>
      <c r="O3853" s="1" t="str">
        <f>IF(YEAR(Table1[[#This Row],[customer_since]])&gt;=2023, "New",IF(YEAR(Table1[[#This Row],[customer_since]])&gt;=2021, "Medium", "Long term"))</f>
        <v>New</v>
      </c>
      <c r="P3853">
        <v>66</v>
      </c>
      <c r="Q3853" t="str">
        <f t="shared" si="242"/>
        <v>Medium</v>
      </c>
      <c r="R3853">
        <v>0.3</v>
      </c>
      <c r="S3853" t="str">
        <f t="shared" si="243"/>
        <v>Medium</v>
      </c>
    </row>
    <row r="3854" spans="1:19" x14ac:dyDescent="0.35">
      <c r="A3854" t="s">
        <v>2941</v>
      </c>
      <c r="B3854">
        <v>40</v>
      </c>
      <c r="C3854" t="str">
        <f t="shared" si="240"/>
        <v>36-45</v>
      </c>
      <c r="D3854" t="s">
        <v>21</v>
      </c>
      <c r="E3854" t="s">
        <v>18</v>
      </c>
      <c r="F3854">
        <v>88.2</v>
      </c>
      <c r="G3854">
        <v>17</v>
      </c>
      <c r="H3854">
        <f>Table1[[#This Row],[total_orders]]*Table1[[#This Row],[avg_order_value]]</f>
        <v>1499.4</v>
      </c>
      <c r="I3854">
        <v>129</v>
      </c>
      <c r="J3854">
        <v>0</v>
      </c>
      <c r="K3854" t="s">
        <v>40</v>
      </c>
      <c r="L3854">
        <v>17.8</v>
      </c>
      <c r="M3854" t="str">
        <f t="shared" si="241"/>
        <v>Low</v>
      </c>
      <c r="N3854" s="1">
        <v>45093</v>
      </c>
      <c r="O3854" s="1" t="str">
        <f>IF(YEAR(Table1[[#This Row],[customer_since]])&gt;=2023, "New",IF(YEAR(Table1[[#This Row],[customer_since]])&gt;=2021, "Medium", "Long term"))</f>
        <v>New</v>
      </c>
      <c r="P3854">
        <v>69</v>
      </c>
      <c r="Q3854" t="str">
        <f t="shared" si="242"/>
        <v>High</v>
      </c>
      <c r="R3854">
        <v>0.17</v>
      </c>
      <c r="S3854" t="str">
        <f t="shared" si="243"/>
        <v>Low</v>
      </c>
    </row>
    <row r="3855" spans="1:19" x14ac:dyDescent="0.35">
      <c r="A3855" t="s">
        <v>421</v>
      </c>
      <c r="B3855">
        <v>25</v>
      </c>
      <c r="C3855" t="str">
        <f t="shared" si="240"/>
        <v>18-25</v>
      </c>
      <c r="D3855" t="s">
        <v>14</v>
      </c>
      <c r="E3855" t="s">
        <v>37</v>
      </c>
      <c r="F3855">
        <v>67.2</v>
      </c>
      <c r="G3855">
        <v>12</v>
      </c>
      <c r="H3855">
        <f>Table1[[#This Row],[total_orders]]*Table1[[#This Row],[avg_order_value]]</f>
        <v>806.40000000000009</v>
      </c>
      <c r="I3855">
        <v>222</v>
      </c>
      <c r="J3855">
        <v>0</v>
      </c>
      <c r="K3855" t="s">
        <v>29</v>
      </c>
      <c r="L3855">
        <v>95.7</v>
      </c>
      <c r="M3855" t="str">
        <f t="shared" si="241"/>
        <v>High</v>
      </c>
      <c r="N3855" s="1">
        <v>45637</v>
      </c>
      <c r="O3855" s="1" t="str">
        <f>IF(YEAR(Table1[[#This Row],[customer_since]])&gt;=2023, "New",IF(YEAR(Table1[[#This Row],[customer_since]])&gt;=2021, "Medium", "Long term"))</f>
        <v>New</v>
      </c>
      <c r="P3855">
        <v>92</v>
      </c>
      <c r="Q3855" t="str">
        <f t="shared" si="242"/>
        <v>High</v>
      </c>
      <c r="R3855">
        <v>7.0000000000000007E-2</v>
      </c>
      <c r="S3855" t="str">
        <f t="shared" si="243"/>
        <v>Low</v>
      </c>
    </row>
    <row r="3856" spans="1:19" x14ac:dyDescent="0.35">
      <c r="A3856" t="s">
        <v>421</v>
      </c>
      <c r="B3856">
        <v>53</v>
      </c>
      <c r="C3856" t="str">
        <f t="shared" si="240"/>
        <v>46-55</v>
      </c>
      <c r="D3856" t="s">
        <v>14</v>
      </c>
      <c r="E3856" t="s">
        <v>22</v>
      </c>
      <c r="F3856">
        <v>134.75</v>
      </c>
      <c r="G3856">
        <v>5</v>
      </c>
      <c r="H3856">
        <f>Table1[[#This Row],[total_orders]]*Table1[[#This Row],[avg_order_value]]</f>
        <v>673.75</v>
      </c>
      <c r="I3856">
        <v>162</v>
      </c>
      <c r="J3856">
        <v>0</v>
      </c>
      <c r="K3856" t="s">
        <v>40</v>
      </c>
      <c r="L3856">
        <v>18.8</v>
      </c>
      <c r="M3856" t="str">
        <f t="shared" si="241"/>
        <v>Low</v>
      </c>
      <c r="N3856" s="1">
        <v>44573</v>
      </c>
      <c r="O3856" s="1" t="str">
        <f>IF(YEAR(Table1[[#This Row],[customer_since]])&gt;=2023, "New",IF(YEAR(Table1[[#This Row],[customer_since]])&gt;=2021, "Medium", "Long term"))</f>
        <v>Medium</v>
      </c>
      <c r="P3856">
        <v>81</v>
      </c>
      <c r="Q3856" t="str">
        <f t="shared" si="242"/>
        <v>High</v>
      </c>
      <c r="R3856">
        <v>0.37</v>
      </c>
      <c r="S3856" t="str">
        <f t="shared" si="243"/>
        <v>Medium</v>
      </c>
    </row>
    <row r="3857" spans="1:19" x14ac:dyDescent="0.35">
      <c r="A3857" t="s">
        <v>1734</v>
      </c>
      <c r="B3857">
        <v>22</v>
      </c>
      <c r="C3857" t="str">
        <f t="shared" si="240"/>
        <v>18-25</v>
      </c>
      <c r="D3857" t="s">
        <v>25</v>
      </c>
      <c r="E3857" t="s">
        <v>18</v>
      </c>
      <c r="F3857">
        <v>73.69</v>
      </c>
      <c r="G3857">
        <v>12</v>
      </c>
      <c r="H3857">
        <f>Table1[[#This Row],[total_orders]]*Table1[[#This Row],[avg_order_value]]</f>
        <v>884.28</v>
      </c>
      <c r="I3857">
        <v>270</v>
      </c>
      <c r="J3857">
        <v>0</v>
      </c>
      <c r="K3857" t="s">
        <v>23</v>
      </c>
      <c r="L3857">
        <v>54.1</v>
      </c>
      <c r="M3857" t="str">
        <f t="shared" si="241"/>
        <v>High</v>
      </c>
      <c r="N3857" s="1">
        <v>45214</v>
      </c>
      <c r="O3857" s="1" t="str">
        <f>IF(YEAR(Table1[[#This Row],[customer_since]])&gt;=2023, "New",IF(YEAR(Table1[[#This Row],[customer_since]])&gt;=2021, "Medium", "Long term"))</f>
        <v>New</v>
      </c>
      <c r="P3857">
        <v>82</v>
      </c>
      <c r="Q3857" t="str">
        <f t="shared" si="242"/>
        <v>High</v>
      </c>
      <c r="R3857">
        <v>0.56000000000000005</v>
      </c>
      <c r="S3857" t="str">
        <f t="shared" si="243"/>
        <v>High</v>
      </c>
    </row>
    <row r="3858" spans="1:19" x14ac:dyDescent="0.35">
      <c r="A3858" t="s">
        <v>137</v>
      </c>
      <c r="B3858">
        <v>40</v>
      </c>
      <c r="C3858" t="str">
        <f t="shared" si="240"/>
        <v>36-45</v>
      </c>
      <c r="D3858" t="s">
        <v>14</v>
      </c>
      <c r="E3858" t="s">
        <v>22</v>
      </c>
      <c r="F3858">
        <v>134.30000000000001</v>
      </c>
      <c r="G3858">
        <v>5</v>
      </c>
      <c r="H3858">
        <f>Table1[[#This Row],[total_orders]]*Table1[[#This Row],[avg_order_value]]</f>
        <v>671.5</v>
      </c>
      <c r="I3858">
        <v>343</v>
      </c>
      <c r="J3858">
        <v>0</v>
      </c>
      <c r="K3858" t="s">
        <v>16</v>
      </c>
      <c r="L3858">
        <v>53.5</v>
      </c>
      <c r="M3858" t="str">
        <f t="shared" si="241"/>
        <v>High</v>
      </c>
      <c r="N3858" s="1">
        <v>45723</v>
      </c>
      <c r="O3858" s="1" t="str">
        <f>IF(YEAR(Table1[[#This Row],[customer_since]])&gt;=2023, "New",IF(YEAR(Table1[[#This Row],[customer_since]])&gt;=2021, "Medium", "Long term"))</f>
        <v>New</v>
      </c>
      <c r="P3858">
        <v>40</v>
      </c>
      <c r="Q3858" t="str">
        <f t="shared" si="242"/>
        <v>Medium</v>
      </c>
      <c r="R3858">
        <v>0.28000000000000003</v>
      </c>
      <c r="S3858" t="str">
        <f t="shared" si="243"/>
        <v>Medium</v>
      </c>
    </row>
    <row r="3859" spans="1:19" x14ac:dyDescent="0.35">
      <c r="A3859" t="s">
        <v>137</v>
      </c>
      <c r="B3859">
        <v>38</v>
      </c>
      <c r="C3859" t="str">
        <f t="shared" si="240"/>
        <v>36-45</v>
      </c>
      <c r="D3859" t="s">
        <v>14</v>
      </c>
      <c r="E3859" t="s">
        <v>50</v>
      </c>
      <c r="G3859">
        <v>9</v>
      </c>
      <c r="H3859">
        <f>Table1[[#This Row],[total_orders]]*Table1[[#This Row],[avg_order_value]]</f>
        <v>0</v>
      </c>
      <c r="I3859">
        <v>302</v>
      </c>
      <c r="J3859">
        <v>0</v>
      </c>
      <c r="K3859" t="s">
        <v>23</v>
      </c>
      <c r="L3859">
        <v>97</v>
      </c>
      <c r="M3859" t="str">
        <f t="shared" si="241"/>
        <v>High</v>
      </c>
      <c r="N3859" s="1">
        <v>44656</v>
      </c>
      <c r="O3859" s="1" t="str">
        <f>IF(YEAR(Table1[[#This Row],[customer_since]])&gt;=2023, "New",IF(YEAR(Table1[[#This Row],[customer_since]])&gt;=2021, "Medium", "Long term"))</f>
        <v>Medium</v>
      </c>
      <c r="P3859">
        <v>9</v>
      </c>
      <c r="Q3859" t="str">
        <f t="shared" si="242"/>
        <v>Low</v>
      </c>
      <c r="R3859">
        <v>0.34</v>
      </c>
      <c r="S3859" t="str">
        <f t="shared" si="243"/>
        <v>Medium</v>
      </c>
    </row>
    <row r="3860" spans="1:19" x14ac:dyDescent="0.35">
      <c r="A3860" t="s">
        <v>3557</v>
      </c>
      <c r="B3860">
        <v>47</v>
      </c>
      <c r="C3860" t="str">
        <f t="shared" si="240"/>
        <v>46-55</v>
      </c>
      <c r="D3860" t="s">
        <v>21</v>
      </c>
      <c r="E3860" t="s">
        <v>35</v>
      </c>
      <c r="F3860">
        <v>33.340000000000003</v>
      </c>
      <c r="G3860">
        <v>10</v>
      </c>
      <c r="H3860">
        <f>Table1[[#This Row],[total_orders]]*Table1[[#This Row],[avg_order_value]]</f>
        <v>333.40000000000003</v>
      </c>
      <c r="I3860">
        <v>277</v>
      </c>
      <c r="J3860">
        <v>0</v>
      </c>
      <c r="K3860" t="s">
        <v>29</v>
      </c>
      <c r="L3860">
        <v>46.4</v>
      </c>
      <c r="M3860" t="str">
        <f t="shared" si="241"/>
        <v>Medium</v>
      </c>
      <c r="N3860" s="1">
        <v>45223</v>
      </c>
      <c r="O3860" s="1" t="str">
        <f>IF(YEAR(Table1[[#This Row],[customer_since]])&gt;=2023, "New",IF(YEAR(Table1[[#This Row],[customer_since]])&gt;=2021, "Medium", "Long term"))</f>
        <v>New</v>
      </c>
      <c r="P3860">
        <v>14</v>
      </c>
      <c r="Q3860" t="str">
        <f t="shared" si="242"/>
        <v>Low</v>
      </c>
      <c r="R3860">
        <v>0.65</v>
      </c>
      <c r="S3860" t="str">
        <f t="shared" si="243"/>
        <v>High</v>
      </c>
    </row>
    <row r="3861" spans="1:19" x14ac:dyDescent="0.35">
      <c r="A3861" t="s">
        <v>2879</v>
      </c>
      <c r="B3861">
        <v>42</v>
      </c>
      <c r="C3861" t="str">
        <f t="shared" si="240"/>
        <v>36-45</v>
      </c>
      <c r="D3861" t="s">
        <v>21</v>
      </c>
      <c r="E3861" t="s">
        <v>15</v>
      </c>
      <c r="F3861">
        <v>116.71</v>
      </c>
      <c r="G3861">
        <v>9</v>
      </c>
      <c r="H3861">
        <f>Table1[[#This Row],[total_orders]]*Table1[[#This Row],[avg_order_value]]</f>
        <v>1050.3899999999999</v>
      </c>
      <c r="I3861">
        <v>356</v>
      </c>
      <c r="J3861">
        <v>0</v>
      </c>
      <c r="K3861" t="s">
        <v>40</v>
      </c>
      <c r="L3861">
        <v>12.4</v>
      </c>
      <c r="M3861" t="str">
        <f t="shared" si="241"/>
        <v>Low</v>
      </c>
      <c r="N3861" s="1">
        <v>45530</v>
      </c>
      <c r="O3861" s="1" t="str">
        <f>IF(YEAR(Table1[[#This Row],[customer_since]])&gt;=2023, "New",IF(YEAR(Table1[[#This Row],[customer_since]])&gt;=2021, "Medium", "Long term"))</f>
        <v>New</v>
      </c>
      <c r="P3861">
        <v>92</v>
      </c>
      <c r="Q3861" t="str">
        <f t="shared" si="242"/>
        <v>High</v>
      </c>
      <c r="R3861">
        <v>0.12</v>
      </c>
      <c r="S3861" t="str">
        <f t="shared" si="243"/>
        <v>Low</v>
      </c>
    </row>
    <row r="3862" spans="1:19" x14ac:dyDescent="0.35">
      <c r="A3862" t="s">
        <v>2879</v>
      </c>
      <c r="B3862">
        <v>51</v>
      </c>
      <c r="C3862" t="str">
        <f t="shared" si="240"/>
        <v>46-55</v>
      </c>
      <c r="D3862" t="s">
        <v>21</v>
      </c>
      <c r="E3862" t="s">
        <v>28</v>
      </c>
      <c r="F3862">
        <v>172.86</v>
      </c>
      <c r="G3862">
        <v>7</v>
      </c>
      <c r="H3862">
        <f>Table1[[#This Row],[total_orders]]*Table1[[#This Row],[avg_order_value]]</f>
        <v>1210.02</v>
      </c>
      <c r="I3862">
        <v>129</v>
      </c>
      <c r="J3862">
        <v>0</v>
      </c>
      <c r="K3862" t="s">
        <v>16</v>
      </c>
      <c r="L3862">
        <v>3.5</v>
      </c>
      <c r="M3862" t="str">
        <f t="shared" si="241"/>
        <v>Low</v>
      </c>
      <c r="N3862" s="1">
        <v>45703</v>
      </c>
      <c r="O3862" s="1" t="str">
        <f>IF(YEAR(Table1[[#This Row],[customer_since]])&gt;=2023, "New",IF(YEAR(Table1[[#This Row],[customer_since]])&gt;=2021, "Medium", "Long term"))</f>
        <v>New</v>
      </c>
      <c r="P3862">
        <v>3</v>
      </c>
      <c r="Q3862" t="str">
        <f t="shared" si="242"/>
        <v>Low</v>
      </c>
      <c r="R3862">
        <v>0.16</v>
      </c>
      <c r="S3862" t="str">
        <f t="shared" si="243"/>
        <v>Low</v>
      </c>
    </row>
    <row r="3863" spans="1:19" x14ac:dyDescent="0.35">
      <c r="A3863" t="s">
        <v>1385</v>
      </c>
      <c r="B3863">
        <v>37</v>
      </c>
      <c r="C3863" t="str">
        <f t="shared" si="240"/>
        <v>36-45</v>
      </c>
      <c r="D3863" t="s">
        <v>14</v>
      </c>
      <c r="E3863" t="s">
        <v>18</v>
      </c>
      <c r="F3863">
        <v>55.77</v>
      </c>
      <c r="G3863">
        <v>11</v>
      </c>
      <c r="H3863">
        <f>Table1[[#This Row],[total_orders]]*Table1[[#This Row],[avg_order_value]]</f>
        <v>613.47</v>
      </c>
      <c r="I3863">
        <v>286</v>
      </c>
      <c r="J3863">
        <v>0</v>
      </c>
      <c r="K3863" t="s">
        <v>23</v>
      </c>
      <c r="L3863">
        <v>64.7</v>
      </c>
      <c r="M3863" t="str">
        <f t="shared" si="241"/>
        <v>High</v>
      </c>
      <c r="N3863" s="1">
        <v>45603</v>
      </c>
      <c r="O3863" s="1" t="str">
        <f>IF(YEAR(Table1[[#This Row],[customer_since]])&gt;=2023, "New",IF(YEAR(Table1[[#This Row],[customer_since]])&gt;=2021, "Medium", "Long term"))</f>
        <v>New</v>
      </c>
      <c r="P3863">
        <v>1</v>
      </c>
      <c r="Q3863" t="str">
        <f t="shared" si="242"/>
        <v>Low</v>
      </c>
      <c r="R3863">
        <v>0.27</v>
      </c>
      <c r="S3863" t="str">
        <f t="shared" si="243"/>
        <v>Medium</v>
      </c>
    </row>
    <row r="3864" spans="1:19" x14ac:dyDescent="0.35">
      <c r="A3864" t="s">
        <v>2441</v>
      </c>
      <c r="B3864">
        <v>46</v>
      </c>
      <c r="C3864" t="str">
        <f t="shared" si="240"/>
        <v>46-55</v>
      </c>
      <c r="D3864" t="s">
        <v>14</v>
      </c>
      <c r="E3864" t="s">
        <v>22</v>
      </c>
      <c r="G3864">
        <v>8</v>
      </c>
      <c r="H3864">
        <f>Table1[[#This Row],[total_orders]]*Table1[[#This Row],[avg_order_value]]</f>
        <v>0</v>
      </c>
      <c r="I3864">
        <v>339</v>
      </c>
      <c r="J3864">
        <v>0</v>
      </c>
      <c r="K3864" t="s">
        <v>16</v>
      </c>
      <c r="L3864">
        <v>91.8</v>
      </c>
      <c r="M3864" t="str">
        <f t="shared" si="241"/>
        <v>High</v>
      </c>
      <c r="N3864" s="1">
        <v>45651</v>
      </c>
      <c r="O3864" s="1" t="str">
        <f>IF(YEAR(Table1[[#This Row],[customer_since]])&gt;=2023, "New",IF(YEAR(Table1[[#This Row],[customer_since]])&gt;=2021, "Medium", "Long term"))</f>
        <v>New</v>
      </c>
      <c r="P3864">
        <v>13</v>
      </c>
      <c r="Q3864" t="str">
        <f t="shared" si="242"/>
        <v>Low</v>
      </c>
      <c r="R3864">
        <v>0.55000000000000004</v>
      </c>
      <c r="S3864" t="str">
        <f t="shared" si="243"/>
        <v>High</v>
      </c>
    </row>
    <row r="3865" spans="1:19" x14ac:dyDescent="0.35">
      <c r="A3865" t="s">
        <v>2441</v>
      </c>
      <c r="B3865">
        <v>43</v>
      </c>
      <c r="C3865" t="str">
        <f t="shared" si="240"/>
        <v>36-45</v>
      </c>
      <c r="D3865" t="s">
        <v>14</v>
      </c>
      <c r="E3865" t="s">
        <v>22</v>
      </c>
      <c r="F3865">
        <v>74.89</v>
      </c>
      <c r="G3865">
        <v>12</v>
      </c>
      <c r="H3865">
        <f>Table1[[#This Row],[total_orders]]*Table1[[#This Row],[avg_order_value]]</f>
        <v>898.68000000000006</v>
      </c>
      <c r="I3865">
        <v>289</v>
      </c>
      <c r="J3865">
        <v>0</v>
      </c>
      <c r="K3865" t="s">
        <v>19</v>
      </c>
      <c r="L3865">
        <v>17.8</v>
      </c>
      <c r="M3865" t="str">
        <f t="shared" si="241"/>
        <v>Low</v>
      </c>
      <c r="N3865" s="1">
        <v>44496</v>
      </c>
      <c r="O3865" s="1" t="str">
        <f>IF(YEAR(Table1[[#This Row],[customer_since]])&gt;=2023, "New",IF(YEAR(Table1[[#This Row],[customer_since]])&gt;=2021, "Medium", "Long term"))</f>
        <v>Medium</v>
      </c>
      <c r="P3865">
        <v>98</v>
      </c>
      <c r="Q3865" t="str">
        <f t="shared" si="242"/>
        <v>High</v>
      </c>
      <c r="R3865">
        <v>0.48</v>
      </c>
      <c r="S3865" t="str">
        <f t="shared" si="243"/>
        <v>Medium</v>
      </c>
    </row>
    <row r="3866" spans="1:19" x14ac:dyDescent="0.35">
      <c r="A3866" t="s">
        <v>1246</v>
      </c>
      <c r="B3866">
        <v>30</v>
      </c>
      <c r="C3866" t="str">
        <f t="shared" si="240"/>
        <v>26-35</v>
      </c>
      <c r="D3866" t="s">
        <v>25</v>
      </c>
      <c r="E3866" t="s">
        <v>15</v>
      </c>
      <c r="F3866">
        <v>230.03</v>
      </c>
      <c r="G3866">
        <v>8</v>
      </c>
      <c r="H3866">
        <f>Table1[[#This Row],[total_orders]]*Table1[[#This Row],[avg_order_value]]</f>
        <v>1840.24</v>
      </c>
      <c r="I3866">
        <v>328</v>
      </c>
      <c r="J3866">
        <v>0</v>
      </c>
      <c r="K3866" t="s">
        <v>16</v>
      </c>
      <c r="L3866">
        <v>43.9</v>
      </c>
      <c r="M3866" t="str">
        <f t="shared" si="241"/>
        <v>Medium</v>
      </c>
      <c r="N3866" s="1">
        <v>45793</v>
      </c>
      <c r="O3866" s="1" t="str">
        <f>IF(YEAR(Table1[[#This Row],[customer_since]])&gt;=2023, "New",IF(YEAR(Table1[[#This Row],[customer_since]])&gt;=2021, "Medium", "Long term"))</f>
        <v>New</v>
      </c>
      <c r="P3866">
        <v>76</v>
      </c>
      <c r="Q3866" t="str">
        <f t="shared" si="242"/>
        <v>High</v>
      </c>
      <c r="R3866">
        <v>0.28000000000000003</v>
      </c>
      <c r="S3866" t="str">
        <f t="shared" si="243"/>
        <v>Medium</v>
      </c>
    </row>
    <row r="3867" spans="1:19" x14ac:dyDescent="0.35">
      <c r="A3867" t="s">
        <v>1246</v>
      </c>
      <c r="B3867">
        <v>29</v>
      </c>
      <c r="C3867" t="str">
        <f t="shared" si="240"/>
        <v>26-35</v>
      </c>
      <c r="D3867" t="s">
        <v>14</v>
      </c>
      <c r="E3867" t="s">
        <v>18</v>
      </c>
      <c r="F3867">
        <v>152.66</v>
      </c>
      <c r="G3867">
        <v>11</v>
      </c>
      <c r="H3867">
        <f>Table1[[#This Row],[total_orders]]*Table1[[#This Row],[avg_order_value]]</f>
        <v>1679.26</v>
      </c>
      <c r="I3867">
        <v>353</v>
      </c>
      <c r="J3867">
        <v>0</v>
      </c>
      <c r="K3867" t="s">
        <v>16</v>
      </c>
      <c r="L3867">
        <v>68.099999999999994</v>
      </c>
      <c r="M3867" t="str">
        <f t="shared" si="241"/>
        <v>High</v>
      </c>
      <c r="N3867" s="1">
        <v>44443</v>
      </c>
      <c r="O3867" s="1" t="str">
        <f>IF(YEAR(Table1[[#This Row],[customer_since]])&gt;=2023, "New",IF(YEAR(Table1[[#This Row],[customer_since]])&gt;=2021, "Medium", "Long term"))</f>
        <v>Medium</v>
      </c>
      <c r="P3867">
        <v>99</v>
      </c>
      <c r="Q3867" t="str">
        <f t="shared" si="242"/>
        <v>High</v>
      </c>
      <c r="R3867">
        <v>0.33</v>
      </c>
      <c r="S3867" t="str">
        <f t="shared" si="243"/>
        <v>Medium</v>
      </c>
    </row>
    <row r="3868" spans="1:19" x14ac:dyDescent="0.35">
      <c r="A3868" t="s">
        <v>1737</v>
      </c>
      <c r="B3868">
        <v>70</v>
      </c>
      <c r="C3868" t="str">
        <f t="shared" si="240"/>
        <v>66-69</v>
      </c>
      <c r="D3868" t="s">
        <v>21</v>
      </c>
      <c r="E3868" t="s">
        <v>18</v>
      </c>
      <c r="F3868">
        <v>67.28</v>
      </c>
      <c r="G3868">
        <v>11</v>
      </c>
      <c r="H3868">
        <f>Table1[[#This Row],[total_orders]]*Table1[[#This Row],[avg_order_value]]</f>
        <v>740.08</v>
      </c>
      <c r="I3868">
        <v>282</v>
      </c>
      <c r="J3868">
        <v>0</v>
      </c>
      <c r="K3868" t="s">
        <v>29</v>
      </c>
      <c r="L3868">
        <v>60.8</v>
      </c>
      <c r="M3868" t="str">
        <f t="shared" si="241"/>
        <v>High</v>
      </c>
      <c r="N3868" s="1">
        <v>44696</v>
      </c>
      <c r="O3868" s="1" t="str">
        <f>IF(YEAR(Table1[[#This Row],[customer_since]])&gt;=2023, "New",IF(YEAR(Table1[[#This Row],[customer_since]])&gt;=2021, "Medium", "Long term"))</f>
        <v>Medium</v>
      </c>
      <c r="P3868">
        <v>7</v>
      </c>
      <c r="Q3868" t="str">
        <f t="shared" si="242"/>
        <v>Low</v>
      </c>
      <c r="R3868">
        <v>0.31</v>
      </c>
      <c r="S3868" t="str">
        <f t="shared" si="243"/>
        <v>Medium</v>
      </c>
    </row>
    <row r="3869" spans="1:19" x14ac:dyDescent="0.35">
      <c r="A3869" t="s">
        <v>1737</v>
      </c>
      <c r="B3869">
        <v>50</v>
      </c>
      <c r="C3869" t="str">
        <f t="shared" si="240"/>
        <v>46-55</v>
      </c>
      <c r="D3869" t="s">
        <v>14</v>
      </c>
      <c r="E3869" t="s">
        <v>52</v>
      </c>
      <c r="F3869">
        <v>80.099999999999994</v>
      </c>
      <c r="G3869">
        <v>11</v>
      </c>
      <c r="H3869">
        <f>Table1[[#This Row],[total_orders]]*Table1[[#This Row],[avg_order_value]]</f>
        <v>881.09999999999991</v>
      </c>
      <c r="I3869">
        <v>309</v>
      </c>
      <c r="J3869">
        <v>0</v>
      </c>
      <c r="K3869" t="s">
        <v>23</v>
      </c>
      <c r="L3869">
        <v>36.200000000000003</v>
      </c>
      <c r="M3869" t="str">
        <f t="shared" si="241"/>
        <v>Medium</v>
      </c>
      <c r="N3869" s="1">
        <v>45002</v>
      </c>
      <c r="O3869" s="1" t="str">
        <f>IF(YEAR(Table1[[#This Row],[customer_since]])&gt;=2023, "New",IF(YEAR(Table1[[#This Row],[customer_since]])&gt;=2021, "Medium", "Long term"))</f>
        <v>New</v>
      </c>
      <c r="P3869">
        <v>70</v>
      </c>
      <c r="Q3869" t="str">
        <f t="shared" si="242"/>
        <v>High</v>
      </c>
      <c r="R3869">
        <v>0.26</v>
      </c>
      <c r="S3869" t="str">
        <f t="shared" si="243"/>
        <v>Medium</v>
      </c>
    </row>
    <row r="3870" spans="1:19" x14ac:dyDescent="0.35">
      <c r="A3870" t="s">
        <v>1569</v>
      </c>
      <c r="B3870">
        <v>20</v>
      </c>
      <c r="C3870" t="str">
        <f t="shared" si="240"/>
        <v>18-25</v>
      </c>
      <c r="D3870" t="s">
        <v>21</v>
      </c>
      <c r="E3870" t="s">
        <v>18</v>
      </c>
      <c r="G3870">
        <v>10</v>
      </c>
      <c r="H3870">
        <f>Table1[[#This Row],[total_orders]]*Table1[[#This Row],[avg_order_value]]</f>
        <v>0</v>
      </c>
      <c r="I3870">
        <v>189</v>
      </c>
      <c r="J3870">
        <v>0</v>
      </c>
      <c r="K3870" t="s">
        <v>16</v>
      </c>
      <c r="L3870">
        <v>72.900000000000006</v>
      </c>
      <c r="M3870" t="str">
        <f t="shared" si="241"/>
        <v>High</v>
      </c>
      <c r="N3870" s="1">
        <v>44171</v>
      </c>
      <c r="O3870" s="1" t="str">
        <f>IF(YEAR(Table1[[#This Row],[customer_since]])&gt;=2023, "New",IF(YEAR(Table1[[#This Row],[customer_since]])&gt;=2021, "Medium", "Long term"))</f>
        <v>Long term</v>
      </c>
      <c r="P3870">
        <v>6</v>
      </c>
      <c r="Q3870" t="str">
        <f t="shared" si="242"/>
        <v>Low</v>
      </c>
      <c r="R3870">
        <v>0.14000000000000001</v>
      </c>
      <c r="S3870" t="str">
        <f t="shared" si="243"/>
        <v>Low</v>
      </c>
    </row>
    <row r="3871" spans="1:19" x14ac:dyDescent="0.35">
      <c r="A3871" t="s">
        <v>715</v>
      </c>
      <c r="B3871">
        <v>50</v>
      </c>
      <c r="C3871" t="str">
        <f t="shared" si="240"/>
        <v>46-55</v>
      </c>
      <c r="D3871" t="s">
        <v>21</v>
      </c>
      <c r="E3871" t="s">
        <v>18</v>
      </c>
      <c r="F3871">
        <v>106.51</v>
      </c>
      <c r="G3871">
        <v>6</v>
      </c>
      <c r="H3871">
        <f>Table1[[#This Row],[total_orders]]*Table1[[#This Row],[avg_order_value]]</f>
        <v>639.06000000000006</v>
      </c>
      <c r="I3871">
        <v>245</v>
      </c>
      <c r="J3871">
        <v>0</v>
      </c>
      <c r="K3871" t="s">
        <v>23</v>
      </c>
      <c r="L3871">
        <v>95.7</v>
      </c>
      <c r="M3871" t="str">
        <f t="shared" si="241"/>
        <v>High</v>
      </c>
      <c r="N3871" s="1">
        <v>44142</v>
      </c>
      <c r="O3871" s="1" t="str">
        <f>IF(YEAR(Table1[[#This Row],[customer_since]])&gt;=2023, "New",IF(YEAR(Table1[[#This Row],[customer_since]])&gt;=2021, "Medium", "Long term"))</f>
        <v>Long term</v>
      </c>
      <c r="P3871">
        <v>52</v>
      </c>
      <c r="Q3871" t="str">
        <f t="shared" si="242"/>
        <v>Medium</v>
      </c>
      <c r="R3871">
        <v>0.25</v>
      </c>
      <c r="S3871" t="str">
        <f t="shared" si="243"/>
        <v>Medium</v>
      </c>
    </row>
    <row r="3872" spans="1:19" x14ac:dyDescent="0.35">
      <c r="A3872" t="s">
        <v>138</v>
      </c>
      <c r="B3872">
        <v>23</v>
      </c>
      <c r="C3872" t="str">
        <f t="shared" si="240"/>
        <v>18-25</v>
      </c>
      <c r="D3872" t="s">
        <v>21</v>
      </c>
      <c r="E3872" t="s">
        <v>18</v>
      </c>
      <c r="F3872">
        <v>98.85</v>
      </c>
      <c r="G3872">
        <v>13</v>
      </c>
      <c r="H3872">
        <f>Table1[[#This Row],[total_orders]]*Table1[[#This Row],[avg_order_value]]</f>
        <v>1285.05</v>
      </c>
      <c r="I3872">
        <v>250</v>
      </c>
      <c r="J3872">
        <v>0</v>
      </c>
      <c r="K3872" t="s">
        <v>16</v>
      </c>
      <c r="L3872">
        <v>54.8</v>
      </c>
      <c r="M3872" t="str">
        <f t="shared" si="241"/>
        <v>High</v>
      </c>
      <c r="N3872" s="1">
        <v>45817</v>
      </c>
      <c r="O3872" s="1" t="str">
        <f>IF(YEAR(Table1[[#This Row],[customer_since]])&gt;=2023, "New",IF(YEAR(Table1[[#This Row],[customer_since]])&gt;=2021, "Medium", "Long term"))</f>
        <v>New</v>
      </c>
      <c r="P3872">
        <v>53</v>
      </c>
      <c r="Q3872" t="str">
        <f t="shared" si="242"/>
        <v>Medium</v>
      </c>
      <c r="R3872">
        <v>0.12</v>
      </c>
      <c r="S3872" t="str">
        <f t="shared" si="243"/>
        <v>Low</v>
      </c>
    </row>
    <row r="3873" spans="1:19" x14ac:dyDescent="0.35">
      <c r="A3873" t="s">
        <v>138</v>
      </c>
      <c r="B3873">
        <v>18</v>
      </c>
      <c r="C3873" t="str">
        <f t="shared" si="240"/>
        <v>18-25</v>
      </c>
      <c r="D3873" t="s">
        <v>14</v>
      </c>
      <c r="E3873" t="s">
        <v>15</v>
      </c>
      <c r="G3873">
        <v>9</v>
      </c>
      <c r="H3873">
        <f>Table1[[#This Row],[total_orders]]*Table1[[#This Row],[avg_order_value]]</f>
        <v>0</v>
      </c>
      <c r="I3873">
        <v>306</v>
      </c>
      <c r="J3873">
        <v>0</v>
      </c>
      <c r="K3873" t="s">
        <v>29</v>
      </c>
      <c r="L3873">
        <v>65.400000000000006</v>
      </c>
      <c r="M3873" t="str">
        <f t="shared" si="241"/>
        <v>High</v>
      </c>
      <c r="N3873" s="1">
        <v>44967</v>
      </c>
      <c r="O3873" s="1" t="str">
        <f>IF(YEAR(Table1[[#This Row],[customer_since]])&gt;=2023, "New",IF(YEAR(Table1[[#This Row],[customer_since]])&gt;=2021, "Medium", "Long term"))</f>
        <v>New</v>
      </c>
      <c r="P3873">
        <v>79</v>
      </c>
      <c r="Q3873" t="str">
        <f t="shared" si="242"/>
        <v>High</v>
      </c>
      <c r="R3873">
        <v>0.34</v>
      </c>
      <c r="S3873" t="str">
        <f t="shared" si="243"/>
        <v>Medium</v>
      </c>
    </row>
    <row r="3874" spans="1:19" x14ac:dyDescent="0.35">
      <c r="A3874" t="s">
        <v>138</v>
      </c>
      <c r="B3874">
        <v>67</v>
      </c>
      <c r="C3874" t="str">
        <f t="shared" si="240"/>
        <v>66-69</v>
      </c>
      <c r="D3874" t="s">
        <v>21</v>
      </c>
      <c r="E3874" t="s">
        <v>35</v>
      </c>
      <c r="F3874">
        <v>65.239999999999995</v>
      </c>
      <c r="G3874">
        <v>12</v>
      </c>
      <c r="H3874">
        <f>Table1[[#This Row],[total_orders]]*Table1[[#This Row],[avg_order_value]]</f>
        <v>782.87999999999988</v>
      </c>
      <c r="I3874">
        <v>342</v>
      </c>
      <c r="J3874">
        <v>0</v>
      </c>
      <c r="K3874" t="s">
        <v>23</v>
      </c>
      <c r="L3874">
        <v>63.7</v>
      </c>
      <c r="M3874" t="str">
        <f t="shared" si="241"/>
        <v>High</v>
      </c>
      <c r="N3874" s="1">
        <v>45435</v>
      </c>
      <c r="O3874" s="1" t="str">
        <f>IF(YEAR(Table1[[#This Row],[customer_since]])&gt;=2023, "New",IF(YEAR(Table1[[#This Row],[customer_since]])&gt;=2021, "Medium", "Long term"))</f>
        <v>New</v>
      </c>
      <c r="P3874">
        <v>76</v>
      </c>
      <c r="Q3874" t="str">
        <f t="shared" si="242"/>
        <v>High</v>
      </c>
      <c r="R3874">
        <v>0.28999999999999998</v>
      </c>
      <c r="S3874" t="str">
        <f t="shared" si="243"/>
        <v>Medium</v>
      </c>
    </row>
    <row r="3875" spans="1:19" x14ac:dyDescent="0.35">
      <c r="A3875" t="s">
        <v>3448</v>
      </c>
      <c r="B3875">
        <v>47</v>
      </c>
      <c r="C3875" t="str">
        <f t="shared" si="240"/>
        <v>46-55</v>
      </c>
      <c r="D3875" t="s">
        <v>14</v>
      </c>
      <c r="E3875" t="s">
        <v>52</v>
      </c>
      <c r="F3875">
        <v>111.71</v>
      </c>
      <c r="G3875">
        <v>11</v>
      </c>
      <c r="H3875">
        <f>Table1[[#This Row],[total_orders]]*Table1[[#This Row],[avg_order_value]]</f>
        <v>1228.81</v>
      </c>
      <c r="I3875">
        <v>156</v>
      </c>
      <c r="J3875">
        <v>0</v>
      </c>
      <c r="K3875" t="s">
        <v>19</v>
      </c>
      <c r="L3875">
        <v>24.6</v>
      </c>
      <c r="M3875" t="str">
        <f t="shared" si="241"/>
        <v>Medium</v>
      </c>
      <c r="N3875" s="1">
        <v>44675</v>
      </c>
      <c r="O3875" s="1" t="str">
        <f>IF(YEAR(Table1[[#This Row],[customer_since]])&gt;=2023, "New",IF(YEAR(Table1[[#This Row],[customer_since]])&gt;=2021, "Medium", "Long term"))</f>
        <v>Medium</v>
      </c>
      <c r="P3875">
        <v>65</v>
      </c>
      <c r="Q3875" t="str">
        <f t="shared" si="242"/>
        <v>Medium</v>
      </c>
      <c r="R3875">
        <v>0.27</v>
      </c>
      <c r="S3875" t="str">
        <f t="shared" si="243"/>
        <v>Medium</v>
      </c>
    </row>
    <row r="3876" spans="1:19" x14ac:dyDescent="0.35">
      <c r="A3876" t="s">
        <v>662</v>
      </c>
      <c r="B3876">
        <v>46</v>
      </c>
      <c r="C3876" t="str">
        <f t="shared" si="240"/>
        <v>46-55</v>
      </c>
      <c r="D3876" t="s">
        <v>14</v>
      </c>
      <c r="E3876" t="s">
        <v>50</v>
      </c>
      <c r="F3876">
        <v>384.14</v>
      </c>
      <c r="G3876">
        <v>6</v>
      </c>
      <c r="H3876">
        <f>Table1[[#This Row],[total_orders]]*Table1[[#This Row],[avg_order_value]]</f>
        <v>2304.84</v>
      </c>
      <c r="I3876">
        <v>48</v>
      </c>
      <c r="J3876">
        <v>0</v>
      </c>
      <c r="K3876" t="s">
        <v>16</v>
      </c>
      <c r="L3876">
        <v>91.5</v>
      </c>
      <c r="M3876" t="str">
        <f t="shared" si="241"/>
        <v>High</v>
      </c>
      <c r="N3876" s="1">
        <v>45423</v>
      </c>
      <c r="O3876" s="1" t="str">
        <f>IF(YEAR(Table1[[#This Row],[customer_since]])&gt;=2023, "New",IF(YEAR(Table1[[#This Row],[customer_since]])&gt;=2021, "Medium", "Long term"))</f>
        <v>New</v>
      </c>
      <c r="P3876">
        <v>61</v>
      </c>
      <c r="Q3876" t="str">
        <f t="shared" si="242"/>
        <v>Medium</v>
      </c>
      <c r="R3876">
        <v>0.31</v>
      </c>
      <c r="S3876" t="str">
        <f t="shared" si="243"/>
        <v>Medium</v>
      </c>
    </row>
    <row r="3877" spans="1:19" x14ac:dyDescent="0.35">
      <c r="A3877" t="s">
        <v>662</v>
      </c>
      <c r="B3877">
        <v>70</v>
      </c>
      <c r="C3877" t="str">
        <f t="shared" si="240"/>
        <v>66-69</v>
      </c>
      <c r="D3877" t="s">
        <v>14</v>
      </c>
      <c r="E3877" t="s">
        <v>52</v>
      </c>
      <c r="G3877">
        <v>9</v>
      </c>
      <c r="H3877">
        <f>Table1[[#This Row],[total_orders]]*Table1[[#This Row],[avg_order_value]]</f>
        <v>0</v>
      </c>
      <c r="I3877">
        <v>252</v>
      </c>
      <c r="J3877">
        <v>0</v>
      </c>
      <c r="K3877" t="s">
        <v>40</v>
      </c>
      <c r="L3877">
        <v>88.2</v>
      </c>
      <c r="M3877" t="str">
        <f t="shared" si="241"/>
        <v>High</v>
      </c>
      <c r="N3877" s="1">
        <v>45464</v>
      </c>
      <c r="O3877" s="1" t="str">
        <f>IF(YEAR(Table1[[#This Row],[customer_since]])&gt;=2023, "New",IF(YEAR(Table1[[#This Row],[customer_since]])&gt;=2021, "Medium", "Long term"))</f>
        <v>New</v>
      </c>
      <c r="P3877">
        <v>36</v>
      </c>
      <c r="Q3877" t="str">
        <f t="shared" si="242"/>
        <v>Medium</v>
      </c>
      <c r="R3877">
        <v>0.33</v>
      </c>
      <c r="S3877" t="str">
        <f t="shared" si="243"/>
        <v>Medium</v>
      </c>
    </row>
    <row r="3878" spans="1:19" x14ac:dyDescent="0.35">
      <c r="A3878" t="s">
        <v>840</v>
      </c>
      <c r="B3878">
        <v>75</v>
      </c>
      <c r="C3878" t="str">
        <f t="shared" si="240"/>
        <v>66-69</v>
      </c>
      <c r="D3878" t="s">
        <v>14</v>
      </c>
      <c r="E3878" t="s">
        <v>15</v>
      </c>
      <c r="F3878">
        <v>85</v>
      </c>
      <c r="G3878">
        <v>15</v>
      </c>
      <c r="H3878">
        <f>Table1[[#This Row],[total_orders]]*Table1[[#This Row],[avg_order_value]]</f>
        <v>1275</v>
      </c>
      <c r="I3878">
        <v>111</v>
      </c>
      <c r="J3878">
        <v>0</v>
      </c>
      <c r="K3878" t="s">
        <v>19</v>
      </c>
      <c r="L3878">
        <v>67.900000000000006</v>
      </c>
      <c r="M3878" t="str">
        <f t="shared" si="241"/>
        <v>High</v>
      </c>
      <c r="N3878" s="1">
        <v>44870</v>
      </c>
      <c r="O3878" s="1" t="str">
        <f>IF(YEAR(Table1[[#This Row],[customer_since]])&gt;=2023, "New",IF(YEAR(Table1[[#This Row],[customer_since]])&gt;=2021, "Medium", "Long term"))</f>
        <v>Medium</v>
      </c>
      <c r="P3878">
        <v>25</v>
      </c>
      <c r="Q3878" t="str">
        <f t="shared" si="242"/>
        <v>Low</v>
      </c>
      <c r="R3878">
        <v>0.48</v>
      </c>
      <c r="S3878" t="str">
        <f t="shared" si="243"/>
        <v>Medium</v>
      </c>
    </row>
    <row r="3879" spans="1:19" x14ac:dyDescent="0.35">
      <c r="A3879" t="s">
        <v>272</v>
      </c>
      <c r="B3879">
        <v>48</v>
      </c>
      <c r="C3879" t="str">
        <f t="shared" si="240"/>
        <v>46-55</v>
      </c>
      <c r="D3879" t="s">
        <v>14</v>
      </c>
      <c r="E3879" t="s">
        <v>52</v>
      </c>
      <c r="F3879">
        <v>39.659999999999997</v>
      </c>
      <c r="G3879">
        <v>11</v>
      </c>
      <c r="H3879">
        <f>Table1[[#This Row],[total_orders]]*Table1[[#This Row],[avg_order_value]]</f>
        <v>436.26</v>
      </c>
      <c r="I3879">
        <v>81</v>
      </c>
      <c r="J3879">
        <v>0</v>
      </c>
      <c r="K3879" t="s">
        <v>40</v>
      </c>
      <c r="L3879">
        <v>47.6</v>
      </c>
      <c r="M3879" t="str">
        <f t="shared" si="241"/>
        <v>Medium</v>
      </c>
      <c r="N3879" s="1">
        <v>45515</v>
      </c>
      <c r="O3879" s="1" t="str">
        <f>IF(YEAR(Table1[[#This Row],[customer_since]])&gt;=2023, "New",IF(YEAR(Table1[[#This Row],[customer_since]])&gt;=2021, "Medium", "Long term"))</f>
        <v>New</v>
      </c>
      <c r="P3879">
        <v>40</v>
      </c>
      <c r="Q3879" t="str">
        <f t="shared" si="242"/>
        <v>Medium</v>
      </c>
      <c r="R3879">
        <v>0.39</v>
      </c>
      <c r="S3879" t="str">
        <f t="shared" si="243"/>
        <v>Medium</v>
      </c>
    </row>
    <row r="3880" spans="1:19" x14ac:dyDescent="0.35">
      <c r="A3880" t="s">
        <v>39</v>
      </c>
      <c r="B3880">
        <v>19</v>
      </c>
      <c r="C3880" t="str">
        <f t="shared" si="240"/>
        <v>18-25</v>
      </c>
      <c r="D3880" t="s">
        <v>21</v>
      </c>
      <c r="E3880" t="s">
        <v>37</v>
      </c>
      <c r="F3880">
        <v>77.239999999999995</v>
      </c>
      <c r="G3880">
        <v>12</v>
      </c>
      <c r="H3880">
        <f>Table1[[#This Row],[total_orders]]*Table1[[#This Row],[avg_order_value]]</f>
        <v>926.87999999999988</v>
      </c>
      <c r="I3880">
        <v>128</v>
      </c>
      <c r="J3880">
        <v>0</v>
      </c>
      <c r="K3880" t="s">
        <v>40</v>
      </c>
      <c r="L3880">
        <v>26.5</v>
      </c>
      <c r="M3880" t="str">
        <f t="shared" si="241"/>
        <v>Medium</v>
      </c>
      <c r="N3880" s="1">
        <v>44375</v>
      </c>
      <c r="O3880" s="1" t="str">
        <f>IF(YEAR(Table1[[#This Row],[customer_since]])&gt;=2023, "New",IF(YEAR(Table1[[#This Row],[customer_since]])&gt;=2021, "Medium", "Long term"))</f>
        <v>Medium</v>
      </c>
      <c r="P3880">
        <v>45</v>
      </c>
      <c r="Q3880" t="str">
        <f t="shared" si="242"/>
        <v>Medium</v>
      </c>
      <c r="R3880">
        <v>0.63</v>
      </c>
      <c r="S3880" t="str">
        <f t="shared" si="243"/>
        <v>High</v>
      </c>
    </row>
    <row r="3881" spans="1:19" x14ac:dyDescent="0.35">
      <c r="A3881" t="s">
        <v>39</v>
      </c>
      <c r="B3881">
        <v>38</v>
      </c>
      <c r="C3881" t="str">
        <f t="shared" si="240"/>
        <v>36-45</v>
      </c>
      <c r="D3881" t="s">
        <v>21</v>
      </c>
      <c r="E3881" t="s">
        <v>18</v>
      </c>
      <c r="F3881">
        <v>47.63</v>
      </c>
      <c r="G3881">
        <v>10</v>
      </c>
      <c r="H3881">
        <f>Table1[[#This Row],[total_orders]]*Table1[[#This Row],[avg_order_value]]</f>
        <v>476.3</v>
      </c>
      <c r="I3881">
        <v>74</v>
      </c>
      <c r="J3881">
        <v>0</v>
      </c>
      <c r="K3881" t="s">
        <v>40</v>
      </c>
      <c r="L3881">
        <v>67.8</v>
      </c>
      <c r="M3881" t="str">
        <f t="shared" si="241"/>
        <v>High</v>
      </c>
      <c r="N3881" s="1">
        <v>44915</v>
      </c>
      <c r="O3881" s="1" t="str">
        <f>IF(YEAR(Table1[[#This Row],[customer_since]])&gt;=2023, "New",IF(YEAR(Table1[[#This Row],[customer_since]])&gt;=2021, "Medium", "Long term"))</f>
        <v>Medium</v>
      </c>
      <c r="P3881">
        <v>83</v>
      </c>
      <c r="Q3881" t="str">
        <f t="shared" si="242"/>
        <v>High</v>
      </c>
      <c r="R3881">
        <v>0.54</v>
      </c>
      <c r="S3881" t="str">
        <f t="shared" si="243"/>
        <v>High</v>
      </c>
    </row>
    <row r="3882" spans="1:19" x14ac:dyDescent="0.35">
      <c r="A3882" t="s">
        <v>39</v>
      </c>
      <c r="B3882">
        <v>33</v>
      </c>
      <c r="C3882" t="str">
        <f t="shared" si="240"/>
        <v>26-35</v>
      </c>
      <c r="D3882" t="s">
        <v>14</v>
      </c>
      <c r="E3882" t="s">
        <v>22</v>
      </c>
      <c r="F3882">
        <v>222.16</v>
      </c>
      <c r="G3882">
        <v>10</v>
      </c>
      <c r="H3882">
        <f>Table1[[#This Row],[total_orders]]*Table1[[#This Row],[avg_order_value]]</f>
        <v>2221.6</v>
      </c>
      <c r="I3882">
        <v>265</v>
      </c>
      <c r="J3882">
        <v>0</v>
      </c>
      <c r="K3882" t="s">
        <v>29</v>
      </c>
      <c r="L3882">
        <v>44.7</v>
      </c>
      <c r="M3882" t="str">
        <f t="shared" si="241"/>
        <v>Medium</v>
      </c>
      <c r="N3882" s="1">
        <v>45507</v>
      </c>
      <c r="O3882" s="1" t="str">
        <f>IF(YEAR(Table1[[#This Row],[customer_since]])&gt;=2023, "New",IF(YEAR(Table1[[#This Row],[customer_since]])&gt;=2021, "Medium", "Long term"))</f>
        <v>New</v>
      </c>
      <c r="P3882">
        <v>49</v>
      </c>
      <c r="Q3882" t="str">
        <f t="shared" si="242"/>
        <v>Medium</v>
      </c>
      <c r="R3882">
        <v>0.2</v>
      </c>
      <c r="S3882" t="str">
        <f t="shared" si="243"/>
        <v>Low</v>
      </c>
    </row>
    <row r="3883" spans="1:19" x14ac:dyDescent="0.35">
      <c r="A3883" t="s">
        <v>3133</v>
      </c>
      <c r="B3883">
        <v>31</v>
      </c>
      <c r="C3883" t="str">
        <f t="shared" si="240"/>
        <v>26-35</v>
      </c>
      <c r="D3883" t="s">
        <v>14</v>
      </c>
      <c r="E3883" t="s">
        <v>44</v>
      </c>
      <c r="F3883">
        <v>18.61</v>
      </c>
      <c r="G3883">
        <v>6</v>
      </c>
      <c r="H3883">
        <f>Table1[[#This Row],[total_orders]]*Table1[[#This Row],[avg_order_value]]</f>
        <v>111.66</v>
      </c>
      <c r="I3883">
        <v>196</v>
      </c>
      <c r="J3883">
        <v>0</v>
      </c>
      <c r="K3883" t="s">
        <v>29</v>
      </c>
      <c r="L3883">
        <v>3.4</v>
      </c>
      <c r="M3883" t="str">
        <f t="shared" si="241"/>
        <v>Low</v>
      </c>
      <c r="N3883" s="1">
        <v>44417</v>
      </c>
      <c r="O3883" s="1" t="str">
        <f>IF(YEAR(Table1[[#This Row],[customer_since]])&gt;=2023, "New",IF(YEAR(Table1[[#This Row],[customer_since]])&gt;=2021, "Medium", "Long term"))</f>
        <v>Medium</v>
      </c>
      <c r="P3883">
        <v>7</v>
      </c>
      <c r="Q3883" t="str">
        <f t="shared" si="242"/>
        <v>Low</v>
      </c>
      <c r="R3883">
        <v>0.09</v>
      </c>
      <c r="S3883" t="str">
        <f t="shared" si="243"/>
        <v>Low</v>
      </c>
    </row>
    <row r="3884" spans="1:19" x14ac:dyDescent="0.35">
      <c r="A3884" t="s">
        <v>1102</v>
      </c>
      <c r="B3884">
        <v>54</v>
      </c>
      <c r="C3884" t="str">
        <f t="shared" si="240"/>
        <v>46-55</v>
      </c>
      <c r="D3884" t="s">
        <v>14</v>
      </c>
      <c r="E3884" t="s">
        <v>26</v>
      </c>
      <c r="F3884">
        <v>50.05</v>
      </c>
      <c r="G3884">
        <v>4</v>
      </c>
      <c r="H3884">
        <f>Table1[[#This Row],[total_orders]]*Table1[[#This Row],[avg_order_value]]</f>
        <v>200.2</v>
      </c>
      <c r="I3884">
        <v>172</v>
      </c>
      <c r="J3884">
        <v>0</v>
      </c>
      <c r="K3884" t="s">
        <v>16</v>
      </c>
      <c r="L3884">
        <v>31.2</v>
      </c>
      <c r="M3884" t="str">
        <f t="shared" si="241"/>
        <v>Medium</v>
      </c>
      <c r="N3884" s="1">
        <v>45358</v>
      </c>
      <c r="O3884" s="1" t="str">
        <f>IF(YEAR(Table1[[#This Row],[customer_since]])&gt;=2023, "New",IF(YEAR(Table1[[#This Row],[customer_since]])&gt;=2021, "Medium", "Long term"))</f>
        <v>New</v>
      </c>
      <c r="P3884">
        <v>12</v>
      </c>
      <c r="Q3884" t="str">
        <f t="shared" si="242"/>
        <v>Low</v>
      </c>
      <c r="R3884">
        <v>0.54</v>
      </c>
      <c r="S3884" t="str">
        <f t="shared" si="243"/>
        <v>High</v>
      </c>
    </row>
    <row r="3885" spans="1:19" x14ac:dyDescent="0.35">
      <c r="A3885" t="s">
        <v>2346</v>
      </c>
      <c r="B3885">
        <v>52</v>
      </c>
      <c r="C3885" t="str">
        <f t="shared" si="240"/>
        <v>46-55</v>
      </c>
      <c r="D3885" t="s">
        <v>21</v>
      </c>
      <c r="E3885" t="s">
        <v>15</v>
      </c>
      <c r="F3885">
        <v>23.75</v>
      </c>
      <c r="G3885">
        <v>7</v>
      </c>
      <c r="H3885">
        <f>Table1[[#This Row],[total_orders]]*Table1[[#This Row],[avg_order_value]]</f>
        <v>166.25</v>
      </c>
      <c r="I3885">
        <v>42</v>
      </c>
      <c r="J3885">
        <v>0</v>
      </c>
      <c r="K3885" t="s">
        <v>16</v>
      </c>
      <c r="L3885">
        <v>53.1</v>
      </c>
      <c r="M3885" t="str">
        <f t="shared" si="241"/>
        <v>High</v>
      </c>
      <c r="N3885" s="1">
        <v>44633</v>
      </c>
      <c r="O3885" s="1" t="str">
        <f>IF(YEAR(Table1[[#This Row],[customer_since]])&gt;=2023, "New",IF(YEAR(Table1[[#This Row],[customer_since]])&gt;=2021, "Medium", "Long term"))</f>
        <v>Medium</v>
      </c>
      <c r="P3885">
        <v>38</v>
      </c>
      <c r="Q3885" t="str">
        <f t="shared" si="242"/>
        <v>Medium</v>
      </c>
      <c r="R3885">
        <v>0.19</v>
      </c>
      <c r="S3885" t="str">
        <f t="shared" si="243"/>
        <v>Low</v>
      </c>
    </row>
    <row r="3886" spans="1:19" x14ac:dyDescent="0.35">
      <c r="A3886" t="s">
        <v>375</v>
      </c>
      <c r="B3886">
        <v>56</v>
      </c>
      <c r="C3886" t="str">
        <f t="shared" si="240"/>
        <v>55-65</v>
      </c>
      <c r="D3886" t="s">
        <v>14</v>
      </c>
      <c r="E3886" t="s">
        <v>50</v>
      </c>
      <c r="F3886">
        <v>41.08</v>
      </c>
      <c r="G3886">
        <v>7</v>
      </c>
      <c r="H3886">
        <f>Table1[[#This Row],[total_orders]]*Table1[[#This Row],[avg_order_value]]</f>
        <v>287.56</v>
      </c>
      <c r="I3886">
        <v>339</v>
      </c>
      <c r="J3886">
        <v>0</v>
      </c>
      <c r="K3886" t="s">
        <v>40</v>
      </c>
      <c r="L3886">
        <v>46.3</v>
      </c>
      <c r="M3886" t="str">
        <f t="shared" si="241"/>
        <v>Medium</v>
      </c>
      <c r="N3886" s="1">
        <v>44334</v>
      </c>
      <c r="O3886" s="1" t="str">
        <f>IF(YEAR(Table1[[#This Row],[customer_since]])&gt;=2023, "New",IF(YEAR(Table1[[#This Row],[customer_since]])&gt;=2021, "Medium", "Long term"))</f>
        <v>Medium</v>
      </c>
      <c r="P3886">
        <v>43</v>
      </c>
      <c r="Q3886" t="str">
        <f t="shared" si="242"/>
        <v>Medium</v>
      </c>
      <c r="R3886">
        <v>0.52</v>
      </c>
      <c r="S3886" t="str">
        <f t="shared" si="243"/>
        <v>High</v>
      </c>
    </row>
    <row r="3887" spans="1:19" x14ac:dyDescent="0.35">
      <c r="A3887" t="s">
        <v>2915</v>
      </c>
      <c r="B3887">
        <v>52</v>
      </c>
      <c r="C3887" t="str">
        <f t="shared" si="240"/>
        <v>46-55</v>
      </c>
      <c r="D3887" t="s">
        <v>14</v>
      </c>
      <c r="E3887" t="s">
        <v>37</v>
      </c>
      <c r="F3887">
        <v>213.17</v>
      </c>
      <c r="G3887">
        <v>11</v>
      </c>
      <c r="H3887">
        <f>Table1[[#This Row],[total_orders]]*Table1[[#This Row],[avg_order_value]]</f>
        <v>2344.87</v>
      </c>
      <c r="I3887">
        <v>197</v>
      </c>
      <c r="J3887">
        <v>0</v>
      </c>
      <c r="K3887" t="s">
        <v>16</v>
      </c>
      <c r="L3887">
        <v>58.4</v>
      </c>
      <c r="M3887" t="str">
        <f t="shared" si="241"/>
        <v>High</v>
      </c>
      <c r="N3887" s="1">
        <v>45765</v>
      </c>
      <c r="O3887" s="1" t="str">
        <f>IF(YEAR(Table1[[#This Row],[customer_since]])&gt;=2023, "New",IF(YEAR(Table1[[#This Row],[customer_since]])&gt;=2021, "Medium", "Long term"))</f>
        <v>New</v>
      </c>
      <c r="P3887">
        <v>66</v>
      </c>
      <c r="Q3887" t="str">
        <f t="shared" si="242"/>
        <v>Medium</v>
      </c>
      <c r="R3887">
        <v>0.49</v>
      </c>
      <c r="S3887" t="str">
        <f t="shared" si="243"/>
        <v>Medium</v>
      </c>
    </row>
    <row r="3888" spans="1:19" x14ac:dyDescent="0.35">
      <c r="A3888" t="s">
        <v>618</v>
      </c>
      <c r="B3888">
        <v>53</v>
      </c>
      <c r="C3888" t="str">
        <f t="shared" si="240"/>
        <v>46-55</v>
      </c>
      <c r="D3888" t="s">
        <v>14</v>
      </c>
      <c r="E3888" t="s">
        <v>22</v>
      </c>
      <c r="F3888">
        <v>15.72</v>
      </c>
      <c r="G3888">
        <v>12</v>
      </c>
      <c r="H3888">
        <f>Table1[[#This Row],[total_orders]]*Table1[[#This Row],[avg_order_value]]</f>
        <v>188.64000000000001</v>
      </c>
      <c r="I3888">
        <v>62</v>
      </c>
      <c r="J3888">
        <v>0</v>
      </c>
      <c r="K3888" t="s">
        <v>16</v>
      </c>
      <c r="L3888">
        <v>10.7</v>
      </c>
      <c r="M3888" t="str">
        <f t="shared" si="241"/>
        <v>Low</v>
      </c>
      <c r="N3888" s="1">
        <v>45556</v>
      </c>
      <c r="O3888" s="1" t="str">
        <f>IF(YEAR(Table1[[#This Row],[customer_since]])&gt;=2023, "New",IF(YEAR(Table1[[#This Row],[customer_since]])&gt;=2021, "Medium", "Long term"))</f>
        <v>New</v>
      </c>
      <c r="P3888">
        <v>97</v>
      </c>
      <c r="Q3888" t="str">
        <f t="shared" si="242"/>
        <v>High</v>
      </c>
      <c r="R3888">
        <v>0.42</v>
      </c>
      <c r="S3888" t="str">
        <f t="shared" si="243"/>
        <v>Medium</v>
      </c>
    </row>
    <row r="3889" spans="1:19" x14ac:dyDescent="0.35">
      <c r="A3889" t="s">
        <v>342</v>
      </c>
      <c r="B3889">
        <v>21</v>
      </c>
      <c r="C3889" t="str">
        <f t="shared" si="240"/>
        <v>18-25</v>
      </c>
      <c r="D3889" t="s">
        <v>14</v>
      </c>
      <c r="E3889" t="s">
        <v>18</v>
      </c>
      <c r="F3889">
        <v>143.44</v>
      </c>
      <c r="G3889">
        <v>11</v>
      </c>
      <c r="H3889">
        <f>Table1[[#This Row],[total_orders]]*Table1[[#This Row],[avg_order_value]]</f>
        <v>1577.84</v>
      </c>
      <c r="I3889">
        <v>130</v>
      </c>
      <c r="J3889">
        <v>0</v>
      </c>
      <c r="K3889" t="s">
        <v>19</v>
      </c>
      <c r="L3889">
        <v>1.7</v>
      </c>
      <c r="M3889" t="str">
        <f t="shared" si="241"/>
        <v>Low</v>
      </c>
      <c r="N3889" s="1">
        <v>44439</v>
      </c>
      <c r="O3889" s="1" t="str">
        <f>IF(YEAR(Table1[[#This Row],[customer_since]])&gt;=2023, "New",IF(YEAR(Table1[[#This Row],[customer_since]])&gt;=2021, "Medium", "Long term"))</f>
        <v>Medium</v>
      </c>
      <c r="P3889">
        <v>32</v>
      </c>
      <c r="Q3889" t="str">
        <f t="shared" si="242"/>
        <v>Low</v>
      </c>
      <c r="R3889">
        <v>0.46</v>
      </c>
      <c r="S3889" t="str">
        <f t="shared" si="243"/>
        <v>Medium</v>
      </c>
    </row>
    <row r="3890" spans="1:19" x14ac:dyDescent="0.35">
      <c r="A3890" t="s">
        <v>342</v>
      </c>
      <c r="B3890">
        <v>34</v>
      </c>
      <c r="C3890" t="str">
        <f t="shared" si="240"/>
        <v>26-35</v>
      </c>
      <c r="D3890" t="s">
        <v>14</v>
      </c>
      <c r="E3890" t="s">
        <v>50</v>
      </c>
      <c r="F3890">
        <v>53.27</v>
      </c>
      <c r="G3890">
        <v>8</v>
      </c>
      <c r="H3890">
        <f>Table1[[#This Row],[total_orders]]*Table1[[#This Row],[avg_order_value]]</f>
        <v>426.16</v>
      </c>
      <c r="I3890">
        <v>269</v>
      </c>
      <c r="J3890">
        <v>0</v>
      </c>
      <c r="K3890" t="s">
        <v>29</v>
      </c>
      <c r="L3890">
        <v>83</v>
      </c>
      <c r="M3890" t="str">
        <f t="shared" si="241"/>
        <v>High</v>
      </c>
      <c r="N3890" s="1">
        <v>44322</v>
      </c>
      <c r="O3890" s="1" t="str">
        <f>IF(YEAR(Table1[[#This Row],[customer_since]])&gt;=2023, "New",IF(YEAR(Table1[[#This Row],[customer_since]])&gt;=2021, "Medium", "Long term"))</f>
        <v>Medium</v>
      </c>
      <c r="P3890">
        <v>54</v>
      </c>
      <c r="Q3890" t="str">
        <f t="shared" si="242"/>
        <v>Medium</v>
      </c>
      <c r="R3890">
        <v>0.39</v>
      </c>
      <c r="S3890" t="str">
        <f t="shared" si="243"/>
        <v>Medium</v>
      </c>
    </row>
    <row r="3891" spans="1:19" x14ac:dyDescent="0.35">
      <c r="A3891" t="s">
        <v>2908</v>
      </c>
      <c r="B3891">
        <v>65</v>
      </c>
      <c r="C3891" t="str">
        <f t="shared" si="240"/>
        <v>55-65</v>
      </c>
      <c r="D3891" t="s">
        <v>21</v>
      </c>
      <c r="E3891" t="s">
        <v>35</v>
      </c>
      <c r="F3891">
        <v>50.99</v>
      </c>
      <c r="G3891">
        <v>6</v>
      </c>
      <c r="H3891">
        <f>Table1[[#This Row],[total_orders]]*Table1[[#This Row],[avg_order_value]]</f>
        <v>305.94</v>
      </c>
      <c r="I3891">
        <v>171</v>
      </c>
      <c r="J3891">
        <v>0</v>
      </c>
      <c r="K3891" t="s">
        <v>40</v>
      </c>
      <c r="L3891">
        <v>19.100000000000001</v>
      </c>
      <c r="M3891" t="str">
        <f t="shared" si="241"/>
        <v>Low</v>
      </c>
      <c r="N3891" s="1">
        <v>45510</v>
      </c>
      <c r="O3891" s="1" t="str">
        <f>IF(YEAR(Table1[[#This Row],[customer_since]])&gt;=2023, "New",IF(YEAR(Table1[[#This Row],[customer_since]])&gt;=2021, "Medium", "Long term"))</f>
        <v>New</v>
      </c>
      <c r="P3891">
        <v>72</v>
      </c>
      <c r="Q3891" t="str">
        <f t="shared" si="242"/>
        <v>High</v>
      </c>
      <c r="R3891">
        <v>0.48</v>
      </c>
      <c r="S3891" t="str">
        <f t="shared" si="243"/>
        <v>Medium</v>
      </c>
    </row>
    <row r="3892" spans="1:19" x14ac:dyDescent="0.35">
      <c r="A3892" t="s">
        <v>3175</v>
      </c>
      <c r="B3892">
        <v>22</v>
      </c>
      <c r="C3892" t="str">
        <f t="shared" si="240"/>
        <v>18-25</v>
      </c>
      <c r="D3892" t="s">
        <v>14</v>
      </c>
      <c r="E3892" t="s">
        <v>52</v>
      </c>
      <c r="F3892">
        <v>33.549999999999997</v>
      </c>
      <c r="G3892">
        <v>12</v>
      </c>
      <c r="H3892">
        <f>Table1[[#This Row],[total_orders]]*Table1[[#This Row],[avg_order_value]]</f>
        <v>402.59999999999997</v>
      </c>
      <c r="I3892">
        <v>129</v>
      </c>
      <c r="J3892">
        <v>0</v>
      </c>
      <c r="K3892" t="s">
        <v>19</v>
      </c>
      <c r="L3892">
        <v>46.8</v>
      </c>
      <c r="M3892" t="str">
        <f t="shared" si="241"/>
        <v>Medium</v>
      </c>
      <c r="N3892" s="1">
        <v>44043</v>
      </c>
      <c r="O3892" s="1" t="str">
        <f>IF(YEAR(Table1[[#This Row],[customer_since]])&gt;=2023, "New",IF(YEAR(Table1[[#This Row],[customer_since]])&gt;=2021, "Medium", "Long term"))</f>
        <v>Long term</v>
      </c>
      <c r="P3892">
        <v>29</v>
      </c>
      <c r="Q3892" t="str">
        <f t="shared" si="242"/>
        <v>Low</v>
      </c>
      <c r="R3892">
        <v>0.27</v>
      </c>
      <c r="S3892" t="str">
        <f t="shared" si="243"/>
        <v>Medium</v>
      </c>
    </row>
    <row r="3893" spans="1:19" x14ac:dyDescent="0.35">
      <c r="A3893" t="s">
        <v>2596</v>
      </c>
      <c r="B3893">
        <v>39</v>
      </c>
      <c r="C3893" t="str">
        <f t="shared" si="240"/>
        <v>36-45</v>
      </c>
      <c r="D3893" t="s">
        <v>14</v>
      </c>
      <c r="E3893" t="s">
        <v>22</v>
      </c>
      <c r="F3893">
        <v>108.98</v>
      </c>
      <c r="G3893">
        <v>13</v>
      </c>
      <c r="H3893">
        <f>Table1[[#This Row],[total_orders]]*Table1[[#This Row],[avg_order_value]]</f>
        <v>1416.74</v>
      </c>
      <c r="I3893">
        <v>65</v>
      </c>
      <c r="J3893">
        <v>0</v>
      </c>
      <c r="K3893" t="s">
        <v>19</v>
      </c>
      <c r="L3893">
        <v>83.3</v>
      </c>
      <c r="M3893" t="str">
        <f t="shared" si="241"/>
        <v>High</v>
      </c>
      <c r="N3893" s="1">
        <v>45788</v>
      </c>
      <c r="O3893" s="1" t="str">
        <f>IF(YEAR(Table1[[#This Row],[customer_since]])&gt;=2023, "New",IF(YEAR(Table1[[#This Row],[customer_since]])&gt;=2021, "Medium", "Long term"))</f>
        <v>New</v>
      </c>
      <c r="P3893">
        <v>91</v>
      </c>
      <c r="Q3893" t="str">
        <f t="shared" si="242"/>
        <v>High</v>
      </c>
      <c r="R3893">
        <v>0.28000000000000003</v>
      </c>
      <c r="S3893" t="str">
        <f t="shared" si="243"/>
        <v>Medium</v>
      </c>
    </row>
    <row r="3894" spans="1:19" x14ac:dyDescent="0.35">
      <c r="A3894" t="s">
        <v>1820</v>
      </c>
      <c r="B3894">
        <v>33</v>
      </c>
      <c r="C3894" t="str">
        <f t="shared" si="240"/>
        <v>26-35</v>
      </c>
      <c r="D3894" t="s">
        <v>21</v>
      </c>
      <c r="E3894" t="s">
        <v>37</v>
      </c>
      <c r="F3894">
        <v>66.150000000000006</v>
      </c>
      <c r="G3894">
        <v>9</v>
      </c>
      <c r="H3894">
        <f>Table1[[#This Row],[total_orders]]*Table1[[#This Row],[avg_order_value]]</f>
        <v>595.35</v>
      </c>
      <c r="I3894">
        <v>358</v>
      </c>
      <c r="J3894">
        <v>0</v>
      </c>
      <c r="K3894" t="s">
        <v>16</v>
      </c>
      <c r="L3894">
        <v>92.9</v>
      </c>
      <c r="M3894" t="str">
        <f t="shared" si="241"/>
        <v>High</v>
      </c>
      <c r="N3894" s="1">
        <v>45643</v>
      </c>
      <c r="O3894" s="1" t="str">
        <f>IF(YEAR(Table1[[#This Row],[customer_since]])&gt;=2023, "New",IF(YEAR(Table1[[#This Row],[customer_since]])&gt;=2021, "Medium", "Long term"))</f>
        <v>New</v>
      </c>
      <c r="P3894">
        <v>39</v>
      </c>
      <c r="Q3894" t="str">
        <f t="shared" si="242"/>
        <v>Medium</v>
      </c>
      <c r="R3894">
        <v>0.2</v>
      </c>
      <c r="S3894" t="str">
        <f t="shared" si="243"/>
        <v>Low</v>
      </c>
    </row>
    <row r="3895" spans="1:19" x14ac:dyDescent="0.35">
      <c r="A3895" t="s">
        <v>1493</v>
      </c>
      <c r="B3895">
        <v>61</v>
      </c>
      <c r="C3895" t="str">
        <f t="shared" si="240"/>
        <v>55-65</v>
      </c>
      <c r="D3895" t="s">
        <v>14</v>
      </c>
      <c r="E3895" t="s">
        <v>28</v>
      </c>
      <c r="F3895">
        <v>407.34</v>
      </c>
      <c r="G3895">
        <v>11</v>
      </c>
      <c r="H3895">
        <f>Table1[[#This Row],[total_orders]]*Table1[[#This Row],[avg_order_value]]</f>
        <v>4480.74</v>
      </c>
      <c r="I3895">
        <v>179</v>
      </c>
      <c r="J3895">
        <v>0</v>
      </c>
      <c r="K3895" t="s">
        <v>19</v>
      </c>
      <c r="L3895">
        <v>94.5</v>
      </c>
      <c r="M3895" t="str">
        <f t="shared" si="241"/>
        <v>High</v>
      </c>
      <c r="N3895" s="1">
        <v>45401</v>
      </c>
      <c r="O3895" s="1" t="str">
        <f>IF(YEAR(Table1[[#This Row],[customer_since]])&gt;=2023, "New",IF(YEAR(Table1[[#This Row],[customer_since]])&gt;=2021, "Medium", "Long term"))</f>
        <v>New</v>
      </c>
      <c r="P3895">
        <v>81</v>
      </c>
      <c r="Q3895" t="str">
        <f t="shared" si="242"/>
        <v>High</v>
      </c>
      <c r="R3895">
        <v>0.41</v>
      </c>
      <c r="S3895" t="str">
        <f t="shared" si="243"/>
        <v>Medium</v>
      </c>
    </row>
    <row r="3896" spans="1:19" x14ac:dyDescent="0.35">
      <c r="A3896" t="s">
        <v>1493</v>
      </c>
      <c r="B3896">
        <v>50</v>
      </c>
      <c r="C3896" t="str">
        <f t="shared" si="240"/>
        <v>46-55</v>
      </c>
      <c r="D3896" t="s">
        <v>14</v>
      </c>
      <c r="E3896" t="s">
        <v>44</v>
      </c>
      <c r="F3896">
        <v>45.58</v>
      </c>
      <c r="G3896">
        <v>9</v>
      </c>
      <c r="H3896">
        <f>Table1[[#This Row],[total_orders]]*Table1[[#This Row],[avg_order_value]]</f>
        <v>410.21999999999997</v>
      </c>
      <c r="I3896">
        <v>143</v>
      </c>
      <c r="J3896">
        <v>0</v>
      </c>
      <c r="K3896" t="s">
        <v>29</v>
      </c>
      <c r="L3896">
        <v>91.4</v>
      </c>
      <c r="M3896" t="str">
        <f t="shared" si="241"/>
        <v>High</v>
      </c>
      <c r="N3896" s="1">
        <v>44327</v>
      </c>
      <c r="O3896" s="1" t="str">
        <f>IF(YEAR(Table1[[#This Row],[customer_since]])&gt;=2023, "New",IF(YEAR(Table1[[#This Row],[customer_since]])&gt;=2021, "Medium", "Long term"))</f>
        <v>Medium</v>
      </c>
      <c r="P3896">
        <v>75</v>
      </c>
      <c r="Q3896" t="str">
        <f t="shared" si="242"/>
        <v>High</v>
      </c>
      <c r="R3896">
        <v>0.42</v>
      </c>
      <c r="S3896" t="str">
        <f t="shared" si="243"/>
        <v>Medium</v>
      </c>
    </row>
    <row r="3897" spans="1:19" x14ac:dyDescent="0.35">
      <c r="A3897" t="s">
        <v>1493</v>
      </c>
      <c r="B3897">
        <v>62</v>
      </c>
      <c r="C3897" t="str">
        <f t="shared" si="240"/>
        <v>55-65</v>
      </c>
      <c r="D3897" t="s">
        <v>21</v>
      </c>
      <c r="E3897" t="s">
        <v>15</v>
      </c>
      <c r="F3897">
        <v>14.96</v>
      </c>
      <c r="G3897">
        <v>18</v>
      </c>
      <c r="H3897">
        <f>Table1[[#This Row],[total_orders]]*Table1[[#This Row],[avg_order_value]]</f>
        <v>269.28000000000003</v>
      </c>
      <c r="I3897">
        <v>242</v>
      </c>
      <c r="J3897">
        <v>0</v>
      </c>
      <c r="K3897" t="s">
        <v>40</v>
      </c>
      <c r="L3897">
        <v>99.9</v>
      </c>
      <c r="M3897" t="str">
        <f t="shared" si="241"/>
        <v>High</v>
      </c>
      <c r="N3897" s="1">
        <v>44187</v>
      </c>
      <c r="O3897" s="1" t="str">
        <f>IF(YEAR(Table1[[#This Row],[customer_since]])&gt;=2023, "New",IF(YEAR(Table1[[#This Row],[customer_since]])&gt;=2021, "Medium", "Long term"))</f>
        <v>Long term</v>
      </c>
      <c r="P3897">
        <v>19</v>
      </c>
      <c r="Q3897" t="str">
        <f t="shared" si="242"/>
        <v>Low</v>
      </c>
      <c r="R3897">
        <v>0.45</v>
      </c>
      <c r="S3897" t="str">
        <f t="shared" si="243"/>
        <v>Medium</v>
      </c>
    </row>
    <row r="3898" spans="1:19" x14ac:dyDescent="0.35">
      <c r="A3898" t="s">
        <v>1493</v>
      </c>
      <c r="B3898">
        <v>46</v>
      </c>
      <c r="C3898" t="str">
        <f t="shared" si="240"/>
        <v>46-55</v>
      </c>
      <c r="D3898" t="s">
        <v>25</v>
      </c>
      <c r="E3898" t="s">
        <v>28</v>
      </c>
      <c r="F3898">
        <v>293.95</v>
      </c>
      <c r="G3898">
        <v>11</v>
      </c>
      <c r="H3898">
        <f>Table1[[#This Row],[total_orders]]*Table1[[#This Row],[avg_order_value]]</f>
        <v>3233.45</v>
      </c>
      <c r="I3898">
        <v>245</v>
      </c>
      <c r="J3898">
        <v>0</v>
      </c>
      <c r="K3898" t="s">
        <v>29</v>
      </c>
      <c r="L3898">
        <v>80.599999999999994</v>
      </c>
      <c r="M3898" t="str">
        <f t="shared" si="241"/>
        <v>High</v>
      </c>
      <c r="N3898" s="1">
        <v>44854</v>
      </c>
      <c r="O3898" s="1" t="str">
        <f>IF(YEAR(Table1[[#This Row],[customer_since]])&gt;=2023, "New",IF(YEAR(Table1[[#This Row],[customer_since]])&gt;=2021, "Medium", "Long term"))</f>
        <v>Medium</v>
      </c>
      <c r="P3898">
        <v>74</v>
      </c>
      <c r="Q3898" t="str">
        <f t="shared" si="242"/>
        <v>High</v>
      </c>
      <c r="R3898">
        <v>0.49</v>
      </c>
      <c r="S3898" t="str">
        <f t="shared" si="243"/>
        <v>Medium</v>
      </c>
    </row>
    <row r="3899" spans="1:19" x14ac:dyDescent="0.35">
      <c r="A3899" t="s">
        <v>709</v>
      </c>
      <c r="B3899">
        <v>19</v>
      </c>
      <c r="C3899" t="str">
        <f t="shared" si="240"/>
        <v>18-25</v>
      </c>
      <c r="D3899" t="s">
        <v>21</v>
      </c>
      <c r="E3899" t="s">
        <v>44</v>
      </c>
      <c r="F3899">
        <v>74.58</v>
      </c>
      <c r="G3899">
        <v>12</v>
      </c>
      <c r="H3899">
        <f>Table1[[#This Row],[total_orders]]*Table1[[#This Row],[avg_order_value]]</f>
        <v>894.96</v>
      </c>
      <c r="I3899">
        <v>95</v>
      </c>
      <c r="J3899">
        <v>0</v>
      </c>
      <c r="K3899" t="s">
        <v>29</v>
      </c>
      <c r="L3899">
        <v>86.3</v>
      </c>
      <c r="M3899" t="str">
        <f t="shared" si="241"/>
        <v>High</v>
      </c>
      <c r="N3899" s="1">
        <v>44645</v>
      </c>
      <c r="O3899" s="1" t="str">
        <f>IF(YEAR(Table1[[#This Row],[customer_since]])&gt;=2023, "New",IF(YEAR(Table1[[#This Row],[customer_since]])&gt;=2021, "Medium", "Long term"))</f>
        <v>Medium</v>
      </c>
      <c r="P3899">
        <v>79</v>
      </c>
      <c r="Q3899" t="str">
        <f t="shared" si="242"/>
        <v>High</v>
      </c>
      <c r="R3899">
        <v>0.21</v>
      </c>
      <c r="S3899" t="str">
        <f t="shared" si="243"/>
        <v>Medium</v>
      </c>
    </row>
    <row r="3900" spans="1:19" x14ac:dyDescent="0.35">
      <c r="A3900" t="s">
        <v>709</v>
      </c>
      <c r="B3900">
        <v>35</v>
      </c>
      <c r="C3900" t="str">
        <f t="shared" si="240"/>
        <v>26-35</v>
      </c>
      <c r="D3900" t="s">
        <v>21</v>
      </c>
      <c r="E3900" t="s">
        <v>15</v>
      </c>
      <c r="F3900">
        <v>123.18</v>
      </c>
      <c r="G3900">
        <v>12</v>
      </c>
      <c r="H3900">
        <f>Table1[[#This Row],[total_orders]]*Table1[[#This Row],[avg_order_value]]</f>
        <v>1478.16</v>
      </c>
      <c r="I3900">
        <v>5</v>
      </c>
      <c r="J3900">
        <v>0</v>
      </c>
      <c r="K3900" t="s">
        <v>40</v>
      </c>
      <c r="L3900">
        <v>36.6</v>
      </c>
      <c r="M3900" t="str">
        <f t="shared" si="241"/>
        <v>Medium</v>
      </c>
      <c r="N3900" s="1">
        <v>44030</v>
      </c>
      <c r="O3900" s="1" t="str">
        <f>IF(YEAR(Table1[[#This Row],[customer_since]])&gt;=2023, "New",IF(YEAR(Table1[[#This Row],[customer_since]])&gt;=2021, "Medium", "Long term"))</f>
        <v>Long term</v>
      </c>
      <c r="P3900">
        <v>62</v>
      </c>
      <c r="Q3900" t="str">
        <f t="shared" si="242"/>
        <v>Medium</v>
      </c>
      <c r="R3900">
        <v>0.3</v>
      </c>
      <c r="S3900" t="str">
        <f t="shared" si="243"/>
        <v>Medium</v>
      </c>
    </row>
    <row r="3901" spans="1:19" x14ac:dyDescent="0.35">
      <c r="A3901" t="s">
        <v>3091</v>
      </c>
      <c r="B3901">
        <v>56</v>
      </c>
      <c r="C3901" t="str">
        <f t="shared" si="240"/>
        <v>55-65</v>
      </c>
      <c r="D3901" t="s">
        <v>21</v>
      </c>
      <c r="E3901" t="s">
        <v>50</v>
      </c>
      <c r="F3901">
        <v>64.569999999999993</v>
      </c>
      <c r="G3901">
        <v>8</v>
      </c>
      <c r="H3901">
        <f>Table1[[#This Row],[total_orders]]*Table1[[#This Row],[avg_order_value]]</f>
        <v>516.55999999999995</v>
      </c>
      <c r="I3901">
        <v>66</v>
      </c>
      <c r="J3901">
        <v>0</v>
      </c>
      <c r="K3901" t="s">
        <v>19</v>
      </c>
      <c r="L3901">
        <v>22.5</v>
      </c>
      <c r="M3901" t="str">
        <f t="shared" si="241"/>
        <v>Medium</v>
      </c>
      <c r="N3901" s="1">
        <v>45570</v>
      </c>
      <c r="O3901" s="1" t="str">
        <f>IF(YEAR(Table1[[#This Row],[customer_since]])&gt;=2023, "New",IF(YEAR(Table1[[#This Row],[customer_since]])&gt;=2021, "Medium", "Long term"))</f>
        <v>New</v>
      </c>
      <c r="P3901">
        <v>25</v>
      </c>
      <c r="Q3901" t="str">
        <f t="shared" si="242"/>
        <v>Low</v>
      </c>
      <c r="R3901">
        <v>0.28000000000000003</v>
      </c>
      <c r="S3901" t="str">
        <f t="shared" si="243"/>
        <v>Medium</v>
      </c>
    </row>
    <row r="3902" spans="1:19" x14ac:dyDescent="0.35">
      <c r="A3902" t="s">
        <v>2007</v>
      </c>
      <c r="B3902">
        <v>53</v>
      </c>
      <c r="C3902" t="str">
        <f t="shared" si="240"/>
        <v>46-55</v>
      </c>
      <c r="D3902" t="s">
        <v>14</v>
      </c>
      <c r="E3902" t="s">
        <v>52</v>
      </c>
      <c r="F3902">
        <v>66.22</v>
      </c>
      <c r="G3902">
        <v>14</v>
      </c>
      <c r="H3902">
        <f>Table1[[#This Row],[total_orders]]*Table1[[#This Row],[avg_order_value]]</f>
        <v>927.07999999999993</v>
      </c>
      <c r="I3902">
        <v>354</v>
      </c>
      <c r="J3902">
        <v>0</v>
      </c>
      <c r="K3902" t="s">
        <v>29</v>
      </c>
      <c r="L3902">
        <v>26.2</v>
      </c>
      <c r="M3902" t="str">
        <f t="shared" si="241"/>
        <v>Medium</v>
      </c>
      <c r="N3902" s="1">
        <v>44225</v>
      </c>
      <c r="O3902" s="1" t="str">
        <f>IF(YEAR(Table1[[#This Row],[customer_since]])&gt;=2023, "New",IF(YEAR(Table1[[#This Row],[customer_since]])&gt;=2021, "Medium", "Long term"))</f>
        <v>Medium</v>
      </c>
      <c r="P3902">
        <v>37</v>
      </c>
      <c r="Q3902" t="str">
        <f t="shared" si="242"/>
        <v>Medium</v>
      </c>
      <c r="R3902">
        <v>0.33</v>
      </c>
      <c r="S3902" t="str">
        <f t="shared" si="243"/>
        <v>Medium</v>
      </c>
    </row>
    <row r="3903" spans="1:19" x14ac:dyDescent="0.35">
      <c r="A3903" t="s">
        <v>773</v>
      </c>
      <c r="B3903">
        <v>61</v>
      </c>
      <c r="C3903" t="str">
        <f t="shared" si="240"/>
        <v>55-65</v>
      </c>
      <c r="D3903" t="s">
        <v>14</v>
      </c>
      <c r="E3903" t="s">
        <v>52</v>
      </c>
      <c r="G3903">
        <v>6</v>
      </c>
      <c r="H3903">
        <f>Table1[[#This Row],[total_orders]]*Table1[[#This Row],[avg_order_value]]</f>
        <v>0</v>
      </c>
      <c r="I3903">
        <v>207</v>
      </c>
      <c r="J3903">
        <v>0</v>
      </c>
      <c r="K3903" t="s">
        <v>16</v>
      </c>
      <c r="L3903">
        <v>95.1</v>
      </c>
      <c r="M3903" t="str">
        <f t="shared" si="241"/>
        <v>High</v>
      </c>
      <c r="N3903" s="1">
        <v>44159</v>
      </c>
      <c r="O3903" s="1" t="str">
        <f>IF(YEAR(Table1[[#This Row],[customer_since]])&gt;=2023, "New",IF(YEAR(Table1[[#This Row],[customer_since]])&gt;=2021, "Medium", "Long term"))</f>
        <v>Long term</v>
      </c>
      <c r="P3903">
        <v>27</v>
      </c>
      <c r="Q3903" t="str">
        <f t="shared" si="242"/>
        <v>Low</v>
      </c>
      <c r="R3903">
        <v>0.16</v>
      </c>
      <c r="S3903" t="str">
        <f t="shared" si="243"/>
        <v>Low</v>
      </c>
    </row>
    <row r="3904" spans="1:19" x14ac:dyDescent="0.35">
      <c r="A3904" t="s">
        <v>801</v>
      </c>
      <c r="B3904">
        <v>20</v>
      </c>
      <c r="C3904" t="str">
        <f t="shared" si="240"/>
        <v>18-25</v>
      </c>
      <c r="D3904" t="s">
        <v>14</v>
      </c>
      <c r="E3904" t="s">
        <v>15</v>
      </c>
      <c r="F3904">
        <v>118.93</v>
      </c>
      <c r="G3904">
        <v>8</v>
      </c>
      <c r="H3904">
        <f>Table1[[#This Row],[total_orders]]*Table1[[#This Row],[avg_order_value]]</f>
        <v>951.44</v>
      </c>
      <c r="I3904">
        <v>237</v>
      </c>
      <c r="J3904">
        <v>0</v>
      </c>
      <c r="K3904" t="s">
        <v>40</v>
      </c>
      <c r="L3904">
        <v>38</v>
      </c>
      <c r="M3904" t="str">
        <f t="shared" si="241"/>
        <v>Medium</v>
      </c>
      <c r="N3904" s="1">
        <v>45408</v>
      </c>
      <c r="O3904" s="1" t="str">
        <f>IF(YEAR(Table1[[#This Row],[customer_since]])&gt;=2023, "New",IF(YEAR(Table1[[#This Row],[customer_since]])&gt;=2021, "Medium", "Long term"))</f>
        <v>New</v>
      </c>
      <c r="P3904">
        <v>61</v>
      </c>
      <c r="Q3904" t="str">
        <f t="shared" si="242"/>
        <v>Medium</v>
      </c>
      <c r="R3904">
        <v>0.26</v>
      </c>
      <c r="S3904" t="str">
        <f t="shared" si="243"/>
        <v>Medium</v>
      </c>
    </row>
    <row r="3905" spans="1:19" x14ac:dyDescent="0.35">
      <c r="A3905" t="s">
        <v>2765</v>
      </c>
      <c r="B3905">
        <v>50</v>
      </c>
      <c r="C3905" t="str">
        <f t="shared" si="240"/>
        <v>46-55</v>
      </c>
      <c r="D3905" t="s">
        <v>21</v>
      </c>
      <c r="E3905" t="s">
        <v>35</v>
      </c>
      <c r="F3905">
        <v>69.28</v>
      </c>
      <c r="G3905">
        <v>6</v>
      </c>
      <c r="H3905">
        <f>Table1[[#This Row],[total_orders]]*Table1[[#This Row],[avg_order_value]]</f>
        <v>415.68</v>
      </c>
      <c r="I3905">
        <v>119</v>
      </c>
      <c r="J3905">
        <v>0</v>
      </c>
      <c r="K3905" t="s">
        <v>19</v>
      </c>
      <c r="L3905">
        <v>4.0999999999999996</v>
      </c>
      <c r="M3905" t="str">
        <f t="shared" si="241"/>
        <v>Low</v>
      </c>
      <c r="N3905" s="1">
        <v>44777</v>
      </c>
      <c r="O3905" s="1" t="str">
        <f>IF(YEAR(Table1[[#This Row],[customer_since]])&gt;=2023, "New",IF(YEAR(Table1[[#This Row],[customer_since]])&gt;=2021, "Medium", "Long term"))</f>
        <v>Medium</v>
      </c>
      <c r="P3905">
        <v>71</v>
      </c>
      <c r="Q3905" t="str">
        <f t="shared" si="242"/>
        <v>High</v>
      </c>
      <c r="R3905">
        <v>0.31</v>
      </c>
      <c r="S3905" t="str">
        <f t="shared" si="243"/>
        <v>Medium</v>
      </c>
    </row>
    <row r="3906" spans="1:19" x14ac:dyDescent="0.35">
      <c r="A3906" t="s">
        <v>2258</v>
      </c>
      <c r="B3906">
        <v>59</v>
      </c>
      <c r="C3906" t="str">
        <f t="shared" ref="C3906:C3969" si="244">IF(B3906&lt;=25,"18-25",IF(B3906&lt;=35,"26-35",IF(B3906&lt;=45,"36-45",IF(B3906&lt;=55,"46-55",IF(B3906&lt;=65,"55-65","66-69")))))</f>
        <v>55-65</v>
      </c>
      <c r="D3906" t="s">
        <v>21</v>
      </c>
      <c r="E3906" t="s">
        <v>50</v>
      </c>
      <c r="F3906">
        <v>88.35</v>
      </c>
      <c r="G3906">
        <v>9</v>
      </c>
      <c r="H3906">
        <f>Table1[[#This Row],[total_orders]]*Table1[[#This Row],[avg_order_value]]</f>
        <v>795.15</v>
      </c>
      <c r="I3906">
        <v>140</v>
      </c>
      <c r="J3906">
        <v>0</v>
      </c>
      <c r="K3906" t="s">
        <v>40</v>
      </c>
      <c r="L3906">
        <v>50.1</v>
      </c>
      <c r="M3906" t="str">
        <f t="shared" ref="M3906:M3969" si="245">IF(L3906&lt;=20,"Low",IF(L3906&lt;=50,"Medium","High"))</f>
        <v>High</v>
      </c>
      <c r="N3906" s="1">
        <v>44991</v>
      </c>
      <c r="O3906" s="1" t="str">
        <f>IF(YEAR(Table1[[#This Row],[customer_since]])&gt;=2023, "New",IF(YEAR(Table1[[#This Row],[customer_since]])&gt;=2021, "Medium", "Long term"))</f>
        <v>New</v>
      </c>
      <c r="P3906">
        <v>16</v>
      </c>
      <c r="Q3906" t="str">
        <f t="shared" ref="Q3906:Q3969" si="246">IF(P3906&lt;=33,"Low",IF(P3906&lt;=66,"Medium","High"))</f>
        <v>Low</v>
      </c>
      <c r="R3906">
        <v>7.0000000000000007E-2</v>
      </c>
      <c r="S3906" t="str">
        <f t="shared" ref="S3906:S3969" si="247">IF(R3906&lt;=0.2,"Low",IF(R3906&lt;=0.5,"Medium","High"))</f>
        <v>Low</v>
      </c>
    </row>
    <row r="3907" spans="1:19" x14ac:dyDescent="0.35">
      <c r="A3907" t="s">
        <v>3234</v>
      </c>
      <c r="B3907">
        <v>27</v>
      </c>
      <c r="C3907" t="str">
        <f t="shared" si="244"/>
        <v>26-35</v>
      </c>
      <c r="D3907" t="s">
        <v>14</v>
      </c>
      <c r="E3907" t="s">
        <v>28</v>
      </c>
      <c r="F3907">
        <v>160.19</v>
      </c>
      <c r="G3907">
        <v>11</v>
      </c>
      <c r="H3907">
        <f>Table1[[#This Row],[total_orders]]*Table1[[#This Row],[avg_order_value]]</f>
        <v>1762.09</v>
      </c>
      <c r="I3907">
        <v>4</v>
      </c>
      <c r="J3907">
        <v>0</v>
      </c>
      <c r="K3907" t="s">
        <v>23</v>
      </c>
      <c r="L3907">
        <v>75.8</v>
      </c>
      <c r="M3907" t="str">
        <f t="shared" si="245"/>
        <v>High</v>
      </c>
      <c r="N3907" s="1">
        <v>45326</v>
      </c>
      <c r="O3907" s="1" t="str">
        <f>IF(YEAR(Table1[[#This Row],[customer_since]])&gt;=2023, "New",IF(YEAR(Table1[[#This Row],[customer_since]])&gt;=2021, "Medium", "Long term"))</f>
        <v>New</v>
      </c>
      <c r="P3907">
        <v>75</v>
      </c>
      <c r="Q3907" t="str">
        <f t="shared" si="246"/>
        <v>High</v>
      </c>
      <c r="R3907">
        <v>0.2</v>
      </c>
      <c r="S3907" t="str">
        <f t="shared" si="247"/>
        <v>Low</v>
      </c>
    </row>
    <row r="3908" spans="1:19" x14ac:dyDescent="0.35">
      <c r="A3908" t="s">
        <v>2220</v>
      </c>
      <c r="B3908">
        <v>19</v>
      </c>
      <c r="C3908" t="str">
        <f t="shared" si="244"/>
        <v>18-25</v>
      </c>
      <c r="D3908" t="s">
        <v>21</v>
      </c>
      <c r="E3908" t="s">
        <v>26</v>
      </c>
      <c r="F3908">
        <v>223.97</v>
      </c>
      <c r="G3908">
        <v>12</v>
      </c>
      <c r="H3908">
        <f>Table1[[#This Row],[total_orders]]*Table1[[#This Row],[avg_order_value]]</f>
        <v>2687.64</v>
      </c>
      <c r="I3908">
        <v>115</v>
      </c>
      <c r="J3908">
        <v>0</v>
      </c>
      <c r="K3908" t="s">
        <v>29</v>
      </c>
      <c r="L3908">
        <v>22.2</v>
      </c>
      <c r="M3908" t="str">
        <f t="shared" si="245"/>
        <v>Medium</v>
      </c>
      <c r="N3908" s="1">
        <v>45738</v>
      </c>
      <c r="O3908" s="1" t="str">
        <f>IF(YEAR(Table1[[#This Row],[customer_since]])&gt;=2023, "New",IF(YEAR(Table1[[#This Row],[customer_since]])&gt;=2021, "Medium", "Long term"))</f>
        <v>New</v>
      </c>
      <c r="P3908">
        <v>22</v>
      </c>
      <c r="Q3908" t="str">
        <f t="shared" si="246"/>
        <v>Low</v>
      </c>
      <c r="R3908">
        <v>0.11</v>
      </c>
      <c r="S3908" t="str">
        <f t="shared" si="247"/>
        <v>Low</v>
      </c>
    </row>
    <row r="3909" spans="1:19" x14ac:dyDescent="0.35">
      <c r="A3909" t="s">
        <v>3290</v>
      </c>
      <c r="B3909">
        <v>52</v>
      </c>
      <c r="C3909" t="str">
        <f t="shared" si="244"/>
        <v>46-55</v>
      </c>
      <c r="D3909" t="s">
        <v>14</v>
      </c>
      <c r="E3909" t="s">
        <v>15</v>
      </c>
      <c r="F3909">
        <v>134.11000000000001</v>
      </c>
      <c r="G3909">
        <v>9</v>
      </c>
      <c r="H3909">
        <f>Table1[[#This Row],[total_orders]]*Table1[[#This Row],[avg_order_value]]</f>
        <v>1206.9900000000002</v>
      </c>
      <c r="I3909">
        <v>0</v>
      </c>
      <c r="J3909">
        <v>0</v>
      </c>
      <c r="K3909" t="s">
        <v>40</v>
      </c>
      <c r="L3909">
        <v>35.5</v>
      </c>
      <c r="M3909" t="str">
        <f t="shared" si="245"/>
        <v>Medium</v>
      </c>
      <c r="N3909" s="1">
        <v>45535</v>
      </c>
      <c r="O3909" s="1" t="str">
        <f>IF(YEAR(Table1[[#This Row],[customer_since]])&gt;=2023, "New",IF(YEAR(Table1[[#This Row],[customer_since]])&gt;=2021, "Medium", "Long term"))</f>
        <v>New</v>
      </c>
      <c r="P3909">
        <v>89</v>
      </c>
      <c r="Q3909" t="str">
        <f t="shared" si="246"/>
        <v>High</v>
      </c>
      <c r="R3909">
        <v>0.28999999999999998</v>
      </c>
      <c r="S3909" t="str">
        <f t="shared" si="247"/>
        <v>Medium</v>
      </c>
    </row>
    <row r="3910" spans="1:19" x14ac:dyDescent="0.35">
      <c r="A3910" t="s">
        <v>656</v>
      </c>
      <c r="B3910">
        <v>57</v>
      </c>
      <c r="C3910" t="str">
        <f t="shared" si="244"/>
        <v>55-65</v>
      </c>
      <c r="D3910" t="s">
        <v>21</v>
      </c>
      <c r="E3910" t="s">
        <v>35</v>
      </c>
      <c r="F3910">
        <v>360.12</v>
      </c>
      <c r="G3910">
        <v>16</v>
      </c>
      <c r="H3910">
        <f>Table1[[#This Row],[total_orders]]*Table1[[#This Row],[avg_order_value]]</f>
        <v>5761.92</v>
      </c>
      <c r="I3910">
        <v>341</v>
      </c>
      <c r="J3910">
        <v>0</v>
      </c>
      <c r="K3910" t="s">
        <v>23</v>
      </c>
      <c r="L3910">
        <v>11.4</v>
      </c>
      <c r="M3910" t="str">
        <f t="shared" si="245"/>
        <v>Low</v>
      </c>
      <c r="N3910" s="1">
        <v>45060</v>
      </c>
      <c r="O3910" s="1" t="str">
        <f>IF(YEAR(Table1[[#This Row],[customer_since]])&gt;=2023, "New",IF(YEAR(Table1[[#This Row],[customer_since]])&gt;=2021, "Medium", "Long term"))</f>
        <v>New</v>
      </c>
      <c r="P3910">
        <v>41</v>
      </c>
      <c r="Q3910" t="str">
        <f t="shared" si="246"/>
        <v>Medium</v>
      </c>
      <c r="R3910">
        <v>0.43</v>
      </c>
      <c r="S3910" t="str">
        <f t="shared" si="247"/>
        <v>Medium</v>
      </c>
    </row>
    <row r="3911" spans="1:19" x14ac:dyDescent="0.35">
      <c r="A3911" t="s">
        <v>3556</v>
      </c>
      <c r="B3911">
        <v>26</v>
      </c>
      <c r="C3911" t="str">
        <f t="shared" si="244"/>
        <v>26-35</v>
      </c>
      <c r="D3911" t="s">
        <v>21</v>
      </c>
      <c r="E3911" t="s">
        <v>22</v>
      </c>
      <c r="F3911">
        <v>28.36</v>
      </c>
      <c r="G3911">
        <v>10</v>
      </c>
      <c r="H3911">
        <f>Table1[[#This Row],[total_orders]]*Table1[[#This Row],[avg_order_value]]</f>
        <v>283.60000000000002</v>
      </c>
      <c r="I3911">
        <v>309</v>
      </c>
      <c r="J3911">
        <v>0</v>
      </c>
      <c r="K3911" t="s">
        <v>23</v>
      </c>
      <c r="L3911">
        <v>5.5</v>
      </c>
      <c r="M3911" t="str">
        <f t="shared" si="245"/>
        <v>Low</v>
      </c>
      <c r="N3911" s="1">
        <v>44137</v>
      </c>
      <c r="O3911" s="1" t="str">
        <f>IF(YEAR(Table1[[#This Row],[customer_since]])&gt;=2023, "New",IF(YEAR(Table1[[#This Row],[customer_since]])&gt;=2021, "Medium", "Long term"))</f>
        <v>Long term</v>
      </c>
      <c r="P3911">
        <v>82</v>
      </c>
      <c r="Q3911" t="str">
        <f t="shared" si="246"/>
        <v>High</v>
      </c>
      <c r="R3911">
        <v>0.43</v>
      </c>
      <c r="S3911" t="str">
        <f t="shared" si="247"/>
        <v>Medium</v>
      </c>
    </row>
    <row r="3912" spans="1:19" x14ac:dyDescent="0.35">
      <c r="A3912" t="s">
        <v>2134</v>
      </c>
      <c r="B3912">
        <v>61</v>
      </c>
      <c r="C3912" t="str">
        <f t="shared" si="244"/>
        <v>55-65</v>
      </c>
      <c r="D3912" t="s">
        <v>14</v>
      </c>
      <c r="E3912" t="s">
        <v>15</v>
      </c>
      <c r="F3912">
        <v>128.08000000000001</v>
      </c>
      <c r="G3912">
        <v>13</v>
      </c>
      <c r="H3912">
        <f>Table1[[#This Row],[total_orders]]*Table1[[#This Row],[avg_order_value]]</f>
        <v>1665.0400000000002</v>
      </c>
      <c r="I3912">
        <v>301</v>
      </c>
      <c r="J3912">
        <v>0</v>
      </c>
      <c r="K3912" t="s">
        <v>40</v>
      </c>
      <c r="L3912">
        <v>82.8</v>
      </c>
      <c r="M3912" t="str">
        <f t="shared" si="245"/>
        <v>High</v>
      </c>
      <c r="N3912" s="1">
        <v>44545</v>
      </c>
      <c r="O3912" s="1" t="str">
        <f>IF(YEAR(Table1[[#This Row],[customer_since]])&gt;=2023, "New",IF(YEAR(Table1[[#This Row],[customer_since]])&gt;=2021, "Medium", "Long term"))</f>
        <v>Medium</v>
      </c>
      <c r="P3912">
        <v>35</v>
      </c>
      <c r="Q3912" t="str">
        <f t="shared" si="246"/>
        <v>Medium</v>
      </c>
      <c r="R3912">
        <v>0.15</v>
      </c>
      <c r="S3912" t="str">
        <f t="shared" si="247"/>
        <v>Low</v>
      </c>
    </row>
    <row r="3913" spans="1:19" x14ac:dyDescent="0.35">
      <c r="A3913" t="s">
        <v>2134</v>
      </c>
      <c r="B3913">
        <v>59</v>
      </c>
      <c r="C3913" t="str">
        <f t="shared" si="244"/>
        <v>55-65</v>
      </c>
      <c r="D3913" t="s">
        <v>21</v>
      </c>
      <c r="E3913" t="s">
        <v>22</v>
      </c>
      <c r="F3913">
        <v>38.590000000000003</v>
      </c>
      <c r="G3913">
        <v>13</v>
      </c>
      <c r="H3913">
        <f>Table1[[#This Row],[total_orders]]*Table1[[#This Row],[avg_order_value]]</f>
        <v>501.67000000000007</v>
      </c>
      <c r="I3913">
        <v>283</v>
      </c>
      <c r="J3913">
        <v>0</v>
      </c>
      <c r="K3913" t="s">
        <v>16</v>
      </c>
      <c r="L3913">
        <v>78.099999999999994</v>
      </c>
      <c r="M3913" t="str">
        <f t="shared" si="245"/>
        <v>High</v>
      </c>
      <c r="N3913" s="1">
        <v>45257</v>
      </c>
      <c r="O3913" s="1" t="str">
        <f>IF(YEAR(Table1[[#This Row],[customer_since]])&gt;=2023, "New",IF(YEAR(Table1[[#This Row],[customer_since]])&gt;=2021, "Medium", "Long term"))</f>
        <v>New</v>
      </c>
      <c r="P3913">
        <v>88</v>
      </c>
      <c r="Q3913" t="str">
        <f t="shared" si="246"/>
        <v>High</v>
      </c>
      <c r="R3913">
        <v>0.23</v>
      </c>
      <c r="S3913" t="str">
        <f t="shared" si="247"/>
        <v>Medium</v>
      </c>
    </row>
    <row r="3914" spans="1:19" x14ac:dyDescent="0.35">
      <c r="A3914" t="s">
        <v>1610</v>
      </c>
      <c r="B3914">
        <v>30</v>
      </c>
      <c r="C3914" t="str">
        <f t="shared" si="244"/>
        <v>26-35</v>
      </c>
      <c r="D3914" t="s">
        <v>21</v>
      </c>
      <c r="E3914" t="s">
        <v>35</v>
      </c>
      <c r="F3914">
        <v>99.49</v>
      </c>
      <c r="G3914">
        <v>9</v>
      </c>
      <c r="H3914">
        <f>Table1[[#This Row],[total_orders]]*Table1[[#This Row],[avg_order_value]]</f>
        <v>895.41</v>
      </c>
      <c r="I3914">
        <v>28</v>
      </c>
      <c r="J3914">
        <v>0</v>
      </c>
      <c r="K3914" t="s">
        <v>40</v>
      </c>
      <c r="L3914">
        <v>8.9</v>
      </c>
      <c r="M3914" t="str">
        <f t="shared" si="245"/>
        <v>Low</v>
      </c>
      <c r="N3914" s="1">
        <v>45287</v>
      </c>
      <c r="O3914" s="1" t="str">
        <f>IF(YEAR(Table1[[#This Row],[customer_since]])&gt;=2023, "New",IF(YEAR(Table1[[#This Row],[customer_since]])&gt;=2021, "Medium", "Long term"))</f>
        <v>New</v>
      </c>
      <c r="P3914">
        <v>97</v>
      </c>
      <c r="Q3914" t="str">
        <f t="shared" si="246"/>
        <v>High</v>
      </c>
      <c r="R3914">
        <v>0.08</v>
      </c>
      <c r="S3914" t="str">
        <f t="shared" si="247"/>
        <v>Low</v>
      </c>
    </row>
    <row r="3915" spans="1:19" x14ac:dyDescent="0.35">
      <c r="A3915" t="s">
        <v>1610</v>
      </c>
      <c r="B3915">
        <v>24</v>
      </c>
      <c r="C3915" t="str">
        <f t="shared" si="244"/>
        <v>18-25</v>
      </c>
      <c r="D3915" t="s">
        <v>14</v>
      </c>
      <c r="E3915" t="s">
        <v>28</v>
      </c>
      <c r="F3915">
        <v>211.97</v>
      </c>
      <c r="G3915">
        <v>13</v>
      </c>
      <c r="H3915">
        <f>Table1[[#This Row],[total_orders]]*Table1[[#This Row],[avg_order_value]]</f>
        <v>2755.61</v>
      </c>
      <c r="I3915">
        <v>169</v>
      </c>
      <c r="J3915">
        <v>0</v>
      </c>
      <c r="K3915" t="s">
        <v>19</v>
      </c>
      <c r="L3915">
        <v>56.8</v>
      </c>
      <c r="M3915" t="str">
        <f t="shared" si="245"/>
        <v>High</v>
      </c>
      <c r="N3915" s="1">
        <v>45002</v>
      </c>
      <c r="O3915" s="1" t="str">
        <f>IF(YEAR(Table1[[#This Row],[customer_since]])&gt;=2023, "New",IF(YEAR(Table1[[#This Row],[customer_since]])&gt;=2021, "Medium", "Long term"))</f>
        <v>New</v>
      </c>
      <c r="P3915">
        <v>77</v>
      </c>
      <c r="Q3915" t="str">
        <f t="shared" si="246"/>
        <v>High</v>
      </c>
      <c r="R3915">
        <v>0.33</v>
      </c>
      <c r="S3915" t="str">
        <f t="shared" si="247"/>
        <v>Medium</v>
      </c>
    </row>
    <row r="3916" spans="1:19" x14ac:dyDescent="0.35">
      <c r="A3916" t="s">
        <v>663</v>
      </c>
      <c r="B3916">
        <v>41</v>
      </c>
      <c r="C3916" t="str">
        <f t="shared" si="244"/>
        <v>36-45</v>
      </c>
      <c r="D3916" t="s">
        <v>14</v>
      </c>
      <c r="E3916" t="s">
        <v>50</v>
      </c>
      <c r="G3916">
        <v>19</v>
      </c>
      <c r="H3916">
        <f>Table1[[#This Row],[total_orders]]*Table1[[#This Row],[avg_order_value]]</f>
        <v>0</v>
      </c>
      <c r="I3916">
        <v>201</v>
      </c>
      <c r="J3916">
        <v>0</v>
      </c>
      <c r="K3916" t="s">
        <v>19</v>
      </c>
      <c r="L3916">
        <v>0</v>
      </c>
      <c r="M3916" t="str">
        <f t="shared" si="245"/>
        <v>Low</v>
      </c>
      <c r="N3916" s="1">
        <v>45008</v>
      </c>
      <c r="O3916" s="1" t="str">
        <f>IF(YEAR(Table1[[#This Row],[customer_since]])&gt;=2023, "New",IF(YEAR(Table1[[#This Row],[customer_since]])&gt;=2021, "Medium", "Long term"))</f>
        <v>New</v>
      </c>
      <c r="P3916">
        <v>67</v>
      </c>
      <c r="Q3916" t="str">
        <f t="shared" si="246"/>
        <v>High</v>
      </c>
      <c r="R3916">
        <v>0.43</v>
      </c>
      <c r="S3916" t="str">
        <f t="shared" si="247"/>
        <v>Medium</v>
      </c>
    </row>
    <row r="3917" spans="1:19" x14ac:dyDescent="0.35">
      <c r="A3917" t="s">
        <v>663</v>
      </c>
      <c r="B3917">
        <v>56</v>
      </c>
      <c r="C3917" t="str">
        <f t="shared" si="244"/>
        <v>55-65</v>
      </c>
      <c r="D3917" t="s">
        <v>14</v>
      </c>
      <c r="E3917" t="s">
        <v>18</v>
      </c>
      <c r="F3917">
        <v>197.58</v>
      </c>
      <c r="G3917">
        <v>10</v>
      </c>
      <c r="H3917">
        <f>Table1[[#This Row],[total_orders]]*Table1[[#This Row],[avg_order_value]]</f>
        <v>1975.8000000000002</v>
      </c>
      <c r="I3917">
        <v>318</v>
      </c>
      <c r="J3917">
        <v>0</v>
      </c>
      <c r="K3917" t="s">
        <v>29</v>
      </c>
      <c r="L3917">
        <v>91.5</v>
      </c>
      <c r="M3917" t="str">
        <f t="shared" si="245"/>
        <v>High</v>
      </c>
      <c r="N3917" s="1">
        <v>45346</v>
      </c>
      <c r="O3917" s="1" t="str">
        <f>IF(YEAR(Table1[[#This Row],[customer_since]])&gt;=2023, "New",IF(YEAR(Table1[[#This Row],[customer_since]])&gt;=2021, "Medium", "Long term"))</f>
        <v>New</v>
      </c>
      <c r="P3917">
        <v>18</v>
      </c>
      <c r="Q3917" t="str">
        <f t="shared" si="246"/>
        <v>Low</v>
      </c>
      <c r="R3917">
        <v>0.39</v>
      </c>
      <c r="S3917" t="str">
        <f t="shared" si="247"/>
        <v>Medium</v>
      </c>
    </row>
    <row r="3918" spans="1:19" x14ac:dyDescent="0.35">
      <c r="A3918" t="s">
        <v>663</v>
      </c>
      <c r="B3918">
        <v>53</v>
      </c>
      <c r="C3918" t="str">
        <f t="shared" si="244"/>
        <v>46-55</v>
      </c>
      <c r="D3918" t="s">
        <v>25</v>
      </c>
      <c r="E3918" t="s">
        <v>44</v>
      </c>
      <c r="F3918">
        <v>90.5</v>
      </c>
      <c r="G3918">
        <v>4</v>
      </c>
      <c r="H3918">
        <f>Table1[[#This Row],[total_orders]]*Table1[[#This Row],[avg_order_value]]</f>
        <v>362</v>
      </c>
      <c r="I3918">
        <v>34</v>
      </c>
      <c r="J3918">
        <v>0</v>
      </c>
      <c r="K3918" t="s">
        <v>40</v>
      </c>
      <c r="L3918">
        <v>13</v>
      </c>
      <c r="M3918" t="str">
        <f t="shared" si="245"/>
        <v>Low</v>
      </c>
      <c r="N3918" s="1">
        <v>44211</v>
      </c>
      <c r="O3918" s="1" t="str">
        <f>IF(YEAR(Table1[[#This Row],[customer_since]])&gt;=2023, "New",IF(YEAR(Table1[[#This Row],[customer_since]])&gt;=2021, "Medium", "Long term"))</f>
        <v>Medium</v>
      </c>
      <c r="P3918">
        <v>50</v>
      </c>
      <c r="Q3918" t="str">
        <f t="shared" si="246"/>
        <v>Medium</v>
      </c>
      <c r="R3918">
        <v>0.23</v>
      </c>
      <c r="S3918" t="str">
        <f t="shared" si="247"/>
        <v>Medium</v>
      </c>
    </row>
    <row r="3919" spans="1:19" x14ac:dyDescent="0.35">
      <c r="A3919" t="s">
        <v>1852</v>
      </c>
      <c r="B3919">
        <v>27</v>
      </c>
      <c r="C3919" t="str">
        <f t="shared" si="244"/>
        <v>26-35</v>
      </c>
      <c r="D3919" t="s">
        <v>25</v>
      </c>
      <c r="E3919" t="s">
        <v>50</v>
      </c>
      <c r="F3919">
        <v>137.41999999999999</v>
      </c>
      <c r="G3919">
        <v>17</v>
      </c>
      <c r="H3919">
        <f>Table1[[#This Row],[total_orders]]*Table1[[#This Row],[avg_order_value]]</f>
        <v>2336.14</v>
      </c>
      <c r="I3919">
        <v>140</v>
      </c>
      <c r="J3919">
        <v>0</v>
      </c>
      <c r="K3919" t="s">
        <v>40</v>
      </c>
      <c r="L3919">
        <v>69.7</v>
      </c>
      <c r="M3919" t="str">
        <f t="shared" si="245"/>
        <v>High</v>
      </c>
      <c r="N3919" s="1">
        <v>45607</v>
      </c>
      <c r="O3919" s="1" t="str">
        <f>IF(YEAR(Table1[[#This Row],[customer_since]])&gt;=2023, "New",IF(YEAR(Table1[[#This Row],[customer_since]])&gt;=2021, "Medium", "Long term"))</f>
        <v>New</v>
      </c>
      <c r="P3919">
        <v>70</v>
      </c>
      <c r="Q3919" t="str">
        <f t="shared" si="246"/>
        <v>High</v>
      </c>
      <c r="R3919">
        <v>0.3</v>
      </c>
      <c r="S3919" t="str">
        <f t="shared" si="247"/>
        <v>Medium</v>
      </c>
    </row>
    <row r="3920" spans="1:19" x14ac:dyDescent="0.35">
      <c r="A3920" t="s">
        <v>402</v>
      </c>
      <c r="B3920">
        <v>67</v>
      </c>
      <c r="C3920" t="str">
        <f t="shared" si="244"/>
        <v>66-69</v>
      </c>
      <c r="D3920" t="s">
        <v>21</v>
      </c>
      <c r="E3920" t="s">
        <v>52</v>
      </c>
      <c r="F3920">
        <v>124.96</v>
      </c>
      <c r="G3920">
        <v>17</v>
      </c>
      <c r="H3920">
        <f>Table1[[#This Row],[total_orders]]*Table1[[#This Row],[avg_order_value]]</f>
        <v>2124.3199999999997</v>
      </c>
      <c r="I3920">
        <v>267</v>
      </c>
      <c r="J3920">
        <v>0</v>
      </c>
      <c r="K3920" t="s">
        <v>23</v>
      </c>
      <c r="L3920">
        <v>41.5</v>
      </c>
      <c r="M3920" t="str">
        <f t="shared" si="245"/>
        <v>Medium</v>
      </c>
      <c r="N3920" s="1">
        <v>45501</v>
      </c>
      <c r="O3920" s="1" t="str">
        <f>IF(YEAR(Table1[[#This Row],[customer_since]])&gt;=2023, "New",IF(YEAR(Table1[[#This Row],[customer_since]])&gt;=2021, "Medium", "Long term"))</f>
        <v>New</v>
      </c>
      <c r="P3920">
        <v>95</v>
      </c>
      <c r="Q3920" t="str">
        <f t="shared" si="246"/>
        <v>High</v>
      </c>
      <c r="R3920">
        <v>0.24</v>
      </c>
      <c r="S3920" t="str">
        <f t="shared" si="247"/>
        <v>Medium</v>
      </c>
    </row>
    <row r="3921" spans="1:19" x14ac:dyDescent="0.35">
      <c r="A3921" t="s">
        <v>1426</v>
      </c>
      <c r="B3921">
        <v>71</v>
      </c>
      <c r="C3921" t="str">
        <f t="shared" si="244"/>
        <v>66-69</v>
      </c>
      <c r="D3921" t="s">
        <v>14</v>
      </c>
      <c r="E3921" t="s">
        <v>44</v>
      </c>
      <c r="F3921">
        <v>165.24</v>
      </c>
      <c r="G3921">
        <v>13</v>
      </c>
      <c r="H3921">
        <f>Table1[[#This Row],[total_orders]]*Table1[[#This Row],[avg_order_value]]</f>
        <v>2148.12</v>
      </c>
      <c r="I3921">
        <v>246</v>
      </c>
      <c r="J3921">
        <v>0</v>
      </c>
      <c r="K3921" t="s">
        <v>16</v>
      </c>
      <c r="L3921">
        <v>52.9</v>
      </c>
      <c r="M3921" t="str">
        <f t="shared" si="245"/>
        <v>High</v>
      </c>
      <c r="N3921" s="1">
        <v>44146</v>
      </c>
      <c r="O3921" s="1" t="str">
        <f>IF(YEAR(Table1[[#This Row],[customer_since]])&gt;=2023, "New",IF(YEAR(Table1[[#This Row],[customer_since]])&gt;=2021, "Medium", "Long term"))</f>
        <v>Long term</v>
      </c>
      <c r="P3921">
        <v>33</v>
      </c>
      <c r="Q3921" t="str">
        <f t="shared" si="246"/>
        <v>Low</v>
      </c>
      <c r="R3921">
        <v>0.08</v>
      </c>
      <c r="S3921" t="str">
        <f t="shared" si="247"/>
        <v>Low</v>
      </c>
    </row>
    <row r="3922" spans="1:19" x14ac:dyDescent="0.35">
      <c r="A3922" t="s">
        <v>2558</v>
      </c>
      <c r="B3922">
        <v>48</v>
      </c>
      <c r="C3922" t="str">
        <f t="shared" si="244"/>
        <v>46-55</v>
      </c>
      <c r="D3922" t="s">
        <v>21</v>
      </c>
      <c r="E3922" t="s">
        <v>28</v>
      </c>
      <c r="F3922">
        <v>47.63</v>
      </c>
      <c r="G3922">
        <v>17</v>
      </c>
      <c r="H3922">
        <f>Table1[[#This Row],[total_orders]]*Table1[[#This Row],[avg_order_value]]</f>
        <v>809.71</v>
      </c>
      <c r="I3922">
        <v>92</v>
      </c>
      <c r="J3922">
        <v>0</v>
      </c>
      <c r="K3922" t="s">
        <v>40</v>
      </c>
      <c r="L3922">
        <v>27.7</v>
      </c>
      <c r="M3922" t="str">
        <f t="shared" si="245"/>
        <v>Medium</v>
      </c>
      <c r="N3922" s="1">
        <v>44576</v>
      </c>
      <c r="O3922" s="1" t="str">
        <f>IF(YEAR(Table1[[#This Row],[customer_since]])&gt;=2023, "New",IF(YEAR(Table1[[#This Row],[customer_since]])&gt;=2021, "Medium", "Long term"))</f>
        <v>Medium</v>
      </c>
      <c r="P3922">
        <v>81</v>
      </c>
      <c r="Q3922" t="str">
        <f t="shared" si="246"/>
        <v>High</v>
      </c>
      <c r="R3922">
        <v>0.06</v>
      </c>
      <c r="S3922" t="str">
        <f t="shared" si="247"/>
        <v>Low</v>
      </c>
    </row>
    <row r="3923" spans="1:19" x14ac:dyDescent="0.35">
      <c r="A3923" t="s">
        <v>3635</v>
      </c>
      <c r="B3923">
        <v>32</v>
      </c>
      <c r="C3923" t="str">
        <f t="shared" si="244"/>
        <v>26-35</v>
      </c>
      <c r="D3923" t="s">
        <v>21</v>
      </c>
      <c r="E3923" t="s">
        <v>50</v>
      </c>
      <c r="F3923">
        <v>104.13</v>
      </c>
      <c r="G3923">
        <v>10</v>
      </c>
      <c r="H3923">
        <f>Table1[[#This Row],[total_orders]]*Table1[[#This Row],[avg_order_value]]</f>
        <v>1041.3</v>
      </c>
      <c r="I3923">
        <v>333</v>
      </c>
      <c r="J3923">
        <v>0</v>
      </c>
      <c r="K3923" t="s">
        <v>16</v>
      </c>
      <c r="L3923">
        <v>36.700000000000003</v>
      </c>
      <c r="M3923" t="str">
        <f t="shared" si="245"/>
        <v>Medium</v>
      </c>
      <c r="N3923" s="1">
        <v>44455</v>
      </c>
      <c r="O3923" s="1" t="str">
        <f>IF(YEAR(Table1[[#This Row],[customer_since]])&gt;=2023, "New",IF(YEAR(Table1[[#This Row],[customer_since]])&gt;=2021, "Medium", "Long term"))</f>
        <v>Medium</v>
      </c>
      <c r="P3923">
        <v>16</v>
      </c>
      <c r="Q3923" t="str">
        <f t="shared" si="246"/>
        <v>Low</v>
      </c>
      <c r="R3923">
        <v>0.15</v>
      </c>
      <c r="S3923" t="str">
        <f t="shared" si="247"/>
        <v>Low</v>
      </c>
    </row>
    <row r="3924" spans="1:19" x14ac:dyDescent="0.35">
      <c r="A3924" t="s">
        <v>1098</v>
      </c>
      <c r="B3924">
        <v>28</v>
      </c>
      <c r="C3924" t="str">
        <f t="shared" si="244"/>
        <v>26-35</v>
      </c>
      <c r="D3924" t="s">
        <v>14</v>
      </c>
      <c r="E3924" t="s">
        <v>52</v>
      </c>
      <c r="F3924">
        <v>104.46</v>
      </c>
      <c r="G3924">
        <v>11</v>
      </c>
      <c r="H3924">
        <f>Table1[[#This Row],[total_orders]]*Table1[[#This Row],[avg_order_value]]</f>
        <v>1149.06</v>
      </c>
      <c r="I3924">
        <v>175</v>
      </c>
      <c r="J3924">
        <v>0</v>
      </c>
      <c r="K3924" t="s">
        <v>40</v>
      </c>
      <c r="L3924">
        <v>40</v>
      </c>
      <c r="M3924" t="str">
        <f t="shared" si="245"/>
        <v>Medium</v>
      </c>
      <c r="N3924" s="1">
        <v>45593</v>
      </c>
      <c r="O3924" s="1" t="str">
        <f>IF(YEAR(Table1[[#This Row],[customer_since]])&gt;=2023, "New",IF(YEAR(Table1[[#This Row],[customer_since]])&gt;=2021, "Medium", "Long term"))</f>
        <v>New</v>
      </c>
      <c r="P3924">
        <v>48</v>
      </c>
      <c r="Q3924" t="str">
        <f t="shared" si="246"/>
        <v>Medium</v>
      </c>
      <c r="R3924">
        <v>0.15</v>
      </c>
      <c r="S3924" t="str">
        <f t="shared" si="247"/>
        <v>Low</v>
      </c>
    </row>
    <row r="3925" spans="1:19" x14ac:dyDescent="0.35">
      <c r="A3925" t="s">
        <v>1098</v>
      </c>
      <c r="B3925">
        <v>73</v>
      </c>
      <c r="C3925" t="str">
        <f t="shared" si="244"/>
        <v>66-69</v>
      </c>
      <c r="D3925" t="s">
        <v>25</v>
      </c>
      <c r="E3925" t="s">
        <v>18</v>
      </c>
      <c r="F3925">
        <v>153.63</v>
      </c>
      <c r="G3925">
        <v>11</v>
      </c>
      <c r="H3925">
        <f>Table1[[#This Row],[total_orders]]*Table1[[#This Row],[avg_order_value]]</f>
        <v>1689.9299999999998</v>
      </c>
      <c r="I3925">
        <v>327</v>
      </c>
      <c r="J3925">
        <v>0</v>
      </c>
      <c r="K3925" t="s">
        <v>19</v>
      </c>
      <c r="L3925">
        <v>73</v>
      </c>
      <c r="M3925" t="str">
        <f t="shared" si="245"/>
        <v>High</v>
      </c>
      <c r="N3925" s="1">
        <v>44011</v>
      </c>
      <c r="O3925" s="1" t="str">
        <f>IF(YEAR(Table1[[#This Row],[customer_since]])&gt;=2023, "New",IF(YEAR(Table1[[#This Row],[customer_since]])&gt;=2021, "Medium", "Long term"))</f>
        <v>Long term</v>
      </c>
      <c r="P3925">
        <v>52</v>
      </c>
      <c r="Q3925" t="str">
        <f t="shared" si="246"/>
        <v>Medium</v>
      </c>
      <c r="R3925">
        <v>0.04</v>
      </c>
      <c r="S3925" t="str">
        <f t="shared" si="247"/>
        <v>Low</v>
      </c>
    </row>
    <row r="3926" spans="1:19" x14ac:dyDescent="0.35">
      <c r="A3926" t="s">
        <v>1552</v>
      </c>
      <c r="B3926">
        <v>56</v>
      </c>
      <c r="C3926" t="str">
        <f t="shared" si="244"/>
        <v>55-65</v>
      </c>
      <c r="D3926" t="s">
        <v>21</v>
      </c>
      <c r="E3926" t="s">
        <v>18</v>
      </c>
      <c r="F3926">
        <v>238.9</v>
      </c>
      <c r="G3926">
        <v>11</v>
      </c>
      <c r="H3926">
        <f>Table1[[#This Row],[total_orders]]*Table1[[#This Row],[avg_order_value]]</f>
        <v>2627.9</v>
      </c>
      <c r="I3926">
        <v>18</v>
      </c>
      <c r="J3926">
        <v>0</v>
      </c>
      <c r="K3926" t="s">
        <v>23</v>
      </c>
      <c r="L3926">
        <v>43.5</v>
      </c>
      <c r="M3926" t="str">
        <f t="shared" si="245"/>
        <v>Medium</v>
      </c>
      <c r="N3926" s="1">
        <v>44745</v>
      </c>
      <c r="O3926" s="1" t="str">
        <f>IF(YEAR(Table1[[#This Row],[customer_since]])&gt;=2023, "New",IF(YEAR(Table1[[#This Row],[customer_since]])&gt;=2021, "Medium", "Long term"))</f>
        <v>Medium</v>
      </c>
      <c r="P3926">
        <v>80</v>
      </c>
      <c r="Q3926" t="str">
        <f t="shared" si="246"/>
        <v>High</v>
      </c>
      <c r="R3926">
        <v>0.14000000000000001</v>
      </c>
      <c r="S3926" t="str">
        <f t="shared" si="247"/>
        <v>Low</v>
      </c>
    </row>
    <row r="3927" spans="1:19" x14ac:dyDescent="0.35">
      <c r="A3927" t="s">
        <v>2511</v>
      </c>
      <c r="B3927">
        <v>72</v>
      </c>
      <c r="C3927" t="str">
        <f t="shared" si="244"/>
        <v>66-69</v>
      </c>
      <c r="D3927" t="s">
        <v>21</v>
      </c>
      <c r="E3927" t="s">
        <v>18</v>
      </c>
      <c r="F3927">
        <v>22.93</v>
      </c>
      <c r="G3927">
        <v>2</v>
      </c>
      <c r="H3927">
        <f>Table1[[#This Row],[total_orders]]*Table1[[#This Row],[avg_order_value]]</f>
        <v>45.86</v>
      </c>
      <c r="I3927">
        <v>121</v>
      </c>
      <c r="J3927">
        <v>0</v>
      </c>
      <c r="K3927" t="s">
        <v>40</v>
      </c>
      <c r="L3927">
        <v>61.8</v>
      </c>
      <c r="M3927" t="str">
        <f t="shared" si="245"/>
        <v>High</v>
      </c>
      <c r="N3927" s="1">
        <v>44567</v>
      </c>
      <c r="O3927" s="1" t="str">
        <f>IF(YEAR(Table1[[#This Row],[customer_since]])&gt;=2023, "New",IF(YEAR(Table1[[#This Row],[customer_since]])&gt;=2021, "Medium", "Long term"))</f>
        <v>Medium</v>
      </c>
      <c r="P3927">
        <v>32</v>
      </c>
      <c r="Q3927" t="str">
        <f t="shared" si="246"/>
        <v>Low</v>
      </c>
      <c r="R3927">
        <v>0.09</v>
      </c>
      <c r="S3927" t="str">
        <f t="shared" si="247"/>
        <v>Low</v>
      </c>
    </row>
    <row r="3928" spans="1:19" x14ac:dyDescent="0.35">
      <c r="A3928" t="s">
        <v>1374</v>
      </c>
      <c r="B3928">
        <v>62</v>
      </c>
      <c r="C3928" t="str">
        <f t="shared" si="244"/>
        <v>55-65</v>
      </c>
      <c r="D3928" t="s">
        <v>21</v>
      </c>
      <c r="E3928" t="s">
        <v>22</v>
      </c>
      <c r="F3928">
        <v>86.54</v>
      </c>
      <c r="G3928">
        <v>4</v>
      </c>
      <c r="H3928">
        <f>Table1[[#This Row],[total_orders]]*Table1[[#This Row],[avg_order_value]]</f>
        <v>346.16</v>
      </c>
      <c r="I3928">
        <v>229</v>
      </c>
      <c r="J3928">
        <v>0</v>
      </c>
      <c r="K3928" t="s">
        <v>19</v>
      </c>
      <c r="L3928">
        <v>91.4</v>
      </c>
      <c r="M3928" t="str">
        <f t="shared" si="245"/>
        <v>High</v>
      </c>
      <c r="N3928" s="1">
        <v>45572</v>
      </c>
      <c r="O3928" s="1" t="str">
        <f>IF(YEAR(Table1[[#This Row],[customer_since]])&gt;=2023, "New",IF(YEAR(Table1[[#This Row],[customer_since]])&gt;=2021, "Medium", "Long term"))</f>
        <v>New</v>
      </c>
      <c r="P3928">
        <v>27</v>
      </c>
      <c r="Q3928" t="str">
        <f t="shared" si="246"/>
        <v>Low</v>
      </c>
      <c r="R3928">
        <v>7.0000000000000007E-2</v>
      </c>
      <c r="S3928" t="str">
        <f t="shared" si="247"/>
        <v>Low</v>
      </c>
    </row>
    <row r="3929" spans="1:19" x14ac:dyDescent="0.35">
      <c r="A3929" t="s">
        <v>2444</v>
      </c>
      <c r="B3929">
        <v>66</v>
      </c>
      <c r="C3929" t="str">
        <f t="shared" si="244"/>
        <v>66-69</v>
      </c>
      <c r="D3929" t="s">
        <v>14</v>
      </c>
      <c r="E3929" t="s">
        <v>28</v>
      </c>
      <c r="F3929">
        <v>165.25</v>
      </c>
      <c r="G3929">
        <v>4</v>
      </c>
      <c r="H3929">
        <f>Table1[[#This Row],[total_orders]]*Table1[[#This Row],[avg_order_value]]</f>
        <v>661</v>
      </c>
      <c r="I3929">
        <v>230</v>
      </c>
      <c r="J3929">
        <v>0</v>
      </c>
      <c r="K3929" t="s">
        <v>23</v>
      </c>
      <c r="L3929">
        <v>97.6</v>
      </c>
      <c r="M3929" t="str">
        <f t="shared" si="245"/>
        <v>High</v>
      </c>
      <c r="N3929" s="1">
        <v>44148</v>
      </c>
      <c r="O3929" s="1" t="str">
        <f>IF(YEAR(Table1[[#This Row],[customer_since]])&gt;=2023, "New",IF(YEAR(Table1[[#This Row],[customer_since]])&gt;=2021, "Medium", "Long term"))</f>
        <v>Long term</v>
      </c>
      <c r="P3929">
        <v>47</v>
      </c>
      <c r="Q3929" t="str">
        <f t="shared" si="246"/>
        <v>Medium</v>
      </c>
      <c r="R3929">
        <v>0.33</v>
      </c>
      <c r="S3929" t="str">
        <f t="shared" si="247"/>
        <v>Medium</v>
      </c>
    </row>
    <row r="3930" spans="1:19" x14ac:dyDescent="0.35">
      <c r="A3930" t="s">
        <v>2444</v>
      </c>
      <c r="B3930">
        <v>24</v>
      </c>
      <c r="C3930" t="str">
        <f t="shared" si="244"/>
        <v>18-25</v>
      </c>
      <c r="D3930" t="s">
        <v>21</v>
      </c>
      <c r="E3930" t="s">
        <v>26</v>
      </c>
      <c r="F3930">
        <v>216.61</v>
      </c>
      <c r="G3930">
        <v>14</v>
      </c>
      <c r="H3930">
        <f>Table1[[#This Row],[total_orders]]*Table1[[#This Row],[avg_order_value]]</f>
        <v>3032.54</v>
      </c>
      <c r="I3930">
        <v>294</v>
      </c>
      <c r="J3930">
        <v>1</v>
      </c>
      <c r="K3930" t="s">
        <v>40</v>
      </c>
      <c r="L3930">
        <v>92.1</v>
      </c>
      <c r="M3930" t="str">
        <f t="shared" si="245"/>
        <v>High</v>
      </c>
      <c r="N3930" s="1">
        <v>44042</v>
      </c>
      <c r="O3930" s="1" t="str">
        <f>IF(YEAR(Table1[[#This Row],[customer_since]])&gt;=2023, "New",IF(YEAR(Table1[[#This Row],[customer_since]])&gt;=2021, "Medium", "Long term"))</f>
        <v>Long term</v>
      </c>
      <c r="P3930">
        <v>99</v>
      </c>
      <c r="Q3930" t="str">
        <f t="shared" si="246"/>
        <v>High</v>
      </c>
      <c r="R3930">
        <v>0.15</v>
      </c>
      <c r="S3930" t="str">
        <f t="shared" si="247"/>
        <v>Low</v>
      </c>
    </row>
    <row r="3931" spans="1:19" x14ac:dyDescent="0.35">
      <c r="A3931" t="s">
        <v>291</v>
      </c>
      <c r="B3931">
        <v>39</v>
      </c>
      <c r="C3931" t="str">
        <f t="shared" si="244"/>
        <v>36-45</v>
      </c>
      <c r="D3931" t="s">
        <v>14</v>
      </c>
      <c r="E3931" t="s">
        <v>22</v>
      </c>
      <c r="F3931">
        <v>69.400000000000006</v>
      </c>
      <c r="G3931">
        <v>9</v>
      </c>
      <c r="H3931">
        <f>Table1[[#This Row],[total_orders]]*Table1[[#This Row],[avg_order_value]]</f>
        <v>624.6</v>
      </c>
      <c r="I3931">
        <v>353</v>
      </c>
      <c r="J3931">
        <v>0</v>
      </c>
      <c r="K3931" t="s">
        <v>19</v>
      </c>
      <c r="L3931">
        <v>50.7</v>
      </c>
      <c r="M3931" t="str">
        <f t="shared" si="245"/>
        <v>High</v>
      </c>
      <c r="N3931" s="1">
        <v>45607</v>
      </c>
      <c r="O3931" s="1" t="str">
        <f>IF(YEAR(Table1[[#This Row],[customer_since]])&gt;=2023, "New",IF(YEAR(Table1[[#This Row],[customer_since]])&gt;=2021, "Medium", "Long term"))</f>
        <v>New</v>
      </c>
      <c r="P3931">
        <v>16</v>
      </c>
      <c r="Q3931" t="str">
        <f t="shared" si="246"/>
        <v>Low</v>
      </c>
      <c r="R3931">
        <v>0.16</v>
      </c>
      <c r="S3931" t="str">
        <f t="shared" si="247"/>
        <v>Low</v>
      </c>
    </row>
    <row r="3932" spans="1:19" x14ac:dyDescent="0.35">
      <c r="A3932" t="s">
        <v>3361</v>
      </c>
      <c r="B3932">
        <v>75</v>
      </c>
      <c r="C3932" t="str">
        <f t="shared" si="244"/>
        <v>66-69</v>
      </c>
      <c r="D3932" t="s">
        <v>21</v>
      </c>
      <c r="E3932" t="s">
        <v>35</v>
      </c>
      <c r="F3932">
        <v>130.15</v>
      </c>
      <c r="G3932">
        <v>10</v>
      </c>
      <c r="H3932">
        <f>Table1[[#This Row],[total_orders]]*Table1[[#This Row],[avg_order_value]]</f>
        <v>1301.5</v>
      </c>
      <c r="I3932">
        <v>321</v>
      </c>
      <c r="J3932">
        <v>0</v>
      </c>
      <c r="K3932" t="s">
        <v>40</v>
      </c>
      <c r="L3932">
        <v>69.5</v>
      </c>
      <c r="M3932" t="str">
        <f t="shared" si="245"/>
        <v>High</v>
      </c>
      <c r="N3932" s="1">
        <v>45321</v>
      </c>
      <c r="O3932" s="1" t="str">
        <f>IF(YEAR(Table1[[#This Row],[customer_since]])&gt;=2023, "New",IF(YEAR(Table1[[#This Row],[customer_since]])&gt;=2021, "Medium", "Long term"))</f>
        <v>New</v>
      </c>
      <c r="P3932">
        <v>22</v>
      </c>
      <c r="Q3932" t="str">
        <f t="shared" si="246"/>
        <v>Low</v>
      </c>
      <c r="R3932">
        <v>0.44</v>
      </c>
      <c r="S3932" t="str">
        <f t="shared" si="247"/>
        <v>Medium</v>
      </c>
    </row>
    <row r="3933" spans="1:19" x14ac:dyDescent="0.35">
      <c r="A3933" t="s">
        <v>2907</v>
      </c>
      <c r="B3933">
        <v>54</v>
      </c>
      <c r="C3933" t="str">
        <f t="shared" si="244"/>
        <v>46-55</v>
      </c>
      <c r="D3933" t="s">
        <v>14</v>
      </c>
      <c r="E3933" t="s">
        <v>52</v>
      </c>
      <c r="F3933">
        <v>80.349999999999994</v>
      </c>
      <c r="G3933">
        <v>9</v>
      </c>
      <c r="H3933">
        <f>Table1[[#This Row],[total_orders]]*Table1[[#This Row],[avg_order_value]]</f>
        <v>723.15</v>
      </c>
      <c r="I3933">
        <v>119</v>
      </c>
      <c r="J3933">
        <v>0</v>
      </c>
      <c r="K3933" t="s">
        <v>29</v>
      </c>
      <c r="L3933">
        <v>45.5</v>
      </c>
      <c r="M3933" t="str">
        <f t="shared" si="245"/>
        <v>Medium</v>
      </c>
      <c r="N3933" s="1">
        <v>45771</v>
      </c>
      <c r="O3933" s="1" t="str">
        <f>IF(YEAR(Table1[[#This Row],[customer_since]])&gt;=2023, "New",IF(YEAR(Table1[[#This Row],[customer_since]])&gt;=2021, "Medium", "Long term"))</f>
        <v>New</v>
      </c>
      <c r="P3933">
        <v>77</v>
      </c>
      <c r="Q3933" t="str">
        <f t="shared" si="246"/>
        <v>High</v>
      </c>
      <c r="R3933">
        <v>0.3</v>
      </c>
      <c r="S3933" t="str">
        <f t="shared" si="247"/>
        <v>Medium</v>
      </c>
    </row>
    <row r="3934" spans="1:19" x14ac:dyDescent="0.35">
      <c r="A3934" t="s">
        <v>602</v>
      </c>
      <c r="B3934">
        <v>68</v>
      </c>
      <c r="C3934" t="str">
        <f t="shared" si="244"/>
        <v>66-69</v>
      </c>
      <c r="D3934" t="s">
        <v>21</v>
      </c>
      <c r="E3934" t="s">
        <v>52</v>
      </c>
      <c r="F3934">
        <v>264.70999999999998</v>
      </c>
      <c r="G3934">
        <v>5</v>
      </c>
      <c r="H3934">
        <f>Table1[[#This Row],[total_orders]]*Table1[[#This Row],[avg_order_value]]</f>
        <v>1323.55</v>
      </c>
      <c r="I3934">
        <v>142</v>
      </c>
      <c r="J3934">
        <v>0</v>
      </c>
      <c r="K3934" t="s">
        <v>23</v>
      </c>
      <c r="L3934">
        <v>46.7</v>
      </c>
      <c r="M3934" t="str">
        <f t="shared" si="245"/>
        <v>Medium</v>
      </c>
      <c r="N3934" s="1">
        <v>45078</v>
      </c>
      <c r="O3934" s="1" t="str">
        <f>IF(YEAR(Table1[[#This Row],[customer_since]])&gt;=2023, "New",IF(YEAR(Table1[[#This Row],[customer_since]])&gt;=2021, "Medium", "Long term"))</f>
        <v>New</v>
      </c>
      <c r="P3934">
        <v>1</v>
      </c>
      <c r="Q3934" t="str">
        <f t="shared" si="246"/>
        <v>Low</v>
      </c>
      <c r="R3934">
        <v>0.06</v>
      </c>
      <c r="S3934" t="str">
        <f t="shared" si="247"/>
        <v>Low</v>
      </c>
    </row>
    <row r="3935" spans="1:19" x14ac:dyDescent="0.35">
      <c r="A3935" t="s">
        <v>373</v>
      </c>
      <c r="B3935">
        <v>54</v>
      </c>
      <c r="C3935" t="str">
        <f t="shared" si="244"/>
        <v>46-55</v>
      </c>
      <c r="D3935" t="s">
        <v>21</v>
      </c>
      <c r="E3935" t="s">
        <v>26</v>
      </c>
      <c r="F3935">
        <v>213.44</v>
      </c>
      <c r="G3935">
        <v>9</v>
      </c>
      <c r="H3935">
        <f>Table1[[#This Row],[total_orders]]*Table1[[#This Row],[avg_order_value]]</f>
        <v>1920.96</v>
      </c>
      <c r="I3935">
        <v>39</v>
      </c>
      <c r="J3935">
        <v>0</v>
      </c>
      <c r="K3935" t="s">
        <v>16</v>
      </c>
      <c r="L3935">
        <v>77.400000000000006</v>
      </c>
      <c r="M3935" t="str">
        <f t="shared" si="245"/>
        <v>High</v>
      </c>
      <c r="N3935" s="1">
        <v>44591</v>
      </c>
      <c r="O3935" s="1" t="str">
        <f>IF(YEAR(Table1[[#This Row],[customer_since]])&gt;=2023, "New",IF(YEAR(Table1[[#This Row],[customer_since]])&gt;=2021, "Medium", "Long term"))</f>
        <v>Medium</v>
      </c>
      <c r="P3935">
        <v>17</v>
      </c>
      <c r="Q3935" t="str">
        <f t="shared" si="246"/>
        <v>Low</v>
      </c>
      <c r="R3935">
        <v>0.16</v>
      </c>
      <c r="S3935" t="str">
        <f t="shared" si="247"/>
        <v>Low</v>
      </c>
    </row>
    <row r="3936" spans="1:19" x14ac:dyDescent="0.35">
      <c r="A3936" t="s">
        <v>373</v>
      </c>
      <c r="B3936">
        <v>19</v>
      </c>
      <c r="C3936" t="str">
        <f t="shared" si="244"/>
        <v>18-25</v>
      </c>
      <c r="D3936" t="s">
        <v>14</v>
      </c>
      <c r="E3936" t="s">
        <v>44</v>
      </c>
      <c r="F3936">
        <v>120.9</v>
      </c>
      <c r="G3936">
        <v>7</v>
      </c>
      <c r="H3936">
        <f>Table1[[#This Row],[total_orders]]*Table1[[#This Row],[avg_order_value]]</f>
        <v>846.30000000000007</v>
      </c>
      <c r="I3936">
        <v>187</v>
      </c>
      <c r="J3936">
        <v>0</v>
      </c>
      <c r="K3936" t="s">
        <v>29</v>
      </c>
      <c r="L3936">
        <v>39.1</v>
      </c>
      <c r="M3936" t="str">
        <f t="shared" si="245"/>
        <v>Medium</v>
      </c>
      <c r="N3936" s="1">
        <v>44928</v>
      </c>
      <c r="O3936" s="1" t="str">
        <f>IF(YEAR(Table1[[#This Row],[customer_since]])&gt;=2023, "New",IF(YEAR(Table1[[#This Row],[customer_since]])&gt;=2021, "Medium", "Long term"))</f>
        <v>New</v>
      </c>
      <c r="P3936">
        <v>5</v>
      </c>
      <c r="Q3936" t="str">
        <f t="shared" si="246"/>
        <v>Low</v>
      </c>
      <c r="R3936">
        <v>0.41</v>
      </c>
      <c r="S3936" t="str">
        <f t="shared" si="247"/>
        <v>Medium</v>
      </c>
    </row>
    <row r="3937" spans="1:19" x14ac:dyDescent="0.35">
      <c r="A3937" t="s">
        <v>1473</v>
      </c>
      <c r="B3937">
        <v>62</v>
      </c>
      <c r="C3937" t="str">
        <f t="shared" si="244"/>
        <v>55-65</v>
      </c>
      <c r="D3937" t="s">
        <v>14</v>
      </c>
      <c r="E3937" t="s">
        <v>26</v>
      </c>
      <c r="G3937">
        <v>7</v>
      </c>
      <c r="H3937">
        <f>Table1[[#This Row],[total_orders]]*Table1[[#This Row],[avg_order_value]]</f>
        <v>0</v>
      </c>
      <c r="I3937">
        <v>178</v>
      </c>
      <c r="J3937">
        <v>0</v>
      </c>
      <c r="K3937" t="s">
        <v>40</v>
      </c>
      <c r="L3937">
        <v>64.099999999999994</v>
      </c>
      <c r="M3937" t="str">
        <f t="shared" si="245"/>
        <v>High</v>
      </c>
      <c r="N3937" s="1">
        <v>45326</v>
      </c>
      <c r="O3937" s="1" t="str">
        <f>IF(YEAR(Table1[[#This Row],[customer_since]])&gt;=2023, "New",IF(YEAR(Table1[[#This Row],[customer_since]])&gt;=2021, "Medium", "Long term"))</f>
        <v>New</v>
      </c>
      <c r="P3937">
        <v>27</v>
      </c>
      <c r="Q3937" t="str">
        <f t="shared" si="246"/>
        <v>Low</v>
      </c>
      <c r="R3937">
        <v>0.3</v>
      </c>
      <c r="S3937" t="str">
        <f t="shared" si="247"/>
        <v>Medium</v>
      </c>
    </row>
    <row r="3938" spans="1:19" x14ac:dyDescent="0.35">
      <c r="A3938" t="s">
        <v>1843</v>
      </c>
      <c r="B3938">
        <v>38</v>
      </c>
      <c r="C3938" t="str">
        <f t="shared" si="244"/>
        <v>36-45</v>
      </c>
      <c r="D3938" t="s">
        <v>14</v>
      </c>
      <c r="E3938" t="s">
        <v>26</v>
      </c>
      <c r="F3938">
        <v>101.09</v>
      </c>
      <c r="G3938">
        <v>9</v>
      </c>
      <c r="H3938">
        <f>Table1[[#This Row],[total_orders]]*Table1[[#This Row],[avg_order_value]]</f>
        <v>909.81000000000006</v>
      </c>
      <c r="I3938">
        <v>215</v>
      </c>
      <c r="J3938">
        <v>0</v>
      </c>
      <c r="K3938" t="s">
        <v>19</v>
      </c>
      <c r="L3938">
        <v>92.8</v>
      </c>
      <c r="M3938" t="str">
        <f t="shared" si="245"/>
        <v>High</v>
      </c>
      <c r="N3938" s="1">
        <v>45350</v>
      </c>
      <c r="O3938" s="1" t="str">
        <f>IF(YEAR(Table1[[#This Row],[customer_since]])&gt;=2023, "New",IF(YEAR(Table1[[#This Row],[customer_since]])&gt;=2021, "Medium", "Long term"))</f>
        <v>New</v>
      </c>
      <c r="P3938">
        <v>86</v>
      </c>
      <c r="Q3938" t="str">
        <f t="shared" si="246"/>
        <v>High</v>
      </c>
      <c r="R3938">
        <v>0.2</v>
      </c>
      <c r="S3938" t="str">
        <f t="shared" si="247"/>
        <v>Low</v>
      </c>
    </row>
    <row r="3939" spans="1:19" x14ac:dyDescent="0.35">
      <c r="A3939" t="s">
        <v>1843</v>
      </c>
      <c r="B3939">
        <v>51</v>
      </c>
      <c r="C3939" t="str">
        <f t="shared" si="244"/>
        <v>46-55</v>
      </c>
      <c r="D3939" t="s">
        <v>21</v>
      </c>
      <c r="E3939" t="s">
        <v>18</v>
      </c>
      <c r="F3939">
        <v>77.22</v>
      </c>
      <c r="G3939">
        <v>11</v>
      </c>
      <c r="H3939">
        <f>Table1[[#This Row],[total_orders]]*Table1[[#This Row],[avg_order_value]]</f>
        <v>849.42</v>
      </c>
      <c r="I3939">
        <v>302</v>
      </c>
      <c r="J3939">
        <v>0</v>
      </c>
      <c r="K3939" t="s">
        <v>19</v>
      </c>
      <c r="L3939">
        <v>25</v>
      </c>
      <c r="M3939" t="str">
        <f t="shared" si="245"/>
        <v>Medium</v>
      </c>
      <c r="N3939" s="1">
        <v>45152</v>
      </c>
      <c r="O3939" s="1" t="str">
        <f>IF(YEAR(Table1[[#This Row],[customer_since]])&gt;=2023, "New",IF(YEAR(Table1[[#This Row],[customer_since]])&gt;=2021, "Medium", "Long term"))</f>
        <v>New</v>
      </c>
      <c r="P3939">
        <v>59</v>
      </c>
      <c r="Q3939" t="str">
        <f t="shared" si="246"/>
        <v>Medium</v>
      </c>
      <c r="R3939">
        <v>0.51</v>
      </c>
      <c r="S3939" t="str">
        <f t="shared" si="247"/>
        <v>High</v>
      </c>
    </row>
    <row r="3940" spans="1:19" x14ac:dyDescent="0.35">
      <c r="A3940" t="s">
        <v>2731</v>
      </c>
      <c r="B3940">
        <v>38</v>
      </c>
      <c r="C3940" t="str">
        <f t="shared" si="244"/>
        <v>36-45</v>
      </c>
      <c r="D3940" t="s">
        <v>14</v>
      </c>
      <c r="E3940" t="s">
        <v>35</v>
      </c>
      <c r="F3940">
        <v>118.3</v>
      </c>
      <c r="G3940">
        <v>8</v>
      </c>
      <c r="H3940">
        <f>Table1[[#This Row],[total_orders]]*Table1[[#This Row],[avg_order_value]]</f>
        <v>946.4</v>
      </c>
      <c r="I3940">
        <v>237</v>
      </c>
      <c r="J3940">
        <v>0</v>
      </c>
      <c r="K3940" t="s">
        <v>40</v>
      </c>
      <c r="L3940">
        <v>28.7</v>
      </c>
      <c r="M3940" t="str">
        <f t="shared" si="245"/>
        <v>Medium</v>
      </c>
      <c r="N3940" s="1">
        <v>45048</v>
      </c>
      <c r="O3940" s="1" t="str">
        <f>IF(YEAR(Table1[[#This Row],[customer_since]])&gt;=2023, "New",IF(YEAR(Table1[[#This Row],[customer_since]])&gt;=2021, "Medium", "Long term"))</f>
        <v>New</v>
      </c>
      <c r="P3940">
        <v>42</v>
      </c>
      <c r="Q3940" t="str">
        <f t="shared" si="246"/>
        <v>Medium</v>
      </c>
      <c r="R3940">
        <v>0.27</v>
      </c>
      <c r="S3940" t="str">
        <f t="shared" si="247"/>
        <v>Medium</v>
      </c>
    </row>
    <row r="3941" spans="1:19" x14ac:dyDescent="0.35">
      <c r="A3941" t="s">
        <v>144</v>
      </c>
      <c r="B3941">
        <v>63</v>
      </c>
      <c r="C3941" t="str">
        <f t="shared" si="244"/>
        <v>55-65</v>
      </c>
      <c r="D3941" t="s">
        <v>14</v>
      </c>
      <c r="E3941" t="s">
        <v>50</v>
      </c>
      <c r="F3941">
        <v>208.18</v>
      </c>
      <c r="G3941">
        <v>7</v>
      </c>
      <c r="H3941">
        <f>Table1[[#This Row],[total_orders]]*Table1[[#This Row],[avg_order_value]]</f>
        <v>1457.26</v>
      </c>
      <c r="I3941">
        <v>216</v>
      </c>
      <c r="J3941">
        <v>0</v>
      </c>
      <c r="K3941" t="s">
        <v>40</v>
      </c>
      <c r="L3941">
        <v>88.4</v>
      </c>
      <c r="M3941" t="str">
        <f t="shared" si="245"/>
        <v>High</v>
      </c>
      <c r="N3941" s="1">
        <v>44185</v>
      </c>
      <c r="O3941" s="1" t="str">
        <f>IF(YEAR(Table1[[#This Row],[customer_since]])&gt;=2023, "New",IF(YEAR(Table1[[#This Row],[customer_since]])&gt;=2021, "Medium", "Long term"))</f>
        <v>Long term</v>
      </c>
      <c r="P3941">
        <v>92</v>
      </c>
      <c r="Q3941" t="str">
        <f t="shared" si="246"/>
        <v>High</v>
      </c>
      <c r="R3941">
        <v>0.4</v>
      </c>
      <c r="S3941" t="str">
        <f t="shared" si="247"/>
        <v>Medium</v>
      </c>
    </row>
    <row r="3942" spans="1:19" x14ac:dyDescent="0.35">
      <c r="A3942" t="s">
        <v>3324</v>
      </c>
      <c r="B3942">
        <v>29</v>
      </c>
      <c r="C3942" t="str">
        <f t="shared" si="244"/>
        <v>26-35</v>
      </c>
      <c r="D3942" t="s">
        <v>21</v>
      </c>
      <c r="E3942" t="s">
        <v>37</v>
      </c>
      <c r="F3942">
        <v>165</v>
      </c>
      <c r="G3942">
        <v>8</v>
      </c>
      <c r="H3942">
        <f>Table1[[#This Row],[total_orders]]*Table1[[#This Row],[avg_order_value]]</f>
        <v>1320</v>
      </c>
      <c r="I3942">
        <v>176</v>
      </c>
      <c r="J3942">
        <v>0</v>
      </c>
      <c r="K3942" t="s">
        <v>29</v>
      </c>
      <c r="L3942">
        <v>94.2</v>
      </c>
      <c r="M3942" t="str">
        <f t="shared" si="245"/>
        <v>High</v>
      </c>
      <c r="N3942" s="1">
        <v>45585</v>
      </c>
      <c r="O3942" s="1" t="str">
        <f>IF(YEAR(Table1[[#This Row],[customer_since]])&gt;=2023, "New",IF(YEAR(Table1[[#This Row],[customer_since]])&gt;=2021, "Medium", "Long term"))</f>
        <v>New</v>
      </c>
      <c r="P3942">
        <v>11</v>
      </c>
      <c r="Q3942" t="str">
        <f t="shared" si="246"/>
        <v>Low</v>
      </c>
      <c r="R3942">
        <v>7.0000000000000007E-2</v>
      </c>
      <c r="S3942" t="str">
        <f t="shared" si="247"/>
        <v>Low</v>
      </c>
    </row>
    <row r="3943" spans="1:19" x14ac:dyDescent="0.35">
      <c r="A3943" t="s">
        <v>3324</v>
      </c>
      <c r="B3943">
        <v>21</v>
      </c>
      <c r="C3943" t="str">
        <f t="shared" si="244"/>
        <v>18-25</v>
      </c>
      <c r="D3943" t="s">
        <v>21</v>
      </c>
      <c r="E3943" t="s">
        <v>44</v>
      </c>
      <c r="F3943">
        <v>109.84</v>
      </c>
      <c r="G3943">
        <v>7</v>
      </c>
      <c r="H3943">
        <f>Table1[[#This Row],[total_orders]]*Table1[[#This Row],[avg_order_value]]</f>
        <v>768.88</v>
      </c>
      <c r="I3943">
        <v>153</v>
      </c>
      <c r="J3943">
        <v>0</v>
      </c>
      <c r="K3943" t="s">
        <v>16</v>
      </c>
      <c r="L3943">
        <v>38.200000000000003</v>
      </c>
      <c r="M3943" t="str">
        <f t="shared" si="245"/>
        <v>Medium</v>
      </c>
      <c r="N3943" s="1">
        <v>45294</v>
      </c>
      <c r="O3943" s="1" t="str">
        <f>IF(YEAR(Table1[[#This Row],[customer_since]])&gt;=2023, "New",IF(YEAR(Table1[[#This Row],[customer_since]])&gt;=2021, "Medium", "Long term"))</f>
        <v>New</v>
      </c>
      <c r="P3943">
        <v>40</v>
      </c>
      <c r="Q3943" t="str">
        <f t="shared" si="246"/>
        <v>Medium</v>
      </c>
      <c r="R3943">
        <v>0.03</v>
      </c>
      <c r="S3943" t="str">
        <f t="shared" si="247"/>
        <v>Low</v>
      </c>
    </row>
    <row r="3944" spans="1:19" x14ac:dyDescent="0.35">
      <c r="A3944" t="s">
        <v>73</v>
      </c>
      <c r="B3944">
        <v>45</v>
      </c>
      <c r="C3944" t="str">
        <f t="shared" si="244"/>
        <v>36-45</v>
      </c>
      <c r="D3944" t="s">
        <v>14</v>
      </c>
      <c r="E3944" t="s">
        <v>26</v>
      </c>
      <c r="F3944">
        <v>26.94</v>
      </c>
      <c r="G3944">
        <v>10</v>
      </c>
      <c r="H3944">
        <f>Table1[[#This Row],[total_orders]]*Table1[[#This Row],[avg_order_value]]</f>
        <v>269.40000000000003</v>
      </c>
      <c r="I3944">
        <v>220</v>
      </c>
      <c r="J3944">
        <v>0</v>
      </c>
      <c r="K3944" t="s">
        <v>40</v>
      </c>
      <c r="L3944">
        <v>47.8</v>
      </c>
      <c r="M3944" t="str">
        <f t="shared" si="245"/>
        <v>Medium</v>
      </c>
      <c r="N3944" s="1">
        <v>45673</v>
      </c>
      <c r="O3944" s="1" t="str">
        <f>IF(YEAR(Table1[[#This Row],[customer_since]])&gt;=2023, "New",IF(YEAR(Table1[[#This Row],[customer_since]])&gt;=2021, "Medium", "Long term"))</f>
        <v>New</v>
      </c>
      <c r="P3944">
        <v>85</v>
      </c>
      <c r="Q3944" t="str">
        <f t="shared" si="246"/>
        <v>High</v>
      </c>
      <c r="R3944">
        <v>0.38</v>
      </c>
      <c r="S3944" t="str">
        <f t="shared" si="247"/>
        <v>Medium</v>
      </c>
    </row>
    <row r="3945" spans="1:19" x14ac:dyDescent="0.35">
      <c r="A3945" t="s">
        <v>73</v>
      </c>
      <c r="B3945">
        <v>33</v>
      </c>
      <c r="C3945" t="str">
        <f t="shared" si="244"/>
        <v>26-35</v>
      </c>
      <c r="D3945" t="s">
        <v>14</v>
      </c>
      <c r="E3945" t="s">
        <v>44</v>
      </c>
      <c r="F3945">
        <v>68.430000000000007</v>
      </c>
      <c r="G3945">
        <v>9</v>
      </c>
      <c r="H3945">
        <f>Table1[[#This Row],[total_orders]]*Table1[[#This Row],[avg_order_value]]</f>
        <v>615.87000000000012</v>
      </c>
      <c r="I3945">
        <v>291</v>
      </c>
      <c r="J3945">
        <v>0</v>
      </c>
      <c r="K3945" t="s">
        <v>16</v>
      </c>
      <c r="L3945">
        <v>53.3</v>
      </c>
      <c r="M3945" t="str">
        <f t="shared" si="245"/>
        <v>High</v>
      </c>
      <c r="N3945" s="1">
        <v>44829</v>
      </c>
      <c r="O3945" s="1" t="str">
        <f>IF(YEAR(Table1[[#This Row],[customer_since]])&gt;=2023, "New",IF(YEAR(Table1[[#This Row],[customer_since]])&gt;=2021, "Medium", "Long term"))</f>
        <v>Medium</v>
      </c>
      <c r="P3945">
        <v>13</v>
      </c>
      <c r="Q3945" t="str">
        <f t="shared" si="246"/>
        <v>Low</v>
      </c>
      <c r="R3945">
        <v>0.3</v>
      </c>
      <c r="S3945" t="str">
        <f t="shared" si="247"/>
        <v>Medium</v>
      </c>
    </row>
    <row r="3946" spans="1:19" x14ac:dyDescent="0.35">
      <c r="A3946" t="s">
        <v>674</v>
      </c>
      <c r="B3946">
        <v>34</v>
      </c>
      <c r="C3946" t="str">
        <f t="shared" si="244"/>
        <v>26-35</v>
      </c>
      <c r="D3946" t="s">
        <v>25</v>
      </c>
      <c r="E3946" t="s">
        <v>15</v>
      </c>
      <c r="F3946">
        <v>114.6</v>
      </c>
      <c r="G3946">
        <v>10</v>
      </c>
      <c r="H3946">
        <f>Table1[[#This Row],[total_orders]]*Table1[[#This Row],[avg_order_value]]</f>
        <v>1146</v>
      </c>
      <c r="I3946">
        <v>250</v>
      </c>
      <c r="J3946">
        <v>0</v>
      </c>
      <c r="K3946" t="s">
        <v>16</v>
      </c>
      <c r="L3946">
        <v>66.400000000000006</v>
      </c>
      <c r="M3946" t="str">
        <f t="shared" si="245"/>
        <v>High</v>
      </c>
      <c r="N3946" s="1">
        <v>44643</v>
      </c>
      <c r="O3946" s="1" t="str">
        <f>IF(YEAR(Table1[[#This Row],[customer_since]])&gt;=2023, "New",IF(YEAR(Table1[[#This Row],[customer_since]])&gt;=2021, "Medium", "Long term"))</f>
        <v>Medium</v>
      </c>
      <c r="P3946">
        <v>97</v>
      </c>
      <c r="Q3946" t="str">
        <f t="shared" si="246"/>
        <v>High</v>
      </c>
      <c r="R3946">
        <v>0.28999999999999998</v>
      </c>
      <c r="S3946" t="str">
        <f t="shared" si="247"/>
        <v>Medium</v>
      </c>
    </row>
    <row r="3947" spans="1:19" x14ac:dyDescent="0.35">
      <c r="A3947" t="s">
        <v>1706</v>
      </c>
      <c r="B3947">
        <v>35</v>
      </c>
      <c r="C3947" t="str">
        <f t="shared" si="244"/>
        <v>26-35</v>
      </c>
      <c r="D3947" t="s">
        <v>14</v>
      </c>
      <c r="E3947" t="s">
        <v>18</v>
      </c>
      <c r="F3947">
        <v>331.76</v>
      </c>
      <c r="G3947">
        <v>13</v>
      </c>
      <c r="H3947">
        <f>Table1[[#This Row],[total_orders]]*Table1[[#This Row],[avg_order_value]]</f>
        <v>4312.88</v>
      </c>
      <c r="I3947">
        <v>203</v>
      </c>
      <c r="J3947">
        <v>0</v>
      </c>
      <c r="K3947" t="s">
        <v>19</v>
      </c>
      <c r="L3947">
        <v>53.9</v>
      </c>
      <c r="M3947" t="str">
        <f t="shared" si="245"/>
        <v>High</v>
      </c>
      <c r="N3947" s="1">
        <v>45811</v>
      </c>
      <c r="O3947" s="1" t="str">
        <f>IF(YEAR(Table1[[#This Row],[customer_since]])&gt;=2023, "New",IF(YEAR(Table1[[#This Row],[customer_since]])&gt;=2021, "Medium", "Long term"))</f>
        <v>New</v>
      </c>
      <c r="P3947">
        <v>99</v>
      </c>
      <c r="Q3947" t="str">
        <f t="shared" si="246"/>
        <v>High</v>
      </c>
      <c r="R3947">
        <v>0.14000000000000001</v>
      </c>
      <c r="S3947" t="str">
        <f t="shared" si="247"/>
        <v>Low</v>
      </c>
    </row>
    <row r="3948" spans="1:19" x14ac:dyDescent="0.35">
      <c r="A3948" t="s">
        <v>1582</v>
      </c>
      <c r="B3948">
        <v>41</v>
      </c>
      <c r="C3948" t="str">
        <f t="shared" si="244"/>
        <v>36-45</v>
      </c>
      <c r="D3948" t="s">
        <v>14</v>
      </c>
      <c r="E3948" t="s">
        <v>26</v>
      </c>
      <c r="F3948">
        <v>150.4</v>
      </c>
      <c r="G3948">
        <v>8</v>
      </c>
      <c r="H3948">
        <f>Table1[[#This Row],[total_orders]]*Table1[[#This Row],[avg_order_value]]</f>
        <v>1203.2</v>
      </c>
      <c r="I3948">
        <v>283</v>
      </c>
      <c r="J3948">
        <v>0</v>
      </c>
      <c r="K3948" t="s">
        <v>29</v>
      </c>
      <c r="L3948">
        <v>41.8</v>
      </c>
      <c r="M3948" t="str">
        <f t="shared" si="245"/>
        <v>Medium</v>
      </c>
      <c r="N3948" s="1">
        <v>44031</v>
      </c>
      <c r="O3948" s="1" t="str">
        <f>IF(YEAR(Table1[[#This Row],[customer_since]])&gt;=2023, "New",IF(YEAR(Table1[[#This Row],[customer_since]])&gt;=2021, "Medium", "Long term"))</f>
        <v>Long term</v>
      </c>
      <c r="P3948">
        <v>73</v>
      </c>
      <c r="Q3948" t="str">
        <f t="shared" si="246"/>
        <v>High</v>
      </c>
      <c r="R3948">
        <v>0.16</v>
      </c>
      <c r="S3948" t="str">
        <f t="shared" si="247"/>
        <v>Low</v>
      </c>
    </row>
    <row r="3949" spans="1:19" x14ac:dyDescent="0.35">
      <c r="A3949" t="s">
        <v>521</v>
      </c>
      <c r="B3949">
        <v>23</v>
      </c>
      <c r="C3949" t="str">
        <f t="shared" si="244"/>
        <v>18-25</v>
      </c>
      <c r="D3949" t="s">
        <v>21</v>
      </c>
      <c r="E3949" t="s">
        <v>52</v>
      </c>
      <c r="F3949">
        <v>55.09</v>
      </c>
      <c r="G3949">
        <v>4</v>
      </c>
      <c r="H3949">
        <f>Table1[[#This Row],[total_orders]]*Table1[[#This Row],[avg_order_value]]</f>
        <v>220.36</v>
      </c>
      <c r="I3949">
        <v>283</v>
      </c>
      <c r="J3949">
        <v>0</v>
      </c>
      <c r="K3949" t="s">
        <v>19</v>
      </c>
      <c r="L3949">
        <v>57.7</v>
      </c>
      <c r="M3949" t="str">
        <f t="shared" si="245"/>
        <v>High</v>
      </c>
      <c r="N3949" s="1">
        <v>44597</v>
      </c>
      <c r="O3949" s="1" t="str">
        <f>IF(YEAR(Table1[[#This Row],[customer_since]])&gt;=2023, "New",IF(YEAR(Table1[[#This Row],[customer_since]])&gt;=2021, "Medium", "Long term"))</f>
        <v>Medium</v>
      </c>
      <c r="P3949">
        <v>1</v>
      </c>
      <c r="Q3949" t="str">
        <f t="shared" si="246"/>
        <v>Low</v>
      </c>
      <c r="R3949">
        <v>0.66</v>
      </c>
      <c r="S3949" t="str">
        <f t="shared" si="247"/>
        <v>High</v>
      </c>
    </row>
    <row r="3950" spans="1:19" x14ac:dyDescent="0.35">
      <c r="A3950" t="s">
        <v>1417</v>
      </c>
      <c r="B3950">
        <v>19</v>
      </c>
      <c r="C3950" t="str">
        <f t="shared" si="244"/>
        <v>18-25</v>
      </c>
      <c r="D3950" t="s">
        <v>14</v>
      </c>
      <c r="E3950" t="s">
        <v>22</v>
      </c>
      <c r="F3950">
        <v>169.5</v>
      </c>
      <c r="G3950">
        <v>6</v>
      </c>
      <c r="H3950">
        <f>Table1[[#This Row],[total_orders]]*Table1[[#This Row],[avg_order_value]]</f>
        <v>1017</v>
      </c>
      <c r="I3950">
        <v>137</v>
      </c>
      <c r="J3950">
        <v>0</v>
      </c>
      <c r="K3950" t="s">
        <v>16</v>
      </c>
      <c r="L3950">
        <v>63.1</v>
      </c>
      <c r="M3950" t="str">
        <f t="shared" si="245"/>
        <v>High</v>
      </c>
      <c r="N3950" s="1">
        <v>44263</v>
      </c>
      <c r="O3950" s="1" t="str">
        <f>IF(YEAR(Table1[[#This Row],[customer_since]])&gt;=2023, "New",IF(YEAR(Table1[[#This Row],[customer_since]])&gt;=2021, "Medium", "Long term"))</f>
        <v>Medium</v>
      </c>
      <c r="P3950">
        <v>27</v>
      </c>
      <c r="Q3950" t="str">
        <f t="shared" si="246"/>
        <v>Low</v>
      </c>
      <c r="R3950">
        <v>0.31</v>
      </c>
      <c r="S3950" t="str">
        <f t="shared" si="247"/>
        <v>Medium</v>
      </c>
    </row>
    <row r="3951" spans="1:19" x14ac:dyDescent="0.35">
      <c r="A3951" t="s">
        <v>1274</v>
      </c>
      <c r="B3951">
        <v>32</v>
      </c>
      <c r="C3951" t="str">
        <f t="shared" si="244"/>
        <v>26-35</v>
      </c>
      <c r="D3951" t="s">
        <v>25</v>
      </c>
      <c r="E3951" t="s">
        <v>52</v>
      </c>
      <c r="F3951">
        <v>173.19</v>
      </c>
      <c r="G3951">
        <v>9</v>
      </c>
      <c r="H3951">
        <f>Table1[[#This Row],[total_orders]]*Table1[[#This Row],[avg_order_value]]</f>
        <v>1558.71</v>
      </c>
      <c r="I3951">
        <v>76</v>
      </c>
      <c r="J3951">
        <v>0</v>
      </c>
      <c r="K3951" t="s">
        <v>40</v>
      </c>
      <c r="L3951">
        <v>58.3</v>
      </c>
      <c r="M3951" t="str">
        <f t="shared" si="245"/>
        <v>High</v>
      </c>
      <c r="N3951" s="1">
        <v>45666</v>
      </c>
      <c r="O3951" s="1" t="str">
        <f>IF(YEAR(Table1[[#This Row],[customer_since]])&gt;=2023, "New",IF(YEAR(Table1[[#This Row],[customer_since]])&gt;=2021, "Medium", "Long term"))</f>
        <v>New</v>
      </c>
      <c r="P3951">
        <v>79</v>
      </c>
      <c r="Q3951" t="str">
        <f t="shared" si="246"/>
        <v>High</v>
      </c>
      <c r="R3951">
        <v>0.06</v>
      </c>
      <c r="S3951" t="str">
        <f t="shared" si="247"/>
        <v>Low</v>
      </c>
    </row>
    <row r="3952" spans="1:19" x14ac:dyDescent="0.35">
      <c r="A3952" t="s">
        <v>1461</v>
      </c>
      <c r="B3952">
        <v>32</v>
      </c>
      <c r="C3952" t="str">
        <f t="shared" si="244"/>
        <v>26-35</v>
      </c>
      <c r="D3952" t="s">
        <v>14</v>
      </c>
      <c r="E3952" t="s">
        <v>22</v>
      </c>
      <c r="F3952">
        <v>28.53</v>
      </c>
      <c r="G3952">
        <v>9</v>
      </c>
      <c r="H3952">
        <f>Table1[[#This Row],[total_orders]]*Table1[[#This Row],[avg_order_value]]</f>
        <v>256.77</v>
      </c>
      <c r="I3952">
        <v>308</v>
      </c>
      <c r="J3952">
        <v>0</v>
      </c>
      <c r="K3952" t="s">
        <v>40</v>
      </c>
      <c r="L3952">
        <v>42.5</v>
      </c>
      <c r="M3952" t="str">
        <f t="shared" si="245"/>
        <v>Medium</v>
      </c>
      <c r="N3952" s="1">
        <v>45197</v>
      </c>
      <c r="O3952" s="1" t="str">
        <f>IF(YEAR(Table1[[#This Row],[customer_since]])&gt;=2023, "New",IF(YEAR(Table1[[#This Row],[customer_since]])&gt;=2021, "Medium", "Long term"))</f>
        <v>New</v>
      </c>
      <c r="P3952">
        <v>6</v>
      </c>
      <c r="Q3952" t="str">
        <f t="shared" si="246"/>
        <v>Low</v>
      </c>
      <c r="R3952">
        <v>0.16</v>
      </c>
      <c r="S3952" t="str">
        <f t="shared" si="247"/>
        <v>Low</v>
      </c>
    </row>
    <row r="3953" spans="1:19" x14ac:dyDescent="0.35">
      <c r="A3953" t="s">
        <v>2246</v>
      </c>
      <c r="B3953">
        <v>58</v>
      </c>
      <c r="C3953" t="str">
        <f t="shared" si="244"/>
        <v>55-65</v>
      </c>
      <c r="D3953" t="s">
        <v>21</v>
      </c>
      <c r="E3953" t="s">
        <v>18</v>
      </c>
      <c r="F3953">
        <v>41.66</v>
      </c>
      <c r="G3953">
        <v>4</v>
      </c>
      <c r="H3953">
        <f>Table1[[#This Row],[total_orders]]*Table1[[#This Row],[avg_order_value]]</f>
        <v>166.64</v>
      </c>
      <c r="I3953">
        <v>32</v>
      </c>
      <c r="J3953">
        <v>0</v>
      </c>
      <c r="K3953" t="s">
        <v>19</v>
      </c>
      <c r="L3953">
        <v>51.4</v>
      </c>
      <c r="M3953" t="str">
        <f t="shared" si="245"/>
        <v>High</v>
      </c>
      <c r="N3953" s="1">
        <v>44754</v>
      </c>
      <c r="O3953" s="1" t="str">
        <f>IF(YEAR(Table1[[#This Row],[customer_since]])&gt;=2023, "New",IF(YEAR(Table1[[#This Row],[customer_since]])&gt;=2021, "Medium", "Long term"))</f>
        <v>Medium</v>
      </c>
      <c r="P3953">
        <v>66</v>
      </c>
      <c r="Q3953" t="str">
        <f t="shared" si="246"/>
        <v>Medium</v>
      </c>
      <c r="R3953">
        <v>0.55000000000000004</v>
      </c>
      <c r="S3953" t="str">
        <f t="shared" si="247"/>
        <v>High</v>
      </c>
    </row>
    <row r="3954" spans="1:19" x14ac:dyDescent="0.35">
      <c r="A3954" t="s">
        <v>1165</v>
      </c>
      <c r="B3954">
        <v>21</v>
      </c>
      <c r="C3954" t="str">
        <f t="shared" si="244"/>
        <v>18-25</v>
      </c>
      <c r="D3954" t="s">
        <v>21</v>
      </c>
      <c r="E3954" t="s">
        <v>50</v>
      </c>
      <c r="F3954">
        <v>106.62</v>
      </c>
      <c r="G3954">
        <v>7</v>
      </c>
      <c r="H3954">
        <f>Table1[[#This Row],[total_orders]]*Table1[[#This Row],[avg_order_value]]</f>
        <v>746.34</v>
      </c>
      <c r="I3954">
        <v>279</v>
      </c>
      <c r="J3954">
        <v>0</v>
      </c>
      <c r="K3954" t="s">
        <v>23</v>
      </c>
      <c r="L3954">
        <v>16.100000000000001</v>
      </c>
      <c r="M3954" t="str">
        <f t="shared" si="245"/>
        <v>Low</v>
      </c>
      <c r="N3954" s="1">
        <v>44165</v>
      </c>
      <c r="O3954" s="1" t="str">
        <f>IF(YEAR(Table1[[#This Row],[customer_since]])&gt;=2023, "New",IF(YEAR(Table1[[#This Row],[customer_since]])&gt;=2021, "Medium", "Long term"))</f>
        <v>Long term</v>
      </c>
      <c r="P3954">
        <v>3</v>
      </c>
      <c r="Q3954" t="str">
        <f t="shared" si="246"/>
        <v>Low</v>
      </c>
      <c r="R3954">
        <v>0.3</v>
      </c>
      <c r="S3954" t="str">
        <f t="shared" si="247"/>
        <v>Medium</v>
      </c>
    </row>
    <row r="3955" spans="1:19" x14ac:dyDescent="0.35">
      <c r="A3955" t="s">
        <v>1165</v>
      </c>
      <c r="B3955">
        <v>33</v>
      </c>
      <c r="C3955" t="str">
        <f t="shared" si="244"/>
        <v>26-35</v>
      </c>
      <c r="D3955" t="s">
        <v>21</v>
      </c>
      <c r="E3955" t="s">
        <v>28</v>
      </c>
      <c r="F3955">
        <v>40</v>
      </c>
      <c r="G3955">
        <v>16</v>
      </c>
      <c r="H3955">
        <f>Table1[[#This Row],[total_orders]]*Table1[[#This Row],[avg_order_value]]</f>
        <v>640</v>
      </c>
      <c r="I3955">
        <v>246</v>
      </c>
      <c r="J3955">
        <v>0</v>
      </c>
      <c r="K3955" t="s">
        <v>23</v>
      </c>
      <c r="L3955">
        <v>89.5</v>
      </c>
      <c r="M3955" t="str">
        <f t="shared" si="245"/>
        <v>High</v>
      </c>
      <c r="N3955" s="1">
        <v>45312</v>
      </c>
      <c r="O3955" s="1" t="str">
        <f>IF(YEAR(Table1[[#This Row],[customer_since]])&gt;=2023, "New",IF(YEAR(Table1[[#This Row],[customer_since]])&gt;=2021, "Medium", "Long term"))</f>
        <v>New</v>
      </c>
      <c r="P3955">
        <v>28</v>
      </c>
      <c r="Q3955" t="str">
        <f t="shared" si="246"/>
        <v>Low</v>
      </c>
      <c r="R3955">
        <v>0.3</v>
      </c>
      <c r="S3955" t="str">
        <f t="shared" si="247"/>
        <v>Medium</v>
      </c>
    </row>
    <row r="3956" spans="1:19" x14ac:dyDescent="0.35">
      <c r="A3956" t="s">
        <v>1165</v>
      </c>
      <c r="B3956">
        <v>60</v>
      </c>
      <c r="C3956" t="str">
        <f t="shared" si="244"/>
        <v>55-65</v>
      </c>
      <c r="D3956" t="s">
        <v>14</v>
      </c>
      <c r="E3956" t="s">
        <v>28</v>
      </c>
      <c r="F3956">
        <v>95.51</v>
      </c>
      <c r="G3956">
        <v>12</v>
      </c>
      <c r="H3956">
        <f>Table1[[#This Row],[total_orders]]*Table1[[#This Row],[avg_order_value]]</f>
        <v>1146.1200000000001</v>
      </c>
      <c r="I3956">
        <v>225</v>
      </c>
      <c r="J3956">
        <v>0</v>
      </c>
      <c r="K3956" t="s">
        <v>29</v>
      </c>
      <c r="L3956">
        <v>24.6</v>
      </c>
      <c r="M3956" t="str">
        <f t="shared" si="245"/>
        <v>Medium</v>
      </c>
      <c r="N3956" s="1">
        <v>45419</v>
      </c>
      <c r="O3956" s="1" t="str">
        <f>IF(YEAR(Table1[[#This Row],[customer_since]])&gt;=2023, "New",IF(YEAR(Table1[[#This Row],[customer_since]])&gt;=2021, "Medium", "Long term"))</f>
        <v>New</v>
      </c>
      <c r="P3956">
        <v>11</v>
      </c>
      <c r="Q3956" t="str">
        <f t="shared" si="246"/>
        <v>Low</v>
      </c>
      <c r="R3956">
        <v>0.2</v>
      </c>
      <c r="S3956" t="str">
        <f t="shared" si="247"/>
        <v>Low</v>
      </c>
    </row>
    <row r="3957" spans="1:19" x14ac:dyDescent="0.35">
      <c r="A3957" t="s">
        <v>2822</v>
      </c>
      <c r="B3957">
        <v>23</v>
      </c>
      <c r="C3957" t="str">
        <f t="shared" si="244"/>
        <v>18-25</v>
      </c>
      <c r="D3957" t="s">
        <v>14</v>
      </c>
      <c r="E3957" t="s">
        <v>18</v>
      </c>
      <c r="G3957">
        <v>7</v>
      </c>
      <c r="H3957">
        <f>Table1[[#This Row],[total_orders]]*Table1[[#This Row],[avg_order_value]]</f>
        <v>0</v>
      </c>
      <c r="I3957">
        <v>81</v>
      </c>
      <c r="J3957">
        <v>0</v>
      </c>
      <c r="K3957" t="s">
        <v>16</v>
      </c>
      <c r="L3957">
        <v>69.099999999999994</v>
      </c>
      <c r="M3957" t="str">
        <f t="shared" si="245"/>
        <v>High</v>
      </c>
      <c r="N3957" s="1">
        <v>45188</v>
      </c>
      <c r="O3957" s="1" t="str">
        <f>IF(YEAR(Table1[[#This Row],[customer_since]])&gt;=2023, "New",IF(YEAR(Table1[[#This Row],[customer_since]])&gt;=2021, "Medium", "Long term"))</f>
        <v>New</v>
      </c>
      <c r="P3957">
        <v>8</v>
      </c>
      <c r="Q3957" t="str">
        <f t="shared" si="246"/>
        <v>Low</v>
      </c>
      <c r="R3957">
        <v>0.1</v>
      </c>
      <c r="S3957" t="str">
        <f t="shared" si="247"/>
        <v>Low</v>
      </c>
    </row>
    <row r="3958" spans="1:19" x14ac:dyDescent="0.35">
      <c r="A3958" t="s">
        <v>376</v>
      </c>
      <c r="B3958">
        <v>78</v>
      </c>
      <c r="C3958" t="str">
        <f t="shared" si="244"/>
        <v>66-69</v>
      </c>
      <c r="D3958" t="s">
        <v>14</v>
      </c>
      <c r="E3958" t="s">
        <v>52</v>
      </c>
      <c r="F3958">
        <v>235.3</v>
      </c>
      <c r="G3958">
        <v>9</v>
      </c>
      <c r="H3958">
        <f>Table1[[#This Row],[total_orders]]*Table1[[#This Row],[avg_order_value]]</f>
        <v>2117.7000000000003</v>
      </c>
      <c r="I3958">
        <v>12</v>
      </c>
      <c r="J3958">
        <v>0</v>
      </c>
      <c r="K3958" t="s">
        <v>40</v>
      </c>
      <c r="L3958">
        <v>25.9</v>
      </c>
      <c r="M3958" t="str">
        <f t="shared" si="245"/>
        <v>Medium</v>
      </c>
      <c r="N3958" s="1">
        <v>44088</v>
      </c>
      <c r="O3958" s="1" t="str">
        <f>IF(YEAR(Table1[[#This Row],[customer_since]])&gt;=2023, "New",IF(YEAR(Table1[[#This Row],[customer_since]])&gt;=2021, "Medium", "Long term"))</f>
        <v>Long term</v>
      </c>
      <c r="P3958">
        <v>73</v>
      </c>
      <c r="Q3958" t="str">
        <f t="shared" si="246"/>
        <v>High</v>
      </c>
      <c r="R3958">
        <v>0.32</v>
      </c>
      <c r="S3958" t="str">
        <f t="shared" si="247"/>
        <v>Medium</v>
      </c>
    </row>
    <row r="3959" spans="1:19" x14ac:dyDescent="0.35">
      <c r="A3959" t="s">
        <v>3731</v>
      </c>
      <c r="B3959">
        <v>36</v>
      </c>
      <c r="C3959" t="str">
        <f t="shared" si="244"/>
        <v>36-45</v>
      </c>
      <c r="D3959" t="s">
        <v>14</v>
      </c>
      <c r="E3959" t="s">
        <v>44</v>
      </c>
      <c r="F3959">
        <v>47.04</v>
      </c>
      <c r="G3959">
        <v>13</v>
      </c>
      <c r="H3959">
        <f>Table1[[#This Row],[total_orders]]*Table1[[#This Row],[avg_order_value]]</f>
        <v>611.52</v>
      </c>
      <c r="I3959">
        <v>38</v>
      </c>
      <c r="J3959">
        <v>0</v>
      </c>
      <c r="K3959" t="s">
        <v>16</v>
      </c>
      <c r="L3959">
        <v>81</v>
      </c>
      <c r="M3959" t="str">
        <f t="shared" si="245"/>
        <v>High</v>
      </c>
      <c r="N3959" s="1">
        <v>45313</v>
      </c>
      <c r="O3959" s="1" t="str">
        <f>IF(YEAR(Table1[[#This Row],[customer_since]])&gt;=2023, "New",IF(YEAR(Table1[[#This Row],[customer_since]])&gt;=2021, "Medium", "Long term"))</f>
        <v>New</v>
      </c>
      <c r="P3959">
        <v>16</v>
      </c>
      <c r="Q3959" t="str">
        <f t="shared" si="246"/>
        <v>Low</v>
      </c>
      <c r="R3959">
        <v>0.22</v>
      </c>
      <c r="S3959" t="str">
        <f t="shared" si="247"/>
        <v>Medium</v>
      </c>
    </row>
    <row r="3960" spans="1:19" x14ac:dyDescent="0.35">
      <c r="A3960" t="s">
        <v>3731</v>
      </c>
      <c r="B3960">
        <v>27</v>
      </c>
      <c r="C3960" t="str">
        <f t="shared" si="244"/>
        <v>26-35</v>
      </c>
      <c r="D3960" t="s">
        <v>14</v>
      </c>
      <c r="E3960" t="s">
        <v>15</v>
      </c>
      <c r="F3960">
        <v>107.89</v>
      </c>
      <c r="G3960">
        <v>9</v>
      </c>
      <c r="H3960">
        <f>Table1[[#This Row],[total_orders]]*Table1[[#This Row],[avg_order_value]]</f>
        <v>971.01</v>
      </c>
      <c r="I3960">
        <v>109</v>
      </c>
      <c r="J3960">
        <v>0</v>
      </c>
      <c r="K3960" t="s">
        <v>40</v>
      </c>
      <c r="L3960">
        <v>58.8</v>
      </c>
      <c r="M3960" t="str">
        <f t="shared" si="245"/>
        <v>High</v>
      </c>
      <c r="N3960" s="1">
        <v>44966</v>
      </c>
      <c r="O3960" s="1" t="str">
        <f>IF(YEAR(Table1[[#This Row],[customer_since]])&gt;=2023, "New",IF(YEAR(Table1[[#This Row],[customer_since]])&gt;=2021, "Medium", "Long term"))</f>
        <v>New</v>
      </c>
      <c r="P3960">
        <v>93</v>
      </c>
      <c r="Q3960" t="str">
        <f t="shared" si="246"/>
        <v>High</v>
      </c>
      <c r="R3960">
        <v>0.21</v>
      </c>
      <c r="S3960" t="str">
        <f t="shared" si="247"/>
        <v>Medium</v>
      </c>
    </row>
    <row r="3961" spans="1:19" x14ac:dyDescent="0.35">
      <c r="A3961" t="s">
        <v>2927</v>
      </c>
      <c r="B3961">
        <v>44</v>
      </c>
      <c r="C3961" t="str">
        <f t="shared" si="244"/>
        <v>36-45</v>
      </c>
      <c r="D3961" t="s">
        <v>21</v>
      </c>
      <c r="E3961" t="s">
        <v>18</v>
      </c>
      <c r="F3961">
        <v>102.28</v>
      </c>
      <c r="G3961">
        <v>9</v>
      </c>
      <c r="H3961">
        <f>Table1[[#This Row],[total_orders]]*Table1[[#This Row],[avg_order_value]]</f>
        <v>920.52</v>
      </c>
      <c r="I3961">
        <v>6</v>
      </c>
      <c r="J3961">
        <v>0</v>
      </c>
      <c r="K3961" t="s">
        <v>16</v>
      </c>
      <c r="L3961">
        <v>72</v>
      </c>
      <c r="M3961" t="str">
        <f t="shared" si="245"/>
        <v>High</v>
      </c>
      <c r="N3961" s="1">
        <v>45361</v>
      </c>
      <c r="O3961" s="1" t="str">
        <f>IF(YEAR(Table1[[#This Row],[customer_since]])&gt;=2023, "New",IF(YEAR(Table1[[#This Row],[customer_since]])&gt;=2021, "Medium", "Long term"))</f>
        <v>New</v>
      </c>
      <c r="P3961">
        <v>1</v>
      </c>
      <c r="Q3961" t="str">
        <f t="shared" si="246"/>
        <v>Low</v>
      </c>
      <c r="R3961">
        <v>0.37</v>
      </c>
      <c r="S3961" t="str">
        <f t="shared" si="247"/>
        <v>Medium</v>
      </c>
    </row>
    <row r="3962" spans="1:19" x14ac:dyDescent="0.35">
      <c r="A3962" t="s">
        <v>2927</v>
      </c>
      <c r="B3962">
        <v>20</v>
      </c>
      <c r="C3962" t="str">
        <f t="shared" si="244"/>
        <v>18-25</v>
      </c>
      <c r="D3962" t="s">
        <v>14</v>
      </c>
      <c r="E3962" t="s">
        <v>37</v>
      </c>
      <c r="F3962">
        <v>152.9</v>
      </c>
      <c r="G3962">
        <v>6</v>
      </c>
      <c r="H3962">
        <f>Table1[[#This Row],[total_orders]]*Table1[[#This Row],[avg_order_value]]</f>
        <v>917.40000000000009</v>
      </c>
      <c r="I3962">
        <v>79</v>
      </c>
      <c r="J3962">
        <v>0</v>
      </c>
      <c r="K3962" t="s">
        <v>29</v>
      </c>
      <c r="L3962">
        <v>83.3</v>
      </c>
      <c r="M3962" t="str">
        <f t="shared" si="245"/>
        <v>High</v>
      </c>
      <c r="N3962" s="1">
        <v>44938</v>
      </c>
      <c r="O3962" s="1" t="str">
        <f>IF(YEAR(Table1[[#This Row],[customer_since]])&gt;=2023, "New",IF(YEAR(Table1[[#This Row],[customer_since]])&gt;=2021, "Medium", "Long term"))</f>
        <v>New</v>
      </c>
      <c r="P3962">
        <v>57</v>
      </c>
      <c r="Q3962" t="str">
        <f t="shared" si="246"/>
        <v>Medium</v>
      </c>
      <c r="R3962">
        <v>0.39</v>
      </c>
      <c r="S3962" t="str">
        <f t="shared" si="247"/>
        <v>Medium</v>
      </c>
    </row>
    <row r="3963" spans="1:19" x14ac:dyDescent="0.35">
      <c r="A3963" t="s">
        <v>3068</v>
      </c>
      <c r="B3963">
        <v>30</v>
      </c>
      <c r="C3963" t="str">
        <f t="shared" si="244"/>
        <v>26-35</v>
      </c>
      <c r="D3963" t="s">
        <v>14</v>
      </c>
      <c r="E3963" t="s">
        <v>15</v>
      </c>
      <c r="F3963">
        <v>62.46</v>
      </c>
      <c r="G3963">
        <v>4</v>
      </c>
      <c r="H3963">
        <f>Table1[[#This Row],[total_orders]]*Table1[[#This Row],[avg_order_value]]</f>
        <v>249.84</v>
      </c>
      <c r="I3963">
        <v>326</v>
      </c>
      <c r="J3963">
        <v>0</v>
      </c>
      <c r="K3963" t="s">
        <v>19</v>
      </c>
      <c r="L3963">
        <v>71.2</v>
      </c>
      <c r="M3963" t="str">
        <f t="shared" si="245"/>
        <v>High</v>
      </c>
      <c r="N3963" s="1">
        <v>44914</v>
      </c>
      <c r="O3963" s="1" t="str">
        <f>IF(YEAR(Table1[[#This Row],[customer_since]])&gt;=2023, "New",IF(YEAR(Table1[[#This Row],[customer_since]])&gt;=2021, "Medium", "Long term"))</f>
        <v>Medium</v>
      </c>
      <c r="P3963">
        <v>19</v>
      </c>
      <c r="Q3963" t="str">
        <f t="shared" si="246"/>
        <v>Low</v>
      </c>
      <c r="R3963">
        <v>0.71</v>
      </c>
      <c r="S3963" t="str">
        <f t="shared" si="247"/>
        <v>High</v>
      </c>
    </row>
    <row r="3964" spans="1:19" x14ac:dyDescent="0.35">
      <c r="A3964" t="s">
        <v>3068</v>
      </c>
      <c r="B3964">
        <v>21</v>
      </c>
      <c r="C3964" t="str">
        <f t="shared" si="244"/>
        <v>18-25</v>
      </c>
      <c r="D3964" t="s">
        <v>14</v>
      </c>
      <c r="E3964" t="s">
        <v>18</v>
      </c>
      <c r="F3964">
        <v>21.03</v>
      </c>
      <c r="G3964">
        <v>10</v>
      </c>
      <c r="H3964">
        <f>Table1[[#This Row],[total_orders]]*Table1[[#This Row],[avg_order_value]]</f>
        <v>210.3</v>
      </c>
      <c r="I3964">
        <v>126</v>
      </c>
      <c r="J3964">
        <v>0</v>
      </c>
      <c r="K3964" t="s">
        <v>19</v>
      </c>
      <c r="L3964">
        <v>87.4</v>
      </c>
      <c r="M3964" t="str">
        <f t="shared" si="245"/>
        <v>High</v>
      </c>
      <c r="N3964" s="1">
        <v>44988</v>
      </c>
      <c r="O3964" s="1" t="str">
        <f>IF(YEAR(Table1[[#This Row],[customer_since]])&gt;=2023, "New",IF(YEAR(Table1[[#This Row],[customer_since]])&gt;=2021, "Medium", "Long term"))</f>
        <v>New</v>
      </c>
      <c r="P3964">
        <v>71</v>
      </c>
      <c r="Q3964" t="str">
        <f t="shared" si="246"/>
        <v>High</v>
      </c>
      <c r="R3964">
        <v>0.26</v>
      </c>
      <c r="S3964" t="str">
        <f t="shared" si="247"/>
        <v>Medium</v>
      </c>
    </row>
    <row r="3965" spans="1:19" x14ac:dyDescent="0.35">
      <c r="A3965" t="s">
        <v>1024</v>
      </c>
      <c r="B3965">
        <v>53</v>
      </c>
      <c r="C3965" t="str">
        <f t="shared" si="244"/>
        <v>46-55</v>
      </c>
      <c r="D3965" t="s">
        <v>21</v>
      </c>
      <c r="E3965" t="s">
        <v>26</v>
      </c>
      <c r="F3965">
        <v>55.03</v>
      </c>
      <c r="G3965">
        <v>13</v>
      </c>
      <c r="H3965">
        <f>Table1[[#This Row],[total_orders]]*Table1[[#This Row],[avg_order_value]]</f>
        <v>715.39</v>
      </c>
      <c r="I3965">
        <v>179</v>
      </c>
      <c r="J3965">
        <v>0</v>
      </c>
      <c r="K3965" t="s">
        <v>40</v>
      </c>
      <c r="L3965">
        <v>32.799999999999997</v>
      </c>
      <c r="M3965" t="str">
        <f t="shared" si="245"/>
        <v>Medium</v>
      </c>
      <c r="N3965" s="1">
        <v>44880</v>
      </c>
      <c r="O3965" s="1" t="str">
        <f>IF(YEAR(Table1[[#This Row],[customer_since]])&gt;=2023, "New",IF(YEAR(Table1[[#This Row],[customer_since]])&gt;=2021, "Medium", "Long term"))</f>
        <v>Medium</v>
      </c>
      <c r="P3965">
        <v>59</v>
      </c>
      <c r="Q3965" t="str">
        <f t="shared" si="246"/>
        <v>Medium</v>
      </c>
      <c r="R3965">
        <v>0.05</v>
      </c>
      <c r="S3965" t="str">
        <f t="shared" si="247"/>
        <v>Low</v>
      </c>
    </row>
    <row r="3966" spans="1:19" x14ac:dyDescent="0.35">
      <c r="A3966" t="s">
        <v>1024</v>
      </c>
      <c r="B3966">
        <v>66</v>
      </c>
      <c r="C3966" t="str">
        <f t="shared" si="244"/>
        <v>66-69</v>
      </c>
      <c r="D3966" t="s">
        <v>14</v>
      </c>
      <c r="E3966" t="s">
        <v>18</v>
      </c>
      <c r="F3966">
        <v>87.14</v>
      </c>
      <c r="G3966">
        <v>15</v>
      </c>
      <c r="H3966">
        <f>Table1[[#This Row],[total_orders]]*Table1[[#This Row],[avg_order_value]]</f>
        <v>1307.0999999999999</v>
      </c>
      <c r="I3966">
        <v>303</v>
      </c>
      <c r="J3966">
        <v>0</v>
      </c>
      <c r="K3966" t="s">
        <v>19</v>
      </c>
      <c r="L3966">
        <v>77.5</v>
      </c>
      <c r="M3966" t="str">
        <f t="shared" si="245"/>
        <v>High</v>
      </c>
      <c r="N3966" s="1">
        <v>45021</v>
      </c>
      <c r="O3966" s="1" t="str">
        <f>IF(YEAR(Table1[[#This Row],[customer_since]])&gt;=2023, "New",IF(YEAR(Table1[[#This Row],[customer_since]])&gt;=2021, "Medium", "Long term"))</f>
        <v>New</v>
      </c>
      <c r="P3966">
        <v>94</v>
      </c>
      <c r="Q3966" t="str">
        <f t="shared" si="246"/>
        <v>High</v>
      </c>
      <c r="R3966">
        <v>0.13</v>
      </c>
      <c r="S3966" t="str">
        <f t="shared" si="247"/>
        <v>Low</v>
      </c>
    </row>
    <row r="3967" spans="1:19" x14ac:dyDescent="0.35">
      <c r="A3967" t="s">
        <v>2362</v>
      </c>
      <c r="B3967">
        <v>54</v>
      </c>
      <c r="C3967" t="str">
        <f t="shared" si="244"/>
        <v>46-55</v>
      </c>
      <c r="D3967" t="s">
        <v>14</v>
      </c>
      <c r="E3967" t="s">
        <v>52</v>
      </c>
      <c r="F3967">
        <v>68.33</v>
      </c>
      <c r="G3967">
        <v>15</v>
      </c>
      <c r="H3967">
        <f>Table1[[#This Row],[total_orders]]*Table1[[#This Row],[avg_order_value]]</f>
        <v>1024.95</v>
      </c>
      <c r="I3967">
        <v>88</v>
      </c>
      <c r="J3967">
        <v>0</v>
      </c>
      <c r="K3967" t="s">
        <v>19</v>
      </c>
      <c r="L3967">
        <v>54.1</v>
      </c>
      <c r="M3967" t="str">
        <f t="shared" si="245"/>
        <v>High</v>
      </c>
      <c r="N3967" s="1">
        <v>44534</v>
      </c>
      <c r="O3967" s="1" t="str">
        <f>IF(YEAR(Table1[[#This Row],[customer_since]])&gt;=2023, "New",IF(YEAR(Table1[[#This Row],[customer_since]])&gt;=2021, "Medium", "Long term"))</f>
        <v>Medium</v>
      </c>
      <c r="P3967">
        <v>79</v>
      </c>
      <c r="Q3967" t="str">
        <f t="shared" si="246"/>
        <v>High</v>
      </c>
      <c r="R3967">
        <v>0.24</v>
      </c>
      <c r="S3967" t="str">
        <f t="shared" si="247"/>
        <v>Medium</v>
      </c>
    </row>
    <row r="3968" spans="1:19" x14ac:dyDescent="0.35">
      <c r="A3968" t="s">
        <v>3093</v>
      </c>
      <c r="B3968">
        <v>61</v>
      </c>
      <c r="C3968" t="str">
        <f t="shared" si="244"/>
        <v>55-65</v>
      </c>
      <c r="D3968" t="s">
        <v>14</v>
      </c>
      <c r="E3968" t="s">
        <v>37</v>
      </c>
      <c r="F3968">
        <v>33.229999999999997</v>
      </c>
      <c r="G3968">
        <v>13</v>
      </c>
      <c r="H3968">
        <f>Table1[[#This Row],[total_orders]]*Table1[[#This Row],[avg_order_value]]</f>
        <v>431.98999999999995</v>
      </c>
      <c r="I3968">
        <v>241</v>
      </c>
      <c r="J3968">
        <v>0</v>
      </c>
      <c r="K3968" t="s">
        <v>16</v>
      </c>
      <c r="L3968">
        <v>33.799999999999997</v>
      </c>
      <c r="M3968" t="str">
        <f t="shared" si="245"/>
        <v>Medium</v>
      </c>
      <c r="N3968" s="1">
        <v>44700</v>
      </c>
      <c r="O3968" s="1" t="str">
        <f>IF(YEAR(Table1[[#This Row],[customer_since]])&gt;=2023, "New",IF(YEAR(Table1[[#This Row],[customer_since]])&gt;=2021, "Medium", "Long term"))</f>
        <v>Medium</v>
      </c>
      <c r="P3968">
        <v>34</v>
      </c>
      <c r="Q3968" t="str">
        <f t="shared" si="246"/>
        <v>Medium</v>
      </c>
      <c r="R3968">
        <v>0.32</v>
      </c>
      <c r="S3968" t="str">
        <f t="shared" si="247"/>
        <v>Medium</v>
      </c>
    </row>
    <row r="3969" spans="1:19" x14ac:dyDescent="0.35">
      <c r="A3969" t="s">
        <v>1794</v>
      </c>
      <c r="B3969">
        <v>71</v>
      </c>
      <c r="C3969" t="str">
        <f t="shared" si="244"/>
        <v>66-69</v>
      </c>
      <c r="D3969" t="s">
        <v>25</v>
      </c>
      <c r="E3969" t="s">
        <v>15</v>
      </c>
      <c r="F3969">
        <v>85.34</v>
      </c>
      <c r="G3969">
        <v>8</v>
      </c>
      <c r="H3969">
        <f>Table1[[#This Row],[total_orders]]*Table1[[#This Row],[avg_order_value]]</f>
        <v>682.72</v>
      </c>
      <c r="I3969">
        <v>11</v>
      </c>
      <c r="J3969">
        <v>0</v>
      </c>
      <c r="K3969" t="s">
        <v>16</v>
      </c>
      <c r="L3969">
        <v>10</v>
      </c>
      <c r="M3969" t="str">
        <f t="shared" si="245"/>
        <v>Low</v>
      </c>
      <c r="N3969" s="1">
        <v>45135</v>
      </c>
      <c r="O3969" s="1" t="str">
        <f>IF(YEAR(Table1[[#This Row],[customer_since]])&gt;=2023, "New",IF(YEAR(Table1[[#This Row],[customer_since]])&gt;=2021, "Medium", "Long term"))</f>
        <v>New</v>
      </c>
      <c r="P3969">
        <v>78</v>
      </c>
      <c r="Q3969" t="str">
        <f t="shared" si="246"/>
        <v>High</v>
      </c>
      <c r="R3969">
        <v>0.6</v>
      </c>
      <c r="S3969" t="str">
        <f t="shared" si="247"/>
        <v>High</v>
      </c>
    </row>
    <row r="3970" spans="1:19" x14ac:dyDescent="0.35">
      <c r="A3970" t="s">
        <v>2464</v>
      </c>
      <c r="B3970">
        <v>50</v>
      </c>
      <c r="C3970" t="str">
        <f t="shared" ref="C3970:C4033" si="248">IF(B3970&lt;=25,"18-25",IF(B3970&lt;=35,"26-35",IF(B3970&lt;=45,"36-45",IF(B3970&lt;=55,"46-55",IF(B3970&lt;=65,"55-65","66-69")))))</f>
        <v>46-55</v>
      </c>
      <c r="D3970" t="s">
        <v>21</v>
      </c>
      <c r="E3970" t="s">
        <v>50</v>
      </c>
      <c r="F3970">
        <v>266.77</v>
      </c>
      <c r="G3970">
        <v>15</v>
      </c>
      <c r="H3970">
        <f>Table1[[#This Row],[total_orders]]*Table1[[#This Row],[avg_order_value]]</f>
        <v>4001.5499999999997</v>
      </c>
      <c r="I3970">
        <v>339</v>
      </c>
      <c r="J3970">
        <v>0</v>
      </c>
      <c r="K3970" t="s">
        <v>29</v>
      </c>
      <c r="L3970">
        <v>2</v>
      </c>
      <c r="M3970" t="str">
        <f t="shared" ref="M3970:M4033" si="249">IF(L3970&lt;=20,"Low",IF(L3970&lt;=50,"Medium","High"))</f>
        <v>Low</v>
      </c>
      <c r="N3970" s="1">
        <v>44375</v>
      </c>
      <c r="O3970" s="1" t="str">
        <f>IF(YEAR(Table1[[#This Row],[customer_since]])&gt;=2023, "New",IF(YEAR(Table1[[#This Row],[customer_since]])&gt;=2021, "Medium", "Long term"))</f>
        <v>Medium</v>
      </c>
      <c r="P3970">
        <v>8</v>
      </c>
      <c r="Q3970" t="str">
        <f t="shared" ref="Q3970:Q4033" si="250">IF(P3970&lt;=33,"Low",IF(P3970&lt;=66,"Medium","High"))</f>
        <v>Low</v>
      </c>
      <c r="R3970">
        <v>0.18</v>
      </c>
      <c r="S3970" t="str">
        <f t="shared" ref="S3970:S4033" si="251">IF(R3970&lt;=0.2,"Low",IF(R3970&lt;=0.5,"Medium","High"))</f>
        <v>Low</v>
      </c>
    </row>
    <row r="3971" spans="1:19" x14ac:dyDescent="0.35">
      <c r="A3971" t="s">
        <v>2091</v>
      </c>
      <c r="B3971">
        <v>21</v>
      </c>
      <c r="C3971" t="str">
        <f t="shared" si="248"/>
        <v>18-25</v>
      </c>
      <c r="D3971" t="s">
        <v>21</v>
      </c>
      <c r="E3971" t="s">
        <v>35</v>
      </c>
      <c r="F3971">
        <v>104.58</v>
      </c>
      <c r="G3971">
        <v>9</v>
      </c>
      <c r="H3971">
        <f>Table1[[#This Row],[total_orders]]*Table1[[#This Row],[avg_order_value]]</f>
        <v>941.22</v>
      </c>
      <c r="I3971">
        <v>149</v>
      </c>
      <c r="J3971">
        <v>0</v>
      </c>
      <c r="K3971" t="s">
        <v>19</v>
      </c>
      <c r="L3971">
        <v>32.200000000000003</v>
      </c>
      <c r="M3971" t="str">
        <f t="shared" si="249"/>
        <v>Medium</v>
      </c>
      <c r="N3971" s="1">
        <v>44066</v>
      </c>
      <c r="O3971" s="1" t="str">
        <f>IF(YEAR(Table1[[#This Row],[customer_since]])&gt;=2023, "New",IF(YEAR(Table1[[#This Row],[customer_since]])&gt;=2021, "Medium", "Long term"))</f>
        <v>Long term</v>
      </c>
      <c r="P3971">
        <v>22</v>
      </c>
      <c r="Q3971" t="str">
        <f t="shared" si="250"/>
        <v>Low</v>
      </c>
      <c r="R3971">
        <v>0.44</v>
      </c>
      <c r="S3971" t="str">
        <f t="shared" si="251"/>
        <v>Medium</v>
      </c>
    </row>
    <row r="3972" spans="1:19" x14ac:dyDescent="0.35">
      <c r="A3972" t="s">
        <v>1999</v>
      </c>
      <c r="B3972">
        <v>70</v>
      </c>
      <c r="C3972" t="str">
        <f t="shared" si="248"/>
        <v>66-69</v>
      </c>
      <c r="D3972" t="s">
        <v>14</v>
      </c>
      <c r="E3972" t="s">
        <v>26</v>
      </c>
      <c r="F3972">
        <v>78.08</v>
      </c>
      <c r="G3972">
        <v>7</v>
      </c>
      <c r="H3972">
        <f>Table1[[#This Row],[total_orders]]*Table1[[#This Row],[avg_order_value]]</f>
        <v>546.55999999999995</v>
      </c>
      <c r="I3972">
        <v>248</v>
      </c>
      <c r="J3972">
        <v>0</v>
      </c>
      <c r="K3972" t="s">
        <v>16</v>
      </c>
      <c r="L3972">
        <v>32.799999999999997</v>
      </c>
      <c r="M3972" t="str">
        <f t="shared" si="249"/>
        <v>Medium</v>
      </c>
      <c r="N3972" s="1">
        <v>44391</v>
      </c>
      <c r="O3972" s="1" t="str">
        <f>IF(YEAR(Table1[[#This Row],[customer_since]])&gt;=2023, "New",IF(YEAR(Table1[[#This Row],[customer_since]])&gt;=2021, "Medium", "Long term"))</f>
        <v>Medium</v>
      </c>
      <c r="P3972">
        <v>52</v>
      </c>
      <c r="Q3972" t="str">
        <f t="shared" si="250"/>
        <v>Medium</v>
      </c>
      <c r="R3972">
        <v>0.39</v>
      </c>
      <c r="S3972" t="str">
        <f t="shared" si="251"/>
        <v>Medium</v>
      </c>
    </row>
    <row r="3973" spans="1:19" x14ac:dyDescent="0.35">
      <c r="A3973" t="s">
        <v>224</v>
      </c>
      <c r="B3973">
        <v>48</v>
      </c>
      <c r="C3973" t="str">
        <f t="shared" si="248"/>
        <v>46-55</v>
      </c>
      <c r="D3973" t="s">
        <v>14</v>
      </c>
      <c r="E3973" t="s">
        <v>44</v>
      </c>
      <c r="F3973">
        <v>28.12</v>
      </c>
      <c r="G3973">
        <v>12</v>
      </c>
      <c r="H3973">
        <f>Table1[[#This Row],[total_orders]]*Table1[[#This Row],[avg_order_value]]</f>
        <v>337.44</v>
      </c>
      <c r="I3973">
        <v>125</v>
      </c>
      <c r="J3973">
        <v>0</v>
      </c>
      <c r="K3973" t="s">
        <v>16</v>
      </c>
      <c r="L3973">
        <v>71.2</v>
      </c>
      <c r="M3973" t="str">
        <f t="shared" si="249"/>
        <v>High</v>
      </c>
      <c r="N3973" s="1">
        <v>44280</v>
      </c>
      <c r="O3973" s="1" t="str">
        <f>IF(YEAR(Table1[[#This Row],[customer_since]])&gt;=2023, "New",IF(YEAR(Table1[[#This Row],[customer_since]])&gt;=2021, "Medium", "Long term"))</f>
        <v>Medium</v>
      </c>
      <c r="P3973">
        <v>14</v>
      </c>
      <c r="Q3973" t="str">
        <f t="shared" si="250"/>
        <v>Low</v>
      </c>
      <c r="R3973">
        <v>0.32</v>
      </c>
      <c r="S3973" t="str">
        <f t="shared" si="251"/>
        <v>Medium</v>
      </c>
    </row>
    <row r="3974" spans="1:19" x14ac:dyDescent="0.35">
      <c r="A3974" t="s">
        <v>76</v>
      </c>
      <c r="B3974">
        <v>23</v>
      </c>
      <c r="C3974" t="str">
        <f t="shared" si="248"/>
        <v>18-25</v>
      </c>
      <c r="D3974" t="s">
        <v>14</v>
      </c>
      <c r="E3974" t="s">
        <v>26</v>
      </c>
      <c r="F3974">
        <v>66.53</v>
      </c>
      <c r="G3974">
        <v>9</v>
      </c>
      <c r="H3974">
        <f>Table1[[#This Row],[total_orders]]*Table1[[#This Row],[avg_order_value]]</f>
        <v>598.77</v>
      </c>
      <c r="I3974">
        <v>19</v>
      </c>
      <c r="J3974">
        <v>0</v>
      </c>
      <c r="K3974" t="s">
        <v>19</v>
      </c>
      <c r="L3974">
        <v>7.3</v>
      </c>
      <c r="M3974" t="str">
        <f t="shared" si="249"/>
        <v>Low</v>
      </c>
      <c r="N3974" s="1">
        <v>44763</v>
      </c>
      <c r="O3974" s="1" t="str">
        <f>IF(YEAR(Table1[[#This Row],[customer_since]])&gt;=2023, "New",IF(YEAR(Table1[[#This Row],[customer_since]])&gt;=2021, "Medium", "Long term"))</f>
        <v>Medium</v>
      </c>
      <c r="P3974">
        <v>61</v>
      </c>
      <c r="Q3974" t="str">
        <f t="shared" si="250"/>
        <v>Medium</v>
      </c>
      <c r="R3974">
        <v>0.06</v>
      </c>
      <c r="S3974" t="str">
        <f t="shared" si="251"/>
        <v>Low</v>
      </c>
    </row>
    <row r="3975" spans="1:19" x14ac:dyDescent="0.35">
      <c r="A3975" t="s">
        <v>76</v>
      </c>
      <c r="B3975">
        <v>46</v>
      </c>
      <c r="C3975" t="str">
        <f t="shared" si="248"/>
        <v>46-55</v>
      </c>
      <c r="D3975" t="s">
        <v>21</v>
      </c>
      <c r="E3975" t="s">
        <v>52</v>
      </c>
      <c r="F3975">
        <v>25.26</v>
      </c>
      <c r="G3975">
        <v>13</v>
      </c>
      <c r="H3975">
        <f>Table1[[#This Row],[total_orders]]*Table1[[#This Row],[avg_order_value]]</f>
        <v>328.38</v>
      </c>
      <c r="I3975">
        <v>229</v>
      </c>
      <c r="J3975">
        <v>0</v>
      </c>
      <c r="K3975" t="s">
        <v>19</v>
      </c>
      <c r="L3975">
        <v>98.6</v>
      </c>
      <c r="M3975" t="str">
        <f t="shared" si="249"/>
        <v>High</v>
      </c>
      <c r="N3975" s="1">
        <v>45591</v>
      </c>
      <c r="O3975" s="1" t="str">
        <f>IF(YEAR(Table1[[#This Row],[customer_since]])&gt;=2023, "New",IF(YEAR(Table1[[#This Row],[customer_since]])&gt;=2021, "Medium", "Long term"))</f>
        <v>New</v>
      </c>
      <c r="P3975">
        <v>22</v>
      </c>
      <c r="Q3975" t="str">
        <f t="shared" si="250"/>
        <v>Low</v>
      </c>
      <c r="R3975">
        <v>0.27</v>
      </c>
      <c r="S3975" t="str">
        <f t="shared" si="251"/>
        <v>Medium</v>
      </c>
    </row>
    <row r="3976" spans="1:19" x14ac:dyDescent="0.35">
      <c r="A3976" t="s">
        <v>76</v>
      </c>
      <c r="B3976">
        <v>64</v>
      </c>
      <c r="C3976" t="str">
        <f t="shared" si="248"/>
        <v>55-65</v>
      </c>
      <c r="D3976" t="s">
        <v>14</v>
      </c>
      <c r="E3976" t="s">
        <v>37</v>
      </c>
      <c r="F3976">
        <v>47.61</v>
      </c>
      <c r="G3976">
        <v>14</v>
      </c>
      <c r="H3976">
        <f>Table1[[#This Row],[total_orders]]*Table1[[#This Row],[avg_order_value]]</f>
        <v>666.54</v>
      </c>
      <c r="I3976">
        <v>245</v>
      </c>
      <c r="J3976">
        <v>0</v>
      </c>
      <c r="K3976" t="s">
        <v>23</v>
      </c>
      <c r="L3976">
        <v>24.5</v>
      </c>
      <c r="M3976" t="str">
        <f t="shared" si="249"/>
        <v>Medium</v>
      </c>
      <c r="N3976" s="1">
        <v>45308</v>
      </c>
      <c r="O3976" s="1" t="str">
        <f>IF(YEAR(Table1[[#This Row],[customer_since]])&gt;=2023, "New",IF(YEAR(Table1[[#This Row],[customer_since]])&gt;=2021, "Medium", "Long term"))</f>
        <v>New</v>
      </c>
      <c r="P3976">
        <v>25</v>
      </c>
      <c r="Q3976" t="str">
        <f t="shared" si="250"/>
        <v>Low</v>
      </c>
      <c r="R3976">
        <v>0.2</v>
      </c>
      <c r="S3976" t="str">
        <f t="shared" si="251"/>
        <v>Low</v>
      </c>
    </row>
    <row r="3977" spans="1:19" x14ac:dyDescent="0.35">
      <c r="A3977" t="s">
        <v>1079</v>
      </c>
      <c r="B3977">
        <v>69</v>
      </c>
      <c r="C3977" t="str">
        <f t="shared" si="248"/>
        <v>66-69</v>
      </c>
      <c r="D3977" t="s">
        <v>21</v>
      </c>
      <c r="E3977" t="s">
        <v>44</v>
      </c>
      <c r="F3977">
        <v>220.29</v>
      </c>
      <c r="G3977">
        <v>14</v>
      </c>
      <c r="H3977">
        <f>Table1[[#This Row],[total_orders]]*Table1[[#This Row],[avg_order_value]]</f>
        <v>3084.06</v>
      </c>
      <c r="I3977">
        <v>352</v>
      </c>
      <c r="J3977">
        <v>0</v>
      </c>
      <c r="K3977" t="s">
        <v>40</v>
      </c>
      <c r="L3977">
        <v>93.5</v>
      </c>
      <c r="M3977" t="str">
        <f t="shared" si="249"/>
        <v>High</v>
      </c>
      <c r="N3977" s="1">
        <v>45781</v>
      </c>
      <c r="O3977" s="1" t="str">
        <f>IF(YEAR(Table1[[#This Row],[customer_since]])&gt;=2023, "New",IF(YEAR(Table1[[#This Row],[customer_since]])&gt;=2021, "Medium", "Long term"))</f>
        <v>New</v>
      </c>
      <c r="P3977">
        <v>66</v>
      </c>
      <c r="Q3977" t="str">
        <f t="shared" si="250"/>
        <v>Medium</v>
      </c>
      <c r="R3977">
        <v>0.52</v>
      </c>
      <c r="S3977" t="str">
        <f t="shared" si="251"/>
        <v>High</v>
      </c>
    </row>
    <row r="3978" spans="1:19" x14ac:dyDescent="0.35">
      <c r="A3978" t="s">
        <v>591</v>
      </c>
      <c r="B3978">
        <v>47</v>
      </c>
      <c r="C3978" t="str">
        <f t="shared" si="248"/>
        <v>46-55</v>
      </c>
      <c r="D3978" t="s">
        <v>25</v>
      </c>
      <c r="E3978" t="s">
        <v>15</v>
      </c>
      <c r="F3978">
        <v>113.3</v>
      </c>
      <c r="G3978">
        <v>9</v>
      </c>
      <c r="H3978">
        <f>Table1[[#This Row],[total_orders]]*Table1[[#This Row],[avg_order_value]]</f>
        <v>1019.6999999999999</v>
      </c>
      <c r="I3978">
        <v>60</v>
      </c>
      <c r="J3978">
        <v>0</v>
      </c>
      <c r="K3978" t="s">
        <v>40</v>
      </c>
      <c r="L3978">
        <v>0</v>
      </c>
      <c r="M3978" t="str">
        <f t="shared" si="249"/>
        <v>Low</v>
      </c>
      <c r="N3978" s="1">
        <v>44515</v>
      </c>
      <c r="O3978" s="1" t="str">
        <f>IF(YEAR(Table1[[#This Row],[customer_since]])&gt;=2023, "New",IF(YEAR(Table1[[#This Row],[customer_since]])&gt;=2021, "Medium", "Long term"))</f>
        <v>Medium</v>
      </c>
      <c r="P3978">
        <v>85</v>
      </c>
      <c r="Q3978" t="str">
        <f t="shared" si="250"/>
        <v>High</v>
      </c>
      <c r="R3978">
        <v>0.26</v>
      </c>
      <c r="S3978" t="str">
        <f t="shared" si="251"/>
        <v>Medium</v>
      </c>
    </row>
    <row r="3979" spans="1:19" x14ac:dyDescent="0.35">
      <c r="A3979" t="s">
        <v>591</v>
      </c>
      <c r="B3979">
        <v>69</v>
      </c>
      <c r="C3979" t="str">
        <f t="shared" si="248"/>
        <v>66-69</v>
      </c>
      <c r="D3979" t="s">
        <v>14</v>
      </c>
      <c r="E3979" t="s">
        <v>35</v>
      </c>
      <c r="F3979">
        <v>102.7</v>
      </c>
      <c r="G3979">
        <v>12</v>
      </c>
      <c r="H3979">
        <f>Table1[[#This Row],[total_orders]]*Table1[[#This Row],[avg_order_value]]</f>
        <v>1232.4000000000001</v>
      </c>
      <c r="I3979">
        <v>27</v>
      </c>
      <c r="J3979">
        <v>0</v>
      </c>
      <c r="K3979" t="s">
        <v>23</v>
      </c>
      <c r="L3979">
        <v>74.400000000000006</v>
      </c>
      <c r="M3979" t="str">
        <f t="shared" si="249"/>
        <v>High</v>
      </c>
      <c r="N3979" s="1">
        <v>45133</v>
      </c>
      <c r="O3979" s="1" t="str">
        <f>IF(YEAR(Table1[[#This Row],[customer_since]])&gt;=2023, "New",IF(YEAR(Table1[[#This Row],[customer_since]])&gt;=2021, "Medium", "Long term"))</f>
        <v>New</v>
      </c>
      <c r="P3979">
        <v>8</v>
      </c>
      <c r="Q3979" t="str">
        <f t="shared" si="250"/>
        <v>Low</v>
      </c>
      <c r="R3979">
        <v>0.36</v>
      </c>
      <c r="S3979" t="str">
        <f t="shared" si="251"/>
        <v>Medium</v>
      </c>
    </row>
    <row r="3980" spans="1:19" x14ac:dyDescent="0.35">
      <c r="A3980" t="s">
        <v>2715</v>
      </c>
      <c r="B3980">
        <v>65</v>
      </c>
      <c r="C3980" t="str">
        <f t="shared" si="248"/>
        <v>55-65</v>
      </c>
      <c r="D3980" t="s">
        <v>14</v>
      </c>
      <c r="E3980" t="s">
        <v>18</v>
      </c>
      <c r="F3980">
        <v>42.16</v>
      </c>
      <c r="G3980">
        <v>9</v>
      </c>
      <c r="H3980">
        <f>Table1[[#This Row],[total_orders]]*Table1[[#This Row],[avg_order_value]]</f>
        <v>379.43999999999994</v>
      </c>
      <c r="I3980">
        <v>246</v>
      </c>
      <c r="J3980">
        <v>0</v>
      </c>
      <c r="K3980" t="s">
        <v>16</v>
      </c>
      <c r="L3980">
        <v>0</v>
      </c>
      <c r="M3980" t="str">
        <f t="shared" si="249"/>
        <v>Low</v>
      </c>
      <c r="N3980" s="1">
        <v>44504</v>
      </c>
      <c r="O3980" s="1" t="str">
        <f>IF(YEAR(Table1[[#This Row],[customer_since]])&gt;=2023, "New",IF(YEAR(Table1[[#This Row],[customer_since]])&gt;=2021, "Medium", "Long term"))</f>
        <v>Medium</v>
      </c>
      <c r="P3980">
        <v>31</v>
      </c>
      <c r="Q3980" t="str">
        <f t="shared" si="250"/>
        <v>Low</v>
      </c>
      <c r="R3980">
        <v>0.23</v>
      </c>
      <c r="S3980" t="str">
        <f t="shared" si="251"/>
        <v>Medium</v>
      </c>
    </row>
    <row r="3981" spans="1:19" x14ac:dyDescent="0.35">
      <c r="A3981" t="s">
        <v>3459</v>
      </c>
      <c r="B3981">
        <v>32</v>
      </c>
      <c r="C3981" t="str">
        <f t="shared" si="248"/>
        <v>26-35</v>
      </c>
      <c r="D3981" t="s">
        <v>14</v>
      </c>
      <c r="E3981" t="s">
        <v>26</v>
      </c>
      <c r="F3981">
        <v>56.36</v>
      </c>
      <c r="G3981">
        <v>9</v>
      </c>
      <c r="H3981">
        <f>Table1[[#This Row],[total_orders]]*Table1[[#This Row],[avg_order_value]]</f>
        <v>507.24</v>
      </c>
      <c r="I3981">
        <v>124</v>
      </c>
      <c r="J3981">
        <v>0</v>
      </c>
      <c r="K3981" t="s">
        <v>29</v>
      </c>
      <c r="L3981">
        <v>20.399999999999999</v>
      </c>
      <c r="M3981" t="str">
        <f t="shared" si="249"/>
        <v>Medium</v>
      </c>
      <c r="N3981" s="1">
        <v>45067</v>
      </c>
      <c r="O3981" s="1" t="str">
        <f>IF(YEAR(Table1[[#This Row],[customer_since]])&gt;=2023, "New",IF(YEAR(Table1[[#This Row],[customer_since]])&gt;=2021, "Medium", "Long term"))</f>
        <v>New</v>
      </c>
      <c r="P3981">
        <v>76</v>
      </c>
      <c r="Q3981" t="str">
        <f t="shared" si="250"/>
        <v>High</v>
      </c>
      <c r="R3981">
        <v>0.26</v>
      </c>
      <c r="S3981" t="str">
        <f t="shared" si="251"/>
        <v>Medium</v>
      </c>
    </row>
    <row r="3982" spans="1:19" x14ac:dyDescent="0.35">
      <c r="A3982" t="s">
        <v>924</v>
      </c>
      <c r="B3982">
        <v>71</v>
      </c>
      <c r="C3982" t="str">
        <f t="shared" si="248"/>
        <v>66-69</v>
      </c>
      <c r="D3982" t="s">
        <v>14</v>
      </c>
      <c r="E3982" t="s">
        <v>37</v>
      </c>
      <c r="F3982">
        <v>86.56</v>
      </c>
      <c r="G3982">
        <v>10</v>
      </c>
      <c r="H3982">
        <f>Table1[[#This Row],[total_orders]]*Table1[[#This Row],[avg_order_value]]</f>
        <v>865.6</v>
      </c>
      <c r="I3982">
        <v>351</v>
      </c>
      <c r="J3982">
        <v>0</v>
      </c>
      <c r="K3982" t="s">
        <v>40</v>
      </c>
      <c r="L3982">
        <v>79.3</v>
      </c>
      <c r="M3982" t="str">
        <f t="shared" si="249"/>
        <v>High</v>
      </c>
      <c r="N3982" s="1">
        <v>45597</v>
      </c>
      <c r="O3982" s="1" t="str">
        <f>IF(YEAR(Table1[[#This Row],[customer_since]])&gt;=2023, "New",IF(YEAR(Table1[[#This Row],[customer_since]])&gt;=2021, "Medium", "Long term"))</f>
        <v>New</v>
      </c>
      <c r="P3982">
        <v>13</v>
      </c>
      <c r="Q3982" t="str">
        <f t="shared" si="250"/>
        <v>Low</v>
      </c>
      <c r="R3982">
        <v>0.15</v>
      </c>
      <c r="S3982" t="str">
        <f t="shared" si="251"/>
        <v>Low</v>
      </c>
    </row>
    <row r="3983" spans="1:19" x14ac:dyDescent="0.35">
      <c r="A3983" t="s">
        <v>575</v>
      </c>
      <c r="B3983">
        <v>48</v>
      </c>
      <c r="C3983" t="str">
        <f t="shared" si="248"/>
        <v>46-55</v>
      </c>
      <c r="D3983" t="s">
        <v>21</v>
      </c>
      <c r="E3983" t="s">
        <v>22</v>
      </c>
      <c r="F3983">
        <v>24.53</v>
      </c>
      <c r="G3983">
        <v>9</v>
      </c>
      <c r="H3983">
        <f>Table1[[#This Row],[total_orders]]*Table1[[#This Row],[avg_order_value]]</f>
        <v>220.77</v>
      </c>
      <c r="I3983">
        <v>74</v>
      </c>
      <c r="J3983">
        <v>0</v>
      </c>
      <c r="K3983" t="s">
        <v>29</v>
      </c>
      <c r="L3983">
        <v>44.6</v>
      </c>
      <c r="M3983" t="str">
        <f t="shared" si="249"/>
        <v>Medium</v>
      </c>
      <c r="N3983" s="1">
        <v>44631</v>
      </c>
      <c r="O3983" s="1" t="str">
        <f>IF(YEAR(Table1[[#This Row],[customer_since]])&gt;=2023, "New",IF(YEAR(Table1[[#This Row],[customer_since]])&gt;=2021, "Medium", "Long term"))</f>
        <v>Medium</v>
      </c>
      <c r="P3983">
        <v>24</v>
      </c>
      <c r="Q3983" t="str">
        <f t="shared" si="250"/>
        <v>Low</v>
      </c>
      <c r="R3983">
        <v>0.11</v>
      </c>
      <c r="S3983" t="str">
        <f t="shared" si="251"/>
        <v>Low</v>
      </c>
    </row>
    <row r="3984" spans="1:19" x14ac:dyDescent="0.35">
      <c r="A3984" t="s">
        <v>575</v>
      </c>
      <c r="B3984">
        <v>67</v>
      </c>
      <c r="C3984" t="str">
        <f t="shared" si="248"/>
        <v>66-69</v>
      </c>
      <c r="D3984" t="s">
        <v>14</v>
      </c>
      <c r="E3984" t="s">
        <v>35</v>
      </c>
      <c r="F3984">
        <v>38.99</v>
      </c>
      <c r="G3984">
        <v>8</v>
      </c>
      <c r="H3984">
        <f>Table1[[#This Row],[total_orders]]*Table1[[#This Row],[avg_order_value]]</f>
        <v>311.92</v>
      </c>
      <c r="I3984">
        <v>86</v>
      </c>
      <c r="J3984">
        <v>0</v>
      </c>
      <c r="K3984" t="s">
        <v>40</v>
      </c>
      <c r="L3984">
        <v>99.4</v>
      </c>
      <c r="M3984" t="str">
        <f t="shared" si="249"/>
        <v>High</v>
      </c>
      <c r="N3984" s="1">
        <v>44117</v>
      </c>
      <c r="O3984" s="1" t="str">
        <f>IF(YEAR(Table1[[#This Row],[customer_since]])&gt;=2023, "New",IF(YEAR(Table1[[#This Row],[customer_since]])&gt;=2021, "Medium", "Long term"))</f>
        <v>Long term</v>
      </c>
      <c r="P3984">
        <v>87</v>
      </c>
      <c r="Q3984" t="str">
        <f t="shared" si="250"/>
        <v>High</v>
      </c>
      <c r="R3984">
        <v>0.28000000000000003</v>
      </c>
      <c r="S3984" t="str">
        <f t="shared" si="251"/>
        <v>Medium</v>
      </c>
    </row>
    <row r="3985" spans="1:19" x14ac:dyDescent="0.35">
      <c r="A3985" t="s">
        <v>1470</v>
      </c>
      <c r="B3985">
        <v>18</v>
      </c>
      <c r="C3985" t="str">
        <f t="shared" si="248"/>
        <v>18-25</v>
      </c>
      <c r="D3985" t="s">
        <v>14</v>
      </c>
      <c r="E3985" t="s">
        <v>28</v>
      </c>
      <c r="F3985">
        <v>70.72</v>
      </c>
      <c r="G3985">
        <v>8</v>
      </c>
      <c r="H3985">
        <f>Table1[[#This Row],[total_orders]]*Table1[[#This Row],[avg_order_value]]</f>
        <v>565.76</v>
      </c>
      <c r="I3985">
        <v>91</v>
      </c>
      <c r="J3985">
        <v>0</v>
      </c>
      <c r="K3985" t="s">
        <v>29</v>
      </c>
      <c r="L3985">
        <v>23</v>
      </c>
      <c r="M3985" t="str">
        <f t="shared" si="249"/>
        <v>Medium</v>
      </c>
      <c r="N3985" s="1">
        <v>44025</v>
      </c>
      <c r="O3985" s="1" t="str">
        <f>IF(YEAR(Table1[[#This Row],[customer_since]])&gt;=2023, "New",IF(YEAR(Table1[[#This Row],[customer_since]])&gt;=2021, "Medium", "Long term"))</f>
        <v>Long term</v>
      </c>
      <c r="P3985">
        <v>39</v>
      </c>
      <c r="Q3985" t="str">
        <f t="shared" si="250"/>
        <v>Medium</v>
      </c>
      <c r="R3985">
        <v>0.27</v>
      </c>
      <c r="S3985" t="str">
        <f t="shared" si="251"/>
        <v>Medium</v>
      </c>
    </row>
    <row r="3986" spans="1:19" x14ac:dyDescent="0.35">
      <c r="A3986" t="s">
        <v>3750</v>
      </c>
      <c r="B3986">
        <v>19</v>
      </c>
      <c r="C3986" t="str">
        <f t="shared" si="248"/>
        <v>18-25</v>
      </c>
      <c r="D3986" t="s">
        <v>25</v>
      </c>
      <c r="E3986" t="s">
        <v>28</v>
      </c>
      <c r="F3986">
        <v>117.68</v>
      </c>
      <c r="G3986">
        <v>18</v>
      </c>
      <c r="H3986">
        <f>Table1[[#This Row],[total_orders]]*Table1[[#This Row],[avg_order_value]]</f>
        <v>2118.2400000000002</v>
      </c>
      <c r="I3986">
        <v>243</v>
      </c>
      <c r="J3986">
        <v>0</v>
      </c>
      <c r="K3986" t="s">
        <v>19</v>
      </c>
      <c r="L3986">
        <v>86</v>
      </c>
      <c r="M3986" t="str">
        <f t="shared" si="249"/>
        <v>High</v>
      </c>
      <c r="N3986" s="1">
        <v>45025</v>
      </c>
      <c r="O3986" s="1" t="str">
        <f>IF(YEAR(Table1[[#This Row],[customer_since]])&gt;=2023, "New",IF(YEAR(Table1[[#This Row],[customer_since]])&gt;=2021, "Medium", "Long term"))</f>
        <v>New</v>
      </c>
      <c r="P3986">
        <v>22</v>
      </c>
      <c r="Q3986" t="str">
        <f t="shared" si="250"/>
        <v>Low</v>
      </c>
      <c r="R3986">
        <v>0.09</v>
      </c>
      <c r="S3986" t="str">
        <f t="shared" si="251"/>
        <v>Low</v>
      </c>
    </row>
    <row r="3987" spans="1:19" x14ac:dyDescent="0.35">
      <c r="A3987" t="s">
        <v>1553</v>
      </c>
      <c r="B3987">
        <v>72</v>
      </c>
      <c r="C3987" t="str">
        <f t="shared" si="248"/>
        <v>66-69</v>
      </c>
      <c r="D3987" t="s">
        <v>25</v>
      </c>
      <c r="E3987" t="s">
        <v>22</v>
      </c>
      <c r="F3987">
        <v>244.94</v>
      </c>
      <c r="G3987">
        <v>11</v>
      </c>
      <c r="H3987">
        <f>Table1[[#This Row],[total_orders]]*Table1[[#This Row],[avg_order_value]]</f>
        <v>2694.34</v>
      </c>
      <c r="I3987">
        <v>73</v>
      </c>
      <c r="J3987">
        <v>0</v>
      </c>
      <c r="K3987" t="s">
        <v>23</v>
      </c>
      <c r="L3987">
        <v>79.599999999999994</v>
      </c>
      <c r="M3987" t="str">
        <f t="shared" si="249"/>
        <v>High</v>
      </c>
      <c r="N3987" s="1">
        <v>44299</v>
      </c>
      <c r="O3987" s="1" t="str">
        <f>IF(YEAR(Table1[[#This Row],[customer_since]])&gt;=2023, "New",IF(YEAR(Table1[[#This Row],[customer_since]])&gt;=2021, "Medium", "Long term"))</f>
        <v>Medium</v>
      </c>
      <c r="P3987">
        <v>41</v>
      </c>
      <c r="Q3987" t="str">
        <f t="shared" si="250"/>
        <v>Medium</v>
      </c>
      <c r="R3987">
        <v>0.41</v>
      </c>
      <c r="S3987" t="str">
        <f t="shared" si="251"/>
        <v>Medium</v>
      </c>
    </row>
    <row r="3988" spans="1:19" x14ac:dyDescent="0.35">
      <c r="A3988" t="s">
        <v>1553</v>
      </c>
      <c r="B3988">
        <v>63</v>
      </c>
      <c r="C3988" t="str">
        <f t="shared" si="248"/>
        <v>55-65</v>
      </c>
      <c r="D3988" t="s">
        <v>21</v>
      </c>
      <c r="E3988" t="s">
        <v>44</v>
      </c>
      <c r="F3988">
        <v>267.75</v>
      </c>
      <c r="G3988">
        <v>10</v>
      </c>
      <c r="H3988">
        <f>Table1[[#This Row],[total_orders]]*Table1[[#This Row],[avg_order_value]]</f>
        <v>2677.5</v>
      </c>
      <c r="I3988">
        <v>351</v>
      </c>
      <c r="J3988">
        <v>0</v>
      </c>
      <c r="K3988" t="s">
        <v>29</v>
      </c>
      <c r="L3988">
        <v>40.6</v>
      </c>
      <c r="M3988" t="str">
        <f t="shared" si="249"/>
        <v>Medium</v>
      </c>
      <c r="N3988" s="1">
        <v>44095</v>
      </c>
      <c r="O3988" s="1" t="str">
        <f>IF(YEAR(Table1[[#This Row],[customer_since]])&gt;=2023, "New",IF(YEAR(Table1[[#This Row],[customer_since]])&gt;=2021, "Medium", "Long term"))</f>
        <v>Long term</v>
      </c>
      <c r="P3988">
        <v>49</v>
      </c>
      <c r="Q3988" t="str">
        <f t="shared" si="250"/>
        <v>Medium</v>
      </c>
      <c r="R3988">
        <v>0.36</v>
      </c>
      <c r="S3988" t="str">
        <f t="shared" si="251"/>
        <v>Medium</v>
      </c>
    </row>
    <row r="3989" spans="1:19" x14ac:dyDescent="0.35">
      <c r="A3989" t="s">
        <v>1553</v>
      </c>
      <c r="B3989">
        <v>64</v>
      </c>
      <c r="C3989" t="str">
        <f t="shared" si="248"/>
        <v>55-65</v>
      </c>
      <c r="D3989" t="s">
        <v>25</v>
      </c>
      <c r="E3989" t="s">
        <v>15</v>
      </c>
      <c r="F3989">
        <v>129.59</v>
      </c>
      <c r="G3989">
        <v>9</v>
      </c>
      <c r="H3989">
        <f>Table1[[#This Row],[total_orders]]*Table1[[#This Row],[avg_order_value]]</f>
        <v>1166.31</v>
      </c>
      <c r="I3989">
        <v>337</v>
      </c>
      <c r="J3989">
        <v>1</v>
      </c>
      <c r="K3989" t="s">
        <v>16</v>
      </c>
      <c r="L3989">
        <v>30</v>
      </c>
      <c r="M3989" t="str">
        <f t="shared" si="249"/>
        <v>Medium</v>
      </c>
      <c r="N3989" s="1">
        <v>45355</v>
      </c>
      <c r="O3989" s="1" t="str">
        <f>IF(YEAR(Table1[[#This Row],[customer_since]])&gt;=2023, "New",IF(YEAR(Table1[[#This Row],[customer_since]])&gt;=2021, "Medium", "Long term"))</f>
        <v>New</v>
      </c>
      <c r="P3989">
        <v>67</v>
      </c>
      <c r="Q3989" t="str">
        <f t="shared" si="250"/>
        <v>High</v>
      </c>
      <c r="R3989">
        <v>0.46</v>
      </c>
      <c r="S3989" t="str">
        <f t="shared" si="251"/>
        <v>Medium</v>
      </c>
    </row>
    <row r="3990" spans="1:19" x14ac:dyDescent="0.35">
      <c r="A3990" t="s">
        <v>1113</v>
      </c>
      <c r="B3990">
        <v>47</v>
      </c>
      <c r="C3990" t="str">
        <f t="shared" si="248"/>
        <v>46-55</v>
      </c>
      <c r="D3990" t="s">
        <v>14</v>
      </c>
      <c r="E3990" t="s">
        <v>52</v>
      </c>
      <c r="F3990">
        <v>117.71</v>
      </c>
      <c r="G3990">
        <v>8</v>
      </c>
      <c r="H3990">
        <f>Table1[[#This Row],[total_orders]]*Table1[[#This Row],[avg_order_value]]</f>
        <v>941.68</v>
      </c>
      <c r="I3990">
        <v>20</v>
      </c>
      <c r="J3990">
        <v>0</v>
      </c>
      <c r="K3990" t="s">
        <v>23</v>
      </c>
      <c r="L3990">
        <v>6.8</v>
      </c>
      <c r="M3990" t="str">
        <f t="shared" si="249"/>
        <v>Low</v>
      </c>
      <c r="N3990" s="1">
        <v>44122</v>
      </c>
      <c r="O3990" s="1" t="str">
        <f>IF(YEAR(Table1[[#This Row],[customer_since]])&gt;=2023, "New",IF(YEAR(Table1[[#This Row],[customer_since]])&gt;=2021, "Medium", "Long term"))</f>
        <v>Long term</v>
      </c>
      <c r="P3990">
        <v>3</v>
      </c>
      <c r="Q3990" t="str">
        <f t="shared" si="250"/>
        <v>Low</v>
      </c>
      <c r="R3990">
        <v>0.14000000000000001</v>
      </c>
      <c r="S3990" t="str">
        <f t="shared" si="251"/>
        <v>Low</v>
      </c>
    </row>
    <row r="3991" spans="1:19" x14ac:dyDescent="0.35">
      <c r="A3991" t="s">
        <v>1113</v>
      </c>
      <c r="B3991">
        <v>77</v>
      </c>
      <c r="C3991" t="str">
        <f t="shared" si="248"/>
        <v>66-69</v>
      </c>
      <c r="D3991" t="s">
        <v>14</v>
      </c>
      <c r="E3991" t="s">
        <v>50</v>
      </c>
      <c r="F3991">
        <v>66.48</v>
      </c>
      <c r="G3991">
        <v>8</v>
      </c>
      <c r="H3991">
        <f>Table1[[#This Row],[total_orders]]*Table1[[#This Row],[avg_order_value]]</f>
        <v>531.84</v>
      </c>
      <c r="I3991">
        <v>232</v>
      </c>
      <c r="J3991">
        <v>0</v>
      </c>
      <c r="K3991" t="s">
        <v>40</v>
      </c>
      <c r="L3991">
        <v>11.8</v>
      </c>
      <c r="M3991" t="str">
        <f t="shared" si="249"/>
        <v>Low</v>
      </c>
      <c r="N3991" s="1">
        <v>44450</v>
      </c>
      <c r="O3991" s="1" t="str">
        <f>IF(YEAR(Table1[[#This Row],[customer_since]])&gt;=2023, "New",IF(YEAR(Table1[[#This Row],[customer_since]])&gt;=2021, "Medium", "Long term"))</f>
        <v>Medium</v>
      </c>
      <c r="P3991">
        <v>89</v>
      </c>
      <c r="Q3991" t="str">
        <f t="shared" si="250"/>
        <v>High</v>
      </c>
      <c r="R3991">
        <v>0.55000000000000004</v>
      </c>
      <c r="S3991" t="str">
        <f t="shared" si="251"/>
        <v>High</v>
      </c>
    </row>
    <row r="3992" spans="1:19" x14ac:dyDescent="0.35">
      <c r="A3992" t="s">
        <v>1665</v>
      </c>
      <c r="B3992">
        <v>49</v>
      </c>
      <c r="C3992" t="str">
        <f t="shared" si="248"/>
        <v>46-55</v>
      </c>
      <c r="D3992" t="s">
        <v>14</v>
      </c>
      <c r="E3992" t="s">
        <v>50</v>
      </c>
      <c r="F3992">
        <v>107.61</v>
      </c>
      <c r="G3992">
        <v>5</v>
      </c>
      <c r="H3992">
        <f>Table1[[#This Row],[total_orders]]*Table1[[#This Row],[avg_order_value]]</f>
        <v>538.04999999999995</v>
      </c>
      <c r="I3992">
        <v>251</v>
      </c>
      <c r="J3992">
        <v>0</v>
      </c>
      <c r="K3992" t="s">
        <v>29</v>
      </c>
      <c r="L3992">
        <v>70.400000000000006</v>
      </c>
      <c r="M3992" t="str">
        <f t="shared" si="249"/>
        <v>High</v>
      </c>
      <c r="N3992" s="1">
        <v>44990</v>
      </c>
      <c r="O3992" s="1" t="str">
        <f>IF(YEAR(Table1[[#This Row],[customer_since]])&gt;=2023, "New",IF(YEAR(Table1[[#This Row],[customer_since]])&gt;=2021, "Medium", "Long term"))</f>
        <v>New</v>
      </c>
      <c r="P3992">
        <v>84</v>
      </c>
      <c r="Q3992" t="str">
        <f t="shared" si="250"/>
        <v>High</v>
      </c>
      <c r="R3992">
        <v>0.27</v>
      </c>
      <c r="S3992" t="str">
        <f t="shared" si="251"/>
        <v>Medium</v>
      </c>
    </row>
    <row r="3993" spans="1:19" x14ac:dyDescent="0.35">
      <c r="A3993" t="s">
        <v>2474</v>
      </c>
      <c r="B3993">
        <v>54</v>
      </c>
      <c r="C3993" t="str">
        <f t="shared" si="248"/>
        <v>46-55</v>
      </c>
      <c r="D3993" t="s">
        <v>21</v>
      </c>
      <c r="E3993" t="s">
        <v>50</v>
      </c>
      <c r="F3993">
        <v>117.06</v>
      </c>
      <c r="G3993">
        <v>10</v>
      </c>
      <c r="H3993">
        <f>Table1[[#This Row],[total_orders]]*Table1[[#This Row],[avg_order_value]]</f>
        <v>1170.5999999999999</v>
      </c>
      <c r="I3993">
        <v>82</v>
      </c>
      <c r="J3993">
        <v>0</v>
      </c>
      <c r="K3993" t="s">
        <v>40</v>
      </c>
      <c r="L3993">
        <v>86.7</v>
      </c>
      <c r="M3993" t="str">
        <f t="shared" si="249"/>
        <v>High</v>
      </c>
      <c r="N3993" s="1">
        <v>45427</v>
      </c>
      <c r="O3993" s="1" t="str">
        <f>IF(YEAR(Table1[[#This Row],[customer_since]])&gt;=2023, "New",IF(YEAR(Table1[[#This Row],[customer_since]])&gt;=2021, "Medium", "Long term"))</f>
        <v>New</v>
      </c>
      <c r="P3993">
        <v>79</v>
      </c>
      <c r="Q3993" t="str">
        <f t="shared" si="250"/>
        <v>High</v>
      </c>
      <c r="R3993">
        <v>0.21</v>
      </c>
      <c r="S3993" t="str">
        <f t="shared" si="251"/>
        <v>Medium</v>
      </c>
    </row>
    <row r="3994" spans="1:19" x14ac:dyDescent="0.35">
      <c r="A3994" t="s">
        <v>1655</v>
      </c>
      <c r="B3994">
        <v>59</v>
      </c>
      <c r="C3994" t="str">
        <f t="shared" si="248"/>
        <v>55-65</v>
      </c>
      <c r="D3994" t="s">
        <v>21</v>
      </c>
      <c r="E3994" t="s">
        <v>26</v>
      </c>
      <c r="F3994">
        <v>174.39</v>
      </c>
      <c r="G3994">
        <v>14</v>
      </c>
      <c r="H3994">
        <f>Table1[[#This Row],[total_orders]]*Table1[[#This Row],[avg_order_value]]</f>
        <v>2441.46</v>
      </c>
      <c r="I3994">
        <v>121</v>
      </c>
      <c r="J3994">
        <v>0</v>
      </c>
      <c r="K3994" t="s">
        <v>29</v>
      </c>
      <c r="L3994">
        <v>84.1</v>
      </c>
      <c r="M3994" t="str">
        <f t="shared" si="249"/>
        <v>High</v>
      </c>
      <c r="N3994" s="1">
        <v>45819</v>
      </c>
      <c r="O3994" s="1" t="str">
        <f>IF(YEAR(Table1[[#This Row],[customer_since]])&gt;=2023, "New",IF(YEAR(Table1[[#This Row],[customer_since]])&gt;=2021, "Medium", "Long term"))</f>
        <v>New</v>
      </c>
      <c r="P3994">
        <v>92</v>
      </c>
      <c r="Q3994" t="str">
        <f t="shared" si="250"/>
        <v>High</v>
      </c>
      <c r="R3994">
        <v>0.08</v>
      </c>
      <c r="S3994" t="str">
        <f t="shared" si="251"/>
        <v>Low</v>
      </c>
    </row>
    <row r="3995" spans="1:19" x14ac:dyDescent="0.35">
      <c r="A3995" t="s">
        <v>1122</v>
      </c>
      <c r="B3995">
        <v>65</v>
      </c>
      <c r="C3995" t="str">
        <f t="shared" si="248"/>
        <v>55-65</v>
      </c>
      <c r="D3995" t="s">
        <v>21</v>
      </c>
      <c r="E3995" t="s">
        <v>26</v>
      </c>
      <c r="F3995">
        <v>47.78</v>
      </c>
      <c r="G3995">
        <v>15</v>
      </c>
      <c r="H3995">
        <f>Table1[[#This Row],[total_orders]]*Table1[[#This Row],[avg_order_value]]</f>
        <v>716.7</v>
      </c>
      <c r="I3995">
        <v>98</v>
      </c>
      <c r="J3995">
        <v>0</v>
      </c>
      <c r="K3995" t="s">
        <v>29</v>
      </c>
      <c r="L3995">
        <v>9.1999999999999993</v>
      </c>
      <c r="M3995" t="str">
        <f t="shared" si="249"/>
        <v>Low</v>
      </c>
      <c r="N3995" s="1">
        <v>44568</v>
      </c>
      <c r="O3995" s="1" t="str">
        <f>IF(YEAR(Table1[[#This Row],[customer_since]])&gt;=2023, "New",IF(YEAR(Table1[[#This Row],[customer_since]])&gt;=2021, "Medium", "Long term"))</f>
        <v>Medium</v>
      </c>
      <c r="P3995">
        <v>57</v>
      </c>
      <c r="Q3995" t="str">
        <f t="shared" si="250"/>
        <v>Medium</v>
      </c>
      <c r="R3995">
        <v>0.27</v>
      </c>
      <c r="S3995" t="str">
        <f t="shared" si="251"/>
        <v>Medium</v>
      </c>
    </row>
    <row r="3996" spans="1:19" x14ac:dyDescent="0.35">
      <c r="A3996" t="s">
        <v>1122</v>
      </c>
      <c r="B3996">
        <v>41</v>
      </c>
      <c r="C3996" t="str">
        <f t="shared" si="248"/>
        <v>36-45</v>
      </c>
      <c r="D3996" t="s">
        <v>14</v>
      </c>
      <c r="E3996" t="s">
        <v>22</v>
      </c>
      <c r="F3996">
        <v>161.85</v>
      </c>
      <c r="G3996">
        <v>7</v>
      </c>
      <c r="H3996">
        <f>Table1[[#This Row],[total_orders]]*Table1[[#This Row],[avg_order_value]]</f>
        <v>1132.95</v>
      </c>
      <c r="I3996">
        <v>73</v>
      </c>
      <c r="J3996">
        <v>0</v>
      </c>
      <c r="K3996" t="s">
        <v>19</v>
      </c>
      <c r="L3996">
        <v>66.7</v>
      </c>
      <c r="M3996" t="str">
        <f t="shared" si="249"/>
        <v>High</v>
      </c>
      <c r="N3996" s="1">
        <v>45576</v>
      </c>
      <c r="O3996" s="1" t="str">
        <f>IF(YEAR(Table1[[#This Row],[customer_since]])&gt;=2023, "New",IF(YEAR(Table1[[#This Row],[customer_since]])&gt;=2021, "Medium", "Long term"))</f>
        <v>New</v>
      </c>
      <c r="P3996">
        <v>84</v>
      </c>
      <c r="Q3996" t="str">
        <f t="shared" si="250"/>
        <v>High</v>
      </c>
      <c r="R3996">
        <v>0.14000000000000001</v>
      </c>
      <c r="S3996" t="str">
        <f t="shared" si="251"/>
        <v>Low</v>
      </c>
    </row>
    <row r="3997" spans="1:19" x14ac:dyDescent="0.35">
      <c r="A3997" t="s">
        <v>216</v>
      </c>
      <c r="B3997">
        <v>79</v>
      </c>
      <c r="C3997" t="str">
        <f t="shared" si="248"/>
        <v>66-69</v>
      </c>
      <c r="D3997" t="s">
        <v>21</v>
      </c>
      <c r="E3997" t="s">
        <v>52</v>
      </c>
      <c r="F3997">
        <v>58.17</v>
      </c>
      <c r="G3997">
        <v>9</v>
      </c>
      <c r="H3997">
        <f>Table1[[#This Row],[total_orders]]*Table1[[#This Row],[avg_order_value]]</f>
        <v>523.53</v>
      </c>
      <c r="I3997">
        <v>41</v>
      </c>
      <c r="J3997">
        <v>0</v>
      </c>
      <c r="K3997" t="s">
        <v>29</v>
      </c>
      <c r="L3997">
        <v>78</v>
      </c>
      <c r="M3997" t="str">
        <f t="shared" si="249"/>
        <v>High</v>
      </c>
      <c r="N3997" s="1">
        <v>45542</v>
      </c>
      <c r="O3997" s="1" t="str">
        <f>IF(YEAR(Table1[[#This Row],[customer_since]])&gt;=2023, "New",IF(YEAR(Table1[[#This Row],[customer_since]])&gt;=2021, "Medium", "Long term"))</f>
        <v>New</v>
      </c>
      <c r="P3997">
        <v>26</v>
      </c>
      <c r="Q3997" t="str">
        <f t="shared" si="250"/>
        <v>Low</v>
      </c>
      <c r="R3997">
        <v>0.28000000000000003</v>
      </c>
      <c r="S3997" t="str">
        <f t="shared" si="251"/>
        <v>Medium</v>
      </c>
    </row>
    <row r="3998" spans="1:19" x14ac:dyDescent="0.35">
      <c r="A3998" t="s">
        <v>1147</v>
      </c>
      <c r="B3998">
        <v>50</v>
      </c>
      <c r="C3998" t="str">
        <f t="shared" si="248"/>
        <v>46-55</v>
      </c>
      <c r="D3998" t="s">
        <v>21</v>
      </c>
      <c r="E3998" t="s">
        <v>37</v>
      </c>
      <c r="F3998">
        <v>67.400000000000006</v>
      </c>
      <c r="G3998">
        <v>8</v>
      </c>
      <c r="H3998">
        <f>Table1[[#This Row],[total_orders]]*Table1[[#This Row],[avg_order_value]]</f>
        <v>539.20000000000005</v>
      </c>
      <c r="I3998">
        <v>308</v>
      </c>
      <c r="J3998">
        <v>0</v>
      </c>
      <c r="K3998" t="s">
        <v>16</v>
      </c>
      <c r="L3998">
        <v>63.5</v>
      </c>
      <c r="M3998" t="str">
        <f t="shared" si="249"/>
        <v>High</v>
      </c>
      <c r="N3998" s="1">
        <v>44789</v>
      </c>
      <c r="O3998" s="1" t="str">
        <f>IF(YEAR(Table1[[#This Row],[customer_since]])&gt;=2023, "New",IF(YEAR(Table1[[#This Row],[customer_since]])&gt;=2021, "Medium", "Long term"))</f>
        <v>Medium</v>
      </c>
      <c r="P3998">
        <v>62</v>
      </c>
      <c r="Q3998" t="str">
        <f t="shared" si="250"/>
        <v>Medium</v>
      </c>
      <c r="R3998">
        <v>0.19</v>
      </c>
      <c r="S3998" t="str">
        <f t="shared" si="251"/>
        <v>Low</v>
      </c>
    </row>
    <row r="3999" spans="1:19" x14ac:dyDescent="0.35">
      <c r="A3999" t="s">
        <v>1839</v>
      </c>
      <c r="B3999">
        <v>38</v>
      </c>
      <c r="C3999" t="str">
        <f t="shared" si="248"/>
        <v>36-45</v>
      </c>
      <c r="D3999" t="s">
        <v>14</v>
      </c>
      <c r="E3999" t="s">
        <v>15</v>
      </c>
      <c r="F3999">
        <v>104.21</v>
      </c>
      <c r="G3999">
        <v>10</v>
      </c>
      <c r="H3999">
        <f>Table1[[#This Row],[total_orders]]*Table1[[#This Row],[avg_order_value]]</f>
        <v>1042.0999999999999</v>
      </c>
      <c r="I3999">
        <v>288</v>
      </c>
      <c r="J3999">
        <v>0</v>
      </c>
      <c r="K3999" t="s">
        <v>40</v>
      </c>
      <c r="L3999">
        <v>74.5</v>
      </c>
      <c r="M3999" t="str">
        <f t="shared" si="249"/>
        <v>High</v>
      </c>
      <c r="N3999" s="1">
        <v>45114</v>
      </c>
      <c r="O3999" s="1" t="str">
        <f>IF(YEAR(Table1[[#This Row],[customer_since]])&gt;=2023, "New",IF(YEAR(Table1[[#This Row],[customer_since]])&gt;=2021, "Medium", "Long term"))</f>
        <v>New</v>
      </c>
      <c r="P3999">
        <v>94</v>
      </c>
      <c r="Q3999" t="str">
        <f t="shared" si="250"/>
        <v>High</v>
      </c>
      <c r="R3999">
        <v>0.12</v>
      </c>
      <c r="S3999" t="str">
        <f t="shared" si="251"/>
        <v>Low</v>
      </c>
    </row>
    <row r="4000" spans="1:19" x14ac:dyDescent="0.35">
      <c r="A4000" t="s">
        <v>3113</v>
      </c>
      <c r="B4000">
        <v>66</v>
      </c>
      <c r="C4000" t="str">
        <f t="shared" si="248"/>
        <v>66-69</v>
      </c>
      <c r="D4000" t="s">
        <v>21</v>
      </c>
      <c r="E4000" t="s">
        <v>15</v>
      </c>
      <c r="F4000">
        <v>137.12</v>
      </c>
      <c r="G4000">
        <v>9</v>
      </c>
      <c r="H4000">
        <f>Table1[[#This Row],[total_orders]]*Table1[[#This Row],[avg_order_value]]</f>
        <v>1234.08</v>
      </c>
      <c r="I4000">
        <v>357</v>
      </c>
      <c r="J4000">
        <v>0</v>
      </c>
      <c r="K4000" t="s">
        <v>40</v>
      </c>
      <c r="L4000">
        <v>52.9</v>
      </c>
      <c r="M4000" t="str">
        <f t="shared" si="249"/>
        <v>High</v>
      </c>
      <c r="N4000" s="1">
        <v>45742</v>
      </c>
      <c r="O4000" s="1" t="str">
        <f>IF(YEAR(Table1[[#This Row],[customer_since]])&gt;=2023, "New",IF(YEAR(Table1[[#This Row],[customer_since]])&gt;=2021, "Medium", "Long term"))</f>
        <v>New</v>
      </c>
      <c r="P4000">
        <v>48</v>
      </c>
      <c r="Q4000" t="str">
        <f t="shared" si="250"/>
        <v>Medium</v>
      </c>
      <c r="R4000">
        <v>0.43</v>
      </c>
      <c r="S4000" t="str">
        <f t="shared" si="251"/>
        <v>Medium</v>
      </c>
    </row>
    <row r="4001" spans="1:19" x14ac:dyDescent="0.35">
      <c r="A4001" t="s">
        <v>3592</v>
      </c>
      <c r="B4001">
        <v>30</v>
      </c>
      <c r="C4001" t="str">
        <f t="shared" si="248"/>
        <v>26-35</v>
      </c>
      <c r="D4001" t="s">
        <v>21</v>
      </c>
      <c r="E4001" t="s">
        <v>22</v>
      </c>
      <c r="F4001">
        <v>87.89</v>
      </c>
      <c r="G4001">
        <v>8</v>
      </c>
      <c r="H4001">
        <f>Table1[[#This Row],[total_orders]]*Table1[[#This Row],[avg_order_value]]</f>
        <v>703.12</v>
      </c>
      <c r="I4001">
        <v>145</v>
      </c>
      <c r="J4001">
        <v>0</v>
      </c>
      <c r="K4001" t="s">
        <v>40</v>
      </c>
      <c r="L4001">
        <v>16.399999999999999</v>
      </c>
      <c r="M4001" t="str">
        <f t="shared" si="249"/>
        <v>Low</v>
      </c>
      <c r="N4001" s="1">
        <v>44921</v>
      </c>
      <c r="O4001" s="1" t="str">
        <f>IF(YEAR(Table1[[#This Row],[customer_since]])&gt;=2023, "New",IF(YEAR(Table1[[#This Row],[customer_since]])&gt;=2021, "Medium", "Long term"))</f>
        <v>Medium</v>
      </c>
      <c r="P4001">
        <v>57</v>
      </c>
      <c r="Q4001" t="str">
        <f t="shared" si="250"/>
        <v>Medium</v>
      </c>
      <c r="R4001">
        <v>0.54</v>
      </c>
      <c r="S4001" t="str">
        <f t="shared" si="251"/>
        <v>High</v>
      </c>
    </row>
    <row r="4002" spans="1:19" x14ac:dyDescent="0.35">
      <c r="A4002" t="s">
        <v>2064</v>
      </c>
      <c r="B4002">
        <v>74</v>
      </c>
      <c r="C4002" t="str">
        <f t="shared" si="248"/>
        <v>66-69</v>
      </c>
      <c r="D4002" t="s">
        <v>14</v>
      </c>
      <c r="E4002" t="s">
        <v>15</v>
      </c>
      <c r="F4002">
        <v>104.54</v>
      </c>
      <c r="G4002">
        <v>8</v>
      </c>
      <c r="H4002">
        <f>Table1[[#This Row],[total_orders]]*Table1[[#This Row],[avg_order_value]]</f>
        <v>836.32</v>
      </c>
      <c r="I4002">
        <v>16</v>
      </c>
      <c r="J4002">
        <v>0</v>
      </c>
      <c r="K4002" t="s">
        <v>23</v>
      </c>
      <c r="L4002">
        <v>0</v>
      </c>
      <c r="M4002" t="str">
        <f t="shared" si="249"/>
        <v>Low</v>
      </c>
      <c r="N4002" s="1">
        <v>44815</v>
      </c>
      <c r="O4002" s="1" t="str">
        <f>IF(YEAR(Table1[[#This Row],[customer_since]])&gt;=2023, "New",IF(YEAR(Table1[[#This Row],[customer_since]])&gt;=2021, "Medium", "Long term"))</f>
        <v>Medium</v>
      </c>
      <c r="P4002">
        <v>38</v>
      </c>
      <c r="Q4002" t="str">
        <f t="shared" si="250"/>
        <v>Medium</v>
      </c>
      <c r="R4002">
        <v>0.28999999999999998</v>
      </c>
      <c r="S4002" t="str">
        <f t="shared" si="251"/>
        <v>Medium</v>
      </c>
    </row>
    <row r="4003" spans="1:19" x14ac:dyDescent="0.35">
      <c r="A4003" t="s">
        <v>3495</v>
      </c>
      <c r="B4003">
        <v>73</v>
      </c>
      <c r="C4003" t="str">
        <f t="shared" si="248"/>
        <v>66-69</v>
      </c>
      <c r="D4003" t="s">
        <v>21</v>
      </c>
      <c r="E4003" t="s">
        <v>22</v>
      </c>
      <c r="F4003">
        <v>83.58</v>
      </c>
      <c r="G4003">
        <v>9</v>
      </c>
      <c r="H4003">
        <f>Table1[[#This Row],[total_orders]]*Table1[[#This Row],[avg_order_value]]</f>
        <v>752.22</v>
      </c>
      <c r="I4003">
        <v>219</v>
      </c>
      <c r="J4003">
        <v>0</v>
      </c>
      <c r="K4003" t="s">
        <v>40</v>
      </c>
      <c r="L4003">
        <v>49</v>
      </c>
      <c r="M4003" t="str">
        <f t="shared" si="249"/>
        <v>Medium</v>
      </c>
      <c r="N4003" s="1">
        <v>44291</v>
      </c>
      <c r="O4003" s="1" t="str">
        <f>IF(YEAR(Table1[[#This Row],[customer_since]])&gt;=2023, "New",IF(YEAR(Table1[[#This Row],[customer_since]])&gt;=2021, "Medium", "Long term"))</f>
        <v>Medium</v>
      </c>
      <c r="P4003">
        <v>27</v>
      </c>
      <c r="Q4003" t="str">
        <f t="shared" si="250"/>
        <v>Low</v>
      </c>
      <c r="R4003">
        <v>0.1</v>
      </c>
      <c r="S4003" t="str">
        <f t="shared" si="251"/>
        <v>Low</v>
      </c>
    </row>
    <row r="4004" spans="1:19" x14ac:dyDescent="0.35">
      <c r="A4004" t="s">
        <v>1711</v>
      </c>
      <c r="B4004">
        <v>55</v>
      </c>
      <c r="C4004" t="str">
        <f t="shared" si="248"/>
        <v>46-55</v>
      </c>
      <c r="D4004" t="s">
        <v>14</v>
      </c>
      <c r="E4004" t="s">
        <v>35</v>
      </c>
      <c r="F4004">
        <v>149.71</v>
      </c>
      <c r="G4004">
        <v>9</v>
      </c>
      <c r="H4004">
        <f>Table1[[#This Row],[total_orders]]*Table1[[#This Row],[avg_order_value]]</f>
        <v>1347.39</v>
      </c>
      <c r="I4004">
        <v>51</v>
      </c>
      <c r="J4004">
        <v>0</v>
      </c>
      <c r="K4004" t="s">
        <v>23</v>
      </c>
      <c r="L4004">
        <v>11.7</v>
      </c>
      <c r="M4004" t="str">
        <f t="shared" si="249"/>
        <v>Low</v>
      </c>
      <c r="N4004" s="1">
        <v>44016</v>
      </c>
      <c r="O4004" s="1" t="str">
        <f>IF(YEAR(Table1[[#This Row],[customer_since]])&gt;=2023, "New",IF(YEAR(Table1[[#This Row],[customer_since]])&gt;=2021, "Medium", "Long term"))</f>
        <v>Long term</v>
      </c>
      <c r="P4004">
        <v>41</v>
      </c>
      <c r="Q4004" t="str">
        <f t="shared" si="250"/>
        <v>Medium</v>
      </c>
      <c r="R4004">
        <v>0.5</v>
      </c>
      <c r="S4004" t="str">
        <f t="shared" si="251"/>
        <v>Medium</v>
      </c>
    </row>
    <row r="4005" spans="1:19" x14ac:dyDescent="0.35">
      <c r="A4005" t="s">
        <v>1141</v>
      </c>
      <c r="B4005">
        <v>31</v>
      </c>
      <c r="C4005" t="str">
        <f t="shared" si="248"/>
        <v>26-35</v>
      </c>
      <c r="D4005" t="s">
        <v>14</v>
      </c>
      <c r="E4005" t="s">
        <v>15</v>
      </c>
      <c r="F4005">
        <v>64.75</v>
      </c>
      <c r="G4005">
        <v>6</v>
      </c>
      <c r="H4005">
        <f>Table1[[#This Row],[total_orders]]*Table1[[#This Row],[avg_order_value]]</f>
        <v>388.5</v>
      </c>
      <c r="I4005">
        <v>123</v>
      </c>
      <c r="J4005">
        <v>0</v>
      </c>
      <c r="K4005" t="s">
        <v>16</v>
      </c>
      <c r="L4005">
        <v>73.5</v>
      </c>
      <c r="M4005" t="str">
        <f t="shared" si="249"/>
        <v>High</v>
      </c>
      <c r="N4005" s="1">
        <v>45125</v>
      </c>
      <c r="O4005" s="1" t="str">
        <f>IF(YEAR(Table1[[#This Row],[customer_since]])&gt;=2023, "New",IF(YEAR(Table1[[#This Row],[customer_since]])&gt;=2021, "Medium", "Long term"))</f>
        <v>New</v>
      </c>
      <c r="P4005">
        <v>23</v>
      </c>
      <c r="Q4005" t="str">
        <f t="shared" si="250"/>
        <v>Low</v>
      </c>
      <c r="R4005">
        <v>0.13</v>
      </c>
      <c r="S4005" t="str">
        <f t="shared" si="251"/>
        <v>Low</v>
      </c>
    </row>
    <row r="4006" spans="1:19" x14ac:dyDescent="0.35">
      <c r="A4006" t="s">
        <v>628</v>
      </c>
      <c r="B4006">
        <v>54</v>
      </c>
      <c r="C4006" t="str">
        <f t="shared" si="248"/>
        <v>46-55</v>
      </c>
      <c r="D4006" t="s">
        <v>14</v>
      </c>
      <c r="E4006" t="s">
        <v>18</v>
      </c>
      <c r="F4006">
        <v>70.98</v>
      </c>
      <c r="G4006">
        <v>13</v>
      </c>
      <c r="H4006">
        <f>Table1[[#This Row],[total_orders]]*Table1[[#This Row],[avg_order_value]]</f>
        <v>922.74</v>
      </c>
      <c r="I4006">
        <v>220</v>
      </c>
      <c r="J4006">
        <v>0</v>
      </c>
      <c r="K4006" t="s">
        <v>29</v>
      </c>
      <c r="L4006">
        <v>83.6</v>
      </c>
      <c r="M4006" t="str">
        <f t="shared" si="249"/>
        <v>High</v>
      </c>
      <c r="N4006" s="1">
        <v>44754</v>
      </c>
      <c r="O4006" s="1" t="str">
        <f>IF(YEAR(Table1[[#This Row],[customer_since]])&gt;=2023, "New",IF(YEAR(Table1[[#This Row],[customer_since]])&gt;=2021, "Medium", "Long term"))</f>
        <v>Medium</v>
      </c>
      <c r="P4006">
        <v>19</v>
      </c>
      <c r="Q4006" t="str">
        <f t="shared" si="250"/>
        <v>Low</v>
      </c>
      <c r="R4006">
        <v>0.17</v>
      </c>
      <c r="S4006" t="str">
        <f t="shared" si="251"/>
        <v>Low</v>
      </c>
    </row>
    <row r="4007" spans="1:19" x14ac:dyDescent="0.35">
      <c r="A4007" t="s">
        <v>1047</v>
      </c>
      <c r="B4007">
        <v>47</v>
      </c>
      <c r="C4007" t="str">
        <f t="shared" si="248"/>
        <v>46-55</v>
      </c>
      <c r="D4007" t="s">
        <v>14</v>
      </c>
      <c r="E4007" t="s">
        <v>37</v>
      </c>
      <c r="F4007">
        <v>101.16</v>
      </c>
      <c r="G4007">
        <v>13</v>
      </c>
      <c r="H4007">
        <f>Table1[[#This Row],[total_orders]]*Table1[[#This Row],[avg_order_value]]</f>
        <v>1315.08</v>
      </c>
      <c r="I4007">
        <v>27</v>
      </c>
      <c r="J4007">
        <v>0</v>
      </c>
      <c r="K4007" t="s">
        <v>23</v>
      </c>
      <c r="L4007">
        <v>40.5</v>
      </c>
      <c r="M4007" t="str">
        <f t="shared" si="249"/>
        <v>Medium</v>
      </c>
      <c r="N4007" s="1">
        <v>44515</v>
      </c>
      <c r="O4007" s="1" t="str">
        <f>IF(YEAR(Table1[[#This Row],[customer_since]])&gt;=2023, "New",IF(YEAR(Table1[[#This Row],[customer_since]])&gt;=2021, "Medium", "Long term"))</f>
        <v>Medium</v>
      </c>
      <c r="P4007">
        <v>38</v>
      </c>
      <c r="Q4007" t="str">
        <f t="shared" si="250"/>
        <v>Medium</v>
      </c>
      <c r="R4007">
        <v>0.33</v>
      </c>
      <c r="S4007" t="str">
        <f t="shared" si="251"/>
        <v>Medium</v>
      </c>
    </row>
    <row r="4008" spans="1:19" x14ac:dyDescent="0.35">
      <c r="A4008" t="s">
        <v>3437</v>
      </c>
      <c r="B4008">
        <v>34</v>
      </c>
      <c r="C4008" t="str">
        <f t="shared" si="248"/>
        <v>26-35</v>
      </c>
      <c r="D4008" t="s">
        <v>21</v>
      </c>
      <c r="E4008" t="s">
        <v>22</v>
      </c>
      <c r="G4008">
        <v>16</v>
      </c>
      <c r="H4008">
        <f>Table1[[#This Row],[total_orders]]*Table1[[#This Row],[avg_order_value]]</f>
        <v>0</v>
      </c>
      <c r="I4008">
        <v>218</v>
      </c>
      <c r="J4008">
        <v>0</v>
      </c>
      <c r="K4008" t="s">
        <v>29</v>
      </c>
      <c r="L4008">
        <v>59.1</v>
      </c>
      <c r="M4008" t="str">
        <f t="shared" si="249"/>
        <v>High</v>
      </c>
      <c r="N4008" s="1">
        <v>45031</v>
      </c>
      <c r="O4008" s="1" t="str">
        <f>IF(YEAR(Table1[[#This Row],[customer_since]])&gt;=2023, "New",IF(YEAR(Table1[[#This Row],[customer_since]])&gt;=2021, "Medium", "Long term"))</f>
        <v>New</v>
      </c>
      <c r="P4008">
        <v>14</v>
      </c>
      <c r="Q4008" t="str">
        <f t="shared" si="250"/>
        <v>Low</v>
      </c>
      <c r="R4008">
        <v>0.12</v>
      </c>
      <c r="S4008" t="str">
        <f t="shared" si="251"/>
        <v>Low</v>
      </c>
    </row>
    <row r="4009" spans="1:19" x14ac:dyDescent="0.35">
      <c r="A4009" t="s">
        <v>901</v>
      </c>
      <c r="B4009">
        <v>23</v>
      </c>
      <c r="C4009" t="str">
        <f t="shared" si="248"/>
        <v>18-25</v>
      </c>
      <c r="D4009" t="s">
        <v>21</v>
      </c>
      <c r="E4009" t="s">
        <v>37</v>
      </c>
      <c r="F4009">
        <v>86.38</v>
      </c>
      <c r="G4009">
        <v>12</v>
      </c>
      <c r="H4009">
        <f>Table1[[#This Row],[total_orders]]*Table1[[#This Row],[avg_order_value]]</f>
        <v>1036.56</v>
      </c>
      <c r="I4009">
        <v>84</v>
      </c>
      <c r="J4009">
        <v>0</v>
      </c>
      <c r="K4009" t="s">
        <v>19</v>
      </c>
      <c r="L4009">
        <v>11</v>
      </c>
      <c r="M4009" t="str">
        <f t="shared" si="249"/>
        <v>Low</v>
      </c>
      <c r="N4009" s="1">
        <v>45373</v>
      </c>
      <c r="O4009" s="1" t="str">
        <f>IF(YEAR(Table1[[#This Row],[customer_since]])&gt;=2023, "New",IF(YEAR(Table1[[#This Row],[customer_since]])&gt;=2021, "Medium", "Long term"))</f>
        <v>New</v>
      </c>
      <c r="P4009">
        <v>9</v>
      </c>
      <c r="Q4009" t="str">
        <f t="shared" si="250"/>
        <v>Low</v>
      </c>
      <c r="R4009">
        <v>0.25</v>
      </c>
      <c r="S4009" t="str">
        <f t="shared" si="251"/>
        <v>Medium</v>
      </c>
    </row>
    <row r="4010" spans="1:19" x14ac:dyDescent="0.35">
      <c r="A4010" t="s">
        <v>3548</v>
      </c>
      <c r="B4010">
        <v>25</v>
      </c>
      <c r="C4010" t="str">
        <f t="shared" si="248"/>
        <v>18-25</v>
      </c>
      <c r="D4010" t="s">
        <v>25</v>
      </c>
      <c r="E4010" t="s">
        <v>37</v>
      </c>
      <c r="F4010">
        <v>179.43</v>
      </c>
      <c r="G4010">
        <v>10</v>
      </c>
      <c r="H4010">
        <f>Table1[[#This Row],[total_orders]]*Table1[[#This Row],[avg_order_value]]</f>
        <v>1794.3000000000002</v>
      </c>
      <c r="I4010">
        <v>45</v>
      </c>
      <c r="J4010">
        <v>0</v>
      </c>
      <c r="K4010" t="s">
        <v>19</v>
      </c>
      <c r="L4010">
        <v>74.5</v>
      </c>
      <c r="M4010" t="str">
        <f t="shared" si="249"/>
        <v>High</v>
      </c>
      <c r="N4010" s="1">
        <v>44697</v>
      </c>
      <c r="O4010" s="1" t="str">
        <f>IF(YEAR(Table1[[#This Row],[customer_since]])&gt;=2023, "New",IF(YEAR(Table1[[#This Row],[customer_since]])&gt;=2021, "Medium", "Long term"))</f>
        <v>Medium</v>
      </c>
      <c r="P4010">
        <v>46</v>
      </c>
      <c r="Q4010" t="str">
        <f t="shared" si="250"/>
        <v>Medium</v>
      </c>
      <c r="R4010">
        <v>0.21</v>
      </c>
      <c r="S4010" t="str">
        <f t="shared" si="251"/>
        <v>Medium</v>
      </c>
    </row>
    <row r="4011" spans="1:19" x14ac:dyDescent="0.35">
      <c r="A4011" t="s">
        <v>1575</v>
      </c>
      <c r="B4011">
        <v>78</v>
      </c>
      <c r="C4011" t="str">
        <f t="shared" si="248"/>
        <v>66-69</v>
      </c>
      <c r="D4011" t="s">
        <v>25</v>
      </c>
      <c r="E4011" t="s">
        <v>50</v>
      </c>
      <c r="F4011">
        <v>51.5</v>
      </c>
      <c r="G4011">
        <v>8</v>
      </c>
      <c r="H4011">
        <f>Table1[[#This Row],[total_orders]]*Table1[[#This Row],[avg_order_value]]</f>
        <v>412</v>
      </c>
      <c r="I4011">
        <v>259</v>
      </c>
      <c r="J4011">
        <v>0</v>
      </c>
      <c r="K4011" t="s">
        <v>19</v>
      </c>
      <c r="L4011">
        <v>63.1</v>
      </c>
      <c r="M4011" t="str">
        <f t="shared" si="249"/>
        <v>High</v>
      </c>
      <c r="N4011" s="1">
        <v>44452</v>
      </c>
      <c r="O4011" s="1" t="str">
        <f>IF(YEAR(Table1[[#This Row],[customer_since]])&gt;=2023, "New",IF(YEAR(Table1[[#This Row],[customer_since]])&gt;=2021, "Medium", "Long term"))</f>
        <v>Medium</v>
      </c>
      <c r="P4011">
        <v>5</v>
      </c>
      <c r="Q4011" t="str">
        <f t="shared" si="250"/>
        <v>Low</v>
      </c>
      <c r="R4011">
        <v>0.23</v>
      </c>
      <c r="S4011" t="str">
        <f t="shared" si="251"/>
        <v>Medium</v>
      </c>
    </row>
    <row r="4012" spans="1:19" x14ac:dyDescent="0.35">
      <c r="A4012" t="s">
        <v>1575</v>
      </c>
      <c r="B4012">
        <v>57</v>
      </c>
      <c r="C4012" t="str">
        <f t="shared" si="248"/>
        <v>55-65</v>
      </c>
      <c r="D4012" t="s">
        <v>14</v>
      </c>
      <c r="E4012" t="s">
        <v>18</v>
      </c>
      <c r="F4012">
        <v>101.68</v>
      </c>
      <c r="G4012">
        <v>10</v>
      </c>
      <c r="H4012">
        <f>Table1[[#This Row],[total_orders]]*Table1[[#This Row],[avg_order_value]]</f>
        <v>1016.8000000000001</v>
      </c>
      <c r="I4012">
        <v>267</v>
      </c>
      <c r="J4012">
        <v>0</v>
      </c>
      <c r="K4012" t="s">
        <v>16</v>
      </c>
      <c r="L4012">
        <v>2.6</v>
      </c>
      <c r="M4012" t="str">
        <f t="shared" si="249"/>
        <v>Low</v>
      </c>
      <c r="N4012" s="1">
        <v>44789</v>
      </c>
      <c r="O4012" s="1" t="str">
        <f>IF(YEAR(Table1[[#This Row],[customer_since]])&gt;=2023, "New",IF(YEAR(Table1[[#This Row],[customer_since]])&gt;=2021, "Medium", "Long term"))</f>
        <v>Medium</v>
      </c>
      <c r="P4012">
        <v>62</v>
      </c>
      <c r="Q4012" t="str">
        <f t="shared" si="250"/>
        <v>Medium</v>
      </c>
      <c r="R4012">
        <v>0.12</v>
      </c>
      <c r="S4012" t="str">
        <f t="shared" si="251"/>
        <v>Low</v>
      </c>
    </row>
    <row r="4013" spans="1:19" x14ac:dyDescent="0.35">
      <c r="A4013" t="s">
        <v>1723</v>
      </c>
      <c r="B4013">
        <v>78</v>
      </c>
      <c r="C4013" t="str">
        <f t="shared" si="248"/>
        <v>66-69</v>
      </c>
      <c r="D4013" t="s">
        <v>25</v>
      </c>
      <c r="E4013" t="s">
        <v>26</v>
      </c>
      <c r="F4013">
        <v>187.57</v>
      </c>
      <c r="G4013">
        <v>8</v>
      </c>
      <c r="H4013">
        <f>Table1[[#This Row],[total_orders]]*Table1[[#This Row],[avg_order_value]]</f>
        <v>1500.56</v>
      </c>
      <c r="I4013">
        <v>50</v>
      </c>
      <c r="J4013">
        <v>0</v>
      </c>
      <c r="K4013" t="s">
        <v>19</v>
      </c>
      <c r="L4013">
        <v>0</v>
      </c>
      <c r="M4013" t="str">
        <f t="shared" si="249"/>
        <v>Low</v>
      </c>
      <c r="N4013" s="1">
        <v>45449</v>
      </c>
      <c r="O4013" s="1" t="str">
        <f>IF(YEAR(Table1[[#This Row],[customer_since]])&gt;=2023, "New",IF(YEAR(Table1[[#This Row],[customer_since]])&gt;=2021, "Medium", "Long term"))</f>
        <v>New</v>
      </c>
      <c r="P4013">
        <v>73</v>
      </c>
      <c r="Q4013" t="str">
        <f t="shared" si="250"/>
        <v>High</v>
      </c>
      <c r="R4013">
        <v>0.43</v>
      </c>
      <c r="S4013" t="str">
        <f t="shared" si="251"/>
        <v>Medium</v>
      </c>
    </row>
    <row r="4014" spans="1:19" x14ac:dyDescent="0.35">
      <c r="A4014" t="s">
        <v>2142</v>
      </c>
      <c r="B4014">
        <v>51</v>
      </c>
      <c r="C4014" t="str">
        <f t="shared" si="248"/>
        <v>46-55</v>
      </c>
      <c r="D4014" t="s">
        <v>21</v>
      </c>
      <c r="E4014" t="s">
        <v>52</v>
      </c>
      <c r="F4014">
        <v>122.12</v>
      </c>
      <c r="G4014">
        <v>9</v>
      </c>
      <c r="H4014">
        <f>Table1[[#This Row],[total_orders]]*Table1[[#This Row],[avg_order_value]]</f>
        <v>1099.08</v>
      </c>
      <c r="I4014">
        <v>160</v>
      </c>
      <c r="J4014">
        <v>0</v>
      </c>
      <c r="K4014" t="s">
        <v>40</v>
      </c>
      <c r="L4014">
        <v>33.5</v>
      </c>
      <c r="M4014" t="str">
        <f t="shared" si="249"/>
        <v>Medium</v>
      </c>
      <c r="N4014" s="1">
        <v>45087</v>
      </c>
      <c r="O4014" s="1" t="str">
        <f>IF(YEAR(Table1[[#This Row],[customer_since]])&gt;=2023, "New",IF(YEAR(Table1[[#This Row],[customer_since]])&gt;=2021, "Medium", "Long term"))</f>
        <v>New</v>
      </c>
      <c r="P4014">
        <v>74</v>
      </c>
      <c r="Q4014" t="str">
        <f t="shared" si="250"/>
        <v>High</v>
      </c>
      <c r="R4014">
        <v>0.17</v>
      </c>
      <c r="S4014" t="str">
        <f t="shared" si="251"/>
        <v>Low</v>
      </c>
    </row>
    <row r="4015" spans="1:19" x14ac:dyDescent="0.35">
      <c r="A4015" t="s">
        <v>2156</v>
      </c>
      <c r="B4015">
        <v>43</v>
      </c>
      <c r="C4015" t="str">
        <f t="shared" si="248"/>
        <v>36-45</v>
      </c>
      <c r="D4015" t="s">
        <v>21</v>
      </c>
      <c r="E4015" t="s">
        <v>15</v>
      </c>
      <c r="F4015">
        <v>135.65</v>
      </c>
      <c r="G4015">
        <v>15</v>
      </c>
      <c r="H4015">
        <f>Table1[[#This Row],[total_orders]]*Table1[[#This Row],[avg_order_value]]</f>
        <v>2034.75</v>
      </c>
      <c r="I4015">
        <v>248</v>
      </c>
      <c r="J4015">
        <v>0</v>
      </c>
      <c r="K4015" t="s">
        <v>23</v>
      </c>
      <c r="L4015">
        <v>61.1</v>
      </c>
      <c r="M4015" t="str">
        <f t="shared" si="249"/>
        <v>High</v>
      </c>
      <c r="N4015" s="1">
        <v>44294</v>
      </c>
      <c r="O4015" s="1" t="str">
        <f>IF(YEAR(Table1[[#This Row],[customer_since]])&gt;=2023, "New",IF(YEAR(Table1[[#This Row],[customer_since]])&gt;=2021, "Medium", "Long term"))</f>
        <v>Medium</v>
      </c>
      <c r="P4015">
        <v>20</v>
      </c>
      <c r="Q4015" t="str">
        <f t="shared" si="250"/>
        <v>Low</v>
      </c>
      <c r="R4015">
        <v>7.0000000000000007E-2</v>
      </c>
      <c r="S4015" t="str">
        <f t="shared" si="251"/>
        <v>Low</v>
      </c>
    </row>
    <row r="4016" spans="1:19" x14ac:dyDescent="0.35">
      <c r="A4016" t="s">
        <v>250</v>
      </c>
      <c r="B4016">
        <v>41</v>
      </c>
      <c r="C4016" t="str">
        <f t="shared" si="248"/>
        <v>36-45</v>
      </c>
      <c r="D4016" t="s">
        <v>14</v>
      </c>
      <c r="E4016" t="s">
        <v>26</v>
      </c>
      <c r="F4016">
        <v>62.79</v>
      </c>
      <c r="G4016">
        <v>8</v>
      </c>
      <c r="H4016">
        <f>Table1[[#This Row],[total_orders]]*Table1[[#This Row],[avg_order_value]]</f>
        <v>502.32</v>
      </c>
      <c r="I4016">
        <v>122</v>
      </c>
      <c r="J4016">
        <v>0</v>
      </c>
      <c r="K4016" t="s">
        <v>23</v>
      </c>
      <c r="L4016">
        <v>67.3</v>
      </c>
      <c r="M4016" t="str">
        <f t="shared" si="249"/>
        <v>High</v>
      </c>
      <c r="N4016" s="1">
        <v>44854</v>
      </c>
      <c r="O4016" s="1" t="str">
        <f>IF(YEAR(Table1[[#This Row],[customer_since]])&gt;=2023, "New",IF(YEAR(Table1[[#This Row],[customer_since]])&gt;=2021, "Medium", "Long term"))</f>
        <v>Medium</v>
      </c>
      <c r="P4016">
        <v>25</v>
      </c>
      <c r="Q4016" t="str">
        <f t="shared" si="250"/>
        <v>Low</v>
      </c>
      <c r="R4016">
        <v>0.47</v>
      </c>
      <c r="S4016" t="str">
        <f t="shared" si="251"/>
        <v>Medium</v>
      </c>
    </row>
    <row r="4017" spans="1:19" x14ac:dyDescent="0.35">
      <c r="A4017" t="s">
        <v>2585</v>
      </c>
      <c r="B4017">
        <v>52</v>
      </c>
      <c r="C4017" t="str">
        <f t="shared" si="248"/>
        <v>46-55</v>
      </c>
      <c r="D4017" t="s">
        <v>21</v>
      </c>
      <c r="E4017" t="s">
        <v>52</v>
      </c>
      <c r="F4017">
        <v>121.15</v>
      </c>
      <c r="G4017">
        <v>10</v>
      </c>
      <c r="H4017">
        <f>Table1[[#This Row],[total_orders]]*Table1[[#This Row],[avg_order_value]]</f>
        <v>1211.5</v>
      </c>
      <c r="I4017">
        <v>210</v>
      </c>
      <c r="J4017">
        <v>0</v>
      </c>
      <c r="K4017" t="s">
        <v>19</v>
      </c>
      <c r="L4017">
        <v>44.5</v>
      </c>
      <c r="M4017" t="str">
        <f t="shared" si="249"/>
        <v>Medium</v>
      </c>
      <c r="N4017" s="1">
        <v>44104</v>
      </c>
      <c r="O4017" s="1" t="str">
        <f>IF(YEAR(Table1[[#This Row],[customer_since]])&gt;=2023, "New",IF(YEAR(Table1[[#This Row],[customer_since]])&gt;=2021, "Medium", "Long term"))</f>
        <v>Long term</v>
      </c>
      <c r="P4017">
        <v>14</v>
      </c>
      <c r="Q4017" t="str">
        <f t="shared" si="250"/>
        <v>Low</v>
      </c>
      <c r="R4017">
        <v>0.46</v>
      </c>
      <c r="S4017" t="str">
        <f t="shared" si="251"/>
        <v>Medium</v>
      </c>
    </row>
    <row r="4018" spans="1:19" x14ac:dyDescent="0.35">
      <c r="A4018" t="s">
        <v>2446</v>
      </c>
      <c r="B4018">
        <v>38</v>
      </c>
      <c r="C4018" t="str">
        <f t="shared" si="248"/>
        <v>36-45</v>
      </c>
      <c r="D4018" t="s">
        <v>25</v>
      </c>
      <c r="E4018" t="s">
        <v>50</v>
      </c>
      <c r="F4018">
        <v>125.24</v>
      </c>
      <c r="G4018">
        <v>13</v>
      </c>
      <c r="H4018">
        <f>Table1[[#This Row],[total_orders]]*Table1[[#This Row],[avg_order_value]]</f>
        <v>1628.12</v>
      </c>
      <c r="I4018">
        <v>67</v>
      </c>
      <c r="J4018">
        <v>0</v>
      </c>
      <c r="K4018" t="s">
        <v>29</v>
      </c>
      <c r="L4018">
        <v>56.6</v>
      </c>
      <c r="M4018" t="str">
        <f t="shared" si="249"/>
        <v>High</v>
      </c>
      <c r="N4018" s="1">
        <v>45139</v>
      </c>
      <c r="O4018" s="1" t="str">
        <f>IF(YEAR(Table1[[#This Row],[customer_since]])&gt;=2023, "New",IF(YEAR(Table1[[#This Row],[customer_since]])&gt;=2021, "Medium", "Long term"))</f>
        <v>New</v>
      </c>
      <c r="P4018">
        <v>52</v>
      </c>
      <c r="Q4018" t="str">
        <f t="shared" si="250"/>
        <v>Medium</v>
      </c>
      <c r="R4018">
        <v>0.09</v>
      </c>
      <c r="S4018" t="str">
        <f t="shared" si="251"/>
        <v>Low</v>
      </c>
    </row>
    <row r="4019" spans="1:19" x14ac:dyDescent="0.35">
      <c r="A4019" t="s">
        <v>2792</v>
      </c>
      <c r="B4019">
        <v>63</v>
      </c>
      <c r="C4019" t="str">
        <f t="shared" si="248"/>
        <v>55-65</v>
      </c>
      <c r="D4019" t="s">
        <v>14</v>
      </c>
      <c r="E4019" t="s">
        <v>52</v>
      </c>
      <c r="F4019">
        <v>140.72</v>
      </c>
      <c r="G4019">
        <v>10</v>
      </c>
      <c r="H4019">
        <f>Table1[[#This Row],[total_orders]]*Table1[[#This Row],[avg_order_value]]</f>
        <v>1407.2</v>
      </c>
      <c r="I4019">
        <v>275</v>
      </c>
      <c r="J4019">
        <v>0</v>
      </c>
      <c r="K4019" t="s">
        <v>16</v>
      </c>
      <c r="L4019">
        <v>57.6</v>
      </c>
      <c r="M4019" t="str">
        <f t="shared" si="249"/>
        <v>High</v>
      </c>
      <c r="N4019" s="1">
        <v>44993</v>
      </c>
      <c r="O4019" s="1" t="str">
        <f>IF(YEAR(Table1[[#This Row],[customer_since]])&gt;=2023, "New",IF(YEAR(Table1[[#This Row],[customer_since]])&gt;=2021, "Medium", "Long term"))</f>
        <v>New</v>
      </c>
      <c r="P4019">
        <v>58</v>
      </c>
      <c r="Q4019" t="str">
        <f t="shared" si="250"/>
        <v>Medium</v>
      </c>
      <c r="R4019">
        <v>0.19</v>
      </c>
      <c r="S4019" t="str">
        <f t="shared" si="251"/>
        <v>Low</v>
      </c>
    </row>
    <row r="4020" spans="1:19" x14ac:dyDescent="0.35">
      <c r="A4020" t="s">
        <v>462</v>
      </c>
      <c r="B4020">
        <v>39</v>
      </c>
      <c r="C4020" t="str">
        <f t="shared" si="248"/>
        <v>36-45</v>
      </c>
      <c r="D4020" t="s">
        <v>21</v>
      </c>
      <c r="E4020" t="s">
        <v>52</v>
      </c>
      <c r="F4020">
        <v>119.19</v>
      </c>
      <c r="G4020">
        <v>9</v>
      </c>
      <c r="H4020">
        <f>Table1[[#This Row],[total_orders]]*Table1[[#This Row],[avg_order_value]]</f>
        <v>1072.71</v>
      </c>
      <c r="I4020">
        <v>318</v>
      </c>
      <c r="J4020">
        <v>0</v>
      </c>
      <c r="K4020" t="s">
        <v>29</v>
      </c>
      <c r="L4020">
        <v>36.200000000000003</v>
      </c>
      <c r="M4020" t="str">
        <f t="shared" si="249"/>
        <v>Medium</v>
      </c>
      <c r="N4020" s="1">
        <v>45594</v>
      </c>
      <c r="O4020" s="1" t="str">
        <f>IF(YEAR(Table1[[#This Row],[customer_since]])&gt;=2023, "New",IF(YEAR(Table1[[#This Row],[customer_since]])&gt;=2021, "Medium", "Long term"))</f>
        <v>New</v>
      </c>
      <c r="P4020">
        <v>92</v>
      </c>
      <c r="Q4020" t="str">
        <f t="shared" si="250"/>
        <v>High</v>
      </c>
      <c r="R4020">
        <v>0.15</v>
      </c>
      <c r="S4020" t="str">
        <f t="shared" si="251"/>
        <v>Low</v>
      </c>
    </row>
    <row r="4021" spans="1:19" x14ac:dyDescent="0.35">
      <c r="A4021" t="s">
        <v>462</v>
      </c>
      <c r="B4021">
        <v>47</v>
      </c>
      <c r="C4021" t="str">
        <f t="shared" si="248"/>
        <v>46-55</v>
      </c>
      <c r="D4021" t="s">
        <v>25</v>
      </c>
      <c r="E4021" t="s">
        <v>18</v>
      </c>
      <c r="F4021">
        <v>168.31</v>
      </c>
      <c r="G4021">
        <v>15</v>
      </c>
      <c r="H4021">
        <f>Table1[[#This Row],[total_orders]]*Table1[[#This Row],[avg_order_value]]</f>
        <v>2524.65</v>
      </c>
      <c r="I4021">
        <v>180</v>
      </c>
      <c r="J4021">
        <v>0</v>
      </c>
      <c r="K4021" t="s">
        <v>29</v>
      </c>
      <c r="L4021">
        <v>26.4</v>
      </c>
      <c r="M4021" t="str">
        <f t="shared" si="249"/>
        <v>Medium</v>
      </c>
      <c r="N4021" s="1">
        <v>44168</v>
      </c>
      <c r="O4021" s="1" t="str">
        <f>IF(YEAR(Table1[[#This Row],[customer_since]])&gt;=2023, "New",IF(YEAR(Table1[[#This Row],[customer_since]])&gt;=2021, "Medium", "Long term"))</f>
        <v>Long term</v>
      </c>
      <c r="P4021">
        <v>18</v>
      </c>
      <c r="Q4021" t="str">
        <f t="shared" si="250"/>
        <v>Low</v>
      </c>
      <c r="R4021">
        <v>0.09</v>
      </c>
      <c r="S4021" t="str">
        <f t="shared" si="251"/>
        <v>Low</v>
      </c>
    </row>
    <row r="4022" spans="1:19" x14ac:dyDescent="0.35">
      <c r="A4022" t="s">
        <v>1847</v>
      </c>
      <c r="B4022">
        <v>67</v>
      </c>
      <c r="C4022" t="str">
        <f t="shared" si="248"/>
        <v>66-69</v>
      </c>
      <c r="D4022" t="s">
        <v>14</v>
      </c>
      <c r="E4022" t="s">
        <v>18</v>
      </c>
      <c r="F4022">
        <v>95.37</v>
      </c>
      <c r="G4022">
        <v>14</v>
      </c>
      <c r="H4022">
        <f>Table1[[#This Row],[total_orders]]*Table1[[#This Row],[avg_order_value]]</f>
        <v>1335.18</v>
      </c>
      <c r="I4022">
        <v>166</v>
      </c>
      <c r="J4022">
        <v>0</v>
      </c>
      <c r="K4022" t="s">
        <v>40</v>
      </c>
      <c r="L4022">
        <v>0</v>
      </c>
      <c r="M4022" t="str">
        <f t="shared" si="249"/>
        <v>Low</v>
      </c>
      <c r="N4022" s="1">
        <v>44306</v>
      </c>
      <c r="O4022" s="1" t="str">
        <f>IF(YEAR(Table1[[#This Row],[customer_since]])&gt;=2023, "New",IF(YEAR(Table1[[#This Row],[customer_since]])&gt;=2021, "Medium", "Long term"))</f>
        <v>Medium</v>
      </c>
      <c r="P4022">
        <v>1</v>
      </c>
      <c r="Q4022" t="str">
        <f t="shared" si="250"/>
        <v>Low</v>
      </c>
      <c r="R4022">
        <v>0.36</v>
      </c>
      <c r="S4022" t="str">
        <f t="shared" si="251"/>
        <v>Medium</v>
      </c>
    </row>
    <row r="4023" spans="1:19" x14ac:dyDescent="0.35">
      <c r="A4023" t="s">
        <v>2347</v>
      </c>
      <c r="B4023">
        <v>44</v>
      </c>
      <c r="C4023" t="str">
        <f t="shared" si="248"/>
        <v>36-45</v>
      </c>
      <c r="D4023" t="s">
        <v>21</v>
      </c>
      <c r="E4023" t="s">
        <v>37</v>
      </c>
      <c r="F4023">
        <v>189.02</v>
      </c>
      <c r="G4023">
        <v>14</v>
      </c>
      <c r="H4023">
        <f>Table1[[#This Row],[total_orders]]*Table1[[#This Row],[avg_order_value]]</f>
        <v>2646.28</v>
      </c>
      <c r="I4023">
        <v>40</v>
      </c>
      <c r="J4023">
        <v>0</v>
      </c>
      <c r="K4023" t="s">
        <v>29</v>
      </c>
      <c r="L4023">
        <v>15.6</v>
      </c>
      <c r="M4023" t="str">
        <f t="shared" si="249"/>
        <v>Low</v>
      </c>
      <c r="N4023" s="1">
        <v>45088</v>
      </c>
      <c r="O4023" s="1" t="str">
        <f>IF(YEAR(Table1[[#This Row],[customer_since]])&gt;=2023, "New",IF(YEAR(Table1[[#This Row],[customer_since]])&gt;=2021, "Medium", "Long term"))</f>
        <v>New</v>
      </c>
      <c r="P4023">
        <v>74</v>
      </c>
      <c r="Q4023" t="str">
        <f t="shared" si="250"/>
        <v>High</v>
      </c>
      <c r="R4023">
        <v>0.61</v>
      </c>
      <c r="S4023" t="str">
        <f t="shared" si="251"/>
        <v>High</v>
      </c>
    </row>
    <row r="4024" spans="1:19" x14ac:dyDescent="0.35">
      <c r="A4024" t="s">
        <v>2058</v>
      </c>
      <c r="B4024">
        <v>50</v>
      </c>
      <c r="C4024" t="str">
        <f t="shared" si="248"/>
        <v>46-55</v>
      </c>
      <c r="D4024" t="s">
        <v>21</v>
      </c>
      <c r="E4024" t="s">
        <v>26</v>
      </c>
      <c r="F4024">
        <v>154.71</v>
      </c>
      <c r="G4024">
        <v>10</v>
      </c>
      <c r="H4024">
        <f>Table1[[#This Row],[total_orders]]*Table1[[#This Row],[avg_order_value]]</f>
        <v>1547.1000000000001</v>
      </c>
      <c r="I4024">
        <v>48</v>
      </c>
      <c r="J4024">
        <v>0</v>
      </c>
      <c r="K4024" t="s">
        <v>29</v>
      </c>
      <c r="L4024">
        <v>75.8</v>
      </c>
      <c r="M4024" t="str">
        <f t="shared" si="249"/>
        <v>High</v>
      </c>
      <c r="N4024" s="1">
        <v>45675</v>
      </c>
      <c r="O4024" s="1" t="str">
        <f>IF(YEAR(Table1[[#This Row],[customer_since]])&gt;=2023, "New",IF(YEAR(Table1[[#This Row],[customer_since]])&gt;=2021, "Medium", "Long term"))</f>
        <v>New</v>
      </c>
      <c r="P4024">
        <v>45</v>
      </c>
      <c r="Q4024" t="str">
        <f t="shared" si="250"/>
        <v>Medium</v>
      </c>
      <c r="R4024">
        <v>0.1</v>
      </c>
      <c r="S4024" t="str">
        <f t="shared" si="251"/>
        <v>Low</v>
      </c>
    </row>
    <row r="4025" spans="1:19" x14ac:dyDescent="0.35">
      <c r="A4025" t="s">
        <v>2499</v>
      </c>
      <c r="B4025">
        <v>65</v>
      </c>
      <c r="C4025" t="str">
        <f t="shared" si="248"/>
        <v>55-65</v>
      </c>
      <c r="D4025" t="s">
        <v>25</v>
      </c>
      <c r="E4025" t="s">
        <v>22</v>
      </c>
      <c r="F4025">
        <v>31.62</v>
      </c>
      <c r="G4025">
        <v>10</v>
      </c>
      <c r="H4025">
        <f>Table1[[#This Row],[total_orders]]*Table1[[#This Row],[avg_order_value]]</f>
        <v>316.2</v>
      </c>
      <c r="I4025">
        <v>66</v>
      </c>
      <c r="J4025">
        <v>0</v>
      </c>
      <c r="K4025" t="s">
        <v>23</v>
      </c>
      <c r="L4025">
        <v>0</v>
      </c>
      <c r="M4025" t="str">
        <f t="shared" si="249"/>
        <v>Low</v>
      </c>
      <c r="N4025" s="1">
        <v>44434</v>
      </c>
      <c r="O4025" s="1" t="str">
        <f>IF(YEAR(Table1[[#This Row],[customer_since]])&gt;=2023, "New",IF(YEAR(Table1[[#This Row],[customer_since]])&gt;=2021, "Medium", "Long term"))</f>
        <v>Medium</v>
      </c>
      <c r="P4025">
        <v>78</v>
      </c>
      <c r="Q4025" t="str">
        <f t="shared" si="250"/>
        <v>High</v>
      </c>
      <c r="R4025">
        <v>0.19</v>
      </c>
      <c r="S4025" t="str">
        <f t="shared" si="251"/>
        <v>Low</v>
      </c>
    </row>
    <row r="4026" spans="1:19" x14ac:dyDescent="0.35">
      <c r="A4026" t="s">
        <v>1512</v>
      </c>
      <c r="B4026">
        <v>45</v>
      </c>
      <c r="C4026" t="str">
        <f t="shared" si="248"/>
        <v>36-45</v>
      </c>
      <c r="D4026" t="s">
        <v>14</v>
      </c>
      <c r="E4026" t="s">
        <v>15</v>
      </c>
      <c r="F4026">
        <v>59.32</v>
      </c>
      <c r="G4026">
        <v>13</v>
      </c>
      <c r="H4026">
        <f>Table1[[#This Row],[total_orders]]*Table1[[#This Row],[avg_order_value]]</f>
        <v>771.16</v>
      </c>
      <c r="I4026">
        <v>61</v>
      </c>
      <c r="J4026">
        <v>0</v>
      </c>
      <c r="K4026" t="s">
        <v>23</v>
      </c>
      <c r="L4026">
        <v>37.5</v>
      </c>
      <c r="M4026" t="str">
        <f t="shared" si="249"/>
        <v>Medium</v>
      </c>
      <c r="N4026" s="1">
        <v>45520</v>
      </c>
      <c r="O4026" s="1" t="str">
        <f>IF(YEAR(Table1[[#This Row],[customer_since]])&gt;=2023, "New",IF(YEAR(Table1[[#This Row],[customer_since]])&gt;=2021, "Medium", "Long term"))</f>
        <v>New</v>
      </c>
      <c r="P4026">
        <v>1</v>
      </c>
      <c r="Q4026" t="str">
        <f t="shared" si="250"/>
        <v>Low</v>
      </c>
      <c r="R4026">
        <v>0.14000000000000001</v>
      </c>
      <c r="S4026" t="str">
        <f t="shared" si="251"/>
        <v>Low</v>
      </c>
    </row>
    <row r="4027" spans="1:19" x14ac:dyDescent="0.35">
      <c r="A4027" t="s">
        <v>1512</v>
      </c>
      <c r="B4027">
        <v>23</v>
      </c>
      <c r="C4027" t="str">
        <f t="shared" si="248"/>
        <v>18-25</v>
      </c>
      <c r="D4027" t="s">
        <v>21</v>
      </c>
      <c r="E4027" t="s">
        <v>26</v>
      </c>
      <c r="F4027">
        <v>229.66</v>
      </c>
      <c r="G4027">
        <v>8</v>
      </c>
      <c r="H4027">
        <f>Table1[[#This Row],[total_orders]]*Table1[[#This Row],[avg_order_value]]</f>
        <v>1837.28</v>
      </c>
      <c r="I4027">
        <v>147</v>
      </c>
      <c r="J4027">
        <v>0</v>
      </c>
      <c r="K4027" t="s">
        <v>40</v>
      </c>
      <c r="L4027">
        <v>21.4</v>
      </c>
      <c r="M4027" t="str">
        <f t="shared" si="249"/>
        <v>Medium</v>
      </c>
      <c r="N4027" s="1">
        <v>45044</v>
      </c>
      <c r="O4027" s="1" t="str">
        <f>IF(YEAR(Table1[[#This Row],[customer_since]])&gt;=2023, "New",IF(YEAR(Table1[[#This Row],[customer_since]])&gt;=2021, "Medium", "Long term"))</f>
        <v>New</v>
      </c>
      <c r="P4027">
        <v>74</v>
      </c>
      <c r="Q4027" t="str">
        <f t="shared" si="250"/>
        <v>High</v>
      </c>
      <c r="R4027">
        <v>0.18</v>
      </c>
      <c r="S4027" t="str">
        <f t="shared" si="251"/>
        <v>Low</v>
      </c>
    </row>
    <row r="4028" spans="1:19" x14ac:dyDescent="0.35">
      <c r="A4028" t="s">
        <v>1787</v>
      </c>
      <c r="B4028">
        <v>26</v>
      </c>
      <c r="C4028" t="str">
        <f t="shared" si="248"/>
        <v>26-35</v>
      </c>
      <c r="D4028" t="s">
        <v>25</v>
      </c>
      <c r="E4028" t="s">
        <v>15</v>
      </c>
      <c r="F4028">
        <v>71.66</v>
      </c>
      <c r="G4028">
        <v>9</v>
      </c>
      <c r="H4028">
        <f>Table1[[#This Row],[total_orders]]*Table1[[#This Row],[avg_order_value]]</f>
        <v>644.93999999999994</v>
      </c>
      <c r="I4028">
        <v>311</v>
      </c>
      <c r="J4028">
        <v>0</v>
      </c>
      <c r="K4028" t="s">
        <v>16</v>
      </c>
      <c r="L4028">
        <v>92.2</v>
      </c>
      <c r="M4028" t="str">
        <f t="shared" si="249"/>
        <v>High</v>
      </c>
      <c r="N4028" s="1">
        <v>44107</v>
      </c>
      <c r="O4028" s="1" t="str">
        <f>IF(YEAR(Table1[[#This Row],[customer_since]])&gt;=2023, "New",IF(YEAR(Table1[[#This Row],[customer_since]])&gt;=2021, "Medium", "Long term"))</f>
        <v>Long term</v>
      </c>
      <c r="P4028">
        <v>10</v>
      </c>
      <c r="Q4028" t="str">
        <f t="shared" si="250"/>
        <v>Low</v>
      </c>
      <c r="R4028">
        <v>0.12</v>
      </c>
      <c r="S4028" t="str">
        <f t="shared" si="251"/>
        <v>Low</v>
      </c>
    </row>
    <row r="4029" spans="1:19" x14ac:dyDescent="0.35">
      <c r="A4029" t="s">
        <v>2929</v>
      </c>
      <c r="B4029">
        <v>65</v>
      </c>
      <c r="C4029" t="str">
        <f t="shared" si="248"/>
        <v>55-65</v>
      </c>
      <c r="D4029" t="s">
        <v>14</v>
      </c>
      <c r="E4029" t="s">
        <v>15</v>
      </c>
      <c r="F4029">
        <v>28.18</v>
      </c>
      <c r="G4029">
        <v>6</v>
      </c>
      <c r="H4029">
        <f>Table1[[#This Row],[total_orders]]*Table1[[#This Row],[avg_order_value]]</f>
        <v>169.07999999999998</v>
      </c>
      <c r="I4029">
        <v>90</v>
      </c>
      <c r="J4029">
        <v>0</v>
      </c>
      <c r="K4029" t="s">
        <v>29</v>
      </c>
      <c r="L4029">
        <v>80.599999999999994</v>
      </c>
      <c r="M4029" t="str">
        <f t="shared" si="249"/>
        <v>High</v>
      </c>
      <c r="N4029" s="1">
        <v>45315</v>
      </c>
      <c r="O4029" s="1" t="str">
        <f>IF(YEAR(Table1[[#This Row],[customer_since]])&gt;=2023, "New",IF(YEAR(Table1[[#This Row],[customer_since]])&gt;=2021, "Medium", "Long term"))</f>
        <v>New</v>
      </c>
      <c r="P4029">
        <v>49</v>
      </c>
      <c r="Q4029" t="str">
        <f t="shared" si="250"/>
        <v>Medium</v>
      </c>
      <c r="R4029">
        <v>0.17</v>
      </c>
      <c r="S4029" t="str">
        <f t="shared" si="251"/>
        <v>Low</v>
      </c>
    </row>
    <row r="4030" spans="1:19" x14ac:dyDescent="0.35">
      <c r="A4030" t="s">
        <v>1405</v>
      </c>
      <c r="B4030">
        <v>36</v>
      </c>
      <c r="C4030" t="str">
        <f t="shared" si="248"/>
        <v>36-45</v>
      </c>
      <c r="D4030" t="s">
        <v>21</v>
      </c>
      <c r="E4030" t="s">
        <v>44</v>
      </c>
      <c r="F4030">
        <v>44.56</v>
      </c>
      <c r="G4030">
        <v>7</v>
      </c>
      <c r="H4030">
        <f>Table1[[#This Row],[total_orders]]*Table1[[#This Row],[avg_order_value]]</f>
        <v>311.92</v>
      </c>
      <c r="I4030">
        <v>104</v>
      </c>
      <c r="J4030">
        <v>0</v>
      </c>
      <c r="K4030" t="s">
        <v>16</v>
      </c>
      <c r="L4030">
        <v>61.3</v>
      </c>
      <c r="M4030" t="str">
        <f t="shared" si="249"/>
        <v>High</v>
      </c>
      <c r="N4030" s="1">
        <v>44170</v>
      </c>
      <c r="O4030" s="1" t="str">
        <f>IF(YEAR(Table1[[#This Row],[customer_since]])&gt;=2023, "New",IF(YEAR(Table1[[#This Row],[customer_since]])&gt;=2021, "Medium", "Long term"))</f>
        <v>Long term</v>
      </c>
      <c r="P4030">
        <v>36</v>
      </c>
      <c r="Q4030" t="str">
        <f t="shared" si="250"/>
        <v>Medium</v>
      </c>
      <c r="R4030">
        <v>0.26</v>
      </c>
      <c r="S4030" t="str">
        <f t="shared" si="251"/>
        <v>Medium</v>
      </c>
    </row>
    <row r="4031" spans="1:19" x14ac:dyDescent="0.35">
      <c r="A4031" t="s">
        <v>1405</v>
      </c>
      <c r="B4031">
        <v>19</v>
      </c>
      <c r="C4031" t="str">
        <f t="shared" si="248"/>
        <v>18-25</v>
      </c>
      <c r="D4031" t="s">
        <v>25</v>
      </c>
      <c r="E4031" t="s">
        <v>15</v>
      </c>
      <c r="F4031">
        <v>53.85</v>
      </c>
      <c r="G4031">
        <v>11</v>
      </c>
      <c r="H4031">
        <f>Table1[[#This Row],[total_orders]]*Table1[[#This Row],[avg_order_value]]</f>
        <v>592.35</v>
      </c>
      <c r="I4031">
        <v>352</v>
      </c>
      <c r="J4031">
        <v>0</v>
      </c>
      <c r="K4031" t="s">
        <v>19</v>
      </c>
      <c r="L4031">
        <v>56.1</v>
      </c>
      <c r="M4031" t="str">
        <f t="shared" si="249"/>
        <v>High</v>
      </c>
      <c r="N4031" s="1">
        <v>44426</v>
      </c>
      <c r="O4031" s="1" t="str">
        <f>IF(YEAR(Table1[[#This Row],[customer_since]])&gt;=2023, "New",IF(YEAR(Table1[[#This Row],[customer_since]])&gt;=2021, "Medium", "Long term"))</f>
        <v>Medium</v>
      </c>
      <c r="P4031">
        <v>98</v>
      </c>
      <c r="Q4031" t="str">
        <f t="shared" si="250"/>
        <v>High</v>
      </c>
      <c r="R4031">
        <v>0.27</v>
      </c>
      <c r="S4031" t="str">
        <f t="shared" si="251"/>
        <v>Medium</v>
      </c>
    </row>
    <row r="4032" spans="1:19" x14ac:dyDescent="0.35">
      <c r="A4032" t="s">
        <v>2068</v>
      </c>
      <c r="B4032">
        <v>31</v>
      </c>
      <c r="C4032" t="str">
        <f t="shared" si="248"/>
        <v>26-35</v>
      </c>
      <c r="D4032" t="s">
        <v>21</v>
      </c>
      <c r="E4032" t="s">
        <v>28</v>
      </c>
      <c r="F4032">
        <v>73.12</v>
      </c>
      <c r="G4032">
        <v>8</v>
      </c>
      <c r="H4032">
        <f>Table1[[#This Row],[total_orders]]*Table1[[#This Row],[avg_order_value]]</f>
        <v>584.96</v>
      </c>
      <c r="I4032">
        <v>70</v>
      </c>
      <c r="J4032">
        <v>0</v>
      </c>
      <c r="K4032" t="s">
        <v>19</v>
      </c>
      <c r="L4032">
        <v>19.100000000000001</v>
      </c>
      <c r="M4032" t="str">
        <f t="shared" si="249"/>
        <v>Low</v>
      </c>
      <c r="N4032" s="1">
        <v>45162</v>
      </c>
      <c r="O4032" s="1" t="str">
        <f>IF(YEAR(Table1[[#This Row],[customer_since]])&gt;=2023, "New",IF(YEAR(Table1[[#This Row],[customer_since]])&gt;=2021, "Medium", "Long term"))</f>
        <v>New</v>
      </c>
      <c r="P4032">
        <v>53</v>
      </c>
      <c r="Q4032" t="str">
        <f t="shared" si="250"/>
        <v>Medium</v>
      </c>
      <c r="R4032">
        <v>0.3</v>
      </c>
      <c r="S4032" t="str">
        <f t="shared" si="251"/>
        <v>Medium</v>
      </c>
    </row>
    <row r="4033" spans="1:19" x14ac:dyDescent="0.35">
      <c r="A4033" t="s">
        <v>2068</v>
      </c>
      <c r="B4033">
        <v>66</v>
      </c>
      <c r="C4033" t="str">
        <f t="shared" si="248"/>
        <v>66-69</v>
      </c>
      <c r="D4033" t="s">
        <v>21</v>
      </c>
      <c r="E4033" t="s">
        <v>22</v>
      </c>
      <c r="F4033">
        <v>89.38</v>
      </c>
      <c r="G4033">
        <v>7</v>
      </c>
      <c r="H4033">
        <f>Table1[[#This Row],[total_orders]]*Table1[[#This Row],[avg_order_value]]</f>
        <v>625.66</v>
      </c>
      <c r="I4033">
        <v>131</v>
      </c>
      <c r="J4033">
        <v>0</v>
      </c>
      <c r="K4033" t="s">
        <v>16</v>
      </c>
      <c r="L4033">
        <v>19.100000000000001</v>
      </c>
      <c r="M4033" t="str">
        <f t="shared" si="249"/>
        <v>Low</v>
      </c>
      <c r="N4033" s="1">
        <v>44797</v>
      </c>
      <c r="O4033" s="1" t="str">
        <f>IF(YEAR(Table1[[#This Row],[customer_since]])&gt;=2023, "New",IF(YEAR(Table1[[#This Row],[customer_since]])&gt;=2021, "Medium", "Long term"))</f>
        <v>Medium</v>
      </c>
      <c r="P4033">
        <v>5</v>
      </c>
      <c r="Q4033" t="str">
        <f t="shared" si="250"/>
        <v>Low</v>
      </c>
      <c r="R4033">
        <v>0.25</v>
      </c>
      <c r="S4033" t="str">
        <f t="shared" si="251"/>
        <v>Medium</v>
      </c>
    </row>
    <row r="4034" spans="1:19" x14ac:dyDescent="0.35">
      <c r="A4034" t="s">
        <v>1045</v>
      </c>
      <c r="B4034">
        <v>22</v>
      </c>
      <c r="C4034" t="str">
        <f t="shared" ref="C4034:C4097" si="252">IF(B4034&lt;=25,"18-25",IF(B4034&lt;=35,"26-35",IF(B4034&lt;=45,"36-45",IF(B4034&lt;=55,"46-55",IF(B4034&lt;=65,"55-65","66-69")))))</f>
        <v>18-25</v>
      </c>
      <c r="D4034" t="s">
        <v>21</v>
      </c>
      <c r="E4034" t="s">
        <v>52</v>
      </c>
      <c r="F4034">
        <v>158.34</v>
      </c>
      <c r="G4034">
        <v>18</v>
      </c>
      <c r="H4034">
        <f>Table1[[#This Row],[total_orders]]*Table1[[#This Row],[avg_order_value]]</f>
        <v>2850.12</v>
      </c>
      <c r="I4034">
        <v>150</v>
      </c>
      <c r="J4034">
        <v>0</v>
      </c>
      <c r="K4034" t="s">
        <v>40</v>
      </c>
      <c r="L4034">
        <v>0</v>
      </c>
      <c r="M4034" t="str">
        <f t="shared" ref="M4034:M4097" si="253">IF(L4034&lt;=20,"Low",IF(L4034&lt;=50,"Medium","High"))</f>
        <v>Low</v>
      </c>
      <c r="N4034" s="1">
        <v>45092</v>
      </c>
      <c r="O4034" s="1" t="str">
        <f>IF(YEAR(Table1[[#This Row],[customer_since]])&gt;=2023, "New",IF(YEAR(Table1[[#This Row],[customer_since]])&gt;=2021, "Medium", "Long term"))</f>
        <v>New</v>
      </c>
      <c r="P4034">
        <v>96</v>
      </c>
      <c r="Q4034" t="str">
        <f t="shared" ref="Q4034:Q4097" si="254">IF(P4034&lt;=33,"Low",IF(P4034&lt;=66,"Medium","High"))</f>
        <v>High</v>
      </c>
      <c r="R4034">
        <v>0.52</v>
      </c>
      <c r="S4034" t="str">
        <f t="shared" ref="S4034:S4097" si="255">IF(R4034&lt;=0.2,"Low",IF(R4034&lt;=0.5,"Medium","High"))</f>
        <v>High</v>
      </c>
    </row>
    <row r="4035" spans="1:19" x14ac:dyDescent="0.35">
      <c r="A4035" t="s">
        <v>3186</v>
      </c>
      <c r="B4035">
        <v>45</v>
      </c>
      <c r="C4035" t="str">
        <f t="shared" si="252"/>
        <v>36-45</v>
      </c>
      <c r="D4035" t="s">
        <v>21</v>
      </c>
      <c r="E4035" t="s">
        <v>37</v>
      </c>
      <c r="F4035">
        <v>83.25</v>
      </c>
      <c r="G4035">
        <v>10</v>
      </c>
      <c r="H4035">
        <f>Table1[[#This Row],[total_orders]]*Table1[[#This Row],[avg_order_value]]</f>
        <v>832.5</v>
      </c>
      <c r="I4035">
        <v>290</v>
      </c>
      <c r="J4035">
        <v>0</v>
      </c>
      <c r="K4035" t="s">
        <v>29</v>
      </c>
      <c r="L4035">
        <v>15</v>
      </c>
      <c r="M4035" t="str">
        <f t="shared" si="253"/>
        <v>Low</v>
      </c>
      <c r="N4035" s="1">
        <v>45082</v>
      </c>
      <c r="O4035" s="1" t="str">
        <f>IF(YEAR(Table1[[#This Row],[customer_since]])&gt;=2023, "New",IF(YEAR(Table1[[#This Row],[customer_since]])&gt;=2021, "Medium", "Long term"))</f>
        <v>New</v>
      </c>
      <c r="P4035">
        <v>7</v>
      </c>
      <c r="Q4035" t="str">
        <f t="shared" si="254"/>
        <v>Low</v>
      </c>
      <c r="R4035">
        <v>0.21</v>
      </c>
      <c r="S4035" t="str">
        <f t="shared" si="255"/>
        <v>Medium</v>
      </c>
    </row>
    <row r="4036" spans="1:19" x14ac:dyDescent="0.35">
      <c r="A4036" t="s">
        <v>485</v>
      </c>
      <c r="B4036">
        <v>76</v>
      </c>
      <c r="C4036" t="str">
        <f t="shared" si="252"/>
        <v>66-69</v>
      </c>
      <c r="D4036" t="s">
        <v>21</v>
      </c>
      <c r="E4036" t="s">
        <v>26</v>
      </c>
      <c r="F4036">
        <v>190.42</v>
      </c>
      <c r="G4036">
        <v>14</v>
      </c>
      <c r="H4036">
        <f>Table1[[#This Row],[total_orders]]*Table1[[#This Row],[avg_order_value]]</f>
        <v>2665.8799999999997</v>
      </c>
      <c r="I4036">
        <v>51</v>
      </c>
      <c r="J4036">
        <v>0</v>
      </c>
      <c r="K4036" t="s">
        <v>23</v>
      </c>
      <c r="L4036">
        <v>22.7</v>
      </c>
      <c r="M4036" t="str">
        <f t="shared" si="253"/>
        <v>Medium</v>
      </c>
      <c r="N4036" s="1">
        <v>45794</v>
      </c>
      <c r="O4036" s="1" t="str">
        <f>IF(YEAR(Table1[[#This Row],[customer_since]])&gt;=2023, "New",IF(YEAR(Table1[[#This Row],[customer_since]])&gt;=2021, "Medium", "Long term"))</f>
        <v>New</v>
      </c>
      <c r="P4036">
        <v>10</v>
      </c>
      <c r="Q4036" t="str">
        <f t="shared" si="254"/>
        <v>Low</v>
      </c>
      <c r="R4036">
        <v>0.12</v>
      </c>
      <c r="S4036" t="str">
        <f t="shared" si="255"/>
        <v>Low</v>
      </c>
    </row>
    <row r="4037" spans="1:19" x14ac:dyDescent="0.35">
      <c r="A4037" t="s">
        <v>485</v>
      </c>
      <c r="B4037">
        <v>73</v>
      </c>
      <c r="C4037" t="str">
        <f t="shared" si="252"/>
        <v>66-69</v>
      </c>
      <c r="D4037" t="s">
        <v>14</v>
      </c>
      <c r="E4037" t="s">
        <v>15</v>
      </c>
      <c r="F4037">
        <v>171.92</v>
      </c>
      <c r="G4037">
        <v>7</v>
      </c>
      <c r="H4037">
        <f>Table1[[#This Row],[total_orders]]*Table1[[#This Row],[avg_order_value]]</f>
        <v>1203.4399999999998</v>
      </c>
      <c r="I4037">
        <v>56</v>
      </c>
      <c r="J4037">
        <v>0</v>
      </c>
      <c r="K4037" t="s">
        <v>16</v>
      </c>
      <c r="L4037">
        <v>70.099999999999994</v>
      </c>
      <c r="M4037" t="str">
        <f t="shared" si="253"/>
        <v>High</v>
      </c>
      <c r="N4037" s="1">
        <v>44035</v>
      </c>
      <c r="O4037" s="1" t="str">
        <f>IF(YEAR(Table1[[#This Row],[customer_since]])&gt;=2023, "New",IF(YEAR(Table1[[#This Row],[customer_since]])&gt;=2021, "Medium", "Long term"))</f>
        <v>Long term</v>
      </c>
      <c r="P4037">
        <v>53</v>
      </c>
      <c r="Q4037" t="str">
        <f t="shared" si="254"/>
        <v>Medium</v>
      </c>
      <c r="R4037">
        <v>0.17</v>
      </c>
      <c r="S4037" t="str">
        <f t="shared" si="255"/>
        <v>Low</v>
      </c>
    </row>
    <row r="4038" spans="1:19" x14ac:dyDescent="0.35">
      <c r="A4038" t="s">
        <v>485</v>
      </c>
      <c r="B4038">
        <v>61</v>
      </c>
      <c r="C4038" t="str">
        <f t="shared" si="252"/>
        <v>55-65</v>
      </c>
      <c r="D4038" t="s">
        <v>14</v>
      </c>
      <c r="E4038" t="s">
        <v>18</v>
      </c>
      <c r="F4038">
        <v>71.58</v>
      </c>
      <c r="G4038">
        <v>12</v>
      </c>
      <c r="H4038">
        <f>Table1[[#This Row],[total_orders]]*Table1[[#This Row],[avg_order_value]]</f>
        <v>858.96</v>
      </c>
      <c r="I4038">
        <v>154</v>
      </c>
      <c r="J4038">
        <v>0</v>
      </c>
      <c r="K4038" t="s">
        <v>19</v>
      </c>
      <c r="L4038">
        <v>53.4</v>
      </c>
      <c r="M4038" t="str">
        <f t="shared" si="253"/>
        <v>High</v>
      </c>
      <c r="N4038" s="1">
        <v>44752</v>
      </c>
      <c r="O4038" s="1" t="str">
        <f>IF(YEAR(Table1[[#This Row],[customer_since]])&gt;=2023, "New",IF(YEAR(Table1[[#This Row],[customer_since]])&gt;=2021, "Medium", "Long term"))</f>
        <v>Medium</v>
      </c>
      <c r="P4038">
        <v>44</v>
      </c>
      <c r="Q4038" t="str">
        <f t="shared" si="254"/>
        <v>Medium</v>
      </c>
      <c r="R4038">
        <v>0.2</v>
      </c>
      <c r="S4038" t="str">
        <f t="shared" si="255"/>
        <v>Low</v>
      </c>
    </row>
    <row r="4039" spans="1:19" x14ac:dyDescent="0.35">
      <c r="A4039" t="s">
        <v>3540</v>
      </c>
      <c r="B4039">
        <v>31</v>
      </c>
      <c r="C4039" t="str">
        <f t="shared" si="252"/>
        <v>26-35</v>
      </c>
      <c r="D4039" t="s">
        <v>21</v>
      </c>
      <c r="E4039" t="s">
        <v>35</v>
      </c>
      <c r="F4039">
        <v>35.97</v>
      </c>
      <c r="G4039">
        <v>10</v>
      </c>
      <c r="H4039">
        <f>Table1[[#This Row],[total_orders]]*Table1[[#This Row],[avg_order_value]]</f>
        <v>359.7</v>
      </c>
      <c r="I4039">
        <v>99</v>
      </c>
      <c r="J4039">
        <v>0</v>
      </c>
      <c r="K4039" t="s">
        <v>19</v>
      </c>
      <c r="L4039">
        <v>95.4</v>
      </c>
      <c r="M4039" t="str">
        <f t="shared" si="253"/>
        <v>High</v>
      </c>
      <c r="N4039" s="1">
        <v>45272</v>
      </c>
      <c r="O4039" s="1" t="str">
        <f>IF(YEAR(Table1[[#This Row],[customer_since]])&gt;=2023, "New",IF(YEAR(Table1[[#This Row],[customer_since]])&gt;=2021, "Medium", "Long term"))</f>
        <v>New</v>
      </c>
      <c r="P4039">
        <v>77</v>
      </c>
      <c r="Q4039" t="str">
        <f t="shared" si="254"/>
        <v>High</v>
      </c>
      <c r="R4039">
        <v>0.42</v>
      </c>
      <c r="S4039" t="str">
        <f t="shared" si="255"/>
        <v>Medium</v>
      </c>
    </row>
    <row r="4040" spans="1:19" x14ac:dyDescent="0.35">
      <c r="A4040" t="s">
        <v>627</v>
      </c>
      <c r="B4040">
        <v>42</v>
      </c>
      <c r="C4040" t="str">
        <f t="shared" si="252"/>
        <v>36-45</v>
      </c>
      <c r="D4040" t="s">
        <v>21</v>
      </c>
      <c r="E4040" t="s">
        <v>15</v>
      </c>
      <c r="F4040">
        <v>74.739999999999995</v>
      </c>
      <c r="G4040">
        <v>5</v>
      </c>
      <c r="H4040">
        <f>Table1[[#This Row],[total_orders]]*Table1[[#This Row],[avg_order_value]]</f>
        <v>373.7</v>
      </c>
      <c r="I4040">
        <v>262</v>
      </c>
      <c r="J4040">
        <v>0</v>
      </c>
      <c r="K4040" t="s">
        <v>23</v>
      </c>
      <c r="L4040">
        <v>10.8</v>
      </c>
      <c r="M4040" t="str">
        <f t="shared" si="253"/>
        <v>Low</v>
      </c>
      <c r="N4040" s="1">
        <v>44695</v>
      </c>
      <c r="O4040" s="1" t="str">
        <f>IF(YEAR(Table1[[#This Row],[customer_since]])&gt;=2023, "New",IF(YEAR(Table1[[#This Row],[customer_since]])&gt;=2021, "Medium", "Long term"))</f>
        <v>Medium</v>
      </c>
      <c r="P4040">
        <v>6</v>
      </c>
      <c r="Q4040" t="str">
        <f t="shared" si="254"/>
        <v>Low</v>
      </c>
      <c r="R4040">
        <v>0.14000000000000001</v>
      </c>
      <c r="S4040" t="str">
        <f t="shared" si="255"/>
        <v>Low</v>
      </c>
    </row>
    <row r="4041" spans="1:19" x14ac:dyDescent="0.35">
      <c r="A4041" t="s">
        <v>627</v>
      </c>
      <c r="B4041">
        <v>58</v>
      </c>
      <c r="C4041" t="str">
        <f t="shared" si="252"/>
        <v>55-65</v>
      </c>
      <c r="D4041" t="s">
        <v>21</v>
      </c>
      <c r="E4041" t="s">
        <v>52</v>
      </c>
      <c r="F4041">
        <v>142.79</v>
      </c>
      <c r="G4041">
        <v>16</v>
      </c>
      <c r="H4041">
        <f>Table1[[#This Row],[total_orders]]*Table1[[#This Row],[avg_order_value]]</f>
        <v>2284.64</v>
      </c>
      <c r="I4041">
        <v>85</v>
      </c>
      <c r="J4041">
        <v>0</v>
      </c>
      <c r="K4041" t="s">
        <v>16</v>
      </c>
      <c r="L4041">
        <v>54.5</v>
      </c>
      <c r="M4041" t="str">
        <f t="shared" si="253"/>
        <v>High</v>
      </c>
      <c r="N4041" s="1">
        <v>45704</v>
      </c>
      <c r="O4041" s="1" t="str">
        <f>IF(YEAR(Table1[[#This Row],[customer_since]])&gt;=2023, "New",IF(YEAR(Table1[[#This Row],[customer_since]])&gt;=2021, "Medium", "Long term"))</f>
        <v>New</v>
      </c>
      <c r="P4041">
        <v>10</v>
      </c>
      <c r="Q4041" t="str">
        <f t="shared" si="254"/>
        <v>Low</v>
      </c>
      <c r="R4041">
        <v>0.14000000000000001</v>
      </c>
      <c r="S4041" t="str">
        <f t="shared" si="255"/>
        <v>Low</v>
      </c>
    </row>
    <row r="4042" spans="1:19" x14ac:dyDescent="0.35">
      <c r="A4042" t="s">
        <v>498</v>
      </c>
      <c r="B4042">
        <v>24</v>
      </c>
      <c r="C4042" t="str">
        <f t="shared" si="252"/>
        <v>18-25</v>
      </c>
      <c r="D4042" t="s">
        <v>14</v>
      </c>
      <c r="E4042" t="s">
        <v>37</v>
      </c>
      <c r="G4042">
        <v>10</v>
      </c>
      <c r="H4042">
        <f>Table1[[#This Row],[total_orders]]*Table1[[#This Row],[avg_order_value]]</f>
        <v>0</v>
      </c>
      <c r="I4042">
        <v>35</v>
      </c>
      <c r="J4042">
        <v>0</v>
      </c>
      <c r="K4042" t="s">
        <v>16</v>
      </c>
      <c r="L4042">
        <v>48.4</v>
      </c>
      <c r="M4042" t="str">
        <f t="shared" si="253"/>
        <v>Medium</v>
      </c>
      <c r="N4042" s="1">
        <v>45442</v>
      </c>
      <c r="O4042" s="1" t="str">
        <f>IF(YEAR(Table1[[#This Row],[customer_since]])&gt;=2023, "New",IF(YEAR(Table1[[#This Row],[customer_since]])&gt;=2021, "Medium", "Long term"))</f>
        <v>New</v>
      </c>
      <c r="P4042">
        <v>23</v>
      </c>
      <c r="Q4042" t="str">
        <f t="shared" si="254"/>
        <v>Low</v>
      </c>
      <c r="R4042">
        <v>0.75</v>
      </c>
      <c r="S4042" t="str">
        <f t="shared" si="255"/>
        <v>High</v>
      </c>
    </row>
    <row r="4043" spans="1:19" x14ac:dyDescent="0.35">
      <c r="A4043" t="s">
        <v>498</v>
      </c>
      <c r="B4043">
        <v>47</v>
      </c>
      <c r="C4043" t="str">
        <f t="shared" si="252"/>
        <v>46-55</v>
      </c>
      <c r="D4043" t="s">
        <v>14</v>
      </c>
      <c r="E4043" t="s">
        <v>28</v>
      </c>
      <c r="F4043">
        <v>102.51</v>
      </c>
      <c r="G4043">
        <v>13</v>
      </c>
      <c r="H4043">
        <f>Table1[[#This Row],[total_orders]]*Table1[[#This Row],[avg_order_value]]</f>
        <v>1332.63</v>
      </c>
      <c r="I4043">
        <v>88</v>
      </c>
      <c r="J4043">
        <v>0</v>
      </c>
      <c r="K4043" t="s">
        <v>16</v>
      </c>
      <c r="L4043">
        <v>44</v>
      </c>
      <c r="M4043" t="str">
        <f t="shared" si="253"/>
        <v>Medium</v>
      </c>
      <c r="N4043" s="1">
        <v>45392</v>
      </c>
      <c r="O4043" s="1" t="str">
        <f>IF(YEAR(Table1[[#This Row],[customer_since]])&gt;=2023, "New",IF(YEAR(Table1[[#This Row],[customer_since]])&gt;=2021, "Medium", "Long term"))</f>
        <v>New</v>
      </c>
      <c r="P4043">
        <v>1</v>
      </c>
      <c r="Q4043" t="str">
        <f t="shared" si="254"/>
        <v>Low</v>
      </c>
      <c r="R4043">
        <v>0.28999999999999998</v>
      </c>
      <c r="S4043" t="str">
        <f t="shared" si="255"/>
        <v>Medium</v>
      </c>
    </row>
    <row r="4044" spans="1:19" x14ac:dyDescent="0.35">
      <c r="A4044" t="s">
        <v>498</v>
      </c>
      <c r="B4044">
        <v>61</v>
      </c>
      <c r="C4044" t="str">
        <f t="shared" si="252"/>
        <v>55-65</v>
      </c>
      <c r="D4044" t="s">
        <v>21</v>
      </c>
      <c r="E4044" t="s">
        <v>50</v>
      </c>
      <c r="F4044">
        <v>88.51</v>
      </c>
      <c r="G4044">
        <v>7</v>
      </c>
      <c r="H4044">
        <f>Table1[[#This Row],[total_orders]]*Table1[[#This Row],[avg_order_value]]</f>
        <v>619.57000000000005</v>
      </c>
      <c r="I4044">
        <v>359</v>
      </c>
      <c r="J4044">
        <v>0</v>
      </c>
      <c r="K4044" t="s">
        <v>16</v>
      </c>
      <c r="L4044">
        <v>90.6</v>
      </c>
      <c r="M4044" t="str">
        <f t="shared" si="253"/>
        <v>High</v>
      </c>
      <c r="N4044" s="1">
        <v>45658</v>
      </c>
      <c r="O4044" s="1" t="str">
        <f>IF(YEAR(Table1[[#This Row],[customer_since]])&gt;=2023, "New",IF(YEAR(Table1[[#This Row],[customer_since]])&gt;=2021, "Medium", "Long term"))</f>
        <v>New</v>
      </c>
      <c r="P4044">
        <v>11</v>
      </c>
      <c r="Q4044" t="str">
        <f t="shared" si="254"/>
        <v>Low</v>
      </c>
      <c r="R4044">
        <v>0.14000000000000001</v>
      </c>
      <c r="S4044" t="str">
        <f t="shared" si="255"/>
        <v>Low</v>
      </c>
    </row>
    <row r="4045" spans="1:19" x14ac:dyDescent="0.35">
      <c r="A4045" t="s">
        <v>2026</v>
      </c>
      <c r="B4045">
        <v>65</v>
      </c>
      <c r="C4045" t="str">
        <f t="shared" si="252"/>
        <v>55-65</v>
      </c>
      <c r="D4045" t="s">
        <v>21</v>
      </c>
      <c r="E4045" t="s">
        <v>52</v>
      </c>
      <c r="F4045">
        <v>59.44</v>
      </c>
      <c r="G4045">
        <v>16</v>
      </c>
      <c r="H4045">
        <f>Table1[[#This Row],[total_orders]]*Table1[[#This Row],[avg_order_value]]</f>
        <v>951.04</v>
      </c>
      <c r="I4045">
        <v>226</v>
      </c>
      <c r="J4045">
        <v>0</v>
      </c>
      <c r="K4045" t="s">
        <v>19</v>
      </c>
      <c r="L4045">
        <v>55.5</v>
      </c>
      <c r="M4045" t="str">
        <f t="shared" si="253"/>
        <v>High</v>
      </c>
      <c r="N4045" s="1">
        <v>45715</v>
      </c>
      <c r="O4045" s="1" t="str">
        <f>IF(YEAR(Table1[[#This Row],[customer_since]])&gt;=2023, "New",IF(YEAR(Table1[[#This Row],[customer_since]])&gt;=2021, "Medium", "Long term"))</f>
        <v>New</v>
      </c>
      <c r="P4045">
        <v>30</v>
      </c>
      <c r="Q4045" t="str">
        <f t="shared" si="254"/>
        <v>Low</v>
      </c>
      <c r="R4045">
        <v>0.36</v>
      </c>
      <c r="S4045" t="str">
        <f t="shared" si="255"/>
        <v>Medium</v>
      </c>
    </row>
    <row r="4046" spans="1:19" x14ac:dyDescent="0.35">
      <c r="A4046" t="s">
        <v>909</v>
      </c>
      <c r="B4046">
        <v>75</v>
      </c>
      <c r="C4046" t="str">
        <f t="shared" si="252"/>
        <v>66-69</v>
      </c>
      <c r="D4046" t="s">
        <v>14</v>
      </c>
      <c r="E4046" t="s">
        <v>26</v>
      </c>
      <c r="F4046">
        <v>335.3</v>
      </c>
      <c r="G4046">
        <v>8</v>
      </c>
      <c r="H4046">
        <f>Table1[[#This Row],[total_orders]]*Table1[[#This Row],[avg_order_value]]</f>
        <v>2682.4</v>
      </c>
      <c r="I4046">
        <v>321</v>
      </c>
      <c r="J4046">
        <v>0</v>
      </c>
      <c r="K4046" t="s">
        <v>40</v>
      </c>
      <c r="L4046">
        <v>42.5</v>
      </c>
      <c r="M4046" t="str">
        <f t="shared" si="253"/>
        <v>Medium</v>
      </c>
      <c r="N4046" s="1">
        <v>45035</v>
      </c>
      <c r="O4046" s="1" t="str">
        <f>IF(YEAR(Table1[[#This Row],[customer_since]])&gt;=2023, "New",IF(YEAR(Table1[[#This Row],[customer_since]])&gt;=2021, "Medium", "Long term"))</f>
        <v>New</v>
      </c>
      <c r="P4046">
        <v>90</v>
      </c>
      <c r="Q4046" t="str">
        <f t="shared" si="254"/>
        <v>High</v>
      </c>
      <c r="R4046">
        <v>0.15</v>
      </c>
      <c r="S4046" t="str">
        <f t="shared" si="255"/>
        <v>Low</v>
      </c>
    </row>
    <row r="4047" spans="1:19" x14ac:dyDescent="0.35">
      <c r="A4047" t="s">
        <v>909</v>
      </c>
      <c r="B4047">
        <v>73</v>
      </c>
      <c r="C4047" t="str">
        <f t="shared" si="252"/>
        <v>66-69</v>
      </c>
      <c r="D4047" t="s">
        <v>14</v>
      </c>
      <c r="E4047" t="s">
        <v>52</v>
      </c>
      <c r="F4047">
        <v>76.89</v>
      </c>
      <c r="G4047">
        <v>13</v>
      </c>
      <c r="H4047">
        <f>Table1[[#This Row],[total_orders]]*Table1[[#This Row],[avg_order_value]]</f>
        <v>999.57</v>
      </c>
      <c r="I4047">
        <v>35</v>
      </c>
      <c r="J4047">
        <v>0</v>
      </c>
      <c r="K4047" t="s">
        <v>29</v>
      </c>
      <c r="L4047">
        <v>23.4</v>
      </c>
      <c r="M4047" t="str">
        <f t="shared" si="253"/>
        <v>Medium</v>
      </c>
      <c r="N4047" s="1">
        <v>44166</v>
      </c>
      <c r="O4047" s="1" t="str">
        <f>IF(YEAR(Table1[[#This Row],[customer_since]])&gt;=2023, "New",IF(YEAR(Table1[[#This Row],[customer_since]])&gt;=2021, "Medium", "Long term"))</f>
        <v>Long term</v>
      </c>
      <c r="P4047">
        <v>74</v>
      </c>
      <c r="Q4047" t="str">
        <f t="shared" si="254"/>
        <v>High</v>
      </c>
      <c r="R4047">
        <v>0.24</v>
      </c>
      <c r="S4047" t="str">
        <f t="shared" si="255"/>
        <v>Medium</v>
      </c>
    </row>
    <row r="4048" spans="1:19" x14ac:dyDescent="0.35">
      <c r="A4048" t="s">
        <v>3762</v>
      </c>
      <c r="B4048">
        <v>40</v>
      </c>
      <c r="C4048" t="str">
        <f t="shared" si="252"/>
        <v>36-45</v>
      </c>
      <c r="D4048" t="s">
        <v>21</v>
      </c>
      <c r="E4048" t="s">
        <v>35</v>
      </c>
      <c r="G4048">
        <v>9</v>
      </c>
      <c r="H4048">
        <f>Table1[[#This Row],[total_orders]]*Table1[[#This Row],[avg_order_value]]</f>
        <v>0</v>
      </c>
      <c r="I4048">
        <v>153</v>
      </c>
      <c r="J4048">
        <v>0</v>
      </c>
      <c r="K4048" t="s">
        <v>16</v>
      </c>
      <c r="L4048">
        <v>80.8</v>
      </c>
      <c r="M4048" t="str">
        <f t="shared" si="253"/>
        <v>High</v>
      </c>
      <c r="N4048" s="1">
        <v>44246</v>
      </c>
      <c r="O4048" s="1" t="str">
        <f>IF(YEAR(Table1[[#This Row],[customer_since]])&gt;=2023, "New",IF(YEAR(Table1[[#This Row],[customer_since]])&gt;=2021, "Medium", "Long term"))</f>
        <v>Medium</v>
      </c>
      <c r="P4048">
        <v>67</v>
      </c>
      <c r="Q4048" t="str">
        <f t="shared" si="254"/>
        <v>High</v>
      </c>
      <c r="R4048">
        <v>0.71</v>
      </c>
      <c r="S4048" t="str">
        <f t="shared" si="255"/>
        <v>High</v>
      </c>
    </row>
    <row r="4049" spans="1:19" x14ac:dyDescent="0.35">
      <c r="A4049" t="s">
        <v>334</v>
      </c>
      <c r="B4049">
        <v>63</v>
      </c>
      <c r="C4049" t="str">
        <f t="shared" si="252"/>
        <v>55-65</v>
      </c>
      <c r="D4049" t="s">
        <v>21</v>
      </c>
      <c r="E4049" t="s">
        <v>28</v>
      </c>
      <c r="F4049">
        <v>47.95</v>
      </c>
      <c r="G4049">
        <v>7</v>
      </c>
      <c r="H4049">
        <f>Table1[[#This Row],[total_orders]]*Table1[[#This Row],[avg_order_value]]</f>
        <v>335.65000000000003</v>
      </c>
      <c r="I4049">
        <v>12</v>
      </c>
      <c r="J4049">
        <v>0</v>
      </c>
      <c r="K4049" t="s">
        <v>40</v>
      </c>
      <c r="L4049">
        <v>80.2</v>
      </c>
      <c r="M4049" t="str">
        <f t="shared" si="253"/>
        <v>High</v>
      </c>
      <c r="N4049" s="1">
        <v>45026</v>
      </c>
      <c r="O4049" s="1" t="str">
        <f>IF(YEAR(Table1[[#This Row],[customer_since]])&gt;=2023, "New",IF(YEAR(Table1[[#This Row],[customer_since]])&gt;=2021, "Medium", "Long term"))</f>
        <v>New</v>
      </c>
      <c r="P4049">
        <v>9</v>
      </c>
      <c r="Q4049" t="str">
        <f t="shared" si="254"/>
        <v>Low</v>
      </c>
      <c r="R4049">
        <v>0.3</v>
      </c>
      <c r="S4049" t="str">
        <f t="shared" si="255"/>
        <v>Medium</v>
      </c>
    </row>
    <row r="4050" spans="1:19" x14ac:dyDescent="0.35">
      <c r="A4050" t="s">
        <v>334</v>
      </c>
      <c r="B4050">
        <v>46</v>
      </c>
      <c r="C4050" t="str">
        <f t="shared" si="252"/>
        <v>46-55</v>
      </c>
      <c r="D4050" t="s">
        <v>14</v>
      </c>
      <c r="E4050" t="s">
        <v>15</v>
      </c>
      <c r="F4050">
        <v>107.54</v>
      </c>
      <c r="G4050">
        <v>10</v>
      </c>
      <c r="H4050">
        <f>Table1[[#This Row],[total_orders]]*Table1[[#This Row],[avg_order_value]]</f>
        <v>1075.4000000000001</v>
      </c>
      <c r="I4050">
        <v>97</v>
      </c>
      <c r="J4050">
        <v>0</v>
      </c>
      <c r="K4050" t="s">
        <v>23</v>
      </c>
      <c r="L4050">
        <v>74.3</v>
      </c>
      <c r="M4050" t="str">
        <f t="shared" si="253"/>
        <v>High</v>
      </c>
      <c r="N4050" s="1">
        <v>44038</v>
      </c>
      <c r="O4050" s="1" t="str">
        <f>IF(YEAR(Table1[[#This Row],[customer_since]])&gt;=2023, "New",IF(YEAR(Table1[[#This Row],[customer_since]])&gt;=2021, "Medium", "Long term"))</f>
        <v>Long term</v>
      </c>
      <c r="P4050">
        <v>42</v>
      </c>
      <c r="Q4050" t="str">
        <f t="shared" si="254"/>
        <v>Medium</v>
      </c>
      <c r="R4050">
        <v>0.46</v>
      </c>
      <c r="S4050" t="str">
        <f t="shared" si="255"/>
        <v>Medium</v>
      </c>
    </row>
    <row r="4051" spans="1:19" x14ac:dyDescent="0.35">
      <c r="A4051" t="s">
        <v>334</v>
      </c>
      <c r="B4051">
        <v>22</v>
      </c>
      <c r="C4051" t="str">
        <f t="shared" si="252"/>
        <v>18-25</v>
      </c>
      <c r="D4051" t="s">
        <v>21</v>
      </c>
      <c r="E4051" t="s">
        <v>26</v>
      </c>
      <c r="F4051">
        <v>63.61</v>
      </c>
      <c r="G4051">
        <v>11</v>
      </c>
      <c r="H4051">
        <f>Table1[[#This Row],[total_orders]]*Table1[[#This Row],[avg_order_value]]</f>
        <v>699.71</v>
      </c>
      <c r="I4051">
        <v>234</v>
      </c>
      <c r="J4051">
        <v>0</v>
      </c>
      <c r="K4051" t="s">
        <v>23</v>
      </c>
      <c r="L4051">
        <v>0</v>
      </c>
      <c r="M4051" t="str">
        <f t="shared" si="253"/>
        <v>Low</v>
      </c>
      <c r="N4051" s="1">
        <v>45029</v>
      </c>
      <c r="O4051" s="1" t="str">
        <f>IF(YEAR(Table1[[#This Row],[customer_since]])&gt;=2023, "New",IF(YEAR(Table1[[#This Row],[customer_since]])&gt;=2021, "Medium", "Long term"))</f>
        <v>New</v>
      </c>
      <c r="P4051">
        <v>81</v>
      </c>
      <c r="Q4051" t="str">
        <f t="shared" si="254"/>
        <v>High</v>
      </c>
      <c r="R4051">
        <v>0.24</v>
      </c>
      <c r="S4051" t="str">
        <f t="shared" si="255"/>
        <v>Medium</v>
      </c>
    </row>
    <row r="4052" spans="1:19" x14ac:dyDescent="0.35">
      <c r="A4052" t="s">
        <v>334</v>
      </c>
      <c r="B4052">
        <v>27</v>
      </c>
      <c r="C4052" t="str">
        <f t="shared" si="252"/>
        <v>26-35</v>
      </c>
      <c r="D4052" t="s">
        <v>25</v>
      </c>
      <c r="E4052" t="s">
        <v>22</v>
      </c>
      <c r="F4052">
        <v>144.62</v>
      </c>
      <c r="G4052">
        <v>9</v>
      </c>
      <c r="H4052">
        <f>Table1[[#This Row],[total_orders]]*Table1[[#This Row],[avg_order_value]]</f>
        <v>1301.58</v>
      </c>
      <c r="I4052">
        <v>7</v>
      </c>
      <c r="J4052">
        <v>0</v>
      </c>
      <c r="K4052" t="s">
        <v>16</v>
      </c>
      <c r="L4052">
        <v>26.6</v>
      </c>
      <c r="M4052" t="str">
        <f t="shared" si="253"/>
        <v>Medium</v>
      </c>
      <c r="N4052" s="1">
        <v>44328</v>
      </c>
      <c r="O4052" s="1" t="str">
        <f>IF(YEAR(Table1[[#This Row],[customer_since]])&gt;=2023, "New",IF(YEAR(Table1[[#This Row],[customer_since]])&gt;=2021, "Medium", "Long term"))</f>
        <v>Medium</v>
      </c>
      <c r="P4052">
        <v>60</v>
      </c>
      <c r="Q4052" t="str">
        <f t="shared" si="254"/>
        <v>Medium</v>
      </c>
      <c r="R4052">
        <v>0.16</v>
      </c>
      <c r="S4052" t="str">
        <f t="shared" si="255"/>
        <v>Low</v>
      </c>
    </row>
    <row r="4053" spans="1:19" x14ac:dyDescent="0.35">
      <c r="A4053" t="s">
        <v>106</v>
      </c>
      <c r="B4053">
        <v>55</v>
      </c>
      <c r="C4053" t="str">
        <f t="shared" si="252"/>
        <v>46-55</v>
      </c>
      <c r="D4053" t="s">
        <v>14</v>
      </c>
      <c r="E4053" t="s">
        <v>26</v>
      </c>
      <c r="F4053">
        <v>130.26</v>
      </c>
      <c r="G4053">
        <v>8</v>
      </c>
      <c r="H4053">
        <f>Table1[[#This Row],[total_orders]]*Table1[[#This Row],[avg_order_value]]</f>
        <v>1042.08</v>
      </c>
      <c r="I4053">
        <v>315</v>
      </c>
      <c r="J4053">
        <v>0</v>
      </c>
      <c r="K4053" t="s">
        <v>29</v>
      </c>
      <c r="L4053">
        <v>42.1</v>
      </c>
      <c r="M4053" t="str">
        <f t="shared" si="253"/>
        <v>Medium</v>
      </c>
      <c r="N4053" s="1">
        <v>44330</v>
      </c>
      <c r="O4053" s="1" t="str">
        <f>IF(YEAR(Table1[[#This Row],[customer_since]])&gt;=2023, "New",IF(YEAR(Table1[[#This Row],[customer_since]])&gt;=2021, "Medium", "Long term"))</f>
        <v>Medium</v>
      </c>
      <c r="P4053">
        <v>99</v>
      </c>
      <c r="Q4053" t="str">
        <f t="shared" si="254"/>
        <v>High</v>
      </c>
      <c r="R4053">
        <v>0.04</v>
      </c>
      <c r="S4053" t="str">
        <f t="shared" si="255"/>
        <v>Low</v>
      </c>
    </row>
    <row r="4054" spans="1:19" x14ac:dyDescent="0.35">
      <c r="A4054" t="s">
        <v>3810</v>
      </c>
      <c r="B4054">
        <v>75</v>
      </c>
      <c r="C4054" t="str">
        <f t="shared" si="252"/>
        <v>66-69</v>
      </c>
      <c r="D4054" t="s">
        <v>21</v>
      </c>
      <c r="E4054" t="s">
        <v>22</v>
      </c>
      <c r="F4054">
        <v>324.08999999999997</v>
      </c>
      <c r="G4054">
        <v>12</v>
      </c>
      <c r="H4054">
        <f>Table1[[#This Row],[total_orders]]*Table1[[#This Row],[avg_order_value]]</f>
        <v>3889.08</v>
      </c>
      <c r="I4054">
        <v>5</v>
      </c>
      <c r="J4054">
        <v>0</v>
      </c>
      <c r="K4054" t="s">
        <v>40</v>
      </c>
      <c r="L4054">
        <v>15.7</v>
      </c>
      <c r="M4054" t="str">
        <f t="shared" si="253"/>
        <v>Low</v>
      </c>
      <c r="N4054" s="1">
        <v>45058</v>
      </c>
      <c r="O4054" s="1" t="str">
        <f>IF(YEAR(Table1[[#This Row],[customer_since]])&gt;=2023, "New",IF(YEAR(Table1[[#This Row],[customer_since]])&gt;=2021, "Medium", "Long term"))</f>
        <v>New</v>
      </c>
      <c r="P4054">
        <v>52</v>
      </c>
      <c r="Q4054" t="str">
        <f t="shared" si="254"/>
        <v>Medium</v>
      </c>
      <c r="R4054">
        <v>0.36</v>
      </c>
      <c r="S4054" t="str">
        <f t="shared" si="255"/>
        <v>Medium</v>
      </c>
    </row>
    <row r="4055" spans="1:19" x14ac:dyDescent="0.35">
      <c r="A4055" t="s">
        <v>3678</v>
      </c>
      <c r="B4055">
        <v>74</v>
      </c>
      <c r="C4055" t="str">
        <f t="shared" si="252"/>
        <v>66-69</v>
      </c>
      <c r="D4055" t="s">
        <v>14</v>
      </c>
      <c r="E4055" t="s">
        <v>22</v>
      </c>
      <c r="F4055">
        <v>103.16</v>
      </c>
      <c r="G4055">
        <v>11</v>
      </c>
      <c r="H4055">
        <f>Table1[[#This Row],[total_orders]]*Table1[[#This Row],[avg_order_value]]</f>
        <v>1134.76</v>
      </c>
      <c r="I4055">
        <v>98</v>
      </c>
      <c r="J4055">
        <v>0</v>
      </c>
      <c r="K4055" t="s">
        <v>40</v>
      </c>
      <c r="L4055">
        <v>7.4</v>
      </c>
      <c r="M4055" t="str">
        <f t="shared" si="253"/>
        <v>Low</v>
      </c>
      <c r="N4055" s="1">
        <v>44885</v>
      </c>
      <c r="O4055" s="1" t="str">
        <f>IF(YEAR(Table1[[#This Row],[customer_since]])&gt;=2023, "New",IF(YEAR(Table1[[#This Row],[customer_since]])&gt;=2021, "Medium", "Long term"))</f>
        <v>Medium</v>
      </c>
      <c r="P4055">
        <v>75</v>
      </c>
      <c r="Q4055" t="str">
        <f t="shared" si="254"/>
        <v>High</v>
      </c>
      <c r="R4055">
        <v>0.27</v>
      </c>
      <c r="S4055" t="str">
        <f t="shared" si="255"/>
        <v>Medium</v>
      </c>
    </row>
    <row r="4056" spans="1:19" x14ac:dyDescent="0.35">
      <c r="A4056" t="s">
        <v>3119</v>
      </c>
      <c r="B4056">
        <v>42</v>
      </c>
      <c r="C4056" t="str">
        <f t="shared" si="252"/>
        <v>36-45</v>
      </c>
      <c r="D4056" t="s">
        <v>14</v>
      </c>
      <c r="E4056" t="s">
        <v>22</v>
      </c>
      <c r="F4056">
        <v>114.48</v>
      </c>
      <c r="G4056">
        <v>8</v>
      </c>
      <c r="H4056">
        <f>Table1[[#This Row],[total_orders]]*Table1[[#This Row],[avg_order_value]]</f>
        <v>915.84</v>
      </c>
      <c r="I4056">
        <v>275</v>
      </c>
      <c r="J4056">
        <v>0</v>
      </c>
      <c r="K4056" t="s">
        <v>16</v>
      </c>
      <c r="L4056">
        <v>74.099999999999994</v>
      </c>
      <c r="M4056" t="str">
        <f t="shared" si="253"/>
        <v>High</v>
      </c>
      <c r="N4056" s="1">
        <v>44249</v>
      </c>
      <c r="O4056" s="1" t="str">
        <f>IF(YEAR(Table1[[#This Row],[customer_since]])&gt;=2023, "New",IF(YEAR(Table1[[#This Row],[customer_since]])&gt;=2021, "Medium", "Long term"))</f>
        <v>Medium</v>
      </c>
      <c r="P4056">
        <v>31</v>
      </c>
      <c r="Q4056" t="str">
        <f t="shared" si="254"/>
        <v>Low</v>
      </c>
      <c r="R4056">
        <v>0.64</v>
      </c>
      <c r="S4056" t="str">
        <f t="shared" si="255"/>
        <v>High</v>
      </c>
    </row>
    <row r="4057" spans="1:19" x14ac:dyDescent="0.35">
      <c r="A4057" t="s">
        <v>1202</v>
      </c>
      <c r="B4057">
        <v>49</v>
      </c>
      <c r="C4057" t="str">
        <f t="shared" si="252"/>
        <v>46-55</v>
      </c>
      <c r="D4057" t="s">
        <v>14</v>
      </c>
      <c r="E4057" t="s">
        <v>28</v>
      </c>
      <c r="F4057">
        <v>51.17</v>
      </c>
      <c r="G4057">
        <v>12</v>
      </c>
      <c r="H4057">
        <f>Table1[[#This Row],[total_orders]]*Table1[[#This Row],[avg_order_value]]</f>
        <v>614.04</v>
      </c>
      <c r="I4057">
        <v>245</v>
      </c>
      <c r="J4057">
        <v>0</v>
      </c>
      <c r="K4057" t="s">
        <v>40</v>
      </c>
      <c r="L4057">
        <v>10.199999999999999</v>
      </c>
      <c r="M4057" t="str">
        <f t="shared" si="253"/>
        <v>Low</v>
      </c>
      <c r="N4057" s="1">
        <v>45003</v>
      </c>
      <c r="O4057" s="1" t="str">
        <f>IF(YEAR(Table1[[#This Row],[customer_since]])&gt;=2023, "New",IF(YEAR(Table1[[#This Row],[customer_since]])&gt;=2021, "Medium", "Long term"))</f>
        <v>New</v>
      </c>
      <c r="P4057">
        <v>70</v>
      </c>
      <c r="Q4057" t="str">
        <f t="shared" si="254"/>
        <v>High</v>
      </c>
      <c r="R4057">
        <v>0.22</v>
      </c>
      <c r="S4057" t="str">
        <f t="shared" si="255"/>
        <v>Medium</v>
      </c>
    </row>
    <row r="4058" spans="1:19" x14ac:dyDescent="0.35">
      <c r="A4058" t="s">
        <v>1202</v>
      </c>
      <c r="B4058">
        <v>51</v>
      </c>
      <c r="C4058" t="str">
        <f t="shared" si="252"/>
        <v>46-55</v>
      </c>
      <c r="D4058" t="s">
        <v>14</v>
      </c>
      <c r="E4058" t="s">
        <v>22</v>
      </c>
      <c r="F4058">
        <v>26.38</v>
      </c>
      <c r="G4058">
        <v>8</v>
      </c>
      <c r="H4058">
        <f>Table1[[#This Row],[total_orders]]*Table1[[#This Row],[avg_order_value]]</f>
        <v>211.04</v>
      </c>
      <c r="I4058">
        <v>161</v>
      </c>
      <c r="J4058">
        <v>0</v>
      </c>
      <c r="K4058" t="s">
        <v>40</v>
      </c>
      <c r="L4058">
        <v>50.2</v>
      </c>
      <c r="M4058" t="str">
        <f t="shared" si="253"/>
        <v>High</v>
      </c>
      <c r="N4058" s="1">
        <v>44583</v>
      </c>
      <c r="O4058" s="1" t="str">
        <f>IF(YEAR(Table1[[#This Row],[customer_since]])&gt;=2023, "New",IF(YEAR(Table1[[#This Row],[customer_since]])&gt;=2021, "Medium", "Long term"))</f>
        <v>Medium</v>
      </c>
      <c r="P4058">
        <v>13</v>
      </c>
      <c r="Q4058" t="str">
        <f t="shared" si="254"/>
        <v>Low</v>
      </c>
      <c r="R4058">
        <v>0.39</v>
      </c>
      <c r="S4058" t="str">
        <f t="shared" si="255"/>
        <v>Medium</v>
      </c>
    </row>
    <row r="4059" spans="1:19" x14ac:dyDescent="0.35">
      <c r="A4059" t="s">
        <v>126</v>
      </c>
      <c r="B4059">
        <v>62</v>
      </c>
      <c r="C4059" t="str">
        <f t="shared" si="252"/>
        <v>55-65</v>
      </c>
      <c r="D4059" t="s">
        <v>21</v>
      </c>
      <c r="E4059" t="s">
        <v>44</v>
      </c>
      <c r="F4059">
        <v>134</v>
      </c>
      <c r="G4059">
        <v>12</v>
      </c>
      <c r="H4059">
        <f>Table1[[#This Row],[total_orders]]*Table1[[#This Row],[avg_order_value]]</f>
        <v>1608</v>
      </c>
      <c r="I4059">
        <v>329</v>
      </c>
      <c r="J4059">
        <v>0</v>
      </c>
      <c r="K4059" t="s">
        <v>40</v>
      </c>
      <c r="L4059">
        <v>67.3</v>
      </c>
      <c r="M4059" t="str">
        <f t="shared" si="253"/>
        <v>High</v>
      </c>
      <c r="N4059" s="1">
        <v>44940</v>
      </c>
      <c r="O4059" s="1" t="str">
        <f>IF(YEAR(Table1[[#This Row],[customer_since]])&gt;=2023, "New",IF(YEAR(Table1[[#This Row],[customer_since]])&gt;=2021, "Medium", "Long term"))</f>
        <v>New</v>
      </c>
      <c r="P4059">
        <v>42</v>
      </c>
      <c r="Q4059" t="str">
        <f t="shared" si="254"/>
        <v>Medium</v>
      </c>
      <c r="R4059">
        <v>0.44</v>
      </c>
      <c r="S4059" t="str">
        <f t="shared" si="255"/>
        <v>Medium</v>
      </c>
    </row>
    <row r="4060" spans="1:19" x14ac:dyDescent="0.35">
      <c r="A4060" t="s">
        <v>993</v>
      </c>
      <c r="B4060">
        <v>46</v>
      </c>
      <c r="C4060" t="str">
        <f t="shared" si="252"/>
        <v>46-55</v>
      </c>
      <c r="D4060" t="s">
        <v>21</v>
      </c>
      <c r="E4060" t="s">
        <v>35</v>
      </c>
      <c r="F4060">
        <v>293.23</v>
      </c>
      <c r="G4060">
        <v>8</v>
      </c>
      <c r="H4060">
        <f>Table1[[#This Row],[total_orders]]*Table1[[#This Row],[avg_order_value]]</f>
        <v>2345.84</v>
      </c>
      <c r="I4060">
        <v>218</v>
      </c>
      <c r="J4060">
        <v>0</v>
      </c>
      <c r="K4060" t="s">
        <v>40</v>
      </c>
      <c r="L4060">
        <v>85.8</v>
      </c>
      <c r="M4060" t="str">
        <f t="shared" si="253"/>
        <v>High</v>
      </c>
      <c r="N4060" s="1">
        <v>44393</v>
      </c>
      <c r="O4060" s="1" t="str">
        <f>IF(YEAR(Table1[[#This Row],[customer_since]])&gt;=2023, "New",IF(YEAR(Table1[[#This Row],[customer_since]])&gt;=2021, "Medium", "Long term"))</f>
        <v>Medium</v>
      </c>
      <c r="P4060">
        <v>58</v>
      </c>
      <c r="Q4060" t="str">
        <f t="shared" si="254"/>
        <v>Medium</v>
      </c>
      <c r="R4060">
        <v>0.55000000000000004</v>
      </c>
      <c r="S4060" t="str">
        <f t="shared" si="255"/>
        <v>High</v>
      </c>
    </row>
    <row r="4061" spans="1:19" x14ac:dyDescent="0.35">
      <c r="A4061" t="s">
        <v>989</v>
      </c>
      <c r="B4061">
        <v>69</v>
      </c>
      <c r="C4061" t="str">
        <f t="shared" si="252"/>
        <v>66-69</v>
      </c>
      <c r="D4061" t="s">
        <v>25</v>
      </c>
      <c r="E4061" t="s">
        <v>22</v>
      </c>
      <c r="F4061">
        <v>187.31</v>
      </c>
      <c r="G4061">
        <v>12</v>
      </c>
      <c r="H4061">
        <f>Table1[[#This Row],[total_orders]]*Table1[[#This Row],[avg_order_value]]</f>
        <v>2247.7200000000003</v>
      </c>
      <c r="I4061">
        <v>125</v>
      </c>
      <c r="J4061">
        <v>0</v>
      </c>
      <c r="K4061" t="s">
        <v>23</v>
      </c>
      <c r="L4061">
        <v>63.2</v>
      </c>
      <c r="M4061" t="str">
        <f t="shared" si="253"/>
        <v>High</v>
      </c>
      <c r="N4061" s="1">
        <v>45194</v>
      </c>
      <c r="O4061" s="1" t="str">
        <f>IF(YEAR(Table1[[#This Row],[customer_since]])&gt;=2023, "New",IF(YEAR(Table1[[#This Row],[customer_since]])&gt;=2021, "Medium", "Long term"))</f>
        <v>New</v>
      </c>
      <c r="P4061">
        <v>50</v>
      </c>
      <c r="Q4061" t="str">
        <f t="shared" si="254"/>
        <v>Medium</v>
      </c>
      <c r="R4061">
        <v>0.05</v>
      </c>
      <c r="S4061" t="str">
        <f t="shared" si="255"/>
        <v>Low</v>
      </c>
    </row>
    <row r="4062" spans="1:19" x14ac:dyDescent="0.35">
      <c r="A4062" t="s">
        <v>2439</v>
      </c>
      <c r="B4062">
        <v>43</v>
      </c>
      <c r="C4062" t="str">
        <f t="shared" si="252"/>
        <v>36-45</v>
      </c>
      <c r="D4062" t="s">
        <v>21</v>
      </c>
      <c r="E4062" t="s">
        <v>26</v>
      </c>
      <c r="F4062">
        <v>52.52</v>
      </c>
      <c r="G4062">
        <v>13</v>
      </c>
      <c r="H4062">
        <f>Table1[[#This Row],[total_orders]]*Table1[[#This Row],[avg_order_value]]</f>
        <v>682.76</v>
      </c>
      <c r="I4062">
        <v>312</v>
      </c>
      <c r="J4062">
        <v>0</v>
      </c>
      <c r="K4062" t="s">
        <v>40</v>
      </c>
      <c r="L4062">
        <v>85.8</v>
      </c>
      <c r="M4062" t="str">
        <f t="shared" si="253"/>
        <v>High</v>
      </c>
      <c r="N4062" s="1">
        <v>45086</v>
      </c>
      <c r="O4062" s="1" t="str">
        <f>IF(YEAR(Table1[[#This Row],[customer_since]])&gt;=2023, "New",IF(YEAR(Table1[[#This Row],[customer_since]])&gt;=2021, "Medium", "Long term"))</f>
        <v>New</v>
      </c>
      <c r="P4062">
        <v>95</v>
      </c>
      <c r="Q4062" t="str">
        <f t="shared" si="254"/>
        <v>High</v>
      </c>
      <c r="R4062">
        <v>0.13</v>
      </c>
      <c r="S4062" t="str">
        <f t="shared" si="255"/>
        <v>Low</v>
      </c>
    </row>
    <row r="4063" spans="1:19" x14ac:dyDescent="0.35">
      <c r="A4063" t="s">
        <v>2439</v>
      </c>
      <c r="B4063">
        <v>30</v>
      </c>
      <c r="C4063" t="str">
        <f t="shared" si="252"/>
        <v>26-35</v>
      </c>
      <c r="D4063" t="s">
        <v>21</v>
      </c>
      <c r="E4063" t="s">
        <v>52</v>
      </c>
      <c r="F4063">
        <v>115.12</v>
      </c>
      <c r="G4063">
        <v>13</v>
      </c>
      <c r="H4063">
        <f>Table1[[#This Row],[total_orders]]*Table1[[#This Row],[avg_order_value]]</f>
        <v>1496.56</v>
      </c>
      <c r="I4063">
        <v>169</v>
      </c>
      <c r="J4063">
        <v>0</v>
      </c>
      <c r="K4063" t="s">
        <v>19</v>
      </c>
      <c r="L4063">
        <v>0</v>
      </c>
      <c r="M4063" t="str">
        <f t="shared" si="253"/>
        <v>Low</v>
      </c>
      <c r="N4063" s="1">
        <v>44826</v>
      </c>
      <c r="O4063" s="1" t="str">
        <f>IF(YEAR(Table1[[#This Row],[customer_since]])&gt;=2023, "New",IF(YEAR(Table1[[#This Row],[customer_since]])&gt;=2021, "Medium", "Long term"))</f>
        <v>Medium</v>
      </c>
      <c r="P4063">
        <v>89</v>
      </c>
      <c r="Q4063" t="str">
        <f t="shared" si="254"/>
        <v>High</v>
      </c>
      <c r="R4063">
        <v>0.12</v>
      </c>
      <c r="S4063" t="str">
        <f t="shared" si="255"/>
        <v>Low</v>
      </c>
    </row>
    <row r="4064" spans="1:19" x14ac:dyDescent="0.35">
      <c r="A4064" t="s">
        <v>1608</v>
      </c>
      <c r="B4064">
        <v>42</v>
      </c>
      <c r="C4064" t="str">
        <f t="shared" si="252"/>
        <v>36-45</v>
      </c>
      <c r="D4064" t="s">
        <v>21</v>
      </c>
      <c r="E4064" t="s">
        <v>26</v>
      </c>
      <c r="F4064">
        <v>57.96</v>
      </c>
      <c r="G4064">
        <v>12</v>
      </c>
      <c r="H4064">
        <f>Table1[[#This Row],[total_orders]]*Table1[[#This Row],[avg_order_value]]</f>
        <v>695.52</v>
      </c>
      <c r="I4064">
        <v>29</v>
      </c>
      <c r="J4064">
        <v>0</v>
      </c>
      <c r="K4064" t="s">
        <v>19</v>
      </c>
      <c r="L4064">
        <v>15.9</v>
      </c>
      <c r="M4064" t="str">
        <f t="shared" si="253"/>
        <v>Low</v>
      </c>
      <c r="N4064" s="1">
        <v>44124</v>
      </c>
      <c r="O4064" s="1" t="str">
        <f>IF(YEAR(Table1[[#This Row],[customer_since]])&gt;=2023, "New",IF(YEAR(Table1[[#This Row],[customer_since]])&gt;=2021, "Medium", "Long term"))</f>
        <v>Long term</v>
      </c>
      <c r="P4064">
        <v>77</v>
      </c>
      <c r="Q4064" t="str">
        <f t="shared" si="254"/>
        <v>High</v>
      </c>
      <c r="R4064">
        <v>0.3</v>
      </c>
      <c r="S4064" t="str">
        <f t="shared" si="255"/>
        <v>Medium</v>
      </c>
    </row>
    <row r="4065" spans="1:19" x14ac:dyDescent="0.35">
      <c r="A4065" t="s">
        <v>2141</v>
      </c>
      <c r="B4065">
        <v>73</v>
      </c>
      <c r="C4065" t="str">
        <f t="shared" si="252"/>
        <v>66-69</v>
      </c>
      <c r="D4065" t="s">
        <v>21</v>
      </c>
      <c r="E4065" t="s">
        <v>52</v>
      </c>
      <c r="F4065">
        <v>58.4</v>
      </c>
      <c r="G4065">
        <v>5</v>
      </c>
      <c r="H4065">
        <f>Table1[[#This Row],[total_orders]]*Table1[[#This Row],[avg_order_value]]</f>
        <v>292</v>
      </c>
      <c r="I4065">
        <v>221</v>
      </c>
      <c r="J4065">
        <v>0</v>
      </c>
      <c r="K4065" t="s">
        <v>40</v>
      </c>
      <c r="L4065">
        <v>80.8</v>
      </c>
      <c r="M4065" t="str">
        <f t="shared" si="253"/>
        <v>High</v>
      </c>
      <c r="N4065" s="1">
        <v>44556</v>
      </c>
      <c r="O4065" s="1" t="str">
        <f>IF(YEAR(Table1[[#This Row],[customer_since]])&gt;=2023, "New",IF(YEAR(Table1[[#This Row],[customer_since]])&gt;=2021, "Medium", "Long term"))</f>
        <v>Medium</v>
      </c>
      <c r="P4065">
        <v>30</v>
      </c>
      <c r="Q4065" t="str">
        <f t="shared" si="254"/>
        <v>Low</v>
      </c>
      <c r="R4065">
        <v>0.45</v>
      </c>
      <c r="S4065" t="str">
        <f t="shared" si="255"/>
        <v>Medium</v>
      </c>
    </row>
    <row r="4066" spans="1:19" x14ac:dyDescent="0.35">
      <c r="A4066" t="s">
        <v>1548</v>
      </c>
      <c r="B4066">
        <v>24</v>
      </c>
      <c r="C4066" t="str">
        <f t="shared" si="252"/>
        <v>18-25</v>
      </c>
      <c r="D4066" t="s">
        <v>14</v>
      </c>
      <c r="E4066" t="s">
        <v>28</v>
      </c>
      <c r="F4066">
        <v>125.46</v>
      </c>
      <c r="G4066">
        <v>10</v>
      </c>
      <c r="H4066">
        <f>Table1[[#This Row],[total_orders]]*Table1[[#This Row],[avg_order_value]]</f>
        <v>1254.5999999999999</v>
      </c>
      <c r="I4066">
        <v>79</v>
      </c>
      <c r="J4066">
        <v>0</v>
      </c>
      <c r="K4066" t="s">
        <v>16</v>
      </c>
      <c r="L4066">
        <v>77.7</v>
      </c>
      <c r="M4066" t="str">
        <f t="shared" si="253"/>
        <v>High</v>
      </c>
      <c r="N4066" s="1">
        <v>45374</v>
      </c>
      <c r="O4066" s="1" t="str">
        <f>IF(YEAR(Table1[[#This Row],[customer_since]])&gt;=2023, "New",IF(YEAR(Table1[[#This Row],[customer_since]])&gt;=2021, "Medium", "Long term"))</f>
        <v>New</v>
      </c>
      <c r="P4066">
        <v>73</v>
      </c>
      <c r="Q4066" t="str">
        <f t="shared" si="254"/>
        <v>High</v>
      </c>
      <c r="R4066">
        <v>0.64</v>
      </c>
      <c r="S4066" t="str">
        <f t="shared" si="255"/>
        <v>High</v>
      </c>
    </row>
    <row r="4067" spans="1:19" x14ac:dyDescent="0.35">
      <c r="A4067" t="s">
        <v>3739</v>
      </c>
      <c r="B4067">
        <v>75</v>
      </c>
      <c r="C4067" t="str">
        <f t="shared" si="252"/>
        <v>66-69</v>
      </c>
      <c r="D4067" t="s">
        <v>25</v>
      </c>
      <c r="E4067" t="s">
        <v>15</v>
      </c>
      <c r="F4067">
        <v>105.91</v>
      </c>
      <c r="G4067">
        <v>9</v>
      </c>
      <c r="H4067">
        <f>Table1[[#This Row],[total_orders]]*Table1[[#This Row],[avg_order_value]]</f>
        <v>953.18999999999994</v>
      </c>
      <c r="I4067">
        <v>96</v>
      </c>
      <c r="J4067">
        <v>0</v>
      </c>
      <c r="K4067" t="s">
        <v>19</v>
      </c>
      <c r="L4067">
        <v>92.2</v>
      </c>
      <c r="M4067" t="str">
        <f t="shared" si="253"/>
        <v>High</v>
      </c>
      <c r="N4067" s="1">
        <v>45586</v>
      </c>
      <c r="O4067" s="1" t="str">
        <f>IF(YEAR(Table1[[#This Row],[customer_since]])&gt;=2023, "New",IF(YEAR(Table1[[#This Row],[customer_since]])&gt;=2021, "Medium", "Long term"))</f>
        <v>New</v>
      </c>
      <c r="P4067">
        <v>98</v>
      </c>
      <c r="Q4067" t="str">
        <f t="shared" si="254"/>
        <v>High</v>
      </c>
      <c r="R4067">
        <v>0.1</v>
      </c>
      <c r="S4067" t="str">
        <f t="shared" si="255"/>
        <v>Low</v>
      </c>
    </row>
    <row r="4068" spans="1:19" x14ac:dyDescent="0.35">
      <c r="A4068" t="s">
        <v>2766</v>
      </c>
      <c r="B4068">
        <v>64</v>
      </c>
      <c r="C4068" t="str">
        <f t="shared" si="252"/>
        <v>55-65</v>
      </c>
      <c r="D4068" t="s">
        <v>21</v>
      </c>
      <c r="E4068" t="s">
        <v>52</v>
      </c>
      <c r="F4068">
        <v>71.61</v>
      </c>
      <c r="G4068">
        <v>13</v>
      </c>
      <c r="H4068">
        <f>Table1[[#This Row],[total_orders]]*Table1[[#This Row],[avg_order_value]]</f>
        <v>930.93</v>
      </c>
      <c r="I4068">
        <v>68</v>
      </c>
      <c r="J4068">
        <v>0</v>
      </c>
      <c r="K4068" t="s">
        <v>16</v>
      </c>
      <c r="L4068">
        <v>82.9</v>
      </c>
      <c r="M4068" t="str">
        <f t="shared" si="253"/>
        <v>High</v>
      </c>
      <c r="N4068" s="1">
        <v>44055</v>
      </c>
      <c r="O4068" s="1" t="str">
        <f>IF(YEAR(Table1[[#This Row],[customer_since]])&gt;=2023, "New",IF(YEAR(Table1[[#This Row],[customer_since]])&gt;=2021, "Medium", "Long term"))</f>
        <v>Long term</v>
      </c>
      <c r="P4068">
        <v>4</v>
      </c>
      <c r="Q4068" t="str">
        <f t="shared" si="254"/>
        <v>Low</v>
      </c>
      <c r="R4068">
        <v>0.47</v>
      </c>
      <c r="S4068" t="str">
        <f t="shared" si="255"/>
        <v>Medium</v>
      </c>
    </row>
    <row r="4069" spans="1:19" x14ac:dyDescent="0.35">
      <c r="A4069" t="s">
        <v>3818</v>
      </c>
      <c r="B4069">
        <v>35</v>
      </c>
      <c r="C4069" t="str">
        <f t="shared" si="252"/>
        <v>26-35</v>
      </c>
      <c r="D4069" t="s">
        <v>14</v>
      </c>
      <c r="E4069" t="s">
        <v>26</v>
      </c>
      <c r="F4069">
        <v>179.85</v>
      </c>
      <c r="G4069">
        <v>13</v>
      </c>
      <c r="H4069">
        <f>Table1[[#This Row],[total_orders]]*Table1[[#This Row],[avg_order_value]]</f>
        <v>2338.0499999999997</v>
      </c>
      <c r="I4069">
        <v>22</v>
      </c>
      <c r="J4069">
        <v>0</v>
      </c>
      <c r="K4069" t="s">
        <v>23</v>
      </c>
      <c r="L4069">
        <v>76.400000000000006</v>
      </c>
      <c r="M4069" t="str">
        <f t="shared" si="253"/>
        <v>High</v>
      </c>
      <c r="N4069" s="1">
        <v>44039</v>
      </c>
      <c r="O4069" s="1" t="str">
        <f>IF(YEAR(Table1[[#This Row],[customer_since]])&gt;=2023, "New",IF(YEAR(Table1[[#This Row],[customer_since]])&gt;=2021, "Medium", "Long term"))</f>
        <v>Long term</v>
      </c>
      <c r="P4069">
        <v>61</v>
      </c>
      <c r="Q4069" t="str">
        <f t="shared" si="254"/>
        <v>Medium</v>
      </c>
      <c r="R4069">
        <v>0.22</v>
      </c>
      <c r="S4069" t="str">
        <f t="shared" si="255"/>
        <v>Medium</v>
      </c>
    </row>
    <row r="4070" spans="1:19" x14ac:dyDescent="0.35">
      <c r="A4070" t="s">
        <v>641</v>
      </c>
      <c r="B4070">
        <v>74</v>
      </c>
      <c r="C4070" t="str">
        <f t="shared" si="252"/>
        <v>66-69</v>
      </c>
      <c r="D4070" t="s">
        <v>25</v>
      </c>
      <c r="E4070" t="s">
        <v>26</v>
      </c>
      <c r="F4070">
        <v>154.41999999999999</v>
      </c>
      <c r="G4070">
        <v>8</v>
      </c>
      <c r="H4070">
        <f>Table1[[#This Row],[total_orders]]*Table1[[#This Row],[avg_order_value]]</f>
        <v>1235.3599999999999</v>
      </c>
      <c r="I4070">
        <v>143</v>
      </c>
      <c r="J4070">
        <v>1</v>
      </c>
      <c r="K4070" t="s">
        <v>29</v>
      </c>
      <c r="L4070">
        <v>12.5</v>
      </c>
      <c r="M4070" t="str">
        <f t="shared" si="253"/>
        <v>Low</v>
      </c>
      <c r="N4070" s="1">
        <v>44023</v>
      </c>
      <c r="O4070" s="1" t="str">
        <f>IF(YEAR(Table1[[#This Row],[customer_since]])&gt;=2023, "New",IF(YEAR(Table1[[#This Row],[customer_since]])&gt;=2021, "Medium", "Long term"))</f>
        <v>Long term</v>
      </c>
      <c r="P4070">
        <v>33</v>
      </c>
      <c r="Q4070" t="str">
        <f t="shared" si="254"/>
        <v>Low</v>
      </c>
      <c r="R4070">
        <v>0.2</v>
      </c>
      <c r="S4070" t="str">
        <f t="shared" si="255"/>
        <v>Low</v>
      </c>
    </row>
    <row r="4071" spans="1:19" x14ac:dyDescent="0.35">
      <c r="A4071" t="s">
        <v>641</v>
      </c>
      <c r="B4071">
        <v>29</v>
      </c>
      <c r="C4071" t="str">
        <f t="shared" si="252"/>
        <v>26-35</v>
      </c>
      <c r="D4071" t="s">
        <v>21</v>
      </c>
      <c r="E4071" t="s">
        <v>50</v>
      </c>
      <c r="G4071">
        <v>10</v>
      </c>
      <c r="H4071">
        <f>Table1[[#This Row],[total_orders]]*Table1[[#This Row],[avg_order_value]]</f>
        <v>0</v>
      </c>
      <c r="I4071">
        <v>47</v>
      </c>
      <c r="J4071">
        <v>0</v>
      </c>
      <c r="K4071" t="s">
        <v>29</v>
      </c>
      <c r="L4071">
        <v>66.599999999999994</v>
      </c>
      <c r="M4071" t="str">
        <f t="shared" si="253"/>
        <v>High</v>
      </c>
      <c r="N4071" s="1">
        <v>44940</v>
      </c>
      <c r="O4071" s="1" t="str">
        <f>IF(YEAR(Table1[[#This Row],[customer_since]])&gt;=2023, "New",IF(YEAR(Table1[[#This Row],[customer_since]])&gt;=2021, "Medium", "Long term"))</f>
        <v>New</v>
      </c>
      <c r="P4071">
        <v>30</v>
      </c>
      <c r="Q4071" t="str">
        <f t="shared" si="254"/>
        <v>Low</v>
      </c>
      <c r="R4071">
        <v>7.0000000000000007E-2</v>
      </c>
      <c r="S4071" t="str">
        <f t="shared" si="255"/>
        <v>Low</v>
      </c>
    </row>
    <row r="4072" spans="1:19" x14ac:dyDescent="0.35">
      <c r="A4072" t="s">
        <v>714</v>
      </c>
      <c r="B4072">
        <v>61</v>
      </c>
      <c r="C4072" t="str">
        <f t="shared" si="252"/>
        <v>55-65</v>
      </c>
      <c r="D4072" t="s">
        <v>21</v>
      </c>
      <c r="E4072" t="s">
        <v>22</v>
      </c>
      <c r="F4072">
        <v>288.36</v>
      </c>
      <c r="G4072">
        <v>10</v>
      </c>
      <c r="H4072">
        <f>Table1[[#This Row],[total_orders]]*Table1[[#This Row],[avg_order_value]]</f>
        <v>2883.6000000000004</v>
      </c>
      <c r="I4072">
        <v>323</v>
      </c>
      <c r="J4072">
        <v>0</v>
      </c>
      <c r="K4072" t="s">
        <v>40</v>
      </c>
      <c r="L4072">
        <v>15.2</v>
      </c>
      <c r="M4072" t="str">
        <f t="shared" si="253"/>
        <v>Low</v>
      </c>
      <c r="N4072" s="1">
        <v>44279</v>
      </c>
      <c r="O4072" s="1" t="str">
        <f>IF(YEAR(Table1[[#This Row],[customer_since]])&gt;=2023, "New",IF(YEAR(Table1[[#This Row],[customer_since]])&gt;=2021, "Medium", "Long term"))</f>
        <v>Medium</v>
      </c>
      <c r="P4072">
        <v>95</v>
      </c>
      <c r="Q4072" t="str">
        <f t="shared" si="254"/>
        <v>High</v>
      </c>
      <c r="R4072">
        <v>0.52</v>
      </c>
      <c r="S4072" t="str">
        <f t="shared" si="255"/>
        <v>High</v>
      </c>
    </row>
    <row r="4073" spans="1:19" x14ac:dyDescent="0.35">
      <c r="A4073" t="s">
        <v>714</v>
      </c>
      <c r="B4073">
        <v>28</v>
      </c>
      <c r="C4073" t="str">
        <f t="shared" si="252"/>
        <v>26-35</v>
      </c>
      <c r="D4073" t="s">
        <v>14</v>
      </c>
      <c r="E4073" t="s">
        <v>52</v>
      </c>
      <c r="F4073">
        <v>64.95</v>
      </c>
      <c r="G4073">
        <v>13</v>
      </c>
      <c r="H4073">
        <f>Table1[[#This Row],[total_orders]]*Table1[[#This Row],[avg_order_value]]</f>
        <v>844.35</v>
      </c>
      <c r="I4073">
        <v>251</v>
      </c>
      <c r="J4073">
        <v>0</v>
      </c>
      <c r="K4073" t="s">
        <v>29</v>
      </c>
      <c r="L4073">
        <v>71.5</v>
      </c>
      <c r="M4073" t="str">
        <f t="shared" si="253"/>
        <v>High</v>
      </c>
      <c r="N4073" s="1">
        <v>45260</v>
      </c>
      <c r="O4073" s="1" t="str">
        <f>IF(YEAR(Table1[[#This Row],[customer_since]])&gt;=2023, "New",IF(YEAR(Table1[[#This Row],[customer_since]])&gt;=2021, "Medium", "Long term"))</f>
        <v>New</v>
      </c>
      <c r="P4073">
        <v>39</v>
      </c>
      <c r="Q4073" t="str">
        <f t="shared" si="254"/>
        <v>Medium</v>
      </c>
      <c r="R4073">
        <v>0.34</v>
      </c>
      <c r="S4073" t="str">
        <f t="shared" si="255"/>
        <v>Medium</v>
      </c>
    </row>
    <row r="4074" spans="1:19" x14ac:dyDescent="0.35">
      <c r="A4074" t="s">
        <v>714</v>
      </c>
      <c r="B4074">
        <v>18</v>
      </c>
      <c r="C4074" t="str">
        <f t="shared" si="252"/>
        <v>18-25</v>
      </c>
      <c r="D4074" t="s">
        <v>14</v>
      </c>
      <c r="E4074" t="s">
        <v>50</v>
      </c>
      <c r="F4074">
        <v>78.12</v>
      </c>
      <c r="G4074">
        <v>10</v>
      </c>
      <c r="H4074">
        <f>Table1[[#This Row],[total_orders]]*Table1[[#This Row],[avg_order_value]]</f>
        <v>781.2</v>
      </c>
      <c r="I4074">
        <v>186</v>
      </c>
      <c r="J4074">
        <v>0</v>
      </c>
      <c r="K4074" t="s">
        <v>16</v>
      </c>
      <c r="L4074">
        <v>74.400000000000006</v>
      </c>
      <c r="M4074" t="str">
        <f t="shared" si="253"/>
        <v>High</v>
      </c>
      <c r="N4074" s="1">
        <v>44838</v>
      </c>
      <c r="O4074" s="1" t="str">
        <f>IF(YEAR(Table1[[#This Row],[customer_since]])&gt;=2023, "New",IF(YEAR(Table1[[#This Row],[customer_since]])&gt;=2021, "Medium", "Long term"))</f>
        <v>Medium</v>
      </c>
      <c r="P4074">
        <v>65</v>
      </c>
      <c r="Q4074" t="str">
        <f t="shared" si="254"/>
        <v>Medium</v>
      </c>
      <c r="R4074">
        <v>0.3</v>
      </c>
      <c r="S4074" t="str">
        <f t="shared" si="255"/>
        <v>Medium</v>
      </c>
    </row>
    <row r="4075" spans="1:19" x14ac:dyDescent="0.35">
      <c r="A4075" t="s">
        <v>518</v>
      </c>
      <c r="B4075">
        <v>34</v>
      </c>
      <c r="C4075" t="str">
        <f t="shared" si="252"/>
        <v>26-35</v>
      </c>
      <c r="D4075" t="s">
        <v>14</v>
      </c>
      <c r="E4075" t="s">
        <v>26</v>
      </c>
      <c r="F4075">
        <v>84.8</v>
      </c>
      <c r="G4075">
        <v>14</v>
      </c>
      <c r="H4075">
        <f>Table1[[#This Row],[total_orders]]*Table1[[#This Row],[avg_order_value]]</f>
        <v>1187.2</v>
      </c>
      <c r="I4075">
        <v>176</v>
      </c>
      <c r="J4075">
        <v>0</v>
      </c>
      <c r="K4075" t="s">
        <v>16</v>
      </c>
      <c r="L4075">
        <v>74.599999999999994</v>
      </c>
      <c r="M4075" t="str">
        <f t="shared" si="253"/>
        <v>High</v>
      </c>
      <c r="N4075" s="1">
        <v>44947</v>
      </c>
      <c r="O4075" s="1" t="str">
        <f>IF(YEAR(Table1[[#This Row],[customer_since]])&gt;=2023, "New",IF(YEAR(Table1[[#This Row],[customer_since]])&gt;=2021, "Medium", "Long term"))</f>
        <v>New</v>
      </c>
      <c r="P4075">
        <v>53</v>
      </c>
      <c r="Q4075" t="str">
        <f t="shared" si="254"/>
        <v>Medium</v>
      </c>
      <c r="R4075">
        <v>0.88</v>
      </c>
      <c r="S4075" t="str">
        <f t="shared" si="255"/>
        <v>High</v>
      </c>
    </row>
    <row r="4076" spans="1:19" x14ac:dyDescent="0.35">
      <c r="A4076" t="s">
        <v>518</v>
      </c>
      <c r="B4076">
        <v>35</v>
      </c>
      <c r="C4076" t="str">
        <f t="shared" si="252"/>
        <v>26-35</v>
      </c>
      <c r="D4076" t="s">
        <v>21</v>
      </c>
      <c r="E4076" t="s">
        <v>22</v>
      </c>
      <c r="F4076">
        <v>71.59</v>
      </c>
      <c r="G4076">
        <v>4</v>
      </c>
      <c r="H4076">
        <f>Table1[[#This Row],[total_orders]]*Table1[[#This Row],[avg_order_value]]</f>
        <v>286.36</v>
      </c>
      <c r="I4076">
        <v>44</v>
      </c>
      <c r="J4076">
        <v>0</v>
      </c>
      <c r="K4076" t="s">
        <v>19</v>
      </c>
      <c r="L4076">
        <v>23.2</v>
      </c>
      <c r="M4076" t="str">
        <f t="shared" si="253"/>
        <v>Medium</v>
      </c>
      <c r="N4076" s="1">
        <v>44942</v>
      </c>
      <c r="O4076" s="1" t="str">
        <f>IF(YEAR(Table1[[#This Row],[customer_since]])&gt;=2023, "New",IF(YEAR(Table1[[#This Row],[customer_since]])&gt;=2021, "Medium", "Long term"))</f>
        <v>New</v>
      </c>
      <c r="P4076">
        <v>92</v>
      </c>
      <c r="Q4076" t="str">
        <f t="shared" si="254"/>
        <v>High</v>
      </c>
      <c r="R4076">
        <v>0.03</v>
      </c>
      <c r="S4076" t="str">
        <f t="shared" si="255"/>
        <v>Low</v>
      </c>
    </row>
    <row r="4077" spans="1:19" x14ac:dyDescent="0.35">
      <c r="A4077" t="s">
        <v>3205</v>
      </c>
      <c r="B4077">
        <v>67</v>
      </c>
      <c r="C4077" t="str">
        <f t="shared" si="252"/>
        <v>66-69</v>
      </c>
      <c r="D4077" t="s">
        <v>21</v>
      </c>
      <c r="E4077" t="s">
        <v>37</v>
      </c>
      <c r="F4077">
        <v>128.44</v>
      </c>
      <c r="G4077">
        <v>7</v>
      </c>
      <c r="H4077">
        <f>Table1[[#This Row],[total_orders]]*Table1[[#This Row],[avg_order_value]]</f>
        <v>899.07999999999993</v>
      </c>
      <c r="I4077">
        <v>194</v>
      </c>
      <c r="J4077">
        <v>0</v>
      </c>
      <c r="K4077" t="s">
        <v>16</v>
      </c>
      <c r="L4077">
        <v>35.5</v>
      </c>
      <c r="M4077" t="str">
        <f t="shared" si="253"/>
        <v>Medium</v>
      </c>
      <c r="N4077" s="1">
        <v>45760</v>
      </c>
      <c r="O4077" s="1" t="str">
        <f>IF(YEAR(Table1[[#This Row],[customer_since]])&gt;=2023, "New",IF(YEAR(Table1[[#This Row],[customer_since]])&gt;=2021, "Medium", "Long term"))</f>
        <v>New</v>
      </c>
      <c r="P4077">
        <v>93</v>
      </c>
      <c r="Q4077" t="str">
        <f t="shared" si="254"/>
        <v>High</v>
      </c>
      <c r="R4077">
        <v>0.59</v>
      </c>
      <c r="S4077" t="str">
        <f t="shared" si="255"/>
        <v>High</v>
      </c>
    </row>
    <row r="4078" spans="1:19" x14ac:dyDescent="0.35">
      <c r="A4078" t="s">
        <v>3603</v>
      </c>
      <c r="B4078">
        <v>32</v>
      </c>
      <c r="C4078" t="str">
        <f t="shared" si="252"/>
        <v>26-35</v>
      </c>
      <c r="D4078" t="s">
        <v>14</v>
      </c>
      <c r="E4078" t="s">
        <v>15</v>
      </c>
      <c r="F4078">
        <v>169.65</v>
      </c>
      <c r="G4078">
        <v>8</v>
      </c>
      <c r="H4078">
        <f>Table1[[#This Row],[total_orders]]*Table1[[#This Row],[avg_order_value]]</f>
        <v>1357.2</v>
      </c>
      <c r="I4078">
        <v>294</v>
      </c>
      <c r="J4078">
        <v>0</v>
      </c>
      <c r="K4078" t="s">
        <v>29</v>
      </c>
      <c r="L4078">
        <v>96.5</v>
      </c>
      <c r="M4078" t="str">
        <f t="shared" si="253"/>
        <v>High</v>
      </c>
      <c r="N4078" s="1">
        <v>44262</v>
      </c>
      <c r="O4078" s="1" t="str">
        <f>IF(YEAR(Table1[[#This Row],[customer_since]])&gt;=2023, "New",IF(YEAR(Table1[[#This Row],[customer_since]])&gt;=2021, "Medium", "Long term"))</f>
        <v>Medium</v>
      </c>
      <c r="P4078">
        <v>55</v>
      </c>
      <c r="Q4078" t="str">
        <f t="shared" si="254"/>
        <v>Medium</v>
      </c>
      <c r="R4078">
        <v>0.21</v>
      </c>
      <c r="S4078" t="str">
        <f t="shared" si="255"/>
        <v>Medium</v>
      </c>
    </row>
    <row r="4079" spans="1:19" x14ac:dyDescent="0.35">
      <c r="A4079" t="s">
        <v>631</v>
      </c>
      <c r="B4079">
        <v>55</v>
      </c>
      <c r="C4079" t="str">
        <f t="shared" si="252"/>
        <v>46-55</v>
      </c>
      <c r="D4079" t="s">
        <v>21</v>
      </c>
      <c r="E4079" t="s">
        <v>15</v>
      </c>
      <c r="F4079">
        <v>210.22</v>
      </c>
      <c r="G4079">
        <v>14</v>
      </c>
      <c r="H4079">
        <f>Table1[[#This Row],[total_orders]]*Table1[[#This Row],[avg_order_value]]</f>
        <v>2943.08</v>
      </c>
      <c r="I4079">
        <v>91</v>
      </c>
      <c r="J4079">
        <v>0</v>
      </c>
      <c r="K4079" t="s">
        <v>29</v>
      </c>
      <c r="L4079">
        <v>0.1</v>
      </c>
      <c r="M4079" t="str">
        <f t="shared" si="253"/>
        <v>Low</v>
      </c>
      <c r="N4079" s="1">
        <v>44105</v>
      </c>
      <c r="O4079" s="1" t="str">
        <f>IF(YEAR(Table1[[#This Row],[customer_since]])&gt;=2023, "New",IF(YEAR(Table1[[#This Row],[customer_since]])&gt;=2021, "Medium", "Long term"))</f>
        <v>Long term</v>
      </c>
      <c r="P4079">
        <v>19</v>
      </c>
      <c r="Q4079" t="str">
        <f t="shared" si="254"/>
        <v>Low</v>
      </c>
      <c r="R4079">
        <v>0.14000000000000001</v>
      </c>
      <c r="S4079" t="str">
        <f t="shared" si="255"/>
        <v>Low</v>
      </c>
    </row>
    <row r="4080" spans="1:19" x14ac:dyDescent="0.35">
      <c r="A4080" t="s">
        <v>408</v>
      </c>
      <c r="B4080">
        <v>26</v>
      </c>
      <c r="C4080" t="str">
        <f t="shared" si="252"/>
        <v>26-35</v>
      </c>
      <c r="D4080" t="s">
        <v>14</v>
      </c>
      <c r="E4080" t="s">
        <v>37</v>
      </c>
      <c r="F4080">
        <v>274.81</v>
      </c>
      <c r="G4080">
        <v>11</v>
      </c>
      <c r="H4080">
        <f>Table1[[#This Row],[total_orders]]*Table1[[#This Row],[avg_order_value]]</f>
        <v>3022.91</v>
      </c>
      <c r="I4080">
        <v>91</v>
      </c>
      <c r="J4080">
        <v>0</v>
      </c>
      <c r="K4080" t="s">
        <v>23</v>
      </c>
      <c r="L4080">
        <v>36</v>
      </c>
      <c r="M4080" t="str">
        <f t="shared" si="253"/>
        <v>Medium</v>
      </c>
      <c r="N4080" s="1">
        <v>45425</v>
      </c>
      <c r="O4080" s="1" t="str">
        <f>IF(YEAR(Table1[[#This Row],[customer_since]])&gt;=2023, "New",IF(YEAR(Table1[[#This Row],[customer_since]])&gt;=2021, "Medium", "Long term"))</f>
        <v>New</v>
      </c>
      <c r="P4080">
        <v>91</v>
      </c>
      <c r="Q4080" t="str">
        <f t="shared" si="254"/>
        <v>High</v>
      </c>
      <c r="R4080">
        <v>7.0000000000000007E-2</v>
      </c>
      <c r="S4080" t="str">
        <f t="shared" si="255"/>
        <v>Low</v>
      </c>
    </row>
    <row r="4081" spans="1:19" x14ac:dyDescent="0.35">
      <c r="A4081" t="s">
        <v>2744</v>
      </c>
      <c r="B4081">
        <v>19</v>
      </c>
      <c r="C4081" t="str">
        <f t="shared" si="252"/>
        <v>18-25</v>
      </c>
      <c r="D4081" t="s">
        <v>14</v>
      </c>
      <c r="E4081" t="s">
        <v>35</v>
      </c>
      <c r="F4081">
        <v>134.15</v>
      </c>
      <c r="G4081">
        <v>12</v>
      </c>
      <c r="H4081">
        <f>Table1[[#This Row],[total_orders]]*Table1[[#This Row],[avg_order_value]]</f>
        <v>1609.8000000000002</v>
      </c>
      <c r="I4081">
        <v>313</v>
      </c>
      <c r="J4081">
        <v>0</v>
      </c>
      <c r="K4081" t="s">
        <v>40</v>
      </c>
      <c r="L4081">
        <v>90.1</v>
      </c>
      <c r="M4081" t="str">
        <f t="shared" si="253"/>
        <v>High</v>
      </c>
      <c r="N4081" s="1">
        <v>45330</v>
      </c>
      <c r="O4081" s="1" t="str">
        <f>IF(YEAR(Table1[[#This Row],[customer_since]])&gt;=2023, "New",IF(YEAR(Table1[[#This Row],[customer_since]])&gt;=2021, "Medium", "Long term"))</f>
        <v>New</v>
      </c>
      <c r="P4081">
        <v>47</v>
      </c>
      <c r="Q4081" t="str">
        <f t="shared" si="254"/>
        <v>Medium</v>
      </c>
      <c r="R4081">
        <v>0.06</v>
      </c>
      <c r="S4081" t="str">
        <f t="shared" si="255"/>
        <v>Low</v>
      </c>
    </row>
    <row r="4082" spans="1:19" x14ac:dyDescent="0.35">
      <c r="A4082" t="s">
        <v>3793</v>
      </c>
      <c r="B4082">
        <v>48</v>
      </c>
      <c r="C4082" t="str">
        <f t="shared" si="252"/>
        <v>46-55</v>
      </c>
      <c r="D4082" t="s">
        <v>14</v>
      </c>
      <c r="E4082" t="s">
        <v>52</v>
      </c>
      <c r="F4082">
        <v>193.01</v>
      </c>
      <c r="G4082">
        <v>13</v>
      </c>
      <c r="H4082">
        <f>Table1[[#This Row],[total_orders]]*Table1[[#This Row],[avg_order_value]]</f>
        <v>2509.13</v>
      </c>
      <c r="I4082">
        <v>138</v>
      </c>
      <c r="J4082">
        <v>0</v>
      </c>
      <c r="K4082" t="s">
        <v>23</v>
      </c>
      <c r="L4082">
        <v>57.4</v>
      </c>
      <c r="M4082" t="str">
        <f t="shared" si="253"/>
        <v>High</v>
      </c>
      <c r="N4082" s="1">
        <v>44113</v>
      </c>
      <c r="O4082" s="1" t="str">
        <f>IF(YEAR(Table1[[#This Row],[customer_since]])&gt;=2023, "New",IF(YEAR(Table1[[#This Row],[customer_since]])&gt;=2021, "Medium", "Long term"))</f>
        <v>Long term</v>
      </c>
      <c r="P4082">
        <v>56</v>
      </c>
      <c r="Q4082" t="str">
        <f t="shared" si="254"/>
        <v>Medium</v>
      </c>
      <c r="R4082">
        <v>0.32</v>
      </c>
      <c r="S4082" t="str">
        <f t="shared" si="255"/>
        <v>Medium</v>
      </c>
    </row>
    <row r="4083" spans="1:19" x14ac:dyDescent="0.35">
      <c r="A4083" t="s">
        <v>2957</v>
      </c>
      <c r="B4083">
        <v>49</v>
      </c>
      <c r="C4083" t="str">
        <f t="shared" si="252"/>
        <v>46-55</v>
      </c>
      <c r="D4083" t="s">
        <v>21</v>
      </c>
      <c r="E4083" t="s">
        <v>22</v>
      </c>
      <c r="F4083">
        <v>174.41</v>
      </c>
      <c r="G4083">
        <v>15</v>
      </c>
      <c r="H4083">
        <f>Table1[[#This Row],[total_orders]]*Table1[[#This Row],[avg_order_value]]</f>
        <v>2616.15</v>
      </c>
      <c r="I4083">
        <v>242</v>
      </c>
      <c r="J4083">
        <v>0</v>
      </c>
      <c r="K4083" t="s">
        <v>40</v>
      </c>
      <c r="L4083">
        <v>0</v>
      </c>
      <c r="M4083" t="str">
        <f t="shared" si="253"/>
        <v>Low</v>
      </c>
      <c r="N4083" s="1">
        <v>45722</v>
      </c>
      <c r="O4083" s="1" t="str">
        <f>IF(YEAR(Table1[[#This Row],[customer_since]])&gt;=2023, "New",IF(YEAR(Table1[[#This Row],[customer_since]])&gt;=2021, "Medium", "Long term"))</f>
        <v>New</v>
      </c>
      <c r="P4083">
        <v>26</v>
      </c>
      <c r="Q4083" t="str">
        <f t="shared" si="254"/>
        <v>Low</v>
      </c>
      <c r="R4083">
        <v>0.27</v>
      </c>
      <c r="S4083" t="str">
        <f t="shared" si="255"/>
        <v>Medium</v>
      </c>
    </row>
    <row r="4084" spans="1:19" x14ac:dyDescent="0.35">
      <c r="A4084" t="s">
        <v>2746</v>
      </c>
      <c r="B4084">
        <v>71</v>
      </c>
      <c r="C4084" t="str">
        <f t="shared" si="252"/>
        <v>66-69</v>
      </c>
      <c r="D4084" t="s">
        <v>25</v>
      </c>
      <c r="E4084" t="s">
        <v>28</v>
      </c>
      <c r="F4084">
        <v>50.93</v>
      </c>
      <c r="G4084">
        <v>5</v>
      </c>
      <c r="H4084">
        <f>Table1[[#This Row],[total_orders]]*Table1[[#This Row],[avg_order_value]]</f>
        <v>254.65</v>
      </c>
      <c r="I4084">
        <v>287</v>
      </c>
      <c r="J4084">
        <v>0</v>
      </c>
      <c r="K4084" t="s">
        <v>19</v>
      </c>
      <c r="L4084">
        <v>75.099999999999994</v>
      </c>
      <c r="M4084" t="str">
        <f t="shared" si="253"/>
        <v>High</v>
      </c>
      <c r="N4084" s="1">
        <v>44842</v>
      </c>
      <c r="O4084" s="1" t="str">
        <f>IF(YEAR(Table1[[#This Row],[customer_since]])&gt;=2023, "New",IF(YEAR(Table1[[#This Row],[customer_since]])&gt;=2021, "Medium", "Long term"))</f>
        <v>Medium</v>
      </c>
      <c r="P4084">
        <v>30</v>
      </c>
      <c r="Q4084" t="str">
        <f t="shared" si="254"/>
        <v>Low</v>
      </c>
      <c r="R4084">
        <v>0.45</v>
      </c>
      <c r="S4084" t="str">
        <f t="shared" si="255"/>
        <v>Medium</v>
      </c>
    </row>
    <row r="4085" spans="1:19" x14ac:dyDescent="0.35">
      <c r="A4085" t="s">
        <v>2695</v>
      </c>
      <c r="B4085">
        <v>48</v>
      </c>
      <c r="C4085" t="str">
        <f t="shared" si="252"/>
        <v>46-55</v>
      </c>
      <c r="D4085" t="s">
        <v>21</v>
      </c>
      <c r="E4085" t="s">
        <v>37</v>
      </c>
      <c r="F4085">
        <v>31.74</v>
      </c>
      <c r="G4085">
        <v>6</v>
      </c>
      <c r="H4085">
        <f>Table1[[#This Row],[total_orders]]*Table1[[#This Row],[avg_order_value]]</f>
        <v>190.44</v>
      </c>
      <c r="I4085">
        <v>34</v>
      </c>
      <c r="J4085">
        <v>0</v>
      </c>
      <c r="K4085" t="s">
        <v>16</v>
      </c>
      <c r="L4085">
        <v>51.1</v>
      </c>
      <c r="M4085" t="str">
        <f t="shared" si="253"/>
        <v>High</v>
      </c>
      <c r="N4085" s="1">
        <v>44907</v>
      </c>
      <c r="O4085" s="1" t="str">
        <f>IF(YEAR(Table1[[#This Row],[customer_since]])&gt;=2023, "New",IF(YEAR(Table1[[#This Row],[customer_since]])&gt;=2021, "Medium", "Long term"))</f>
        <v>Medium</v>
      </c>
      <c r="P4085">
        <v>39</v>
      </c>
      <c r="Q4085" t="str">
        <f t="shared" si="254"/>
        <v>Medium</v>
      </c>
      <c r="R4085">
        <v>0.48</v>
      </c>
      <c r="S4085" t="str">
        <f t="shared" si="255"/>
        <v>Medium</v>
      </c>
    </row>
    <row r="4086" spans="1:19" x14ac:dyDescent="0.35">
      <c r="A4086" t="s">
        <v>2695</v>
      </c>
      <c r="B4086">
        <v>27</v>
      </c>
      <c r="C4086" t="str">
        <f t="shared" si="252"/>
        <v>26-35</v>
      </c>
      <c r="D4086" t="s">
        <v>25</v>
      </c>
      <c r="E4086" t="s">
        <v>18</v>
      </c>
      <c r="F4086">
        <v>77.209999999999994</v>
      </c>
      <c r="G4086">
        <v>12</v>
      </c>
      <c r="H4086">
        <f>Table1[[#This Row],[total_orders]]*Table1[[#This Row],[avg_order_value]]</f>
        <v>926.52</v>
      </c>
      <c r="I4086">
        <v>104</v>
      </c>
      <c r="J4086">
        <v>0</v>
      </c>
      <c r="K4086" t="s">
        <v>29</v>
      </c>
      <c r="L4086">
        <v>14.2</v>
      </c>
      <c r="M4086" t="str">
        <f t="shared" si="253"/>
        <v>Low</v>
      </c>
      <c r="N4086" s="1">
        <v>45249</v>
      </c>
      <c r="O4086" s="1" t="str">
        <f>IF(YEAR(Table1[[#This Row],[customer_since]])&gt;=2023, "New",IF(YEAR(Table1[[#This Row],[customer_since]])&gt;=2021, "Medium", "Long term"))</f>
        <v>New</v>
      </c>
      <c r="P4086">
        <v>91</v>
      </c>
      <c r="Q4086" t="str">
        <f t="shared" si="254"/>
        <v>High</v>
      </c>
      <c r="R4086">
        <v>0.28999999999999998</v>
      </c>
      <c r="S4086" t="str">
        <f t="shared" si="255"/>
        <v>Medium</v>
      </c>
    </row>
    <row r="4087" spans="1:19" x14ac:dyDescent="0.35">
      <c r="A4087" t="s">
        <v>2029</v>
      </c>
      <c r="B4087">
        <v>52</v>
      </c>
      <c r="C4087" t="str">
        <f t="shared" si="252"/>
        <v>46-55</v>
      </c>
      <c r="D4087" t="s">
        <v>21</v>
      </c>
      <c r="E4087" t="s">
        <v>15</v>
      </c>
      <c r="F4087">
        <v>227.45</v>
      </c>
      <c r="G4087">
        <v>10</v>
      </c>
      <c r="H4087">
        <f>Table1[[#This Row],[total_orders]]*Table1[[#This Row],[avg_order_value]]</f>
        <v>2274.5</v>
      </c>
      <c r="I4087">
        <v>139</v>
      </c>
      <c r="J4087">
        <v>0</v>
      </c>
      <c r="K4087" t="s">
        <v>29</v>
      </c>
      <c r="L4087">
        <v>68.099999999999994</v>
      </c>
      <c r="M4087" t="str">
        <f t="shared" si="253"/>
        <v>High</v>
      </c>
      <c r="N4087" s="1">
        <v>44449</v>
      </c>
      <c r="O4087" s="1" t="str">
        <f>IF(YEAR(Table1[[#This Row],[customer_since]])&gt;=2023, "New",IF(YEAR(Table1[[#This Row],[customer_since]])&gt;=2021, "Medium", "Long term"))</f>
        <v>Medium</v>
      </c>
      <c r="P4087">
        <v>17</v>
      </c>
      <c r="Q4087" t="str">
        <f t="shared" si="254"/>
        <v>Low</v>
      </c>
      <c r="R4087">
        <v>0.14000000000000001</v>
      </c>
      <c r="S4087" t="str">
        <f t="shared" si="255"/>
        <v>Low</v>
      </c>
    </row>
    <row r="4088" spans="1:19" x14ac:dyDescent="0.35">
      <c r="A4088" t="s">
        <v>496</v>
      </c>
      <c r="B4088">
        <v>76</v>
      </c>
      <c r="C4088" t="str">
        <f t="shared" si="252"/>
        <v>66-69</v>
      </c>
      <c r="D4088" t="s">
        <v>21</v>
      </c>
      <c r="E4088" t="s">
        <v>28</v>
      </c>
      <c r="F4088">
        <v>88.09</v>
      </c>
      <c r="G4088">
        <v>8</v>
      </c>
      <c r="H4088">
        <f>Table1[[#This Row],[total_orders]]*Table1[[#This Row],[avg_order_value]]</f>
        <v>704.72</v>
      </c>
      <c r="I4088">
        <v>8</v>
      </c>
      <c r="J4088">
        <v>0</v>
      </c>
      <c r="K4088" t="s">
        <v>40</v>
      </c>
      <c r="L4088">
        <v>48.6</v>
      </c>
      <c r="M4088" t="str">
        <f t="shared" si="253"/>
        <v>Medium</v>
      </c>
      <c r="N4088" s="1">
        <v>44770</v>
      </c>
      <c r="O4088" s="1" t="str">
        <f>IF(YEAR(Table1[[#This Row],[customer_since]])&gt;=2023, "New",IF(YEAR(Table1[[#This Row],[customer_since]])&gt;=2021, "Medium", "Long term"))</f>
        <v>Medium</v>
      </c>
      <c r="P4088">
        <v>81</v>
      </c>
      <c r="Q4088" t="str">
        <f t="shared" si="254"/>
        <v>High</v>
      </c>
      <c r="R4088">
        <v>0.3</v>
      </c>
      <c r="S4088" t="str">
        <f t="shared" si="255"/>
        <v>Medium</v>
      </c>
    </row>
    <row r="4089" spans="1:19" x14ac:dyDescent="0.35">
      <c r="A4089" t="s">
        <v>496</v>
      </c>
      <c r="B4089">
        <v>42</v>
      </c>
      <c r="C4089" t="str">
        <f t="shared" si="252"/>
        <v>36-45</v>
      </c>
      <c r="D4089" t="s">
        <v>14</v>
      </c>
      <c r="E4089" t="s">
        <v>52</v>
      </c>
      <c r="F4089">
        <v>148.93</v>
      </c>
      <c r="G4089">
        <v>10</v>
      </c>
      <c r="H4089">
        <f>Table1[[#This Row],[total_orders]]*Table1[[#This Row],[avg_order_value]]</f>
        <v>1489.3000000000002</v>
      </c>
      <c r="I4089">
        <v>86</v>
      </c>
      <c r="J4089">
        <v>0</v>
      </c>
      <c r="K4089" t="s">
        <v>29</v>
      </c>
      <c r="L4089">
        <v>26.9</v>
      </c>
      <c r="M4089" t="str">
        <f t="shared" si="253"/>
        <v>Medium</v>
      </c>
      <c r="N4089" s="1">
        <v>44392</v>
      </c>
      <c r="O4089" s="1" t="str">
        <f>IF(YEAR(Table1[[#This Row],[customer_since]])&gt;=2023, "New",IF(YEAR(Table1[[#This Row],[customer_since]])&gt;=2021, "Medium", "Long term"))</f>
        <v>Medium</v>
      </c>
      <c r="P4089">
        <v>53</v>
      </c>
      <c r="Q4089" t="str">
        <f t="shared" si="254"/>
        <v>Medium</v>
      </c>
      <c r="R4089">
        <v>0.47</v>
      </c>
      <c r="S4089" t="str">
        <f t="shared" si="255"/>
        <v>Medium</v>
      </c>
    </row>
    <row r="4090" spans="1:19" x14ac:dyDescent="0.35">
      <c r="A4090" t="s">
        <v>496</v>
      </c>
      <c r="B4090">
        <v>74</v>
      </c>
      <c r="C4090" t="str">
        <f t="shared" si="252"/>
        <v>66-69</v>
      </c>
      <c r="D4090" t="s">
        <v>14</v>
      </c>
      <c r="E4090" t="s">
        <v>22</v>
      </c>
      <c r="F4090">
        <v>135.01</v>
      </c>
      <c r="G4090">
        <v>7</v>
      </c>
      <c r="H4090">
        <f>Table1[[#This Row],[total_orders]]*Table1[[#This Row],[avg_order_value]]</f>
        <v>945.06999999999994</v>
      </c>
      <c r="I4090">
        <v>30</v>
      </c>
      <c r="J4090">
        <v>0</v>
      </c>
      <c r="K4090" t="s">
        <v>29</v>
      </c>
      <c r="L4090">
        <v>87.9</v>
      </c>
      <c r="M4090" t="str">
        <f t="shared" si="253"/>
        <v>High</v>
      </c>
      <c r="N4090" s="1">
        <v>44466</v>
      </c>
      <c r="O4090" s="1" t="str">
        <f>IF(YEAR(Table1[[#This Row],[customer_since]])&gt;=2023, "New",IF(YEAR(Table1[[#This Row],[customer_since]])&gt;=2021, "Medium", "Long term"))</f>
        <v>Medium</v>
      </c>
      <c r="P4090">
        <v>43</v>
      </c>
      <c r="Q4090" t="str">
        <f t="shared" si="254"/>
        <v>Medium</v>
      </c>
      <c r="R4090">
        <v>0.21</v>
      </c>
      <c r="S4090" t="str">
        <f t="shared" si="255"/>
        <v>Medium</v>
      </c>
    </row>
    <row r="4091" spans="1:19" x14ac:dyDescent="0.35">
      <c r="A4091" t="s">
        <v>2349</v>
      </c>
      <c r="B4091">
        <v>41</v>
      </c>
      <c r="C4091" t="str">
        <f t="shared" si="252"/>
        <v>36-45</v>
      </c>
      <c r="D4091" t="s">
        <v>21</v>
      </c>
      <c r="E4091" t="s">
        <v>22</v>
      </c>
      <c r="F4091">
        <v>78.099999999999994</v>
      </c>
      <c r="G4091">
        <v>7</v>
      </c>
      <c r="H4091">
        <f>Table1[[#This Row],[total_orders]]*Table1[[#This Row],[avg_order_value]]</f>
        <v>546.69999999999993</v>
      </c>
      <c r="I4091">
        <v>182</v>
      </c>
      <c r="J4091">
        <v>0</v>
      </c>
      <c r="K4091" t="s">
        <v>19</v>
      </c>
      <c r="L4091">
        <v>31.1</v>
      </c>
      <c r="M4091" t="str">
        <f t="shared" si="253"/>
        <v>Medium</v>
      </c>
      <c r="N4091" s="1">
        <v>45687</v>
      </c>
      <c r="O4091" s="1" t="str">
        <f>IF(YEAR(Table1[[#This Row],[customer_since]])&gt;=2023, "New",IF(YEAR(Table1[[#This Row],[customer_since]])&gt;=2021, "Medium", "Long term"))</f>
        <v>New</v>
      </c>
      <c r="P4091">
        <v>11</v>
      </c>
      <c r="Q4091" t="str">
        <f t="shared" si="254"/>
        <v>Low</v>
      </c>
      <c r="R4091">
        <v>0.42</v>
      </c>
      <c r="S4091" t="str">
        <f t="shared" si="255"/>
        <v>Medium</v>
      </c>
    </row>
    <row r="4092" spans="1:19" x14ac:dyDescent="0.35">
      <c r="A4092" t="s">
        <v>2349</v>
      </c>
      <c r="B4092">
        <v>30</v>
      </c>
      <c r="C4092" t="str">
        <f t="shared" si="252"/>
        <v>26-35</v>
      </c>
      <c r="D4092" t="s">
        <v>14</v>
      </c>
      <c r="E4092" t="s">
        <v>28</v>
      </c>
      <c r="F4092">
        <v>178.71</v>
      </c>
      <c r="G4092">
        <v>9</v>
      </c>
      <c r="H4092">
        <f>Table1[[#This Row],[total_orders]]*Table1[[#This Row],[avg_order_value]]</f>
        <v>1608.39</v>
      </c>
      <c r="I4092">
        <v>95</v>
      </c>
      <c r="J4092">
        <v>0</v>
      </c>
      <c r="K4092" t="s">
        <v>29</v>
      </c>
      <c r="L4092">
        <v>52.6</v>
      </c>
      <c r="M4092" t="str">
        <f t="shared" si="253"/>
        <v>High</v>
      </c>
      <c r="N4092" s="1">
        <v>44219</v>
      </c>
      <c r="O4092" s="1" t="str">
        <f>IF(YEAR(Table1[[#This Row],[customer_since]])&gt;=2023, "New",IF(YEAR(Table1[[#This Row],[customer_since]])&gt;=2021, "Medium", "Long term"))</f>
        <v>Medium</v>
      </c>
      <c r="P4092">
        <v>50</v>
      </c>
      <c r="Q4092" t="str">
        <f t="shared" si="254"/>
        <v>Medium</v>
      </c>
      <c r="R4092">
        <v>0.56000000000000005</v>
      </c>
      <c r="S4092" t="str">
        <f t="shared" si="255"/>
        <v>High</v>
      </c>
    </row>
    <row r="4093" spans="1:19" x14ac:dyDescent="0.35">
      <c r="A4093" t="s">
        <v>13</v>
      </c>
      <c r="B4093">
        <v>30</v>
      </c>
      <c r="C4093" t="str">
        <f t="shared" si="252"/>
        <v>26-35</v>
      </c>
      <c r="D4093" t="s">
        <v>14</v>
      </c>
      <c r="E4093" t="s">
        <v>15</v>
      </c>
      <c r="F4093">
        <v>101.08</v>
      </c>
      <c r="G4093">
        <v>8</v>
      </c>
      <c r="H4093">
        <f>Table1[[#This Row],[total_orders]]*Table1[[#This Row],[avg_order_value]]</f>
        <v>808.64</v>
      </c>
      <c r="I4093">
        <v>176</v>
      </c>
      <c r="J4093">
        <v>1</v>
      </c>
      <c r="K4093" t="s">
        <v>16</v>
      </c>
      <c r="L4093">
        <v>25.6</v>
      </c>
      <c r="M4093" t="str">
        <f t="shared" si="253"/>
        <v>Medium</v>
      </c>
      <c r="N4093" s="1">
        <v>45448</v>
      </c>
      <c r="O4093" s="1" t="str">
        <f>IF(YEAR(Table1[[#This Row],[customer_since]])&gt;=2023, "New",IF(YEAR(Table1[[#This Row],[customer_since]])&gt;=2021, "Medium", "Long term"))</f>
        <v>New</v>
      </c>
      <c r="P4093">
        <v>50</v>
      </c>
      <c r="Q4093" t="str">
        <f t="shared" si="254"/>
        <v>Medium</v>
      </c>
      <c r="R4093">
        <v>0.2</v>
      </c>
      <c r="S4093" t="str">
        <f t="shared" si="255"/>
        <v>Low</v>
      </c>
    </row>
    <row r="4094" spans="1:19" x14ac:dyDescent="0.35">
      <c r="A4094" t="s">
        <v>1194</v>
      </c>
      <c r="B4094">
        <v>33</v>
      </c>
      <c r="C4094" t="str">
        <f t="shared" si="252"/>
        <v>26-35</v>
      </c>
      <c r="D4094" t="s">
        <v>21</v>
      </c>
      <c r="E4094" t="s">
        <v>52</v>
      </c>
      <c r="F4094">
        <v>40.08</v>
      </c>
      <c r="G4094">
        <v>8</v>
      </c>
      <c r="H4094">
        <f>Table1[[#This Row],[total_orders]]*Table1[[#This Row],[avg_order_value]]</f>
        <v>320.64</v>
      </c>
      <c r="I4094">
        <v>57</v>
      </c>
      <c r="J4094">
        <v>0</v>
      </c>
      <c r="K4094" t="s">
        <v>23</v>
      </c>
      <c r="L4094">
        <v>21.7</v>
      </c>
      <c r="M4094" t="str">
        <f t="shared" si="253"/>
        <v>Medium</v>
      </c>
      <c r="N4094" s="1">
        <v>44155</v>
      </c>
      <c r="O4094" s="1" t="str">
        <f>IF(YEAR(Table1[[#This Row],[customer_since]])&gt;=2023, "New",IF(YEAR(Table1[[#This Row],[customer_since]])&gt;=2021, "Medium", "Long term"))</f>
        <v>Long term</v>
      </c>
      <c r="P4094">
        <v>83</v>
      </c>
      <c r="Q4094" t="str">
        <f t="shared" si="254"/>
        <v>High</v>
      </c>
      <c r="R4094">
        <v>0.28999999999999998</v>
      </c>
      <c r="S4094" t="str">
        <f t="shared" si="255"/>
        <v>Medium</v>
      </c>
    </row>
    <row r="4095" spans="1:19" x14ac:dyDescent="0.35">
      <c r="A4095" t="s">
        <v>3301</v>
      </c>
      <c r="B4095">
        <v>49</v>
      </c>
      <c r="C4095" t="str">
        <f t="shared" si="252"/>
        <v>46-55</v>
      </c>
      <c r="D4095" t="s">
        <v>25</v>
      </c>
      <c r="E4095" t="s">
        <v>37</v>
      </c>
      <c r="F4095">
        <v>183.53</v>
      </c>
      <c r="G4095">
        <v>10</v>
      </c>
      <c r="H4095">
        <f>Table1[[#This Row],[total_orders]]*Table1[[#This Row],[avg_order_value]]</f>
        <v>1835.3</v>
      </c>
      <c r="I4095">
        <v>128</v>
      </c>
      <c r="J4095">
        <v>0</v>
      </c>
      <c r="K4095" t="s">
        <v>40</v>
      </c>
      <c r="L4095">
        <v>2.6</v>
      </c>
      <c r="M4095" t="str">
        <f t="shared" si="253"/>
        <v>Low</v>
      </c>
      <c r="N4095" s="1">
        <v>45690</v>
      </c>
      <c r="O4095" s="1" t="str">
        <f>IF(YEAR(Table1[[#This Row],[customer_since]])&gt;=2023, "New",IF(YEAR(Table1[[#This Row],[customer_since]])&gt;=2021, "Medium", "Long term"))</f>
        <v>New</v>
      </c>
      <c r="P4095">
        <v>79</v>
      </c>
      <c r="Q4095" t="str">
        <f t="shared" si="254"/>
        <v>High</v>
      </c>
      <c r="R4095">
        <v>0.18</v>
      </c>
      <c r="S4095" t="str">
        <f t="shared" si="255"/>
        <v>Low</v>
      </c>
    </row>
    <row r="4096" spans="1:19" x14ac:dyDescent="0.35">
      <c r="A4096" t="s">
        <v>191</v>
      </c>
      <c r="B4096">
        <v>44</v>
      </c>
      <c r="C4096" t="str">
        <f t="shared" si="252"/>
        <v>36-45</v>
      </c>
      <c r="D4096" t="s">
        <v>21</v>
      </c>
      <c r="E4096" t="s">
        <v>37</v>
      </c>
      <c r="F4096">
        <v>153.58000000000001</v>
      </c>
      <c r="G4096">
        <v>10</v>
      </c>
      <c r="H4096">
        <f>Table1[[#This Row],[total_orders]]*Table1[[#This Row],[avg_order_value]]</f>
        <v>1535.8000000000002</v>
      </c>
      <c r="I4096">
        <v>364</v>
      </c>
      <c r="J4096">
        <v>0</v>
      </c>
      <c r="K4096" t="s">
        <v>23</v>
      </c>
      <c r="L4096">
        <v>64.8</v>
      </c>
      <c r="M4096" t="str">
        <f t="shared" si="253"/>
        <v>High</v>
      </c>
      <c r="N4096" s="1">
        <v>44263</v>
      </c>
      <c r="O4096" s="1" t="str">
        <f>IF(YEAR(Table1[[#This Row],[customer_since]])&gt;=2023, "New",IF(YEAR(Table1[[#This Row],[customer_since]])&gt;=2021, "Medium", "Long term"))</f>
        <v>Medium</v>
      </c>
      <c r="P4096">
        <v>94</v>
      </c>
      <c r="Q4096" t="str">
        <f t="shared" si="254"/>
        <v>High</v>
      </c>
      <c r="R4096">
        <v>0.51</v>
      </c>
      <c r="S4096" t="str">
        <f t="shared" si="255"/>
        <v>High</v>
      </c>
    </row>
    <row r="4097" spans="1:19" x14ac:dyDescent="0.35">
      <c r="A4097" t="s">
        <v>3257</v>
      </c>
      <c r="B4097">
        <v>22</v>
      </c>
      <c r="C4097" t="str">
        <f t="shared" si="252"/>
        <v>18-25</v>
      </c>
      <c r="D4097" t="s">
        <v>14</v>
      </c>
      <c r="E4097" t="s">
        <v>50</v>
      </c>
      <c r="F4097">
        <v>43.75</v>
      </c>
      <c r="G4097">
        <v>12</v>
      </c>
      <c r="H4097">
        <f>Table1[[#This Row],[total_orders]]*Table1[[#This Row],[avg_order_value]]</f>
        <v>525</v>
      </c>
      <c r="I4097">
        <v>95</v>
      </c>
      <c r="J4097">
        <v>0</v>
      </c>
      <c r="K4097" t="s">
        <v>16</v>
      </c>
      <c r="L4097">
        <v>86</v>
      </c>
      <c r="M4097" t="str">
        <f t="shared" si="253"/>
        <v>High</v>
      </c>
      <c r="N4097" s="1">
        <v>44161</v>
      </c>
      <c r="O4097" s="1" t="str">
        <f>IF(YEAR(Table1[[#This Row],[customer_since]])&gt;=2023, "New",IF(YEAR(Table1[[#This Row],[customer_since]])&gt;=2021, "Medium", "Long term"))</f>
        <v>Long term</v>
      </c>
      <c r="P4097">
        <v>33</v>
      </c>
      <c r="Q4097" t="str">
        <f t="shared" si="254"/>
        <v>Low</v>
      </c>
      <c r="R4097">
        <v>0.41</v>
      </c>
      <c r="S4097" t="str">
        <f t="shared" si="255"/>
        <v>Medium</v>
      </c>
    </row>
    <row r="4098" spans="1:19" x14ac:dyDescent="0.35">
      <c r="A4098" t="s">
        <v>1595</v>
      </c>
      <c r="B4098">
        <v>55</v>
      </c>
      <c r="C4098" t="str">
        <f t="shared" ref="C4098:C4161" si="256">IF(B4098&lt;=25,"18-25",IF(B4098&lt;=35,"26-35",IF(B4098&lt;=45,"36-45",IF(B4098&lt;=55,"46-55",IF(B4098&lt;=65,"55-65","66-69")))))</f>
        <v>46-55</v>
      </c>
      <c r="D4098" t="s">
        <v>14</v>
      </c>
      <c r="E4098" t="s">
        <v>37</v>
      </c>
      <c r="G4098">
        <v>13</v>
      </c>
      <c r="H4098">
        <f>Table1[[#This Row],[total_orders]]*Table1[[#This Row],[avg_order_value]]</f>
        <v>0</v>
      </c>
      <c r="I4098">
        <v>19</v>
      </c>
      <c r="J4098">
        <v>0</v>
      </c>
      <c r="K4098" t="s">
        <v>23</v>
      </c>
      <c r="L4098">
        <v>4.5</v>
      </c>
      <c r="M4098" t="str">
        <f t="shared" ref="M4098:M4161" si="257">IF(L4098&lt;=20,"Low",IF(L4098&lt;=50,"Medium","High"))</f>
        <v>Low</v>
      </c>
      <c r="N4098" s="1">
        <v>44315</v>
      </c>
      <c r="O4098" s="1" t="str">
        <f>IF(YEAR(Table1[[#This Row],[customer_since]])&gt;=2023, "New",IF(YEAR(Table1[[#This Row],[customer_since]])&gt;=2021, "Medium", "Long term"))</f>
        <v>Medium</v>
      </c>
      <c r="P4098">
        <v>78</v>
      </c>
      <c r="Q4098" t="str">
        <f t="shared" ref="Q4098:Q4161" si="258">IF(P4098&lt;=33,"Low",IF(P4098&lt;=66,"Medium","High"))</f>
        <v>High</v>
      </c>
      <c r="R4098">
        <v>0.54</v>
      </c>
      <c r="S4098" t="str">
        <f t="shared" ref="S4098:S4161" si="259">IF(R4098&lt;=0.2,"Low",IF(R4098&lt;=0.5,"Medium","High"))</f>
        <v>High</v>
      </c>
    </row>
    <row r="4099" spans="1:19" x14ac:dyDescent="0.35">
      <c r="A4099" t="s">
        <v>1211</v>
      </c>
      <c r="B4099">
        <v>71</v>
      </c>
      <c r="C4099" t="str">
        <f t="shared" si="256"/>
        <v>66-69</v>
      </c>
      <c r="D4099" t="s">
        <v>21</v>
      </c>
      <c r="E4099" t="s">
        <v>26</v>
      </c>
      <c r="F4099">
        <v>73.37</v>
      </c>
      <c r="G4099">
        <v>10</v>
      </c>
      <c r="H4099">
        <f>Table1[[#This Row],[total_orders]]*Table1[[#This Row],[avg_order_value]]</f>
        <v>733.7</v>
      </c>
      <c r="I4099">
        <v>318</v>
      </c>
      <c r="J4099">
        <v>0</v>
      </c>
      <c r="K4099" t="s">
        <v>23</v>
      </c>
      <c r="L4099">
        <v>76.7</v>
      </c>
      <c r="M4099" t="str">
        <f t="shared" si="257"/>
        <v>High</v>
      </c>
      <c r="N4099" s="1">
        <v>45551</v>
      </c>
      <c r="O4099" s="1" t="str">
        <f>IF(YEAR(Table1[[#This Row],[customer_since]])&gt;=2023, "New",IF(YEAR(Table1[[#This Row],[customer_since]])&gt;=2021, "Medium", "Long term"))</f>
        <v>New</v>
      </c>
      <c r="P4099">
        <v>58</v>
      </c>
      <c r="Q4099" t="str">
        <f t="shared" si="258"/>
        <v>Medium</v>
      </c>
      <c r="R4099">
        <v>0.12</v>
      </c>
      <c r="S4099" t="str">
        <f t="shared" si="259"/>
        <v>Low</v>
      </c>
    </row>
    <row r="4100" spans="1:19" x14ac:dyDescent="0.35">
      <c r="A4100" t="s">
        <v>1221</v>
      </c>
      <c r="B4100">
        <v>21</v>
      </c>
      <c r="C4100" t="str">
        <f t="shared" si="256"/>
        <v>18-25</v>
      </c>
      <c r="D4100" t="s">
        <v>21</v>
      </c>
      <c r="E4100" t="s">
        <v>35</v>
      </c>
      <c r="F4100">
        <v>88.65</v>
      </c>
      <c r="G4100">
        <v>20</v>
      </c>
      <c r="H4100">
        <f>Table1[[#This Row],[total_orders]]*Table1[[#This Row],[avg_order_value]]</f>
        <v>1773</v>
      </c>
      <c r="I4100">
        <v>210</v>
      </c>
      <c r="J4100">
        <v>0</v>
      </c>
      <c r="K4100" t="s">
        <v>29</v>
      </c>
      <c r="L4100">
        <v>75.5</v>
      </c>
      <c r="M4100" t="str">
        <f t="shared" si="257"/>
        <v>High</v>
      </c>
      <c r="N4100" s="1">
        <v>45263</v>
      </c>
      <c r="O4100" s="1" t="str">
        <f>IF(YEAR(Table1[[#This Row],[customer_since]])&gt;=2023, "New",IF(YEAR(Table1[[#This Row],[customer_since]])&gt;=2021, "Medium", "Long term"))</f>
        <v>New</v>
      </c>
      <c r="P4100">
        <v>46</v>
      </c>
      <c r="Q4100" t="str">
        <f t="shared" si="258"/>
        <v>Medium</v>
      </c>
      <c r="R4100">
        <v>0.64</v>
      </c>
      <c r="S4100" t="str">
        <f t="shared" si="259"/>
        <v>High</v>
      </c>
    </row>
    <row r="4101" spans="1:19" x14ac:dyDescent="0.35">
      <c r="A4101" t="s">
        <v>1221</v>
      </c>
      <c r="B4101">
        <v>19</v>
      </c>
      <c r="C4101" t="str">
        <f t="shared" si="256"/>
        <v>18-25</v>
      </c>
      <c r="D4101" t="s">
        <v>21</v>
      </c>
      <c r="E4101" t="s">
        <v>35</v>
      </c>
      <c r="F4101">
        <v>95.08</v>
      </c>
      <c r="G4101">
        <v>12</v>
      </c>
      <c r="H4101">
        <f>Table1[[#This Row],[total_orders]]*Table1[[#This Row],[avg_order_value]]</f>
        <v>1140.96</v>
      </c>
      <c r="I4101">
        <v>247</v>
      </c>
      <c r="J4101">
        <v>0</v>
      </c>
      <c r="K4101" t="s">
        <v>40</v>
      </c>
      <c r="L4101">
        <v>57.1</v>
      </c>
      <c r="M4101" t="str">
        <f t="shared" si="257"/>
        <v>High</v>
      </c>
      <c r="N4101" s="1">
        <v>45334</v>
      </c>
      <c r="O4101" s="1" t="str">
        <f>IF(YEAR(Table1[[#This Row],[customer_since]])&gt;=2023, "New",IF(YEAR(Table1[[#This Row],[customer_since]])&gt;=2021, "Medium", "Long term"))</f>
        <v>New</v>
      </c>
      <c r="P4101">
        <v>87</v>
      </c>
      <c r="Q4101" t="str">
        <f t="shared" si="258"/>
        <v>High</v>
      </c>
      <c r="R4101">
        <v>0.38</v>
      </c>
      <c r="S4101" t="str">
        <f t="shared" si="259"/>
        <v>Medium</v>
      </c>
    </row>
    <row r="4102" spans="1:19" x14ac:dyDescent="0.35">
      <c r="A4102" t="s">
        <v>1221</v>
      </c>
      <c r="B4102">
        <v>68</v>
      </c>
      <c r="C4102" t="str">
        <f t="shared" si="256"/>
        <v>66-69</v>
      </c>
      <c r="D4102" t="s">
        <v>25</v>
      </c>
      <c r="E4102" t="s">
        <v>37</v>
      </c>
      <c r="F4102">
        <v>175.53</v>
      </c>
      <c r="G4102">
        <v>8</v>
      </c>
      <c r="H4102">
        <f>Table1[[#This Row],[total_orders]]*Table1[[#This Row],[avg_order_value]]</f>
        <v>1404.24</v>
      </c>
      <c r="I4102">
        <v>32</v>
      </c>
      <c r="J4102">
        <v>0</v>
      </c>
      <c r="K4102" t="s">
        <v>19</v>
      </c>
      <c r="L4102">
        <v>81.7</v>
      </c>
      <c r="M4102" t="str">
        <f t="shared" si="257"/>
        <v>High</v>
      </c>
      <c r="N4102" s="1">
        <v>44103</v>
      </c>
      <c r="O4102" s="1" t="str">
        <f>IF(YEAR(Table1[[#This Row],[customer_since]])&gt;=2023, "New",IF(YEAR(Table1[[#This Row],[customer_since]])&gt;=2021, "Medium", "Long term"))</f>
        <v>Long term</v>
      </c>
      <c r="P4102">
        <v>45</v>
      </c>
      <c r="Q4102" t="str">
        <f t="shared" si="258"/>
        <v>Medium</v>
      </c>
      <c r="R4102">
        <v>0.22</v>
      </c>
      <c r="S4102" t="str">
        <f t="shared" si="259"/>
        <v>Medium</v>
      </c>
    </row>
    <row r="4103" spans="1:19" x14ac:dyDescent="0.35">
      <c r="A4103" t="s">
        <v>1401</v>
      </c>
      <c r="B4103">
        <v>26</v>
      </c>
      <c r="C4103" t="str">
        <f t="shared" si="256"/>
        <v>26-35</v>
      </c>
      <c r="D4103" t="s">
        <v>14</v>
      </c>
      <c r="E4103" t="s">
        <v>28</v>
      </c>
      <c r="F4103">
        <v>51.02</v>
      </c>
      <c r="G4103">
        <v>6</v>
      </c>
      <c r="H4103">
        <f>Table1[[#This Row],[total_orders]]*Table1[[#This Row],[avg_order_value]]</f>
        <v>306.12</v>
      </c>
      <c r="I4103">
        <v>266</v>
      </c>
      <c r="J4103">
        <v>0</v>
      </c>
      <c r="K4103" t="s">
        <v>40</v>
      </c>
      <c r="L4103">
        <v>24.1</v>
      </c>
      <c r="M4103" t="str">
        <f t="shared" si="257"/>
        <v>Medium</v>
      </c>
      <c r="N4103" s="1">
        <v>45438</v>
      </c>
      <c r="O4103" s="1" t="str">
        <f>IF(YEAR(Table1[[#This Row],[customer_since]])&gt;=2023, "New",IF(YEAR(Table1[[#This Row],[customer_since]])&gt;=2021, "Medium", "Long term"))</f>
        <v>New</v>
      </c>
      <c r="P4103">
        <v>46</v>
      </c>
      <c r="Q4103" t="str">
        <f t="shared" si="258"/>
        <v>Medium</v>
      </c>
      <c r="R4103">
        <v>0.05</v>
      </c>
      <c r="S4103" t="str">
        <f t="shared" si="259"/>
        <v>Low</v>
      </c>
    </row>
    <row r="4104" spans="1:19" x14ac:dyDescent="0.35">
      <c r="A4104" t="s">
        <v>1401</v>
      </c>
      <c r="B4104">
        <v>26</v>
      </c>
      <c r="C4104" t="str">
        <f t="shared" si="256"/>
        <v>26-35</v>
      </c>
      <c r="D4104" t="s">
        <v>21</v>
      </c>
      <c r="E4104" t="s">
        <v>37</v>
      </c>
      <c r="F4104">
        <v>131.27000000000001</v>
      </c>
      <c r="G4104">
        <v>8</v>
      </c>
      <c r="H4104">
        <f>Table1[[#This Row],[total_orders]]*Table1[[#This Row],[avg_order_value]]</f>
        <v>1050.1600000000001</v>
      </c>
      <c r="I4104">
        <v>184</v>
      </c>
      <c r="J4104">
        <v>0</v>
      </c>
      <c r="K4104" t="s">
        <v>23</v>
      </c>
      <c r="L4104">
        <v>9.8000000000000007</v>
      </c>
      <c r="M4104" t="str">
        <f t="shared" si="257"/>
        <v>Low</v>
      </c>
      <c r="N4104" s="1">
        <v>45795</v>
      </c>
      <c r="O4104" s="1" t="str">
        <f>IF(YEAR(Table1[[#This Row],[customer_since]])&gt;=2023, "New",IF(YEAR(Table1[[#This Row],[customer_since]])&gt;=2021, "Medium", "Long term"))</f>
        <v>New</v>
      </c>
      <c r="P4104">
        <v>74</v>
      </c>
      <c r="Q4104" t="str">
        <f t="shared" si="258"/>
        <v>High</v>
      </c>
      <c r="R4104">
        <v>0.28000000000000003</v>
      </c>
      <c r="S4104" t="str">
        <f t="shared" si="259"/>
        <v>Medium</v>
      </c>
    </row>
    <row r="4105" spans="1:19" x14ac:dyDescent="0.35">
      <c r="A4105" t="s">
        <v>1871</v>
      </c>
      <c r="B4105">
        <v>55</v>
      </c>
      <c r="C4105" t="str">
        <f t="shared" si="256"/>
        <v>46-55</v>
      </c>
      <c r="D4105" t="s">
        <v>21</v>
      </c>
      <c r="E4105" t="s">
        <v>52</v>
      </c>
      <c r="F4105">
        <v>46.63</v>
      </c>
      <c r="G4105">
        <v>7</v>
      </c>
      <c r="H4105">
        <f>Table1[[#This Row],[total_orders]]*Table1[[#This Row],[avg_order_value]]</f>
        <v>326.41000000000003</v>
      </c>
      <c r="I4105">
        <v>43</v>
      </c>
      <c r="J4105">
        <v>0</v>
      </c>
      <c r="K4105" t="s">
        <v>40</v>
      </c>
      <c r="L4105">
        <v>70.400000000000006</v>
      </c>
      <c r="M4105" t="str">
        <f t="shared" si="257"/>
        <v>High</v>
      </c>
      <c r="N4105" s="1">
        <v>45144</v>
      </c>
      <c r="O4105" s="1" t="str">
        <f>IF(YEAR(Table1[[#This Row],[customer_since]])&gt;=2023, "New",IF(YEAR(Table1[[#This Row],[customer_since]])&gt;=2021, "Medium", "Long term"))</f>
        <v>New</v>
      </c>
      <c r="P4105">
        <v>3</v>
      </c>
      <c r="Q4105" t="str">
        <f t="shared" si="258"/>
        <v>Low</v>
      </c>
      <c r="R4105">
        <v>0.33</v>
      </c>
      <c r="S4105" t="str">
        <f t="shared" si="259"/>
        <v>Medium</v>
      </c>
    </row>
    <row r="4106" spans="1:19" x14ac:dyDescent="0.35">
      <c r="A4106" t="s">
        <v>1871</v>
      </c>
      <c r="B4106">
        <v>64</v>
      </c>
      <c r="C4106" t="str">
        <f t="shared" si="256"/>
        <v>55-65</v>
      </c>
      <c r="D4106" t="s">
        <v>14</v>
      </c>
      <c r="E4106" t="s">
        <v>18</v>
      </c>
      <c r="F4106">
        <v>121.88</v>
      </c>
      <c r="G4106">
        <v>7</v>
      </c>
      <c r="H4106">
        <f>Table1[[#This Row],[total_orders]]*Table1[[#This Row],[avg_order_value]]</f>
        <v>853.16</v>
      </c>
      <c r="I4106">
        <v>183</v>
      </c>
      <c r="J4106">
        <v>0</v>
      </c>
      <c r="K4106" t="s">
        <v>40</v>
      </c>
      <c r="L4106">
        <v>37.299999999999997</v>
      </c>
      <c r="M4106" t="str">
        <f t="shared" si="257"/>
        <v>Medium</v>
      </c>
      <c r="N4106" s="1">
        <v>44419</v>
      </c>
      <c r="O4106" s="1" t="str">
        <f>IF(YEAR(Table1[[#This Row],[customer_since]])&gt;=2023, "New",IF(YEAR(Table1[[#This Row],[customer_since]])&gt;=2021, "Medium", "Long term"))</f>
        <v>Medium</v>
      </c>
      <c r="P4106">
        <v>68</v>
      </c>
      <c r="Q4106" t="str">
        <f t="shared" si="258"/>
        <v>High</v>
      </c>
      <c r="R4106">
        <v>0.26</v>
      </c>
      <c r="S4106" t="str">
        <f t="shared" si="259"/>
        <v>Medium</v>
      </c>
    </row>
    <row r="4107" spans="1:19" x14ac:dyDescent="0.35">
      <c r="A4107" t="s">
        <v>2884</v>
      </c>
      <c r="B4107">
        <v>48</v>
      </c>
      <c r="C4107" t="str">
        <f t="shared" si="256"/>
        <v>46-55</v>
      </c>
      <c r="D4107" t="s">
        <v>14</v>
      </c>
      <c r="E4107" t="s">
        <v>52</v>
      </c>
      <c r="F4107">
        <v>43.47</v>
      </c>
      <c r="G4107">
        <v>6</v>
      </c>
      <c r="H4107">
        <f>Table1[[#This Row],[total_orders]]*Table1[[#This Row],[avg_order_value]]</f>
        <v>260.82</v>
      </c>
      <c r="I4107">
        <v>74</v>
      </c>
      <c r="J4107">
        <v>0</v>
      </c>
      <c r="K4107" t="s">
        <v>19</v>
      </c>
      <c r="L4107">
        <v>28.5</v>
      </c>
      <c r="M4107" t="str">
        <f t="shared" si="257"/>
        <v>Medium</v>
      </c>
      <c r="N4107" s="1">
        <v>44712</v>
      </c>
      <c r="O4107" s="1" t="str">
        <f>IF(YEAR(Table1[[#This Row],[customer_since]])&gt;=2023, "New",IF(YEAR(Table1[[#This Row],[customer_since]])&gt;=2021, "Medium", "Long term"))</f>
        <v>Medium</v>
      </c>
      <c r="P4107">
        <v>88</v>
      </c>
      <c r="Q4107" t="str">
        <f t="shared" si="258"/>
        <v>High</v>
      </c>
      <c r="R4107">
        <v>0.19</v>
      </c>
      <c r="S4107" t="str">
        <f t="shared" si="259"/>
        <v>Low</v>
      </c>
    </row>
    <row r="4108" spans="1:19" x14ac:dyDescent="0.35">
      <c r="A4108" t="s">
        <v>3291</v>
      </c>
      <c r="B4108">
        <v>60</v>
      </c>
      <c r="C4108" t="str">
        <f t="shared" si="256"/>
        <v>55-65</v>
      </c>
      <c r="D4108" t="s">
        <v>14</v>
      </c>
      <c r="E4108" t="s">
        <v>28</v>
      </c>
      <c r="F4108">
        <v>139.72</v>
      </c>
      <c r="G4108">
        <v>10</v>
      </c>
      <c r="H4108">
        <f>Table1[[#This Row],[total_orders]]*Table1[[#This Row],[avg_order_value]]</f>
        <v>1397.2</v>
      </c>
      <c r="I4108">
        <v>273</v>
      </c>
      <c r="J4108">
        <v>0</v>
      </c>
      <c r="K4108" t="s">
        <v>16</v>
      </c>
      <c r="L4108">
        <v>82.6</v>
      </c>
      <c r="M4108" t="str">
        <f t="shared" si="257"/>
        <v>High</v>
      </c>
      <c r="N4108" s="1">
        <v>44552</v>
      </c>
      <c r="O4108" s="1" t="str">
        <f>IF(YEAR(Table1[[#This Row],[customer_since]])&gt;=2023, "New",IF(YEAR(Table1[[#This Row],[customer_since]])&gt;=2021, "Medium", "Long term"))</f>
        <v>Medium</v>
      </c>
      <c r="P4108">
        <v>38</v>
      </c>
      <c r="Q4108" t="str">
        <f t="shared" si="258"/>
        <v>Medium</v>
      </c>
      <c r="R4108">
        <v>0.2</v>
      </c>
      <c r="S4108" t="str">
        <f t="shared" si="259"/>
        <v>Low</v>
      </c>
    </row>
    <row r="4109" spans="1:19" x14ac:dyDescent="0.35">
      <c r="A4109" t="s">
        <v>2816</v>
      </c>
      <c r="B4109">
        <v>30</v>
      </c>
      <c r="C4109" t="str">
        <f t="shared" si="256"/>
        <v>26-35</v>
      </c>
      <c r="D4109" t="s">
        <v>21</v>
      </c>
      <c r="E4109" t="s">
        <v>35</v>
      </c>
      <c r="F4109">
        <v>31.16</v>
      </c>
      <c r="G4109">
        <v>11</v>
      </c>
      <c r="H4109">
        <f>Table1[[#This Row],[total_orders]]*Table1[[#This Row],[avg_order_value]]</f>
        <v>342.76</v>
      </c>
      <c r="I4109">
        <v>276</v>
      </c>
      <c r="J4109">
        <v>0</v>
      </c>
      <c r="K4109" t="s">
        <v>23</v>
      </c>
      <c r="L4109">
        <v>55.8</v>
      </c>
      <c r="M4109" t="str">
        <f t="shared" si="257"/>
        <v>High</v>
      </c>
      <c r="N4109" s="1">
        <v>45367</v>
      </c>
      <c r="O4109" s="1" t="str">
        <f>IF(YEAR(Table1[[#This Row],[customer_since]])&gt;=2023, "New",IF(YEAR(Table1[[#This Row],[customer_since]])&gt;=2021, "Medium", "Long term"))</f>
        <v>New</v>
      </c>
      <c r="P4109">
        <v>80</v>
      </c>
      <c r="Q4109" t="str">
        <f t="shared" si="258"/>
        <v>High</v>
      </c>
      <c r="R4109">
        <v>0.22</v>
      </c>
      <c r="S4109" t="str">
        <f t="shared" si="259"/>
        <v>Medium</v>
      </c>
    </row>
    <row r="4110" spans="1:19" x14ac:dyDescent="0.35">
      <c r="A4110" t="s">
        <v>968</v>
      </c>
      <c r="B4110">
        <v>35</v>
      </c>
      <c r="C4110" t="str">
        <f t="shared" si="256"/>
        <v>26-35</v>
      </c>
      <c r="D4110" t="s">
        <v>25</v>
      </c>
      <c r="E4110" t="s">
        <v>50</v>
      </c>
      <c r="F4110">
        <v>81</v>
      </c>
      <c r="G4110">
        <v>11</v>
      </c>
      <c r="H4110">
        <f>Table1[[#This Row],[total_orders]]*Table1[[#This Row],[avg_order_value]]</f>
        <v>891</v>
      </c>
      <c r="I4110">
        <v>67</v>
      </c>
      <c r="J4110">
        <v>0</v>
      </c>
      <c r="K4110" t="s">
        <v>19</v>
      </c>
      <c r="L4110">
        <v>82.4</v>
      </c>
      <c r="M4110" t="str">
        <f t="shared" si="257"/>
        <v>High</v>
      </c>
      <c r="N4110" s="1">
        <v>45490</v>
      </c>
      <c r="O4110" s="1" t="str">
        <f>IF(YEAR(Table1[[#This Row],[customer_since]])&gt;=2023, "New",IF(YEAR(Table1[[#This Row],[customer_since]])&gt;=2021, "Medium", "Long term"))</f>
        <v>New</v>
      </c>
      <c r="P4110">
        <v>23</v>
      </c>
      <c r="Q4110" t="str">
        <f t="shared" si="258"/>
        <v>Low</v>
      </c>
      <c r="R4110">
        <v>0.28000000000000003</v>
      </c>
      <c r="S4110" t="str">
        <f t="shared" si="259"/>
        <v>Medium</v>
      </c>
    </row>
    <row r="4111" spans="1:19" x14ac:dyDescent="0.35">
      <c r="A4111" t="s">
        <v>968</v>
      </c>
      <c r="B4111">
        <v>34</v>
      </c>
      <c r="C4111" t="str">
        <f t="shared" si="256"/>
        <v>26-35</v>
      </c>
      <c r="D4111" t="s">
        <v>25</v>
      </c>
      <c r="E4111" t="s">
        <v>15</v>
      </c>
      <c r="F4111">
        <v>131.94</v>
      </c>
      <c r="G4111">
        <v>8</v>
      </c>
      <c r="H4111">
        <f>Table1[[#This Row],[total_orders]]*Table1[[#This Row],[avg_order_value]]</f>
        <v>1055.52</v>
      </c>
      <c r="I4111">
        <v>131</v>
      </c>
      <c r="J4111">
        <v>0</v>
      </c>
      <c r="K4111" t="s">
        <v>23</v>
      </c>
      <c r="L4111">
        <v>64.5</v>
      </c>
      <c r="M4111" t="str">
        <f t="shared" si="257"/>
        <v>High</v>
      </c>
      <c r="N4111" s="1">
        <v>45362</v>
      </c>
      <c r="O4111" s="1" t="str">
        <f>IF(YEAR(Table1[[#This Row],[customer_since]])&gt;=2023, "New",IF(YEAR(Table1[[#This Row],[customer_since]])&gt;=2021, "Medium", "Long term"))</f>
        <v>New</v>
      </c>
      <c r="P4111">
        <v>94</v>
      </c>
      <c r="Q4111" t="str">
        <f t="shared" si="258"/>
        <v>High</v>
      </c>
      <c r="R4111">
        <v>0.27</v>
      </c>
      <c r="S4111" t="str">
        <f t="shared" si="259"/>
        <v>Medium</v>
      </c>
    </row>
    <row r="4112" spans="1:19" x14ac:dyDescent="0.35">
      <c r="A4112" t="s">
        <v>592</v>
      </c>
      <c r="B4112">
        <v>53</v>
      </c>
      <c r="C4112" t="str">
        <f t="shared" si="256"/>
        <v>46-55</v>
      </c>
      <c r="D4112" t="s">
        <v>14</v>
      </c>
      <c r="E4112" t="s">
        <v>52</v>
      </c>
      <c r="F4112">
        <v>62.17</v>
      </c>
      <c r="G4112">
        <v>6</v>
      </c>
      <c r="H4112">
        <f>Table1[[#This Row],[total_orders]]*Table1[[#This Row],[avg_order_value]]</f>
        <v>373.02</v>
      </c>
      <c r="I4112">
        <v>116</v>
      </c>
      <c r="J4112">
        <v>0</v>
      </c>
      <c r="K4112" t="s">
        <v>29</v>
      </c>
      <c r="L4112">
        <v>49.3</v>
      </c>
      <c r="M4112" t="str">
        <f t="shared" si="257"/>
        <v>Medium</v>
      </c>
      <c r="N4112" s="1">
        <v>45061</v>
      </c>
      <c r="O4112" s="1" t="str">
        <f>IF(YEAR(Table1[[#This Row],[customer_since]])&gt;=2023, "New",IF(YEAR(Table1[[#This Row],[customer_since]])&gt;=2021, "Medium", "Long term"))</f>
        <v>New</v>
      </c>
      <c r="P4112">
        <v>45</v>
      </c>
      <c r="Q4112" t="str">
        <f t="shared" si="258"/>
        <v>Medium</v>
      </c>
      <c r="R4112">
        <v>0.43</v>
      </c>
      <c r="S4112" t="str">
        <f t="shared" si="259"/>
        <v>Medium</v>
      </c>
    </row>
    <row r="4113" spans="1:19" x14ac:dyDescent="0.35">
      <c r="A4113" t="s">
        <v>592</v>
      </c>
      <c r="B4113">
        <v>41</v>
      </c>
      <c r="C4113" t="str">
        <f t="shared" si="256"/>
        <v>36-45</v>
      </c>
      <c r="D4113" t="s">
        <v>21</v>
      </c>
      <c r="E4113" t="s">
        <v>18</v>
      </c>
      <c r="F4113">
        <v>89.76</v>
      </c>
      <c r="G4113">
        <v>9</v>
      </c>
      <c r="H4113">
        <f>Table1[[#This Row],[total_orders]]*Table1[[#This Row],[avg_order_value]]</f>
        <v>807.84</v>
      </c>
      <c r="I4113">
        <v>39</v>
      </c>
      <c r="J4113">
        <v>0</v>
      </c>
      <c r="K4113" t="s">
        <v>29</v>
      </c>
      <c r="L4113">
        <v>86.2</v>
      </c>
      <c r="M4113" t="str">
        <f t="shared" si="257"/>
        <v>High</v>
      </c>
      <c r="N4113" s="1">
        <v>45544</v>
      </c>
      <c r="O4113" s="1" t="str">
        <f>IF(YEAR(Table1[[#This Row],[customer_since]])&gt;=2023, "New",IF(YEAR(Table1[[#This Row],[customer_since]])&gt;=2021, "Medium", "Long term"))</f>
        <v>New</v>
      </c>
      <c r="P4113">
        <v>62</v>
      </c>
      <c r="Q4113" t="str">
        <f t="shared" si="258"/>
        <v>Medium</v>
      </c>
      <c r="R4113">
        <v>0.37</v>
      </c>
      <c r="S4113" t="str">
        <f t="shared" si="259"/>
        <v>Medium</v>
      </c>
    </row>
    <row r="4114" spans="1:19" x14ac:dyDescent="0.35">
      <c r="A4114" t="s">
        <v>1241</v>
      </c>
      <c r="B4114">
        <v>77</v>
      </c>
      <c r="C4114" t="str">
        <f t="shared" si="256"/>
        <v>66-69</v>
      </c>
      <c r="D4114" t="s">
        <v>14</v>
      </c>
      <c r="E4114" t="s">
        <v>50</v>
      </c>
      <c r="F4114">
        <v>58.95</v>
      </c>
      <c r="G4114">
        <v>6</v>
      </c>
      <c r="H4114">
        <f>Table1[[#This Row],[total_orders]]*Table1[[#This Row],[avg_order_value]]</f>
        <v>353.70000000000005</v>
      </c>
      <c r="I4114">
        <v>357</v>
      </c>
      <c r="J4114">
        <v>0</v>
      </c>
      <c r="K4114" t="s">
        <v>19</v>
      </c>
      <c r="L4114">
        <v>72.099999999999994</v>
      </c>
      <c r="M4114" t="str">
        <f t="shared" si="257"/>
        <v>High</v>
      </c>
      <c r="N4114" s="1">
        <v>44047</v>
      </c>
      <c r="O4114" s="1" t="str">
        <f>IF(YEAR(Table1[[#This Row],[customer_since]])&gt;=2023, "New",IF(YEAR(Table1[[#This Row],[customer_since]])&gt;=2021, "Medium", "Long term"))</f>
        <v>Long term</v>
      </c>
      <c r="P4114">
        <v>27</v>
      </c>
      <c r="Q4114" t="str">
        <f t="shared" si="258"/>
        <v>Low</v>
      </c>
      <c r="R4114">
        <v>0.46</v>
      </c>
      <c r="S4114" t="str">
        <f t="shared" si="259"/>
        <v>Medium</v>
      </c>
    </row>
    <row r="4115" spans="1:19" x14ac:dyDescent="0.35">
      <c r="A4115" t="s">
        <v>1905</v>
      </c>
      <c r="B4115">
        <v>20</v>
      </c>
      <c r="C4115" t="str">
        <f t="shared" si="256"/>
        <v>18-25</v>
      </c>
      <c r="D4115" t="s">
        <v>21</v>
      </c>
      <c r="E4115" t="s">
        <v>18</v>
      </c>
      <c r="F4115">
        <v>110.64</v>
      </c>
      <c r="G4115">
        <v>6</v>
      </c>
      <c r="H4115">
        <f>Table1[[#This Row],[total_orders]]*Table1[[#This Row],[avg_order_value]]</f>
        <v>663.84</v>
      </c>
      <c r="I4115">
        <v>235</v>
      </c>
      <c r="J4115">
        <v>0</v>
      </c>
      <c r="K4115" t="s">
        <v>29</v>
      </c>
      <c r="L4115">
        <v>31.5</v>
      </c>
      <c r="M4115" t="str">
        <f t="shared" si="257"/>
        <v>Medium</v>
      </c>
      <c r="N4115" s="1">
        <v>45363</v>
      </c>
      <c r="O4115" s="1" t="str">
        <f>IF(YEAR(Table1[[#This Row],[customer_since]])&gt;=2023, "New",IF(YEAR(Table1[[#This Row],[customer_since]])&gt;=2021, "Medium", "Long term"))</f>
        <v>New</v>
      </c>
      <c r="P4115">
        <v>72</v>
      </c>
      <c r="Q4115" t="str">
        <f t="shared" si="258"/>
        <v>High</v>
      </c>
      <c r="R4115">
        <v>0.09</v>
      </c>
      <c r="S4115" t="str">
        <f t="shared" si="259"/>
        <v>Low</v>
      </c>
    </row>
    <row r="4116" spans="1:19" x14ac:dyDescent="0.35">
      <c r="A4116" t="s">
        <v>3103</v>
      </c>
      <c r="B4116">
        <v>43</v>
      </c>
      <c r="C4116" t="str">
        <f t="shared" si="256"/>
        <v>36-45</v>
      </c>
      <c r="D4116" t="s">
        <v>14</v>
      </c>
      <c r="E4116" t="s">
        <v>52</v>
      </c>
      <c r="F4116">
        <v>101.16</v>
      </c>
      <c r="G4116">
        <v>7</v>
      </c>
      <c r="H4116">
        <f>Table1[[#This Row],[total_orders]]*Table1[[#This Row],[avg_order_value]]</f>
        <v>708.12</v>
      </c>
      <c r="I4116">
        <v>62</v>
      </c>
      <c r="J4116">
        <v>0</v>
      </c>
      <c r="K4116" t="s">
        <v>19</v>
      </c>
      <c r="L4116">
        <v>89</v>
      </c>
      <c r="M4116" t="str">
        <f t="shared" si="257"/>
        <v>High</v>
      </c>
      <c r="N4116" s="1">
        <v>44257</v>
      </c>
      <c r="O4116" s="1" t="str">
        <f>IF(YEAR(Table1[[#This Row],[customer_since]])&gt;=2023, "New",IF(YEAR(Table1[[#This Row],[customer_since]])&gt;=2021, "Medium", "Long term"))</f>
        <v>Medium</v>
      </c>
      <c r="P4116">
        <v>69</v>
      </c>
      <c r="Q4116" t="str">
        <f t="shared" si="258"/>
        <v>High</v>
      </c>
      <c r="R4116">
        <v>0.28000000000000003</v>
      </c>
      <c r="S4116" t="str">
        <f t="shared" si="259"/>
        <v>Medium</v>
      </c>
    </row>
    <row r="4117" spans="1:19" x14ac:dyDescent="0.35">
      <c r="A4117" t="s">
        <v>877</v>
      </c>
      <c r="B4117">
        <v>34</v>
      </c>
      <c r="C4117" t="str">
        <f t="shared" si="256"/>
        <v>26-35</v>
      </c>
      <c r="D4117" t="s">
        <v>14</v>
      </c>
      <c r="E4117" t="s">
        <v>50</v>
      </c>
      <c r="F4117">
        <v>19.63</v>
      </c>
      <c r="G4117">
        <v>12</v>
      </c>
      <c r="H4117">
        <f>Table1[[#This Row],[total_orders]]*Table1[[#This Row],[avg_order_value]]</f>
        <v>235.56</v>
      </c>
      <c r="I4117">
        <v>303</v>
      </c>
      <c r="J4117">
        <v>0</v>
      </c>
      <c r="K4117" t="s">
        <v>40</v>
      </c>
      <c r="L4117">
        <v>62.7</v>
      </c>
      <c r="M4117" t="str">
        <f t="shared" si="257"/>
        <v>High</v>
      </c>
      <c r="N4117" s="1">
        <v>44895</v>
      </c>
      <c r="O4117" s="1" t="str">
        <f>IF(YEAR(Table1[[#This Row],[customer_since]])&gt;=2023, "New",IF(YEAR(Table1[[#This Row],[customer_since]])&gt;=2021, "Medium", "Long term"))</f>
        <v>Medium</v>
      </c>
      <c r="P4117">
        <v>3</v>
      </c>
      <c r="Q4117" t="str">
        <f t="shared" si="258"/>
        <v>Low</v>
      </c>
      <c r="R4117">
        <v>0.31</v>
      </c>
      <c r="S4117" t="str">
        <f t="shared" si="259"/>
        <v>Medium</v>
      </c>
    </row>
    <row r="4118" spans="1:19" x14ac:dyDescent="0.35">
      <c r="A4118" t="s">
        <v>1621</v>
      </c>
      <c r="B4118">
        <v>34</v>
      </c>
      <c r="C4118" t="str">
        <f t="shared" si="256"/>
        <v>26-35</v>
      </c>
      <c r="D4118" t="s">
        <v>14</v>
      </c>
      <c r="E4118" t="s">
        <v>28</v>
      </c>
      <c r="F4118">
        <v>82.51</v>
      </c>
      <c r="G4118">
        <v>9</v>
      </c>
      <c r="H4118">
        <f>Table1[[#This Row],[total_orders]]*Table1[[#This Row],[avg_order_value]]</f>
        <v>742.59</v>
      </c>
      <c r="I4118">
        <v>43</v>
      </c>
      <c r="J4118">
        <v>0</v>
      </c>
      <c r="K4118" t="s">
        <v>16</v>
      </c>
      <c r="L4118">
        <v>55.9</v>
      </c>
      <c r="M4118" t="str">
        <f t="shared" si="257"/>
        <v>High</v>
      </c>
      <c r="N4118" s="1">
        <v>44132</v>
      </c>
      <c r="O4118" s="1" t="str">
        <f>IF(YEAR(Table1[[#This Row],[customer_since]])&gt;=2023, "New",IF(YEAR(Table1[[#This Row],[customer_since]])&gt;=2021, "Medium", "Long term"))</f>
        <v>Long term</v>
      </c>
      <c r="P4118">
        <v>77</v>
      </c>
      <c r="Q4118" t="str">
        <f t="shared" si="258"/>
        <v>High</v>
      </c>
      <c r="R4118">
        <v>0.49</v>
      </c>
      <c r="S4118" t="str">
        <f t="shared" si="259"/>
        <v>Medium</v>
      </c>
    </row>
    <row r="4119" spans="1:19" x14ac:dyDescent="0.35">
      <c r="A4119" t="s">
        <v>2074</v>
      </c>
      <c r="B4119">
        <v>32</v>
      </c>
      <c r="C4119" t="str">
        <f t="shared" si="256"/>
        <v>26-35</v>
      </c>
      <c r="D4119" t="s">
        <v>21</v>
      </c>
      <c r="E4119" t="s">
        <v>50</v>
      </c>
      <c r="F4119">
        <v>113.68</v>
      </c>
      <c r="G4119">
        <v>9</v>
      </c>
      <c r="H4119">
        <f>Table1[[#This Row],[total_orders]]*Table1[[#This Row],[avg_order_value]]</f>
        <v>1023.1200000000001</v>
      </c>
      <c r="I4119">
        <v>230</v>
      </c>
      <c r="J4119">
        <v>0</v>
      </c>
      <c r="K4119" t="s">
        <v>40</v>
      </c>
      <c r="L4119">
        <v>93.1</v>
      </c>
      <c r="M4119" t="str">
        <f t="shared" si="257"/>
        <v>High</v>
      </c>
      <c r="N4119" s="1">
        <v>44508</v>
      </c>
      <c r="O4119" s="1" t="str">
        <f>IF(YEAR(Table1[[#This Row],[customer_since]])&gt;=2023, "New",IF(YEAR(Table1[[#This Row],[customer_since]])&gt;=2021, "Medium", "Long term"))</f>
        <v>Medium</v>
      </c>
      <c r="P4119">
        <v>19</v>
      </c>
      <c r="Q4119" t="str">
        <f t="shared" si="258"/>
        <v>Low</v>
      </c>
      <c r="R4119">
        <v>0.48</v>
      </c>
      <c r="S4119" t="str">
        <f t="shared" si="259"/>
        <v>Medium</v>
      </c>
    </row>
    <row r="4120" spans="1:19" x14ac:dyDescent="0.35">
      <c r="A4120" t="s">
        <v>510</v>
      </c>
      <c r="B4120">
        <v>33</v>
      </c>
      <c r="C4120" t="str">
        <f t="shared" si="256"/>
        <v>26-35</v>
      </c>
      <c r="D4120" t="s">
        <v>21</v>
      </c>
      <c r="E4120" t="s">
        <v>26</v>
      </c>
      <c r="F4120">
        <v>18.739999999999998</v>
      </c>
      <c r="G4120">
        <v>11</v>
      </c>
      <c r="H4120">
        <f>Table1[[#This Row],[total_orders]]*Table1[[#This Row],[avg_order_value]]</f>
        <v>206.14</v>
      </c>
      <c r="I4120">
        <v>92</v>
      </c>
      <c r="J4120">
        <v>0</v>
      </c>
      <c r="K4120" t="s">
        <v>40</v>
      </c>
      <c r="L4120">
        <v>57.8</v>
      </c>
      <c r="M4120" t="str">
        <f t="shared" si="257"/>
        <v>High</v>
      </c>
      <c r="N4120" s="1">
        <v>44919</v>
      </c>
      <c r="O4120" s="1" t="str">
        <f>IF(YEAR(Table1[[#This Row],[customer_since]])&gt;=2023, "New",IF(YEAR(Table1[[#This Row],[customer_since]])&gt;=2021, "Medium", "Long term"))</f>
        <v>Medium</v>
      </c>
      <c r="P4120">
        <v>69</v>
      </c>
      <c r="Q4120" t="str">
        <f t="shared" si="258"/>
        <v>High</v>
      </c>
      <c r="R4120">
        <v>0.26</v>
      </c>
      <c r="S4120" t="str">
        <f t="shared" si="259"/>
        <v>Medium</v>
      </c>
    </row>
    <row r="4121" spans="1:19" x14ac:dyDescent="0.35">
      <c r="A4121" t="s">
        <v>2817</v>
      </c>
      <c r="B4121">
        <v>38</v>
      </c>
      <c r="C4121" t="str">
        <f t="shared" si="256"/>
        <v>36-45</v>
      </c>
      <c r="D4121" t="s">
        <v>14</v>
      </c>
      <c r="E4121" t="s">
        <v>22</v>
      </c>
      <c r="F4121">
        <v>85.8</v>
      </c>
      <c r="G4121">
        <v>17</v>
      </c>
      <c r="H4121">
        <f>Table1[[#This Row],[total_orders]]*Table1[[#This Row],[avg_order_value]]</f>
        <v>1458.6</v>
      </c>
      <c r="I4121">
        <v>34</v>
      </c>
      <c r="J4121">
        <v>0</v>
      </c>
      <c r="K4121" t="s">
        <v>40</v>
      </c>
      <c r="L4121">
        <v>55.1</v>
      </c>
      <c r="M4121" t="str">
        <f t="shared" si="257"/>
        <v>High</v>
      </c>
      <c r="N4121" s="1">
        <v>44085</v>
      </c>
      <c r="O4121" s="1" t="str">
        <f>IF(YEAR(Table1[[#This Row],[customer_since]])&gt;=2023, "New",IF(YEAR(Table1[[#This Row],[customer_since]])&gt;=2021, "Medium", "Long term"))</f>
        <v>Long term</v>
      </c>
      <c r="P4121">
        <v>63</v>
      </c>
      <c r="Q4121" t="str">
        <f t="shared" si="258"/>
        <v>Medium</v>
      </c>
      <c r="R4121">
        <v>0.16</v>
      </c>
      <c r="S4121" t="str">
        <f t="shared" si="259"/>
        <v>Low</v>
      </c>
    </row>
    <row r="4122" spans="1:19" x14ac:dyDescent="0.35">
      <c r="A4122" t="s">
        <v>2817</v>
      </c>
      <c r="B4122">
        <v>22</v>
      </c>
      <c r="C4122" t="str">
        <f t="shared" si="256"/>
        <v>18-25</v>
      </c>
      <c r="D4122" t="s">
        <v>14</v>
      </c>
      <c r="E4122" t="s">
        <v>35</v>
      </c>
      <c r="F4122">
        <v>65.2</v>
      </c>
      <c r="G4122">
        <v>9</v>
      </c>
      <c r="H4122">
        <f>Table1[[#This Row],[total_orders]]*Table1[[#This Row],[avg_order_value]]</f>
        <v>586.80000000000007</v>
      </c>
      <c r="I4122">
        <v>15</v>
      </c>
      <c r="J4122">
        <v>0</v>
      </c>
      <c r="K4122" t="s">
        <v>16</v>
      </c>
      <c r="L4122">
        <v>32.200000000000003</v>
      </c>
      <c r="M4122" t="str">
        <f t="shared" si="257"/>
        <v>Medium</v>
      </c>
      <c r="N4122" s="1">
        <v>44834</v>
      </c>
      <c r="O4122" s="1" t="str">
        <f>IF(YEAR(Table1[[#This Row],[customer_since]])&gt;=2023, "New",IF(YEAR(Table1[[#This Row],[customer_since]])&gt;=2021, "Medium", "Long term"))</f>
        <v>Medium</v>
      </c>
      <c r="P4122">
        <v>66</v>
      </c>
      <c r="Q4122" t="str">
        <f t="shared" si="258"/>
        <v>Medium</v>
      </c>
      <c r="R4122">
        <v>0.11</v>
      </c>
      <c r="S4122" t="str">
        <f t="shared" si="259"/>
        <v>Low</v>
      </c>
    </row>
    <row r="4123" spans="1:19" x14ac:dyDescent="0.35">
      <c r="A4123" t="s">
        <v>298</v>
      </c>
      <c r="B4123">
        <v>60</v>
      </c>
      <c r="C4123" t="str">
        <f t="shared" si="256"/>
        <v>55-65</v>
      </c>
      <c r="D4123" t="s">
        <v>21</v>
      </c>
      <c r="E4123" t="s">
        <v>18</v>
      </c>
      <c r="F4123">
        <v>22.68</v>
      </c>
      <c r="G4123">
        <v>13</v>
      </c>
      <c r="H4123">
        <f>Table1[[#This Row],[total_orders]]*Table1[[#This Row],[avg_order_value]]</f>
        <v>294.83999999999997</v>
      </c>
      <c r="I4123">
        <v>87</v>
      </c>
      <c r="J4123">
        <v>0</v>
      </c>
      <c r="K4123" t="s">
        <v>16</v>
      </c>
      <c r="L4123">
        <v>43.8</v>
      </c>
      <c r="M4123" t="str">
        <f t="shared" si="257"/>
        <v>Medium</v>
      </c>
      <c r="N4123" s="1">
        <v>44438</v>
      </c>
      <c r="O4123" s="1" t="str">
        <f>IF(YEAR(Table1[[#This Row],[customer_since]])&gt;=2023, "New",IF(YEAR(Table1[[#This Row],[customer_since]])&gt;=2021, "Medium", "Long term"))</f>
        <v>Medium</v>
      </c>
      <c r="P4123">
        <v>3</v>
      </c>
      <c r="Q4123" t="str">
        <f t="shared" si="258"/>
        <v>Low</v>
      </c>
      <c r="R4123">
        <v>0.32</v>
      </c>
      <c r="S4123" t="str">
        <f t="shared" si="259"/>
        <v>Medium</v>
      </c>
    </row>
    <row r="4124" spans="1:19" x14ac:dyDescent="0.35">
      <c r="A4124" t="s">
        <v>1712</v>
      </c>
      <c r="B4124">
        <v>45</v>
      </c>
      <c r="C4124" t="str">
        <f t="shared" si="256"/>
        <v>36-45</v>
      </c>
      <c r="D4124" t="s">
        <v>21</v>
      </c>
      <c r="E4124" t="s">
        <v>52</v>
      </c>
      <c r="F4124">
        <v>85.48</v>
      </c>
      <c r="G4124">
        <v>14</v>
      </c>
      <c r="H4124">
        <f>Table1[[#This Row],[total_orders]]*Table1[[#This Row],[avg_order_value]]</f>
        <v>1196.72</v>
      </c>
      <c r="I4124">
        <v>172</v>
      </c>
      <c r="J4124">
        <v>0</v>
      </c>
      <c r="K4124" t="s">
        <v>29</v>
      </c>
      <c r="L4124">
        <v>0</v>
      </c>
      <c r="M4124" t="str">
        <f t="shared" si="257"/>
        <v>Low</v>
      </c>
      <c r="N4124" s="1">
        <v>44418</v>
      </c>
      <c r="O4124" s="1" t="str">
        <f>IF(YEAR(Table1[[#This Row],[customer_since]])&gt;=2023, "New",IF(YEAR(Table1[[#This Row],[customer_since]])&gt;=2021, "Medium", "Long term"))</f>
        <v>Medium</v>
      </c>
      <c r="P4124">
        <v>98</v>
      </c>
      <c r="Q4124" t="str">
        <f t="shared" si="258"/>
        <v>High</v>
      </c>
      <c r="R4124">
        <v>0.83</v>
      </c>
      <c r="S4124" t="str">
        <f t="shared" si="259"/>
        <v>High</v>
      </c>
    </row>
    <row r="4125" spans="1:19" x14ac:dyDescent="0.35">
      <c r="A4125" t="s">
        <v>1712</v>
      </c>
      <c r="B4125">
        <v>65</v>
      </c>
      <c r="C4125" t="str">
        <f t="shared" si="256"/>
        <v>55-65</v>
      </c>
      <c r="D4125" t="s">
        <v>14</v>
      </c>
      <c r="E4125" t="s">
        <v>44</v>
      </c>
      <c r="F4125">
        <v>49.53</v>
      </c>
      <c r="G4125">
        <v>6</v>
      </c>
      <c r="H4125">
        <f>Table1[[#This Row],[total_orders]]*Table1[[#This Row],[avg_order_value]]</f>
        <v>297.18</v>
      </c>
      <c r="I4125">
        <v>57</v>
      </c>
      <c r="J4125">
        <v>0</v>
      </c>
      <c r="K4125" t="s">
        <v>19</v>
      </c>
      <c r="L4125">
        <v>61.2</v>
      </c>
      <c r="M4125" t="str">
        <f t="shared" si="257"/>
        <v>High</v>
      </c>
      <c r="N4125" s="1">
        <v>44046</v>
      </c>
      <c r="O4125" s="1" t="str">
        <f>IF(YEAR(Table1[[#This Row],[customer_since]])&gt;=2023, "New",IF(YEAR(Table1[[#This Row],[customer_since]])&gt;=2021, "Medium", "Long term"))</f>
        <v>Long term</v>
      </c>
      <c r="P4125">
        <v>99</v>
      </c>
      <c r="Q4125" t="str">
        <f t="shared" si="258"/>
        <v>High</v>
      </c>
      <c r="R4125">
        <v>0.2</v>
      </c>
      <c r="S4125" t="str">
        <f t="shared" si="259"/>
        <v>Low</v>
      </c>
    </row>
    <row r="4126" spans="1:19" x14ac:dyDescent="0.35">
      <c r="A4126" t="s">
        <v>333</v>
      </c>
      <c r="B4126">
        <v>76</v>
      </c>
      <c r="C4126" t="str">
        <f t="shared" si="256"/>
        <v>66-69</v>
      </c>
      <c r="D4126" t="s">
        <v>21</v>
      </c>
      <c r="E4126" t="s">
        <v>26</v>
      </c>
      <c r="F4126">
        <v>192.43</v>
      </c>
      <c r="G4126">
        <v>6</v>
      </c>
      <c r="H4126">
        <f>Table1[[#This Row],[total_orders]]*Table1[[#This Row],[avg_order_value]]</f>
        <v>1154.58</v>
      </c>
      <c r="I4126">
        <v>107</v>
      </c>
      <c r="J4126">
        <v>0</v>
      </c>
      <c r="K4126" t="s">
        <v>16</v>
      </c>
      <c r="L4126">
        <v>82.1</v>
      </c>
      <c r="M4126" t="str">
        <f t="shared" si="257"/>
        <v>High</v>
      </c>
      <c r="N4126" s="1">
        <v>45235</v>
      </c>
      <c r="O4126" s="1" t="str">
        <f>IF(YEAR(Table1[[#This Row],[customer_since]])&gt;=2023, "New",IF(YEAR(Table1[[#This Row],[customer_since]])&gt;=2021, "Medium", "Long term"))</f>
        <v>New</v>
      </c>
      <c r="P4126">
        <v>29</v>
      </c>
      <c r="Q4126" t="str">
        <f t="shared" si="258"/>
        <v>Low</v>
      </c>
      <c r="R4126">
        <v>0.11</v>
      </c>
      <c r="S4126" t="str">
        <f t="shared" si="259"/>
        <v>Low</v>
      </c>
    </row>
    <row r="4127" spans="1:19" x14ac:dyDescent="0.35">
      <c r="A4127" t="s">
        <v>1991</v>
      </c>
      <c r="B4127">
        <v>62</v>
      </c>
      <c r="C4127" t="str">
        <f t="shared" si="256"/>
        <v>55-65</v>
      </c>
      <c r="D4127" t="s">
        <v>14</v>
      </c>
      <c r="E4127" t="s">
        <v>35</v>
      </c>
      <c r="F4127">
        <v>22.15</v>
      </c>
      <c r="G4127">
        <v>6</v>
      </c>
      <c r="H4127">
        <f>Table1[[#This Row],[total_orders]]*Table1[[#This Row],[avg_order_value]]</f>
        <v>132.89999999999998</v>
      </c>
      <c r="I4127">
        <v>68</v>
      </c>
      <c r="J4127">
        <v>0</v>
      </c>
      <c r="K4127" t="s">
        <v>40</v>
      </c>
      <c r="L4127">
        <v>82.2</v>
      </c>
      <c r="M4127" t="str">
        <f t="shared" si="257"/>
        <v>High</v>
      </c>
      <c r="N4127" s="1">
        <v>44695</v>
      </c>
      <c r="O4127" s="1" t="str">
        <f>IF(YEAR(Table1[[#This Row],[customer_since]])&gt;=2023, "New",IF(YEAR(Table1[[#This Row],[customer_since]])&gt;=2021, "Medium", "Long term"))</f>
        <v>Medium</v>
      </c>
      <c r="P4127">
        <v>72</v>
      </c>
      <c r="Q4127" t="str">
        <f t="shared" si="258"/>
        <v>High</v>
      </c>
      <c r="R4127">
        <v>0.26</v>
      </c>
      <c r="S4127" t="str">
        <f t="shared" si="259"/>
        <v>Medium</v>
      </c>
    </row>
    <row r="4128" spans="1:19" x14ac:dyDescent="0.35">
      <c r="A4128" t="s">
        <v>1991</v>
      </c>
      <c r="B4128">
        <v>78</v>
      </c>
      <c r="C4128" t="str">
        <f t="shared" si="256"/>
        <v>66-69</v>
      </c>
      <c r="D4128" t="s">
        <v>21</v>
      </c>
      <c r="E4128" t="s">
        <v>15</v>
      </c>
      <c r="F4128">
        <v>132.41</v>
      </c>
      <c r="G4128">
        <v>12</v>
      </c>
      <c r="H4128">
        <f>Table1[[#This Row],[total_orders]]*Table1[[#This Row],[avg_order_value]]</f>
        <v>1588.92</v>
      </c>
      <c r="I4128">
        <v>244</v>
      </c>
      <c r="J4128">
        <v>0</v>
      </c>
      <c r="K4128" t="s">
        <v>16</v>
      </c>
      <c r="L4128">
        <v>42.2</v>
      </c>
      <c r="M4128" t="str">
        <f t="shared" si="257"/>
        <v>Medium</v>
      </c>
      <c r="N4128" s="1">
        <v>45831</v>
      </c>
      <c r="O4128" s="1" t="str">
        <f>IF(YEAR(Table1[[#This Row],[customer_since]])&gt;=2023, "New",IF(YEAR(Table1[[#This Row],[customer_since]])&gt;=2021, "Medium", "Long term"))</f>
        <v>New</v>
      </c>
      <c r="P4128">
        <v>71</v>
      </c>
      <c r="Q4128" t="str">
        <f t="shared" si="258"/>
        <v>High</v>
      </c>
      <c r="R4128">
        <v>0.13</v>
      </c>
      <c r="S4128" t="str">
        <f t="shared" si="259"/>
        <v>Low</v>
      </c>
    </row>
    <row r="4129" spans="1:19" x14ac:dyDescent="0.35">
      <c r="A4129" t="s">
        <v>3307</v>
      </c>
      <c r="B4129">
        <v>34</v>
      </c>
      <c r="C4129" t="str">
        <f t="shared" si="256"/>
        <v>26-35</v>
      </c>
      <c r="D4129" t="s">
        <v>14</v>
      </c>
      <c r="E4129" t="s">
        <v>26</v>
      </c>
      <c r="F4129">
        <v>63.21</v>
      </c>
      <c r="G4129">
        <v>14</v>
      </c>
      <c r="H4129">
        <f>Table1[[#This Row],[total_orders]]*Table1[[#This Row],[avg_order_value]]</f>
        <v>884.94</v>
      </c>
      <c r="I4129">
        <v>131</v>
      </c>
      <c r="J4129">
        <v>0</v>
      </c>
      <c r="K4129" t="s">
        <v>16</v>
      </c>
      <c r="L4129">
        <v>13.1</v>
      </c>
      <c r="M4129" t="str">
        <f t="shared" si="257"/>
        <v>Low</v>
      </c>
      <c r="N4129" s="1">
        <v>45425</v>
      </c>
      <c r="O4129" s="1" t="str">
        <f>IF(YEAR(Table1[[#This Row],[customer_since]])&gt;=2023, "New",IF(YEAR(Table1[[#This Row],[customer_since]])&gt;=2021, "Medium", "Long term"))</f>
        <v>New</v>
      </c>
      <c r="P4129">
        <v>99</v>
      </c>
      <c r="Q4129" t="str">
        <f t="shared" si="258"/>
        <v>High</v>
      </c>
      <c r="R4129">
        <v>0.21</v>
      </c>
      <c r="S4129" t="str">
        <f t="shared" si="259"/>
        <v>Medium</v>
      </c>
    </row>
    <row r="4130" spans="1:19" x14ac:dyDescent="0.35">
      <c r="A4130" t="s">
        <v>3307</v>
      </c>
      <c r="B4130">
        <v>51</v>
      </c>
      <c r="C4130" t="str">
        <f t="shared" si="256"/>
        <v>46-55</v>
      </c>
      <c r="D4130" t="s">
        <v>21</v>
      </c>
      <c r="E4130" t="s">
        <v>50</v>
      </c>
      <c r="F4130">
        <v>214.18</v>
      </c>
      <c r="G4130">
        <v>12</v>
      </c>
      <c r="H4130">
        <f>Table1[[#This Row],[total_orders]]*Table1[[#This Row],[avg_order_value]]</f>
        <v>2570.16</v>
      </c>
      <c r="I4130">
        <v>324</v>
      </c>
      <c r="J4130">
        <v>0</v>
      </c>
      <c r="K4130" t="s">
        <v>16</v>
      </c>
      <c r="L4130">
        <v>92.7</v>
      </c>
      <c r="M4130" t="str">
        <f t="shared" si="257"/>
        <v>High</v>
      </c>
      <c r="N4130" s="1">
        <v>44044</v>
      </c>
      <c r="O4130" s="1" t="str">
        <f>IF(YEAR(Table1[[#This Row],[customer_since]])&gt;=2023, "New",IF(YEAR(Table1[[#This Row],[customer_since]])&gt;=2021, "Medium", "Long term"))</f>
        <v>Long term</v>
      </c>
      <c r="P4130">
        <v>37</v>
      </c>
      <c r="Q4130" t="str">
        <f t="shared" si="258"/>
        <v>Medium</v>
      </c>
      <c r="R4130">
        <v>0.27</v>
      </c>
      <c r="S4130" t="str">
        <f t="shared" si="259"/>
        <v>Medium</v>
      </c>
    </row>
    <row r="4131" spans="1:19" x14ac:dyDescent="0.35">
      <c r="A4131" t="s">
        <v>3809</v>
      </c>
      <c r="B4131">
        <v>41</v>
      </c>
      <c r="C4131" t="str">
        <f t="shared" si="256"/>
        <v>36-45</v>
      </c>
      <c r="D4131" t="s">
        <v>14</v>
      </c>
      <c r="E4131" t="s">
        <v>37</v>
      </c>
      <c r="F4131">
        <v>224.17</v>
      </c>
      <c r="G4131">
        <v>7</v>
      </c>
      <c r="H4131">
        <f>Table1[[#This Row],[total_orders]]*Table1[[#This Row],[avg_order_value]]</f>
        <v>1569.1899999999998</v>
      </c>
      <c r="I4131">
        <v>190</v>
      </c>
      <c r="J4131">
        <v>0</v>
      </c>
      <c r="K4131" t="s">
        <v>29</v>
      </c>
      <c r="L4131">
        <v>90.5</v>
      </c>
      <c r="M4131" t="str">
        <f t="shared" si="257"/>
        <v>High</v>
      </c>
      <c r="N4131" s="1">
        <v>44334</v>
      </c>
      <c r="O4131" s="1" t="str">
        <f>IF(YEAR(Table1[[#This Row],[customer_since]])&gt;=2023, "New",IF(YEAR(Table1[[#This Row],[customer_since]])&gt;=2021, "Medium", "Long term"))</f>
        <v>Medium</v>
      </c>
      <c r="P4131">
        <v>29</v>
      </c>
      <c r="Q4131" t="str">
        <f t="shared" si="258"/>
        <v>Low</v>
      </c>
      <c r="R4131">
        <v>0.28000000000000003</v>
      </c>
      <c r="S4131" t="str">
        <f t="shared" si="259"/>
        <v>Medium</v>
      </c>
    </row>
    <row r="4132" spans="1:19" x14ac:dyDescent="0.35">
      <c r="A4132" t="s">
        <v>692</v>
      </c>
      <c r="B4132">
        <v>44</v>
      </c>
      <c r="C4132" t="str">
        <f t="shared" si="256"/>
        <v>36-45</v>
      </c>
      <c r="D4132" t="s">
        <v>14</v>
      </c>
      <c r="E4132" t="s">
        <v>44</v>
      </c>
      <c r="F4132">
        <v>42.12</v>
      </c>
      <c r="G4132">
        <v>8</v>
      </c>
      <c r="H4132">
        <f>Table1[[#This Row],[total_orders]]*Table1[[#This Row],[avg_order_value]]</f>
        <v>336.96</v>
      </c>
      <c r="I4132">
        <v>143</v>
      </c>
      <c r="J4132">
        <v>0</v>
      </c>
      <c r="K4132" t="s">
        <v>23</v>
      </c>
      <c r="L4132">
        <v>53</v>
      </c>
      <c r="M4132" t="str">
        <f t="shared" si="257"/>
        <v>High</v>
      </c>
      <c r="N4132" s="1">
        <v>45255</v>
      </c>
      <c r="O4132" s="1" t="str">
        <f>IF(YEAR(Table1[[#This Row],[customer_since]])&gt;=2023, "New",IF(YEAR(Table1[[#This Row],[customer_since]])&gt;=2021, "Medium", "Long term"))</f>
        <v>New</v>
      </c>
      <c r="P4132">
        <v>37</v>
      </c>
      <c r="Q4132" t="str">
        <f t="shared" si="258"/>
        <v>Medium</v>
      </c>
      <c r="R4132">
        <v>0.28000000000000003</v>
      </c>
      <c r="S4132" t="str">
        <f t="shared" si="259"/>
        <v>Medium</v>
      </c>
    </row>
    <row r="4133" spans="1:19" x14ac:dyDescent="0.35">
      <c r="A4133" t="s">
        <v>1501</v>
      </c>
      <c r="B4133">
        <v>76</v>
      </c>
      <c r="C4133" t="str">
        <f t="shared" si="256"/>
        <v>66-69</v>
      </c>
      <c r="D4133" t="s">
        <v>14</v>
      </c>
      <c r="E4133" t="s">
        <v>28</v>
      </c>
      <c r="G4133">
        <v>11</v>
      </c>
      <c r="H4133">
        <f>Table1[[#This Row],[total_orders]]*Table1[[#This Row],[avg_order_value]]</f>
        <v>0</v>
      </c>
      <c r="I4133">
        <v>146</v>
      </c>
      <c r="J4133">
        <v>0</v>
      </c>
      <c r="K4133" t="s">
        <v>23</v>
      </c>
      <c r="L4133">
        <v>71.900000000000006</v>
      </c>
      <c r="M4133" t="str">
        <f t="shared" si="257"/>
        <v>High</v>
      </c>
      <c r="N4133" s="1">
        <v>44581</v>
      </c>
      <c r="O4133" s="1" t="str">
        <f>IF(YEAR(Table1[[#This Row],[customer_since]])&gt;=2023, "New",IF(YEAR(Table1[[#This Row],[customer_since]])&gt;=2021, "Medium", "Long term"))</f>
        <v>Medium</v>
      </c>
      <c r="P4133">
        <v>36</v>
      </c>
      <c r="Q4133" t="str">
        <f t="shared" si="258"/>
        <v>Medium</v>
      </c>
      <c r="R4133">
        <v>0.12</v>
      </c>
      <c r="S4133" t="str">
        <f t="shared" si="259"/>
        <v>Low</v>
      </c>
    </row>
    <row r="4134" spans="1:19" x14ac:dyDescent="0.35">
      <c r="A4134" t="s">
        <v>2678</v>
      </c>
      <c r="B4134">
        <v>43</v>
      </c>
      <c r="C4134" t="str">
        <f t="shared" si="256"/>
        <v>36-45</v>
      </c>
      <c r="D4134" t="s">
        <v>14</v>
      </c>
      <c r="E4134" t="s">
        <v>28</v>
      </c>
      <c r="F4134">
        <v>40.65</v>
      </c>
      <c r="G4134">
        <v>17</v>
      </c>
      <c r="H4134">
        <f>Table1[[#This Row],[total_orders]]*Table1[[#This Row],[avg_order_value]]</f>
        <v>691.05</v>
      </c>
      <c r="I4134">
        <v>351</v>
      </c>
      <c r="J4134">
        <v>0</v>
      </c>
      <c r="K4134" t="s">
        <v>16</v>
      </c>
      <c r="L4134">
        <v>0.8</v>
      </c>
      <c r="M4134" t="str">
        <f t="shared" si="257"/>
        <v>Low</v>
      </c>
      <c r="N4134" s="1">
        <v>45054</v>
      </c>
      <c r="O4134" s="1" t="str">
        <f>IF(YEAR(Table1[[#This Row],[customer_since]])&gt;=2023, "New",IF(YEAR(Table1[[#This Row],[customer_since]])&gt;=2021, "Medium", "Long term"))</f>
        <v>New</v>
      </c>
      <c r="P4134">
        <v>24</v>
      </c>
      <c r="Q4134" t="str">
        <f t="shared" si="258"/>
        <v>Low</v>
      </c>
      <c r="R4134">
        <v>0.46</v>
      </c>
      <c r="S4134" t="str">
        <f t="shared" si="259"/>
        <v>Medium</v>
      </c>
    </row>
    <row r="4135" spans="1:19" x14ac:dyDescent="0.35">
      <c r="A4135" t="s">
        <v>2678</v>
      </c>
      <c r="B4135">
        <v>53</v>
      </c>
      <c r="C4135" t="str">
        <f t="shared" si="256"/>
        <v>46-55</v>
      </c>
      <c r="D4135" t="s">
        <v>21</v>
      </c>
      <c r="E4135" t="s">
        <v>22</v>
      </c>
      <c r="F4135">
        <v>109.54</v>
      </c>
      <c r="G4135">
        <v>13</v>
      </c>
      <c r="H4135">
        <f>Table1[[#This Row],[total_orders]]*Table1[[#This Row],[avg_order_value]]</f>
        <v>1424.02</v>
      </c>
      <c r="I4135">
        <v>89</v>
      </c>
      <c r="J4135">
        <v>0</v>
      </c>
      <c r="K4135" t="s">
        <v>16</v>
      </c>
      <c r="L4135">
        <v>0</v>
      </c>
      <c r="M4135" t="str">
        <f t="shared" si="257"/>
        <v>Low</v>
      </c>
      <c r="N4135" s="1">
        <v>45691</v>
      </c>
      <c r="O4135" s="1" t="str">
        <f>IF(YEAR(Table1[[#This Row],[customer_since]])&gt;=2023, "New",IF(YEAR(Table1[[#This Row],[customer_since]])&gt;=2021, "Medium", "Long term"))</f>
        <v>New</v>
      </c>
      <c r="P4135">
        <v>26</v>
      </c>
      <c r="Q4135" t="str">
        <f t="shared" si="258"/>
        <v>Low</v>
      </c>
      <c r="R4135">
        <v>0.15</v>
      </c>
      <c r="S4135" t="str">
        <f t="shared" si="259"/>
        <v>Low</v>
      </c>
    </row>
    <row r="4136" spans="1:19" x14ac:dyDescent="0.35">
      <c r="A4136" t="s">
        <v>1874</v>
      </c>
      <c r="B4136">
        <v>50</v>
      </c>
      <c r="C4136" t="str">
        <f t="shared" si="256"/>
        <v>46-55</v>
      </c>
      <c r="D4136" t="s">
        <v>14</v>
      </c>
      <c r="E4136" t="s">
        <v>37</v>
      </c>
      <c r="F4136">
        <v>215.78</v>
      </c>
      <c r="G4136">
        <v>7</v>
      </c>
      <c r="H4136">
        <f>Table1[[#This Row],[total_orders]]*Table1[[#This Row],[avg_order_value]]</f>
        <v>1510.46</v>
      </c>
      <c r="I4136">
        <v>360</v>
      </c>
      <c r="J4136">
        <v>0</v>
      </c>
      <c r="K4136" t="s">
        <v>40</v>
      </c>
      <c r="L4136">
        <v>64.5</v>
      </c>
      <c r="M4136" t="str">
        <f t="shared" si="257"/>
        <v>High</v>
      </c>
      <c r="N4136" s="1">
        <v>44350</v>
      </c>
      <c r="O4136" s="1" t="str">
        <f>IF(YEAR(Table1[[#This Row],[customer_since]])&gt;=2023, "New",IF(YEAR(Table1[[#This Row],[customer_since]])&gt;=2021, "Medium", "Long term"))</f>
        <v>Medium</v>
      </c>
      <c r="P4136">
        <v>23</v>
      </c>
      <c r="Q4136" t="str">
        <f t="shared" si="258"/>
        <v>Low</v>
      </c>
      <c r="R4136">
        <v>7.0000000000000007E-2</v>
      </c>
      <c r="S4136" t="str">
        <f t="shared" si="259"/>
        <v>Low</v>
      </c>
    </row>
    <row r="4137" spans="1:19" x14ac:dyDescent="0.35">
      <c r="A4137" t="s">
        <v>3665</v>
      </c>
      <c r="B4137">
        <v>20</v>
      </c>
      <c r="C4137" t="str">
        <f t="shared" si="256"/>
        <v>18-25</v>
      </c>
      <c r="D4137" t="s">
        <v>21</v>
      </c>
      <c r="E4137" t="s">
        <v>18</v>
      </c>
      <c r="F4137">
        <v>28.83</v>
      </c>
      <c r="G4137">
        <v>9</v>
      </c>
      <c r="H4137">
        <f>Table1[[#This Row],[total_orders]]*Table1[[#This Row],[avg_order_value]]</f>
        <v>259.46999999999997</v>
      </c>
      <c r="I4137">
        <v>224</v>
      </c>
      <c r="J4137">
        <v>0</v>
      </c>
      <c r="K4137" t="s">
        <v>29</v>
      </c>
      <c r="L4137">
        <v>34.200000000000003</v>
      </c>
      <c r="M4137" t="str">
        <f t="shared" si="257"/>
        <v>Medium</v>
      </c>
      <c r="N4137" s="1">
        <v>45206</v>
      </c>
      <c r="O4137" s="1" t="str">
        <f>IF(YEAR(Table1[[#This Row],[customer_since]])&gt;=2023, "New",IF(YEAR(Table1[[#This Row],[customer_since]])&gt;=2021, "Medium", "Long term"))</f>
        <v>New</v>
      </c>
      <c r="P4137">
        <v>60</v>
      </c>
      <c r="Q4137" t="str">
        <f t="shared" si="258"/>
        <v>Medium</v>
      </c>
      <c r="R4137">
        <v>0.02</v>
      </c>
      <c r="S4137" t="str">
        <f t="shared" si="259"/>
        <v>Low</v>
      </c>
    </row>
    <row r="4138" spans="1:19" x14ac:dyDescent="0.35">
      <c r="A4138" t="s">
        <v>2415</v>
      </c>
      <c r="B4138">
        <v>49</v>
      </c>
      <c r="C4138" t="str">
        <f t="shared" si="256"/>
        <v>46-55</v>
      </c>
      <c r="D4138" t="s">
        <v>14</v>
      </c>
      <c r="E4138" t="s">
        <v>35</v>
      </c>
      <c r="F4138">
        <v>405.77</v>
      </c>
      <c r="G4138">
        <v>8</v>
      </c>
      <c r="H4138">
        <f>Table1[[#This Row],[total_orders]]*Table1[[#This Row],[avg_order_value]]</f>
        <v>3246.16</v>
      </c>
      <c r="I4138">
        <v>165</v>
      </c>
      <c r="J4138">
        <v>0</v>
      </c>
      <c r="K4138" t="s">
        <v>23</v>
      </c>
      <c r="L4138">
        <v>41.6</v>
      </c>
      <c r="M4138" t="str">
        <f t="shared" si="257"/>
        <v>Medium</v>
      </c>
      <c r="N4138" s="1">
        <v>44814</v>
      </c>
      <c r="O4138" s="1" t="str">
        <f>IF(YEAR(Table1[[#This Row],[customer_since]])&gt;=2023, "New",IF(YEAR(Table1[[#This Row],[customer_since]])&gt;=2021, "Medium", "Long term"))</f>
        <v>Medium</v>
      </c>
      <c r="P4138">
        <v>47</v>
      </c>
      <c r="Q4138" t="str">
        <f t="shared" si="258"/>
        <v>Medium</v>
      </c>
      <c r="R4138">
        <v>0.21</v>
      </c>
      <c r="S4138" t="str">
        <f t="shared" si="259"/>
        <v>Medium</v>
      </c>
    </row>
    <row r="4139" spans="1:19" x14ac:dyDescent="0.35">
      <c r="A4139" t="s">
        <v>475</v>
      </c>
      <c r="B4139">
        <v>38</v>
      </c>
      <c r="C4139" t="str">
        <f t="shared" si="256"/>
        <v>36-45</v>
      </c>
      <c r="D4139" t="s">
        <v>14</v>
      </c>
      <c r="E4139" t="s">
        <v>37</v>
      </c>
      <c r="F4139">
        <v>44.54</v>
      </c>
      <c r="G4139">
        <v>17</v>
      </c>
      <c r="H4139">
        <f>Table1[[#This Row],[total_orders]]*Table1[[#This Row],[avg_order_value]]</f>
        <v>757.18</v>
      </c>
      <c r="I4139">
        <v>244</v>
      </c>
      <c r="J4139">
        <v>0</v>
      </c>
      <c r="K4139" t="s">
        <v>29</v>
      </c>
      <c r="L4139">
        <v>26.1</v>
      </c>
      <c r="M4139" t="str">
        <f t="shared" si="257"/>
        <v>Medium</v>
      </c>
      <c r="N4139" s="1">
        <v>45275</v>
      </c>
      <c r="O4139" s="1" t="str">
        <f>IF(YEAR(Table1[[#This Row],[customer_since]])&gt;=2023, "New",IF(YEAR(Table1[[#This Row],[customer_since]])&gt;=2021, "Medium", "Long term"))</f>
        <v>New</v>
      </c>
      <c r="P4139">
        <v>78</v>
      </c>
      <c r="Q4139" t="str">
        <f t="shared" si="258"/>
        <v>High</v>
      </c>
      <c r="R4139">
        <v>0.61</v>
      </c>
      <c r="S4139" t="str">
        <f t="shared" si="259"/>
        <v>High</v>
      </c>
    </row>
    <row r="4140" spans="1:19" x14ac:dyDescent="0.35">
      <c r="A4140" t="s">
        <v>475</v>
      </c>
      <c r="B4140">
        <v>38</v>
      </c>
      <c r="C4140" t="str">
        <f t="shared" si="256"/>
        <v>36-45</v>
      </c>
      <c r="D4140" t="s">
        <v>25</v>
      </c>
      <c r="E4140" t="s">
        <v>44</v>
      </c>
      <c r="F4140">
        <v>69.7</v>
      </c>
      <c r="G4140">
        <v>5</v>
      </c>
      <c r="H4140">
        <f>Table1[[#This Row],[total_orders]]*Table1[[#This Row],[avg_order_value]]</f>
        <v>348.5</v>
      </c>
      <c r="I4140">
        <v>75</v>
      </c>
      <c r="J4140">
        <v>0</v>
      </c>
      <c r="K4140" t="s">
        <v>16</v>
      </c>
      <c r="L4140">
        <v>83.9</v>
      </c>
      <c r="M4140" t="str">
        <f t="shared" si="257"/>
        <v>High</v>
      </c>
      <c r="N4140" s="1">
        <v>44503</v>
      </c>
      <c r="O4140" s="1" t="str">
        <f>IF(YEAR(Table1[[#This Row],[customer_since]])&gt;=2023, "New",IF(YEAR(Table1[[#This Row],[customer_since]])&gt;=2021, "Medium", "Long term"))</f>
        <v>Medium</v>
      </c>
      <c r="P4140">
        <v>36</v>
      </c>
      <c r="Q4140" t="str">
        <f t="shared" si="258"/>
        <v>Medium</v>
      </c>
      <c r="R4140">
        <v>0.08</v>
      </c>
      <c r="S4140" t="str">
        <f t="shared" si="259"/>
        <v>Low</v>
      </c>
    </row>
    <row r="4141" spans="1:19" x14ac:dyDescent="0.35">
      <c r="A4141" t="s">
        <v>2110</v>
      </c>
      <c r="B4141">
        <v>67</v>
      </c>
      <c r="C4141" t="str">
        <f t="shared" si="256"/>
        <v>66-69</v>
      </c>
      <c r="D4141" t="s">
        <v>21</v>
      </c>
      <c r="E4141" t="s">
        <v>18</v>
      </c>
      <c r="F4141">
        <v>154.01</v>
      </c>
      <c r="G4141">
        <v>10</v>
      </c>
      <c r="H4141">
        <f>Table1[[#This Row],[total_orders]]*Table1[[#This Row],[avg_order_value]]</f>
        <v>1540.1</v>
      </c>
      <c r="I4141">
        <v>316</v>
      </c>
      <c r="J4141">
        <v>0</v>
      </c>
      <c r="K4141" t="s">
        <v>23</v>
      </c>
      <c r="L4141">
        <v>56.6</v>
      </c>
      <c r="M4141" t="str">
        <f t="shared" si="257"/>
        <v>High</v>
      </c>
      <c r="N4141" s="1">
        <v>45719</v>
      </c>
      <c r="O4141" s="1" t="str">
        <f>IF(YEAR(Table1[[#This Row],[customer_since]])&gt;=2023, "New",IF(YEAR(Table1[[#This Row],[customer_since]])&gt;=2021, "Medium", "Long term"))</f>
        <v>New</v>
      </c>
      <c r="P4141">
        <v>91</v>
      </c>
      <c r="Q4141" t="str">
        <f t="shared" si="258"/>
        <v>High</v>
      </c>
      <c r="R4141">
        <v>0.15</v>
      </c>
      <c r="S4141" t="str">
        <f t="shared" si="259"/>
        <v>Low</v>
      </c>
    </row>
    <row r="4142" spans="1:19" x14ac:dyDescent="0.35">
      <c r="A4142" t="s">
        <v>2694</v>
      </c>
      <c r="B4142">
        <v>22</v>
      </c>
      <c r="C4142" t="str">
        <f t="shared" si="256"/>
        <v>18-25</v>
      </c>
      <c r="D4142" t="s">
        <v>21</v>
      </c>
      <c r="E4142" t="s">
        <v>28</v>
      </c>
      <c r="F4142">
        <v>121.61</v>
      </c>
      <c r="G4142">
        <v>5</v>
      </c>
      <c r="H4142">
        <f>Table1[[#This Row],[total_orders]]*Table1[[#This Row],[avg_order_value]]</f>
        <v>608.04999999999995</v>
      </c>
      <c r="I4142">
        <v>262</v>
      </c>
      <c r="J4142">
        <v>0</v>
      </c>
      <c r="K4142" t="s">
        <v>16</v>
      </c>
      <c r="L4142">
        <v>36.4</v>
      </c>
      <c r="M4142" t="str">
        <f t="shared" si="257"/>
        <v>Medium</v>
      </c>
      <c r="N4142" s="1">
        <v>45141</v>
      </c>
      <c r="O4142" s="1" t="str">
        <f>IF(YEAR(Table1[[#This Row],[customer_since]])&gt;=2023, "New",IF(YEAR(Table1[[#This Row],[customer_since]])&gt;=2021, "Medium", "Long term"))</f>
        <v>New</v>
      </c>
      <c r="P4142">
        <v>26</v>
      </c>
      <c r="Q4142" t="str">
        <f t="shared" si="258"/>
        <v>Low</v>
      </c>
      <c r="R4142">
        <v>0.25</v>
      </c>
      <c r="S4142" t="str">
        <f t="shared" si="259"/>
        <v>Medium</v>
      </c>
    </row>
    <row r="4143" spans="1:19" x14ac:dyDescent="0.35">
      <c r="A4143" t="s">
        <v>3505</v>
      </c>
      <c r="B4143">
        <v>30</v>
      </c>
      <c r="C4143" t="str">
        <f t="shared" si="256"/>
        <v>26-35</v>
      </c>
      <c r="D4143" t="s">
        <v>21</v>
      </c>
      <c r="E4143" t="s">
        <v>28</v>
      </c>
      <c r="F4143">
        <v>63.69</v>
      </c>
      <c r="G4143">
        <v>12</v>
      </c>
      <c r="H4143">
        <f>Table1[[#This Row],[total_orders]]*Table1[[#This Row],[avg_order_value]]</f>
        <v>764.28</v>
      </c>
      <c r="I4143">
        <v>108</v>
      </c>
      <c r="J4143">
        <v>0</v>
      </c>
      <c r="K4143" t="s">
        <v>16</v>
      </c>
      <c r="L4143">
        <v>53.8</v>
      </c>
      <c r="M4143" t="str">
        <f t="shared" si="257"/>
        <v>High</v>
      </c>
      <c r="N4143" s="1">
        <v>44808</v>
      </c>
      <c r="O4143" s="1" t="str">
        <f>IF(YEAR(Table1[[#This Row],[customer_since]])&gt;=2023, "New",IF(YEAR(Table1[[#This Row],[customer_since]])&gt;=2021, "Medium", "Long term"))</f>
        <v>Medium</v>
      </c>
      <c r="P4143">
        <v>81</v>
      </c>
      <c r="Q4143" t="str">
        <f t="shared" si="258"/>
        <v>High</v>
      </c>
      <c r="R4143">
        <v>0.17</v>
      </c>
      <c r="S4143" t="str">
        <f t="shared" si="259"/>
        <v>Low</v>
      </c>
    </row>
    <row r="4144" spans="1:19" x14ac:dyDescent="0.35">
      <c r="A4144" t="s">
        <v>2697</v>
      </c>
      <c r="B4144">
        <v>59</v>
      </c>
      <c r="C4144" t="str">
        <f t="shared" si="256"/>
        <v>55-65</v>
      </c>
      <c r="D4144" t="s">
        <v>14</v>
      </c>
      <c r="E4144" t="s">
        <v>26</v>
      </c>
      <c r="F4144">
        <v>135.16</v>
      </c>
      <c r="G4144">
        <v>11</v>
      </c>
      <c r="H4144">
        <f>Table1[[#This Row],[total_orders]]*Table1[[#This Row],[avg_order_value]]</f>
        <v>1486.76</v>
      </c>
      <c r="I4144">
        <v>262</v>
      </c>
      <c r="J4144">
        <v>0</v>
      </c>
      <c r="K4144" t="s">
        <v>19</v>
      </c>
      <c r="L4144">
        <v>56.4</v>
      </c>
      <c r="M4144" t="str">
        <f t="shared" si="257"/>
        <v>High</v>
      </c>
      <c r="N4144" s="1">
        <v>44646</v>
      </c>
      <c r="O4144" s="1" t="str">
        <f>IF(YEAR(Table1[[#This Row],[customer_since]])&gt;=2023, "New",IF(YEAR(Table1[[#This Row],[customer_since]])&gt;=2021, "Medium", "Long term"))</f>
        <v>Medium</v>
      </c>
      <c r="P4144">
        <v>21</v>
      </c>
      <c r="Q4144" t="str">
        <f t="shared" si="258"/>
        <v>Low</v>
      </c>
      <c r="R4144">
        <v>0.5</v>
      </c>
      <c r="S4144" t="str">
        <f t="shared" si="259"/>
        <v>Medium</v>
      </c>
    </row>
    <row r="4145" spans="1:19" x14ac:dyDescent="0.35">
      <c r="A4145" t="s">
        <v>1036</v>
      </c>
      <c r="B4145">
        <v>71</v>
      </c>
      <c r="C4145" t="str">
        <f t="shared" si="256"/>
        <v>66-69</v>
      </c>
      <c r="D4145" t="s">
        <v>14</v>
      </c>
      <c r="E4145" t="s">
        <v>15</v>
      </c>
      <c r="F4145">
        <v>84.86</v>
      </c>
      <c r="G4145">
        <v>12</v>
      </c>
      <c r="H4145">
        <f>Table1[[#This Row],[total_orders]]*Table1[[#This Row],[avg_order_value]]</f>
        <v>1018.3199999999999</v>
      </c>
      <c r="I4145">
        <v>94</v>
      </c>
      <c r="J4145">
        <v>0</v>
      </c>
      <c r="K4145" t="s">
        <v>40</v>
      </c>
      <c r="L4145">
        <v>3.6</v>
      </c>
      <c r="M4145" t="str">
        <f t="shared" si="257"/>
        <v>Low</v>
      </c>
      <c r="N4145" s="1">
        <v>44708</v>
      </c>
      <c r="O4145" s="1" t="str">
        <f>IF(YEAR(Table1[[#This Row],[customer_since]])&gt;=2023, "New",IF(YEAR(Table1[[#This Row],[customer_since]])&gt;=2021, "Medium", "Long term"))</f>
        <v>Medium</v>
      </c>
      <c r="P4145">
        <v>54</v>
      </c>
      <c r="Q4145" t="str">
        <f t="shared" si="258"/>
        <v>Medium</v>
      </c>
      <c r="R4145">
        <v>0.21</v>
      </c>
      <c r="S4145" t="str">
        <f t="shared" si="259"/>
        <v>Medium</v>
      </c>
    </row>
    <row r="4146" spans="1:19" x14ac:dyDescent="0.35">
      <c r="A4146" t="s">
        <v>1036</v>
      </c>
      <c r="B4146">
        <v>38</v>
      </c>
      <c r="C4146" t="str">
        <f t="shared" si="256"/>
        <v>36-45</v>
      </c>
      <c r="D4146" t="s">
        <v>21</v>
      </c>
      <c r="E4146" t="s">
        <v>26</v>
      </c>
      <c r="F4146">
        <v>25.21</v>
      </c>
      <c r="G4146">
        <v>9</v>
      </c>
      <c r="H4146">
        <f>Table1[[#This Row],[total_orders]]*Table1[[#This Row],[avg_order_value]]</f>
        <v>226.89000000000001</v>
      </c>
      <c r="I4146">
        <v>3</v>
      </c>
      <c r="J4146">
        <v>0</v>
      </c>
      <c r="K4146" t="s">
        <v>40</v>
      </c>
      <c r="L4146">
        <v>29.4</v>
      </c>
      <c r="M4146" t="str">
        <f t="shared" si="257"/>
        <v>Medium</v>
      </c>
      <c r="N4146" s="1">
        <v>44094</v>
      </c>
      <c r="O4146" s="1" t="str">
        <f>IF(YEAR(Table1[[#This Row],[customer_since]])&gt;=2023, "New",IF(YEAR(Table1[[#This Row],[customer_since]])&gt;=2021, "Medium", "Long term"))</f>
        <v>Long term</v>
      </c>
      <c r="P4146">
        <v>71</v>
      </c>
      <c r="Q4146" t="str">
        <f t="shared" si="258"/>
        <v>High</v>
      </c>
      <c r="R4146">
        <v>0.06</v>
      </c>
      <c r="S4146" t="str">
        <f t="shared" si="259"/>
        <v>Low</v>
      </c>
    </row>
    <row r="4147" spans="1:19" x14ac:dyDescent="0.35">
      <c r="A4147" t="s">
        <v>3671</v>
      </c>
      <c r="B4147">
        <v>20</v>
      </c>
      <c r="C4147" t="str">
        <f t="shared" si="256"/>
        <v>18-25</v>
      </c>
      <c r="D4147" t="s">
        <v>14</v>
      </c>
      <c r="E4147" t="s">
        <v>50</v>
      </c>
      <c r="F4147">
        <v>75.959999999999994</v>
      </c>
      <c r="G4147">
        <v>15</v>
      </c>
      <c r="H4147">
        <f>Table1[[#This Row],[total_orders]]*Table1[[#This Row],[avg_order_value]]</f>
        <v>1139.3999999999999</v>
      </c>
      <c r="I4147">
        <v>288</v>
      </c>
      <c r="J4147">
        <v>0</v>
      </c>
      <c r="K4147" t="s">
        <v>29</v>
      </c>
      <c r="L4147">
        <v>84.8</v>
      </c>
      <c r="M4147" t="str">
        <f t="shared" si="257"/>
        <v>High</v>
      </c>
      <c r="N4147" s="1">
        <v>45448</v>
      </c>
      <c r="O4147" s="1" t="str">
        <f>IF(YEAR(Table1[[#This Row],[customer_since]])&gt;=2023, "New",IF(YEAR(Table1[[#This Row],[customer_since]])&gt;=2021, "Medium", "Long term"))</f>
        <v>New</v>
      </c>
      <c r="P4147">
        <v>30</v>
      </c>
      <c r="Q4147" t="str">
        <f t="shared" si="258"/>
        <v>Low</v>
      </c>
      <c r="R4147">
        <v>0.34</v>
      </c>
      <c r="S4147" t="str">
        <f t="shared" si="259"/>
        <v>Medium</v>
      </c>
    </row>
    <row r="4148" spans="1:19" x14ac:dyDescent="0.35">
      <c r="A4148" t="s">
        <v>3588</v>
      </c>
      <c r="B4148">
        <v>45</v>
      </c>
      <c r="C4148" t="str">
        <f t="shared" si="256"/>
        <v>36-45</v>
      </c>
      <c r="D4148" t="s">
        <v>21</v>
      </c>
      <c r="E4148" t="s">
        <v>35</v>
      </c>
      <c r="F4148">
        <v>105.93</v>
      </c>
      <c r="G4148">
        <v>15</v>
      </c>
      <c r="H4148">
        <f>Table1[[#This Row],[total_orders]]*Table1[[#This Row],[avg_order_value]]</f>
        <v>1588.95</v>
      </c>
      <c r="I4148">
        <v>213</v>
      </c>
      <c r="J4148">
        <v>0</v>
      </c>
      <c r="K4148" t="s">
        <v>29</v>
      </c>
      <c r="L4148">
        <v>95.1</v>
      </c>
      <c r="M4148" t="str">
        <f t="shared" si="257"/>
        <v>High</v>
      </c>
      <c r="N4148" s="1">
        <v>44476</v>
      </c>
      <c r="O4148" s="1" t="str">
        <f>IF(YEAR(Table1[[#This Row],[customer_since]])&gt;=2023, "New",IF(YEAR(Table1[[#This Row],[customer_since]])&gt;=2021, "Medium", "Long term"))</f>
        <v>Medium</v>
      </c>
      <c r="P4148">
        <v>5</v>
      </c>
      <c r="Q4148" t="str">
        <f t="shared" si="258"/>
        <v>Low</v>
      </c>
      <c r="R4148">
        <v>0.35</v>
      </c>
      <c r="S4148" t="str">
        <f t="shared" si="259"/>
        <v>Medium</v>
      </c>
    </row>
    <row r="4149" spans="1:19" x14ac:dyDescent="0.35">
      <c r="A4149" t="s">
        <v>1695</v>
      </c>
      <c r="B4149">
        <v>71</v>
      </c>
      <c r="C4149" t="str">
        <f t="shared" si="256"/>
        <v>66-69</v>
      </c>
      <c r="D4149" t="s">
        <v>14</v>
      </c>
      <c r="E4149" t="s">
        <v>26</v>
      </c>
      <c r="F4149">
        <v>74.78</v>
      </c>
      <c r="G4149">
        <v>15</v>
      </c>
      <c r="H4149">
        <f>Table1[[#This Row],[total_orders]]*Table1[[#This Row],[avg_order_value]]</f>
        <v>1121.7</v>
      </c>
      <c r="I4149">
        <v>193</v>
      </c>
      <c r="J4149">
        <v>0</v>
      </c>
      <c r="K4149" t="s">
        <v>29</v>
      </c>
      <c r="L4149">
        <v>84.6</v>
      </c>
      <c r="M4149" t="str">
        <f t="shared" si="257"/>
        <v>High</v>
      </c>
      <c r="N4149" s="1">
        <v>44833</v>
      </c>
      <c r="O4149" s="1" t="str">
        <f>IF(YEAR(Table1[[#This Row],[customer_since]])&gt;=2023, "New",IF(YEAR(Table1[[#This Row],[customer_since]])&gt;=2021, "Medium", "Long term"))</f>
        <v>Medium</v>
      </c>
      <c r="P4149">
        <v>96</v>
      </c>
      <c r="Q4149" t="str">
        <f t="shared" si="258"/>
        <v>High</v>
      </c>
      <c r="R4149">
        <v>0.35</v>
      </c>
      <c r="S4149" t="str">
        <f t="shared" si="259"/>
        <v>Medium</v>
      </c>
    </row>
    <row r="4150" spans="1:19" x14ac:dyDescent="0.35">
      <c r="A4150" t="s">
        <v>2120</v>
      </c>
      <c r="B4150">
        <v>79</v>
      </c>
      <c r="C4150" t="str">
        <f t="shared" si="256"/>
        <v>66-69</v>
      </c>
      <c r="D4150" t="s">
        <v>25</v>
      </c>
      <c r="E4150" t="s">
        <v>26</v>
      </c>
      <c r="F4150">
        <v>128.41</v>
      </c>
      <c r="G4150">
        <v>5</v>
      </c>
      <c r="H4150">
        <f>Table1[[#This Row],[total_orders]]*Table1[[#This Row],[avg_order_value]]</f>
        <v>642.04999999999995</v>
      </c>
      <c r="I4150">
        <v>245</v>
      </c>
      <c r="J4150">
        <v>0</v>
      </c>
      <c r="K4150" t="s">
        <v>19</v>
      </c>
      <c r="L4150">
        <v>92.1</v>
      </c>
      <c r="M4150" t="str">
        <f t="shared" si="257"/>
        <v>High</v>
      </c>
      <c r="N4150" s="1">
        <v>44653</v>
      </c>
      <c r="O4150" s="1" t="str">
        <f>IF(YEAR(Table1[[#This Row],[customer_since]])&gt;=2023, "New",IF(YEAR(Table1[[#This Row],[customer_since]])&gt;=2021, "Medium", "Long term"))</f>
        <v>Medium</v>
      </c>
      <c r="P4150">
        <v>91</v>
      </c>
      <c r="Q4150" t="str">
        <f t="shared" si="258"/>
        <v>High</v>
      </c>
      <c r="R4150">
        <v>0.26</v>
      </c>
      <c r="S4150" t="str">
        <f t="shared" si="259"/>
        <v>Medium</v>
      </c>
    </row>
    <row r="4151" spans="1:19" x14ac:dyDescent="0.35">
      <c r="A4151" t="s">
        <v>2120</v>
      </c>
      <c r="B4151">
        <v>29</v>
      </c>
      <c r="C4151" t="str">
        <f t="shared" si="256"/>
        <v>26-35</v>
      </c>
      <c r="D4151" t="s">
        <v>14</v>
      </c>
      <c r="E4151" t="s">
        <v>50</v>
      </c>
      <c r="F4151">
        <v>179.67</v>
      </c>
      <c r="G4151">
        <v>14</v>
      </c>
      <c r="H4151">
        <f>Table1[[#This Row],[total_orders]]*Table1[[#This Row],[avg_order_value]]</f>
        <v>2515.3799999999997</v>
      </c>
      <c r="I4151">
        <v>206</v>
      </c>
      <c r="J4151">
        <v>0</v>
      </c>
      <c r="K4151" t="s">
        <v>19</v>
      </c>
      <c r="L4151">
        <v>16</v>
      </c>
      <c r="M4151" t="str">
        <f t="shared" si="257"/>
        <v>Low</v>
      </c>
      <c r="N4151" s="1">
        <v>44574</v>
      </c>
      <c r="O4151" s="1" t="str">
        <f>IF(YEAR(Table1[[#This Row],[customer_since]])&gt;=2023, "New",IF(YEAR(Table1[[#This Row],[customer_since]])&gt;=2021, "Medium", "Long term"))</f>
        <v>Medium</v>
      </c>
      <c r="P4151">
        <v>9</v>
      </c>
      <c r="Q4151" t="str">
        <f t="shared" si="258"/>
        <v>Low</v>
      </c>
      <c r="R4151">
        <v>0.32</v>
      </c>
      <c r="S4151" t="str">
        <f t="shared" si="259"/>
        <v>Medium</v>
      </c>
    </row>
    <row r="4152" spans="1:19" x14ac:dyDescent="0.35">
      <c r="A4152" t="s">
        <v>1897</v>
      </c>
      <c r="B4152">
        <v>18</v>
      </c>
      <c r="C4152" t="str">
        <f t="shared" si="256"/>
        <v>18-25</v>
      </c>
      <c r="D4152" t="s">
        <v>14</v>
      </c>
      <c r="E4152" t="s">
        <v>37</v>
      </c>
      <c r="F4152">
        <v>104.04</v>
      </c>
      <c r="G4152">
        <v>13</v>
      </c>
      <c r="H4152">
        <f>Table1[[#This Row],[total_orders]]*Table1[[#This Row],[avg_order_value]]</f>
        <v>1352.52</v>
      </c>
      <c r="I4152">
        <v>359</v>
      </c>
      <c r="J4152">
        <v>0</v>
      </c>
      <c r="K4152" t="s">
        <v>40</v>
      </c>
      <c r="L4152">
        <v>37.5</v>
      </c>
      <c r="M4152" t="str">
        <f t="shared" si="257"/>
        <v>Medium</v>
      </c>
      <c r="N4152" s="1">
        <v>45517</v>
      </c>
      <c r="O4152" s="1" t="str">
        <f>IF(YEAR(Table1[[#This Row],[customer_since]])&gt;=2023, "New",IF(YEAR(Table1[[#This Row],[customer_since]])&gt;=2021, "Medium", "Long term"))</f>
        <v>New</v>
      </c>
      <c r="P4152">
        <v>24</v>
      </c>
      <c r="Q4152" t="str">
        <f t="shared" si="258"/>
        <v>Low</v>
      </c>
      <c r="R4152">
        <v>0.32</v>
      </c>
      <c r="S4152" t="str">
        <f t="shared" si="259"/>
        <v>Medium</v>
      </c>
    </row>
    <row r="4153" spans="1:19" x14ac:dyDescent="0.35">
      <c r="A4153" t="s">
        <v>1763</v>
      </c>
      <c r="B4153">
        <v>56</v>
      </c>
      <c r="C4153" t="str">
        <f t="shared" si="256"/>
        <v>55-65</v>
      </c>
      <c r="D4153" t="s">
        <v>25</v>
      </c>
      <c r="E4153" t="s">
        <v>44</v>
      </c>
      <c r="F4153">
        <v>49.34</v>
      </c>
      <c r="G4153">
        <v>8</v>
      </c>
      <c r="H4153">
        <f>Table1[[#This Row],[total_orders]]*Table1[[#This Row],[avg_order_value]]</f>
        <v>394.72</v>
      </c>
      <c r="I4153">
        <v>333</v>
      </c>
      <c r="J4153">
        <v>0</v>
      </c>
      <c r="K4153" t="s">
        <v>19</v>
      </c>
      <c r="L4153">
        <v>21.7</v>
      </c>
      <c r="M4153" t="str">
        <f t="shared" si="257"/>
        <v>Medium</v>
      </c>
      <c r="N4153" s="1">
        <v>45293</v>
      </c>
      <c r="O4153" s="1" t="str">
        <f>IF(YEAR(Table1[[#This Row],[customer_since]])&gt;=2023, "New",IF(YEAR(Table1[[#This Row],[customer_since]])&gt;=2021, "Medium", "Long term"))</f>
        <v>New</v>
      </c>
      <c r="P4153">
        <v>92</v>
      </c>
      <c r="Q4153" t="str">
        <f t="shared" si="258"/>
        <v>High</v>
      </c>
      <c r="R4153">
        <v>0.23</v>
      </c>
      <c r="S4153" t="str">
        <f t="shared" si="259"/>
        <v>Medium</v>
      </c>
    </row>
    <row r="4154" spans="1:19" x14ac:dyDescent="0.35">
      <c r="A4154" t="s">
        <v>3419</v>
      </c>
      <c r="B4154">
        <v>40</v>
      </c>
      <c r="C4154" t="str">
        <f t="shared" si="256"/>
        <v>36-45</v>
      </c>
      <c r="D4154" t="s">
        <v>21</v>
      </c>
      <c r="E4154" t="s">
        <v>35</v>
      </c>
      <c r="F4154">
        <v>44.78</v>
      </c>
      <c r="G4154">
        <v>9</v>
      </c>
      <c r="H4154">
        <f>Table1[[#This Row],[total_orders]]*Table1[[#This Row],[avg_order_value]]</f>
        <v>403.02</v>
      </c>
      <c r="I4154">
        <v>202</v>
      </c>
      <c r="J4154">
        <v>0</v>
      </c>
      <c r="K4154" t="s">
        <v>40</v>
      </c>
      <c r="L4154">
        <v>94.2</v>
      </c>
      <c r="M4154" t="str">
        <f t="shared" si="257"/>
        <v>High</v>
      </c>
      <c r="N4154" s="1">
        <v>44737</v>
      </c>
      <c r="O4154" s="1" t="str">
        <f>IF(YEAR(Table1[[#This Row],[customer_since]])&gt;=2023, "New",IF(YEAR(Table1[[#This Row],[customer_since]])&gt;=2021, "Medium", "Long term"))</f>
        <v>Medium</v>
      </c>
      <c r="P4154">
        <v>81</v>
      </c>
      <c r="Q4154" t="str">
        <f t="shared" si="258"/>
        <v>High</v>
      </c>
      <c r="R4154">
        <v>0.17</v>
      </c>
      <c r="S4154" t="str">
        <f t="shared" si="259"/>
        <v>Low</v>
      </c>
    </row>
    <row r="4155" spans="1:19" x14ac:dyDescent="0.35">
      <c r="A4155" t="s">
        <v>3121</v>
      </c>
      <c r="B4155">
        <v>68</v>
      </c>
      <c r="C4155" t="str">
        <f t="shared" si="256"/>
        <v>66-69</v>
      </c>
      <c r="D4155" t="s">
        <v>14</v>
      </c>
      <c r="E4155" t="s">
        <v>37</v>
      </c>
      <c r="F4155">
        <v>198.29</v>
      </c>
      <c r="G4155">
        <v>10</v>
      </c>
      <c r="H4155">
        <f>Table1[[#This Row],[total_orders]]*Table1[[#This Row],[avg_order_value]]</f>
        <v>1982.8999999999999</v>
      </c>
      <c r="I4155">
        <v>200</v>
      </c>
      <c r="J4155">
        <v>0</v>
      </c>
      <c r="K4155" t="s">
        <v>16</v>
      </c>
      <c r="L4155">
        <v>22.2</v>
      </c>
      <c r="M4155" t="str">
        <f t="shared" si="257"/>
        <v>Medium</v>
      </c>
      <c r="N4155" s="1">
        <v>45632</v>
      </c>
      <c r="O4155" s="1" t="str">
        <f>IF(YEAR(Table1[[#This Row],[customer_since]])&gt;=2023, "New",IF(YEAR(Table1[[#This Row],[customer_since]])&gt;=2021, "Medium", "Long term"))</f>
        <v>New</v>
      </c>
      <c r="P4155">
        <v>34</v>
      </c>
      <c r="Q4155" t="str">
        <f t="shared" si="258"/>
        <v>Medium</v>
      </c>
      <c r="R4155">
        <v>0.64</v>
      </c>
      <c r="S4155" t="str">
        <f t="shared" si="259"/>
        <v>High</v>
      </c>
    </row>
    <row r="4156" spans="1:19" x14ac:dyDescent="0.35">
      <c r="A4156" t="s">
        <v>3121</v>
      </c>
      <c r="B4156">
        <v>40</v>
      </c>
      <c r="C4156" t="str">
        <f t="shared" si="256"/>
        <v>36-45</v>
      </c>
      <c r="D4156" t="s">
        <v>14</v>
      </c>
      <c r="E4156" t="s">
        <v>18</v>
      </c>
      <c r="F4156">
        <v>126.13</v>
      </c>
      <c r="G4156">
        <v>14</v>
      </c>
      <c r="H4156">
        <f>Table1[[#This Row],[total_orders]]*Table1[[#This Row],[avg_order_value]]</f>
        <v>1765.82</v>
      </c>
      <c r="I4156">
        <v>279</v>
      </c>
      <c r="J4156">
        <v>0</v>
      </c>
      <c r="K4156" t="s">
        <v>40</v>
      </c>
      <c r="L4156">
        <v>78.3</v>
      </c>
      <c r="M4156" t="str">
        <f t="shared" si="257"/>
        <v>High</v>
      </c>
      <c r="N4156" s="1">
        <v>44824</v>
      </c>
      <c r="O4156" s="1" t="str">
        <f>IF(YEAR(Table1[[#This Row],[customer_since]])&gt;=2023, "New",IF(YEAR(Table1[[#This Row],[customer_since]])&gt;=2021, "Medium", "Long term"))</f>
        <v>Medium</v>
      </c>
      <c r="P4156">
        <v>41</v>
      </c>
      <c r="Q4156" t="str">
        <f t="shared" si="258"/>
        <v>Medium</v>
      </c>
      <c r="R4156">
        <v>0.43</v>
      </c>
      <c r="S4156" t="str">
        <f t="shared" si="259"/>
        <v>Medium</v>
      </c>
    </row>
    <row r="4157" spans="1:19" x14ac:dyDescent="0.35">
      <c r="A4157" t="s">
        <v>3348</v>
      </c>
      <c r="B4157">
        <v>30</v>
      </c>
      <c r="C4157" t="str">
        <f t="shared" si="256"/>
        <v>26-35</v>
      </c>
      <c r="D4157" t="s">
        <v>14</v>
      </c>
      <c r="E4157" t="s">
        <v>35</v>
      </c>
      <c r="F4157">
        <v>133.69</v>
      </c>
      <c r="G4157">
        <v>9</v>
      </c>
      <c r="H4157">
        <f>Table1[[#This Row],[total_orders]]*Table1[[#This Row],[avg_order_value]]</f>
        <v>1203.21</v>
      </c>
      <c r="I4157">
        <v>100</v>
      </c>
      <c r="J4157">
        <v>0</v>
      </c>
      <c r="K4157" t="s">
        <v>19</v>
      </c>
      <c r="L4157">
        <v>21.1</v>
      </c>
      <c r="M4157" t="str">
        <f t="shared" si="257"/>
        <v>Medium</v>
      </c>
      <c r="N4157" s="1">
        <v>45057</v>
      </c>
      <c r="O4157" s="1" t="str">
        <f>IF(YEAR(Table1[[#This Row],[customer_since]])&gt;=2023, "New",IF(YEAR(Table1[[#This Row],[customer_since]])&gt;=2021, "Medium", "Long term"))</f>
        <v>New</v>
      </c>
      <c r="P4157">
        <v>40</v>
      </c>
      <c r="Q4157" t="str">
        <f t="shared" si="258"/>
        <v>Medium</v>
      </c>
      <c r="R4157">
        <v>0.52</v>
      </c>
      <c r="S4157" t="str">
        <f t="shared" si="259"/>
        <v>High</v>
      </c>
    </row>
    <row r="4158" spans="1:19" x14ac:dyDescent="0.35">
      <c r="A4158" t="s">
        <v>135</v>
      </c>
      <c r="B4158">
        <v>41</v>
      </c>
      <c r="C4158" t="str">
        <f t="shared" si="256"/>
        <v>36-45</v>
      </c>
      <c r="D4158" t="s">
        <v>25</v>
      </c>
      <c r="E4158" t="s">
        <v>50</v>
      </c>
      <c r="F4158">
        <v>49.73</v>
      </c>
      <c r="G4158">
        <v>5</v>
      </c>
      <c r="H4158">
        <f>Table1[[#This Row],[total_orders]]*Table1[[#This Row],[avg_order_value]]</f>
        <v>248.64999999999998</v>
      </c>
      <c r="I4158">
        <v>37</v>
      </c>
      <c r="J4158">
        <v>0</v>
      </c>
      <c r="K4158" t="s">
        <v>40</v>
      </c>
      <c r="L4158">
        <v>5.5</v>
      </c>
      <c r="M4158" t="str">
        <f t="shared" si="257"/>
        <v>Low</v>
      </c>
      <c r="N4158" s="1">
        <v>44770</v>
      </c>
      <c r="O4158" s="1" t="str">
        <f>IF(YEAR(Table1[[#This Row],[customer_since]])&gt;=2023, "New",IF(YEAR(Table1[[#This Row],[customer_since]])&gt;=2021, "Medium", "Long term"))</f>
        <v>Medium</v>
      </c>
      <c r="P4158">
        <v>2</v>
      </c>
      <c r="Q4158" t="str">
        <f t="shared" si="258"/>
        <v>Low</v>
      </c>
      <c r="R4158">
        <v>0.11</v>
      </c>
      <c r="S4158" t="str">
        <f t="shared" si="259"/>
        <v>Low</v>
      </c>
    </row>
    <row r="4159" spans="1:19" x14ac:dyDescent="0.35">
      <c r="A4159" t="s">
        <v>3101</v>
      </c>
      <c r="B4159">
        <v>23</v>
      </c>
      <c r="C4159" t="str">
        <f t="shared" si="256"/>
        <v>18-25</v>
      </c>
      <c r="D4159" t="s">
        <v>21</v>
      </c>
      <c r="E4159" t="s">
        <v>26</v>
      </c>
      <c r="F4159">
        <v>101.92</v>
      </c>
      <c r="G4159">
        <v>8</v>
      </c>
      <c r="H4159">
        <f>Table1[[#This Row],[total_orders]]*Table1[[#This Row],[avg_order_value]]</f>
        <v>815.36</v>
      </c>
      <c r="I4159">
        <v>207</v>
      </c>
      <c r="J4159">
        <v>0</v>
      </c>
      <c r="K4159" t="s">
        <v>29</v>
      </c>
      <c r="L4159">
        <v>13.2</v>
      </c>
      <c r="M4159" t="str">
        <f t="shared" si="257"/>
        <v>Low</v>
      </c>
      <c r="N4159" s="1">
        <v>45247</v>
      </c>
      <c r="O4159" s="1" t="str">
        <f>IF(YEAR(Table1[[#This Row],[customer_since]])&gt;=2023, "New",IF(YEAR(Table1[[#This Row],[customer_since]])&gt;=2021, "Medium", "Long term"))</f>
        <v>New</v>
      </c>
      <c r="P4159">
        <v>75</v>
      </c>
      <c r="Q4159" t="str">
        <f t="shared" si="258"/>
        <v>High</v>
      </c>
      <c r="R4159">
        <v>0.22</v>
      </c>
      <c r="S4159" t="str">
        <f t="shared" si="259"/>
        <v>Medium</v>
      </c>
    </row>
    <row r="4160" spans="1:19" x14ac:dyDescent="0.35">
      <c r="A4160" t="s">
        <v>420</v>
      </c>
      <c r="B4160">
        <v>55</v>
      </c>
      <c r="C4160" t="str">
        <f t="shared" si="256"/>
        <v>46-55</v>
      </c>
      <c r="D4160" t="s">
        <v>21</v>
      </c>
      <c r="E4160" t="s">
        <v>52</v>
      </c>
      <c r="F4160">
        <v>88.6</v>
      </c>
      <c r="G4160">
        <v>14</v>
      </c>
      <c r="H4160">
        <f>Table1[[#This Row],[total_orders]]*Table1[[#This Row],[avg_order_value]]</f>
        <v>1240.3999999999999</v>
      </c>
      <c r="I4160">
        <v>297</v>
      </c>
      <c r="J4160">
        <v>0</v>
      </c>
      <c r="K4160" t="s">
        <v>40</v>
      </c>
      <c r="L4160">
        <v>0</v>
      </c>
      <c r="M4160" t="str">
        <f t="shared" si="257"/>
        <v>Low</v>
      </c>
      <c r="N4160" s="1">
        <v>44419</v>
      </c>
      <c r="O4160" s="1" t="str">
        <f>IF(YEAR(Table1[[#This Row],[customer_since]])&gt;=2023, "New",IF(YEAR(Table1[[#This Row],[customer_since]])&gt;=2021, "Medium", "Long term"))</f>
        <v>Medium</v>
      </c>
      <c r="P4160">
        <v>45</v>
      </c>
      <c r="Q4160" t="str">
        <f t="shared" si="258"/>
        <v>Medium</v>
      </c>
      <c r="R4160">
        <v>0.27</v>
      </c>
      <c r="S4160" t="str">
        <f t="shared" si="259"/>
        <v>Medium</v>
      </c>
    </row>
    <row r="4161" spans="1:19" x14ac:dyDescent="0.35">
      <c r="A4161" t="s">
        <v>169</v>
      </c>
      <c r="B4161">
        <v>65</v>
      </c>
      <c r="C4161" t="str">
        <f t="shared" si="256"/>
        <v>55-65</v>
      </c>
      <c r="D4161" t="s">
        <v>21</v>
      </c>
      <c r="E4161" t="s">
        <v>50</v>
      </c>
      <c r="F4161">
        <v>230.71</v>
      </c>
      <c r="G4161">
        <v>8</v>
      </c>
      <c r="H4161">
        <f>Table1[[#This Row],[total_orders]]*Table1[[#This Row],[avg_order_value]]</f>
        <v>1845.68</v>
      </c>
      <c r="I4161">
        <v>340</v>
      </c>
      <c r="J4161">
        <v>0</v>
      </c>
      <c r="K4161" t="s">
        <v>23</v>
      </c>
      <c r="L4161">
        <v>39.9</v>
      </c>
      <c r="M4161" t="str">
        <f t="shared" si="257"/>
        <v>Medium</v>
      </c>
      <c r="N4161" s="1">
        <v>45307</v>
      </c>
      <c r="O4161" s="1" t="str">
        <f>IF(YEAR(Table1[[#This Row],[customer_since]])&gt;=2023, "New",IF(YEAR(Table1[[#This Row],[customer_since]])&gt;=2021, "Medium", "Long term"))</f>
        <v>New</v>
      </c>
      <c r="P4161">
        <v>63</v>
      </c>
      <c r="Q4161" t="str">
        <f t="shared" si="258"/>
        <v>Medium</v>
      </c>
      <c r="R4161">
        <v>0.45</v>
      </c>
      <c r="S4161" t="str">
        <f t="shared" si="259"/>
        <v>Medium</v>
      </c>
    </row>
    <row r="4162" spans="1:19" x14ac:dyDescent="0.35">
      <c r="A4162" t="s">
        <v>169</v>
      </c>
      <c r="B4162">
        <v>28</v>
      </c>
      <c r="C4162" t="str">
        <f t="shared" ref="C4162:C4225" si="260">IF(B4162&lt;=25,"18-25",IF(B4162&lt;=35,"26-35",IF(B4162&lt;=45,"36-45",IF(B4162&lt;=55,"46-55",IF(B4162&lt;=65,"55-65","66-69")))))</f>
        <v>26-35</v>
      </c>
      <c r="D4162" t="s">
        <v>14</v>
      </c>
      <c r="E4162" t="s">
        <v>35</v>
      </c>
      <c r="F4162">
        <v>222.22</v>
      </c>
      <c r="G4162">
        <v>15</v>
      </c>
      <c r="H4162">
        <f>Table1[[#This Row],[total_orders]]*Table1[[#This Row],[avg_order_value]]</f>
        <v>3333.3</v>
      </c>
      <c r="I4162">
        <v>214</v>
      </c>
      <c r="J4162">
        <v>0</v>
      </c>
      <c r="K4162" t="s">
        <v>29</v>
      </c>
      <c r="L4162">
        <v>78.400000000000006</v>
      </c>
      <c r="M4162" t="str">
        <f t="shared" ref="M4162:M4225" si="261">IF(L4162&lt;=20,"Low",IF(L4162&lt;=50,"Medium","High"))</f>
        <v>High</v>
      </c>
      <c r="N4162" s="1">
        <v>44638</v>
      </c>
      <c r="O4162" s="1" t="str">
        <f>IF(YEAR(Table1[[#This Row],[customer_since]])&gt;=2023, "New",IF(YEAR(Table1[[#This Row],[customer_since]])&gt;=2021, "Medium", "Long term"))</f>
        <v>Medium</v>
      </c>
      <c r="P4162">
        <v>50</v>
      </c>
      <c r="Q4162" t="str">
        <f t="shared" ref="Q4162:Q4225" si="262">IF(P4162&lt;=33,"Low",IF(P4162&lt;=66,"Medium","High"))</f>
        <v>Medium</v>
      </c>
      <c r="R4162">
        <v>0.49</v>
      </c>
      <c r="S4162" t="str">
        <f t="shared" ref="S4162:S4225" si="263">IF(R4162&lt;=0.2,"Low",IF(R4162&lt;=0.5,"Medium","High"))</f>
        <v>Medium</v>
      </c>
    </row>
    <row r="4163" spans="1:19" x14ac:dyDescent="0.35">
      <c r="A4163" t="s">
        <v>169</v>
      </c>
      <c r="B4163">
        <v>24</v>
      </c>
      <c r="C4163" t="str">
        <f t="shared" si="260"/>
        <v>18-25</v>
      </c>
      <c r="D4163" t="s">
        <v>14</v>
      </c>
      <c r="E4163" t="s">
        <v>35</v>
      </c>
      <c r="F4163">
        <v>58.54</v>
      </c>
      <c r="G4163">
        <v>7</v>
      </c>
      <c r="H4163">
        <f>Table1[[#This Row],[total_orders]]*Table1[[#This Row],[avg_order_value]]</f>
        <v>409.78</v>
      </c>
      <c r="I4163">
        <v>148</v>
      </c>
      <c r="J4163">
        <v>0</v>
      </c>
      <c r="K4163" t="s">
        <v>19</v>
      </c>
      <c r="L4163">
        <v>0</v>
      </c>
      <c r="M4163" t="str">
        <f t="shared" si="261"/>
        <v>Low</v>
      </c>
      <c r="N4163" s="1">
        <v>45218</v>
      </c>
      <c r="O4163" s="1" t="str">
        <f>IF(YEAR(Table1[[#This Row],[customer_since]])&gt;=2023, "New",IF(YEAR(Table1[[#This Row],[customer_since]])&gt;=2021, "Medium", "Long term"))</f>
        <v>New</v>
      </c>
      <c r="P4163">
        <v>19</v>
      </c>
      <c r="Q4163" t="str">
        <f t="shared" si="262"/>
        <v>Low</v>
      </c>
      <c r="R4163">
        <v>0.27</v>
      </c>
      <c r="S4163" t="str">
        <f t="shared" si="263"/>
        <v>Medium</v>
      </c>
    </row>
    <row r="4164" spans="1:19" x14ac:dyDescent="0.35">
      <c r="A4164" t="s">
        <v>1776</v>
      </c>
      <c r="B4164">
        <v>42</v>
      </c>
      <c r="C4164" t="str">
        <f t="shared" si="260"/>
        <v>36-45</v>
      </c>
      <c r="D4164" t="s">
        <v>21</v>
      </c>
      <c r="E4164" t="s">
        <v>44</v>
      </c>
      <c r="F4164">
        <v>123.59</v>
      </c>
      <c r="G4164">
        <v>14</v>
      </c>
      <c r="H4164">
        <f>Table1[[#This Row],[total_orders]]*Table1[[#This Row],[avg_order_value]]</f>
        <v>1730.26</v>
      </c>
      <c r="I4164">
        <v>178</v>
      </c>
      <c r="J4164">
        <v>0</v>
      </c>
      <c r="K4164" t="s">
        <v>19</v>
      </c>
      <c r="L4164">
        <v>47.8</v>
      </c>
      <c r="M4164" t="str">
        <f t="shared" si="261"/>
        <v>Medium</v>
      </c>
      <c r="N4164" s="1">
        <v>44037</v>
      </c>
      <c r="O4164" s="1" t="str">
        <f>IF(YEAR(Table1[[#This Row],[customer_since]])&gt;=2023, "New",IF(YEAR(Table1[[#This Row],[customer_since]])&gt;=2021, "Medium", "Long term"))</f>
        <v>Long term</v>
      </c>
      <c r="P4164">
        <v>99</v>
      </c>
      <c r="Q4164" t="str">
        <f t="shared" si="262"/>
        <v>High</v>
      </c>
      <c r="R4164">
        <v>0.39</v>
      </c>
      <c r="S4164" t="str">
        <f t="shared" si="263"/>
        <v>Medium</v>
      </c>
    </row>
    <row r="4165" spans="1:19" x14ac:dyDescent="0.35">
      <c r="A4165" t="s">
        <v>2541</v>
      </c>
      <c r="B4165">
        <v>69</v>
      </c>
      <c r="C4165" t="str">
        <f t="shared" si="260"/>
        <v>66-69</v>
      </c>
      <c r="D4165" t="s">
        <v>21</v>
      </c>
      <c r="E4165" t="s">
        <v>37</v>
      </c>
      <c r="F4165">
        <v>52.05</v>
      </c>
      <c r="G4165">
        <v>9</v>
      </c>
      <c r="H4165">
        <f>Table1[[#This Row],[total_orders]]*Table1[[#This Row],[avg_order_value]]</f>
        <v>468.45</v>
      </c>
      <c r="I4165">
        <v>66</v>
      </c>
      <c r="J4165">
        <v>0</v>
      </c>
      <c r="K4165" t="s">
        <v>23</v>
      </c>
      <c r="L4165">
        <v>88.9</v>
      </c>
      <c r="M4165" t="str">
        <f t="shared" si="261"/>
        <v>High</v>
      </c>
      <c r="N4165" s="1">
        <v>44244</v>
      </c>
      <c r="O4165" s="1" t="str">
        <f>IF(YEAR(Table1[[#This Row],[customer_since]])&gt;=2023, "New",IF(YEAR(Table1[[#This Row],[customer_since]])&gt;=2021, "Medium", "Long term"))</f>
        <v>Medium</v>
      </c>
      <c r="P4165">
        <v>40</v>
      </c>
      <c r="Q4165" t="str">
        <f t="shared" si="262"/>
        <v>Medium</v>
      </c>
      <c r="R4165">
        <v>0.27</v>
      </c>
      <c r="S4165" t="str">
        <f t="shared" si="263"/>
        <v>Medium</v>
      </c>
    </row>
    <row r="4166" spans="1:19" x14ac:dyDescent="0.35">
      <c r="A4166" t="s">
        <v>3682</v>
      </c>
      <c r="B4166">
        <v>29</v>
      </c>
      <c r="C4166" t="str">
        <f t="shared" si="260"/>
        <v>26-35</v>
      </c>
      <c r="D4166" t="s">
        <v>21</v>
      </c>
      <c r="E4166" t="s">
        <v>18</v>
      </c>
      <c r="F4166">
        <v>54.52</v>
      </c>
      <c r="G4166">
        <v>15</v>
      </c>
      <c r="H4166">
        <f>Table1[[#This Row],[total_orders]]*Table1[[#This Row],[avg_order_value]]</f>
        <v>817.80000000000007</v>
      </c>
      <c r="I4166">
        <v>67</v>
      </c>
      <c r="J4166">
        <v>0</v>
      </c>
      <c r="K4166" t="s">
        <v>29</v>
      </c>
      <c r="L4166">
        <v>44.7</v>
      </c>
      <c r="M4166" t="str">
        <f t="shared" si="261"/>
        <v>Medium</v>
      </c>
      <c r="N4166" s="1">
        <v>45451</v>
      </c>
      <c r="O4166" s="1" t="str">
        <f>IF(YEAR(Table1[[#This Row],[customer_since]])&gt;=2023, "New",IF(YEAR(Table1[[#This Row],[customer_since]])&gt;=2021, "Medium", "Long term"))</f>
        <v>New</v>
      </c>
      <c r="P4166">
        <v>30</v>
      </c>
      <c r="Q4166" t="str">
        <f t="shared" si="262"/>
        <v>Low</v>
      </c>
      <c r="R4166">
        <v>0.49</v>
      </c>
      <c r="S4166" t="str">
        <f t="shared" si="263"/>
        <v>Medium</v>
      </c>
    </row>
    <row r="4167" spans="1:19" x14ac:dyDescent="0.35">
      <c r="A4167" t="s">
        <v>1644</v>
      </c>
      <c r="B4167">
        <v>29</v>
      </c>
      <c r="C4167" t="str">
        <f t="shared" si="260"/>
        <v>26-35</v>
      </c>
      <c r="D4167" t="s">
        <v>14</v>
      </c>
      <c r="E4167" t="s">
        <v>28</v>
      </c>
      <c r="F4167">
        <v>38.85</v>
      </c>
      <c r="G4167">
        <v>14</v>
      </c>
      <c r="H4167">
        <f>Table1[[#This Row],[total_orders]]*Table1[[#This Row],[avg_order_value]]</f>
        <v>543.9</v>
      </c>
      <c r="I4167">
        <v>294</v>
      </c>
      <c r="J4167">
        <v>0</v>
      </c>
      <c r="K4167" t="s">
        <v>23</v>
      </c>
      <c r="L4167">
        <v>81</v>
      </c>
      <c r="M4167" t="str">
        <f t="shared" si="261"/>
        <v>High</v>
      </c>
      <c r="N4167" s="1">
        <v>44579</v>
      </c>
      <c r="O4167" s="1" t="str">
        <f>IF(YEAR(Table1[[#This Row],[customer_since]])&gt;=2023, "New",IF(YEAR(Table1[[#This Row],[customer_since]])&gt;=2021, "Medium", "Long term"))</f>
        <v>Medium</v>
      </c>
      <c r="P4167">
        <v>25</v>
      </c>
      <c r="Q4167" t="str">
        <f t="shared" si="262"/>
        <v>Low</v>
      </c>
      <c r="R4167">
        <v>0.05</v>
      </c>
      <c r="S4167" t="str">
        <f t="shared" si="263"/>
        <v>Low</v>
      </c>
    </row>
    <row r="4168" spans="1:19" x14ac:dyDescent="0.35">
      <c r="A4168" t="s">
        <v>2424</v>
      </c>
      <c r="B4168">
        <v>77</v>
      </c>
      <c r="C4168" t="str">
        <f t="shared" si="260"/>
        <v>66-69</v>
      </c>
      <c r="D4168" t="s">
        <v>25</v>
      </c>
      <c r="E4168" t="s">
        <v>35</v>
      </c>
      <c r="F4168">
        <v>112.16</v>
      </c>
      <c r="G4168">
        <v>12</v>
      </c>
      <c r="H4168">
        <f>Table1[[#This Row],[total_orders]]*Table1[[#This Row],[avg_order_value]]</f>
        <v>1345.92</v>
      </c>
      <c r="I4168">
        <v>202</v>
      </c>
      <c r="J4168">
        <v>0</v>
      </c>
      <c r="K4168" t="s">
        <v>23</v>
      </c>
      <c r="L4168">
        <v>27</v>
      </c>
      <c r="M4168" t="str">
        <f t="shared" si="261"/>
        <v>Medium</v>
      </c>
      <c r="N4168" s="1">
        <v>44900</v>
      </c>
      <c r="O4168" s="1" t="str">
        <f>IF(YEAR(Table1[[#This Row],[customer_since]])&gt;=2023, "New",IF(YEAR(Table1[[#This Row],[customer_since]])&gt;=2021, "Medium", "Long term"))</f>
        <v>Medium</v>
      </c>
      <c r="P4168">
        <v>51</v>
      </c>
      <c r="Q4168" t="str">
        <f t="shared" si="262"/>
        <v>Medium</v>
      </c>
      <c r="R4168">
        <v>0.33</v>
      </c>
      <c r="S4168" t="str">
        <f t="shared" si="263"/>
        <v>Medium</v>
      </c>
    </row>
    <row r="4169" spans="1:19" x14ac:dyDescent="0.35">
      <c r="A4169" t="s">
        <v>251</v>
      </c>
      <c r="B4169">
        <v>57</v>
      </c>
      <c r="C4169" t="str">
        <f t="shared" si="260"/>
        <v>55-65</v>
      </c>
      <c r="D4169" t="s">
        <v>14</v>
      </c>
      <c r="E4169" t="s">
        <v>26</v>
      </c>
      <c r="F4169">
        <v>14.19</v>
      </c>
      <c r="G4169">
        <v>9</v>
      </c>
      <c r="H4169">
        <f>Table1[[#This Row],[total_orders]]*Table1[[#This Row],[avg_order_value]]</f>
        <v>127.71</v>
      </c>
      <c r="I4169">
        <v>9</v>
      </c>
      <c r="J4169">
        <v>1</v>
      </c>
      <c r="K4169" t="s">
        <v>19</v>
      </c>
      <c r="L4169">
        <v>73</v>
      </c>
      <c r="M4169" t="str">
        <f t="shared" si="261"/>
        <v>High</v>
      </c>
      <c r="N4169" s="1">
        <v>44242</v>
      </c>
      <c r="O4169" s="1" t="str">
        <f>IF(YEAR(Table1[[#This Row],[customer_since]])&gt;=2023, "New",IF(YEAR(Table1[[#This Row],[customer_since]])&gt;=2021, "Medium", "Long term"))</f>
        <v>Medium</v>
      </c>
      <c r="P4169">
        <v>24</v>
      </c>
      <c r="Q4169" t="str">
        <f t="shared" si="262"/>
        <v>Low</v>
      </c>
      <c r="R4169">
        <v>0.22</v>
      </c>
      <c r="S4169" t="str">
        <f t="shared" si="263"/>
        <v>Medium</v>
      </c>
    </row>
    <row r="4170" spans="1:19" x14ac:dyDescent="0.35">
      <c r="A4170" t="s">
        <v>251</v>
      </c>
      <c r="B4170">
        <v>71</v>
      </c>
      <c r="C4170" t="str">
        <f t="shared" si="260"/>
        <v>66-69</v>
      </c>
      <c r="D4170" t="s">
        <v>21</v>
      </c>
      <c r="E4170" t="s">
        <v>15</v>
      </c>
      <c r="F4170">
        <v>36.35</v>
      </c>
      <c r="G4170">
        <v>9</v>
      </c>
      <c r="H4170">
        <f>Table1[[#This Row],[total_orders]]*Table1[[#This Row],[avg_order_value]]</f>
        <v>327.15000000000003</v>
      </c>
      <c r="I4170">
        <v>310</v>
      </c>
      <c r="J4170">
        <v>0</v>
      </c>
      <c r="K4170" t="s">
        <v>19</v>
      </c>
      <c r="L4170">
        <v>32.6</v>
      </c>
      <c r="M4170" t="str">
        <f t="shared" si="261"/>
        <v>Medium</v>
      </c>
      <c r="N4170" s="1">
        <v>45608</v>
      </c>
      <c r="O4170" s="1" t="str">
        <f>IF(YEAR(Table1[[#This Row],[customer_since]])&gt;=2023, "New",IF(YEAR(Table1[[#This Row],[customer_since]])&gt;=2021, "Medium", "Long term"))</f>
        <v>New</v>
      </c>
      <c r="P4170">
        <v>33</v>
      </c>
      <c r="Q4170" t="str">
        <f t="shared" si="262"/>
        <v>Low</v>
      </c>
      <c r="R4170">
        <v>0.22</v>
      </c>
      <c r="S4170" t="str">
        <f t="shared" si="263"/>
        <v>Medium</v>
      </c>
    </row>
    <row r="4171" spans="1:19" x14ac:dyDescent="0.35">
      <c r="A4171" t="s">
        <v>398</v>
      </c>
      <c r="B4171">
        <v>21</v>
      </c>
      <c r="C4171" t="str">
        <f t="shared" si="260"/>
        <v>18-25</v>
      </c>
      <c r="D4171" t="s">
        <v>14</v>
      </c>
      <c r="E4171" t="s">
        <v>52</v>
      </c>
      <c r="F4171">
        <v>256.51</v>
      </c>
      <c r="G4171">
        <v>8</v>
      </c>
      <c r="H4171">
        <f>Table1[[#This Row],[total_orders]]*Table1[[#This Row],[avg_order_value]]</f>
        <v>2052.08</v>
      </c>
      <c r="I4171">
        <v>255</v>
      </c>
      <c r="J4171">
        <v>0</v>
      </c>
      <c r="K4171" t="s">
        <v>29</v>
      </c>
      <c r="L4171">
        <v>49.2</v>
      </c>
      <c r="M4171" t="str">
        <f t="shared" si="261"/>
        <v>Medium</v>
      </c>
      <c r="N4171" s="1">
        <v>45008</v>
      </c>
      <c r="O4171" s="1" t="str">
        <f>IF(YEAR(Table1[[#This Row],[customer_since]])&gt;=2023, "New",IF(YEAR(Table1[[#This Row],[customer_since]])&gt;=2021, "Medium", "Long term"))</f>
        <v>New</v>
      </c>
      <c r="P4171">
        <v>60</v>
      </c>
      <c r="Q4171" t="str">
        <f t="shared" si="262"/>
        <v>Medium</v>
      </c>
      <c r="R4171">
        <v>0.56000000000000005</v>
      </c>
      <c r="S4171" t="str">
        <f t="shared" si="263"/>
        <v>High</v>
      </c>
    </row>
    <row r="4172" spans="1:19" x14ac:dyDescent="0.35">
      <c r="A4172" t="s">
        <v>398</v>
      </c>
      <c r="B4172">
        <v>34</v>
      </c>
      <c r="C4172" t="str">
        <f t="shared" si="260"/>
        <v>26-35</v>
      </c>
      <c r="D4172" t="s">
        <v>21</v>
      </c>
      <c r="E4172" t="s">
        <v>28</v>
      </c>
      <c r="F4172">
        <v>26.36</v>
      </c>
      <c r="G4172">
        <v>11</v>
      </c>
      <c r="H4172">
        <f>Table1[[#This Row],[total_orders]]*Table1[[#This Row],[avg_order_value]]</f>
        <v>289.95999999999998</v>
      </c>
      <c r="I4172">
        <v>251</v>
      </c>
      <c r="J4172">
        <v>0</v>
      </c>
      <c r="K4172" t="s">
        <v>23</v>
      </c>
      <c r="L4172">
        <v>98.7</v>
      </c>
      <c r="M4172" t="str">
        <f t="shared" si="261"/>
        <v>High</v>
      </c>
      <c r="N4172" s="1">
        <v>44695</v>
      </c>
      <c r="O4172" s="1" t="str">
        <f>IF(YEAR(Table1[[#This Row],[customer_since]])&gt;=2023, "New",IF(YEAR(Table1[[#This Row],[customer_since]])&gt;=2021, "Medium", "Long term"))</f>
        <v>Medium</v>
      </c>
      <c r="P4172">
        <v>18</v>
      </c>
      <c r="Q4172" t="str">
        <f t="shared" si="262"/>
        <v>Low</v>
      </c>
      <c r="R4172">
        <v>0.32</v>
      </c>
      <c r="S4172" t="str">
        <f t="shared" si="263"/>
        <v>Medium</v>
      </c>
    </row>
    <row r="4173" spans="1:19" x14ac:dyDescent="0.35">
      <c r="A4173" t="s">
        <v>149</v>
      </c>
      <c r="B4173">
        <v>79</v>
      </c>
      <c r="C4173" t="str">
        <f t="shared" si="260"/>
        <v>66-69</v>
      </c>
      <c r="D4173" t="s">
        <v>21</v>
      </c>
      <c r="E4173" t="s">
        <v>52</v>
      </c>
      <c r="F4173">
        <v>28.69</v>
      </c>
      <c r="G4173">
        <v>14</v>
      </c>
      <c r="H4173">
        <f>Table1[[#This Row],[total_orders]]*Table1[[#This Row],[avg_order_value]]</f>
        <v>401.66</v>
      </c>
      <c r="I4173">
        <v>315</v>
      </c>
      <c r="J4173">
        <v>0</v>
      </c>
      <c r="K4173" t="s">
        <v>40</v>
      </c>
      <c r="L4173">
        <v>72.599999999999994</v>
      </c>
      <c r="M4173" t="str">
        <f t="shared" si="261"/>
        <v>High</v>
      </c>
      <c r="N4173" s="1">
        <v>45317</v>
      </c>
      <c r="O4173" s="1" t="str">
        <f>IF(YEAR(Table1[[#This Row],[customer_since]])&gt;=2023, "New",IF(YEAR(Table1[[#This Row],[customer_since]])&gt;=2021, "Medium", "Long term"))</f>
        <v>New</v>
      </c>
      <c r="P4173">
        <v>87</v>
      </c>
      <c r="Q4173" t="str">
        <f t="shared" si="262"/>
        <v>High</v>
      </c>
      <c r="R4173">
        <v>0.2</v>
      </c>
      <c r="S4173" t="str">
        <f t="shared" si="263"/>
        <v>Low</v>
      </c>
    </row>
    <row r="4174" spans="1:19" x14ac:dyDescent="0.35">
      <c r="A4174" t="s">
        <v>609</v>
      </c>
      <c r="B4174">
        <v>79</v>
      </c>
      <c r="C4174" t="str">
        <f t="shared" si="260"/>
        <v>66-69</v>
      </c>
      <c r="D4174" t="s">
        <v>21</v>
      </c>
      <c r="E4174" t="s">
        <v>35</v>
      </c>
      <c r="F4174">
        <v>140.24</v>
      </c>
      <c r="G4174">
        <v>13</v>
      </c>
      <c r="H4174">
        <f>Table1[[#This Row],[total_orders]]*Table1[[#This Row],[avg_order_value]]</f>
        <v>1823.1200000000001</v>
      </c>
      <c r="I4174">
        <v>159</v>
      </c>
      <c r="J4174">
        <v>0</v>
      </c>
      <c r="K4174" t="s">
        <v>40</v>
      </c>
      <c r="L4174">
        <v>83</v>
      </c>
      <c r="M4174" t="str">
        <f t="shared" si="261"/>
        <v>High</v>
      </c>
      <c r="N4174" s="1">
        <v>45784</v>
      </c>
      <c r="O4174" s="1" t="str">
        <f>IF(YEAR(Table1[[#This Row],[customer_since]])&gt;=2023, "New",IF(YEAR(Table1[[#This Row],[customer_since]])&gt;=2021, "Medium", "Long term"))</f>
        <v>New</v>
      </c>
      <c r="P4174">
        <v>87</v>
      </c>
      <c r="Q4174" t="str">
        <f t="shared" si="262"/>
        <v>High</v>
      </c>
      <c r="R4174">
        <v>0.42</v>
      </c>
      <c r="S4174" t="str">
        <f t="shared" si="263"/>
        <v>Medium</v>
      </c>
    </row>
    <row r="4175" spans="1:19" x14ac:dyDescent="0.35">
      <c r="A4175" t="s">
        <v>609</v>
      </c>
      <c r="B4175">
        <v>59</v>
      </c>
      <c r="C4175" t="str">
        <f t="shared" si="260"/>
        <v>55-65</v>
      </c>
      <c r="D4175" t="s">
        <v>14</v>
      </c>
      <c r="E4175" t="s">
        <v>28</v>
      </c>
      <c r="F4175">
        <v>103.65</v>
      </c>
      <c r="G4175">
        <v>11</v>
      </c>
      <c r="H4175">
        <f>Table1[[#This Row],[total_orders]]*Table1[[#This Row],[avg_order_value]]</f>
        <v>1140.1500000000001</v>
      </c>
      <c r="I4175">
        <v>13</v>
      </c>
      <c r="J4175">
        <v>0</v>
      </c>
      <c r="K4175" t="s">
        <v>29</v>
      </c>
      <c r="L4175">
        <v>46.8</v>
      </c>
      <c r="M4175" t="str">
        <f t="shared" si="261"/>
        <v>Medium</v>
      </c>
      <c r="N4175" s="1">
        <v>44698</v>
      </c>
      <c r="O4175" s="1" t="str">
        <f>IF(YEAR(Table1[[#This Row],[customer_since]])&gt;=2023, "New",IF(YEAR(Table1[[#This Row],[customer_since]])&gt;=2021, "Medium", "Long term"))</f>
        <v>Medium</v>
      </c>
      <c r="P4175">
        <v>71</v>
      </c>
      <c r="Q4175" t="str">
        <f t="shared" si="262"/>
        <v>High</v>
      </c>
      <c r="R4175">
        <v>0.43</v>
      </c>
      <c r="S4175" t="str">
        <f t="shared" si="263"/>
        <v>Medium</v>
      </c>
    </row>
    <row r="4176" spans="1:19" x14ac:dyDescent="0.35">
      <c r="A4176" t="s">
        <v>3263</v>
      </c>
      <c r="B4176">
        <v>36</v>
      </c>
      <c r="C4176" t="str">
        <f t="shared" si="260"/>
        <v>36-45</v>
      </c>
      <c r="D4176" t="s">
        <v>25</v>
      </c>
      <c r="E4176" t="s">
        <v>44</v>
      </c>
      <c r="F4176">
        <v>51.12</v>
      </c>
      <c r="G4176">
        <v>8</v>
      </c>
      <c r="H4176">
        <f>Table1[[#This Row],[total_orders]]*Table1[[#This Row],[avg_order_value]]</f>
        <v>408.96</v>
      </c>
      <c r="I4176">
        <v>37</v>
      </c>
      <c r="J4176">
        <v>0</v>
      </c>
      <c r="K4176" t="s">
        <v>16</v>
      </c>
      <c r="L4176">
        <v>33.299999999999997</v>
      </c>
      <c r="M4176" t="str">
        <f t="shared" si="261"/>
        <v>Medium</v>
      </c>
      <c r="N4176" s="1">
        <v>45471</v>
      </c>
      <c r="O4176" s="1" t="str">
        <f>IF(YEAR(Table1[[#This Row],[customer_since]])&gt;=2023, "New",IF(YEAR(Table1[[#This Row],[customer_since]])&gt;=2021, "Medium", "Long term"))</f>
        <v>New</v>
      </c>
      <c r="P4176">
        <v>31</v>
      </c>
      <c r="Q4176" t="str">
        <f t="shared" si="262"/>
        <v>Low</v>
      </c>
      <c r="R4176">
        <v>0.28999999999999998</v>
      </c>
      <c r="S4176" t="str">
        <f t="shared" si="263"/>
        <v>Medium</v>
      </c>
    </row>
    <row r="4177" spans="1:19" x14ac:dyDescent="0.35">
      <c r="A4177" t="s">
        <v>2656</v>
      </c>
      <c r="B4177">
        <v>28</v>
      </c>
      <c r="C4177" t="str">
        <f t="shared" si="260"/>
        <v>26-35</v>
      </c>
      <c r="D4177" t="s">
        <v>25</v>
      </c>
      <c r="E4177" t="s">
        <v>52</v>
      </c>
      <c r="F4177">
        <v>214.95</v>
      </c>
      <c r="G4177">
        <v>8</v>
      </c>
      <c r="H4177">
        <f>Table1[[#This Row],[total_orders]]*Table1[[#This Row],[avg_order_value]]</f>
        <v>1719.6</v>
      </c>
      <c r="I4177">
        <v>200</v>
      </c>
      <c r="J4177">
        <v>0</v>
      </c>
      <c r="K4177" t="s">
        <v>29</v>
      </c>
      <c r="L4177">
        <v>65.7</v>
      </c>
      <c r="M4177" t="str">
        <f t="shared" si="261"/>
        <v>High</v>
      </c>
      <c r="N4177" s="1">
        <v>45065</v>
      </c>
      <c r="O4177" s="1" t="str">
        <f>IF(YEAR(Table1[[#This Row],[customer_since]])&gt;=2023, "New",IF(YEAR(Table1[[#This Row],[customer_since]])&gt;=2021, "Medium", "Long term"))</f>
        <v>New</v>
      </c>
      <c r="P4177">
        <v>54</v>
      </c>
      <c r="Q4177" t="str">
        <f t="shared" si="262"/>
        <v>Medium</v>
      </c>
      <c r="R4177">
        <v>0.4</v>
      </c>
      <c r="S4177" t="str">
        <f t="shared" si="263"/>
        <v>Medium</v>
      </c>
    </row>
    <row r="4178" spans="1:19" x14ac:dyDescent="0.35">
      <c r="A4178" t="s">
        <v>2656</v>
      </c>
      <c r="B4178">
        <v>78</v>
      </c>
      <c r="C4178" t="str">
        <f t="shared" si="260"/>
        <v>66-69</v>
      </c>
      <c r="D4178" t="s">
        <v>21</v>
      </c>
      <c r="E4178" t="s">
        <v>37</v>
      </c>
      <c r="F4178">
        <v>94.32</v>
      </c>
      <c r="G4178">
        <v>7</v>
      </c>
      <c r="H4178">
        <f>Table1[[#This Row],[total_orders]]*Table1[[#This Row],[avg_order_value]]</f>
        <v>660.24</v>
      </c>
      <c r="I4178">
        <v>254</v>
      </c>
      <c r="J4178">
        <v>0</v>
      </c>
      <c r="K4178" t="s">
        <v>19</v>
      </c>
      <c r="L4178">
        <v>48.4</v>
      </c>
      <c r="M4178" t="str">
        <f t="shared" si="261"/>
        <v>Medium</v>
      </c>
      <c r="N4178" s="1">
        <v>45604</v>
      </c>
      <c r="O4178" s="1" t="str">
        <f>IF(YEAR(Table1[[#This Row],[customer_since]])&gt;=2023, "New",IF(YEAR(Table1[[#This Row],[customer_since]])&gt;=2021, "Medium", "Long term"))</f>
        <v>New</v>
      </c>
      <c r="P4178">
        <v>31</v>
      </c>
      <c r="Q4178" t="str">
        <f t="shared" si="262"/>
        <v>Low</v>
      </c>
      <c r="R4178">
        <v>0.34</v>
      </c>
      <c r="S4178" t="str">
        <f t="shared" si="263"/>
        <v>Medium</v>
      </c>
    </row>
    <row r="4179" spans="1:19" x14ac:dyDescent="0.35">
      <c r="A4179" t="s">
        <v>610</v>
      </c>
      <c r="B4179">
        <v>44</v>
      </c>
      <c r="C4179" t="str">
        <f t="shared" si="260"/>
        <v>36-45</v>
      </c>
      <c r="D4179" t="s">
        <v>14</v>
      </c>
      <c r="E4179" t="s">
        <v>44</v>
      </c>
      <c r="G4179">
        <v>10</v>
      </c>
      <c r="H4179">
        <f>Table1[[#This Row],[total_orders]]*Table1[[#This Row],[avg_order_value]]</f>
        <v>0</v>
      </c>
      <c r="I4179">
        <v>7</v>
      </c>
      <c r="J4179">
        <v>0</v>
      </c>
      <c r="K4179" t="s">
        <v>23</v>
      </c>
      <c r="L4179">
        <v>55.3</v>
      </c>
      <c r="M4179" t="str">
        <f t="shared" si="261"/>
        <v>High</v>
      </c>
      <c r="N4179" s="1">
        <v>44150</v>
      </c>
      <c r="O4179" s="1" t="str">
        <f>IF(YEAR(Table1[[#This Row],[customer_since]])&gt;=2023, "New",IF(YEAR(Table1[[#This Row],[customer_since]])&gt;=2021, "Medium", "Long term"))</f>
        <v>Long term</v>
      </c>
      <c r="P4179">
        <v>30</v>
      </c>
      <c r="Q4179" t="str">
        <f t="shared" si="262"/>
        <v>Low</v>
      </c>
      <c r="R4179">
        <v>0.17</v>
      </c>
      <c r="S4179" t="str">
        <f t="shared" si="263"/>
        <v>Low</v>
      </c>
    </row>
    <row r="4180" spans="1:19" x14ac:dyDescent="0.35">
      <c r="A4180" t="s">
        <v>610</v>
      </c>
      <c r="B4180">
        <v>21</v>
      </c>
      <c r="C4180" t="str">
        <f t="shared" si="260"/>
        <v>18-25</v>
      </c>
      <c r="D4180" t="s">
        <v>14</v>
      </c>
      <c r="E4180" t="s">
        <v>18</v>
      </c>
      <c r="F4180">
        <v>124.87</v>
      </c>
      <c r="G4180">
        <v>11</v>
      </c>
      <c r="H4180">
        <f>Table1[[#This Row],[total_orders]]*Table1[[#This Row],[avg_order_value]]</f>
        <v>1373.5700000000002</v>
      </c>
      <c r="I4180">
        <v>233</v>
      </c>
      <c r="J4180">
        <v>0</v>
      </c>
      <c r="K4180" t="s">
        <v>23</v>
      </c>
      <c r="L4180">
        <v>84</v>
      </c>
      <c r="M4180" t="str">
        <f t="shared" si="261"/>
        <v>High</v>
      </c>
      <c r="N4180" s="1">
        <v>45026</v>
      </c>
      <c r="O4180" s="1" t="str">
        <f>IF(YEAR(Table1[[#This Row],[customer_since]])&gt;=2023, "New",IF(YEAR(Table1[[#This Row],[customer_since]])&gt;=2021, "Medium", "Long term"))</f>
        <v>New</v>
      </c>
      <c r="P4180">
        <v>65</v>
      </c>
      <c r="Q4180" t="str">
        <f t="shared" si="262"/>
        <v>Medium</v>
      </c>
      <c r="R4180">
        <v>0.11</v>
      </c>
      <c r="S4180" t="str">
        <f t="shared" si="263"/>
        <v>Low</v>
      </c>
    </row>
    <row r="4181" spans="1:19" x14ac:dyDescent="0.35">
      <c r="A4181" t="s">
        <v>536</v>
      </c>
      <c r="B4181">
        <v>40</v>
      </c>
      <c r="C4181" t="str">
        <f t="shared" si="260"/>
        <v>36-45</v>
      </c>
      <c r="D4181" t="s">
        <v>21</v>
      </c>
      <c r="E4181" t="s">
        <v>50</v>
      </c>
      <c r="F4181">
        <v>17.940000000000001</v>
      </c>
      <c r="G4181">
        <v>4</v>
      </c>
      <c r="H4181">
        <f>Table1[[#This Row],[total_orders]]*Table1[[#This Row],[avg_order_value]]</f>
        <v>71.760000000000005</v>
      </c>
      <c r="I4181">
        <v>233</v>
      </c>
      <c r="J4181">
        <v>0</v>
      </c>
      <c r="K4181" t="s">
        <v>19</v>
      </c>
      <c r="L4181">
        <v>47.4</v>
      </c>
      <c r="M4181" t="str">
        <f t="shared" si="261"/>
        <v>Medium</v>
      </c>
      <c r="N4181" s="1">
        <v>44370</v>
      </c>
      <c r="O4181" s="1" t="str">
        <f>IF(YEAR(Table1[[#This Row],[customer_since]])&gt;=2023, "New",IF(YEAR(Table1[[#This Row],[customer_since]])&gt;=2021, "Medium", "Long term"))</f>
        <v>Medium</v>
      </c>
      <c r="P4181">
        <v>60</v>
      </c>
      <c r="Q4181" t="str">
        <f t="shared" si="262"/>
        <v>Medium</v>
      </c>
      <c r="R4181">
        <v>0.1</v>
      </c>
      <c r="S4181" t="str">
        <f t="shared" si="263"/>
        <v>Low</v>
      </c>
    </row>
    <row r="4182" spans="1:19" x14ac:dyDescent="0.35">
      <c r="A4182" t="s">
        <v>415</v>
      </c>
      <c r="B4182">
        <v>68</v>
      </c>
      <c r="C4182" t="str">
        <f t="shared" si="260"/>
        <v>66-69</v>
      </c>
      <c r="D4182" t="s">
        <v>14</v>
      </c>
      <c r="E4182" t="s">
        <v>18</v>
      </c>
      <c r="F4182">
        <v>122.54</v>
      </c>
      <c r="G4182">
        <v>7</v>
      </c>
      <c r="H4182">
        <f>Table1[[#This Row],[total_orders]]*Table1[[#This Row],[avg_order_value]]</f>
        <v>857.78000000000009</v>
      </c>
      <c r="I4182">
        <v>147</v>
      </c>
      <c r="J4182">
        <v>0</v>
      </c>
      <c r="K4182" t="s">
        <v>19</v>
      </c>
      <c r="L4182">
        <v>32.4</v>
      </c>
      <c r="M4182" t="str">
        <f t="shared" si="261"/>
        <v>Medium</v>
      </c>
      <c r="N4182" s="1">
        <v>44453</v>
      </c>
      <c r="O4182" s="1" t="str">
        <f>IF(YEAR(Table1[[#This Row],[customer_since]])&gt;=2023, "New",IF(YEAR(Table1[[#This Row],[customer_since]])&gt;=2021, "Medium", "Long term"))</f>
        <v>Medium</v>
      </c>
      <c r="P4182">
        <v>84</v>
      </c>
      <c r="Q4182" t="str">
        <f t="shared" si="262"/>
        <v>High</v>
      </c>
      <c r="R4182">
        <v>0.13</v>
      </c>
      <c r="S4182" t="str">
        <f t="shared" si="263"/>
        <v>Low</v>
      </c>
    </row>
    <row r="4183" spans="1:19" x14ac:dyDescent="0.35">
      <c r="A4183" t="s">
        <v>415</v>
      </c>
      <c r="B4183">
        <v>69</v>
      </c>
      <c r="C4183" t="str">
        <f t="shared" si="260"/>
        <v>66-69</v>
      </c>
      <c r="D4183" t="s">
        <v>14</v>
      </c>
      <c r="E4183" t="s">
        <v>50</v>
      </c>
      <c r="F4183">
        <v>18.350000000000001</v>
      </c>
      <c r="G4183">
        <v>9</v>
      </c>
      <c r="H4183">
        <f>Table1[[#This Row],[total_orders]]*Table1[[#This Row],[avg_order_value]]</f>
        <v>165.15</v>
      </c>
      <c r="I4183">
        <v>205</v>
      </c>
      <c r="J4183">
        <v>0</v>
      </c>
      <c r="K4183" t="s">
        <v>40</v>
      </c>
      <c r="L4183">
        <v>86.6</v>
      </c>
      <c r="M4183" t="str">
        <f t="shared" si="261"/>
        <v>High</v>
      </c>
      <c r="N4183" s="1">
        <v>45372</v>
      </c>
      <c r="O4183" s="1" t="str">
        <f>IF(YEAR(Table1[[#This Row],[customer_since]])&gt;=2023, "New",IF(YEAR(Table1[[#This Row],[customer_since]])&gt;=2021, "Medium", "Long term"))</f>
        <v>New</v>
      </c>
      <c r="P4183">
        <v>56</v>
      </c>
      <c r="Q4183" t="str">
        <f t="shared" si="262"/>
        <v>Medium</v>
      </c>
      <c r="R4183">
        <v>0.19</v>
      </c>
      <c r="S4183" t="str">
        <f t="shared" si="263"/>
        <v>Low</v>
      </c>
    </row>
    <row r="4184" spans="1:19" x14ac:dyDescent="0.35">
      <c r="A4184" t="s">
        <v>2640</v>
      </c>
      <c r="B4184">
        <v>41</v>
      </c>
      <c r="C4184" t="str">
        <f t="shared" si="260"/>
        <v>36-45</v>
      </c>
      <c r="D4184" t="s">
        <v>21</v>
      </c>
      <c r="E4184" t="s">
        <v>28</v>
      </c>
      <c r="G4184">
        <v>12</v>
      </c>
      <c r="H4184">
        <f>Table1[[#This Row],[total_orders]]*Table1[[#This Row],[avg_order_value]]</f>
        <v>0</v>
      </c>
      <c r="I4184">
        <v>255</v>
      </c>
      <c r="J4184">
        <v>0</v>
      </c>
      <c r="K4184" t="s">
        <v>16</v>
      </c>
      <c r="L4184">
        <v>62.1</v>
      </c>
      <c r="M4184" t="str">
        <f t="shared" si="261"/>
        <v>High</v>
      </c>
      <c r="N4184" s="1">
        <v>45323</v>
      </c>
      <c r="O4184" s="1" t="str">
        <f>IF(YEAR(Table1[[#This Row],[customer_since]])&gt;=2023, "New",IF(YEAR(Table1[[#This Row],[customer_since]])&gt;=2021, "Medium", "Long term"))</f>
        <v>New</v>
      </c>
      <c r="P4184">
        <v>62</v>
      </c>
      <c r="Q4184" t="str">
        <f t="shared" si="262"/>
        <v>Medium</v>
      </c>
      <c r="R4184">
        <v>0.4</v>
      </c>
      <c r="S4184" t="str">
        <f t="shared" si="263"/>
        <v>Medium</v>
      </c>
    </row>
    <row r="4185" spans="1:19" x14ac:dyDescent="0.35">
      <c r="A4185" t="s">
        <v>1314</v>
      </c>
      <c r="B4185">
        <v>55</v>
      </c>
      <c r="C4185" t="str">
        <f t="shared" si="260"/>
        <v>46-55</v>
      </c>
      <c r="D4185" t="s">
        <v>14</v>
      </c>
      <c r="E4185" t="s">
        <v>22</v>
      </c>
      <c r="F4185">
        <v>139.02000000000001</v>
      </c>
      <c r="G4185">
        <v>9</v>
      </c>
      <c r="H4185">
        <f>Table1[[#This Row],[total_orders]]*Table1[[#This Row],[avg_order_value]]</f>
        <v>1251.18</v>
      </c>
      <c r="I4185">
        <v>261</v>
      </c>
      <c r="J4185">
        <v>0</v>
      </c>
      <c r="K4185" t="s">
        <v>29</v>
      </c>
      <c r="L4185">
        <v>92.8</v>
      </c>
      <c r="M4185" t="str">
        <f t="shared" si="261"/>
        <v>High</v>
      </c>
      <c r="N4185" s="1">
        <v>44319</v>
      </c>
      <c r="O4185" s="1" t="str">
        <f>IF(YEAR(Table1[[#This Row],[customer_since]])&gt;=2023, "New",IF(YEAR(Table1[[#This Row],[customer_since]])&gt;=2021, "Medium", "Long term"))</f>
        <v>Medium</v>
      </c>
      <c r="P4185">
        <v>22</v>
      </c>
      <c r="Q4185" t="str">
        <f t="shared" si="262"/>
        <v>Low</v>
      </c>
      <c r="R4185">
        <v>0.47</v>
      </c>
      <c r="S4185" t="str">
        <f t="shared" si="263"/>
        <v>Medium</v>
      </c>
    </row>
    <row r="4186" spans="1:19" x14ac:dyDescent="0.35">
      <c r="A4186" t="s">
        <v>1646</v>
      </c>
      <c r="B4186">
        <v>74</v>
      </c>
      <c r="C4186" t="str">
        <f t="shared" si="260"/>
        <v>66-69</v>
      </c>
      <c r="D4186" t="s">
        <v>21</v>
      </c>
      <c r="E4186" t="s">
        <v>22</v>
      </c>
      <c r="F4186">
        <v>77.489999999999995</v>
      </c>
      <c r="G4186">
        <v>17</v>
      </c>
      <c r="H4186">
        <f>Table1[[#This Row],[total_orders]]*Table1[[#This Row],[avg_order_value]]</f>
        <v>1317.33</v>
      </c>
      <c r="I4186">
        <v>201</v>
      </c>
      <c r="J4186">
        <v>0</v>
      </c>
      <c r="K4186" t="s">
        <v>16</v>
      </c>
      <c r="L4186">
        <v>71.2</v>
      </c>
      <c r="M4186" t="str">
        <f t="shared" si="261"/>
        <v>High</v>
      </c>
      <c r="N4186" s="1">
        <v>44514</v>
      </c>
      <c r="O4186" s="1" t="str">
        <f>IF(YEAR(Table1[[#This Row],[customer_since]])&gt;=2023, "New",IF(YEAR(Table1[[#This Row],[customer_since]])&gt;=2021, "Medium", "Long term"))</f>
        <v>Medium</v>
      </c>
      <c r="P4186">
        <v>14</v>
      </c>
      <c r="Q4186" t="str">
        <f t="shared" si="262"/>
        <v>Low</v>
      </c>
      <c r="R4186">
        <v>0.45</v>
      </c>
      <c r="S4186" t="str">
        <f t="shared" si="263"/>
        <v>Medium</v>
      </c>
    </row>
    <row r="4187" spans="1:19" x14ac:dyDescent="0.35">
      <c r="A4187" t="s">
        <v>2399</v>
      </c>
      <c r="B4187">
        <v>22</v>
      </c>
      <c r="C4187" t="str">
        <f t="shared" si="260"/>
        <v>18-25</v>
      </c>
      <c r="D4187" t="s">
        <v>21</v>
      </c>
      <c r="E4187" t="s">
        <v>35</v>
      </c>
      <c r="F4187">
        <v>128.09</v>
      </c>
      <c r="G4187">
        <v>14</v>
      </c>
      <c r="H4187">
        <f>Table1[[#This Row],[total_orders]]*Table1[[#This Row],[avg_order_value]]</f>
        <v>1793.26</v>
      </c>
      <c r="I4187">
        <v>254</v>
      </c>
      <c r="J4187">
        <v>0</v>
      </c>
      <c r="K4187" t="s">
        <v>19</v>
      </c>
      <c r="L4187">
        <v>20.100000000000001</v>
      </c>
      <c r="M4187" t="str">
        <f t="shared" si="261"/>
        <v>Medium</v>
      </c>
      <c r="N4187" s="1">
        <v>44937</v>
      </c>
      <c r="O4187" s="1" t="str">
        <f>IF(YEAR(Table1[[#This Row],[customer_since]])&gt;=2023, "New",IF(YEAR(Table1[[#This Row],[customer_since]])&gt;=2021, "Medium", "Long term"))</f>
        <v>New</v>
      </c>
      <c r="P4187">
        <v>11</v>
      </c>
      <c r="Q4187" t="str">
        <f t="shared" si="262"/>
        <v>Low</v>
      </c>
      <c r="R4187">
        <v>0.34</v>
      </c>
      <c r="S4187" t="str">
        <f t="shared" si="263"/>
        <v>Medium</v>
      </c>
    </row>
    <row r="4188" spans="1:19" x14ac:dyDescent="0.35">
      <c r="A4188" t="s">
        <v>2399</v>
      </c>
      <c r="B4188">
        <v>30</v>
      </c>
      <c r="C4188" t="str">
        <f t="shared" si="260"/>
        <v>26-35</v>
      </c>
      <c r="D4188" t="s">
        <v>25</v>
      </c>
      <c r="E4188" t="s">
        <v>50</v>
      </c>
      <c r="F4188">
        <v>180.23</v>
      </c>
      <c r="G4188">
        <v>11</v>
      </c>
      <c r="H4188">
        <f>Table1[[#This Row],[total_orders]]*Table1[[#This Row],[avg_order_value]]</f>
        <v>1982.53</v>
      </c>
      <c r="I4188">
        <v>146</v>
      </c>
      <c r="J4188">
        <v>0</v>
      </c>
      <c r="K4188" t="s">
        <v>29</v>
      </c>
      <c r="L4188">
        <v>73.7</v>
      </c>
      <c r="M4188" t="str">
        <f t="shared" si="261"/>
        <v>High</v>
      </c>
      <c r="N4188" s="1">
        <v>45797</v>
      </c>
      <c r="O4188" s="1" t="str">
        <f>IF(YEAR(Table1[[#This Row],[customer_since]])&gt;=2023, "New",IF(YEAR(Table1[[#This Row],[customer_since]])&gt;=2021, "Medium", "Long term"))</f>
        <v>New</v>
      </c>
      <c r="P4188">
        <v>88</v>
      </c>
      <c r="Q4188" t="str">
        <f t="shared" si="262"/>
        <v>High</v>
      </c>
      <c r="R4188">
        <v>0.23</v>
      </c>
      <c r="S4188" t="str">
        <f t="shared" si="263"/>
        <v>Medium</v>
      </c>
    </row>
    <row r="4189" spans="1:19" x14ac:dyDescent="0.35">
      <c r="A4189" t="s">
        <v>2178</v>
      </c>
      <c r="B4189">
        <v>36</v>
      </c>
      <c r="C4189" t="str">
        <f t="shared" si="260"/>
        <v>36-45</v>
      </c>
      <c r="D4189" t="s">
        <v>21</v>
      </c>
      <c r="E4189" t="s">
        <v>22</v>
      </c>
      <c r="F4189">
        <v>124.71</v>
      </c>
      <c r="G4189">
        <v>6</v>
      </c>
      <c r="H4189">
        <f>Table1[[#This Row],[total_orders]]*Table1[[#This Row],[avg_order_value]]</f>
        <v>748.26</v>
      </c>
      <c r="I4189">
        <v>82</v>
      </c>
      <c r="J4189">
        <v>0</v>
      </c>
      <c r="K4189" t="s">
        <v>40</v>
      </c>
      <c r="L4189">
        <v>44.1</v>
      </c>
      <c r="M4189" t="str">
        <f t="shared" si="261"/>
        <v>Medium</v>
      </c>
      <c r="N4189" s="1">
        <v>45234</v>
      </c>
      <c r="O4189" s="1" t="str">
        <f>IF(YEAR(Table1[[#This Row],[customer_since]])&gt;=2023, "New",IF(YEAR(Table1[[#This Row],[customer_since]])&gt;=2021, "Medium", "Long term"))</f>
        <v>New</v>
      </c>
      <c r="P4189">
        <v>60</v>
      </c>
      <c r="Q4189" t="str">
        <f t="shared" si="262"/>
        <v>Medium</v>
      </c>
      <c r="R4189">
        <v>0.09</v>
      </c>
      <c r="S4189" t="str">
        <f t="shared" si="263"/>
        <v>Low</v>
      </c>
    </row>
    <row r="4190" spans="1:19" x14ac:dyDescent="0.35">
      <c r="A4190" t="s">
        <v>2498</v>
      </c>
      <c r="B4190">
        <v>53</v>
      </c>
      <c r="C4190" t="str">
        <f t="shared" si="260"/>
        <v>46-55</v>
      </c>
      <c r="D4190" t="s">
        <v>21</v>
      </c>
      <c r="E4190" t="s">
        <v>50</v>
      </c>
      <c r="F4190">
        <v>47.26</v>
      </c>
      <c r="G4190">
        <v>8</v>
      </c>
      <c r="H4190">
        <f>Table1[[#This Row],[total_orders]]*Table1[[#This Row],[avg_order_value]]</f>
        <v>378.08</v>
      </c>
      <c r="I4190">
        <v>21</v>
      </c>
      <c r="J4190">
        <v>0</v>
      </c>
      <c r="K4190" t="s">
        <v>23</v>
      </c>
      <c r="L4190">
        <v>42.3</v>
      </c>
      <c r="M4190" t="str">
        <f t="shared" si="261"/>
        <v>Medium</v>
      </c>
      <c r="N4190" s="1">
        <v>45503</v>
      </c>
      <c r="O4190" s="1" t="str">
        <f>IF(YEAR(Table1[[#This Row],[customer_since]])&gt;=2023, "New",IF(YEAR(Table1[[#This Row],[customer_since]])&gt;=2021, "Medium", "Long term"))</f>
        <v>New</v>
      </c>
      <c r="P4190">
        <v>40</v>
      </c>
      <c r="Q4190" t="str">
        <f t="shared" si="262"/>
        <v>Medium</v>
      </c>
      <c r="R4190">
        <v>0.5</v>
      </c>
      <c r="S4190" t="str">
        <f t="shared" si="263"/>
        <v>Medium</v>
      </c>
    </row>
    <row r="4191" spans="1:19" x14ac:dyDescent="0.35">
      <c r="A4191" t="s">
        <v>3128</v>
      </c>
      <c r="B4191">
        <v>54</v>
      </c>
      <c r="C4191" t="str">
        <f t="shared" si="260"/>
        <v>46-55</v>
      </c>
      <c r="D4191" t="s">
        <v>14</v>
      </c>
      <c r="E4191" t="s">
        <v>35</v>
      </c>
      <c r="F4191">
        <v>64.52</v>
      </c>
      <c r="G4191">
        <v>9</v>
      </c>
      <c r="H4191">
        <f>Table1[[#This Row],[total_orders]]*Table1[[#This Row],[avg_order_value]]</f>
        <v>580.67999999999995</v>
      </c>
      <c r="I4191">
        <v>334</v>
      </c>
      <c r="J4191">
        <v>0</v>
      </c>
      <c r="K4191" t="s">
        <v>19</v>
      </c>
      <c r="L4191">
        <v>12.1</v>
      </c>
      <c r="M4191" t="str">
        <f t="shared" si="261"/>
        <v>Low</v>
      </c>
      <c r="N4191" s="1">
        <v>45257</v>
      </c>
      <c r="O4191" s="1" t="str">
        <f>IF(YEAR(Table1[[#This Row],[customer_since]])&gt;=2023, "New",IF(YEAR(Table1[[#This Row],[customer_since]])&gt;=2021, "Medium", "Long term"))</f>
        <v>New</v>
      </c>
      <c r="P4191">
        <v>64</v>
      </c>
      <c r="Q4191" t="str">
        <f t="shared" si="262"/>
        <v>Medium</v>
      </c>
      <c r="R4191">
        <v>0.31</v>
      </c>
      <c r="S4191" t="str">
        <f t="shared" si="263"/>
        <v>Medium</v>
      </c>
    </row>
    <row r="4192" spans="1:19" x14ac:dyDescent="0.35">
      <c r="A4192" t="s">
        <v>2618</v>
      </c>
      <c r="B4192">
        <v>60</v>
      </c>
      <c r="C4192" t="str">
        <f t="shared" si="260"/>
        <v>55-65</v>
      </c>
      <c r="D4192" t="s">
        <v>21</v>
      </c>
      <c r="E4192" t="s">
        <v>44</v>
      </c>
      <c r="F4192">
        <v>144.4</v>
      </c>
      <c r="G4192">
        <v>8</v>
      </c>
      <c r="H4192">
        <f>Table1[[#This Row],[total_orders]]*Table1[[#This Row],[avg_order_value]]</f>
        <v>1155.2</v>
      </c>
      <c r="I4192">
        <v>308</v>
      </c>
      <c r="J4192">
        <v>0</v>
      </c>
      <c r="K4192" t="s">
        <v>40</v>
      </c>
      <c r="L4192">
        <v>55.5</v>
      </c>
      <c r="M4192" t="str">
        <f t="shared" si="261"/>
        <v>High</v>
      </c>
      <c r="N4192" s="1">
        <v>44097</v>
      </c>
      <c r="O4192" s="1" t="str">
        <f>IF(YEAR(Table1[[#This Row],[customer_since]])&gt;=2023, "New",IF(YEAR(Table1[[#This Row],[customer_since]])&gt;=2021, "Medium", "Long term"))</f>
        <v>Long term</v>
      </c>
      <c r="P4192">
        <v>23</v>
      </c>
      <c r="Q4192" t="str">
        <f t="shared" si="262"/>
        <v>Low</v>
      </c>
      <c r="R4192">
        <v>0.31</v>
      </c>
      <c r="S4192" t="str">
        <f t="shared" si="263"/>
        <v>Medium</v>
      </c>
    </row>
    <row r="4193" spans="1:19" x14ac:dyDescent="0.35">
      <c r="A4193" t="s">
        <v>1284</v>
      </c>
      <c r="B4193">
        <v>36</v>
      </c>
      <c r="C4193" t="str">
        <f t="shared" si="260"/>
        <v>36-45</v>
      </c>
      <c r="D4193" t="s">
        <v>21</v>
      </c>
      <c r="E4193" t="s">
        <v>37</v>
      </c>
      <c r="F4193">
        <v>32.53</v>
      </c>
      <c r="G4193">
        <v>13</v>
      </c>
      <c r="H4193">
        <f>Table1[[#This Row],[total_orders]]*Table1[[#This Row],[avg_order_value]]</f>
        <v>422.89</v>
      </c>
      <c r="I4193">
        <v>31</v>
      </c>
      <c r="J4193">
        <v>0</v>
      </c>
      <c r="K4193" t="s">
        <v>23</v>
      </c>
      <c r="L4193">
        <v>79.599999999999994</v>
      </c>
      <c r="M4193" t="str">
        <f t="shared" si="261"/>
        <v>High</v>
      </c>
      <c r="N4193" s="1">
        <v>44302</v>
      </c>
      <c r="O4193" s="1" t="str">
        <f>IF(YEAR(Table1[[#This Row],[customer_since]])&gt;=2023, "New",IF(YEAR(Table1[[#This Row],[customer_since]])&gt;=2021, "Medium", "Long term"))</f>
        <v>Medium</v>
      </c>
      <c r="P4193">
        <v>65</v>
      </c>
      <c r="Q4193" t="str">
        <f t="shared" si="262"/>
        <v>Medium</v>
      </c>
      <c r="R4193">
        <v>0.34</v>
      </c>
      <c r="S4193" t="str">
        <f t="shared" si="263"/>
        <v>Medium</v>
      </c>
    </row>
    <row r="4194" spans="1:19" x14ac:dyDescent="0.35">
      <c r="A4194" t="s">
        <v>1657</v>
      </c>
      <c r="B4194">
        <v>20</v>
      </c>
      <c r="C4194" t="str">
        <f t="shared" si="260"/>
        <v>18-25</v>
      </c>
      <c r="D4194" t="s">
        <v>14</v>
      </c>
      <c r="E4194" t="s">
        <v>28</v>
      </c>
      <c r="F4194">
        <v>74.42</v>
      </c>
      <c r="G4194">
        <v>12</v>
      </c>
      <c r="H4194">
        <f>Table1[[#This Row],[total_orders]]*Table1[[#This Row],[avg_order_value]]</f>
        <v>893.04</v>
      </c>
      <c r="I4194">
        <v>143</v>
      </c>
      <c r="J4194">
        <v>0</v>
      </c>
      <c r="K4194" t="s">
        <v>23</v>
      </c>
      <c r="L4194">
        <v>6.5</v>
      </c>
      <c r="M4194" t="str">
        <f t="shared" si="261"/>
        <v>Low</v>
      </c>
      <c r="N4194" s="1">
        <v>45579</v>
      </c>
      <c r="O4194" s="1" t="str">
        <f>IF(YEAR(Table1[[#This Row],[customer_since]])&gt;=2023, "New",IF(YEAR(Table1[[#This Row],[customer_since]])&gt;=2021, "Medium", "Long term"))</f>
        <v>New</v>
      </c>
      <c r="P4194">
        <v>72</v>
      </c>
      <c r="Q4194" t="str">
        <f t="shared" si="262"/>
        <v>High</v>
      </c>
      <c r="R4194">
        <v>0.6</v>
      </c>
      <c r="S4194" t="str">
        <f t="shared" si="263"/>
        <v>High</v>
      </c>
    </row>
    <row r="4195" spans="1:19" x14ac:dyDescent="0.35">
      <c r="A4195" t="s">
        <v>1657</v>
      </c>
      <c r="B4195">
        <v>27</v>
      </c>
      <c r="C4195" t="str">
        <f t="shared" si="260"/>
        <v>26-35</v>
      </c>
      <c r="D4195" t="s">
        <v>21</v>
      </c>
      <c r="E4195" t="s">
        <v>52</v>
      </c>
      <c r="F4195">
        <v>62.65</v>
      </c>
      <c r="G4195">
        <v>5</v>
      </c>
      <c r="H4195">
        <f>Table1[[#This Row],[total_orders]]*Table1[[#This Row],[avg_order_value]]</f>
        <v>313.25</v>
      </c>
      <c r="I4195">
        <v>88</v>
      </c>
      <c r="J4195">
        <v>0</v>
      </c>
      <c r="K4195" t="s">
        <v>29</v>
      </c>
      <c r="L4195">
        <v>91.1</v>
      </c>
      <c r="M4195" t="str">
        <f t="shared" si="261"/>
        <v>High</v>
      </c>
      <c r="N4195" s="1">
        <v>45221</v>
      </c>
      <c r="O4195" s="1" t="str">
        <f>IF(YEAR(Table1[[#This Row],[customer_since]])&gt;=2023, "New",IF(YEAR(Table1[[#This Row],[customer_since]])&gt;=2021, "Medium", "Long term"))</f>
        <v>New</v>
      </c>
      <c r="P4195">
        <v>81</v>
      </c>
      <c r="Q4195" t="str">
        <f t="shared" si="262"/>
        <v>High</v>
      </c>
      <c r="R4195">
        <v>0.14000000000000001</v>
      </c>
      <c r="S4195" t="str">
        <f t="shared" si="263"/>
        <v>Low</v>
      </c>
    </row>
    <row r="4196" spans="1:19" x14ac:dyDescent="0.35">
      <c r="A4196" t="s">
        <v>1657</v>
      </c>
      <c r="B4196">
        <v>29</v>
      </c>
      <c r="C4196" t="str">
        <f t="shared" si="260"/>
        <v>26-35</v>
      </c>
      <c r="D4196" t="s">
        <v>14</v>
      </c>
      <c r="E4196" t="s">
        <v>35</v>
      </c>
      <c r="F4196">
        <v>71.42</v>
      </c>
      <c r="G4196">
        <v>8</v>
      </c>
      <c r="H4196">
        <f>Table1[[#This Row],[total_orders]]*Table1[[#This Row],[avg_order_value]]</f>
        <v>571.36</v>
      </c>
      <c r="I4196">
        <v>235</v>
      </c>
      <c r="J4196">
        <v>0</v>
      </c>
      <c r="K4196" t="s">
        <v>40</v>
      </c>
      <c r="L4196">
        <v>69.900000000000006</v>
      </c>
      <c r="M4196" t="str">
        <f t="shared" si="261"/>
        <v>High</v>
      </c>
      <c r="N4196" s="1">
        <v>44799</v>
      </c>
      <c r="O4196" s="1" t="str">
        <f>IF(YEAR(Table1[[#This Row],[customer_since]])&gt;=2023, "New",IF(YEAR(Table1[[#This Row],[customer_since]])&gt;=2021, "Medium", "Long term"))</f>
        <v>Medium</v>
      </c>
      <c r="P4196">
        <v>46</v>
      </c>
      <c r="Q4196" t="str">
        <f t="shared" si="262"/>
        <v>Medium</v>
      </c>
      <c r="R4196">
        <v>0.14000000000000001</v>
      </c>
      <c r="S4196" t="str">
        <f t="shared" si="263"/>
        <v>Low</v>
      </c>
    </row>
    <row r="4197" spans="1:19" x14ac:dyDescent="0.35">
      <c r="A4197" t="s">
        <v>615</v>
      </c>
      <c r="B4197">
        <v>67</v>
      </c>
      <c r="C4197" t="str">
        <f t="shared" si="260"/>
        <v>66-69</v>
      </c>
      <c r="D4197" t="s">
        <v>21</v>
      </c>
      <c r="E4197" t="s">
        <v>52</v>
      </c>
      <c r="G4197">
        <v>10</v>
      </c>
      <c r="H4197">
        <f>Table1[[#This Row],[total_orders]]*Table1[[#This Row],[avg_order_value]]</f>
        <v>0</v>
      </c>
      <c r="I4197">
        <v>28</v>
      </c>
      <c r="J4197">
        <v>0</v>
      </c>
      <c r="K4197" t="s">
        <v>19</v>
      </c>
      <c r="L4197">
        <v>9</v>
      </c>
      <c r="M4197" t="str">
        <f t="shared" si="261"/>
        <v>Low</v>
      </c>
      <c r="N4197" s="1">
        <v>45712</v>
      </c>
      <c r="O4197" s="1" t="str">
        <f>IF(YEAR(Table1[[#This Row],[customer_since]])&gt;=2023, "New",IF(YEAR(Table1[[#This Row],[customer_since]])&gt;=2021, "Medium", "Long term"))</f>
        <v>New</v>
      </c>
      <c r="P4197">
        <v>15</v>
      </c>
      <c r="Q4197" t="str">
        <f t="shared" si="262"/>
        <v>Low</v>
      </c>
      <c r="R4197">
        <v>0.05</v>
      </c>
      <c r="S4197" t="str">
        <f t="shared" si="263"/>
        <v>Low</v>
      </c>
    </row>
    <row r="4198" spans="1:19" x14ac:dyDescent="0.35">
      <c r="A4198" t="s">
        <v>1792</v>
      </c>
      <c r="B4198">
        <v>48</v>
      </c>
      <c r="C4198" t="str">
        <f t="shared" si="260"/>
        <v>46-55</v>
      </c>
      <c r="D4198" t="s">
        <v>21</v>
      </c>
      <c r="E4198" t="s">
        <v>35</v>
      </c>
      <c r="F4198">
        <v>122.16</v>
      </c>
      <c r="G4198">
        <v>6</v>
      </c>
      <c r="H4198">
        <f>Table1[[#This Row],[total_orders]]*Table1[[#This Row],[avg_order_value]]</f>
        <v>732.96</v>
      </c>
      <c r="I4198">
        <v>218</v>
      </c>
      <c r="J4198">
        <v>0</v>
      </c>
      <c r="K4198" t="s">
        <v>40</v>
      </c>
      <c r="L4198">
        <v>54.1</v>
      </c>
      <c r="M4198" t="str">
        <f t="shared" si="261"/>
        <v>High</v>
      </c>
      <c r="N4198" s="1">
        <v>45414</v>
      </c>
      <c r="O4198" s="1" t="str">
        <f>IF(YEAR(Table1[[#This Row],[customer_since]])&gt;=2023, "New",IF(YEAR(Table1[[#This Row],[customer_since]])&gt;=2021, "Medium", "Long term"))</f>
        <v>New</v>
      </c>
      <c r="P4198">
        <v>82</v>
      </c>
      <c r="Q4198" t="str">
        <f t="shared" si="262"/>
        <v>High</v>
      </c>
      <c r="R4198">
        <v>0.28999999999999998</v>
      </c>
      <c r="S4198" t="str">
        <f t="shared" si="263"/>
        <v>Medium</v>
      </c>
    </row>
    <row r="4199" spans="1:19" x14ac:dyDescent="0.35">
      <c r="A4199" t="s">
        <v>3529</v>
      </c>
      <c r="B4199">
        <v>29</v>
      </c>
      <c r="C4199" t="str">
        <f t="shared" si="260"/>
        <v>26-35</v>
      </c>
      <c r="D4199" t="s">
        <v>21</v>
      </c>
      <c r="E4199" t="s">
        <v>52</v>
      </c>
      <c r="F4199">
        <v>87.97</v>
      </c>
      <c r="G4199">
        <v>14</v>
      </c>
      <c r="H4199">
        <f>Table1[[#This Row],[total_orders]]*Table1[[#This Row],[avg_order_value]]</f>
        <v>1231.58</v>
      </c>
      <c r="I4199">
        <v>275</v>
      </c>
      <c r="J4199">
        <v>0</v>
      </c>
      <c r="K4199" t="s">
        <v>19</v>
      </c>
      <c r="L4199">
        <v>23.2</v>
      </c>
      <c r="M4199" t="str">
        <f t="shared" si="261"/>
        <v>Medium</v>
      </c>
      <c r="N4199" s="1">
        <v>44257</v>
      </c>
      <c r="O4199" s="1" t="str">
        <f>IF(YEAR(Table1[[#This Row],[customer_since]])&gt;=2023, "New",IF(YEAR(Table1[[#This Row],[customer_since]])&gt;=2021, "Medium", "Long term"))</f>
        <v>Medium</v>
      </c>
      <c r="P4199">
        <v>86</v>
      </c>
      <c r="Q4199" t="str">
        <f t="shared" si="262"/>
        <v>High</v>
      </c>
      <c r="R4199">
        <v>0.26</v>
      </c>
      <c r="S4199" t="str">
        <f t="shared" si="263"/>
        <v>Medium</v>
      </c>
    </row>
    <row r="4200" spans="1:19" x14ac:dyDescent="0.35">
      <c r="A4200" t="s">
        <v>3563</v>
      </c>
      <c r="B4200">
        <v>37</v>
      </c>
      <c r="C4200" t="str">
        <f t="shared" si="260"/>
        <v>36-45</v>
      </c>
      <c r="D4200" t="s">
        <v>21</v>
      </c>
      <c r="E4200" t="s">
        <v>35</v>
      </c>
      <c r="F4200">
        <v>166.74</v>
      </c>
      <c r="G4200">
        <v>13</v>
      </c>
      <c r="H4200">
        <f>Table1[[#This Row],[total_orders]]*Table1[[#This Row],[avg_order_value]]</f>
        <v>2167.62</v>
      </c>
      <c r="I4200">
        <v>33</v>
      </c>
      <c r="J4200">
        <v>0</v>
      </c>
      <c r="K4200" t="s">
        <v>16</v>
      </c>
      <c r="L4200">
        <v>71.900000000000006</v>
      </c>
      <c r="M4200" t="str">
        <f t="shared" si="261"/>
        <v>High</v>
      </c>
      <c r="N4200" s="1">
        <v>44608</v>
      </c>
      <c r="O4200" s="1" t="str">
        <f>IF(YEAR(Table1[[#This Row],[customer_since]])&gt;=2023, "New",IF(YEAR(Table1[[#This Row],[customer_since]])&gt;=2021, "Medium", "Long term"))</f>
        <v>Medium</v>
      </c>
      <c r="P4200">
        <v>13</v>
      </c>
      <c r="Q4200" t="str">
        <f t="shared" si="262"/>
        <v>Low</v>
      </c>
      <c r="R4200">
        <v>0.43</v>
      </c>
      <c r="S4200" t="str">
        <f t="shared" si="263"/>
        <v>Medium</v>
      </c>
    </row>
    <row r="4201" spans="1:19" x14ac:dyDescent="0.35">
      <c r="A4201" t="s">
        <v>323</v>
      </c>
      <c r="B4201">
        <v>26</v>
      </c>
      <c r="C4201" t="str">
        <f t="shared" si="260"/>
        <v>26-35</v>
      </c>
      <c r="D4201" t="s">
        <v>14</v>
      </c>
      <c r="E4201" t="s">
        <v>50</v>
      </c>
      <c r="F4201">
        <v>181.76</v>
      </c>
      <c r="G4201">
        <v>8</v>
      </c>
      <c r="H4201">
        <f>Table1[[#This Row],[total_orders]]*Table1[[#This Row],[avg_order_value]]</f>
        <v>1454.08</v>
      </c>
      <c r="I4201">
        <v>60</v>
      </c>
      <c r="J4201">
        <v>0</v>
      </c>
      <c r="K4201" t="s">
        <v>19</v>
      </c>
      <c r="L4201">
        <v>45.8</v>
      </c>
      <c r="M4201" t="str">
        <f t="shared" si="261"/>
        <v>Medium</v>
      </c>
      <c r="N4201" s="1">
        <v>45421</v>
      </c>
      <c r="O4201" s="1" t="str">
        <f>IF(YEAR(Table1[[#This Row],[customer_since]])&gt;=2023, "New",IF(YEAR(Table1[[#This Row],[customer_since]])&gt;=2021, "Medium", "Long term"))</f>
        <v>New</v>
      </c>
      <c r="P4201">
        <v>34</v>
      </c>
      <c r="Q4201" t="str">
        <f t="shared" si="262"/>
        <v>Medium</v>
      </c>
      <c r="R4201">
        <v>0.18</v>
      </c>
      <c r="S4201" t="str">
        <f t="shared" si="263"/>
        <v>Low</v>
      </c>
    </row>
    <row r="4202" spans="1:19" x14ac:dyDescent="0.35">
      <c r="A4202" t="s">
        <v>2247</v>
      </c>
      <c r="B4202">
        <v>76</v>
      </c>
      <c r="C4202" t="str">
        <f t="shared" si="260"/>
        <v>66-69</v>
      </c>
      <c r="D4202" t="s">
        <v>21</v>
      </c>
      <c r="E4202" t="s">
        <v>18</v>
      </c>
      <c r="F4202">
        <v>16.77</v>
      </c>
      <c r="G4202">
        <v>9</v>
      </c>
      <c r="H4202">
        <f>Table1[[#This Row],[total_orders]]*Table1[[#This Row],[avg_order_value]]</f>
        <v>150.93</v>
      </c>
      <c r="I4202">
        <v>26</v>
      </c>
      <c r="J4202">
        <v>0</v>
      </c>
      <c r="K4202" t="s">
        <v>19</v>
      </c>
      <c r="L4202">
        <v>95</v>
      </c>
      <c r="M4202" t="str">
        <f t="shared" si="261"/>
        <v>High</v>
      </c>
      <c r="N4202" s="1">
        <v>44357</v>
      </c>
      <c r="O4202" s="1" t="str">
        <f>IF(YEAR(Table1[[#This Row],[customer_since]])&gt;=2023, "New",IF(YEAR(Table1[[#This Row],[customer_since]])&gt;=2021, "Medium", "Long term"))</f>
        <v>Medium</v>
      </c>
      <c r="P4202">
        <v>7</v>
      </c>
      <c r="Q4202" t="str">
        <f t="shared" si="262"/>
        <v>Low</v>
      </c>
      <c r="R4202">
        <v>0.27</v>
      </c>
      <c r="S4202" t="str">
        <f t="shared" si="263"/>
        <v>Medium</v>
      </c>
    </row>
    <row r="4203" spans="1:19" x14ac:dyDescent="0.35">
      <c r="A4203" t="s">
        <v>1954</v>
      </c>
      <c r="B4203">
        <v>22</v>
      </c>
      <c r="C4203" t="str">
        <f t="shared" si="260"/>
        <v>18-25</v>
      </c>
      <c r="D4203" t="s">
        <v>14</v>
      </c>
      <c r="E4203" t="s">
        <v>15</v>
      </c>
      <c r="F4203">
        <v>69.97</v>
      </c>
      <c r="G4203">
        <v>14</v>
      </c>
      <c r="H4203">
        <f>Table1[[#This Row],[total_orders]]*Table1[[#This Row],[avg_order_value]]</f>
        <v>979.57999999999993</v>
      </c>
      <c r="I4203">
        <v>74</v>
      </c>
      <c r="J4203">
        <v>0</v>
      </c>
      <c r="K4203" t="s">
        <v>23</v>
      </c>
      <c r="L4203">
        <v>7.7</v>
      </c>
      <c r="M4203" t="str">
        <f t="shared" si="261"/>
        <v>Low</v>
      </c>
      <c r="N4203" s="1">
        <v>44935</v>
      </c>
      <c r="O4203" s="1" t="str">
        <f>IF(YEAR(Table1[[#This Row],[customer_since]])&gt;=2023, "New",IF(YEAR(Table1[[#This Row],[customer_since]])&gt;=2021, "Medium", "Long term"))</f>
        <v>New</v>
      </c>
      <c r="P4203">
        <v>88</v>
      </c>
      <c r="Q4203" t="str">
        <f t="shared" si="262"/>
        <v>High</v>
      </c>
      <c r="R4203">
        <v>0.13</v>
      </c>
      <c r="S4203" t="str">
        <f t="shared" si="263"/>
        <v>Low</v>
      </c>
    </row>
    <row r="4204" spans="1:19" x14ac:dyDescent="0.35">
      <c r="A4204" t="s">
        <v>3839</v>
      </c>
      <c r="B4204">
        <v>38</v>
      </c>
      <c r="C4204" t="str">
        <f t="shared" si="260"/>
        <v>36-45</v>
      </c>
      <c r="D4204" t="s">
        <v>21</v>
      </c>
      <c r="E4204" t="s">
        <v>28</v>
      </c>
      <c r="F4204">
        <v>75.569999999999993</v>
      </c>
      <c r="G4204">
        <v>6</v>
      </c>
      <c r="H4204">
        <f>Table1[[#This Row],[total_orders]]*Table1[[#This Row],[avg_order_value]]</f>
        <v>453.41999999999996</v>
      </c>
      <c r="I4204">
        <v>326</v>
      </c>
      <c r="J4204">
        <v>0</v>
      </c>
      <c r="K4204" t="s">
        <v>40</v>
      </c>
      <c r="L4204">
        <v>4.0999999999999996</v>
      </c>
      <c r="M4204" t="str">
        <f t="shared" si="261"/>
        <v>Low</v>
      </c>
      <c r="N4204" s="1">
        <v>44441</v>
      </c>
      <c r="O4204" s="1" t="str">
        <f>IF(YEAR(Table1[[#This Row],[customer_since]])&gt;=2023, "New",IF(YEAR(Table1[[#This Row],[customer_since]])&gt;=2021, "Medium", "Long term"))</f>
        <v>Medium</v>
      </c>
      <c r="P4204">
        <v>77</v>
      </c>
      <c r="Q4204" t="str">
        <f t="shared" si="262"/>
        <v>High</v>
      </c>
      <c r="R4204">
        <v>0.49</v>
      </c>
      <c r="S4204" t="str">
        <f t="shared" si="263"/>
        <v>Medium</v>
      </c>
    </row>
    <row r="4205" spans="1:19" x14ac:dyDescent="0.35">
      <c r="A4205" t="s">
        <v>2160</v>
      </c>
      <c r="B4205">
        <v>63</v>
      </c>
      <c r="C4205" t="str">
        <f t="shared" si="260"/>
        <v>55-65</v>
      </c>
      <c r="D4205" t="s">
        <v>25</v>
      </c>
      <c r="E4205" t="s">
        <v>50</v>
      </c>
      <c r="F4205">
        <v>25.9</v>
      </c>
      <c r="G4205">
        <v>7</v>
      </c>
      <c r="H4205">
        <f>Table1[[#This Row],[total_orders]]*Table1[[#This Row],[avg_order_value]]</f>
        <v>181.29999999999998</v>
      </c>
      <c r="I4205">
        <v>288</v>
      </c>
      <c r="J4205">
        <v>0</v>
      </c>
      <c r="K4205" t="s">
        <v>29</v>
      </c>
      <c r="L4205">
        <v>82.9</v>
      </c>
      <c r="M4205" t="str">
        <f t="shared" si="261"/>
        <v>High</v>
      </c>
      <c r="N4205" s="1">
        <v>44320</v>
      </c>
      <c r="O4205" s="1" t="str">
        <f>IF(YEAR(Table1[[#This Row],[customer_since]])&gt;=2023, "New",IF(YEAR(Table1[[#This Row],[customer_since]])&gt;=2021, "Medium", "Long term"))</f>
        <v>Medium</v>
      </c>
      <c r="P4205">
        <v>58</v>
      </c>
      <c r="Q4205" t="str">
        <f t="shared" si="262"/>
        <v>Medium</v>
      </c>
      <c r="R4205">
        <v>0.7</v>
      </c>
      <c r="S4205" t="str">
        <f t="shared" si="263"/>
        <v>High</v>
      </c>
    </row>
    <row r="4206" spans="1:19" x14ac:dyDescent="0.35">
      <c r="A4206" t="s">
        <v>2160</v>
      </c>
      <c r="B4206">
        <v>53</v>
      </c>
      <c r="C4206" t="str">
        <f t="shared" si="260"/>
        <v>46-55</v>
      </c>
      <c r="D4206" t="s">
        <v>14</v>
      </c>
      <c r="E4206" t="s">
        <v>18</v>
      </c>
      <c r="G4206">
        <v>10</v>
      </c>
      <c r="H4206">
        <f>Table1[[#This Row],[total_orders]]*Table1[[#This Row],[avg_order_value]]</f>
        <v>0</v>
      </c>
      <c r="I4206">
        <v>222</v>
      </c>
      <c r="J4206">
        <v>0</v>
      </c>
      <c r="K4206" t="s">
        <v>23</v>
      </c>
      <c r="L4206">
        <v>6.5</v>
      </c>
      <c r="M4206" t="str">
        <f t="shared" si="261"/>
        <v>Low</v>
      </c>
      <c r="N4206" s="1">
        <v>44059</v>
      </c>
      <c r="O4206" s="1" t="str">
        <f>IF(YEAR(Table1[[#This Row],[customer_since]])&gt;=2023, "New",IF(YEAR(Table1[[#This Row],[customer_since]])&gt;=2021, "Medium", "Long term"))</f>
        <v>Long term</v>
      </c>
      <c r="P4206">
        <v>43</v>
      </c>
      <c r="Q4206" t="str">
        <f t="shared" si="262"/>
        <v>Medium</v>
      </c>
      <c r="R4206">
        <v>0.28000000000000003</v>
      </c>
      <c r="S4206" t="str">
        <f t="shared" si="263"/>
        <v>Medium</v>
      </c>
    </row>
    <row r="4207" spans="1:19" x14ac:dyDescent="0.35">
      <c r="A4207" t="s">
        <v>3488</v>
      </c>
      <c r="B4207">
        <v>78</v>
      </c>
      <c r="C4207" t="str">
        <f t="shared" si="260"/>
        <v>66-69</v>
      </c>
      <c r="D4207" t="s">
        <v>21</v>
      </c>
      <c r="E4207" t="s">
        <v>37</v>
      </c>
      <c r="F4207">
        <v>54.29</v>
      </c>
      <c r="G4207">
        <v>10</v>
      </c>
      <c r="H4207">
        <f>Table1[[#This Row],[total_orders]]*Table1[[#This Row],[avg_order_value]]</f>
        <v>542.9</v>
      </c>
      <c r="I4207">
        <v>110</v>
      </c>
      <c r="J4207">
        <v>0</v>
      </c>
      <c r="K4207" t="s">
        <v>23</v>
      </c>
      <c r="L4207">
        <v>17.7</v>
      </c>
      <c r="M4207" t="str">
        <f t="shared" si="261"/>
        <v>Low</v>
      </c>
      <c r="N4207" s="1">
        <v>45720</v>
      </c>
      <c r="O4207" s="1" t="str">
        <f>IF(YEAR(Table1[[#This Row],[customer_since]])&gt;=2023, "New",IF(YEAR(Table1[[#This Row],[customer_since]])&gt;=2021, "Medium", "Long term"))</f>
        <v>New</v>
      </c>
      <c r="P4207">
        <v>95</v>
      </c>
      <c r="Q4207" t="str">
        <f t="shared" si="262"/>
        <v>High</v>
      </c>
      <c r="R4207">
        <v>0.09</v>
      </c>
      <c r="S4207" t="str">
        <f t="shared" si="263"/>
        <v>Low</v>
      </c>
    </row>
    <row r="4208" spans="1:19" x14ac:dyDescent="0.35">
      <c r="A4208" t="s">
        <v>2385</v>
      </c>
      <c r="B4208">
        <v>65</v>
      </c>
      <c r="C4208" t="str">
        <f t="shared" si="260"/>
        <v>55-65</v>
      </c>
      <c r="D4208" t="s">
        <v>21</v>
      </c>
      <c r="E4208" t="s">
        <v>22</v>
      </c>
      <c r="F4208">
        <v>35.619999999999997</v>
      </c>
      <c r="G4208">
        <v>9</v>
      </c>
      <c r="H4208">
        <f>Table1[[#This Row],[total_orders]]*Table1[[#This Row],[avg_order_value]]</f>
        <v>320.58</v>
      </c>
      <c r="I4208">
        <v>53</v>
      </c>
      <c r="J4208">
        <v>0</v>
      </c>
      <c r="K4208" t="s">
        <v>29</v>
      </c>
      <c r="L4208">
        <v>74.2</v>
      </c>
      <c r="M4208" t="str">
        <f t="shared" si="261"/>
        <v>High</v>
      </c>
      <c r="N4208" s="1">
        <v>45807</v>
      </c>
      <c r="O4208" s="1" t="str">
        <f>IF(YEAR(Table1[[#This Row],[customer_since]])&gt;=2023, "New",IF(YEAR(Table1[[#This Row],[customer_since]])&gt;=2021, "Medium", "Long term"))</f>
        <v>New</v>
      </c>
      <c r="P4208">
        <v>10</v>
      </c>
      <c r="Q4208" t="str">
        <f t="shared" si="262"/>
        <v>Low</v>
      </c>
      <c r="R4208">
        <v>0.43</v>
      </c>
      <c r="S4208" t="str">
        <f t="shared" si="263"/>
        <v>Medium</v>
      </c>
    </row>
    <row r="4209" spans="1:19" x14ac:dyDescent="0.35">
      <c r="A4209" t="s">
        <v>2385</v>
      </c>
      <c r="B4209">
        <v>57</v>
      </c>
      <c r="C4209" t="str">
        <f t="shared" si="260"/>
        <v>55-65</v>
      </c>
      <c r="D4209" t="s">
        <v>21</v>
      </c>
      <c r="E4209" t="s">
        <v>22</v>
      </c>
      <c r="F4209">
        <v>165.63</v>
      </c>
      <c r="G4209">
        <v>11</v>
      </c>
      <c r="H4209">
        <f>Table1[[#This Row],[total_orders]]*Table1[[#This Row],[avg_order_value]]</f>
        <v>1821.9299999999998</v>
      </c>
      <c r="I4209">
        <v>73</v>
      </c>
      <c r="J4209">
        <v>0</v>
      </c>
      <c r="K4209" t="s">
        <v>29</v>
      </c>
      <c r="L4209">
        <v>0</v>
      </c>
      <c r="M4209" t="str">
        <f t="shared" si="261"/>
        <v>Low</v>
      </c>
      <c r="N4209" s="1">
        <v>44181</v>
      </c>
      <c r="O4209" s="1" t="str">
        <f>IF(YEAR(Table1[[#This Row],[customer_since]])&gt;=2023, "New",IF(YEAR(Table1[[#This Row],[customer_since]])&gt;=2021, "Medium", "Long term"))</f>
        <v>Long term</v>
      </c>
      <c r="P4209">
        <v>92</v>
      </c>
      <c r="Q4209" t="str">
        <f t="shared" si="262"/>
        <v>High</v>
      </c>
      <c r="R4209">
        <v>0.63</v>
      </c>
      <c r="S4209" t="str">
        <f t="shared" si="263"/>
        <v>High</v>
      </c>
    </row>
    <row r="4210" spans="1:19" x14ac:dyDescent="0.35">
      <c r="A4210" t="s">
        <v>1500</v>
      </c>
      <c r="B4210">
        <v>77</v>
      </c>
      <c r="C4210" t="str">
        <f t="shared" si="260"/>
        <v>66-69</v>
      </c>
      <c r="D4210" t="s">
        <v>21</v>
      </c>
      <c r="E4210" t="s">
        <v>37</v>
      </c>
      <c r="F4210">
        <v>67.94</v>
      </c>
      <c r="G4210">
        <v>10</v>
      </c>
      <c r="H4210">
        <f>Table1[[#This Row],[total_orders]]*Table1[[#This Row],[avg_order_value]]</f>
        <v>679.4</v>
      </c>
      <c r="I4210">
        <v>52</v>
      </c>
      <c r="J4210">
        <v>0</v>
      </c>
      <c r="K4210" t="s">
        <v>16</v>
      </c>
      <c r="L4210">
        <v>30.3</v>
      </c>
      <c r="M4210" t="str">
        <f t="shared" si="261"/>
        <v>Medium</v>
      </c>
      <c r="N4210" s="1">
        <v>44063</v>
      </c>
      <c r="O4210" s="1" t="str">
        <f>IF(YEAR(Table1[[#This Row],[customer_since]])&gt;=2023, "New",IF(YEAR(Table1[[#This Row],[customer_since]])&gt;=2021, "Medium", "Long term"))</f>
        <v>Long term</v>
      </c>
      <c r="P4210">
        <v>96</v>
      </c>
      <c r="Q4210" t="str">
        <f t="shared" si="262"/>
        <v>High</v>
      </c>
      <c r="R4210">
        <v>0.23</v>
      </c>
      <c r="S4210" t="str">
        <f t="shared" si="263"/>
        <v>Medium</v>
      </c>
    </row>
    <row r="4211" spans="1:19" x14ac:dyDescent="0.35">
      <c r="A4211" t="s">
        <v>3455</v>
      </c>
      <c r="B4211">
        <v>33</v>
      </c>
      <c r="C4211" t="str">
        <f t="shared" si="260"/>
        <v>26-35</v>
      </c>
      <c r="D4211" t="s">
        <v>14</v>
      </c>
      <c r="E4211" t="s">
        <v>50</v>
      </c>
      <c r="F4211">
        <v>24.71</v>
      </c>
      <c r="G4211">
        <v>11</v>
      </c>
      <c r="H4211">
        <f>Table1[[#This Row],[total_orders]]*Table1[[#This Row],[avg_order_value]]</f>
        <v>271.81</v>
      </c>
      <c r="I4211">
        <v>264</v>
      </c>
      <c r="J4211">
        <v>0</v>
      </c>
      <c r="K4211" t="s">
        <v>23</v>
      </c>
      <c r="L4211">
        <v>52</v>
      </c>
      <c r="M4211" t="str">
        <f t="shared" si="261"/>
        <v>High</v>
      </c>
      <c r="N4211" s="1">
        <v>44170</v>
      </c>
      <c r="O4211" s="1" t="str">
        <f>IF(YEAR(Table1[[#This Row],[customer_since]])&gt;=2023, "New",IF(YEAR(Table1[[#This Row],[customer_since]])&gt;=2021, "Medium", "Long term"))</f>
        <v>Long term</v>
      </c>
      <c r="P4211">
        <v>62</v>
      </c>
      <c r="Q4211" t="str">
        <f t="shared" si="262"/>
        <v>Medium</v>
      </c>
      <c r="R4211">
        <v>0.2</v>
      </c>
      <c r="S4211" t="str">
        <f t="shared" si="263"/>
        <v>Low</v>
      </c>
    </row>
    <row r="4212" spans="1:19" x14ac:dyDescent="0.35">
      <c r="A4212" t="s">
        <v>1075</v>
      </c>
      <c r="B4212">
        <v>54</v>
      </c>
      <c r="C4212" t="str">
        <f t="shared" si="260"/>
        <v>46-55</v>
      </c>
      <c r="D4212" t="s">
        <v>21</v>
      </c>
      <c r="E4212" t="s">
        <v>28</v>
      </c>
      <c r="F4212">
        <v>164.55</v>
      </c>
      <c r="G4212">
        <v>9</v>
      </c>
      <c r="H4212">
        <f>Table1[[#This Row],[total_orders]]*Table1[[#This Row],[avg_order_value]]</f>
        <v>1480.95</v>
      </c>
      <c r="I4212">
        <v>335</v>
      </c>
      <c r="J4212">
        <v>0</v>
      </c>
      <c r="K4212" t="s">
        <v>23</v>
      </c>
      <c r="L4212">
        <v>71.5</v>
      </c>
      <c r="M4212" t="str">
        <f t="shared" si="261"/>
        <v>High</v>
      </c>
      <c r="N4212" s="1">
        <v>45773</v>
      </c>
      <c r="O4212" s="1" t="str">
        <f>IF(YEAR(Table1[[#This Row],[customer_since]])&gt;=2023, "New",IF(YEAR(Table1[[#This Row],[customer_since]])&gt;=2021, "Medium", "Long term"))</f>
        <v>New</v>
      </c>
      <c r="P4212">
        <v>94</v>
      </c>
      <c r="Q4212" t="str">
        <f t="shared" si="262"/>
        <v>High</v>
      </c>
      <c r="R4212">
        <v>0.34</v>
      </c>
      <c r="S4212" t="str">
        <f t="shared" si="263"/>
        <v>Medium</v>
      </c>
    </row>
    <row r="4213" spans="1:19" x14ac:dyDescent="0.35">
      <c r="A4213" t="s">
        <v>2430</v>
      </c>
      <c r="B4213">
        <v>39</v>
      </c>
      <c r="C4213" t="str">
        <f t="shared" si="260"/>
        <v>36-45</v>
      </c>
      <c r="D4213" t="s">
        <v>21</v>
      </c>
      <c r="E4213" t="s">
        <v>28</v>
      </c>
      <c r="F4213">
        <v>81.790000000000006</v>
      </c>
      <c r="G4213">
        <v>12</v>
      </c>
      <c r="H4213">
        <f>Table1[[#This Row],[total_orders]]*Table1[[#This Row],[avg_order_value]]</f>
        <v>981.48</v>
      </c>
      <c r="I4213">
        <v>179</v>
      </c>
      <c r="J4213">
        <v>0</v>
      </c>
      <c r="K4213" t="s">
        <v>16</v>
      </c>
      <c r="L4213">
        <v>61.9</v>
      </c>
      <c r="M4213" t="str">
        <f t="shared" si="261"/>
        <v>High</v>
      </c>
      <c r="N4213" s="1">
        <v>44158</v>
      </c>
      <c r="O4213" s="1" t="str">
        <f>IF(YEAR(Table1[[#This Row],[customer_since]])&gt;=2023, "New",IF(YEAR(Table1[[#This Row],[customer_since]])&gt;=2021, "Medium", "Long term"))</f>
        <v>Long term</v>
      </c>
      <c r="P4213">
        <v>84</v>
      </c>
      <c r="Q4213" t="str">
        <f t="shared" si="262"/>
        <v>High</v>
      </c>
      <c r="R4213">
        <v>0.24</v>
      </c>
      <c r="S4213" t="str">
        <f t="shared" si="263"/>
        <v>Medium</v>
      </c>
    </row>
    <row r="4214" spans="1:19" x14ac:dyDescent="0.35">
      <c r="A4214" t="s">
        <v>2430</v>
      </c>
      <c r="B4214">
        <v>19</v>
      </c>
      <c r="C4214" t="str">
        <f t="shared" si="260"/>
        <v>18-25</v>
      </c>
      <c r="D4214" t="s">
        <v>14</v>
      </c>
      <c r="E4214" t="s">
        <v>26</v>
      </c>
      <c r="F4214">
        <v>167.18</v>
      </c>
      <c r="G4214">
        <v>11</v>
      </c>
      <c r="H4214">
        <f>Table1[[#This Row],[total_orders]]*Table1[[#This Row],[avg_order_value]]</f>
        <v>1838.98</v>
      </c>
      <c r="I4214">
        <v>249</v>
      </c>
      <c r="J4214">
        <v>1</v>
      </c>
      <c r="K4214" t="s">
        <v>19</v>
      </c>
      <c r="L4214">
        <v>19.7</v>
      </c>
      <c r="M4214" t="str">
        <f t="shared" si="261"/>
        <v>Low</v>
      </c>
      <c r="N4214" s="1">
        <v>45572</v>
      </c>
      <c r="O4214" s="1" t="str">
        <f>IF(YEAR(Table1[[#This Row],[customer_since]])&gt;=2023, "New",IF(YEAR(Table1[[#This Row],[customer_since]])&gt;=2021, "Medium", "Long term"))</f>
        <v>New</v>
      </c>
      <c r="P4214">
        <v>16</v>
      </c>
      <c r="Q4214" t="str">
        <f t="shared" si="262"/>
        <v>Low</v>
      </c>
      <c r="R4214">
        <v>0.2</v>
      </c>
      <c r="S4214" t="str">
        <f t="shared" si="263"/>
        <v>Low</v>
      </c>
    </row>
    <row r="4215" spans="1:19" x14ac:dyDescent="0.35">
      <c r="A4215" t="s">
        <v>585</v>
      </c>
      <c r="B4215">
        <v>23</v>
      </c>
      <c r="C4215" t="str">
        <f t="shared" si="260"/>
        <v>18-25</v>
      </c>
      <c r="D4215" t="s">
        <v>21</v>
      </c>
      <c r="E4215" t="s">
        <v>28</v>
      </c>
      <c r="F4215">
        <v>159.74</v>
      </c>
      <c r="G4215">
        <v>9</v>
      </c>
      <c r="H4215">
        <f>Table1[[#This Row],[total_orders]]*Table1[[#This Row],[avg_order_value]]</f>
        <v>1437.66</v>
      </c>
      <c r="I4215">
        <v>335</v>
      </c>
      <c r="J4215">
        <v>0</v>
      </c>
      <c r="K4215" t="s">
        <v>29</v>
      </c>
      <c r="L4215">
        <v>43.7</v>
      </c>
      <c r="M4215" t="str">
        <f t="shared" si="261"/>
        <v>Medium</v>
      </c>
      <c r="N4215" s="1">
        <v>44352</v>
      </c>
      <c r="O4215" s="1" t="str">
        <f>IF(YEAR(Table1[[#This Row],[customer_since]])&gt;=2023, "New",IF(YEAR(Table1[[#This Row],[customer_since]])&gt;=2021, "Medium", "Long term"))</f>
        <v>Medium</v>
      </c>
      <c r="P4215">
        <v>46</v>
      </c>
      <c r="Q4215" t="str">
        <f t="shared" si="262"/>
        <v>Medium</v>
      </c>
      <c r="R4215">
        <v>0.22</v>
      </c>
      <c r="S4215" t="str">
        <f t="shared" si="263"/>
        <v>Medium</v>
      </c>
    </row>
    <row r="4216" spans="1:19" x14ac:dyDescent="0.35">
      <c r="A4216" t="s">
        <v>585</v>
      </c>
      <c r="B4216">
        <v>37</v>
      </c>
      <c r="C4216" t="str">
        <f t="shared" si="260"/>
        <v>36-45</v>
      </c>
      <c r="D4216" t="s">
        <v>14</v>
      </c>
      <c r="E4216" t="s">
        <v>44</v>
      </c>
      <c r="F4216">
        <v>407.48</v>
      </c>
      <c r="G4216">
        <v>8</v>
      </c>
      <c r="H4216">
        <f>Table1[[#This Row],[total_orders]]*Table1[[#This Row],[avg_order_value]]</f>
        <v>3259.84</v>
      </c>
      <c r="I4216">
        <v>130</v>
      </c>
      <c r="J4216">
        <v>0</v>
      </c>
      <c r="K4216" t="s">
        <v>19</v>
      </c>
      <c r="L4216">
        <v>22.1</v>
      </c>
      <c r="M4216" t="str">
        <f t="shared" si="261"/>
        <v>Medium</v>
      </c>
      <c r="N4216" s="1">
        <v>44671</v>
      </c>
      <c r="O4216" s="1" t="str">
        <f>IF(YEAR(Table1[[#This Row],[customer_since]])&gt;=2023, "New",IF(YEAR(Table1[[#This Row],[customer_since]])&gt;=2021, "Medium", "Long term"))</f>
        <v>Medium</v>
      </c>
      <c r="P4216">
        <v>38</v>
      </c>
      <c r="Q4216" t="str">
        <f t="shared" si="262"/>
        <v>Medium</v>
      </c>
      <c r="R4216">
        <v>0.46</v>
      </c>
      <c r="S4216" t="str">
        <f t="shared" si="263"/>
        <v>Medium</v>
      </c>
    </row>
    <row r="4217" spans="1:19" x14ac:dyDescent="0.35">
      <c r="A4217" t="s">
        <v>3019</v>
      </c>
      <c r="B4217">
        <v>53</v>
      </c>
      <c r="C4217" t="str">
        <f t="shared" si="260"/>
        <v>46-55</v>
      </c>
      <c r="D4217" t="s">
        <v>21</v>
      </c>
      <c r="E4217" t="s">
        <v>35</v>
      </c>
      <c r="F4217">
        <v>99.72</v>
      </c>
      <c r="G4217">
        <v>11</v>
      </c>
      <c r="H4217">
        <f>Table1[[#This Row],[total_orders]]*Table1[[#This Row],[avg_order_value]]</f>
        <v>1096.92</v>
      </c>
      <c r="I4217">
        <v>125</v>
      </c>
      <c r="J4217">
        <v>0</v>
      </c>
      <c r="K4217" t="s">
        <v>19</v>
      </c>
      <c r="L4217">
        <v>14.3</v>
      </c>
      <c r="M4217" t="str">
        <f t="shared" si="261"/>
        <v>Low</v>
      </c>
      <c r="N4217" s="1">
        <v>44220</v>
      </c>
      <c r="O4217" s="1" t="str">
        <f>IF(YEAR(Table1[[#This Row],[customer_since]])&gt;=2023, "New",IF(YEAR(Table1[[#This Row],[customer_since]])&gt;=2021, "Medium", "Long term"))</f>
        <v>Medium</v>
      </c>
      <c r="P4217">
        <v>39</v>
      </c>
      <c r="Q4217" t="str">
        <f t="shared" si="262"/>
        <v>Medium</v>
      </c>
      <c r="R4217">
        <v>0.18</v>
      </c>
      <c r="S4217" t="str">
        <f t="shared" si="263"/>
        <v>Low</v>
      </c>
    </row>
    <row r="4218" spans="1:19" x14ac:dyDescent="0.35">
      <c r="A4218" t="s">
        <v>1185</v>
      </c>
      <c r="B4218">
        <v>31</v>
      </c>
      <c r="C4218" t="str">
        <f t="shared" si="260"/>
        <v>26-35</v>
      </c>
      <c r="D4218" t="s">
        <v>14</v>
      </c>
      <c r="E4218" t="s">
        <v>28</v>
      </c>
      <c r="F4218">
        <v>82.46</v>
      </c>
      <c r="G4218">
        <v>12</v>
      </c>
      <c r="H4218">
        <f>Table1[[#This Row],[total_orders]]*Table1[[#This Row],[avg_order_value]]</f>
        <v>989.52</v>
      </c>
      <c r="I4218">
        <v>88</v>
      </c>
      <c r="J4218">
        <v>0</v>
      </c>
      <c r="K4218" t="s">
        <v>19</v>
      </c>
      <c r="L4218">
        <v>97.1</v>
      </c>
      <c r="M4218" t="str">
        <f t="shared" si="261"/>
        <v>High</v>
      </c>
      <c r="N4218" s="1">
        <v>45105</v>
      </c>
      <c r="O4218" s="1" t="str">
        <f>IF(YEAR(Table1[[#This Row],[customer_since]])&gt;=2023, "New",IF(YEAR(Table1[[#This Row],[customer_since]])&gt;=2021, "Medium", "Long term"))</f>
        <v>New</v>
      </c>
      <c r="P4218">
        <v>11</v>
      </c>
      <c r="Q4218" t="str">
        <f t="shared" si="262"/>
        <v>Low</v>
      </c>
      <c r="R4218">
        <v>0.22</v>
      </c>
      <c r="S4218" t="str">
        <f t="shared" si="263"/>
        <v>Medium</v>
      </c>
    </row>
    <row r="4219" spans="1:19" x14ac:dyDescent="0.35">
      <c r="A4219" t="s">
        <v>782</v>
      </c>
      <c r="B4219">
        <v>38</v>
      </c>
      <c r="C4219" t="str">
        <f t="shared" si="260"/>
        <v>36-45</v>
      </c>
      <c r="D4219" t="s">
        <v>14</v>
      </c>
      <c r="E4219" t="s">
        <v>52</v>
      </c>
      <c r="F4219">
        <v>120.36</v>
      </c>
      <c r="G4219">
        <v>13</v>
      </c>
      <c r="H4219">
        <f>Table1[[#This Row],[total_orders]]*Table1[[#This Row],[avg_order_value]]</f>
        <v>1564.68</v>
      </c>
      <c r="I4219">
        <v>107</v>
      </c>
      <c r="J4219">
        <v>1</v>
      </c>
      <c r="K4219" t="s">
        <v>29</v>
      </c>
      <c r="L4219">
        <v>80.3</v>
      </c>
      <c r="M4219" t="str">
        <f t="shared" si="261"/>
        <v>High</v>
      </c>
      <c r="N4219" s="1">
        <v>45539</v>
      </c>
      <c r="O4219" s="1" t="str">
        <f>IF(YEAR(Table1[[#This Row],[customer_since]])&gt;=2023, "New",IF(YEAR(Table1[[#This Row],[customer_since]])&gt;=2021, "Medium", "Long term"))</f>
        <v>New</v>
      </c>
      <c r="P4219">
        <v>96</v>
      </c>
      <c r="Q4219" t="str">
        <f t="shared" si="262"/>
        <v>High</v>
      </c>
      <c r="R4219">
        <v>0.66</v>
      </c>
      <c r="S4219" t="str">
        <f t="shared" si="263"/>
        <v>High</v>
      </c>
    </row>
    <row r="4220" spans="1:19" x14ac:dyDescent="0.35">
      <c r="A4220" t="s">
        <v>1218</v>
      </c>
      <c r="B4220">
        <v>39</v>
      </c>
      <c r="C4220" t="str">
        <f t="shared" si="260"/>
        <v>36-45</v>
      </c>
      <c r="D4220" t="s">
        <v>21</v>
      </c>
      <c r="E4220" t="s">
        <v>15</v>
      </c>
      <c r="F4220">
        <v>367.38</v>
      </c>
      <c r="G4220">
        <v>11</v>
      </c>
      <c r="H4220">
        <f>Table1[[#This Row],[total_orders]]*Table1[[#This Row],[avg_order_value]]</f>
        <v>4041.18</v>
      </c>
      <c r="I4220">
        <v>86</v>
      </c>
      <c r="J4220">
        <v>0</v>
      </c>
      <c r="K4220" t="s">
        <v>23</v>
      </c>
      <c r="L4220">
        <v>51.6</v>
      </c>
      <c r="M4220" t="str">
        <f t="shared" si="261"/>
        <v>High</v>
      </c>
      <c r="N4220" s="1">
        <v>44427</v>
      </c>
      <c r="O4220" s="1" t="str">
        <f>IF(YEAR(Table1[[#This Row],[customer_since]])&gt;=2023, "New",IF(YEAR(Table1[[#This Row],[customer_since]])&gt;=2021, "Medium", "Long term"))</f>
        <v>Medium</v>
      </c>
      <c r="P4220">
        <v>33</v>
      </c>
      <c r="Q4220" t="str">
        <f t="shared" si="262"/>
        <v>Low</v>
      </c>
      <c r="R4220">
        <v>0.7</v>
      </c>
      <c r="S4220" t="str">
        <f t="shared" si="263"/>
        <v>High</v>
      </c>
    </row>
    <row r="4221" spans="1:19" x14ac:dyDescent="0.35">
      <c r="A4221" t="s">
        <v>1276</v>
      </c>
      <c r="B4221">
        <v>33</v>
      </c>
      <c r="C4221" t="str">
        <f t="shared" si="260"/>
        <v>26-35</v>
      </c>
      <c r="D4221" t="s">
        <v>25</v>
      </c>
      <c r="E4221" t="s">
        <v>52</v>
      </c>
      <c r="F4221">
        <v>69.2</v>
      </c>
      <c r="G4221">
        <v>10</v>
      </c>
      <c r="H4221">
        <f>Table1[[#This Row],[total_orders]]*Table1[[#This Row],[avg_order_value]]</f>
        <v>692</v>
      </c>
      <c r="I4221">
        <v>268</v>
      </c>
      <c r="J4221">
        <v>0</v>
      </c>
      <c r="K4221" t="s">
        <v>19</v>
      </c>
      <c r="L4221">
        <v>74.2</v>
      </c>
      <c r="M4221" t="str">
        <f t="shared" si="261"/>
        <v>High</v>
      </c>
      <c r="N4221" s="1">
        <v>44727</v>
      </c>
      <c r="O4221" s="1" t="str">
        <f>IF(YEAR(Table1[[#This Row],[customer_since]])&gt;=2023, "New",IF(YEAR(Table1[[#This Row],[customer_since]])&gt;=2021, "Medium", "Long term"))</f>
        <v>Medium</v>
      </c>
      <c r="P4221">
        <v>28</v>
      </c>
      <c r="Q4221" t="str">
        <f t="shared" si="262"/>
        <v>Low</v>
      </c>
      <c r="R4221">
        <v>0.42</v>
      </c>
      <c r="S4221" t="str">
        <f t="shared" si="263"/>
        <v>Medium</v>
      </c>
    </row>
    <row r="4222" spans="1:19" x14ac:dyDescent="0.35">
      <c r="A4222" t="s">
        <v>3583</v>
      </c>
      <c r="B4222">
        <v>26</v>
      </c>
      <c r="C4222" t="str">
        <f t="shared" si="260"/>
        <v>26-35</v>
      </c>
      <c r="D4222" t="s">
        <v>14</v>
      </c>
      <c r="E4222" t="s">
        <v>52</v>
      </c>
      <c r="G4222">
        <v>8</v>
      </c>
      <c r="H4222">
        <f>Table1[[#This Row],[total_orders]]*Table1[[#This Row],[avg_order_value]]</f>
        <v>0</v>
      </c>
      <c r="I4222">
        <v>88</v>
      </c>
      <c r="J4222">
        <v>0</v>
      </c>
      <c r="K4222" t="s">
        <v>19</v>
      </c>
      <c r="L4222">
        <v>46.1</v>
      </c>
      <c r="M4222" t="str">
        <f t="shared" si="261"/>
        <v>Medium</v>
      </c>
      <c r="N4222" s="1">
        <v>44275</v>
      </c>
      <c r="O4222" s="1" t="str">
        <f>IF(YEAR(Table1[[#This Row],[customer_since]])&gt;=2023, "New",IF(YEAR(Table1[[#This Row],[customer_since]])&gt;=2021, "Medium", "Long term"))</f>
        <v>Medium</v>
      </c>
      <c r="P4222">
        <v>35</v>
      </c>
      <c r="Q4222" t="str">
        <f t="shared" si="262"/>
        <v>Medium</v>
      </c>
      <c r="R4222">
        <v>0.4</v>
      </c>
      <c r="S4222" t="str">
        <f t="shared" si="263"/>
        <v>Medium</v>
      </c>
    </row>
    <row r="4223" spans="1:19" x14ac:dyDescent="0.35">
      <c r="A4223" t="s">
        <v>532</v>
      </c>
      <c r="B4223">
        <v>23</v>
      </c>
      <c r="C4223" t="str">
        <f t="shared" si="260"/>
        <v>18-25</v>
      </c>
      <c r="D4223" t="s">
        <v>21</v>
      </c>
      <c r="E4223" t="s">
        <v>28</v>
      </c>
      <c r="F4223">
        <v>161.82</v>
      </c>
      <c r="G4223">
        <v>6</v>
      </c>
      <c r="H4223">
        <f>Table1[[#This Row],[total_orders]]*Table1[[#This Row],[avg_order_value]]</f>
        <v>970.92</v>
      </c>
      <c r="I4223">
        <v>342</v>
      </c>
      <c r="J4223">
        <v>0</v>
      </c>
      <c r="K4223" t="s">
        <v>23</v>
      </c>
      <c r="L4223">
        <v>0</v>
      </c>
      <c r="M4223" t="str">
        <f t="shared" si="261"/>
        <v>Low</v>
      </c>
      <c r="N4223" s="1">
        <v>45121</v>
      </c>
      <c r="O4223" s="1" t="str">
        <f>IF(YEAR(Table1[[#This Row],[customer_since]])&gt;=2023, "New",IF(YEAR(Table1[[#This Row],[customer_since]])&gt;=2021, "Medium", "Long term"))</f>
        <v>New</v>
      </c>
      <c r="P4223">
        <v>22</v>
      </c>
      <c r="Q4223" t="str">
        <f t="shared" si="262"/>
        <v>Low</v>
      </c>
      <c r="R4223">
        <v>0.56999999999999995</v>
      </c>
      <c r="S4223" t="str">
        <f t="shared" si="263"/>
        <v>High</v>
      </c>
    </row>
    <row r="4224" spans="1:19" x14ac:dyDescent="0.35">
      <c r="A4224" t="s">
        <v>3503</v>
      </c>
      <c r="B4224">
        <v>40</v>
      </c>
      <c r="C4224" t="str">
        <f t="shared" si="260"/>
        <v>36-45</v>
      </c>
      <c r="D4224" t="s">
        <v>25</v>
      </c>
      <c r="E4224" t="s">
        <v>15</v>
      </c>
      <c r="F4224">
        <v>114.33</v>
      </c>
      <c r="G4224">
        <v>6</v>
      </c>
      <c r="H4224">
        <f>Table1[[#This Row],[total_orders]]*Table1[[#This Row],[avg_order_value]]</f>
        <v>685.98</v>
      </c>
      <c r="I4224">
        <v>104</v>
      </c>
      <c r="J4224">
        <v>0</v>
      </c>
      <c r="K4224" t="s">
        <v>29</v>
      </c>
      <c r="L4224">
        <v>24.2</v>
      </c>
      <c r="M4224" t="str">
        <f t="shared" si="261"/>
        <v>Medium</v>
      </c>
      <c r="N4224" s="1">
        <v>44372</v>
      </c>
      <c r="O4224" s="1" t="str">
        <f>IF(YEAR(Table1[[#This Row],[customer_since]])&gt;=2023, "New",IF(YEAR(Table1[[#This Row],[customer_since]])&gt;=2021, "Medium", "Long term"))</f>
        <v>Medium</v>
      </c>
      <c r="P4224">
        <v>38</v>
      </c>
      <c r="Q4224" t="str">
        <f t="shared" si="262"/>
        <v>Medium</v>
      </c>
      <c r="R4224">
        <v>0.23</v>
      </c>
      <c r="S4224" t="str">
        <f t="shared" si="263"/>
        <v>Medium</v>
      </c>
    </row>
    <row r="4225" spans="1:19" x14ac:dyDescent="0.35">
      <c r="A4225" t="s">
        <v>3722</v>
      </c>
      <c r="B4225">
        <v>67</v>
      </c>
      <c r="C4225" t="str">
        <f t="shared" si="260"/>
        <v>66-69</v>
      </c>
      <c r="D4225" t="s">
        <v>21</v>
      </c>
      <c r="E4225" t="s">
        <v>22</v>
      </c>
      <c r="F4225">
        <v>98.2</v>
      </c>
      <c r="G4225">
        <v>8</v>
      </c>
      <c r="H4225">
        <f>Table1[[#This Row],[total_orders]]*Table1[[#This Row],[avg_order_value]]</f>
        <v>785.6</v>
      </c>
      <c r="I4225">
        <v>143</v>
      </c>
      <c r="J4225">
        <v>0</v>
      </c>
      <c r="K4225" t="s">
        <v>23</v>
      </c>
      <c r="L4225">
        <v>42.3</v>
      </c>
      <c r="M4225" t="str">
        <f t="shared" si="261"/>
        <v>Medium</v>
      </c>
      <c r="N4225" s="1">
        <v>44586</v>
      </c>
      <c r="O4225" s="1" t="str">
        <f>IF(YEAR(Table1[[#This Row],[customer_since]])&gt;=2023, "New",IF(YEAR(Table1[[#This Row],[customer_since]])&gt;=2021, "Medium", "Long term"))</f>
        <v>Medium</v>
      </c>
      <c r="P4225">
        <v>59</v>
      </c>
      <c r="Q4225" t="str">
        <f t="shared" si="262"/>
        <v>Medium</v>
      </c>
      <c r="R4225">
        <v>0.25</v>
      </c>
      <c r="S4225" t="str">
        <f t="shared" si="263"/>
        <v>Medium</v>
      </c>
    </row>
    <row r="4226" spans="1:19" x14ac:dyDescent="0.35">
      <c r="A4226" t="s">
        <v>1814</v>
      </c>
      <c r="B4226">
        <v>54</v>
      </c>
      <c r="C4226" t="str">
        <f t="shared" ref="C4226:C4289" si="264">IF(B4226&lt;=25,"18-25",IF(B4226&lt;=35,"26-35",IF(B4226&lt;=45,"36-45",IF(B4226&lt;=55,"46-55",IF(B4226&lt;=65,"55-65","66-69")))))</f>
        <v>46-55</v>
      </c>
      <c r="D4226" t="s">
        <v>25</v>
      </c>
      <c r="E4226" t="s">
        <v>18</v>
      </c>
      <c r="G4226">
        <v>9</v>
      </c>
      <c r="H4226">
        <f>Table1[[#This Row],[total_orders]]*Table1[[#This Row],[avg_order_value]]</f>
        <v>0</v>
      </c>
      <c r="I4226">
        <v>29</v>
      </c>
      <c r="J4226">
        <v>0</v>
      </c>
      <c r="K4226" t="s">
        <v>16</v>
      </c>
      <c r="L4226">
        <v>73.3</v>
      </c>
      <c r="M4226" t="str">
        <f t="shared" ref="M4226:M4289" si="265">IF(L4226&lt;=20,"Low",IF(L4226&lt;=50,"Medium","High"))</f>
        <v>High</v>
      </c>
      <c r="N4226" s="1">
        <v>45052</v>
      </c>
      <c r="O4226" s="1" t="str">
        <f>IF(YEAR(Table1[[#This Row],[customer_since]])&gt;=2023, "New",IF(YEAR(Table1[[#This Row],[customer_since]])&gt;=2021, "Medium", "Long term"))</f>
        <v>New</v>
      </c>
      <c r="P4226">
        <v>41</v>
      </c>
      <c r="Q4226" t="str">
        <f t="shared" ref="Q4226:Q4289" si="266">IF(P4226&lt;=33,"Low",IF(P4226&lt;=66,"Medium","High"))</f>
        <v>Medium</v>
      </c>
      <c r="R4226">
        <v>0.2</v>
      </c>
      <c r="S4226" t="str">
        <f t="shared" ref="S4226:S4289" si="267">IF(R4226&lt;=0.2,"Low",IF(R4226&lt;=0.5,"Medium","High"))</f>
        <v>Low</v>
      </c>
    </row>
    <row r="4227" spans="1:19" x14ac:dyDescent="0.35">
      <c r="A4227" t="s">
        <v>1814</v>
      </c>
      <c r="B4227">
        <v>56</v>
      </c>
      <c r="C4227" t="str">
        <f t="shared" si="264"/>
        <v>55-65</v>
      </c>
      <c r="D4227" t="s">
        <v>14</v>
      </c>
      <c r="E4227" t="s">
        <v>50</v>
      </c>
      <c r="F4227">
        <v>55.97</v>
      </c>
      <c r="G4227">
        <v>7</v>
      </c>
      <c r="H4227">
        <f>Table1[[#This Row],[total_orders]]*Table1[[#This Row],[avg_order_value]]</f>
        <v>391.78999999999996</v>
      </c>
      <c r="I4227">
        <v>138</v>
      </c>
      <c r="J4227">
        <v>0</v>
      </c>
      <c r="K4227" t="s">
        <v>19</v>
      </c>
      <c r="L4227">
        <v>98.6</v>
      </c>
      <c r="M4227" t="str">
        <f t="shared" si="265"/>
        <v>High</v>
      </c>
      <c r="N4227" s="1">
        <v>44230</v>
      </c>
      <c r="O4227" s="1" t="str">
        <f>IF(YEAR(Table1[[#This Row],[customer_since]])&gt;=2023, "New",IF(YEAR(Table1[[#This Row],[customer_since]])&gt;=2021, "Medium", "Long term"))</f>
        <v>Medium</v>
      </c>
      <c r="P4227">
        <v>94</v>
      </c>
      <c r="Q4227" t="str">
        <f t="shared" si="266"/>
        <v>High</v>
      </c>
      <c r="R4227">
        <v>0.27</v>
      </c>
      <c r="S4227" t="str">
        <f t="shared" si="267"/>
        <v>Medium</v>
      </c>
    </row>
    <row r="4228" spans="1:19" x14ac:dyDescent="0.35">
      <c r="A4228" t="s">
        <v>361</v>
      </c>
      <c r="B4228">
        <v>40</v>
      </c>
      <c r="C4228" t="str">
        <f t="shared" si="264"/>
        <v>36-45</v>
      </c>
      <c r="D4228" t="s">
        <v>21</v>
      </c>
      <c r="E4228" t="s">
        <v>50</v>
      </c>
      <c r="F4228">
        <v>96.2</v>
      </c>
      <c r="G4228">
        <v>9</v>
      </c>
      <c r="H4228">
        <f>Table1[[#This Row],[total_orders]]*Table1[[#This Row],[avg_order_value]]</f>
        <v>865.80000000000007</v>
      </c>
      <c r="I4228">
        <v>203</v>
      </c>
      <c r="J4228">
        <v>0</v>
      </c>
      <c r="K4228" t="s">
        <v>40</v>
      </c>
      <c r="L4228">
        <v>23.4</v>
      </c>
      <c r="M4228" t="str">
        <f t="shared" si="265"/>
        <v>Medium</v>
      </c>
      <c r="N4228" s="1">
        <v>44454</v>
      </c>
      <c r="O4228" s="1" t="str">
        <f>IF(YEAR(Table1[[#This Row],[customer_since]])&gt;=2023, "New",IF(YEAR(Table1[[#This Row],[customer_since]])&gt;=2021, "Medium", "Long term"))</f>
        <v>Medium</v>
      </c>
      <c r="P4228">
        <v>83</v>
      </c>
      <c r="Q4228" t="str">
        <f t="shared" si="266"/>
        <v>High</v>
      </c>
      <c r="R4228">
        <v>0.28000000000000003</v>
      </c>
      <c r="S4228" t="str">
        <f t="shared" si="267"/>
        <v>Medium</v>
      </c>
    </row>
    <row r="4229" spans="1:19" x14ac:dyDescent="0.35">
      <c r="A4229" t="s">
        <v>1182</v>
      </c>
      <c r="B4229">
        <v>74</v>
      </c>
      <c r="C4229" t="str">
        <f t="shared" si="264"/>
        <v>66-69</v>
      </c>
      <c r="D4229" t="s">
        <v>25</v>
      </c>
      <c r="E4229" t="s">
        <v>37</v>
      </c>
      <c r="F4229">
        <v>242.07</v>
      </c>
      <c r="G4229">
        <v>10</v>
      </c>
      <c r="H4229">
        <f>Table1[[#This Row],[total_orders]]*Table1[[#This Row],[avg_order_value]]</f>
        <v>2420.6999999999998</v>
      </c>
      <c r="I4229">
        <v>241</v>
      </c>
      <c r="J4229">
        <v>0</v>
      </c>
      <c r="K4229" t="s">
        <v>29</v>
      </c>
      <c r="L4229">
        <v>19.7</v>
      </c>
      <c r="M4229" t="str">
        <f t="shared" si="265"/>
        <v>Low</v>
      </c>
      <c r="N4229" s="1">
        <v>44681</v>
      </c>
      <c r="O4229" s="1" t="str">
        <f>IF(YEAR(Table1[[#This Row],[customer_since]])&gt;=2023, "New",IF(YEAR(Table1[[#This Row],[customer_since]])&gt;=2021, "Medium", "Long term"))</f>
        <v>Medium</v>
      </c>
      <c r="P4229">
        <v>88</v>
      </c>
      <c r="Q4229" t="str">
        <f t="shared" si="266"/>
        <v>High</v>
      </c>
      <c r="R4229">
        <v>0.26</v>
      </c>
      <c r="S4229" t="str">
        <f t="shared" si="267"/>
        <v>Medium</v>
      </c>
    </row>
    <row r="4230" spans="1:19" x14ac:dyDescent="0.35">
      <c r="A4230" t="s">
        <v>71</v>
      </c>
      <c r="B4230">
        <v>75</v>
      </c>
      <c r="C4230" t="str">
        <f t="shared" si="264"/>
        <v>66-69</v>
      </c>
      <c r="D4230" t="s">
        <v>14</v>
      </c>
      <c r="E4230" t="s">
        <v>22</v>
      </c>
      <c r="F4230">
        <v>48.94</v>
      </c>
      <c r="G4230">
        <v>11</v>
      </c>
      <c r="H4230">
        <f>Table1[[#This Row],[total_orders]]*Table1[[#This Row],[avg_order_value]]</f>
        <v>538.33999999999992</v>
      </c>
      <c r="I4230">
        <v>5</v>
      </c>
      <c r="J4230">
        <v>0</v>
      </c>
      <c r="K4230" t="s">
        <v>29</v>
      </c>
      <c r="L4230">
        <v>2.5</v>
      </c>
      <c r="M4230" t="str">
        <f t="shared" si="265"/>
        <v>Low</v>
      </c>
      <c r="N4230" s="1">
        <v>44609</v>
      </c>
      <c r="O4230" s="1" t="str">
        <f>IF(YEAR(Table1[[#This Row],[customer_since]])&gt;=2023, "New",IF(YEAR(Table1[[#This Row],[customer_since]])&gt;=2021, "Medium", "Long term"))</f>
        <v>Medium</v>
      </c>
      <c r="P4230">
        <v>85</v>
      </c>
      <c r="Q4230" t="str">
        <f t="shared" si="266"/>
        <v>High</v>
      </c>
      <c r="R4230">
        <v>0.14000000000000001</v>
      </c>
      <c r="S4230" t="str">
        <f t="shared" si="267"/>
        <v>Low</v>
      </c>
    </row>
    <row r="4231" spans="1:19" x14ac:dyDescent="0.35">
      <c r="A4231" t="s">
        <v>1515</v>
      </c>
      <c r="B4231">
        <v>56</v>
      </c>
      <c r="C4231" t="str">
        <f t="shared" si="264"/>
        <v>55-65</v>
      </c>
      <c r="D4231" t="s">
        <v>21</v>
      </c>
      <c r="E4231" t="s">
        <v>35</v>
      </c>
      <c r="F4231">
        <v>100.23</v>
      </c>
      <c r="G4231">
        <v>11</v>
      </c>
      <c r="H4231">
        <f>Table1[[#This Row],[total_orders]]*Table1[[#This Row],[avg_order_value]]</f>
        <v>1102.53</v>
      </c>
      <c r="I4231">
        <v>97</v>
      </c>
      <c r="J4231">
        <v>0</v>
      </c>
      <c r="K4231" t="s">
        <v>40</v>
      </c>
      <c r="L4231">
        <v>3.7</v>
      </c>
      <c r="M4231" t="str">
        <f t="shared" si="265"/>
        <v>Low</v>
      </c>
      <c r="N4231" s="1">
        <v>45145</v>
      </c>
      <c r="O4231" s="1" t="str">
        <f>IF(YEAR(Table1[[#This Row],[customer_since]])&gt;=2023, "New",IF(YEAR(Table1[[#This Row],[customer_since]])&gt;=2021, "Medium", "Long term"))</f>
        <v>New</v>
      </c>
      <c r="P4231">
        <v>74</v>
      </c>
      <c r="Q4231" t="str">
        <f t="shared" si="266"/>
        <v>High</v>
      </c>
      <c r="R4231">
        <v>0.51</v>
      </c>
      <c r="S4231" t="str">
        <f t="shared" si="267"/>
        <v>High</v>
      </c>
    </row>
    <row r="4232" spans="1:19" x14ac:dyDescent="0.35">
      <c r="A4232" t="s">
        <v>1515</v>
      </c>
      <c r="B4232">
        <v>44</v>
      </c>
      <c r="C4232" t="str">
        <f t="shared" si="264"/>
        <v>36-45</v>
      </c>
      <c r="D4232" t="s">
        <v>21</v>
      </c>
      <c r="E4232" t="s">
        <v>52</v>
      </c>
      <c r="F4232">
        <v>65.709999999999994</v>
      </c>
      <c r="G4232">
        <v>10</v>
      </c>
      <c r="H4232">
        <f>Table1[[#This Row],[total_orders]]*Table1[[#This Row],[avg_order_value]]</f>
        <v>657.09999999999991</v>
      </c>
      <c r="I4232">
        <v>60</v>
      </c>
      <c r="J4232">
        <v>0</v>
      </c>
      <c r="K4232" t="s">
        <v>23</v>
      </c>
      <c r="L4232">
        <v>84.8</v>
      </c>
      <c r="M4232" t="str">
        <f t="shared" si="265"/>
        <v>High</v>
      </c>
      <c r="N4232" s="1">
        <v>45448</v>
      </c>
      <c r="O4232" s="1" t="str">
        <f>IF(YEAR(Table1[[#This Row],[customer_since]])&gt;=2023, "New",IF(YEAR(Table1[[#This Row],[customer_since]])&gt;=2021, "Medium", "Long term"))</f>
        <v>New</v>
      </c>
      <c r="P4232">
        <v>19</v>
      </c>
      <c r="Q4232" t="str">
        <f t="shared" si="266"/>
        <v>Low</v>
      </c>
      <c r="R4232">
        <v>0.37</v>
      </c>
      <c r="S4232" t="str">
        <f t="shared" si="267"/>
        <v>Medium</v>
      </c>
    </row>
    <row r="4233" spans="1:19" x14ac:dyDescent="0.35">
      <c r="A4233" t="s">
        <v>1997</v>
      </c>
      <c r="B4233">
        <v>53</v>
      </c>
      <c r="C4233" t="str">
        <f t="shared" si="264"/>
        <v>46-55</v>
      </c>
      <c r="D4233" t="s">
        <v>21</v>
      </c>
      <c r="E4233" t="s">
        <v>35</v>
      </c>
      <c r="F4233">
        <v>118.73</v>
      </c>
      <c r="G4233">
        <v>13</v>
      </c>
      <c r="H4233">
        <f>Table1[[#This Row],[total_orders]]*Table1[[#This Row],[avg_order_value]]</f>
        <v>1543.49</v>
      </c>
      <c r="I4233">
        <v>147</v>
      </c>
      <c r="J4233">
        <v>0</v>
      </c>
      <c r="K4233" t="s">
        <v>40</v>
      </c>
      <c r="L4233">
        <v>48.2</v>
      </c>
      <c r="M4233" t="str">
        <f t="shared" si="265"/>
        <v>Medium</v>
      </c>
      <c r="N4233" s="1">
        <v>44666</v>
      </c>
      <c r="O4233" s="1" t="str">
        <f>IF(YEAR(Table1[[#This Row],[customer_since]])&gt;=2023, "New",IF(YEAR(Table1[[#This Row],[customer_since]])&gt;=2021, "Medium", "Long term"))</f>
        <v>Medium</v>
      </c>
      <c r="P4233">
        <v>57</v>
      </c>
      <c r="Q4233" t="str">
        <f t="shared" si="266"/>
        <v>Medium</v>
      </c>
      <c r="R4233">
        <v>0.21</v>
      </c>
      <c r="S4233" t="str">
        <f t="shared" si="267"/>
        <v>Medium</v>
      </c>
    </row>
    <row r="4234" spans="1:19" x14ac:dyDescent="0.35">
      <c r="A4234" t="s">
        <v>3163</v>
      </c>
      <c r="B4234">
        <v>73</v>
      </c>
      <c r="C4234" t="str">
        <f t="shared" si="264"/>
        <v>66-69</v>
      </c>
      <c r="D4234" t="s">
        <v>14</v>
      </c>
      <c r="E4234" t="s">
        <v>26</v>
      </c>
      <c r="F4234">
        <v>69.48</v>
      </c>
      <c r="G4234">
        <v>8</v>
      </c>
      <c r="H4234">
        <f>Table1[[#This Row],[total_orders]]*Table1[[#This Row],[avg_order_value]]</f>
        <v>555.84</v>
      </c>
      <c r="I4234">
        <v>186</v>
      </c>
      <c r="J4234">
        <v>0</v>
      </c>
      <c r="K4234" t="s">
        <v>19</v>
      </c>
      <c r="L4234">
        <v>23.4</v>
      </c>
      <c r="M4234" t="str">
        <f t="shared" si="265"/>
        <v>Medium</v>
      </c>
      <c r="N4234" s="1">
        <v>44688</v>
      </c>
      <c r="O4234" s="1" t="str">
        <f>IF(YEAR(Table1[[#This Row],[customer_since]])&gt;=2023, "New",IF(YEAR(Table1[[#This Row],[customer_since]])&gt;=2021, "Medium", "Long term"))</f>
        <v>Medium</v>
      </c>
      <c r="P4234">
        <v>48</v>
      </c>
      <c r="Q4234" t="str">
        <f t="shared" si="266"/>
        <v>Medium</v>
      </c>
      <c r="R4234">
        <v>0.17</v>
      </c>
      <c r="S4234" t="str">
        <f t="shared" si="267"/>
        <v>Low</v>
      </c>
    </row>
    <row r="4235" spans="1:19" x14ac:dyDescent="0.35">
      <c r="A4235" t="s">
        <v>173</v>
      </c>
      <c r="B4235">
        <v>24</v>
      </c>
      <c r="C4235" t="str">
        <f t="shared" si="264"/>
        <v>18-25</v>
      </c>
      <c r="D4235" t="s">
        <v>21</v>
      </c>
      <c r="E4235" t="s">
        <v>26</v>
      </c>
      <c r="F4235">
        <v>97.4</v>
      </c>
      <c r="G4235">
        <v>7</v>
      </c>
      <c r="H4235">
        <f>Table1[[#This Row],[total_orders]]*Table1[[#This Row],[avg_order_value]]</f>
        <v>681.80000000000007</v>
      </c>
      <c r="I4235">
        <v>358</v>
      </c>
      <c r="J4235">
        <v>0</v>
      </c>
      <c r="K4235" t="s">
        <v>23</v>
      </c>
      <c r="L4235">
        <v>97.9</v>
      </c>
      <c r="M4235" t="str">
        <f t="shared" si="265"/>
        <v>High</v>
      </c>
      <c r="N4235" s="1">
        <v>44112</v>
      </c>
      <c r="O4235" s="1" t="str">
        <f>IF(YEAR(Table1[[#This Row],[customer_since]])&gt;=2023, "New",IF(YEAR(Table1[[#This Row],[customer_since]])&gt;=2021, "Medium", "Long term"))</f>
        <v>Long term</v>
      </c>
      <c r="P4235">
        <v>90</v>
      </c>
      <c r="Q4235" t="str">
        <f t="shared" si="266"/>
        <v>High</v>
      </c>
      <c r="R4235">
        <v>0.41</v>
      </c>
      <c r="S4235" t="str">
        <f t="shared" si="267"/>
        <v>Medium</v>
      </c>
    </row>
    <row r="4236" spans="1:19" x14ac:dyDescent="0.35">
      <c r="A4236" t="s">
        <v>1848</v>
      </c>
      <c r="B4236">
        <v>46</v>
      </c>
      <c r="C4236" t="str">
        <f t="shared" si="264"/>
        <v>46-55</v>
      </c>
      <c r="D4236" t="s">
        <v>14</v>
      </c>
      <c r="E4236" t="s">
        <v>18</v>
      </c>
      <c r="F4236">
        <v>63.39</v>
      </c>
      <c r="G4236">
        <v>11</v>
      </c>
      <c r="H4236">
        <f>Table1[[#This Row],[total_orders]]*Table1[[#This Row],[avg_order_value]]</f>
        <v>697.29</v>
      </c>
      <c r="I4236">
        <v>30</v>
      </c>
      <c r="J4236">
        <v>0</v>
      </c>
      <c r="K4236" t="s">
        <v>19</v>
      </c>
      <c r="L4236">
        <v>80.099999999999994</v>
      </c>
      <c r="M4236" t="str">
        <f t="shared" si="265"/>
        <v>High</v>
      </c>
      <c r="N4236" s="1">
        <v>45538</v>
      </c>
      <c r="O4236" s="1" t="str">
        <f>IF(YEAR(Table1[[#This Row],[customer_since]])&gt;=2023, "New",IF(YEAR(Table1[[#This Row],[customer_since]])&gt;=2021, "Medium", "Long term"))</f>
        <v>New</v>
      </c>
      <c r="P4236">
        <v>13</v>
      </c>
      <c r="Q4236" t="str">
        <f t="shared" si="266"/>
        <v>Low</v>
      </c>
      <c r="R4236">
        <v>0.41</v>
      </c>
      <c r="S4236" t="str">
        <f t="shared" si="267"/>
        <v>Medium</v>
      </c>
    </row>
    <row r="4237" spans="1:19" x14ac:dyDescent="0.35">
      <c r="A4237" t="s">
        <v>1956</v>
      </c>
      <c r="B4237">
        <v>51</v>
      </c>
      <c r="C4237" t="str">
        <f t="shared" si="264"/>
        <v>46-55</v>
      </c>
      <c r="D4237" t="s">
        <v>14</v>
      </c>
      <c r="E4237" t="s">
        <v>35</v>
      </c>
      <c r="F4237">
        <v>70.95</v>
      </c>
      <c r="G4237">
        <v>13</v>
      </c>
      <c r="H4237">
        <f>Table1[[#This Row],[total_orders]]*Table1[[#This Row],[avg_order_value]]</f>
        <v>922.35</v>
      </c>
      <c r="I4237">
        <v>313</v>
      </c>
      <c r="J4237">
        <v>0</v>
      </c>
      <c r="K4237" t="s">
        <v>19</v>
      </c>
      <c r="L4237">
        <v>25.5</v>
      </c>
      <c r="M4237" t="str">
        <f t="shared" si="265"/>
        <v>Medium</v>
      </c>
      <c r="N4237" s="1">
        <v>44961</v>
      </c>
      <c r="O4237" s="1" t="str">
        <f>IF(YEAR(Table1[[#This Row],[customer_since]])&gt;=2023, "New",IF(YEAR(Table1[[#This Row],[customer_since]])&gt;=2021, "Medium", "Long term"))</f>
        <v>New</v>
      </c>
      <c r="P4237">
        <v>83</v>
      </c>
      <c r="Q4237" t="str">
        <f t="shared" si="266"/>
        <v>High</v>
      </c>
      <c r="R4237">
        <v>0.05</v>
      </c>
      <c r="S4237" t="str">
        <f t="shared" si="267"/>
        <v>Low</v>
      </c>
    </row>
    <row r="4238" spans="1:19" x14ac:dyDescent="0.35">
      <c r="A4238" t="s">
        <v>1956</v>
      </c>
      <c r="B4238">
        <v>59</v>
      </c>
      <c r="C4238" t="str">
        <f t="shared" si="264"/>
        <v>55-65</v>
      </c>
      <c r="D4238" t="s">
        <v>21</v>
      </c>
      <c r="E4238" t="s">
        <v>22</v>
      </c>
      <c r="F4238">
        <v>51.86</v>
      </c>
      <c r="G4238">
        <v>11</v>
      </c>
      <c r="H4238">
        <f>Table1[[#This Row],[total_orders]]*Table1[[#This Row],[avg_order_value]]</f>
        <v>570.46</v>
      </c>
      <c r="I4238">
        <v>294</v>
      </c>
      <c r="J4238">
        <v>0</v>
      </c>
      <c r="K4238" t="s">
        <v>29</v>
      </c>
      <c r="L4238">
        <v>88.5</v>
      </c>
      <c r="M4238" t="str">
        <f t="shared" si="265"/>
        <v>High</v>
      </c>
      <c r="N4238" s="1">
        <v>45769</v>
      </c>
      <c r="O4238" s="1" t="str">
        <f>IF(YEAR(Table1[[#This Row],[customer_since]])&gt;=2023, "New",IF(YEAR(Table1[[#This Row],[customer_since]])&gt;=2021, "Medium", "Long term"))</f>
        <v>New</v>
      </c>
      <c r="P4238">
        <v>45</v>
      </c>
      <c r="Q4238" t="str">
        <f t="shared" si="266"/>
        <v>Medium</v>
      </c>
      <c r="R4238">
        <v>0.11</v>
      </c>
      <c r="S4238" t="str">
        <f t="shared" si="267"/>
        <v>Low</v>
      </c>
    </row>
    <row r="4239" spans="1:19" x14ac:dyDescent="0.35">
      <c r="A4239" t="s">
        <v>1956</v>
      </c>
      <c r="B4239">
        <v>56</v>
      </c>
      <c r="C4239" t="str">
        <f t="shared" si="264"/>
        <v>55-65</v>
      </c>
      <c r="D4239" t="s">
        <v>21</v>
      </c>
      <c r="E4239" t="s">
        <v>35</v>
      </c>
      <c r="F4239">
        <v>47.92</v>
      </c>
      <c r="G4239">
        <v>13</v>
      </c>
      <c r="H4239">
        <f>Table1[[#This Row],[total_orders]]*Table1[[#This Row],[avg_order_value]]</f>
        <v>622.96</v>
      </c>
      <c r="I4239">
        <v>219</v>
      </c>
      <c r="J4239">
        <v>1</v>
      </c>
      <c r="K4239" t="s">
        <v>23</v>
      </c>
      <c r="L4239">
        <v>27.2</v>
      </c>
      <c r="M4239" t="str">
        <f t="shared" si="265"/>
        <v>Medium</v>
      </c>
      <c r="N4239" s="1">
        <v>44665</v>
      </c>
      <c r="O4239" s="1" t="str">
        <f>IF(YEAR(Table1[[#This Row],[customer_since]])&gt;=2023, "New",IF(YEAR(Table1[[#This Row],[customer_since]])&gt;=2021, "Medium", "Long term"))</f>
        <v>Medium</v>
      </c>
      <c r="P4239">
        <v>93</v>
      </c>
      <c r="Q4239" t="str">
        <f t="shared" si="266"/>
        <v>High</v>
      </c>
      <c r="R4239">
        <v>0.61</v>
      </c>
      <c r="S4239" t="str">
        <f t="shared" si="267"/>
        <v>High</v>
      </c>
    </row>
    <row r="4240" spans="1:19" x14ac:dyDescent="0.35">
      <c r="A4240" t="s">
        <v>3838</v>
      </c>
      <c r="B4240">
        <v>49</v>
      </c>
      <c r="C4240" t="str">
        <f t="shared" si="264"/>
        <v>46-55</v>
      </c>
      <c r="D4240" t="s">
        <v>14</v>
      </c>
      <c r="E4240" t="s">
        <v>52</v>
      </c>
      <c r="F4240">
        <v>132.16</v>
      </c>
      <c r="G4240">
        <v>9</v>
      </c>
      <c r="H4240">
        <f>Table1[[#This Row],[total_orders]]*Table1[[#This Row],[avg_order_value]]</f>
        <v>1189.44</v>
      </c>
      <c r="I4240">
        <v>306</v>
      </c>
      <c r="J4240">
        <v>0</v>
      </c>
      <c r="K4240" t="s">
        <v>19</v>
      </c>
      <c r="L4240">
        <v>20.9</v>
      </c>
      <c r="M4240" t="str">
        <f t="shared" si="265"/>
        <v>Medium</v>
      </c>
      <c r="N4240" s="1">
        <v>44121</v>
      </c>
      <c r="O4240" s="1" t="str">
        <f>IF(YEAR(Table1[[#This Row],[customer_since]])&gt;=2023, "New",IF(YEAR(Table1[[#This Row],[customer_since]])&gt;=2021, "Medium", "Long term"))</f>
        <v>Long term</v>
      </c>
      <c r="P4240">
        <v>13</v>
      </c>
      <c r="Q4240" t="str">
        <f t="shared" si="266"/>
        <v>Low</v>
      </c>
      <c r="R4240">
        <v>0.33</v>
      </c>
      <c r="S4240" t="str">
        <f t="shared" si="267"/>
        <v>Medium</v>
      </c>
    </row>
    <row r="4241" spans="1:19" x14ac:dyDescent="0.35">
      <c r="A4241" t="s">
        <v>2386</v>
      </c>
      <c r="B4241">
        <v>42</v>
      </c>
      <c r="C4241" t="str">
        <f t="shared" si="264"/>
        <v>36-45</v>
      </c>
      <c r="D4241" t="s">
        <v>25</v>
      </c>
      <c r="E4241" t="s">
        <v>44</v>
      </c>
      <c r="F4241">
        <v>182.11</v>
      </c>
      <c r="G4241">
        <v>13</v>
      </c>
      <c r="H4241">
        <f>Table1[[#This Row],[total_orders]]*Table1[[#This Row],[avg_order_value]]</f>
        <v>2367.4300000000003</v>
      </c>
      <c r="I4241">
        <v>80</v>
      </c>
      <c r="J4241">
        <v>0</v>
      </c>
      <c r="K4241" t="s">
        <v>40</v>
      </c>
      <c r="L4241">
        <v>66.2</v>
      </c>
      <c r="M4241" t="str">
        <f t="shared" si="265"/>
        <v>High</v>
      </c>
      <c r="N4241" s="1">
        <v>44163</v>
      </c>
      <c r="O4241" s="1" t="str">
        <f>IF(YEAR(Table1[[#This Row],[customer_since]])&gt;=2023, "New",IF(YEAR(Table1[[#This Row],[customer_since]])&gt;=2021, "Medium", "Long term"))</f>
        <v>Long term</v>
      </c>
      <c r="P4241">
        <v>19</v>
      </c>
      <c r="Q4241" t="str">
        <f t="shared" si="266"/>
        <v>Low</v>
      </c>
      <c r="R4241">
        <v>0.11</v>
      </c>
      <c r="S4241" t="str">
        <f t="shared" si="267"/>
        <v>Low</v>
      </c>
    </row>
    <row r="4242" spans="1:19" x14ac:dyDescent="0.35">
      <c r="A4242" t="s">
        <v>3262</v>
      </c>
      <c r="B4242">
        <v>18</v>
      </c>
      <c r="C4242" t="str">
        <f t="shared" si="264"/>
        <v>18-25</v>
      </c>
      <c r="D4242" t="s">
        <v>14</v>
      </c>
      <c r="E4242" t="s">
        <v>18</v>
      </c>
      <c r="F4242">
        <v>154.38999999999999</v>
      </c>
      <c r="G4242">
        <v>12</v>
      </c>
      <c r="H4242">
        <f>Table1[[#This Row],[total_orders]]*Table1[[#This Row],[avg_order_value]]</f>
        <v>1852.6799999999998</v>
      </c>
      <c r="I4242">
        <v>327</v>
      </c>
      <c r="J4242">
        <v>1</v>
      </c>
      <c r="K4242" t="s">
        <v>40</v>
      </c>
      <c r="L4242">
        <v>70.8</v>
      </c>
      <c r="M4242" t="str">
        <f t="shared" si="265"/>
        <v>High</v>
      </c>
      <c r="N4242" s="1">
        <v>45067</v>
      </c>
      <c r="O4242" s="1" t="str">
        <f>IF(YEAR(Table1[[#This Row],[customer_since]])&gt;=2023, "New",IF(YEAR(Table1[[#This Row],[customer_since]])&gt;=2021, "Medium", "Long term"))</f>
        <v>New</v>
      </c>
      <c r="P4242">
        <v>86</v>
      </c>
      <c r="Q4242" t="str">
        <f t="shared" si="266"/>
        <v>High</v>
      </c>
      <c r="R4242">
        <v>0.45</v>
      </c>
      <c r="S4242" t="str">
        <f t="shared" si="267"/>
        <v>Medium</v>
      </c>
    </row>
    <row r="4243" spans="1:19" x14ac:dyDescent="0.35">
      <c r="A4243" t="s">
        <v>3160</v>
      </c>
      <c r="B4243">
        <v>73</v>
      </c>
      <c r="C4243" t="str">
        <f t="shared" si="264"/>
        <v>66-69</v>
      </c>
      <c r="D4243" t="s">
        <v>21</v>
      </c>
      <c r="E4243" t="s">
        <v>26</v>
      </c>
      <c r="F4243">
        <v>170.82</v>
      </c>
      <c r="G4243">
        <v>14</v>
      </c>
      <c r="H4243">
        <f>Table1[[#This Row],[total_orders]]*Table1[[#This Row],[avg_order_value]]</f>
        <v>2391.48</v>
      </c>
      <c r="I4243">
        <v>53</v>
      </c>
      <c r="J4243">
        <v>0</v>
      </c>
      <c r="K4243" t="s">
        <v>23</v>
      </c>
      <c r="L4243">
        <v>74.400000000000006</v>
      </c>
      <c r="M4243" t="str">
        <f t="shared" si="265"/>
        <v>High</v>
      </c>
      <c r="N4243" s="1">
        <v>44215</v>
      </c>
      <c r="O4243" s="1" t="str">
        <f>IF(YEAR(Table1[[#This Row],[customer_since]])&gt;=2023, "New",IF(YEAR(Table1[[#This Row],[customer_since]])&gt;=2021, "Medium", "Long term"))</f>
        <v>Medium</v>
      </c>
      <c r="P4243">
        <v>63</v>
      </c>
      <c r="Q4243" t="str">
        <f t="shared" si="266"/>
        <v>Medium</v>
      </c>
      <c r="R4243">
        <v>0.12</v>
      </c>
      <c r="S4243" t="str">
        <f t="shared" si="267"/>
        <v>Low</v>
      </c>
    </row>
    <row r="4244" spans="1:19" x14ac:dyDescent="0.35">
      <c r="A4244" t="s">
        <v>459</v>
      </c>
      <c r="B4244">
        <v>32</v>
      </c>
      <c r="C4244" t="str">
        <f t="shared" si="264"/>
        <v>26-35</v>
      </c>
      <c r="D4244" t="s">
        <v>21</v>
      </c>
      <c r="E4244" t="s">
        <v>37</v>
      </c>
      <c r="F4244">
        <v>95.26</v>
      </c>
      <c r="G4244">
        <v>4</v>
      </c>
      <c r="H4244">
        <f>Table1[[#This Row],[total_orders]]*Table1[[#This Row],[avg_order_value]]</f>
        <v>381.04</v>
      </c>
      <c r="I4244">
        <v>274</v>
      </c>
      <c r="J4244">
        <v>0</v>
      </c>
      <c r="K4244" t="s">
        <v>19</v>
      </c>
      <c r="L4244">
        <v>6.2</v>
      </c>
      <c r="M4244" t="str">
        <f t="shared" si="265"/>
        <v>Low</v>
      </c>
      <c r="N4244" s="1">
        <v>45403</v>
      </c>
      <c r="O4244" s="1" t="str">
        <f>IF(YEAR(Table1[[#This Row],[customer_since]])&gt;=2023, "New",IF(YEAR(Table1[[#This Row],[customer_since]])&gt;=2021, "Medium", "Long term"))</f>
        <v>New</v>
      </c>
      <c r="P4244">
        <v>40</v>
      </c>
      <c r="Q4244" t="str">
        <f t="shared" si="266"/>
        <v>Medium</v>
      </c>
      <c r="R4244">
        <v>0.43</v>
      </c>
      <c r="S4244" t="str">
        <f t="shared" si="267"/>
        <v>Medium</v>
      </c>
    </row>
    <row r="4245" spans="1:19" x14ac:dyDescent="0.35">
      <c r="A4245" t="s">
        <v>1892</v>
      </c>
      <c r="B4245">
        <v>75</v>
      </c>
      <c r="C4245" t="str">
        <f t="shared" si="264"/>
        <v>66-69</v>
      </c>
      <c r="D4245" t="s">
        <v>14</v>
      </c>
      <c r="E4245" t="s">
        <v>50</v>
      </c>
      <c r="F4245">
        <v>108.88</v>
      </c>
      <c r="G4245">
        <v>18</v>
      </c>
      <c r="H4245">
        <f>Table1[[#This Row],[total_orders]]*Table1[[#This Row],[avg_order_value]]</f>
        <v>1959.84</v>
      </c>
      <c r="I4245">
        <v>81</v>
      </c>
      <c r="J4245">
        <v>0</v>
      </c>
      <c r="K4245" t="s">
        <v>19</v>
      </c>
      <c r="L4245">
        <v>70.400000000000006</v>
      </c>
      <c r="M4245" t="str">
        <f t="shared" si="265"/>
        <v>High</v>
      </c>
      <c r="N4245" s="1">
        <v>44264</v>
      </c>
      <c r="O4245" s="1" t="str">
        <f>IF(YEAR(Table1[[#This Row],[customer_since]])&gt;=2023, "New",IF(YEAR(Table1[[#This Row],[customer_since]])&gt;=2021, "Medium", "Long term"))</f>
        <v>Medium</v>
      </c>
      <c r="P4245">
        <v>14</v>
      </c>
      <c r="Q4245" t="str">
        <f t="shared" si="266"/>
        <v>Low</v>
      </c>
      <c r="R4245">
        <v>0.4</v>
      </c>
      <c r="S4245" t="str">
        <f t="shared" si="267"/>
        <v>Medium</v>
      </c>
    </row>
    <row r="4246" spans="1:19" x14ac:dyDescent="0.35">
      <c r="A4246" t="s">
        <v>1892</v>
      </c>
      <c r="B4246">
        <v>79</v>
      </c>
      <c r="C4246" t="str">
        <f t="shared" si="264"/>
        <v>66-69</v>
      </c>
      <c r="D4246" t="s">
        <v>14</v>
      </c>
      <c r="E4246" t="s">
        <v>26</v>
      </c>
      <c r="G4246">
        <v>5</v>
      </c>
      <c r="H4246">
        <f>Table1[[#This Row],[total_orders]]*Table1[[#This Row],[avg_order_value]]</f>
        <v>0</v>
      </c>
      <c r="I4246">
        <v>182</v>
      </c>
      <c r="J4246">
        <v>0</v>
      </c>
      <c r="K4246" t="s">
        <v>23</v>
      </c>
      <c r="L4246">
        <v>40.799999999999997</v>
      </c>
      <c r="M4246" t="str">
        <f t="shared" si="265"/>
        <v>Medium</v>
      </c>
      <c r="N4246" s="1">
        <v>45297</v>
      </c>
      <c r="O4246" s="1" t="str">
        <f>IF(YEAR(Table1[[#This Row],[customer_since]])&gt;=2023, "New",IF(YEAR(Table1[[#This Row],[customer_since]])&gt;=2021, "Medium", "Long term"))</f>
        <v>New</v>
      </c>
      <c r="P4246">
        <v>72</v>
      </c>
      <c r="Q4246" t="str">
        <f t="shared" si="266"/>
        <v>High</v>
      </c>
      <c r="R4246">
        <v>0.37</v>
      </c>
      <c r="S4246" t="str">
        <f t="shared" si="267"/>
        <v>Medium</v>
      </c>
    </row>
    <row r="4247" spans="1:19" x14ac:dyDescent="0.35">
      <c r="A4247" t="s">
        <v>1892</v>
      </c>
      <c r="B4247">
        <v>39</v>
      </c>
      <c r="C4247" t="str">
        <f t="shared" si="264"/>
        <v>36-45</v>
      </c>
      <c r="D4247" t="s">
        <v>14</v>
      </c>
      <c r="E4247" t="s">
        <v>35</v>
      </c>
      <c r="F4247">
        <v>90.29</v>
      </c>
      <c r="G4247">
        <v>15</v>
      </c>
      <c r="H4247">
        <f>Table1[[#This Row],[total_orders]]*Table1[[#This Row],[avg_order_value]]</f>
        <v>1354.3500000000001</v>
      </c>
      <c r="I4247">
        <v>350</v>
      </c>
      <c r="J4247">
        <v>0</v>
      </c>
      <c r="K4247" t="s">
        <v>16</v>
      </c>
      <c r="L4247">
        <v>63.2</v>
      </c>
      <c r="M4247" t="str">
        <f t="shared" si="265"/>
        <v>High</v>
      </c>
      <c r="N4247" s="1">
        <v>45190</v>
      </c>
      <c r="O4247" s="1" t="str">
        <f>IF(YEAR(Table1[[#This Row],[customer_since]])&gt;=2023, "New",IF(YEAR(Table1[[#This Row],[customer_since]])&gt;=2021, "Medium", "Long term"))</f>
        <v>New</v>
      </c>
      <c r="P4247">
        <v>40</v>
      </c>
      <c r="Q4247" t="str">
        <f t="shared" si="266"/>
        <v>Medium</v>
      </c>
      <c r="R4247">
        <v>0.55000000000000004</v>
      </c>
      <c r="S4247" t="str">
        <f t="shared" si="267"/>
        <v>High</v>
      </c>
    </row>
    <row r="4248" spans="1:19" x14ac:dyDescent="0.35">
      <c r="A4248" t="s">
        <v>3295</v>
      </c>
      <c r="B4248">
        <v>45</v>
      </c>
      <c r="C4248" t="str">
        <f t="shared" si="264"/>
        <v>36-45</v>
      </c>
      <c r="D4248" t="s">
        <v>21</v>
      </c>
      <c r="E4248" t="s">
        <v>50</v>
      </c>
      <c r="F4248">
        <v>27.72</v>
      </c>
      <c r="G4248">
        <v>12</v>
      </c>
      <c r="H4248">
        <f>Table1[[#This Row],[total_orders]]*Table1[[#This Row],[avg_order_value]]</f>
        <v>332.64</v>
      </c>
      <c r="I4248">
        <v>155</v>
      </c>
      <c r="J4248">
        <v>0</v>
      </c>
      <c r="K4248" t="s">
        <v>16</v>
      </c>
      <c r="L4248">
        <v>77</v>
      </c>
      <c r="M4248" t="str">
        <f t="shared" si="265"/>
        <v>High</v>
      </c>
      <c r="N4248" s="1">
        <v>45400</v>
      </c>
      <c r="O4248" s="1" t="str">
        <f>IF(YEAR(Table1[[#This Row],[customer_since]])&gt;=2023, "New",IF(YEAR(Table1[[#This Row],[customer_since]])&gt;=2021, "Medium", "Long term"))</f>
        <v>New</v>
      </c>
      <c r="P4248">
        <v>71</v>
      </c>
      <c r="Q4248" t="str">
        <f t="shared" si="266"/>
        <v>High</v>
      </c>
      <c r="R4248">
        <v>0.38</v>
      </c>
      <c r="S4248" t="str">
        <f t="shared" si="267"/>
        <v>Medium</v>
      </c>
    </row>
    <row r="4249" spans="1:19" x14ac:dyDescent="0.35">
      <c r="A4249" t="s">
        <v>833</v>
      </c>
      <c r="B4249">
        <v>65</v>
      </c>
      <c r="C4249" t="str">
        <f t="shared" si="264"/>
        <v>55-65</v>
      </c>
      <c r="D4249" t="s">
        <v>21</v>
      </c>
      <c r="E4249" t="s">
        <v>35</v>
      </c>
      <c r="F4249">
        <v>163.5</v>
      </c>
      <c r="G4249">
        <v>9</v>
      </c>
      <c r="H4249">
        <f>Table1[[#This Row],[total_orders]]*Table1[[#This Row],[avg_order_value]]</f>
        <v>1471.5</v>
      </c>
      <c r="I4249">
        <v>152</v>
      </c>
      <c r="J4249">
        <v>0</v>
      </c>
      <c r="K4249" t="s">
        <v>40</v>
      </c>
      <c r="L4249">
        <v>3.2</v>
      </c>
      <c r="M4249" t="str">
        <f t="shared" si="265"/>
        <v>Low</v>
      </c>
      <c r="N4249" s="1">
        <v>45479</v>
      </c>
      <c r="O4249" s="1" t="str">
        <f>IF(YEAR(Table1[[#This Row],[customer_since]])&gt;=2023, "New",IF(YEAR(Table1[[#This Row],[customer_since]])&gt;=2021, "Medium", "Long term"))</f>
        <v>New</v>
      </c>
      <c r="P4249">
        <v>66</v>
      </c>
      <c r="Q4249" t="str">
        <f t="shared" si="266"/>
        <v>Medium</v>
      </c>
      <c r="R4249">
        <v>0.67</v>
      </c>
      <c r="S4249" t="str">
        <f t="shared" si="267"/>
        <v>High</v>
      </c>
    </row>
    <row r="4250" spans="1:19" x14ac:dyDescent="0.35">
      <c r="A4250" t="s">
        <v>2413</v>
      </c>
      <c r="B4250">
        <v>42</v>
      </c>
      <c r="C4250" t="str">
        <f t="shared" si="264"/>
        <v>36-45</v>
      </c>
      <c r="D4250" t="s">
        <v>14</v>
      </c>
      <c r="E4250" t="s">
        <v>52</v>
      </c>
      <c r="F4250">
        <v>92.47</v>
      </c>
      <c r="G4250">
        <v>7</v>
      </c>
      <c r="H4250">
        <f>Table1[[#This Row],[total_orders]]*Table1[[#This Row],[avg_order_value]]</f>
        <v>647.29</v>
      </c>
      <c r="I4250">
        <v>36</v>
      </c>
      <c r="J4250">
        <v>0</v>
      </c>
      <c r="K4250" t="s">
        <v>16</v>
      </c>
      <c r="L4250">
        <v>38.9</v>
      </c>
      <c r="M4250" t="str">
        <f t="shared" si="265"/>
        <v>Medium</v>
      </c>
      <c r="N4250" s="1">
        <v>45554</v>
      </c>
      <c r="O4250" s="1" t="str">
        <f>IF(YEAR(Table1[[#This Row],[customer_since]])&gt;=2023, "New",IF(YEAR(Table1[[#This Row],[customer_since]])&gt;=2021, "Medium", "Long term"))</f>
        <v>New</v>
      </c>
      <c r="P4250">
        <v>84</v>
      </c>
      <c r="Q4250" t="str">
        <f t="shared" si="266"/>
        <v>High</v>
      </c>
      <c r="R4250">
        <v>0.28000000000000003</v>
      </c>
      <c r="S4250" t="str">
        <f t="shared" si="267"/>
        <v>Medium</v>
      </c>
    </row>
    <row r="4251" spans="1:19" x14ac:dyDescent="0.35">
      <c r="A4251" t="s">
        <v>2023</v>
      </c>
      <c r="B4251">
        <v>66</v>
      </c>
      <c r="C4251" t="str">
        <f t="shared" si="264"/>
        <v>66-69</v>
      </c>
      <c r="D4251" t="s">
        <v>25</v>
      </c>
      <c r="E4251" t="s">
        <v>52</v>
      </c>
      <c r="F4251">
        <v>95.28</v>
      </c>
      <c r="G4251">
        <v>8</v>
      </c>
      <c r="H4251">
        <f>Table1[[#This Row],[total_orders]]*Table1[[#This Row],[avg_order_value]]</f>
        <v>762.24</v>
      </c>
      <c r="I4251">
        <v>91</v>
      </c>
      <c r="J4251">
        <v>0</v>
      </c>
      <c r="K4251" t="s">
        <v>29</v>
      </c>
      <c r="L4251">
        <v>89.9</v>
      </c>
      <c r="M4251" t="str">
        <f t="shared" si="265"/>
        <v>High</v>
      </c>
      <c r="N4251" s="1">
        <v>45017</v>
      </c>
      <c r="O4251" s="1" t="str">
        <f>IF(YEAR(Table1[[#This Row],[customer_since]])&gt;=2023, "New",IF(YEAR(Table1[[#This Row],[customer_since]])&gt;=2021, "Medium", "Long term"))</f>
        <v>New</v>
      </c>
      <c r="P4251">
        <v>79</v>
      </c>
      <c r="Q4251" t="str">
        <f t="shared" si="266"/>
        <v>High</v>
      </c>
      <c r="R4251">
        <v>0.2</v>
      </c>
      <c r="S4251" t="str">
        <f t="shared" si="267"/>
        <v>Low</v>
      </c>
    </row>
    <row r="4252" spans="1:19" x14ac:dyDescent="0.35">
      <c r="A4252" t="s">
        <v>3383</v>
      </c>
      <c r="B4252">
        <v>75</v>
      </c>
      <c r="C4252" t="str">
        <f t="shared" si="264"/>
        <v>66-69</v>
      </c>
      <c r="D4252" t="s">
        <v>14</v>
      </c>
      <c r="E4252" t="s">
        <v>15</v>
      </c>
      <c r="F4252">
        <v>130.16</v>
      </c>
      <c r="G4252">
        <v>8</v>
      </c>
      <c r="H4252">
        <f>Table1[[#This Row],[total_orders]]*Table1[[#This Row],[avg_order_value]]</f>
        <v>1041.28</v>
      </c>
      <c r="I4252">
        <v>237</v>
      </c>
      <c r="J4252">
        <v>0</v>
      </c>
      <c r="K4252" t="s">
        <v>23</v>
      </c>
      <c r="L4252">
        <v>73.2</v>
      </c>
      <c r="M4252" t="str">
        <f t="shared" si="265"/>
        <v>High</v>
      </c>
      <c r="N4252" s="1">
        <v>45798</v>
      </c>
      <c r="O4252" s="1" t="str">
        <f>IF(YEAR(Table1[[#This Row],[customer_since]])&gt;=2023, "New",IF(YEAR(Table1[[#This Row],[customer_since]])&gt;=2021, "Medium", "Long term"))</f>
        <v>New</v>
      </c>
      <c r="P4252">
        <v>94</v>
      </c>
      <c r="Q4252" t="str">
        <f t="shared" si="266"/>
        <v>High</v>
      </c>
      <c r="R4252">
        <v>0.15</v>
      </c>
      <c r="S4252" t="str">
        <f t="shared" si="267"/>
        <v>Low</v>
      </c>
    </row>
    <row r="4253" spans="1:19" x14ac:dyDescent="0.35">
      <c r="A4253" t="s">
        <v>2887</v>
      </c>
      <c r="B4253">
        <v>45</v>
      </c>
      <c r="C4253" t="str">
        <f t="shared" si="264"/>
        <v>36-45</v>
      </c>
      <c r="D4253" t="s">
        <v>21</v>
      </c>
      <c r="E4253" t="s">
        <v>15</v>
      </c>
      <c r="F4253">
        <v>75.209999999999994</v>
      </c>
      <c r="G4253">
        <v>4</v>
      </c>
      <c r="H4253">
        <f>Table1[[#This Row],[total_orders]]*Table1[[#This Row],[avg_order_value]]</f>
        <v>300.83999999999997</v>
      </c>
      <c r="I4253">
        <v>269</v>
      </c>
      <c r="J4253">
        <v>0</v>
      </c>
      <c r="K4253" t="s">
        <v>40</v>
      </c>
      <c r="L4253">
        <v>72.400000000000006</v>
      </c>
      <c r="M4253" t="str">
        <f t="shared" si="265"/>
        <v>High</v>
      </c>
      <c r="N4253" s="1">
        <v>45836</v>
      </c>
      <c r="O4253" s="1" t="str">
        <f>IF(YEAR(Table1[[#This Row],[customer_since]])&gt;=2023, "New",IF(YEAR(Table1[[#This Row],[customer_since]])&gt;=2021, "Medium", "Long term"))</f>
        <v>New</v>
      </c>
      <c r="P4253">
        <v>95</v>
      </c>
      <c r="Q4253" t="str">
        <f t="shared" si="266"/>
        <v>High</v>
      </c>
      <c r="R4253">
        <v>0.49</v>
      </c>
      <c r="S4253" t="str">
        <f t="shared" si="267"/>
        <v>Medium</v>
      </c>
    </row>
    <row r="4254" spans="1:19" x14ac:dyDescent="0.35">
      <c r="A4254" t="s">
        <v>190</v>
      </c>
      <c r="B4254">
        <v>18</v>
      </c>
      <c r="C4254" t="str">
        <f t="shared" si="264"/>
        <v>18-25</v>
      </c>
      <c r="D4254" t="s">
        <v>14</v>
      </c>
      <c r="E4254" t="s">
        <v>44</v>
      </c>
      <c r="F4254">
        <v>218.18</v>
      </c>
      <c r="G4254">
        <v>9</v>
      </c>
      <c r="H4254">
        <f>Table1[[#This Row],[total_orders]]*Table1[[#This Row],[avg_order_value]]</f>
        <v>1963.6200000000001</v>
      </c>
      <c r="I4254">
        <v>356</v>
      </c>
      <c r="J4254">
        <v>0</v>
      </c>
      <c r="K4254" t="s">
        <v>29</v>
      </c>
      <c r="L4254">
        <v>40</v>
      </c>
      <c r="M4254" t="str">
        <f t="shared" si="265"/>
        <v>Medium</v>
      </c>
      <c r="N4254" s="1">
        <v>44166</v>
      </c>
      <c r="O4254" s="1" t="str">
        <f>IF(YEAR(Table1[[#This Row],[customer_since]])&gt;=2023, "New",IF(YEAR(Table1[[#This Row],[customer_since]])&gt;=2021, "Medium", "Long term"))</f>
        <v>Long term</v>
      </c>
      <c r="P4254">
        <v>33</v>
      </c>
      <c r="Q4254" t="str">
        <f t="shared" si="266"/>
        <v>Low</v>
      </c>
      <c r="R4254">
        <v>0.16</v>
      </c>
      <c r="S4254" t="str">
        <f t="shared" si="267"/>
        <v>Low</v>
      </c>
    </row>
    <row r="4255" spans="1:19" x14ac:dyDescent="0.35">
      <c r="A4255" t="s">
        <v>82</v>
      </c>
      <c r="B4255">
        <v>71</v>
      </c>
      <c r="C4255" t="str">
        <f t="shared" si="264"/>
        <v>66-69</v>
      </c>
      <c r="D4255" t="s">
        <v>21</v>
      </c>
      <c r="E4255" t="s">
        <v>18</v>
      </c>
      <c r="F4255">
        <v>26.6</v>
      </c>
      <c r="G4255">
        <v>7</v>
      </c>
      <c r="H4255">
        <f>Table1[[#This Row],[total_orders]]*Table1[[#This Row],[avg_order_value]]</f>
        <v>186.20000000000002</v>
      </c>
      <c r="I4255">
        <v>79</v>
      </c>
      <c r="J4255">
        <v>0</v>
      </c>
      <c r="K4255" t="s">
        <v>23</v>
      </c>
      <c r="L4255">
        <v>99.9</v>
      </c>
      <c r="M4255" t="str">
        <f t="shared" si="265"/>
        <v>High</v>
      </c>
      <c r="N4255" s="1">
        <v>44076</v>
      </c>
      <c r="O4255" s="1" t="str">
        <f>IF(YEAR(Table1[[#This Row],[customer_since]])&gt;=2023, "New",IF(YEAR(Table1[[#This Row],[customer_since]])&gt;=2021, "Medium", "Long term"))</f>
        <v>Long term</v>
      </c>
      <c r="P4255">
        <v>20</v>
      </c>
      <c r="Q4255" t="str">
        <f t="shared" si="266"/>
        <v>Low</v>
      </c>
      <c r="R4255">
        <v>0.28000000000000003</v>
      </c>
      <c r="S4255" t="str">
        <f t="shared" si="267"/>
        <v>Medium</v>
      </c>
    </row>
    <row r="4256" spans="1:19" x14ac:dyDescent="0.35">
      <c r="A4256" t="s">
        <v>2574</v>
      </c>
      <c r="B4256">
        <v>28</v>
      </c>
      <c r="C4256" t="str">
        <f t="shared" si="264"/>
        <v>26-35</v>
      </c>
      <c r="D4256" t="s">
        <v>21</v>
      </c>
      <c r="E4256" t="s">
        <v>22</v>
      </c>
      <c r="F4256">
        <v>43.32</v>
      </c>
      <c r="G4256">
        <v>11</v>
      </c>
      <c r="H4256">
        <f>Table1[[#This Row],[total_orders]]*Table1[[#This Row],[avg_order_value]]</f>
        <v>476.52</v>
      </c>
      <c r="I4256">
        <v>119</v>
      </c>
      <c r="J4256">
        <v>0</v>
      </c>
      <c r="K4256" t="s">
        <v>19</v>
      </c>
      <c r="L4256">
        <v>99.3</v>
      </c>
      <c r="M4256" t="str">
        <f t="shared" si="265"/>
        <v>High</v>
      </c>
      <c r="N4256" s="1">
        <v>45691</v>
      </c>
      <c r="O4256" s="1" t="str">
        <f>IF(YEAR(Table1[[#This Row],[customer_since]])&gt;=2023, "New",IF(YEAR(Table1[[#This Row],[customer_since]])&gt;=2021, "Medium", "Long term"))</f>
        <v>New</v>
      </c>
      <c r="P4256">
        <v>29</v>
      </c>
      <c r="Q4256" t="str">
        <f t="shared" si="266"/>
        <v>Low</v>
      </c>
      <c r="R4256">
        <v>0.47</v>
      </c>
      <c r="S4256" t="str">
        <f t="shared" si="267"/>
        <v>Medium</v>
      </c>
    </row>
    <row r="4257" spans="1:19" x14ac:dyDescent="0.35">
      <c r="A4257" t="s">
        <v>332</v>
      </c>
      <c r="B4257">
        <v>55</v>
      </c>
      <c r="C4257" t="str">
        <f t="shared" si="264"/>
        <v>46-55</v>
      </c>
      <c r="D4257" t="s">
        <v>21</v>
      </c>
      <c r="E4257" t="s">
        <v>18</v>
      </c>
      <c r="F4257">
        <v>96.33</v>
      </c>
      <c r="G4257">
        <v>7</v>
      </c>
      <c r="H4257">
        <f>Table1[[#This Row],[total_orders]]*Table1[[#This Row],[avg_order_value]]</f>
        <v>674.31</v>
      </c>
      <c r="I4257">
        <v>299</v>
      </c>
      <c r="J4257">
        <v>0</v>
      </c>
      <c r="K4257" t="s">
        <v>16</v>
      </c>
      <c r="L4257">
        <v>98.7</v>
      </c>
      <c r="M4257" t="str">
        <f t="shared" si="265"/>
        <v>High</v>
      </c>
      <c r="N4257" s="1">
        <v>45641</v>
      </c>
      <c r="O4257" s="1" t="str">
        <f>IF(YEAR(Table1[[#This Row],[customer_since]])&gt;=2023, "New",IF(YEAR(Table1[[#This Row],[customer_since]])&gt;=2021, "Medium", "Long term"))</f>
        <v>New</v>
      </c>
      <c r="P4257">
        <v>71</v>
      </c>
      <c r="Q4257" t="str">
        <f t="shared" si="266"/>
        <v>High</v>
      </c>
      <c r="R4257">
        <v>0.24</v>
      </c>
      <c r="S4257" t="str">
        <f t="shared" si="267"/>
        <v>Medium</v>
      </c>
    </row>
    <row r="4258" spans="1:19" x14ac:dyDescent="0.35">
      <c r="A4258" t="s">
        <v>332</v>
      </c>
      <c r="B4258">
        <v>73</v>
      </c>
      <c r="C4258" t="str">
        <f t="shared" si="264"/>
        <v>66-69</v>
      </c>
      <c r="D4258" t="s">
        <v>21</v>
      </c>
      <c r="E4258" t="s">
        <v>26</v>
      </c>
      <c r="F4258">
        <v>61.73</v>
      </c>
      <c r="G4258">
        <v>9</v>
      </c>
      <c r="H4258">
        <f>Table1[[#This Row],[total_orders]]*Table1[[#This Row],[avg_order_value]]</f>
        <v>555.56999999999994</v>
      </c>
      <c r="I4258">
        <v>134</v>
      </c>
      <c r="J4258">
        <v>0</v>
      </c>
      <c r="K4258" t="s">
        <v>29</v>
      </c>
      <c r="L4258">
        <v>47.3</v>
      </c>
      <c r="M4258" t="str">
        <f t="shared" si="265"/>
        <v>Medium</v>
      </c>
      <c r="N4258" s="1">
        <v>45071</v>
      </c>
      <c r="O4258" s="1" t="str">
        <f>IF(YEAR(Table1[[#This Row],[customer_since]])&gt;=2023, "New",IF(YEAR(Table1[[#This Row],[customer_since]])&gt;=2021, "Medium", "Long term"))</f>
        <v>New</v>
      </c>
      <c r="P4258">
        <v>93</v>
      </c>
      <c r="Q4258" t="str">
        <f t="shared" si="266"/>
        <v>High</v>
      </c>
      <c r="R4258">
        <v>0.05</v>
      </c>
      <c r="S4258" t="str">
        <f t="shared" si="267"/>
        <v>Low</v>
      </c>
    </row>
    <row r="4259" spans="1:19" x14ac:dyDescent="0.35">
      <c r="A4259" t="s">
        <v>756</v>
      </c>
      <c r="B4259">
        <v>24</v>
      </c>
      <c r="C4259" t="str">
        <f t="shared" si="264"/>
        <v>18-25</v>
      </c>
      <c r="D4259" t="s">
        <v>21</v>
      </c>
      <c r="E4259" t="s">
        <v>15</v>
      </c>
      <c r="F4259">
        <v>70.87</v>
      </c>
      <c r="G4259">
        <v>11</v>
      </c>
      <c r="H4259">
        <f>Table1[[#This Row],[total_orders]]*Table1[[#This Row],[avg_order_value]]</f>
        <v>779.57</v>
      </c>
      <c r="I4259">
        <v>2</v>
      </c>
      <c r="J4259">
        <v>0</v>
      </c>
      <c r="K4259" t="s">
        <v>23</v>
      </c>
      <c r="L4259">
        <v>15.7</v>
      </c>
      <c r="M4259" t="str">
        <f t="shared" si="265"/>
        <v>Low</v>
      </c>
      <c r="N4259" s="1">
        <v>45275</v>
      </c>
      <c r="O4259" s="1" t="str">
        <f>IF(YEAR(Table1[[#This Row],[customer_since]])&gt;=2023, "New",IF(YEAR(Table1[[#This Row],[customer_since]])&gt;=2021, "Medium", "Long term"))</f>
        <v>New</v>
      </c>
      <c r="P4259">
        <v>64</v>
      </c>
      <c r="Q4259" t="str">
        <f t="shared" si="266"/>
        <v>Medium</v>
      </c>
      <c r="R4259">
        <v>0.35</v>
      </c>
      <c r="S4259" t="str">
        <f t="shared" si="267"/>
        <v>Medium</v>
      </c>
    </row>
    <row r="4260" spans="1:19" x14ac:dyDescent="0.35">
      <c r="A4260" t="s">
        <v>756</v>
      </c>
      <c r="B4260">
        <v>66</v>
      </c>
      <c r="C4260" t="str">
        <f t="shared" si="264"/>
        <v>66-69</v>
      </c>
      <c r="D4260" t="s">
        <v>21</v>
      </c>
      <c r="E4260" t="s">
        <v>35</v>
      </c>
      <c r="F4260">
        <v>21.75</v>
      </c>
      <c r="G4260">
        <v>13</v>
      </c>
      <c r="H4260">
        <f>Table1[[#This Row],[total_orders]]*Table1[[#This Row],[avg_order_value]]</f>
        <v>282.75</v>
      </c>
      <c r="I4260">
        <v>130</v>
      </c>
      <c r="J4260">
        <v>0</v>
      </c>
      <c r="K4260" t="s">
        <v>19</v>
      </c>
      <c r="L4260">
        <v>22.1</v>
      </c>
      <c r="M4260" t="str">
        <f t="shared" si="265"/>
        <v>Medium</v>
      </c>
      <c r="N4260" s="1">
        <v>45293</v>
      </c>
      <c r="O4260" s="1" t="str">
        <f>IF(YEAR(Table1[[#This Row],[customer_since]])&gt;=2023, "New",IF(YEAR(Table1[[#This Row],[customer_since]])&gt;=2021, "Medium", "Long term"))</f>
        <v>New</v>
      </c>
      <c r="P4260">
        <v>87</v>
      </c>
      <c r="Q4260" t="str">
        <f t="shared" si="266"/>
        <v>High</v>
      </c>
      <c r="R4260">
        <v>0.19</v>
      </c>
      <c r="S4260" t="str">
        <f t="shared" si="267"/>
        <v>Low</v>
      </c>
    </row>
    <row r="4261" spans="1:19" x14ac:dyDescent="0.35">
      <c r="A4261" t="s">
        <v>1152</v>
      </c>
      <c r="B4261">
        <v>68</v>
      </c>
      <c r="C4261" t="str">
        <f t="shared" si="264"/>
        <v>66-69</v>
      </c>
      <c r="D4261" t="s">
        <v>14</v>
      </c>
      <c r="E4261" t="s">
        <v>37</v>
      </c>
      <c r="F4261">
        <v>165.09</v>
      </c>
      <c r="G4261">
        <v>12</v>
      </c>
      <c r="H4261">
        <f>Table1[[#This Row],[total_orders]]*Table1[[#This Row],[avg_order_value]]</f>
        <v>1981.08</v>
      </c>
      <c r="I4261">
        <v>80</v>
      </c>
      <c r="J4261">
        <v>0</v>
      </c>
      <c r="K4261" t="s">
        <v>23</v>
      </c>
      <c r="L4261">
        <v>95.8</v>
      </c>
      <c r="M4261" t="str">
        <f t="shared" si="265"/>
        <v>High</v>
      </c>
      <c r="N4261" s="1">
        <v>44335</v>
      </c>
      <c r="O4261" s="1" t="str">
        <f>IF(YEAR(Table1[[#This Row],[customer_since]])&gt;=2023, "New",IF(YEAR(Table1[[#This Row],[customer_since]])&gt;=2021, "Medium", "Long term"))</f>
        <v>Medium</v>
      </c>
      <c r="P4261">
        <v>69</v>
      </c>
      <c r="Q4261" t="str">
        <f t="shared" si="266"/>
        <v>High</v>
      </c>
      <c r="R4261">
        <v>0.33</v>
      </c>
      <c r="S4261" t="str">
        <f t="shared" si="267"/>
        <v>Medium</v>
      </c>
    </row>
    <row r="4262" spans="1:19" x14ac:dyDescent="0.35">
      <c r="A4262" t="s">
        <v>3353</v>
      </c>
      <c r="B4262">
        <v>26</v>
      </c>
      <c r="C4262" t="str">
        <f t="shared" si="264"/>
        <v>26-35</v>
      </c>
      <c r="D4262" t="s">
        <v>21</v>
      </c>
      <c r="E4262" t="s">
        <v>26</v>
      </c>
      <c r="F4262">
        <v>155.54</v>
      </c>
      <c r="G4262">
        <v>12</v>
      </c>
      <c r="H4262">
        <f>Table1[[#This Row],[total_orders]]*Table1[[#This Row],[avg_order_value]]</f>
        <v>1866.48</v>
      </c>
      <c r="I4262">
        <v>69</v>
      </c>
      <c r="J4262">
        <v>0</v>
      </c>
      <c r="K4262" t="s">
        <v>29</v>
      </c>
      <c r="L4262">
        <v>79.599999999999994</v>
      </c>
      <c r="M4262" t="str">
        <f t="shared" si="265"/>
        <v>High</v>
      </c>
      <c r="N4262" s="1">
        <v>44834</v>
      </c>
      <c r="O4262" s="1" t="str">
        <f>IF(YEAR(Table1[[#This Row],[customer_since]])&gt;=2023, "New",IF(YEAR(Table1[[#This Row],[customer_since]])&gt;=2021, "Medium", "Long term"))</f>
        <v>Medium</v>
      </c>
      <c r="P4262">
        <v>66</v>
      </c>
      <c r="Q4262" t="str">
        <f t="shared" si="266"/>
        <v>Medium</v>
      </c>
      <c r="R4262">
        <v>0.44</v>
      </c>
      <c r="S4262" t="str">
        <f t="shared" si="267"/>
        <v>Medium</v>
      </c>
    </row>
    <row r="4263" spans="1:19" x14ac:dyDescent="0.35">
      <c r="A4263" t="s">
        <v>2117</v>
      </c>
      <c r="B4263">
        <v>47</v>
      </c>
      <c r="C4263" t="str">
        <f t="shared" si="264"/>
        <v>46-55</v>
      </c>
      <c r="D4263" t="s">
        <v>21</v>
      </c>
      <c r="E4263" t="s">
        <v>18</v>
      </c>
      <c r="F4263">
        <v>54.97</v>
      </c>
      <c r="G4263">
        <v>10</v>
      </c>
      <c r="H4263">
        <f>Table1[[#This Row],[total_orders]]*Table1[[#This Row],[avg_order_value]]</f>
        <v>549.70000000000005</v>
      </c>
      <c r="I4263">
        <v>163</v>
      </c>
      <c r="J4263">
        <v>0</v>
      </c>
      <c r="K4263" t="s">
        <v>23</v>
      </c>
      <c r="L4263">
        <v>63.6</v>
      </c>
      <c r="M4263" t="str">
        <f t="shared" si="265"/>
        <v>High</v>
      </c>
      <c r="N4263" s="1">
        <v>44038</v>
      </c>
      <c r="O4263" s="1" t="str">
        <f>IF(YEAR(Table1[[#This Row],[customer_since]])&gt;=2023, "New",IF(YEAR(Table1[[#This Row],[customer_since]])&gt;=2021, "Medium", "Long term"))</f>
        <v>Long term</v>
      </c>
      <c r="P4263">
        <v>39</v>
      </c>
      <c r="Q4263" t="str">
        <f t="shared" si="266"/>
        <v>Medium</v>
      </c>
      <c r="R4263">
        <v>0.26</v>
      </c>
      <c r="S4263" t="str">
        <f t="shared" si="267"/>
        <v>Medium</v>
      </c>
    </row>
    <row r="4264" spans="1:19" x14ac:dyDescent="0.35">
      <c r="A4264" t="s">
        <v>1833</v>
      </c>
      <c r="B4264">
        <v>25</v>
      </c>
      <c r="C4264" t="str">
        <f t="shared" si="264"/>
        <v>18-25</v>
      </c>
      <c r="D4264" t="s">
        <v>21</v>
      </c>
      <c r="E4264" t="s">
        <v>35</v>
      </c>
      <c r="F4264">
        <v>33.04</v>
      </c>
      <c r="G4264">
        <v>6</v>
      </c>
      <c r="H4264">
        <f>Table1[[#This Row],[total_orders]]*Table1[[#This Row],[avg_order_value]]</f>
        <v>198.24</v>
      </c>
      <c r="I4264">
        <v>84</v>
      </c>
      <c r="J4264">
        <v>0</v>
      </c>
      <c r="K4264" t="s">
        <v>19</v>
      </c>
      <c r="L4264">
        <v>35.5</v>
      </c>
      <c r="M4264" t="str">
        <f t="shared" si="265"/>
        <v>Medium</v>
      </c>
      <c r="N4264" s="1">
        <v>45786</v>
      </c>
      <c r="O4264" s="1" t="str">
        <f>IF(YEAR(Table1[[#This Row],[customer_since]])&gt;=2023, "New",IF(YEAR(Table1[[#This Row],[customer_since]])&gt;=2021, "Medium", "Long term"))</f>
        <v>New</v>
      </c>
      <c r="P4264">
        <v>35</v>
      </c>
      <c r="Q4264" t="str">
        <f t="shared" si="266"/>
        <v>Medium</v>
      </c>
      <c r="R4264">
        <v>0.64</v>
      </c>
      <c r="S4264" t="str">
        <f t="shared" si="267"/>
        <v>High</v>
      </c>
    </row>
    <row r="4265" spans="1:19" x14ac:dyDescent="0.35">
      <c r="A4265" t="s">
        <v>704</v>
      </c>
      <c r="B4265">
        <v>63</v>
      </c>
      <c r="C4265" t="str">
        <f t="shared" si="264"/>
        <v>55-65</v>
      </c>
      <c r="D4265" t="s">
        <v>21</v>
      </c>
      <c r="E4265" t="s">
        <v>35</v>
      </c>
      <c r="F4265">
        <v>95.44</v>
      </c>
      <c r="G4265">
        <v>4</v>
      </c>
      <c r="H4265">
        <f>Table1[[#This Row],[total_orders]]*Table1[[#This Row],[avg_order_value]]</f>
        <v>381.76</v>
      </c>
      <c r="I4265">
        <v>81</v>
      </c>
      <c r="J4265">
        <v>0</v>
      </c>
      <c r="K4265" t="s">
        <v>16</v>
      </c>
      <c r="L4265">
        <v>54.6</v>
      </c>
      <c r="M4265" t="str">
        <f t="shared" si="265"/>
        <v>High</v>
      </c>
      <c r="N4265" s="1">
        <v>45578</v>
      </c>
      <c r="O4265" s="1" t="str">
        <f>IF(YEAR(Table1[[#This Row],[customer_since]])&gt;=2023, "New",IF(YEAR(Table1[[#This Row],[customer_since]])&gt;=2021, "Medium", "Long term"))</f>
        <v>New</v>
      </c>
      <c r="P4265">
        <v>10</v>
      </c>
      <c r="Q4265" t="str">
        <f t="shared" si="266"/>
        <v>Low</v>
      </c>
      <c r="R4265">
        <v>0.18</v>
      </c>
      <c r="S4265" t="str">
        <f t="shared" si="267"/>
        <v>Low</v>
      </c>
    </row>
    <row r="4266" spans="1:19" x14ac:dyDescent="0.35">
      <c r="A4266" t="s">
        <v>704</v>
      </c>
      <c r="B4266">
        <v>22</v>
      </c>
      <c r="C4266" t="str">
        <f t="shared" si="264"/>
        <v>18-25</v>
      </c>
      <c r="D4266" t="s">
        <v>14</v>
      </c>
      <c r="E4266" t="s">
        <v>52</v>
      </c>
      <c r="F4266">
        <v>28.62</v>
      </c>
      <c r="G4266">
        <v>10</v>
      </c>
      <c r="H4266">
        <f>Table1[[#This Row],[total_orders]]*Table1[[#This Row],[avg_order_value]]</f>
        <v>286.2</v>
      </c>
      <c r="I4266">
        <v>182</v>
      </c>
      <c r="J4266">
        <v>0</v>
      </c>
      <c r="K4266" t="s">
        <v>23</v>
      </c>
      <c r="L4266">
        <v>82</v>
      </c>
      <c r="M4266" t="str">
        <f t="shared" si="265"/>
        <v>High</v>
      </c>
      <c r="N4266" s="1">
        <v>44185</v>
      </c>
      <c r="O4266" s="1" t="str">
        <f>IF(YEAR(Table1[[#This Row],[customer_since]])&gt;=2023, "New",IF(YEAR(Table1[[#This Row],[customer_since]])&gt;=2021, "Medium", "Long term"))</f>
        <v>Long term</v>
      </c>
      <c r="P4266">
        <v>65</v>
      </c>
      <c r="Q4266" t="str">
        <f t="shared" si="266"/>
        <v>Medium</v>
      </c>
      <c r="R4266">
        <v>0.32</v>
      </c>
      <c r="S4266" t="str">
        <f t="shared" si="267"/>
        <v>Medium</v>
      </c>
    </row>
    <row r="4267" spans="1:19" x14ac:dyDescent="0.35">
      <c r="A4267" t="s">
        <v>154</v>
      </c>
      <c r="B4267">
        <v>55</v>
      </c>
      <c r="C4267" t="str">
        <f t="shared" si="264"/>
        <v>46-55</v>
      </c>
      <c r="D4267" t="s">
        <v>14</v>
      </c>
      <c r="E4267" t="s">
        <v>52</v>
      </c>
      <c r="F4267">
        <v>97.97</v>
      </c>
      <c r="G4267">
        <v>15</v>
      </c>
      <c r="H4267">
        <f>Table1[[#This Row],[total_orders]]*Table1[[#This Row],[avg_order_value]]</f>
        <v>1469.55</v>
      </c>
      <c r="I4267">
        <v>238</v>
      </c>
      <c r="J4267">
        <v>0</v>
      </c>
      <c r="K4267" t="s">
        <v>23</v>
      </c>
      <c r="L4267">
        <v>82.1</v>
      </c>
      <c r="M4267" t="str">
        <f t="shared" si="265"/>
        <v>High</v>
      </c>
      <c r="N4267" s="1">
        <v>44049</v>
      </c>
      <c r="O4267" s="1" t="str">
        <f>IF(YEAR(Table1[[#This Row],[customer_since]])&gt;=2023, "New",IF(YEAR(Table1[[#This Row],[customer_since]])&gt;=2021, "Medium", "Long term"))</f>
        <v>Long term</v>
      </c>
      <c r="P4267">
        <v>69</v>
      </c>
      <c r="Q4267" t="str">
        <f t="shared" si="266"/>
        <v>High</v>
      </c>
      <c r="R4267">
        <v>0.06</v>
      </c>
      <c r="S4267" t="str">
        <f t="shared" si="267"/>
        <v>Low</v>
      </c>
    </row>
    <row r="4268" spans="1:19" x14ac:dyDescent="0.35">
      <c r="A4268" t="s">
        <v>154</v>
      </c>
      <c r="B4268">
        <v>40</v>
      </c>
      <c r="C4268" t="str">
        <f t="shared" si="264"/>
        <v>36-45</v>
      </c>
      <c r="D4268" t="s">
        <v>14</v>
      </c>
      <c r="E4268" t="s">
        <v>37</v>
      </c>
      <c r="F4268">
        <v>59.91</v>
      </c>
      <c r="G4268">
        <v>11</v>
      </c>
      <c r="H4268">
        <f>Table1[[#This Row],[total_orders]]*Table1[[#This Row],[avg_order_value]]</f>
        <v>659.01</v>
      </c>
      <c r="I4268">
        <v>347</v>
      </c>
      <c r="J4268">
        <v>0</v>
      </c>
      <c r="K4268" t="s">
        <v>23</v>
      </c>
      <c r="L4268">
        <v>12.8</v>
      </c>
      <c r="M4268" t="str">
        <f t="shared" si="265"/>
        <v>Low</v>
      </c>
      <c r="N4268" s="1">
        <v>44608</v>
      </c>
      <c r="O4268" s="1" t="str">
        <f>IF(YEAR(Table1[[#This Row],[customer_since]])&gt;=2023, "New",IF(YEAR(Table1[[#This Row],[customer_since]])&gt;=2021, "Medium", "Long term"))</f>
        <v>Medium</v>
      </c>
      <c r="P4268">
        <v>2</v>
      </c>
      <c r="Q4268" t="str">
        <f t="shared" si="266"/>
        <v>Low</v>
      </c>
      <c r="R4268">
        <v>0.56000000000000005</v>
      </c>
      <c r="S4268" t="str">
        <f t="shared" si="267"/>
        <v>High</v>
      </c>
    </row>
    <row r="4269" spans="1:19" x14ac:dyDescent="0.35">
      <c r="A4269" t="s">
        <v>579</v>
      </c>
      <c r="B4269">
        <v>58</v>
      </c>
      <c r="C4269" t="str">
        <f t="shared" si="264"/>
        <v>55-65</v>
      </c>
      <c r="D4269" t="s">
        <v>21</v>
      </c>
      <c r="E4269" t="s">
        <v>37</v>
      </c>
      <c r="F4269">
        <v>23.25</v>
      </c>
      <c r="G4269">
        <v>12</v>
      </c>
      <c r="H4269">
        <f>Table1[[#This Row],[total_orders]]*Table1[[#This Row],[avg_order_value]]</f>
        <v>279</v>
      </c>
      <c r="I4269">
        <v>135</v>
      </c>
      <c r="J4269">
        <v>0</v>
      </c>
      <c r="K4269" t="s">
        <v>40</v>
      </c>
      <c r="L4269">
        <v>45.4</v>
      </c>
      <c r="M4269" t="str">
        <f t="shared" si="265"/>
        <v>Medium</v>
      </c>
      <c r="N4269" s="1">
        <v>44077</v>
      </c>
      <c r="O4269" s="1" t="str">
        <f>IF(YEAR(Table1[[#This Row],[customer_since]])&gt;=2023, "New",IF(YEAR(Table1[[#This Row],[customer_since]])&gt;=2021, "Medium", "Long term"))</f>
        <v>Long term</v>
      </c>
      <c r="P4269">
        <v>15</v>
      </c>
      <c r="Q4269" t="str">
        <f t="shared" si="266"/>
        <v>Low</v>
      </c>
      <c r="R4269">
        <v>0.27</v>
      </c>
      <c r="S4269" t="str">
        <f t="shared" si="267"/>
        <v>Medium</v>
      </c>
    </row>
    <row r="4270" spans="1:19" x14ac:dyDescent="0.35">
      <c r="A4270" t="s">
        <v>555</v>
      </c>
      <c r="B4270">
        <v>50</v>
      </c>
      <c r="C4270" t="str">
        <f t="shared" si="264"/>
        <v>46-55</v>
      </c>
      <c r="D4270" t="s">
        <v>14</v>
      </c>
      <c r="E4270" t="s">
        <v>15</v>
      </c>
      <c r="F4270">
        <v>122.65</v>
      </c>
      <c r="G4270">
        <v>11</v>
      </c>
      <c r="H4270">
        <f>Table1[[#This Row],[total_orders]]*Table1[[#This Row],[avg_order_value]]</f>
        <v>1349.15</v>
      </c>
      <c r="I4270">
        <v>271</v>
      </c>
      <c r="J4270">
        <v>0</v>
      </c>
      <c r="K4270" t="s">
        <v>40</v>
      </c>
      <c r="L4270">
        <v>47.5</v>
      </c>
      <c r="M4270" t="str">
        <f t="shared" si="265"/>
        <v>Medium</v>
      </c>
      <c r="N4270" s="1">
        <v>45575</v>
      </c>
      <c r="O4270" s="1" t="str">
        <f>IF(YEAR(Table1[[#This Row],[customer_since]])&gt;=2023, "New",IF(YEAR(Table1[[#This Row],[customer_since]])&gt;=2021, "Medium", "Long term"))</f>
        <v>New</v>
      </c>
      <c r="P4270">
        <v>51</v>
      </c>
      <c r="Q4270" t="str">
        <f t="shared" si="266"/>
        <v>Medium</v>
      </c>
      <c r="R4270">
        <v>0.38</v>
      </c>
      <c r="S4270" t="str">
        <f t="shared" si="267"/>
        <v>Medium</v>
      </c>
    </row>
    <row r="4271" spans="1:19" x14ac:dyDescent="0.35">
      <c r="A4271" t="s">
        <v>835</v>
      </c>
      <c r="B4271">
        <v>76</v>
      </c>
      <c r="C4271" t="str">
        <f t="shared" si="264"/>
        <v>66-69</v>
      </c>
      <c r="D4271" t="s">
        <v>21</v>
      </c>
      <c r="E4271" t="s">
        <v>22</v>
      </c>
      <c r="F4271">
        <v>60.9</v>
      </c>
      <c r="G4271">
        <v>5</v>
      </c>
      <c r="H4271">
        <f>Table1[[#This Row],[total_orders]]*Table1[[#This Row],[avg_order_value]]</f>
        <v>304.5</v>
      </c>
      <c r="I4271">
        <v>76</v>
      </c>
      <c r="J4271">
        <v>0</v>
      </c>
      <c r="K4271" t="s">
        <v>19</v>
      </c>
      <c r="L4271">
        <v>47.5</v>
      </c>
      <c r="M4271" t="str">
        <f t="shared" si="265"/>
        <v>Medium</v>
      </c>
      <c r="N4271" s="1">
        <v>44756</v>
      </c>
      <c r="O4271" s="1" t="str">
        <f>IF(YEAR(Table1[[#This Row],[customer_since]])&gt;=2023, "New",IF(YEAR(Table1[[#This Row],[customer_since]])&gt;=2021, "Medium", "Long term"))</f>
        <v>Medium</v>
      </c>
      <c r="P4271">
        <v>99</v>
      </c>
      <c r="Q4271" t="str">
        <f t="shared" si="266"/>
        <v>High</v>
      </c>
      <c r="R4271">
        <v>7.0000000000000007E-2</v>
      </c>
      <c r="S4271" t="str">
        <f t="shared" si="267"/>
        <v>Low</v>
      </c>
    </row>
    <row r="4272" spans="1:19" x14ac:dyDescent="0.35">
      <c r="A4272" t="s">
        <v>3200</v>
      </c>
      <c r="B4272">
        <v>60</v>
      </c>
      <c r="C4272" t="str">
        <f t="shared" si="264"/>
        <v>55-65</v>
      </c>
      <c r="D4272" t="s">
        <v>14</v>
      </c>
      <c r="E4272" t="s">
        <v>35</v>
      </c>
      <c r="F4272">
        <v>78.150000000000006</v>
      </c>
      <c r="G4272">
        <v>12</v>
      </c>
      <c r="H4272">
        <f>Table1[[#This Row],[total_orders]]*Table1[[#This Row],[avg_order_value]]</f>
        <v>937.80000000000007</v>
      </c>
      <c r="I4272">
        <v>66</v>
      </c>
      <c r="J4272">
        <v>0</v>
      </c>
      <c r="K4272" t="s">
        <v>29</v>
      </c>
      <c r="L4272">
        <v>52.2</v>
      </c>
      <c r="M4272" t="str">
        <f t="shared" si="265"/>
        <v>High</v>
      </c>
      <c r="N4272" s="1">
        <v>45368</v>
      </c>
      <c r="O4272" s="1" t="str">
        <f>IF(YEAR(Table1[[#This Row],[customer_since]])&gt;=2023, "New",IF(YEAR(Table1[[#This Row],[customer_since]])&gt;=2021, "Medium", "Long term"))</f>
        <v>New</v>
      </c>
      <c r="P4272">
        <v>78</v>
      </c>
      <c r="Q4272" t="str">
        <f t="shared" si="266"/>
        <v>High</v>
      </c>
      <c r="R4272">
        <v>0.24</v>
      </c>
      <c r="S4272" t="str">
        <f t="shared" si="267"/>
        <v>Medium</v>
      </c>
    </row>
    <row r="4273" spans="1:19" x14ac:dyDescent="0.35">
      <c r="A4273" t="s">
        <v>460</v>
      </c>
      <c r="B4273">
        <v>63</v>
      </c>
      <c r="C4273" t="str">
        <f t="shared" si="264"/>
        <v>55-65</v>
      </c>
      <c r="D4273" t="s">
        <v>14</v>
      </c>
      <c r="E4273" t="s">
        <v>37</v>
      </c>
      <c r="F4273">
        <v>81.900000000000006</v>
      </c>
      <c r="G4273">
        <v>9</v>
      </c>
      <c r="H4273">
        <f>Table1[[#This Row],[total_orders]]*Table1[[#This Row],[avg_order_value]]</f>
        <v>737.1</v>
      </c>
      <c r="I4273">
        <v>160</v>
      </c>
      <c r="J4273">
        <v>0</v>
      </c>
      <c r="K4273" t="s">
        <v>40</v>
      </c>
      <c r="L4273">
        <v>86.7</v>
      </c>
      <c r="M4273" t="str">
        <f t="shared" si="265"/>
        <v>High</v>
      </c>
      <c r="N4273" s="1">
        <v>44341</v>
      </c>
      <c r="O4273" s="1" t="str">
        <f>IF(YEAR(Table1[[#This Row],[customer_since]])&gt;=2023, "New",IF(YEAR(Table1[[#This Row],[customer_since]])&gt;=2021, "Medium", "Long term"))</f>
        <v>Medium</v>
      </c>
      <c r="P4273">
        <v>62</v>
      </c>
      <c r="Q4273" t="str">
        <f t="shared" si="266"/>
        <v>Medium</v>
      </c>
      <c r="R4273">
        <v>0.19</v>
      </c>
      <c r="S4273" t="str">
        <f t="shared" si="267"/>
        <v>Low</v>
      </c>
    </row>
    <row r="4274" spans="1:19" x14ac:dyDescent="0.35">
      <c r="A4274" t="s">
        <v>460</v>
      </c>
      <c r="B4274">
        <v>54</v>
      </c>
      <c r="C4274" t="str">
        <f t="shared" si="264"/>
        <v>46-55</v>
      </c>
      <c r="D4274" t="s">
        <v>14</v>
      </c>
      <c r="E4274" t="s">
        <v>35</v>
      </c>
      <c r="F4274">
        <v>55.35</v>
      </c>
      <c r="G4274">
        <v>11</v>
      </c>
      <c r="H4274">
        <f>Table1[[#This Row],[total_orders]]*Table1[[#This Row],[avg_order_value]]</f>
        <v>608.85</v>
      </c>
      <c r="I4274">
        <v>93</v>
      </c>
      <c r="J4274">
        <v>0</v>
      </c>
      <c r="K4274" t="s">
        <v>40</v>
      </c>
      <c r="L4274">
        <v>75.8</v>
      </c>
      <c r="M4274" t="str">
        <f t="shared" si="265"/>
        <v>High</v>
      </c>
      <c r="N4274" s="1">
        <v>44990</v>
      </c>
      <c r="O4274" s="1" t="str">
        <f>IF(YEAR(Table1[[#This Row],[customer_since]])&gt;=2023, "New",IF(YEAR(Table1[[#This Row],[customer_since]])&gt;=2021, "Medium", "Long term"))</f>
        <v>New</v>
      </c>
      <c r="P4274">
        <v>7</v>
      </c>
      <c r="Q4274" t="str">
        <f t="shared" si="266"/>
        <v>Low</v>
      </c>
      <c r="R4274">
        <v>0.1</v>
      </c>
      <c r="S4274" t="str">
        <f t="shared" si="267"/>
        <v>Low</v>
      </c>
    </row>
    <row r="4275" spans="1:19" x14ac:dyDescent="0.35">
      <c r="A4275" t="s">
        <v>2597</v>
      </c>
      <c r="B4275">
        <v>38</v>
      </c>
      <c r="C4275" t="str">
        <f t="shared" si="264"/>
        <v>36-45</v>
      </c>
      <c r="D4275" t="s">
        <v>14</v>
      </c>
      <c r="E4275" t="s">
        <v>44</v>
      </c>
      <c r="F4275">
        <v>217.61</v>
      </c>
      <c r="G4275">
        <v>13</v>
      </c>
      <c r="H4275">
        <f>Table1[[#This Row],[total_orders]]*Table1[[#This Row],[avg_order_value]]</f>
        <v>2828.9300000000003</v>
      </c>
      <c r="I4275">
        <v>204</v>
      </c>
      <c r="J4275">
        <v>0</v>
      </c>
      <c r="K4275" t="s">
        <v>16</v>
      </c>
      <c r="L4275">
        <v>73.7</v>
      </c>
      <c r="M4275" t="str">
        <f t="shared" si="265"/>
        <v>High</v>
      </c>
      <c r="N4275" s="1">
        <v>45529</v>
      </c>
      <c r="O4275" s="1" t="str">
        <f>IF(YEAR(Table1[[#This Row],[customer_since]])&gt;=2023, "New",IF(YEAR(Table1[[#This Row],[customer_since]])&gt;=2021, "Medium", "Long term"))</f>
        <v>New</v>
      </c>
      <c r="P4275">
        <v>22</v>
      </c>
      <c r="Q4275" t="str">
        <f t="shared" si="266"/>
        <v>Low</v>
      </c>
      <c r="R4275">
        <v>0.56000000000000005</v>
      </c>
      <c r="S4275" t="str">
        <f t="shared" si="267"/>
        <v>High</v>
      </c>
    </row>
    <row r="4276" spans="1:19" x14ac:dyDescent="0.35">
      <c r="A4276" t="s">
        <v>1505</v>
      </c>
      <c r="B4276">
        <v>63</v>
      </c>
      <c r="C4276" t="str">
        <f t="shared" si="264"/>
        <v>55-65</v>
      </c>
      <c r="D4276" t="s">
        <v>14</v>
      </c>
      <c r="E4276" t="s">
        <v>26</v>
      </c>
      <c r="F4276">
        <v>152.27000000000001</v>
      </c>
      <c r="G4276">
        <v>14</v>
      </c>
      <c r="H4276">
        <f>Table1[[#This Row],[total_orders]]*Table1[[#This Row],[avg_order_value]]</f>
        <v>2131.7800000000002</v>
      </c>
      <c r="I4276">
        <v>358</v>
      </c>
      <c r="J4276">
        <v>0</v>
      </c>
      <c r="K4276" t="s">
        <v>23</v>
      </c>
      <c r="L4276">
        <v>84.9</v>
      </c>
      <c r="M4276" t="str">
        <f t="shared" si="265"/>
        <v>High</v>
      </c>
      <c r="N4276" s="1">
        <v>44722</v>
      </c>
      <c r="O4276" s="1" t="str">
        <f>IF(YEAR(Table1[[#This Row],[customer_since]])&gt;=2023, "New",IF(YEAR(Table1[[#This Row],[customer_since]])&gt;=2021, "Medium", "Long term"))</f>
        <v>Medium</v>
      </c>
      <c r="P4276">
        <v>3</v>
      </c>
      <c r="Q4276" t="str">
        <f t="shared" si="266"/>
        <v>Low</v>
      </c>
      <c r="R4276">
        <v>0.47</v>
      </c>
      <c r="S4276" t="str">
        <f t="shared" si="267"/>
        <v>Medium</v>
      </c>
    </row>
    <row r="4277" spans="1:19" x14ac:dyDescent="0.35">
      <c r="A4277" t="s">
        <v>2286</v>
      </c>
      <c r="B4277">
        <v>72</v>
      </c>
      <c r="C4277" t="str">
        <f t="shared" si="264"/>
        <v>66-69</v>
      </c>
      <c r="D4277" t="s">
        <v>14</v>
      </c>
      <c r="E4277" t="s">
        <v>28</v>
      </c>
      <c r="F4277">
        <v>31.25</v>
      </c>
      <c r="G4277">
        <v>8</v>
      </c>
      <c r="H4277">
        <f>Table1[[#This Row],[total_orders]]*Table1[[#This Row],[avg_order_value]]</f>
        <v>250</v>
      </c>
      <c r="I4277">
        <v>203</v>
      </c>
      <c r="J4277">
        <v>0</v>
      </c>
      <c r="K4277" t="s">
        <v>40</v>
      </c>
      <c r="L4277">
        <v>36.4</v>
      </c>
      <c r="M4277" t="str">
        <f t="shared" si="265"/>
        <v>Medium</v>
      </c>
      <c r="N4277" s="1">
        <v>44401</v>
      </c>
      <c r="O4277" s="1" t="str">
        <f>IF(YEAR(Table1[[#This Row],[customer_since]])&gt;=2023, "New",IF(YEAR(Table1[[#This Row],[customer_since]])&gt;=2021, "Medium", "Long term"))</f>
        <v>Medium</v>
      </c>
      <c r="P4277">
        <v>8</v>
      </c>
      <c r="Q4277" t="str">
        <f t="shared" si="266"/>
        <v>Low</v>
      </c>
      <c r="R4277">
        <v>0.32</v>
      </c>
      <c r="S4277" t="str">
        <f t="shared" si="267"/>
        <v>Medium</v>
      </c>
    </row>
    <row r="4278" spans="1:19" x14ac:dyDescent="0.35">
      <c r="A4278" t="s">
        <v>1891</v>
      </c>
      <c r="B4278">
        <v>44</v>
      </c>
      <c r="C4278" t="str">
        <f t="shared" si="264"/>
        <v>36-45</v>
      </c>
      <c r="D4278" t="s">
        <v>21</v>
      </c>
      <c r="E4278" t="s">
        <v>44</v>
      </c>
      <c r="F4278">
        <v>10.7</v>
      </c>
      <c r="G4278">
        <v>6</v>
      </c>
      <c r="H4278">
        <f>Table1[[#This Row],[total_orders]]*Table1[[#This Row],[avg_order_value]]</f>
        <v>64.199999999999989</v>
      </c>
      <c r="I4278">
        <v>170</v>
      </c>
      <c r="J4278">
        <v>0</v>
      </c>
      <c r="K4278" t="s">
        <v>23</v>
      </c>
      <c r="L4278">
        <v>84.5</v>
      </c>
      <c r="M4278" t="str">
        <f t="shared" si="265"/>
        <v>High</v>
      </c>
      <c r="N4278" s="1">
        <v>45719</v>
      </c>
      <c r="O4278" s="1" t="str">
        <f>IF(YEAR(Table1[[#This Row],[customer_since]])&gt;=2023, "New",IF(YEAR(Table1[[#This Row],[customer_since]])&gt;=2021, "Medium", "Long term"))</f>
        <v>New</v>
      </c>
      <c r="P4278">
        <v>97</v>
      </c>
      <c r="Q4278" t="str">
        <f t="shared" si="266"/>
        <v>High</v>
      </c>
      <c r="R4278">
        <v>0.19</v>
      </c>
      <c r="S4278" t="str">
        <f t="shared" si="267"/>
        <v>Low</v>
      </c>
    </row>
    <row r="4279" spans="1:19" x14ac:dyDescent="0.35">
      <c r="A4279" t="s">
        <v>1891</v>
      </c>
      <c r="B4279">
        <v>26</v>
      </c>
      <c r="C4279" t="str">
        <f t="shared" si="264"/>
        <v>26-35</v>
      </c>
      <c r="D4279" t="s">
        <v>14</v>
      </c>
      <c r="E4279" t="s">
        <v>35</v>
      </c>
      <c r="F4279">
        <v>34.409999999999997</v>
      </c>
      <c r="G4279">
        <v>6</v>
      </c>
      <c r="H4279">
        <f>Table1[[#This Row],[total_orders]]*Table1[[#This Row],[avg_order_value]]</f>
        <v>206.45999999999998</v>
      </c>
      <c r="I4279">
        <v>110</v>
      </c>
      <c r="J4279">
        <v>0</v>
      </c>
      <c r="K4279" t="s">
        <v>16</v>
      </c>
      <c r="L4279">
        <v>99.3</v>
      </c>
      <c r="M4279" t="str">
        <f t="shared" si="265"/>
        <v>High</v>
      </c>
      <c r="N4279" s="1">
        <v>45135</v>
      </c>
      <c r="O4279" s="1" t="str">
        <f>IF(YEAR(Table1[[#This Row],[customer_since]])&gt;=2023, "New",IF(YEAR(Table1[[#This Row],[customer_since]])&gt;=2021, "Medium", "Long term"))</f>
        <v>New</v>
      </c>
      <c r="P4279">
        <v>3</v>
      </c>
      <c r="Q4279" t="str">
        <f t="shared" si="266"/>
        <v>Low</v>
      </c>
      <c r="R4279">
        <v>0.16</v>
      </c>
      <c r="S4279" t="str">
        <f t="shared" si="267"/>
        <v>Low</v>
      </c>
    </row>
    <row r="4280" spans="1:19" x14ac:dyDescent="0.35">
      <c r="A4280" t="s">
        <v>2563</v>
      </c>
      <c r="B4280">
        <v>60</v>
      </c>
      <c r="C4280" t="str">
        <f t="shared" si="264"/>
        <v>55-65</v>
      </c>
      <c r="D4280" t="s">
        <v>21</v>
      </c>
      <c r="E4280" t="s">
        <v>22</v>
      </c>
      <c r="F4280">
        <v>57.24</v>
      </c>
      <c r="G4280">
        <v>7</v>
      </c>
      <c r="H4280">
        <f>Table1[[#This Row],[total_orders]]*Table1[[#This Row],[avg_order_value]]</f>
        <v>400.68</v>
      </c>
      <c r="I4280">
        <v>111</v>
      </c>
      <c r="J4280">
        <v>0</v>
      </c>
      <c r="K4280" t="s">
        <v>23</v>
      </c>
      <c r="L4280">
        <v>3.7</v>
      </c>
      <c r="M4280" t="str">
        <f t="shared" si="265"/>
        <v>Low</v>
      </c>
      <c r="N4280" s="1">
        <v>44811</v>
      </c>
      <c r="O4280" s="1" t="str">
        <f>IF(YEAR(Table1[[#This Row],[customer_since]])&gt;=2023, "New",IF(YEAR(Table1[[#This Row],[customer_since]])&gt;=2021, "Medium", "Long term"))</f>
        <v>Medium</v>
      </c>
      <c r="P4280">
        <v>52</v>
      </c>
      <c r="Q4280" t="str">
        <f t="shared" si="266"/>
        <v>Medium</v>
      </c>
      <c r="R4280">
        <v>0.17</v>
      </c>
      <c r="S4280" t="str">
        <f t="shared" si="267"/>
        <v>Low</v>
      </c>
    </row>
    <row r="4281" spans="1:19" x14ac:dyDescent="0.35">
      <c r="A4281" t="s">
        <v>2563</v>
      </c>
      <c r="B4281">
        <v>19</v>
      </c>
      <c r="C4281" t="str">
        <f t="shared" si="264"/>
        <v>18-25</v>
      </c>
      <c r="D4281" t="s">
        <v>21</v>
      </c>
      <c r="E4281" t="s">
        <v>37</v>
      </c>
      <c r="F4281">
        <v>159.96</v>
      </c>
      <c r="G4281">
        <v>8</v>
      </c>
      <c r="H4281">
        <f>Table1[[#This Row],[total_orders]]*Table1[[#This Row],[avg_order_value]]</f>
        <v>1279.68</v>
      </c>
      <c r="I4281">
        <v>153</v>
      </c>
      <c r="J4281">
        <v>0</v>
      </c>
      <c r="K4281" t="s">
        <v>16</v>
      </c>
      <c r="L4281">
        <v>87.6</v>
      </c>
      <c r="M4281" t="str">
        <f t="shared" si="265"/>
        <v>High</v>
      </c>
      <c r="N4281" s="1">
        <v>45027</v>
      </c>
      <c r="O4281" s="1" t="str">
        <f>IF(YEAR(Table1[[#This Row],[customer_since]])&gt;=2023, "New",IF(YEAR(Table1[[#This Row],[customer_since]])&gt;=2021, "Medium", "Long term"))</f>
        <v>New</v>
      </c>
      <c r="P4281">
        <v>40</v>
      </c>
      <c r="Q4281" t="str">
        <f t="shared" si="266"/>
        <v>Medium</v>
      </c>
      <c r="R4281">
        <v>0.32</v>
      </c>
      <c r="S4281" t="str">
        <f t="shared" si="267"/>
        <v>Medium</v>
      </c>
    </row>
    <row r="4282" spans="1:19" x14ac:dyDescent="0.35">
      <c r="A4282" t="s">
        <v>3755</v>
      </c>
      <c r="B4282">
        <v>70</v>
      </c>
      <c r="C4282" t="str">
        <f t="shared" si="264"/>
        <v>66-69</v>
      </c>
      <c r="D4282" t="s">
        <v>25</v>
      </c>
      <c r="E4282" t="s">
        <v>28</v>
      </c>
      <c r="F4282">
        <v>46.5</v>
      </c>
      <c r="G4282">
        <v>15</v>
      </c>
      <c r="H4282">
        <f>Table1[[#This Row],[total_orders]]*Table1[[#This Row],[avg_order_value]]</f>
        <v>697.5</v>
      </c>
      <c r="I4282">
        <v>107</v>
      </c>
      <c r="J4282">
        <v>0</v>
      </c>
      <c r="K4282" t="s">
        <v>16</v>
      </c>
      <c r="L4282">
        <v>54.1</v>
      </c>
      <c r="M4282" t="str">
        <f t="shared" si="265"/>
        <v>High</v>
      </c>
      <c r="N4282" s="1">
        <v>45549</v>
      </c>
      <c r="O4282" s="1" t="str">
        <f>IF(YEAR(Table1[[#This Row],[customer_since]])&gt;=2023, "New",IF(YEAR(Table1[[#This Row],[customer_since]])&gt;=2021, "Medium", "Long term"))</f>
        <v>New</v>
      </c>
      <c r="P4282">
        <v>51</v>
      </c>
      <c r="Q4282" t="str">
        <f t="shared" si="266"/>
        <v>Medium</v>
      </c>
      <c r="R4282">
        <v>0.61</v>
      </c>
      <c r="S4282" t="str">
        <f t="shared" si="267"/>
        <v>High</v>
      </c>
    </row>
    <row r="4283" spans="1:19" x14ac:dyDescent="0.35">
      <c r="A4283" t="s">
        <v>3063</v>
      </c>
      <c r="B4283">
        <v>41</v>
      </c>
      <c r="C4283" t="str">
        <f t="shared" si="264"/>
        <v>36-45</v>
      </c>
      <c r="D4283" t="s">
        <v>21</v>
      </c>
      <c r="E4283" t="s">
        <v>22</v>
      </c>
      <c r="F4283">
        <v>270.18</v>
      </c>
      <c r="G4283">
        <v>12</v>
      </c>
      <c r="H4283">
        <f>Table1[[#This Row],[total_orders]]*Table1[[#This Row],[avg_order_value]]</f>
        <v>3242.16</v>
      </c>
      <c r="I4283">
        <v>141</v>
      </c>
      <c r="J4283">
        <v>0</v>
      </c>
      <c r="K4283" t="s">
        <v>23</v>
      </c>
      <c r="L4283">
        <v>12.9</v>
      </c>
      <c r="M4283" t="str">
        <f t="shared" si="265"/>
        <v>Low</v>
      </c>
      <c r="N4283" s="1">
        <v>44331</v>
      </c>
      <c r="O4283" s="1" t="str">
        <f>IF(YEAR(Table1[[#This Row],[customer_since]])&gt;=2023, "New",IF(YEAR(Table1[[#This Row],[customer_since]])&gt;=2021, "Medium", "Long term"))</f>
        <v>Medium</v>
      </c>
      <c r="P4283">
        <v>76</v>
      </c>
      <c r="Q4283" t="str">
        <f t="shared" si="266"/>
        <v>High</v>
      </c>
      <c r="R4283">
        <v>0.45</v>
      </c>
      <c r="S4283" t="str">
        <f t="shared" si="267"/>
        <v>Medium</v>
      </c>
    </row>
    <row r="4284" spans="1:19" x14ac:dyDescent="0.35">
      <c r="A4284" t="s">
        <v>2855</v>
      </c>
      <c r="B4284">
        <v>55</v>
      </c>
      <c r="C4284" t="str">
        <f t="shared" si="264"/>
        <v>46-55</v>
      </c>
      <c r="D4284" t="s">
        <v>21</v>
      </c>
      <c r="E4284" t="s">
        <v>22</v>
      </c>
      <c r="F4284">
        <v>56.3</v>
      </c>
      <c r="G4284">
        <v>11</v>
      </c>
      <c r="H4284">
        <f>Table1[[#This Row],[total_orders]]*Table1[[#This Row],[avg_order_value]]</f>
        <v>619.29999999999995</v>
      </c>
      <c r="I4284">
        <v>339</v>
      </c>
      <c r="J4284">
        <v>0</v>
      </c>
      <c r="K4284" t="s">
        <v>23</v>
      </c>
      <c r="L4284">
        <v>85.8</v>
      </c>
      <c r="M4284" t="str">
        <f t="shared" si="265"/>
        <v>High</v>
      </c>
      <c r="N4284" s="1">
        <v>44779</v>
      </c>
      <c r="O4284" s="1" t="str">
        <f>IF(YEAR(Table1[[#This Row],[customer_since]])&gt;=2023, "New",IF(YEAR(Table1[[#This Row],[customer_since]])&gt;=2021, "Medium", "Long term"))</f>
        <v>Medium</v>
      </c>
      <c r="P4284">
        <v>6</v>
      </c>
      <c r="Q4284" t="str">
        <f t="shared" si="266"/>
        <v>Low</v>
      </c>
      <c r="R4284">
        <v>0.38</v>
      </c>
      <c r="S4284" t="str">
        <f t="shared" si="267"/>
        <v>Medium</v>
      </c>
    </row>
    <row r="4285" spans="1:19" x14ac:dyDescent="0.35">
      <c r="A4285" t="s">
        <v>2272</v>
      </c>
      <c r="B4285">
        <v>47</v>
      </c>
      <c r="C4285" t="str">
        <f t="shared" si="264"/>
        <v>46-55</v>
      </c>
      <c r="D4285" t="s">
        <v>14</v>
      </c>
      <c r="E4285" t="s">
        <v>15</v>
      </c>
      <c r="G4285">
        <v>8</v>
      </c>
      <c r="H4285">
        <f>Table1[[#This Row],[total_orders]]*Table1[[#This Row],[avg_order_value]]</f>
        <v>0</v>
      </c>
      <c r="I4285">
        <v>76</v>
      </c>
      <c r="J4285">
        <v>0</v>
      </c>
      <c r="K4285" t="s">
        <v>19</v>
      </c>
      <c r="L4285">
        <v>51</v>
      </c>
      <c r="M4285" t="str">
        <f t="shared" si="265"/>
        <v>High</v>
      </c>
      <c r="N4285" s="1">
        <v>45047</v>
      </c>
      <c r="O4285" s="1" t="str">
        <f>IF(YEAR(Table1[[#This Row],[customer_since]])&gt;=2023, "New",IF(YEAR(Table1[[#This Row],[customer_since]])&gt;=2021, "Medium", "Long term"))</f>
        <v>New</v>
      </c>
      <c r="P4285">
        <v>92</v>
      </c>
      <c r="Q4285" t="str">
        <f t="shared" si="266"/>
        <v>High</v>
      </c>
      <c r="R4285">
        <v>0.22</v>
      </c>
      <c r="S4285" t="str">
        <f t="shared" si="267"/>
        <v>Medium</v>
      </c>
    </row>
    <row r="4286" spans="1:19" x14ac:dyDescent="0.35">
      <c r="A4286" t="s">
        <v>2185</v>
      </c>
      <c r="B4286">
        <v>49</v>
      </c>
      <c r="C4286" t="str">
        <f t="shared" si="264"/>
        <v>46-55</v>
      </c>
      <c r="D4286" t="s">
        <v>14</v>
      </c>
      <c r="E4286" t="s">
        <v>15</v>
      </c>
      <c r="F4286">
        <v>60.81</v>
      </c>
      <c r="G4286">
        <v>11</v>
      </c>
      <c r="H4286">
        <f>Table1[[#This Row],[total_orders]]*Table1[[#This Row],[avg_order_value]]</f>
        <v>668.91000000000008</v>
      </c>
      <c r="I4286">
        <v>151</v>
      </c>
      <c r="J4286">
        <v>0</v>
      </c>
      <c r="K4286" t="s">
        <v>23</v>
      </c>
      <c r="L4286">
        <v>76</v>
      </c>
      <c r="M4286" t="str">
        <f t="shared" si="265"/>
        <v>High</v>
      </c>
      <c r="N4286" s="1">
        <v>45059</v>
      </c>
      <c r="O4286" s="1" t="str">
        <f>IF(YEAR(Table1[[#This Row],[customer_since]])&gt;=2023, "New",IF(YEAR(Table1[[#This Row],[customer_since]])&gt;=2021, "Medium", "Long term"))</f>
        <v>New</v>
      </c>
      <c r="P4286">
        <v>77</v>
      </c>
      <c r="Q4286" t="str">
        <f t="shared" si="266"/>
        <v>High</v>
      </c>
      <c r="R4286">
        <v>0.67</v>
      </c>
      <c r="S4286" t="str">
        <f t="shared" si="267"/>
        <v>High</v>
      </c>
    </row>
    <row r="4287" spans="1:19" x14ac:dyDescent="0.35">
      <c r="A4287" t="s">
        <v>2185</v>
      </c>
      <c r="B4287">
        <v>70</v>
      </c>
      <c r="C4287" t="str">
        <f t="shared" si="264"/>
        <v>66-69</v>
      </c>
      <c r="D4287" t="s">
        <v>21</v>
      </c>
      <c r="E4287" t="s">
        <v>52</v>
      </c>
      <c r="F4287">
        <v>64.34</v>
      </c>
      <c r="G4287">
        <v>11</v>
      </c>
      <c r="H4287">
        <f>Table1[[#This Row],[total_orders]]*Table1[[#This Row],[avg_order_value]]</f>
        <v>707.74</v>
      </c>
      <c r="I4287">
        <v>145</v>
      </c>
      <c r="J4287">
        <v>0</v>
      </c>
      <c r="K4287" t="s">
        <v>29</v>
      </c>
      <c r="L4287">
        <v>2.5</v>
      </c>
      <c r="M4287" t="str">
        <f t="shared" si="265"/>
        <v>Low</v>
      </c>
      <c r="N4287" s="1">
        <v>45706</v>
      </c>
      <c r="O4287" s="1" t="str">
        <f>IF(YEAR(Table1[[#This Row],[customer_since]])&gt;=2023, "New",IF(YEAR(Table1[[#This Row],[customer_since]])&gt;=2021, "Medium", "Long term"))</f>
        <v>New</v>
      </c>
      <c r="P4287">
        <v>78</v>
      </c>
      <c r="Q4287" t="str">
        <f t="shared" si="266"/>
        <v>High</v>
      </c>
      <c r="R4287">
        <v>0.55000000000000004</v>
      </c>
      <c r="S4287" t="str">
        <f t="shared" si="267"/>
        <v>High</v>
      </c>
    </row>
    <row r="4288" spans="1:19" x14ac:dyDescent="0.35">
      <c r="A4288" t="s">
        <v>1084</v>
      </c>
      <c r="B4288">
        <v>67</v>
      </c>
      <c r="C4288" t="str">
        <f t="shared" si="264"/>
        <v>66-69</v>
      </c>
      <c r="D4288" t="s">
        <v>14</v>
      </c>
      <c r="E4288" t="s">
        <v>44</v>
      </c>
      <c r="F4288">
        <v>46.73</v>
      </c>
      <c r="G4288">
        <v>13</v>
      </c>
      <c r="H4288">
        <f>Table1[[#This Row],[total_orders]]*Table1[[#This Row],[avg_order_value]]</f>
        <v>607.49</v>
      </c>
      <c r="I4288">
        <v>7</v>
      </c>
      <c r="J4288">
        <v>0</v>
      </c>
      <c r="K4288" t="s">
        <v>16</v>
      </c>
      <c r="L4288">
        <v>38.6</v>
      </c>
      <c r="M4288" t="str">
        <f t="shared" si="265"/>
        <v>Medium</v>
      </c>
      <c r="N4288" s="1">
        <v>44015</v>
      </c>
      <c r="O4288" s="1" t="str">
        <f>IF(YEAR(Table1[[#This Row],[customer_since]])&gt;=2023, "New",IF(YEAR(Table1[[#This Row],[customer_since]])&gt;=2021, "Medium", "Long term"))</f>
        <v>Long term</v>
      </c>
      <c r="P4288">
        <v>40</v>
      </c>
      <c r="Q4288" t="str">
        <f t="shared" si="266"/>
        <v>Medium</v>
      </c>
      <c r="R4288">
        <v>0.32</v>
      </c>
      <c r="S4288" t="str">
        <f t="shared" si="267"/>
        <v>Medium</v>
      </c>
    </row>
    <row r="4289" spans="1:19" x14ac:dyDescent="0.35">
      <c r="A4289" t="s">
        <v>2613</v>
      </c>
      <c r="B4289">
        <v>50</v>
      </c>
      <c r="C4289" t="str">
        <f t="shared" si="264"/>
        <v>46-55</v>
      </c>
      <c r="D4289" t="s">
        <v>25</v>
      </c>
      <c r="E4289" t="s">
        <v>22</v>
      </c>
      <c r="F4289">
        <v>178.49</v>
      </c>
      <c r="G4289">
        <v>8</v>
      </c>
      <c r="H4289">
        <f>Table1[[#This Row],[total_orders]]*Table1[[#This Row],[avg_order_value]]</f>
        <v>1427.92</v>
      </c>
      <c r="I4289">
        <v>292</v>
      </c>
      <c r="J4289">
        <v>0</v>
      </c>
      <c r="K4289" t="s">
        <v>40</v>
      </c>
      <c r="L4289">
        <v>28</v>
      </c>
      <c r="M4289" t="str">
        <f t="shared" si="265"/>
        <v>Medium</v>
      </c>
      <c r="N4289" s="1">
        <v>45218</v>
      </c>
      <c r="O4289" s="1" t="str">
        <f>IF(YEAR(Table1[[#This Row],[customer_since]])&gt;=2023, "New",IF(YEAR(Table1[[#This Row],[customer_since]])&gt;=2021, "Medium", "Long term"))</f>
        <v>New</v>
      </c>
      <c r="P4289">
        <v>38</v>
      </c>
      <c r="Q4289" t="str">
        <f t="shared" si="266"/>
        <v>Medium</v>
      </c>
      <c r="R4289">
        <v>0.09</v>
      </c>
      <c r="S4289" t="str">
        <f t="shared" si="267"/>
        <v>Low</v>
      </c>
    </row>
    <row r="4290" spans="1:19" x14ac:dyDescent="0.35">
      <c r="A4290" t="s">
        <v>2719</v>
      </c>
      <c r="B4290">
        <v>69</v>
      </c>
      <c r="C4290" t="str">
        <f t="shared" ref="C4290:C4353" si="268">IF(B4290&lt;=25,"18-25",IF(B4290&lt;=35,"26-35",IF(B4290&lt;=45,"36-45",IF(B4290&lt;=55,"46-55",IF(B4290&lt;=65,"55-65","66-69")))))</f>
        <v>66-69</v>
      </c>
      <c r="D4290" t="s">
        <v>21</v>
      </c>
      <c r="E4290" t="s">
        <v>44</v>
      </c>
      <c r="F4290">
        <v>99.21</v>
      </c>
      <c r="G4290">
        <v>11</v>
      </c>
      <c r="H4290">
        <f>Table1[[#This Row],[total_orders]]*Table1[[#This Row],[avg_order_value]]</f>
        <v>1091.31</v>
      </c>
      <c r="I4290">
        <v>105</v>
      </c>
      <c r="J4290">
        <v>0</v>
      </c>
      <c r="K4290" t="s">
        <v>16</v>
      </c>
      <c r="L4290">
        <v>8.8000000000000007</v>
      </c>
      <c r="M4290" t="str">
        <f t="shared" ref="M4290:M4353" si="269">IF(L4290&lt;=20,"Low",IF(L4290&lt;=50,"Medium","High"))</f>
        <v>Low</v>
      </c>
      <c r="N4290" s="1">
        <v>44895</v>
      </c>
      <c r="O4290" s="1" t="str">
        <f>IF(YEAR(Table1[[#This Row],[customer_since]])&gt;=2023, "New",IF(YEAR(Table1[[#This Row],[customer_since]])&gt;=2021, "Medium", "Long term"))</f>
        <v>Medium</v>
      </c>
      <c r="P4290">
        <v>82</v>
      </c>
      <c r="Q4290" t="str">
        <f t="shared" ref="Q4290:Q4353" si="270">IF(P4290&lt;=33,"Low",IF(P4290&lt;=66,"Medium","High"))</f>
        <v>High</v>
      </c>
      <c r="R4290">
        <v>0.21</v>
      </c>
      <c r="S4290" t="str">
        <f t="shared" ref="S4290:S4353" si="271">IF(R4290&lt;=0.2,"Low",IF(R4290&lt;=0.5,"Medium","High"))</f>
        <v>Medium</v>
      </c>
    </row>
    <row r="4291" spans="1:19" x14ac:dyDescent="0.35">
      <c r="A4291" t="s">
        <v>2719</v>
      </c>
      <c r="B4291">
        <v>32</v>
      </c>
      <c r="C4291" t="str">
        <f t="shared" si="268"/>
        <v>26-35</v>
      </c>
      <c r="D4291" t="s">
        <v>14</v>
      </c>
      <c r="E4291" t="s">
        <v>50</v>
      </c>
      <c r="F4291">
        <v>131.94999999999999</v>
      </c>
      <c r="G4291">
        <v>9</v>
      </c>
      <c r="H4291">
        <f>Table1[[#This Row],[total_orders]]*Table1[[#This Row],[avg_order_value]]</f>
        <v>1187.55</v>
      </c>
      <c r="I4291">
        <v>72</v>
      </c>
      <c r="J4291">
        <v>1</v>
      </c>
      <c r="K4291" t="s">
        <v>16</v>
      </c>
      <c r="L4291">
        <v>53</v>
      </c>
      <c r="M4291" t="str">
        <f t="shared" si="269"/>
        <v>High</v>
      </c>
      <c r="N4291" s="1">
        <v>45058</v>
      </c>
      <c r="O4291" s="1" t="str">
        <f>IF(YEAR(Table1[[#This Row],[customer_since]])&gt;=2023, "New",IF(YEAR(Table1[[#This Row],[customer_since]])&gt;=2021, "Medium", "Long term"))</f>
        <v>New</v>
      </c>
      <c r="P4291">
        <v>7</v>
      </c>
      <c r="Q4291" t="str">
        <f t="shared" si="270"/>
        <v>Low</v>
      </c>
      <c r="R4291">
        <v>0.56000000000000005</v>
      </c>
      <c r="S4291" t="str">
        <f t="shared" si="271"/>
        <v>High</v>
      </c>
    </row>
    <row r="4292" spans="1:19" x14ac:dyDescent="0.35">
      <c r="A4292" t="s">
        <v>3703</v>
      </c>
      <c r="B4292">
        <v>63</v>
      </c>
      <c r="C4292" t="str">
        <f t="shared" si="268"/>
        <v>55-65</v>
      </c>
      <c r="D4292" t="s">
        <v>25</v>
      </c>
      <c r="E4292" t="s">
        <v>18</v>
      </c>
      <c r="F4292">
        <v>150.13</v>
      </c>
      <c r="G4292">
        <v>13</v>
      </c>
      <c r="H4292">
        <f>Table1[[#This Row],[total_orders]]*Table1[[#This Row],[avg_order_value]]</f>
        <v>1951.69</v>
      </c>
      <c r="I4292">
        <v>65</v>
      </c>
      <c r="J4292">
        <v>0</v>
      </c>
      <c r="K4292" t="s">
        <v>23</v>
      </c>
      <c r="L4292">
        <v>66</v>
      </c>
      <c r="M4292" t="str">
        <f t="shared" si="269"/>
        <v>High</v>
      </c>
      <c r="N4292" s="1">
        <v>44977</v>
      </c>
      <c r="O4292" s="1" t="str">
        <f>IF(YEAR(Table1[[#This Row],[customer_since]])&gt;=2023, "New",IF(YEAR(Table1[[#This Row],[customer_since]])&gt;=2021, "Medium", "Long term"))</f>
        <v>New</v>
      </c>
      <c r="P4292">
        <v>69</v>
      </c>
      <c r="Q4292" t="str">
        <f t="shared" si="270"/>
        <v>High</v>
      </c>
      <c r="R4292">
        <v>0.17</v>
      </c>
      <c r="S4292" t="str">
        <f t="shared" si="271"/>
        <v>Low</v>
      </c>
    </row>
    <row r="4293" spans="1:19" x14ac:dyDescent="0.35">
      <c r="A4293" t="s">
        <v>1620</v>
      </c>
      <c r="B4293">
        <v>52</v>
      </c>
      <c r="C4293" t="str">
        <f t="shared" si="268"/>
        <v>46-55</v>
      </c>
      <c r="D4293" t="s">
        <v>25</v>
      </c>
      <c r="E4293" t="s">
        <v>35</v>
      </c>
      <c r="F4293">
        <v>72.28</v>
      </c>
      <c r="G4293">
        <v>15</v>
      </c>
      <c r="H4293">
        <f>Table1[[#This Row],[total_orders]]*Table1[[#This Row],[avg_order_value]]</f>
        <v>1084.2</v>
      </c>
      <c r="I4293">
        <v>62</v>
      </c>
      <c r="J4293">
        <v>0</v>
      </c>
      <c r="K4293" t="s">
        <v>29</v>
      </c>
      <c r="L4293">
        <v>80.599999999999994</v>
      </c>
      <c r="M4293" t="str">
        <f t="shared" si="269"/>
        <v>High</v>
      </c>
      <c r="N4293" s="1">
        <v>45404</v>
      </c>
      <c r="O4293" s="1" t="str">
        <f>IF(YEAR(Table1[[#This Row],[customer_since]])&gt;=2023, "New",IF(YEAR(Table1[[#This Row],[customer_since]])&gt;=2021, "Medium", "Long term"))</f>
        <v>New</v>
      </c>
      <c r="P4293">
        <v>7</v>
      </c>
      <c r="Q4293" t="str">
        <f t="shared" si="270"/>
        <v>Low</v>
      </c>
      <c r="R4293">
        <v>0.14000000000000001</v>
      </c>
      <c r="S4293" t="str">
        <f t="shared" si="271"/>
        <v>Low</v>
      </c>
    </row>
    <row r="4294" spans="1:19" x14ac:dyDescent="0.35">
      <c r="A4294" t="s">
        <v>92</v>
      </c>
      <c r="B4294">
        <v>79</v>
      </c>
      <c r="C4294" t="str">
        <f t="shared" si="268"/>
        <v>66-69</v>
      </c>
      <c r="D4294" t="s">
        <v>14</v>
      </c>
      <c r="E4294" t="s">
        <v>44</v>
      </c>
      <c r="F4294">
        <v>25.66</v>
      </c>
      <c r="G4294">
        <v>12</v>
      </c>
      <c r="H4294">
        <f>Table1[[#This Row],[total_orders]]*Table1[[#This Row],[avg_order_value]]</f>
        <v>307.92</v>
      </c>
      <c r="I4294">
        <v>69</v>
      </c>
      <c r="J4294">
        <v>0</v>
      </c>
      <c r="K4294" t="s">
        <v>16</v>
      </c>
      <c r="L4294">
        <v>82.4</v>
      </c>
      <c r="M4294" t="str">
        <f t="shared" si="269"/>
        <v>High</v>
      </c>
      <c r="N4294" s="1">
        <v>44301</v>
      </c>
      <c r="O4294" s="1" t="str">
        <f>IF(YEAR(Table1[[#This Row],[customer_since]])&gt;=2023, "New",IF(YEAR(Table1[[#This Row],[customer_since]])&gt;=2021, "Medium", "Long term"))</f>
        <v>Medium</v>
      </c>
      <c r="P4294">
        <v>38</v>
      </c>
      <c r="Q4294" t="str">
        <f t="shared" si="270"/>
        <v>Medium</v>
      </c>
      <c r="R4294">
        <v>0.33</v>
      </c>
      <c r="S4294" t="str">
        <f t="shared" si="271"/>
        <v>Medium</v>
      </c>
    </row>
    <row r="4295" spans="1:19" x14ac:dyDescent="0.35">
      <c r="A4295" t="s">
        <v>92</v>
      </c>
      <c r="B4295">
        <v>66</v>
      </c>
      <c r="C4295" t="str">
        <f t="shared" si="268"/>
        <v>66-69</v>
      </c>
      <c r="D4295" t="s">
        <v>25</v>
      </c>
      <c r="E4295" t="s">
        <v>50</v>
      </c>
      <c r="G4295">
        <v>14</v>
      </c>
      <c r="H4295">
        <f>Table1[[#This Row],[total_orders]]*Table1[[#This Row],[avg_order_value]]</f>
        <v>0</v>
      </c>
      <c r="I4295">
        <v>100</v>
      </c>
      <c r="J4295">
        <v>0</v>
      </c>
      <c r="K4295" t="s">
        <v>29</v>
      </c>
      <c r="L4295">
        <v>33.200000000000003</v>
      </c>
      <c r="M4295" t="str">
        <f t="shared" si="269"/>
        <v>Medium</v>
      </c>
      <c r="N4295" s="1">
        <v>45708</v>
      </c>
      <c r="O4295" s="1" t="str">
        <f>IF(YEAR(Table1[[#This Row],[customer_since]])&gt;=2023, "New",IF(YEAR(Table1[[#This Row],[customer_since]])&gt;=2021, "Medium", "Long term"))</f>
        <v>New</v>
      </c>
      <c r="P4295">
        <v>44</v>
      </c>
      <c r="Q4295" t="str">
        <f t="shared" si="270"/>
        <v>Medium</v>
      </c>
      <c r="R4295">
        <v>0.2</v>
      </c>
      <c r="S4295" t="str">
        <f t="shared" si="271"/>
        <v>Low</v>
      </c>
    </row>
    <row r="4296" spans="1:19" x14ac:dyDescent="0.35">
      <c r="A4296" t="s">
        <v>1758</v>
      </c>
      <c r="B4296">
        <v>55</v>
      </c>
      <c r="C4296" t="str">
        <f t="shared" si="268"/>
        <v>46-55</v>
      </c>
      <c r="D4296" t="s">
        <v>14</v>
      </c>
      <c r="E4296" t="s">
        <v>28</v>
      </c>
      <c r="F4296">
        <v>100.13</v>
      </c>
      <c r="G4296">
        <v>6</v>
      </c>
      <c r="H4296">
        <f>Table1[[#This Row],[total_orders]]*Table1[[#This Row],[avg_order_value]]</f>
        <v>600.78</v>
      </c>
      <c r="I4296">
        <v>146</v>
      </c>
      <c r="J4296">
        <v>0</v>
      </c>
      <c r="K4296" t="s">
        <v>19</v>
      </c>
      <c r="L4296">
        <v>90.4</v>
      </c>
      <c r="M4296" t="str">
        <f t="shared" si="269"/>
        <v>High</v>
      </c>
      <c r="N4296" s="1">
        <v>44788</v>
      </c>
      <c r="O4296" s="1" t="str">
        <f>IF(YEAR(Table1[[#This Row],[customer_since]])&gt;=2023, "New",IF(YEAR(Table1[[#This Row],[customer_since]])&gt;=2021, "Medium", "Long term"))</f>
        <v>Medium</v>
      </c>
      <c r="P4296">
        <v>5</v>
      </c>
      <c r="Q4296" t="str">
        <f t="shared" si="270"/>
        <v>Low</v>
      </c>
      <c r="R4296">
        <v>0.5</v>
      </c>
      <c r="S4296" t="str">
        <f t="shared" si="271"/>
        <v>Medium</v>
      </c>
    </row>
    <row r="4297" spans="1:19" x14ac:dyDescent="0.35">
      <c r="A4297" t="s">
        <v>750</v>
      </c>
      <c r="B4297">
        <v>58</v>
      </c>
      <c r="C4297" t="str">
        <f t="shared" si="268"/>
        <v>55-65</v>
      </c>
      <c r="D4297" t="s">
        <v>21</v>
      </c>
      <c r="E4297" t="s">
        <v>22</v>
      </c>
      <c r="F4297">
        <v>27.88</v>
      </c>
      <c r="G4297">
        <v>8</v>
      </c>
      <c r="H4297">
        <f>Table1[[#This Row],[total_orders]]*Table1[[#This Row],[avg_order_value]]</f>
        <v>223.04</v>
      </c>
      <c r="I4297">
        <v>98</v>
      </c>
      <c r="J4297">
        <v>0</v>
      </c>
      <c r="K4297" t="s">
        <v>23</v>
      </c>
      <c r="L4297">
        <v>27.9</v>
      </c>
      <c r="M4297" t="str">
        <f t="shared" si="269"/>
        <v>Medium</v>
      </c>
      <c r="N4297" s="1">
        <v>44679</v>
      </c>
      <c r="O4297" s="1" t="str">
        <f>IF(YEAR(Table1[[#This Row],[customer_since]])&gt;=2023, "New",IF(YEAR(Table1[[#This Row],[customer_since]])&gt;=2021, "Medium", "Long term"))</f>
        <v>Medium</v>
      </c>
      <c r="P4297">
        <v>47</v>
      </c>
      <c r="Q4297" t="str">
        <f t="shared" si="270"/>
        <v>Medium</v>
      </c>
      <c r="R4297">
        <v>0.21</v>
      </c>
      <c r="S4297" t="str">
        <f t="shared" si="271"/>
        <v>Medium</v>
      </c>
    </row>
    <row r="4298" spans="1:19" x14ac:dyDescent="0.35">
      <c r="A4298" t="s">
        <v>984</v>
      </c>
      <c r="B4298">
        <v>42</v>
      </c>
      <c r="C4298" t="str">
        <f t="shared" si="268"/>
        <v>36-45</v>
      </c>
      <c r="D4298" t="s">
        <v>21</v>
      </c>
      <c r="E4298" t="s">
        <v>15</v>
      </c>
      <c r="F4298">
        <v>287.44</v>
      </c>
      <c r="G4298">
        <v>10</v>
      </c>
      <c r="H4298">
        <f>Table1[[#This Row],[total_orders]]*Table1[[#This Row],[avg_order_value]]</f>
        <v>2874.4</v>
      </c>
      <c r="I4298">
        <v>179</v>
      </c>
      <c r="J4298">
        <v>0</v>
      </c>
      <c r="K4298" t="s">
        <v>23</v>
      </c>
      <c r="L4298">
        <v>22.6</v>
      </c>
      <c r="M4298" t="str">
        <f t="shared" si="269"/>
        <v>Medium</v>
      </c>
      <c r="N4298" s="1">
        <v>44462</v>
      </c>
      <c r="O4298" s="1" t="str">
        <f>IF(YEAR(Table1[[#This Row],[customer_since]])&gt;=2023, "New",IF(YEAR(Table1[[#This Row],[customer_since]])&gt;=2021, "Medium", "Long term"))</f>
        <v>Medium</v>
      </c>
      <c r="P4298">
        <v>87</v>
      </c>
      <c r="Q4298" t="str">
        <f t="shared" si="270"/>
        <v>High</v>
      </c>
      <c r="R4298">
        <v>0.28999999999999998</v>
      </c>
      <c r="S4298" t="str">
        <f t="shared" si="271"/>
        <v>Medium</v>
      </c>
    </row>
    <row r="4299" spans="1:19" x14ac:dyDescent="0.35">
      <c r="A4299" t="s">
        <v>984</v>
      </c>
      <c r="B4299">
        <v>28</v>
      </c>
      <c r="C4299" t="str">
        <f t="shared" si="268"/>
        <v>26-35</v>
      </c>
      <c r="D4299" t="s">
        <v>21</v>
      </c>
      <c r="E4299" t="s">
        <v>44</v>
      </c>
      <c r="F4299">
        <v>206.84</v>
      </c>
      <c r="G4299">
        <v>8</v>
      </c>
      <c r="H4299">
        <f>Table1[[#This Row],[total_orders]]*Table1[[#This Row],[avg_order_value]]</f>
        <v>1654.72</v>
      </c>
      <c r="I4299">
        <v>324</v>
      </c>
      <c r="J4299">
        <v>0</v>
      </c>
      <c r="K4299" t="s">
        <v>40</v>
      </c>
      <c r="L4299">
        <v>49.3</v>
      </c>
      <c r="M4299" t="str">
        <f t="shared" si="269"/>
        <v>Medium</v>
      </c>
      <c r="N4299" s="1">
        <v>45317</v>
      </c>
      <c r="O4299" s="1" t="str">
        <f>IF(YEAR(Table1[[#This Row],[customer_since]])&gt;=2023, "New",IF(YEAR(Table1[[#This Row],[customer_since]])&gt;=2021, "Medium", "Long term"))</f>
        <v>New</v>
      </c>
      <c r="P4299">
        <v>75</v>
      </c>
      <c r="Q4299" t="str">
        <f t="shared" si="270"/>
        <v>High</v>
      </c>
      <c r="R4299">
        <v>0.54</v>
      </c>
      <c r="S4299" t="str">
        <f t="shared" si="271"/>
        <v>High</v>
      </c>
    </row>
    <row r="4300" spans="1:19" x14ac:dyDescent="0.35">
      <c r="A4300" t="s">
        <v>2781</v>
      </c>
      <c r="B4300">
        <v>59</v>
      </c>
      <c r="C4300" t="str">
        <f t="shared" si="268"/>
        <v>55-65</v>
      </c>
      <c r="D4300" t="s">
        <v>14</v>
      </c>
      <c r="E4300" t="s">
        <v>26</v>
      </c>
      <c r="F4300">
        <v>62.03</v>
      </c>
      <c r="G4300">
        <v>13</v>
      </c>
      <c r="H4300">
        <f>Table1[[#This Row],[total_orders]]*Table1[[#This Row],[avg_order_value]]</f>
        <v>806.39</v>
      </c>
      <c r="I4300">
        <v>325</v>
      </c>
      <c r="J4300">
        <v>0</v>
      </c>
      <c r="K4300" t="s">
        <v>40</v>
      </c>
      <c r="L4300">
        <v>92.1</v>
      </c>
      <c r="M4300" t="str">
        <f t="shared" si="269"/>
        <v>High</v>
      </c>
      <c r="N4300" s="1">
        <v>44470</v>
      </c>
      <c r="O4300" s="1" t="str">
        <f>IF(YEAR(Table1[[#This Row],[customer_since]])&gt;=2023, "New",IF(YEAR(Table1[[#This Row],[customer_since]])&gt;=2021, "Medium", "Long term"))</f>
        <v>Medium</v>
      </c>
      <c r="P4300">
        <v>4</v>
      </c>
      <c r="Q4300" t="str">
        <f t="shared" si="270"/>
        <v>Low</v>
      </c>
      <c r="R4300">
        <v>0.52</v>
      </c>
      <c r="S4300" t="str">
        <f t="shared" si="271"/>
        <v>High</v>
      </c>
    </row>
    <row r="4301" spans="1:19" x14ac:dyDescent="0.35">
      <c r="A4301" t="s">
        <v>3031</v>
      </c>
      <c r="B4301">
        <v>54</v>
      </c>
      <c r="C4301" t="str">
        <f t="shared" si="268"/>
        <v>46-55</v>
      </c>
      <c r="D4301" t="s">
        <v>14</v>
      </c>
      <c r="E4301" t="s">
        <v>37</v>
      </c>
      <c r="F4301">
        <v>107.12</v>
      </c>
      <c r="G4301">
        <v>12</v>
      </c>
      <c r="H4301">
        <f>Table1[[#This Row],[total_orders]]*Table1[[#This Row],[avg_order_value]]</f>
        <v>1285.44</v>
      </c>
      <c r="I4301">
        <v>85</v>
      </c>
      <c r="J4301">
        <v>0</v>
      </c>
      <c r="K4301" t="s">
        <v>29</v>
      </c>
      <c r="L4301">
        <v>0</v>
      </c>
      <c r="M4301" t="str">
        <f t="shared" si="269"/>
        <v>Low</v>
      </c>
      <c r="N4301" s="1">
        <v>44727</v>
      </c>
      <c r="O4301" s="1" t="str">
        <f>IF(YEAR(Table1[[#This Row],[customer_since]])&gt;=2023, "New",IF(YEAR(Table1[[#This Row],[customer_since]])&gt;=2021, "Medium", "Long term"))</f>
        <v>Medium</v>
      </c>
      <c r="P4301">
        <v>5</v>
      </c>
      <c r="Q4301" t="str">
        <f t="shared" si="270"/>
        <v>Low</v>
      </c>
      <c r="R4301">
        <v>0.53</v>
      </c>
      <c r="S4301" t="str">
        <f t="shared" si="271"/>
        <v>High</v>
      </c>
    </row>
    <row r="4302" spans="1:19" x14ac:dyDescent="0.35">
      <c r="A4302" t="s">
        <v>666</v>
      </c>
      <c r="B4302">
        <v>34</v>
      </c>
      <c r="C4302" t="str">
        <f t="shared" si="268"/>
        <v>26-35</v>
      </c>
      <c r="D4302" t="s">
        <v>21</v>
      </c>
      <c r="E4302" t="s">
        <v>52</v>
      </c>
      <c r="F4302">
        <v>112.97</v>
      </c>
      <c r="G4302">
        <v>11</v>
      </c>
      <c r="H4302">
        <f>Table1[[#This Row],[total_orders]]*Table1[[#This Row],[avg_order_value]]</f>
        <v>1242.67</v>
      </c>
      <c r="I4302">
        <v>204</v>
      </c>
      <c r="J4302">
        <v>0</v>
      </c>
      <c r="K4302" t="s">
        <v>19</v>
      </c>
      <c r="L4302">
        <v>57.6</v>
      </c>
      <c r="M4302" t="str">
        <f t="shared" si="269"/>
        <v>High</v>
      </c>
      <c r="N4302" s="1">
        <v>44494</v>
      </c>
      <c r="O4302" s="1" t="str">
        <f>IF(YEAR(Table1[[#This Row],[customer_since]])&gt;=2023, "New",IF(YEAR(Table1[[#This Row],[customer_since]])&gt;=2021, "Medium", "Long term"))</f>
        <v>Medium</v>
      </c>
      <c r="P4302">
        <v>96</v>
      </c>
      <c r="Q4302" t="str">
        <f t="shared" si="270"/>
        <v>High</v>
      </c>
      <c r="R4302">
        <v>0.28999999999999998</v>
      </c>
      <c r="S4302" t="str">
        <f t="shared" si="271"/>
        <v>Medium</v>
      </c>
    </row>
    <row r="4303" spans="1:19" x14ac:dyDescent="0.35">
      <c r="A4303" t="s">
        <v>1804</v>
      </c>
      <c r="B4303">
        <v>38</v>
      </c>
      <c r="C4303" t="str">
        <f t="shared" si="268"/>
        <v>36-45</v>
      </c>
      <c r="D4303" t="s">
        <v>25</v>
      </c>
      <c r="E4303" t="s">
        <v>35</v>
      </c>
      <c r="F4303">
        <v>81.209999999999994</v>
      </c>
      <c r="G4303">
        <v>6</v>
      </c>
      <c r="H4303">
        <f>Table1[[#This Row],[total_orders]]*Table1[[#This Row],[avg_order_value]]</f>
        <v>487.26</v>
      </c>
      <c r="I4303">
        <v>293</v>
      </c>
      <c r="J4303">
        <v>0</v>
      </c>
      <c r="K4303" t="s">
        <v>40</v>
      </c>
      <c r="L4303">
        <v>59</v>
      </c>
      <c r="M4303" t="str">
        <f t="shared" si="269"/>
        <v>High</v>
      </c>
      <c r="N4303" s="1">
        <v>44050</v>
      </c>
      <c r="O4303" s="1" t="str">
        <f>IF(YEAR(Table1[[#This Row],[customer_since]])&gt;=2023, "New",IF(YEAR(Table1[[#This Row],[customer_since]])&gt;=2021, "Medium", "Long term"))</f>
        <v>Long term</v>
      </c>
      <c r="P4303">
        <v>29</v>
      </c>
      <c r="Q4303" t="str">
        <f t="shared" si="270"/>
        <v>Low</v>
      </c>
      <c r="R4303">
        <v>0.02</v>
      </c>
      <c r="S4303" t="str">
        <f t="shared" si="271"/>
        <v>Low</v>
      </c>
    </row>
    <row r="4304" spans="1:19" x14ac:dyDescent="0.35">
      <c r="A4304" t="s">
        <v>500</v>
      </c>
      <c r="B4304">
        <v>70</v>
      </c>
      <c r="C4304" t="str">
        <f t="shared" si="268"/>
        <v>66-69</v>
      </c>
      <c r="D4304" t="s">
        <v>14</v>
      </c>
      <c r="E4304" t="s">
        <v>28</v>
      </c>
      <c r="F4304">
        <v>233.88</v>
      </c>
      <c r="G4304">
        <v>18</v>
      </c>
      <c r="H4304">
        <f>Table1[[#This Row],[total_orders]]*Table1[[#This Row],[avg_order_value]]</f>
        <v>4209.84</v>
      </c>
      <c r="I4304">
        <v>62</v>
      </c>
      <c r="J4304">
        <v>0</v>
      </c>
      <c r="K4304" t="s">
        <v>16</v>
      </c>
      <c r="L4304">
        <v>81.099999999999994</v>
      </c>
      <c r="M4304" t="str">
        <f t="shared" si="269"/>
        <v>High</v>
      </c>
      <c r="N4304" s="1">
        <v>45016</v>
      </c>
      <c r="O4304" s="1" t="str">
        <f>IF(YEAR(Table1[[#This Row],[customer_since]])&gt;=2023, "New",IF(YEAR(Table1[[#This Row],[customer_since]])&gt;=2021, "Medium", "Long term"))</f>
        <v>New</v>
      </c>
      <c r="P4304">
        <v>61</v>
      </c>
      <c r="Q4304" t="str">
        <f t="shared" si="270"/>
        <v>Medium</v>
      </c>
      <c r="R4304">
        <v>0.1</v>
      </c>
      <c r="S4304" t="str">
        <f t="shared" si="271"/>
        <v>Low</v>
      </c>
    </row>
    <row r="4305" spans="1:19" x14ac:dyDescent="0.35">
      <c r="A4305" t="s">
        <v>500</v>
      </c>
      <c r="B4305">
        <v>66</v>
      </c>
      <c r="C4305" t="str">
        <f t="shared" si="268"/>
        <v>66-69</v>
      </c>
      <c r="D4305" t="s">
        <v>14</v>
      </c>
      <c r="E4305" t="s">
        <v>22</v>
      </c>
      <c r="F4305">
        <v>71.8</v>
      </c>
      <c r="G4305">
        <v>8</v>
      </c>
      <c r="H4305">
        <f>Table1[[#This Row],[total_orders]]*Table1[[#This Row],[avg_order_value]]</f>
        <v>574.4</v>
      </c>
      <c r="I4305">
        <v>37</v>
      </c>
      <c r="J4305">
        <v>0</v>
      </c>
      <c r="K4305" t="s">
        <v>23</v>
      </c>
      <c r="L4305">
        <v>66.900000000000006</v>
      </c>
      <c r="M4305" t="str">
        <f t="shared" si="269"/>
        <v>High</v>
      </c>
      <c r="N4305" s="1">
        <v>45834</v>
      </c>
      <c r="O4305" s="1" t="str">
        <f>IF(YEAR(Table1[[#This Row],[customer_since]])&gt;=2023, "New",IF(YEAR(Table1[[#This Row],[customer_since]])&gt;=2021, "Medium", "Long term"))</f>
        <v>New</v>
      </c>
      <c r="P4305">
        <v>35</v>
      </c>
      <c r="Q4305" t="str">
        <f t="shared" si="270"/>
        <v>Medium</v>
      </c>
      <c r="R4305">
        <v>0.25</v>
      </c>
      <c r="S4305" t="str">
        <f t="shared" si="271"/>
        <v>Medium</v>
      </c>
    </row>
    <row r="4306" spans="1:19" x14ac:dyDescent="0.35">
      <c r="A4306" t="s">
        <v>1206</v>
      </c>
      <c r="B4306">
        <v>76</v>
      </c>
      <c r="C4306" t="str">
        <f t="shared" si="268"/>
        <v>66-69</v>
      </c>
      <c r="D4306" t="s">
        <v>14</v>
      </c>
      <c r="E4306" t="s">
        <v>35</v>
      </c>
      <c r="F4306">
        <v>39.61</v>
      </c>
      <c r="G4306">
        <v>15</v>
      </c>
      <c r="H4306">
        <f>Table1[[#This Row],[total_orders]]*Table1[[#This Row],[avg_order_value]]</f>
        <v>594.15</v>
      </c>
      <c r="I4306">
        <v>275</v>
      </c>
      <c r="J4306">
        <v>0</v>
      </c>
      <c r="K4306" t="s">
        <v>29</v>
      </c>
      <c r="L4306">
        <v>19.5</v>
      </c>
      <c r="M4306" t="str">
        <f t="shared" si="269"/>
        <v>Low</v>
      </c>
      <c r="N4306" s="1">
        <v>45468</v>
      </c>
      <c r="O4306" s="1" t="str">
        <f>IF(YEAR(Table1[[#This Row],[customer_since]])&gt;=2023, "New",IF(YEAR(Table1[[#This Row],[customer_since]])&gt;=2021, "Medium", "Long term"))</f>
        <v>New</v>
      </c>
      <c r="P4306">
        <v>90</v>
      </c>
      <c r="Q4306" t="str">
        <f t="shared" si="270"/>
        <v>High</v>
      </c>
      <c r="R4306">
        <v>0.21</v>
      </c>
      <c r="S4306" t="str">
        <f t="shared" si="271"/>
        <v>Medium</v>
      </c>
    </row>
    <row r="4307" spans="1:19" x14ac:dyDescent="0.35">
      <c r="A4307" t="s">
        <v>1206</v>
      </c>
      <c r="B4307">
        <v>36</v>
      </c>
      <c r="C4307" t="str">
        <f t="shared" si="268"/>
        <v>36-45</v>
      </c>
      <c r="D4307" t="s">
        <v>21</v>
      </c>
      <c r="E4307" t="s">
        <v>44</v>
      </c>
      <c r="F4307">
        <v>101.04</v>
      </c>
      <c r="G4307">
        <v>10</v>
      </c>
      <c r="H4307">
        <f>Table1[[#This Row],[total_orders]]*Table1[[#This Row],[avg_order_value]]</f>
        <v>1010.4000000000001</v>
      </c>
      <c r="I4307">
        <v>214</v>
      </c>
      <c r="J4307">
        <v>0</v>
      </c>
      <c r="K4307" t="s">
        <v>19</v>
      </c>
      <c r="L4307">
        <v>2.2999999999999998</v>
      </c>
      <c r="M4307" t="str">
        <f t="shared" si="269"/>
        <v>Low</v>
      </c>
      <c r="N4307" s="1">
        <v>45343</v>
      </c>
      <c r="O4307" s="1" t="str">
        <f>IF(YEAR(Table1[[#This Row],[customer_since]])&gt;=2023, "New",IF(YEAR(Table1[[#This Row],[customer_since]])&gt;=2021, "Medium", "Long term"))</f>
        <v>New</v>
      </c>
      <c r="P4307">
        <v>33</v>
      </c>
      <c r="Q4307" t="str">
        <f t="shared" si="270"/>
        <v>Low</v>
      </c>
      <c r="R4307">
        <v>0.48</v>
      </c>
      <c r="S4307" t="str">
        <f t="shared" si="271"/>
        <v>Medium</v>
      </c>
    </row>
    <row r="4308" spans="1:19" x14ac:dyDescent="0.35">
      <c r="A4308" t="s">
        <v>1206</v>
      </c>
      <c r="B4308">
        <v>71</v>
      </c>
      <c r="C4308" t="str">
        <f t="shared" si="268"/>
        <v>66-69</v>
      </c>
      <c r="D4308" t="s">
        <v>14</v>
      </c>
      <c r="E4308" t="s">
        <v>35</v>
      </c>
      <c r="F4308">
        <v>55.1</v>
      </c>
      <c r="G4308">
        <v>8</v>
      </c>
      <c r="H4308">
        <f>Table1[[#This Row],[total_orders]]*Table1[[#This Row],[avg_order_value]]</f>
        <v>440.8</v>
      </c>
      <c r="I4308">
        <v>327</v>
      </c>
      <c r="J4308">
        <v>0</v>
      </c>
      <c r="K4308" t="s">
        <v>40</v>
      </c>
      <c r="L4308">
        <v>28.2</v>
      </c>
      <c r="M4308" t="str">
        <f t="shared" si="269"/>
        <v>Medium</v>
      </c>
      <c r="N4308" s="1">
        <v>44862</v>
      </c>
      <c r="O4308" s="1" t="str">
        <f>IF(YEAR(Table1[[#This Row],[customer_since]])&gt;=2023, "New",IF(YEAR(Table1[[#This Row],[customer_since]])&gt;=2021, "Medium", "Long term"))</f>
        <v>Medium</v>
      </c>
      <c r="P4308">
        <v>31</v>
      </c>
      <c r="Q4308" t="str">
        <f t="shared" si="270"/>
        <v>Low</v>
      </c>
      <c r="R4308">
        <v>0.3</v>
      </c>
      <c r="S4308" t="str">
        <f t="shared" si="271"/>
        <v>Medium</v>
      </c>
    </row>
    <row r="4309" spans="1:19" x14ac:dyDescent="0.35">
      <c r="A4309" t="s">
        <v>3354</v>
      </c>
      <c r="B4309">
        <v>52</v>
      </c>
      <c r="C4309" t="str">
        <f t="shared" si="268"/>
        <v>46-55</v>
      </c>
      <c r="D4309" t="s">
        <v>21</v>
      </c>
      <c r="E4309" t="s">
        <v>35</v>
      </c>
      <c r="F4309">
        <v>34.72</v>
      </c>
      <c r="G4309">
        <v>10</v>
      </c>
      <c r="H4309">
        <f>Table1[[#This Row],[total_orders]]*Table1[[#This Row],[avg_order_value]]</f>
        <v>347.2</v>
      </c>
      <c r="I4309">
        <v>169</v>
      </c>
      <c r="J4309">
        <v>0</v>
      </c>
      <c r="K4309" t="s">
        <v>29</v>
      </c>
      <c r="L4309">
        <v>21.9</v>
      </c>
      <c r="M4309" t="str">
        <f t="shared" si="269"/>
        <v>Medium</v>
      </c>
      <c r="N4309" s="1">
        <v>44502</v>
      </c>
      <c r="O4309" s="1" t="str">
        <f>IF(YEAR(Table1[[#This Row],[customer_since]])&gt;=2023, "New",IF(YEAR(Table1[[#This Row],[customer_since]])&gt;=2021, "Medium", "Long term"))</f>
        <v>Medium</v>
      </c>
      <c r="P4309">
        <v>57</v>
      </c>
      <c r="Q4309" t="str">
        <f t="shared" si="270"/>
        <v>Medium</v>
      </c>
      <c r="R4309">
        <v>0.25</v>
      </c>
      <c r="S4309" t="str">
        <f t="shared" si="271"/>
        <v>Medium</v>
      </c>
    </row>
    <row r="4310" spans="1:19" x14ac:dyDescent="0.35">
      <c r="A4310" t="s">
        <v>2552</v>
      </c>
      <c r="B4310">
        <v>65</v>
      </c>
      <c r="C4310" t="str">
        <f t="shared" si="268"/>
        <v>55-65</v>
      </c>
      <c r="D4310" t="s">
        <v>14</v>
      </c>
      <c r="E4310" t="s">
        <v>18</v>
      </c>
      <c r="G4310">
        <v>13</v>
      </c>
      <c r="H4310">
        <f>Table1[[#This Row],[total_orders]]*Table1[[#This Row],[avg_order_value]]</f>
        <v>0</v>
      </c>
      <c r="I4310">
        <v>224</v>
      </c>
      <c r="J4310">
        <v>0</v>
      </c>
      <c r="K4310" t="s">
        <v>16</v>
      </c>
      <c r="L4310">
        <v>25</v>
      </c>
      <c r="M4310" t="str">
        <f t="shared" si="269"/>
        <v>Medium</v>
      </c>
      <c r="N4310" s="1">
        <v>45128</v>
      </c>
      <c r="O4310" s="1" t="str">
        <f>IF(YEAR(Table1[[#This Row],[customer_since]])&gt;=2023, "New",IF(YEAR(Table1[[#This Row],[customer_since]])&gt;=2021, "Medium", "Long term"))</f>
        <v>New</v>
      </c>
      <c r="P4310">
        <v>32</v>
      </c>
      <c r="Q4310" t="str">
        <f t="shared" si="270"/>
        <v>Low</v>
      </c>
      <c r="R4310">
        <v>0.15</v>
      </c>
      <c r="S4310" t="str">
        <f t="shared" si="271"/>
        <v>Low</v>
      </c>
    </row>
    <row r="4311" spans="1:19" x14ac:dyDescent="0.35">
      <c r="A4311" t="s">
        <v>2368</v>
      </c>
      <c r="B4311">
        <v>37</v>
      </c>
      <c r="C4311" t="str">
        <f t="shared" si="268"/>
        <v>36-45</v>
      </c>
      <c r="D4311" t="s">
        <v>21</v>
      </c>
      <c r="E4311" t="s">
        <v>44</v>
      </c>
      <c r="F4311">
        <v>58.98</v>
      </c>
      <c r="G4311">
        <v>11</v>
      </c>
      <c r="H4311">
        <f>Table1[[#This Row],[total_orders]]*Table1[[#This Row],[avg_order_value]]</f>
        <v>648.78</v>
      </c>
      <c r="I4311">
        <v>257</v>
      </c>
      <c r="J4311">
        <v>0</v>
      </c>
      <c r="K4311" t="s">
        <v>16</v>
      </c>
      <c r="L4311">
        <v>19</v>
      </c>
      <c r="M4311" t="str">
        <f t="shared" si="269"/>
        <v>Low</v>
      </c>
      <c r="N4311" s="1">
        <v>45687</v>
      </c>
      <c r="O4311" s="1" t="str">
        <f>IF(YEAR(Table1[[#This Row],[customer_since]])&gt;=2023, "New",IF(YEAR(Table1[[#This Row],[customer_since]])&gt;=2021, "Medium", "Long term"))</f>
        <v>New</v>
      </c>
      <c r="P4311">
        <v>45</v>
      </c>
      <c r="Q4311" t="str">
        <f t="shared" si="270"/>
        <v>Medium</v>
      </c>
      <c r="R4311">
        <v>0.25</v>
      </c>
      <c r="S4311" t="str">
        <f t="shared" si="271"/>
        <v>Medium</v>
      </c>
    </row>
    <row r="4312" spans="1:19" x14ac:dyDescent="0.35">
      <c r="A4312" t="s">
        <v>860</v>
      </c>
      <c r="B4312">
        <v>41</v>
      </c>
      <c r="C4312" t="str">
        <f t="shared" si="268"/>
        <v>36-45</v>
      </c>
      <c r="D4312" t="s">
        <v>14</v>
      </c>
      <c r="E4312" t="s">
        <v>44</v>
      </c>
      <c r="G4312">
        <v>19</v>
      </c>
      <c r="H4312">
        <f>Table1[[#This Row],[total_orders]]*Table1[[#This Row],[avg_order_value]]</f>
        <v>0</v>
      </c>
      <c r="I4312">
        <v>319</v>
      </c>
      <c r="J4312">
        <v>0</v>
      </c>
      <c r="K4312" t="s">
        <v>19</v>
      </c>
      <c r="L4312">
        <v>26.8</v>
      </c>
      <c r="M4312" t="str">
        <f t="shared" si="269"/>
        <v>Medium</v>
      </c>
      <c r="N4312" s="1">
        <v>45305</v>
      </c>
      <c r="O4312" s="1" t="str">
        <f>IF(YEAR(Table1[[#This Row],[customer_since]])&gt;=2023, "New",IF(YEAR(Table1[[#This Row],[customer_since]])&gt;=2021, "Medium", "Long term"))</f>
        <v>New</v>
      </c>
      <c r="P4312">
        <v>66</v>
      </c>
      <c r="Q4312" t="str">
        <f t="shared" si="270"/>
        <v>Medium</v>
      </c>
      <c r="R4312">
        <v>0.18</v>
      </c>
      <c r="S4312" t="str">
        <f t="shared" si="271"/>
        <v>Low</v>
      </c>
    </row>
    <row r="4313" spans="1:19" x14ac:dyDescent="0.35">
      <c r="A4313" t="s">
        <v>456</v>
      </c>
      <c r="B4313">
        <v>31</v>
      </c>
      <c r="C4313" t="str">
        <f t="shared" si="268"/>
        <v>26-35</v>
      </c>
      <c r="D4313" t="s">
        <v>21</v>
      </c>
      <c r="E4313" t="s">
        <v>37</v>
      </c>
      <c r="F4313">
        <v>461.53</v>
      </c>
      <c r="G4313">
        <v>11</v>
      </c>
      <c r="H4313">
        <f>Table1[[#This Row],[total_orders]]*Table1[[#This Row],[avg_order_value]]</f>
        <v>5076.83</v>
      </c>
      <c r="I4313">
        <v>248</v>
      </c>
      <c r="J4313">
        <v>0</v>
      </c>
      <c r="K4313" t="s">
        <v>23</v>
      </c>
      <c r="L4313">
        <v>75.3</v>
      </c>
      <c r="M4313" t="str">
        <f t="shared" si="269"/>
        <v>High</v>
      </c>
      <c r="N4313" s="1">
        <v>44821</v>
      </c>
      <c r="O4313" s="1" t="str">
        <f>IF(YEAR(Table1[[#This Row],[customer_since]])&gt;=2023, "New",IF(YEAR(Table1[[#This Row],[customer_since]])&gt;=2021, "Medium", "Long term"))</f>
        <v>Medium</v>
      </c>
      <c r="P4313">
        <v>53</v>
      </c>
      <c r="Q4313" t="str">
        <f t="shared" si="270"/>
        <v>Medium</v>
      </c>
      <c r="R4313">
        <v>0.24</v>
      </c>
      <c r="S4313" t="str">
        <f t="shared" si="271"/>
        <v>Medium</v>
      </c>
    </row>
    <row r="4314" spans="1:19" x14ac:dyDescent="0.35">
      <c r="A4314" t="s">
        <v>3756</v>
      </c>
      <c r="B4314">
        <v>59</v>
      </c>
      <c r="C4314" t="str">
        <f t="shared" si="268"/>
        <v>55-65</v>
      </c>
      <c r="D4314" t="s">
        <v>21</v>
      </c>
      <c r="E4314" t="s">
        <v>52</v>
      </c>
      <c r="F4314">
        <v>70.11</v>
      </c>
      <c r="G4314">
        <v>8</v>
      </c>
      <c r="H4314">
        <f>Table1[[#This Row],[total_orders]]*Table1[[#This Row],[avg_order_value]]</f>
        <v>560.88</v>
      </c>
      <c r="I4314">
        <v>298</v>
      </c>
      <c r="J4314">
        <v>0</v>
      </c>
      <c r="K4314" t="s">
        <v>16</v>
      </c>
      <c r="L4314">
        <v>36.9</v>
      </c>
      <c r="M4314" t="str">
        <f t="shared" si="269"/>
        <v>Medium</v>
      </c>
      <c r="N4314" s="1">
        <v>44470</v>
      </c>
      <c r="O4314" s="1" t="str">
        <f>IF(YEAR(Table1[[#This Row],[customer_since]])&gt;=2023, "New",IF(YEAR(Table1[[#This Row],[customer_since]])&gt;=2021, "Medium", "Long term"))</f>
        <v>Medium</v>
      </c>
      <c r="P4314">
        <v>78</v>
      </c>
      <c r="Q4314" t="str">
        <f t="shared" si="270"/>
        <v>High</v>
      </c>
      <c r="R4314">
        <v>0.08</v>
      </c>
      <c r="S4314" t="str">
        <f t="shared" si="271"/>
        <v>Low</v>
      </c>
    </row>
    <row r="4315" spans="1:19" x14ac:dyDescent="0.35">
      <c r="A4315" t="s">
        <v>742</v>
      </c>
      <c r="B4315">
        <v>33</v>
      </c>
      <c r="C4315" t="str">
        <f t="shared" si="268"/>
        <v>26-35</v>
      </c>
      <c r="D4315" t="s">
        <v>21</v>
      </c>
      <c r="E4315" t="s">
        <v>37</v>
      </c>
      <c r="F4315">
        <v>41.56</v>
      </c>
      <c r="G4315">
        <v>11</v>
      </c>
      <c r="H4315">
        <f>Table1[[#This Row],[total_orders]]*Table1[[#This Row],[avg_order_value]]</f>
        <v>457.16</v>
      </c>
      <c r="I4315">
        <v>226</v>
      </c>
      <c r="J4315">
        <v>0</v>
      </c>
      <c r="K4315" t="s">
        <v>16</v>
      </c>
      <c r="L4315">
        <v>0</v>
      </c>
      <c r="M4315" t="str">
        <f t="shared" si="269"/>
        <v>Low</v>
      </c>
      <c r="N4315" s="1">
        <v>44285</v>
      </c>
      <c r="O4315" s="1" t="str">
        <f>IF(YEAR(Table1[[#This Row],[customer_since]])&gt;=2023, "New",IF(YEAR(Table1[[#This Row],[customer_since]])&gt;=2021, "Medium", "Long term"))</f>
        <v>Medium</v>
      </c>
      <c r="P4315">
        <v>71</v>
      </c>
      <c r="Q4315" t="str">
        <f t="shared" si="270"/>
        <v>High</v>
      </c>
      <c r="R4315">
        <v>0.16</v>
      </c>
      <c r="S4315" t="str">
        <f t="shared" si="271"/>
        <v>Low</v>
      </c>
    </row>
    <row r="4316" spans="1:19" x14ac:dyDescent="0.35">
      <c r="A4316" t="s">
        <v>1080</v>
      </c>
      <c r="B4316">
        <v>30</v>
      </c>
      <c r="C4316" t="str">
        <f t="shared" si="268"/>
        <v>26-35</v>
      </c>
      <c r="D4316" t="s">
        <v>21</v>
      </c>
      <c r="E4316" t="s">
        <v>37</v>
      </c>
      <c r="F4316">
        <v>57.95</v>
      </c>
      <c r="G4316">
        <v>9</v>
      </c>
      <c r="H4316">
        <f>Table1[[#This Row],[total_orders]]*Table1[[#This Row],[avg_order_value]]</f>
        <v>521.55000000000007</v>
      </c>
      <c r="I4316">
        <v>262</v>
      </c>
      <c r="J4316">
        <v>0</v>
      </c>
      <c r="K4316" t="s">
        <v>29</v>
      </c>
      <c r="L4316">
        <v>32.9</v>
      </c>
      <c r="M4316" t="str">
        <f t="shared" si="269"/>
        <v>Medium</v>
      </c>
      <c r="N4316" s="1">
        <v>44171</v>
      </c>
      <c r="O4316" s="1" t="str">
        <f>IF(YEAR(Table1[[#This Row],[customer_since]])&gt;=2023, "New",IF(YEAR(Table1[[#This Row],[customer_since]])&gt;=2021, "Medium", "Long term"))</f>
        <v>Long term</v>
      </c>
      <c r="P4316">
        <v>30</v>
      </c>
      <c r="Q4316" t="str">
        <f t="shared" si="270"/>
        <v>Low</v>
      </c>
      <c r="R4316">
        <v>0.43</v>
      </c>
      <c r="S4316" t="str">
        <f t="shared" si="271"/>
        <v>Medium</v>
      </c>
    </row>
    <row r="4317" spans="1:19" x14ac:dyDescent="0.35">
      <c r="A4317" t="s">
        <v>1080</v>
      </c>
      <c r="B4317">
        <v>25</v>
      </c>
      <c r="C4317" t="str">
        <f t="shared" si="268"/>
        <v>18-25</v>
      </c>
      <c r="D4317" t="s">
        <v>21</v>
      </c>
      <c r="E4317" t="s">
        <v>37</v>
      </c>
      <c r="F4317">
        <v>64.099999999999994</v>
      </c>
      <c r="G4317">
        <v>10</v>
      </c>
      <c r="H4317">
        <f>Table1[[#This Row],[total_orders]]*Table1[[#This Row],[avg_order_value]]</f>
        <v>641</v>
      </c>
      <c r="I4317">
        <v>358</v>
      </c>
      <c r="J4317">
        <v>0</v>
      </c>
      <c r="K4317" t="s">
        <v>19</v>
      </c>
      <c r="L4317">
        <v>76.599999999999994</v>
      </c>
      <c r="M4317" t="str">
        <f t="shared" si="269"/>
        <v>High</v>
      </c>
      <c r="N4317" s="1">
        <v>44316</v>
      </c>
      <c r="O4317" s="1" t="str">
        <f>IF(YEAR(Table1[[#This Row],[customer_since]])&gt;=2023, "New",IF(YEAR(Table1[[#This Row],[customer_since]])&gt;=2021, "Medium", "Long term"))</f>
        <v>Medium</v>
      </c>
      <c r="P4317">
        <v>72</v>
      </c>
      <c r="Q4317" t="str">
        <f t="shared" si="270"/>
        <v>High</v>
      </c>
      <c r="R4317">
        <v>0.13</v>
      </c>
      <c r="S4317" t="str">
        <f t="shared" si="271"/>
        <v>Low</v>
      </c>
    </row>
    <row r="4318" spans="1:19" x14ac:dyDescent="0.35">
      <c r="A4318" t="s">
        <v>3227</v>
      </c>
      <c r="B4318">
        <v>58</v>
      </c>
      <c r="C4318" t="str">
        <f t="shared" si="268"/>
        <v>55-65</v>
      </c>
      <c r="D4318" t="s">
        <v>21</v>
      </c>
      <c r="E4318" t="s">
        <v>35</v>
      </c>
      <c r="F4318">
        <v>127.45</v>
      </c>
      <c r="G4318">
        <v>9</v>
      </c>
      <c r="H4318">
        <f>Table1[[#This Row],[total_orders]]*Table1[[#This Row],[avg_order_value]]</f>
        <v>1147.05</v>
      </c>
      <c r="I4318">
        <v>157</v>
      </c>
      <c r="J4318">
        <v>0</v>
      </c>
      <c r="K4318" t="s">
        <v>23</v>
      </c>
      <c r="L4318">
        <v>83.6</v>
      </c>
      <c r="M4318" t="str">
        <f t="shared" si="269"/>
        <v>High</v>
      </c>
      <c r="N4318" s="1">
        <v>44200</v>
      </c>
      <c r="O4318" s="1" t="str">
        <f>IF(YEAR(Table1[[#This Row],[customer_since]])&gt;=2023, "New",IF(YEAR(Table1[[#This Row],[customer_since]])&gt;=2021, "Medium", "Long term"))</f>
        <v>Medium</v>
      </c>
      <c r="P4318">
        <v>31</v>
      </c>
      <c r="Q4318" t="str">
        <f t="shared" si="270"/>
        <v>Low</v>
      </c>
      <c r="R4318">
        <v>0.17</v>
      </c>
      <c r="S4318" t="str">
        <f t="shared" si="271"/>
        <v>Low</v>
      </c>
    </row>
    <row r="4319" spans="1:19" x14ac:dyDescent="0.35">
      <c r="A4319" t="s">
        <v>3227</v>
      </c>
      <c r="B4319">
        <v>41</v>
      </c>
      <c r="C4319" t="str">
        <f t="shared" si="268"/>
        <v>36-45</v>
      </c>
      <c r="D4319" t="s">
        <v>21</v>
      </c>
      <c r="E4319" t="s">
        <v>15</v>
      </c>
      <c r="F4319">
        <v>85.72</v>
      </c>
      <c r="G4319">
        <v>6</v>
      </c>
      <c r="H4319">
        <f>Table1[[#This Row],[total_orders]]*Table1[[#This Row],[avg_order_value]]</f>
        <v>514.31999999999994</v>
      </c>
      <c r="I4319">
        <v>288</v>
      </c>
      <c r="J4319">
        <v>0</v>
      </c>
      <c r="K4319" t="s">
        <v>19</v>
      </c>
      <c r="L4319">
        <v>73.2</v>
      </c>
      <c r="M4319" t="str">
        <f t="shared" si="269"/>
        <v>High</v>
      </c>
      <c r="N4319" s="1">
        <v>44725</v>
      </c>
      <c r="O4319" s="1" t="str">
        <f>IF(YEAR(Table1[[#This Row],[customer_since]])&gt;=2023, "New",IF(YEAR(Table1[[#This Row],[customer_since]])&gt;=2021, "Medium", "Long term"))</f>
        <v>Medium</v>
      </c>
      <c r="P4319">
        <v>10</v>
      </c>
      <c r="Q4319" t="str">
        <f t="shared" si="270"/>
        <v>Low</v>
      </c>
      <c r="R4319">
        <v>0.41</v>
      </c>
      <c r="S4319" t="str">
        <f t="shared" si="271"/>
        <v>Medium</v>
      </c>
    </row>
    <row r="4320" spans="1:19" x14ac:dyDescent="0.35">
      <c r="A4320" t="s">
        <v>296</v>
      </c>
      <c r="B4320">
        <v>75</v>
      </c>
      <c r="C4320" t="str">
        <f t="shared" si="268"/>
        <v>66-69</v>
      </c>
      <c r="D4320" t="s">
        <v>21</v>
      </c>
      <c r="E4320" t="s">
        <v>37</v>
      </c>
      <c r="F4320">
        <v>98.03</v>
      </c>
      <c r="G4320">
        <v>10</v>
      </c>
      <c r="H4320">
        <f>Table1[[#This Row],[total_orders]]*Table1[[#This Row],[avg_order_value]]</f>
        <v>980.3</v>
      </c>
      <c r="I4320">
        <v>322</v>
      </c>
      <c r="J4320">
        <v>0</v>
      </c>
      <c r="K4320" t="s">
        <v>29</v>
      </c>
      <c r="L4320">
        <v>51.3</v>
      </c>
      <c r="M4320" t="str">
        <f t="shared" si="269"/>
        <v>High</v>
      </c>
      <c r="N4320" s="1">
        <v>44973</v>
      </c>
      <c r="O4320" s="1" t="str">
        <f>IF(YEAR(Table1[[#This Row],[customer_since]])&gt;=2023, "New",IF(YEAR(Table1[[#This Row],[customer_since]])&gt;=2021, "Medium", "Long term"))</f>
        <v>New</v>
      </c>
      <c r="P4320">
        <v>99</v>
      </c>
      <c r="Q4320" t="str">
        <f t="shared" si="270"/>
        <v>High</v>
      </c>
      <c r="R4320">
        <v>0.12</v>
      </c>
      <c r="S4320" t="str">
        <f t="shared" si="271"/>
        <v>Low</v>
      </c>
    </row>
    <row r="4321" spans="1:19" x14ac:dyDescent="0.35">
      <c r="A4321" t="s">
        <v>296</v>
      </c>
      <c r="B4321">
        <v>29</v>
      </c>
      <c r="C4321" t="str">
        <f t="shared" si="268"/>
        <v>26-35</v>
      </c>
      <c r="D4321" t="s">
        <v>21</v>
      </c>
      <c r="E4321" t="s">
        <v>35</v>
      </c>
      <c r="F4321">
        <v>287.42</v>
      </c>
      <c r="G4321">
        <v>4</v>
      </c>
      <c r="H4321">
        <f>Table1[[#This Row],[total_orders]]*Table1[[#This Row],[avg_order_value]]</f>
        <v>1149.68</v>
      </c>
      <c r="I4321">
        <v>217</v>
      </c>
      <c r="J4321">
        <v>0</v>
      </c>
      <c r="K4321" t="s">
        <v>23</v>
      </c>
      <c r="L4321">
        <v>29.1</v>
      </c>
      <c r="M4321" t="str">
        <f t="shared" si="269"/>
        <v>Medium</v>
      </c>
      <c r="N4321" s="1">
        <v>44185</v>
      </c>
      <c r="O4321" s="1" t="str">
        <f>IF(YEAR(Table1[[#This Row],[customer_since]])&gt;=2023, "New",IF(YEAR(Table1[[#This Row],[customer_since]])&gt;=2021, "Medium", "Long term"))</f>
        <v>Long term</v>
      </c>
      <c r="P4321">
        <v>98</v>
      </c>
      <c r="Q4321" t="str">
        <f t="shared" si="270"/>
        <v>High</v>
      </c>
      <c r="R4321">
        <v>0.15</v>
      </c>
      <c r="S4321" t="str">
        <f t="shared" si="271"/>
        <v>Low</v>
      </c>
    </row>
    <row r="4322" spans="1:19" x14ac:dyDescent="0.35">
      <c r="A4322" t="s">
        <v>3654</v>
      </c>
      <c r="B4322">
        <v>72</v>
      </c>
      <c r="C4322" t="str">
        <f t="shared" si="268"/>
        <v>66-69</v>
      </c>
      <c r="D4322" t="s">
        <v>14</v>
      </c>
      <c r="E4322" t="s">
        <v>15</v>
      </c>
      <c r="F4322">
        <v>208.57</v>
      </c>
      <c r="G4322">
        <v>10</v>
      </c>
      <c r="H4322">
        <f>Table1[[#This Row],[total_orders]]*Table1[[#This Row],[avg_order_value]]</f>
        <v>2085.6999999999998</v>
      </c>
      <c r="I4322">
        <v>332</v>
      </c>
      <c r="J4322">
        <v>1</v>
      </c>
      <c r="K4322" t="s">
        <v>40</v>
      </c>
      <c r="L4322">
        <v>93.3</v>
      </c>
      <c r="M4322" t="str">
        <f t="shared" si="269"/>
        <v>High</v>
      </c>
      <c r="N4322" s="1">
        <v>44858</v>
      </c>
      <c r="O4322" s="1" t="str">
        <f>IF(YEAR(Table1[[#This Row],[customer_since]])&gt;=2023, "New",IF(YEAR(Table1[[#This Row],[customer_since]])&gt;=2021, "Medium", "Long term"))</f>
        <v>Medium</v>
      </c>
      <c r="P4322">
        <v>1</v>
      </c>
      <c r="Q4322" t="str">
        <f t="shared" si="270"/>
        <v>Low</v>
      </c>
      <c r="R4322">
        <v>0.21</v>
      </c>
      <c r="S4322" t="str">
        <f t="shared" si="271"/>
        <v>Medium</v>
      </c>
    </row>
    <row r="4323" spans="1:19" x14ac:dyDescent="0.35">
      <c r="A4323" t="s">
        <v>294</v>
      </c>
      <c r="B4323">
        <v>33</v>
      </c>
      <c r="C4323" t="str">
        <f t="shared" si="268"/>
        <v>26-35</v>
      </c>
      <c r="D4323" t="s">
        <v>21</v>
      </c>
      <c r="E4323" t="s">
        <v>35</v>
      </c>
      <c r="F4323">
        <v>43.23</v>
      </c>
      <c r="G4323">
        <v>7</v>
      </c>
      <c r="H4323">
        <f>Table1[[#This Row],[total_orders]]*Table1[[#This Row],[avg_order_value]]</f>
        <v>302.60999999999996</v>
      </c>
      <c r="I4323">
        <v>260</v>
      </c>
      <c r="J4323">
        <v>0</v>
      </c>
      <c r="K4323" t="s">
        <v>40</v>
      </c>
      <c r="L4323">
        <v>45.6</v>
      </c>
      <c r="M4323" t="str">
        <f t="shared" si="269"/>
        <v>Medium</v>
      </c>
      <c r="N4323" s="1">
        <v>44348</v>
      </c>
      <c r="O4323" s="1" t="str">
        <f>IF(YEAR(Table1[[#This Row],[customer_since]])&gt;=2023, "New",IF(YEAR(Table1[[#This Row],[customer_since]])&gt;=2021, "Medium", "Long term"))</f>
        <v>Medium</v>
      </c>
      <c r="P4323">
        <v>76</v>
      </c>
      <c r="Q4323" t="str">
        <f t="shared" si="270"/>
        <v>High</v>
      </c>
      <c r="R4323">
        <v>0.22</v>
      </c>
      <c r="S4323" t="str">
        <f t="shared" si="271"/>
        <v>Medium</v>
      </c>
    </row>
    <row r="4324" spans="1:19" x14ac:dyDescent="0.35">
      <c r="A4324" t="s">
        <v>2340</v>
      </c>
      <c r="B4324">
        <v>40</v>
      </c>
      <c r="C4324" t="str">
        <f t="shared" si="268"/>
        <v>36-45</v>
      </c>
      <c r="D4324" t="s">
        <v>21</v>
      </c>
      <c r="E4324" t="s">
        <v>18</v>
      </c>
      <c r="F4324">
        <v>55.78</v>
      </c>
      <c r="G4324">
        <v>9</v>
      </c>
      <c r="H4324">
        <f>Table1[[#This Row],[total_orders]]*Table1[[#This Row],[avg_order_value]]</f>
        <v>502.02</v>
      </c>
      <c r="I4324">
        <v>276</v>
      </c>
      <c r="J4324">
        <v>0</v>
      </c>
      <c r="K4324" t="s">
        <v>16</v>
      </c>
      <c r="L4324">
        <v>74.8</v>
      </c>
      <c r="M4324" t="str">
        <f t="shared" si="269"/>
        <v>High</v>
      </c>
      <c r="N4324" s="1">
        <v>44148</v>
      </c>
      <c r="O4324" s="1" t="str">
        <f>IF(YEAR(Table1[[#This Row],[customer_since]])&gt;=2023, "New",IF(YEAR(Table1[[#This Row],[customer_since]])&gt;=2021, "Medium", "Long term"))</f>
        <v>Long term</v>
      </c>
      <c r="P4324">
        <v>97</v>
      </c>
      <c r="Q4324" t="str">
        <f t="shared" si="270"/>
        <v>High</v>
      </c>
      <c r="R4324">
        <v>0.11</v>
      </c>
      <c r="S4324" t="str">
        <f t="shared" si="271"/>
        <v>Low</v>
      </c>
    </row>
    <row r="4325" spans="1:19" x14ac:dyDescent="0.35">
      <c r="A4325" t="s">
        <v>1126</v>
      </c>
      <c r="B4325">
        <v>22</v>
      </c>
      <c r="C4325" t="str">
        <f t="shared" si="268"/>
        <v>18-25</v>
      </c>
      <c r="D4325" t="s">
        <v>14</v>
      </c>
      <c r="E4325" t="s">
        <v>22</v>
      </c>
      <c r="F4325">
        <v>66.91</v>
      </c>
      <c r="G4325">
        <v>9</v>
      </c>
      <c r="H4325">
        <f>Table1[[#This Row],[total_orders]]*Table1[[#This Row],[avg_order_value]]</f>
        <v>602.18999999999994</v>
      </c>
      <c r="I4325">
        <v>200</v>
      </c>
      <c r="J4325">
        <v>0</v>
      </c>
      <c r="K4325" t="s">
        <v>16</v>
      </c>
      <c r="L4325">
        <v>45.9</v>
      </c>
      <c r="M4325" t="str">
        <f t="shared" si="269"/>
        <v>Medium</v>
      </c>
      <c r="N4325" s="1">
        <v>44366</v>
      </c>
      <c r="O4325" s="1" t="str">
        <f>IF(YEAR(Table1[[#This Row],[customer_since]])&gt;=2023, "New",IF(YEAR(Table1[[#This Row],[customer_since]])&gt;=2021, "Medium", "Long term"))</f>
        <v>Medium</v>
      </c>
      <c r="P4325">
        <v>27</v>
      </c>
      <c r="Q4325" t="str">
        <f t="shared" si="270"/>
        <v>Low</v>
      </c>
      <c r="R4325">
        <v>0.15</v>
      </c>
      <c r="S4325" t="str">
        <f t="shared" si="271"/>
        <v>Low</v>
      </c>
    </row>
    <row r="4326" spans="1:19" x14ac:dyDescent="0.35">
      <c r="A4326" t="s">
        <v>696</v>
      </c>
      <c r="B4326">
        <v>72</v>
      </c>
      <c r="C4326" t="str">
        <f t="shared" si="268"/>
        <v>66-69</v>
      </c>
      <c r="D4326" t="s">
        <v>14</v>
      </c>
      <c r="E4326" t="s">
        <v>18</v>
      </c>
      <c r="F4326">
        <v>18.309999999999999</v>
      </c>
      <c r="G4326">
        <v>10</v>
      </c>
      <c r="H4326">
        <f>Table1[[#This Row],[total_orders]]*Table1[[#This Row],[avg_order_value]]</f>
        <v>183.1</v>
      </c>
      <c r="I4326">
        <v>262</v>
      </c>
      <c r="J4326">
        <v>0</v>
      </c>
      <c r="K4326" t="s">
        <v>19</v>
      </c>
      <c r="L4326">
        <v>86.5</v>
      </c>
      <c r="M4326" t="str">
        <f t="shared" si="269"/>
        <v>High</v>
      </c>
      <c r="N4326" s="1">
        <v>44778</v>
      </c>
      <c r="O4326" s="1" t="str">
        <f>IF(YEAR(Table1[[#This Row],[customer_since]])&gt;=2023, "New",IF(YEAR(Table1[[#This Row],[customer_since]])&gt;=2021, "Medium", "Long term"))</f>
        <v>Medium</v>
      </c>
      <c r="P4326">
        <v>69</v>
      </c>
      <c r="Q4326" t="str">
        <f t="shared" si="270"/>
        <v>High</v>
      </c>
      <c r="R4326">
        <v>0.17</v>
      </c>
      <c r="S4326" t="str">
        <f t="shared" si="271"/>
        <v>Low</v>
      </c>
    </row>
    <row r="4327" spans="1:19" x14ac:dyDescent="0.35">
      <c r="A4327" t="s">
        <v>3177</v>
      </c>
      <c r="B4327">
        <v>30</v>
      </c>
      <c r="C4327" t="str">
        <f t="shared" si="268"/>
        <v>26-35</v>
      </c>
      <c r="D4327" t="s">
        <v>21</v>
      </c>
      <c r="E4327" t="s">
        <v>15</v>
      </c>
      <c r="F4327">
        <v>36.57</v>
      </c>
      <c r="G4327">
        <v>6</v>
      </c>
      <c r="H4327">
        <f>Table1[[#This Row],[total_orders]]*Table1[[#This Row],[avg_order_value]]</f>
        <v>219.42000000000002</v>
      </c>
      <c r="I4327">
        <v>259</v>
      </c>
      <c r="J4327">
        <v>0</v>
      </c>
      <c r="K4327" t="s">
        <v>16</v>
      </c>
      <c r="L4327">
        <v>4.5</v>
      </c>
      <c r="M4327" t="str">
        <f t="shared" si="269"/>
        <v>Low</v>
      </c>
      <c r="N4327" s="1">
        <v>44837</v>
      </c>
      <c r="O4327" s="1" t="str">
        <f>IF(YEAR(Table1[[#This Row],[customer_since]])&gt;=2023, "New",IF(YEAR(Table1[[#This Row],[customer_since]])&gt;=2021, "Medium", "Long term"))</f>
        <v>Medium</v>
      </c>
      <c r="P4327">
        <v>29</v>
      </c>
      <c r="Q4327" t="str">
        <f t="shared" si="270"/>
        <v>Low</v>
      </c>
      <c r="R4327">
        <v>0.25</v>
      </c>
      <c r="S4327" t="str">
        <f t="shared" si="271"/>
        <v>Medium</v>
      </c>
    </row>
    <row r="4328" spans="1:19" x14ac:dyDescent="0.35">
      <c r="A4328" t="s">
        <v>1139</v>
      </c>
      <c r="B4328">
        <v>65</v>
      </c>
      <c r="C4328" t="str">
        <f t="shared" si="268"/>
        <v>55-65</v>
      </c>
      <c r="D4328" t="s">
        <v>14</v>
      </c>
      <c r="E4328" t="s">
        <v>37</v>
      </c>
      <c r="G4328">
        <v>17</v>
      </c>
      <c r="H4328">
        <f>Table1[[#This Row],[total_orders]]*Table1[[#This Row],[avg_order_value]]</f>
        <v>0</v>
      </c>
      <c r="I4328">
        <v>236</v>
      </c>
      <c r="J4328">
        <v>0</v>
      </c>
      <c r="K4328" t="s">
        <v>23</v>
      </c>
      <c r="L4328">
        <v>71.7</v>
      </c>
      <c r="M4328" t="str">
        <f t="shared" si="269"/>
        <v>High</v>
      </c>
      <c r="N4328" s="1">
        <v>44471</v>
      </c>
      <c r="O4328" s="1" t="str">
        <f>IF(YEAR(Table1[[#This Row],[customer_since]])&gt;=2023, "New",IF(YEAR(Table1[[#This Row],[customer_since]])&gt;=2021, "Medium", "Long term"))</f>
        <v>Medium</v>
      </c>
      <c r="P4328">
        <v>16</v>
      </c>
      <c r="Q4328" t="str">
        <f t="shared" si="270"/>
        <v>Low</v>
      </c>
      <c r="R4328">
        <v>0.35</v>
      </c>
      <c r="S4328" t="str">
        <f t="shared" si="271"/>
        <v>Medium</v>
      </c>
    </row>
    <row r="4329" spans="1:19" x14ac:dyDescent="0.35">
      <c r="A4329" t="s">
        <v>1139</v>
      </c>
      <c r="B4329">
        <v>39</v>
      </c>
      <c r="C4329" t="str">
        <f t="shared" si="268"/>
        <v>36-45</v>
      </c>
      <c r="D4329" t="s">
        <v>25</v>
      </c>
      <c r="E4329" t="s">
        <v>22</v>
      </c>
      <c r="F4329">
        <v>21.14</v>
      </c>
      <c r="G4329">
        <v>11</v>
      </c>
      <c r="H4329">
        <f>Table1[[#This Row],[total_orders]]*Table1[[#This Row],[avg_order_value]]</f>
        <v>232.54000000000002</v>
      </c>
      <c r="I4329">
        <v>28</v>
      </c>
      <c r="J4329">
        <v>0</v>
      </c>
      <c r="K4329" t="s">
        <v>40</v>
      </c>
      <c r="L4329">
        <v>50.3</v>
      </c>
      <c r="M4329" t="str">
        <f t="shared" si="269"/>
        <v>High</v>
      </c>
      <c r="N4329" s="1">
        <v>45076</v>
      </c>
      <c r="O4329" s="1" t="str">
        <f>IF(YEAR(Table1[[#This Row],[customer_since]])&gt;=2023, "New",IF(YEAR(Table1[[#This Row],[customer_since]])&gt;=2021, "Medium", "Long term"))</f>
        <v>New</v>
      </c>
      <c r="P4329">
        <v>67</v>
      </c>
      <c r="Q4329" t="str">
        <f t="shared" si="270"/>
        <v>High</v>
      </c>
      <c r="R4329">
        <v>0.17</v>
      </c>
      <c r="S4329" t="str">
        <f t="shared" si="271"/>
        <v>Low</v>
      </c>
    </row>
    <row r="4330" spans="1:19" x14ac:dyDescent="0.35">
      <c r="A4330" t="s">
        <v>1139</v>
      </c>
      <c r="B4330">
        <v>35</v>
      </c>
      <c r="C4330" t="str">
        <f t="shared" si="268"/>
        <v>26-35</v>
      </c>
      <c r="D4330" t="s">
        <v>21</v>
      </c>
      <c r="E4330" t="s">
        <v>35</v>
      </c>
      <c r="F4330">
        <v>37.6</v>
      </c>
      <c r="G4330">
        <v>10</v>
      </c>
      <c r="H4330">
        <f>Table1[[#This Row],[total_orders]]*Table1[[#This Row],[avg_order_value]]</f>
        <v>376</v>
      </c>
      <c r="I4330">
        <v>188</v>
      </c>
      <c r="J4330">
        <v>0</v>
      </c>
      <c r="K4330" t="s">
        <v>19</v>
      </c>
      <c r="L4330">
        <v>30.8</v>
      </c>
      <c r="M4330" t="str">
        <f t="shared" si="269"/>
        <v>Medium</v>
      </c>
      <c r="N4330" s="1">
        <v>45527</v>
      </c>
      <c r="O4330" s="1" t="str">
        <f>IF(YEAR(Table1[[#This Row],[customer_since]])&gt;=2023, "New",IF(YEAR(Table1[[#This Row],[customer_since]])&gt;=2021, "Medium", "Long term"))</f>
        <v>New</v>
      </c>
      <c r="P4330">
        <v>75</v>
      </c>
      <c r="Q4330" t="str">
        <f t="shared" si="270"/>
        <v>High</v>
      </c>
      <c r="R4330">
        <v>0.19</v>
      </c>
      <c r="S4330" t="str">
        <f t="shared" si="271"/>
        <v>Low</v>
      </c>
    </row>
    <row r="4331" spans="1:19" x14ac:dyDescent="0.35">
      <c r="A4331" t="s">
        <v>1149</v>
      </c>
      <c r="B4331">
        <v>73</v>
      </c>
      <c r="C4331" t="str">
        <f t="shared" si="268"/>
        <v>66-69</v>
      </c>
      <c r="D4331" t="s">
        <v>14</v>
      </c>
      <c r="E4331" t="s">
        <v>22</v>
      </c>
      <c r="F4331">
        <v>64.66</v>
      </c>
      <c r="G4331">
        <v>7</v>
      </c>
      <c r="H4331">
        <f>Table1[[#This Row],[total_orders]]*Table1[[#This Row],[avg_order_value]]</f>
        <v>452.62</v>
      </c>
      <c r="I4331">
        <v>245</v>
      </c>
      <c r="J4331">
        <v>0</v>
      </c>
      <c r="K4331" t="s">
        <v>16</v>
      </c>
      <c r="L4331">
        <v>56.8</v>
      </c>
      <c r="M4331" t="str">
        <f t="shared" si="269"/>
        <v>High</v>
      </c>
      <c r="N4331" s="1">
        <v>45245</v>
      </c>
      <c r="O4331" s="1" t="str">
        <f>IF(YEAR(Table1[[#This Row],[customer_since]])&gt;=2023, "New",IF(YEAR(Table1[[#This Row],[customer_since]])&gt;=2021, "Medium", "Long term"))</f>
        <v>New</v>
      </c>
      <c r="P4331">
        <v>87</v>
      </c>
      <c r="Q4331" t="str">
        <f t="shared" si="270"/>
        <v>High</v>
      </c>
      <c r="R4331">
        <v>0.25</v>
      </c>
      <c r="S4331" t="str">
        <f t="shared" si="271"/>
        <v>Medium</v>
      </c>
    </row>
    <row r="4332" spans="1:19" x14ac:dyDescent="0.35">
      <c r="A4332" t="s">
        <v>1846</v>
      </c>
      <c r="B4332">
        <v>63</v>
      </c>
      <c r="C4332" t="str">
        <f t="shared" si="268"/>
        <v>55-65</v>
      </c>
      <c r="D4332" t="s">
        <v>14</v>
      </c>
      <c r="E4332" t="s">
        <v>44</v>
      </c>
      <c r="F4332">
        <v>30.84</v>
      </c>
      <c r="G4332">
        <v>10</v>
      </c>
      <c r="H4332">
        <f>Table1[[#This Row],[total_orders]]*Table1[[#This Row],[avg_order_value]]</f>
        <v>308.39999999999998</v>
      </c>
      <c r="I4332">
        <v>4</v>
      </c>
      <c r="J4332">
        <v>0</v>
      </c>
      <c r="K4332" t="s">
        <v>23</v>
      </c>
      <c r="L4332">
        <v>73.8</v>
      </c>
      <c r="M4332" t="str">
        <f t="shared" si="269"/>
        <v>High</v>
      </c>
      <c r="N4332" s="1">
        <v>44977</v>
      </c>
      <c r="O4332" s="1" t="str">
        <f>IF(YEAR(Table1[[#This Row],[customer_since]])&gt;=2023, "New",IF(YEAR(Table1[[#This Row],[customer_since]])&gt;=2021, "Medium", "Long term"))</f>
        <v>New</v>
      </c>
      <c r="P4332">
        <v>36</v>
      </c>
      <c r="Q4332" t="str">
        <f t="shared" si="270"/>
        <v>Medium</v>
      </c>
      <c r="R4332">
        <v>0.31</v>
      </c>
      <c r="S4332" t="str">
        <f t="shared" si="271"/>
        <v>Medium</v>
      </c>
    </row>
    <row r="4333" spans="1:19" x14ac:dyDescent="0.35">
      <c r="A4333" t="s">
        <v>1846</v>
      </c>
      <c r="B4333">
        <v>62</v>
      </c>
      <c r="C4333" t="str">
        <f t="shared" si="268"/>
        <v>55-65</v>
      </c>
      <c r="D4333" t="s">
        <v>21</v>
      </c>
      <c r="E4333" t="s">
        <v>26</v>
      </c>
      <c r="G4333">
        <v>12</v>
      </c>
      <c r="H4333">
        <f>Table1[[#This Row],[total_orders]]*Table1[[#This Row],[avg_order_value]]</f>
        <v>0</v>
      </c>
      <c r="I4333">
        <v>25</v>
      </c>
      <c r="J4333">
        <v>0</v>
      </c>
      <c r="K4333" t="s">
        <v>19</v>
      </c>
      <c r="L4333">
        <v>1.8</v>
      </c>
      <c r="M4333" t="str">
        <f t="shared" si="269"/>
        <v>Low</v>
      </c>
      <c r="N4333" s="1">
        <v>45041</v>
      </c>
      <c r="O4333" s="1" t="str">
        <f>IF(YEAR(Table1[[#This Row],[customer_since]])&gt;=2023, "New",IF(YEAR(Table1[[#This Row],[customer_since]])&gt;=2021, "Medium", "Long term"))</f>
        <v>New</v>
      </c>
      <c r="P4333">
        <v>65</v>
      </c>
      <c r="Q4333" t="str">
        <f t="shared" si="270"/>
        <v>Medium</v>
      </c>
      <c r="R4333">
        <v>0.11</v>
      </c>
      <c r="S4333" t="str">
        <f t="shared" si="271"/>
        <v>Low</v>
      </c>
    </row>
    <row r="4334" spans="1:19" x14ac:dyDescent="0.35">
      <c r="A4334" t="s">
        <v>1846</v>
      </c>
      <c r="B4334">
        <v>71</v>
      </c>
      <c r="C4334" t="str">
        <f t="shared" si="268"/>
        <v>66-69</v>
      </c>
      <c r="D4334" t="s">
        <v>14</v>
      </c>
      <c r="E4334" t="s">
        <v>18</v>
      </c>
      <c r="F4334">
        <v>91.9</v>
      </c>
      <c r="G4334">
        <v>12</v>
      </c>
      <c r="H4334">
        <f>Table1[[#This Row],[total_orders]]*Table1[[#This Row],[avg_order_value]]</f>
        <v>1102.8000000000002</v>
      </c>
      <c r="I4334">
        <v>64</v>
      </c>
      <c r="J4334">
        <v>0</v>
      </c>
      <c r="K4334" t="s">
        <v>19</v>
      </c>
      <c r="L4334">
        <v>100</v>
      </c>
      <c r="M4334" t="str">
        <f t="shared" si="269"/>
        <v>High</v>
      </c>
      <c r="N4334" s="1">
        <v>45188</v>
      </c>
      <c r="O4334" s="1" t="str">
        <f>IF(YEAR(Table1[[#This Row],[customer_since]])&gt;=2023, "New",IF(YEAR(Table1[[#This Row],[customer_since]])&gt;=2021, "Medium", "Long term"))</f>
        <v>New</v>
      </c>
      <c r="P4334">
        <v>89</v>
      </c>
      <c r="Q4334" t="str">
        <f t="shared" si="270"/>
        <v>High</v>
      </c>
      <c r="R4334">
        <v>0.47</v>
      </c>
      <c r="S4334" t="str">
        <f t="shared" si="271"/>
        <v>Medium</v>
      </c>
    </row>
    <row r="4335" spans="1:19" x14ac:dyDescent="0.35">
      <c r="A4335" t="s">
        <v>3400</v>
      </c>
      <c r="B4335">
        <v>18</v>
      </c>
      <c r="C4335" t="str">
        <f t="shared" si="268"/>
        <v>18-25</v>
      </c>
      <c r="D4335" t="s">
        <v>14</v>
      </c>
      <c r="E4335" t="s">
        <v>28</v>
      </c>
      <c r="F4335">
        <v>171.37</v>
      </c>
      <c r="G4335">
        <v>8</v>
      </c>
      <c r="H4335">
        <f>Table1[[#This Row],[total_orders]]*Table1[[#This Row],[avg_order_value]]</f>
        <v>1370.96</v>
      </c>
      <c r="I4335">
        <v>6</v>
      </c>
      <c r="J4335">
        <v>0</v>
      </c>
      <c r="K4335" t="s">
        <v>19</v>
      </c>
      <c r="L4335">
        <v>63.5</v>
      </c>
      <c r="M4335" t="str">
        <f t="shared" si="269"/>
        <v>High</v>
      </c>
      <c r="N4335" s="1">
        <v>44588</v>
      </c>
      <c r="O4335" s="1" t="str">
        <f>IF(YEAR(Table1[[#This Row],[customer_since]])&gt;=2023, "New",IF(YEAR(Table1[[#This Row],[customer_since]])&gt;=2021, "Medium", "Long term"))</f>
        <v>Medium</v>
      </c>
      <c r="P4335">
        <v>82</v>
      </c>
      <c r="Q4335" t="str">
        <f t="shared" si="270"/>
        <v>High</v>
      </c>
      <c r="R4335">
        <v>0.32</v>
      </c>
      <c r="S4335" t="str">
        <f t="shared" si="271"/>
        <v>Medium</v>
      </c>
    </row>
    <row r="4336" spans="1:19" x14ac:dyDescent="0.35">
      <c r="A4336" t="s">
        <v>3400</v>
      </c>
      <c r="B4336">
        <v>55</v>
      </c>
      <c r="C4336" t="str">
        <f t="shared" si="268"/>
        <v>46-55</v>
      </c>
      <c r="D4336" t="s">
        <v>21</v>
      </c>
      <c r="E4336" t="s">
        <v>26</v>
      </c>
      <c r="F4336">
        <v>125.47</v>
      </c>
      <c r="G4336">
        <v>12</v>
      </c>
      <c r="H4336">
        <f>Table1[[#This Row],[total_orders]]*Table1[[#This Row],[avg_order_value]]</f>
        <v>1505.6399999999999</v>
      </c>
      <c r="I4336">
        <v>81</v>
      </c>
      <c r="J4336">
        <v>0</v>
      </c>
      <c r="K4336" t="s">
        <v>29</v>
      </c>
      <c r="L4336">
        <v>29.6</v>
      </c>
      <c r="M4336" t="str">
        <f t="shared" si="269"/>
        <v>Medium</v>
      </c>
      <c r="N4336" s="1">
        <v>44819</v>
      </c>
      <c r="O4336" s="1" t="str">
        <f>IF(YEAR(Table1[[#This Row],[customer_since]])&gt;=2023, "New",IF(YEAR(Table1[[#This Row],[customer_since]])&gt;=2021, "Medium", "Long term"))</f>
        <v>Medium</v>
      </c>
      <c r="P4336">
        <v>26</v>
      </c>
      <c r="Q4336" t="str">
        <f t="shared" si="270"/>
        <v>Low</v>
      </c>
      <c r="R4336">
        <v>0.28999999999999998</v>
      </c>
      <c r="S4336" t="str">
        <f t="shared" si="271"/>
        <v>Medium</v>
      </c>
    </row>
    <row r="4337" spans="1:19" x14ac:dyDescent="0.35">
      <c r="A4337" t="s">
        <v>2519</v>
      </c>
      <c r="B4337">
        <v>74</v>
      </c>
      <c r="C4337" t="str">
        <f t="shared" si="268"/>
        <v>66-69</v>
      </c>
      <c r="D4337" t="s">
        <v>21</v>
      </c>
      <c r="E4337" t="s">
        <v>26</v>
      </c>
      <c r="F4337">
        <v>72.61</v>
      </c>
      <c r="G4337">
        <v>12</v>
      </c>
      <c r="H4337">
        <f>Table1[[#This Row],[total_orders]]*Table1[[#This Row],[avg_order_value]]</f>
        <v>871.31999999999994</v>
      </c>
      <c r="I4337">
        <v>293</v>
      </c>
      <c r="J4337">
        <v>0</v>
      </c>
      <c r="K4337" t="s">
        <v>16</v>
      </c>
      <c r="L4337">
        <v>0</v>
      </c>
      <c r="M4337" t="str">
        <f t="shared" si="269"/>
        <v>Low</v>
      </c>
      <c r="N4337" s="1">
        <v>44856</v>
      </c>
      <c r="O4337" s="1" t="str">
        <f>IF(YEAR(Table1[[#This Row],[customer_since]])&gt;=2023, "New",IF(YEAR(Table1[[#This Row],[customer_since]])&gt;=2021, "Medium", "Long term"))</f>
        <v>Medium</v>
      </c>
      <c r="P4337">
        <v>46</v>
      </c>
      <c r="Q4337" t="str">
        <f t="shared" si="270"/>
        <v>Medium</v>
      </c>
      <c r="R4337">
        <v>0.12</v>
      </c>
      <c r="S4337" t="str">
        <f t="shared" si="271"/>
        <v>Low</v>
      </c>
    </row>
    <row r="4338" spans="1:19" x14ac:dyDescent="0.35">
      <c r="A4338" t="s">
        <v>1520</v>
      </c>
      <c r="B4338">
        <v>60</v>
      </c>
      <c r="C4338" t="str">
        <f t="shared" si="268"/>
        <v>55-65</v>
      </c>
      <c r="D4338" t="s">
        <v>21</v>
      </c>
      <c r="E4338" t="s">
        <v>26</v>
      </c>
      <c r="F4338">
        <v>214.83</v>
      </c>
      <c r="G4338">
        <v>14</v>
      </c>
      <c r="H4338">
        <f>Table1[[#This Row],[total_orders]]*Table1[[#This Row],[avg_order_value]]</f>
        <v>3007.6200000000003</v>
      </c>
      <c r="I4338">
        <v>130</v>
      </c>
      <c r="J4338">
        <v>0</v>
      </c>
      <c r="K4338" t="s">
        <v>16</v>
      </c>
      <c r="L4338">
        <v>11</v>
      </c>
      <c r="M4338" t="str">
        <f t="shared" si="269"/>
        <v>Low</v>
      </c>
      <c r="N4338" s="1">
        <v>45597</v>
      </c>
      <c r="O4338" s="1" t="str">
        <f>IF(YEAR(Table1[[#This Row],[customer_since]])&gt;=2023, "New",IF(YEAR(Table1[[#This Row],[customer_since]])&gt;=2021, "Medium", "Long term"))</f>
        <v>New</v>
      </c>
      <c r="P4338">
        <v>87</v>
      </c>
      <c r="Q4338" t="str">
        <f t="shared" si="270"/>
        <v>High</v>
      </c>
      <c r="R4338">
        <v>0.15</v>
      </c>
      <c r="S4338" t="str">
        <f t="shared" si="271"/>
        <v>Low</v>
      </c>
    </row>
    <row r="4339" spans="1:19" x14ac:dyDescent="0.35">
      <c r="A4339" t="s">
        <v>3631</v>
      </c>
      <c r="B4339">
        <v>50</v>
      </c>
      <c r="C4339" t="str">
        <f t="shared" si="268"/>
        <v>46-55</v>
      </c>
      <c r="D4339" t="s">
        <v>21</v>
      </c>
      <c r="E4339" t="s">
        <v>52</v>
      </c>
      <c r="F4339">
        <v>85.55</v>
      </c>
      <c r="G4339">
        <v>10</v>
      </c>
      <c r="H4339">
        <f>Table1[[#This Row],[total_orders]]*Table1[[#This Row],[avg_order_value]]</f>
        <v>855.5</v>
      </c>
      <c r="I4339">
        <v>115</v>
      </c>
      <c r="J4339">
        <v>0</v>
      </c>
      <c r="K4339" t="s">
        <v>29</v>
      </c>
      <c r="L4339">
        <v>71.8</v>
      </c>
      <c r="M4339" t="str">
        <f t="shared" si="269"/>
        <v>High</v>
      </c>
      <c r="N4339" s="1">
        <v>44813</v>
      </c>
      <c r="O4339" s="1" t="str">
        <f>IF(YEAR(Table1[[#This Row],[customer_since]])&gt;=2023, "New",IF(YEAR(Table1[[#This Row],[customer_since]])&gt;=2021, "Medium", "Long term"))</f>
        <v>Medium</v>
      </c>
      <c r="P4339">
        <v>52</v>
      </c>
      <c r="Q4339" t="str">
        <f t="shared" si="270"/>
        <v>Medium</v>
      </c>
      <c r="R4339">
        <v>0.23</v>
      </c>
      <c r="S4339" t="str">
        <f t="shared" si="271"/>
        <v>Medium</v>
      </c>
    </row>
    <row r="4340" spans="1:19" x14ac:dyDescent="0.35">
      <c r="A4340" t="s">
        <v>1959</v>
      </c>
      <c r="B4340">
        <v>59</v>
      </c>
      <c r="C4340" t="str">
        <f t="shared" si="268"/>
        <v>55-65</v>
      </c>
      <c r="D4340" t="s">
        <v>14</v>
      </c>
      <c r="E4340" t="s">
        <v>18</v>
      </c>
      <c r="F4340">
        <v>96.7</v>
      </c>
      <c r="G4340">
        <v>11</v>
      </c>
      <c r="H4340">
        <f>Table1[[#This Row],[total_orders]]*Table1[[#This Row],[avg_order_value]]</f>
        <v>1063.7</v>
      </c>
      <c r="I4340">
        <v>20</v>
      </c>
      <c r="J4340">
        <v>0</v>
      </c>
      <c r="K4340" t="s">
        <v>19</v>
      </c>
      <c r="L4340">
        <v>71.5</v>
      </c>
      <c r="M4340" t="str">
        <f t="shared" si="269"/>
        <v>High</v>
      </c>
      <c r="N4340" s="1">
        <v>44659</v>
      </c>
      <c r="O4340" s="1" t="str">
        <f>IF(YEAR(Table1[[#This Row],[customer_since]])&gt;=2023, "New",IF(YEAR(Table1[[#This Row],[customer_since]])&gt;=2021, "Medium", "Long term"))</f>
        <v>Medium</v>
      </c>
      <c r="P4340">
        <v>20</v>
      </c>
      <c r="Q4340" t="str">
        <f t="shared" si="270"/>
        <v>Low</v>
      </c>
      <c r="R4340">
        <v>0.28000000000000003</v>
      </c>
      <c r="S4340" t="str">
        <f t="shared" si="271"/>
        <v>Medium</v>
      </c>
    </row>
    <row r="4341" spans="1:19" x14ac:dyDescent="0.35">
      <c r="A4341" t="s">
        <v>599</v>
      </c>
      <c r="B4341">
        <v>68</v>
      </c>
      <c r="C4341" t="str">
        <f t="shared" si="268"/>
        <v>66-69</v>
      </c>
      <c r="D4341" t="s">
        <v>25</v>
      </c>
      <c r="E4341" t="s">
        <v>18</v>
      </c>
      <c r="G4341">
        <v>8</v>
      </c>
      <c r="H4341">
        <f>Table1[[#This Row],[total_orders]]*Table1[[#This Row],[avg_order_value]]</f>
        <v>0</v>
      </c>
      <c r="I4341">
        <v>185</v>
      </c>
      <c r="J4341">
        <v>0</v>
      </c>
      <c r="K4341" t="s">
        <v>29</v>
      </c>
      <c r="L4341">
        <v>32.200000000000003</v>
      </c>
      <c r="M4341" t="str">
        <f t="shared" si="269"/>
        <v>Medium</v>
      </c>
      <c r="N4341" s="1">
        <v>44269</v>
      </c>
      <c r="O4341" s="1" t="str">
        <f>IF(YEAR(Table1[[#This Row],[customer_since]])&gt;=2023, "New",IF(YEAR(Table1[[#This Row],[customer_since]])&gt;=2021, "Medium", "Long term"))</f>
        <v>Medium</v>
      </c>
      <c r="P4341">
        <v>91</v>
      </c>
      <c r="Q4341" t="str">
        <f t="shared" si="270"/>
        <v>High</v>
      </c>
      <c r="R4341">
        <v>0.36</v>
      </c>
      <c r="S4341" t="str">
        <f t="shared" si="271"/>
        <v>Medium</v>
      </c>
    </row>
    <row r="4342" spans="1:19" x14ac:dyDescent="0.35">
      <c r="A4342" t="s">
        <v>1076</v>
      </c>
      <c r="B4342">
        <v>22</v>
      </c>
      <c r="C4342" t="str">
        <f t="shared" si="268"/>
        <v>18-25</v>
      </c>
      <c r="D4342" t="s">
        <v>21</v>
      </c>
      <c r="E4342" t="s">
        <v>37</v>
      </c>
      <c r="F4342">
        <v>50.13</v>
      </c>
      <c r="G4342">
        <v>11</v>
      </c>
      <c r="H4342">
        <f>Table1[[#This Row],[total_orders]]*Table1[[#This Row],[avg_order_value]]</f>
        <v>551.43000000000006</v>
      </c>
      <c r="I4342">
        <v>197</v>
      </c>
      <c r="J4342">
        <v>0</v>
      </c>
      <c r="K4342" t="s">
        <v>29</v>
      </c>
      <c r="L4342">
        <v>99.4</v>
      </c>
      <c r="M4342" t="str">
        <f t="shared" si="269"/>
        <v>High</v>
      </c>
      <c r="N4342" s="1">
        <v>44993</v>
      </c>
      <c r="O4342" s="1" t="str">
        <f>IF(YEAR(Table1[[#This Row],[customer_since]])&gt;=2023, "New",IF(YEAR(Table1[[#This Row],[customer_since]])&gt;=2021, "Medium", "Long term"))</f>
        <v>New</v>
      </c>
      <c r="P4342">
        <v>98</v>
      </c>
      <c r="Q4342" t="str">
        <f t="shared" si="270"/>
        <v>High</v>
      </c>
      <c r="R4342">
        <v>0.36</v>
      </c>
      <c r="S4342" t="str">
        <f t="shared" si="271"/>
        <v>Medium</v>
      </c>
    </row>
    <row r="4343" spans="1:19" x14ac:dyDescent="0.35">
      <c r="A4343" t="s">
        <v>2236</v>
      </c>
      <c r="B4343">
        <v>71</v>
      </c>
      <c r="C4343" t="str">
        <f t="shared" si="268"/>
        <v>66-69</v>
      </c>
      <c r="D4343" t="s">
        <v>14</v>
      </c>
      <c r="E4343" t="s">
        <v>44</v>
      </c>
      <c r="F4343">
        <v>91.04</v>
      </c>
      <c r="G4343">
        <v>11</v>
      </c>
      <c r="H4343">
        <f>Table1[[#This Row],[total_orders]]*Table1[[#This Row],[avg_order_value]]</f>
        <v>1001.44</v>
      </c>
      <c r="I4343">
        <v>154</v>
      </c>
      <c r="J4343">
        <v>0</v>
      </c>
      <c r="K4343" t="s">
        <v>23</v>
      </c>
      <c r="L4343">
        <v>50.3</v>
      </c>
      <c r="M4343" t="str">
        <f t="shared" si="269"/>
        <v>High</v>
      </c>
      <c r="N4343" s="1">
        <v>45734</v>
      </c>
      <c r="O4343" s="1" t="str">
        <f>IF(YEAR(Table1[[#This Row],[customer_since]])&gt;=2023, "New",IF(YEAR(Table1[[#This Row],[customer_since]])&gt;=2021, "Medium", "Long term"))</f>
        <v>New</v>
      </c>
      <c r="P4343">
        <v>35</v>
      </c>
      <c r="Q4343" t="str">
        <f t="shared" si="270"/>
        <v>Medium</v>
      </c>
      <c r="R4343">
        <v>0.55000000000000004</v>
      </c>
      <c r="S4343" t="str">
        <f t="shared" si="271"/>
        <v>High</v>
      </c>
    </row>
    <row r="4344" spans="1:19" x14ac:dyDescent="0.35">
      <c r="A4344" t="s">
        <v>143</v>
      </c>
      <c r="B4344">
        <v>34</v>
      </c>
      <c r="C4344" t="str">
        <f t="shared" si="268"/>
        <v>26-35</v>
      </c>
      <c r="D4344" t="s">
        <v>21</v>
      </c>
      <c r="E4344" t="s">
        <v>35</v>
      </c>
      <c r="F4344">
        <v>86.75</v>
      </c>
      <c r="G4344">
        <v>15</v>
      </c>
      <c r="H4344">
        <f>Table1[[#This Row],[total_orders]]*Table1[[#This Row],[avg_order_value]]</f>
        <v>1301.25</v>
      </c>
      <c r="I4344">
        <v>155</v>
      </c>
      <c r="J4344">
        <v>0</v>
      </c>
      <c r="K4344" t="s">
        <v>16</v>
      </c>
      <c r="L4344">
        <v>57.1</v>
      </c>
      <c r="M4344" t="str">
        <f t="shared" si="269"/>
        <v>High</v>
      </c>
      <c r="N4344" s="1">
        <v>44759</v>
      </c>
      <c r="O4344" s="1" t="str">
        <f>IF(YEAR(Table1[[#This Row],[customer_since]])&gt;=2023, "New",IF(YEAR(Table1[[#This Row],[customer_since]])&gt;=2021, "Medium", "Long term"))</f>
        <v>Medium</v>
      </c>
      <c r="P4344">
        <v>21</v>
      </c>
      <c r="Q4344" t="str">
        <f t="shared" si="270"/>
        <v>Low</v>
      </c>
      <c r="R4344">
        <v>0.12</v>
      </c>
      <c r="S4344" t="str">
        <f t="shared" si="271"/>
        <v>Low</v>
      </c>
    </row>
    <row r="4345" spans="1:19" x14ac:dyDescent="0.35">
      <c r="A4345" t="s">
        <v>441</v>
      </c>
      <c r="B4345">
        <v>79</v>
      </c>
      <c r="C4345" t="str">
        <f t="shared" si="268"/>
        <v>66-69</v>
      </c>
      <c r="D4345" t="s">
        <v>14</v>
      </c>
      <c r="E4345" t="s">
        <v>50</v>
      </c>
      <c r="F4345">
        <v>109.29</v>
      </c>
      <c r="G4345">
        <v>8</v>
      </c>
      <c r="H4345">
        <f>Table1[[#This Row],[total_orders]]*Table1[[#This Row],[avg_order_value]]</f>
        <v>874.32</v>
      </c>
      <c r="I4345">
        <v>59</v>
      </c>
      <c r="J4345">
        <v>0</v>
      </c>
      <c r="K4345" t="s">
        <v>29</v>
      </c>
      <c r="L4345">
        <v>27.2</v>
      </c>
      <c r="M4345" t="str">
        <f t="shared" si="269"/>
        <v>Medium</v>
      </c>
      <c r="N4345" s="1">
        <v>44742</v>
      </c>
      <c r="O4345" s="1" t="str">
        <f>IF(YEAR(Table1[[#This Row],[customer_since]])&gt;=2023, "New",IF(YEAR(Table1[[#This Row],[customer_since]])&gt;=2021, "Medium", "Long term"))</f>
        <v>Medium</v>
      </c>
      <c r="P4345">
        <v>5</v>
      </c>
      <c r="Q4345" t="str">
        <f t="shared" si="270"/>
        <v>Low</v>
      </c>
      <c r="R4345">
        <v>0.1</v>
      </c>
      <c r="S4345" t="str">
        <f t="shared" si="271"/>
        <v>Low</v>
      </c>
    </row>
    <row r="4346" spans="1:19" x14ac:dyDescent="0.35">
      <c r="A4346" t="s">
        <v>1340</v>
      </c>
      <c r="B4346">
        <v>67</v>
      </c>
      <c r="C4346" t="str">
        <f t="shared" si="268"/>
        <v>66-69</v>
      </c>
      <c r="D4346" t="s">
        <v>25</v>
      </c>
      <c r="E4346" t="s">
        <v>35</v>
      </c>
      <c r="F4346">
        <v>132.27000000000001</v>
      </c>
      <c r="G4346">
        <v>8</v>
      </c>
      <c r="H4346">
        <f>Table1[[#This Row],[total_orders]]*Table1[[#This Row],[avg_order_value]]</f>
        <v>1058.1600000000001</v>
      </c>
      <c r="I4346">
        <v>50</v>
      </c>
      <c r="J4346">
        <v>0</v>
      </c>
      <c r="K4346" t="s">
        <v>29</v>
      </c>
      <c r="L4346">
        <v>0</v>
      </c>
      <c r="M4346" t="str">
        <f t="shared" si="269"/>
        <v>Low</v>
      </c>
      <c r="N4346" s="1">
        <v>44447</v>
      </c>
      <c r="O4346" s="1" t="str">
        <f>IF(YEAR(Table1[[#This Row],[customer_since]])&gt;=2023, "New",IF(YEAR(Table1[[#This Row],[customer_since]])&gt;=2021, "Medium", "Long term"))</f>
        <v>Medium</v>
      </c>
      <c r="P4346">
        <v>36</v>
      </c>
      <c r="Q4346" t="str">
        <f t="shared" si="270"/>
        <v>Medium</v>
      </c>
      <c r="R4346">
        <v>0.17</v>
      </c>
      <c r="S4346" t="str">
        <f t="shared" si="271"/>
        <v>Low</v>
      </c>
    </row>
    <row r="4347" spans="1:19" x14ac:dyDescent="0.35">
      <c r="A4347" t="s">
        <v>671</v>
      </c>
      <c r="B4347">
        <v>54</v>
      </c>
      <c r="C4347" t="str">
        <f t="shared" si="268"/>
        <v>46-55</v>
      </c>
      <c r="D4347" t="s">
        <v>14</v>
      </c>
      <c r="E4347" t="s">
        <v>22</v>
      </c>
      <c r="F4347">
        <v>138.21</v>
      </c>
      <c r="G4347">
        <v>10</v>
      </c>
      <c r="H4347">
        <f>Table1[[#This Row],[total_orders]]*Table1[[#This Row],[avg_order_value]]</f>
        <v>1382.1000000000001</v>
      </c>
      <c r="I4347">
        <v>52</v>
      </c>
      <c r="J4347">
        <v>0</v>
      </c>
      <c r="K4347" t="s">
        <v>40</v>
      </c>
      <c r="L4347">
        <v>63.6</v>
      </c>
      <c r="M4347" t="str">
        <f t="shared" si="269"/>
        <v>High</v>
      </c>
      <c r="N4347" s="1">
        <v>45083</v>
      </c>
      <c r="O4347" s="1" t="str">
        <f>IF(YEAR(Table1[[#This Row],[customer_since]])&gt;=2023, "New",IF(YEAR(Table1[[#This Row],[customer_since]])&gt;=2021, "Medium", "Long term"))</f>
        <v>New</v>
      </c>
      <c r="P4347">
        <v>94</v>
      </c>
      <c r="Q4347" t="str">
        <f t="shared" si="270"/>
        <v>High</v>
      </c>
      <c r="R4347">
        <v>0.34</v>
      </c>
      <c r="S4347" t="str">
        <f t="shared" si="271"/>
        <v>Medium</v>
      </c>
    </row>
    <row r="4348" spans="1:19" x14ac:dyDescent="0.35">
      <c r="A4348" t="s">
        <v>671</v>
      </c>
      <c r="B4348">
        <v>70</v>
      </c>
      <c r="C4348" t="str">
        <f t="shared" si="268"/>
        <v>66-69</v>
      </c>
      <c r="D4348" t="s">
        <v>14</v>
      </c>
      <c r="E4348" t="s">
        <v>28</v>
      </c>
      <c r="F4348">
        <v>96.08</v>
      </c>
      <c r="G4348">
        <v>6</v>
      </c>
      <c r="H4348">
        <f>Table1[[#This Row],[total_orders]]*Table1[[#This Row],[avg_order_value]]</f>
        <v>576.48</v>
      </c>
      <c r="I4348">
        <v>341</v>
      </c>
      <c r="J4348">
        <v>0</v>
      </c>
      <c r="K4348" t="s">
        <v>19</v>
      </c>
      <c r="L4348">
        <v>73.8</v>
      </c>
      <c r="M4348" t="str">
        <f t="shared" si="269"/>
        <v>High</v>
      </c>
      <c r="N4348" s="1">
        <v>45438</v>
      </c>
      <c r="O4348" s="1" t="str">
        <f>IF(YEAR(Table1[[#This Row],[customer_since]])&gt;=2023, "New",IF(YEAR(Table1[[#This Row],[customer_since]])&gt;=2021, "Medium", "Long term"))</f>
        <v>New</v>
      </c>
      <c r="P4348">
        <v>82</v>
      </c>
      <c r="Q4348" t="str">
        <f t="shared" si="270"/>
        <v>High</v>
      </c>
      <c r="R4348">
        <v>0.32</v>
      </c>
      <c r="S4348" t="str">
        <f t="shared" si="271"/>
        <v>Medium</v>
      </c>
    </row>
    <row r="4349" spans="1:19" x14ac:dyDescent="0.35">
      <c r="A4349" t="s">
        <v>62</v>
      </c>
      <c r="B4349">
        <v>67</v>
      </c>
      <c r="C4349" t="str">
        <f t="shared" si="268"/>
        <v>66-69</v>
      </c>
      <c r="D4349" t="s">
        <v>21</v>
      </c>
      <c r="E4349" t="s">
        <v>22</v>
      </c>
      <c r="F4349">
        <v>109.18</v>
      </c>
      <c r="G4349">
        <v>11</v>
      </c>
      <c r="H4349">
        <f>Table1[[#This Row],[total_orders]]*Table1[[#This Row],[avg_order_value]]</f>
        <v>1200.98</v>
      </c>
      <c r="I4349">
        <v>252</v>
      </c>
      <c r="J4349">
        <v>0</v>
      </c>
      <c r="K4349" t="s">
        <v>23</v>
      </c>
      <c r="L4349">
        <v>58.6</v>
      </c>
      <c r="M4349" t="str">
        <f t="shared" si="269"/>
        <v>High</v>
      </c>
      <c r="N4349" s="1">
        <v>44429</v>
      </c>
      <c r="O4349" s="1" t="str">
        <f>IF(YEAR(Table1[[#This Row],[customer_since]])&gt;=2023, "New",IF(YEAR(Table1[[#This Row],[customer_since]])&gt;=2021, "Medium", "Long term"))</f>
        <v>Medium</v>
      </c>
      <c r="P4349">
        <v>17</v>
      </c>
      <c r="Q4349" t="str">
        <f t="shared" si="270"/>
        <v>Low</v>
      </c>
      <c r="R4349">
        <v>0.31</v>
      </c>
      <c r="S4349" t="str">
        <f t="shared" si="271"/>
        <v>Medium</v>
      </c>
    </row>
    <row r="4350" spans="1:19" x14ac:dyDescent="0.35">
      <c r="A4350" t="s">
        <v>1958</v>
      </c>
      <c r="B4350">
        <v>58</v>
      </c>
      <c r="C4350" t="str">
        <f t="shared" si="268"/>
        <v>55-65</v>
      </c>
      <c r="D4350" t="s">
        <v>14</v>
      </c>
      <c r="E4350" t="s">
        <v>37</v>
      </c>
      <c r="G4350">
        <v>12</v>
      </c>
      <c r="H4350">
        <f>Table1[[#This Row],[total_orders]]*Table1[[#This Row],[avg_order_value]]</f>
        <v>0</v>
      </c>
      <c r="I4350">
        <v>219</v>
      </c>
      <c r="J4350">
        <v>0</v>
      </c>
      <c r="K4350" t="s">
        <v>29</v>
      </c>
      <c r="L4350">
        <v>52.3</v>
      </c>
      <c r="M4350" t="str">
        <f t="shared" si="269"/>
        <v>High</v>
      </c>
      <c r="N4350" s="1">
        <v>45833</v>
      </c>
      <c r="O4350" s="1" t="str">
        <f>IF(YEAR(Table1[[#This Row],[customer_since]])&gt;=2023, "New",IF(YEAR(Table1[[#This Row],[customer_since]])&gt;=2021, "Medium", "Long term"))</f>
        <v>New</v>
      </c>
      <c r="P4350">
        <v>35</v>
      </c>
      <c r="Q4350" t="str">
        <f t="shared" si="270"/>
        <v>Medium</v>
      </c>
      <c r="R4350">
        <v>0.18</v>
      </c>
      <c r="S4350" t="str">
        <f t="shared" si="271"/>
        <v>Low</v>
      </c>
    </row>
    <row r="4351" spans="1:19" x14ac:dyDescent="0.35">
      <c r="A4351" t="s">
        <v>2790</v>
      </c>
      <c r="B4351">
        <v>20</v>
      </c>
      <c r="C4351" t="str">
        <f t="shared" si="268"/>
        <v>18-25</v>
      </c>
      <c r="D4351" t="s">
        <v>21</v>
      </c>
      <c r="E4351" t="s">
        <v>35</v>
      </c>
      <c r="F4351">
        <v>189.48</v>
      </c>
      <c r="G4351">
        <v>8</v>
      </c>
      <c r="H4351">
        <f>Table1[[#This Row],[total_orders]]*Table1[[#This Row],[avg_order_value]]</f>
        <v>1515.84</v>
      </c>
      <c r="I4351">
        <v>261</v>
      </c>
      <c r="J4351">
        <v>0</v>
      </c>
      <c r="K4351" t="s">
        <v>29</v>
      </c>
      <c r="L4351">
        <v>83.4</v>
      </c>
      <c r="M4351" t="str">
        <f t="shared" si="269"/>
        <v>High</v>
      </c>
      <c r="N4351" s="1">
        <v>45416</v>
      </c>
      <c r="O4351" s="1" t="str">
        <f>IF(YEAR(Table1[[#This Row],[customer_since]])&gt;=2023, "New",IF(YEAR(Table1[[#This Row],[customer_since]])&gt;=2021, "Medium", "Long term"))</f>
        <v>New</v>
      </c>
      <c r="P4351">
        <v>5</v>
      </c>
      <c r="Q4351" t="str">
        <f t="shared" si="270"/>
        <v>Low</v>
      </c>
      <c r="R4351">
        <v>0.39</v>
      </c>
      <c r="S4351" t="str">
        <f t="shared" si="271"/>
        <v>Medium</v>
      </c>
    </row>
    <row r="4352" spans="1:19" x14ac:dyDescent="0.35">
      <c r="A4352" t="s">
        <v>2790</v>
      </c>
      <c r="B4352">
        <v>78</v>
      </c>
      <c r="C4352" t="str">
        <f t="shared" si="268"/>
        <v>66-69</v>
      </c>
      <c r="D4352" t="s">
        <v>21</v>
      </c>
      <c r="E4352" t="s">
        <v>50</v>
      </c>
      <c r="G4352">
        <v>6</v>
      </c>
      <c r="H4352">
        <f>Table1[[#This Row],[total_orders]]*Table1[[#This Row],[avg_order_value]]</f>
        <v>0</v>
      </c>
      <c r="I4352">
        <v>182</v>
      </c>
      <c r="J4352">
        <v>0</v>
      </c>
      <c r="K4352" t="s">
        <v>19</v>
      </c>
      <c r="L4352">
        <v>34.700000000000003</v>
      </c>
      <c r="M4352" t="str">
        <f t="shared" si="269"/>
        <v>Medium</v>
      </c>
      <c r="N4352" s="1">
        <v>44621</v>
      </c>
      <c r="O4352" s="1" t="str">
        <f>IF(YEAR(Table1[[#This Row],[customer_since]])&gt;=2023, "New",IF(YEAR(Table1[[#This Row],[customer_since]])&gt;=2021, "Medium", "Long term"))</f>
        <v>Medium</v>
      </c>
      <c r="P4352">
        <v>31</v>
      </c>
      <c r="Q4352" t="str">
        <f t="shared" si="270"/>
        <v>Low</v>
      </c>
      <c r="R4352">
        <v>0.1</v>
      </c>
      <c r="S4352" t="str">
        <f t="shared" si="271"/>
        <v>Low</v>
      </c>
    </row>
    <row r="4353" spans="1:19" x14ac:dyDescent="0.35">
      <c r="A4353" t="s">
        <v>2979</v>
      </c>
      <c r="B4353">
        <v>46</v>
      </c>
      <c r="C4353" t="str">
        <f t="shared" si="268"/>
        <v>46-55</v>
      </c>
      <c r="D4353" t="s">
        <v>21</v>
      </c>
      <c r="E4353" t="s">
        <v>18</v>
      </c>
      <c r="F4353">
        <v>24.03</v>
      </c>
      <c r="G4353">
        <v>3</v>
      </c>
      <c r="H4353">
        <f>Table1[[#This Row],[total_orders]]*Table1[[#This Row],[avg_order_value]]</f>
        <v>72.09</v>
      </c>
      <c r="I4353">
        <v>298</v>
      </c>
      <c r="J4353">
        <v>0</v>
      </c>
      <c r="K4353" t="s">
        <v>16</v>
      </c>
      <c r="L4353">
        <v>42.9</v>
      </c>
      <c r="M4353" t="str">
        <f t="shared" si="269"/>
        <v>Medium</v>
      </c>
      <c r="N4353" s="1">
        <v>44053</v>
      </c>
      <c r="O4353" s="1" t="str">
        <f>IF(YEAR(Table1[[#This Row],[customer_since]])&gt;=2023, "New",IF(YEAR(Table1[[#This Row],[customer_since]])&gt;=2021, "Medium", "Long term"))</f>
        <v>Long term</v>
      </c>
      <c r="P4353">
        <v>82</v>
      </c>
      <c r="Q4353" t="str">
        <f t="shared" si="270"/>
        <v>High</v>
      </c>
      <c r="R4353">
        <v>0.41</v>
      </c>
      <c r="S4353" t="str">
        <f t="shared" si="271"/>
        <v>Medium</v>
      </c>
    </row>
    <row r="4354" spans="1:19" x14ac:dyDescent="0.35">
      <c r="A4354" t="s">
        <v>2366</v>
      </c>
      <c r="B4354">
        <v>69</v>
      </c>
      <c r="C4354" t="str">
        <f t="shared" ref="C4354:C4417" si="272">IF(B4354&lt;=25,"18-25",IF(B4354&lt;=35,"26-35",IF(B4354&lt;=45,"36-45",IF(B4354&lt;=55,"46-55",IF(B4354&lt;=65,"55-65","66-69")))))</f>
        <v>66-69</v>
      </c>
      <c r="D4354" t="s">
        <v>21</v>
      </c>
      <c r="E4354" t="s">
        <v>22</v>
      </c>
      <c r="F4354">
        <v>192.88</v>
      </c>
      <c r="G4354">
        <v>11</v>
      </c>
      <c r="H4354">
        <f>Table1[[#This Row],[total_orders]]*Table1[[#This Row],[avg_order_value]]</f>
        <v>2121.6799999999998</v>
      </c>
      <c r="I4354">
        <v>285</v>
      </c>
      <c r="J4354">
        <v>0</v>
      </c>
      <c r="K4354" t="s">
        <v>19</v>
      </c>
      <c r="L4354">
        <v>52.2</v>
      </c>
      <c r="M4354" t="str">
        <f t="shared" ref="M4354:M4417" si="273">IF(L4354&lt;=20,"Low",IF(L4354&lt;=50,"Medium","High"))</f>
        <v>High</v>
      </c>
      <c r="N4354" s="1">
        <v>45410</v>
      </c>
      <c r="O4354" s="1" t="str">
        <f>IF(YEAR(Table1[[#This Row],[customer_since]])&gt;=2023, "New",IF(YEAR(Table1[[#This Row],[customer_since]])&gt;=2021, "Medium", "Long term"))</f>
        <v>New</v>
      </c>
      <c r="P4354">
        <v>58</v>
      </c>
      <c r="Q4354" t="str">
        <f t="shared" ref="Q4354:Q4417" si="274">IF(P4354&lt;=33,"Low",IF(P4354&lt;=66,"Medium","High"))</f>
        <v>Medium</v>
      </c>
      <c r="R4354">
        <v>0.28000000000000003</v>
      </c>
      <c r="S4354" t="str">
        <f t="shared" ref="S4354:S4417" si="275">IF(R4354&lt;=0.2,"Low",IF(R4354&lt;=0.5,"Medium","High"))</f>
        <v>Medium</v>
      </c>
    </row>
    <row r="4355" spans="1:19" x14ac:dyDescent="0.35">
      <c r="A4355" t="s">
        <v>2366</v>
      </c>
      <c r="B4355">
        <v>36</v>
      </c>
      <c r="C4355" t="str">
        <f t="shared" si="272"/>
        <v>36-45</v>
      </c>
      <c r="D4355" t="s">
        <v>14</v>
      </c>
      <c r="E4355" t="s">
        <v>26</v>
      </c>
      <c r="F4355">
        <v>66.38</v>
      </c>
      <c r="G4355">
        <v>6</v>
      </c>
      <c r="H4355">
        <f>Table1[[#This Row],[total_orders]]*Table1[[#This Row],[avg_order_value]]</f>
        <v>398.28</v>
      </c>
      <c r="I4355">
        <v>10</v>
      </c>
      <c r="J4355">
        <v>0</v>
      </c>
      <c r="K4355" t="s">
        <v>23</v>
      </c>
      <c r="L4355">
        <v>18</v>
      </c>
      <c r="M4355" t="str">
        <f t="shared" si="273"/>
        <v>Low</v>
      </c>
      <c r="N4355" s="1">
        <v>44196</v>
      </c>
      <c r="O4355" s="1" t="str">
        <f>IF(YEAR(Table1[[#This Row],[customer_since]])&gt;=2023, "New",IF(YEAR(Table1[[#This Row],[customer_since]])&gt;=2021, "Medium", "Long term"))</f>
        <v>Long term</v>
      </c>
      <c r="P4355">
        <v>16</v>
      </c>
      <c r="Q4355" t="str">
        <f t="shared" si="274"/>
        <v>Low</v>
      </c>
      <c r="R4355">
        <v>0.14000000000000001</v>
      </c>
      <c r="S4355" t="str">
        <f t="shared" si="275"/>
        <v>Low</v>
      </c>
    </row>
    <row r="4356" spans="1:19" x14ac:dyDescent="0.35">
      <c r="A4356" t="s">
        <v>2934</v>
      </c>
      <c r="B4356">
        <v>77</v>
      </c>
      <c r="C4356" t="str">
        <f t="shared" si="272"/>
        <v>66-69</v>
      </c>
      <c r="D4356" t="s">
        <v>14</v>
      </c>
      <c r="E4356" t="s">
        <v>18</v>
      </c>
      <c r="F4356">
        <v>224.97</v>
      </c>
      <c r="G4356">
        <v>15</v>
      </c>
      <c r="H4356">
        <f>Table1[[#This Row],[total_orders]]*Table1[[#This Row],[avg_order_value]]</f>
        <v>3374.55</v>
      </c>
      <c r="I4356">
        <v>132</v>
      </c>
      <c r="J4356">
        <v>0</v>
      </c>
      <c r="K4356" t="s">
        <v>16</v>
      </c>
      <c r="L4356">
        <v>27.8</v>
      </c>
      <c r="M4356" t="str">
        <f t="shared" si="273"/>
        <v>Medium</v>
      </c>
      <c r="N4356" s="1">
        <v>44491</v>
      </c>
      <c r="O4356" s="1" t="str">
        <f>IF(YEAR(Table1[[#This Row],[customer_since]])&gt;=2023, "New",IF(YEAR(Table1[[#This Row],[customer_since]])&gt;=2021, "Medium", "Long term"))</f>
        <v>Medium</v>
      </c>
      <c r="P4356">
        <v>87</v>
      </c>
      <c r="Q4356" t="str">
        <f t="shared" si="274"/>
        <v>High</v>
      </c>
      <c r="R4356">
        <v>0.21</v>
      </c>
      <c r="S4356" t="str">
        <f t="shared" si="275"/>
        <v>Medium</v>
      </c>
    </row>
    <row r="4357" spans="1:19" x14ac:dyDescent="0.35">
      <c r="A4357" t="s">
        <v>3578</v>
      </c>
      <c r="B4357">
        <v>65</v>
      </c>
      <c r="C4357" t="str">
        <f t="shared" si="272"/>
        <v>55-65</v>
      </c>
      <c r="D4357" t="s">
        <v>21</v>
      </c>
      <c r="E4357" t="s">
        <v>26</v>
      </c>
      <c r="F4357">
        <v>31.88</v>
      </c>
      <c r="G4357">
        <v>10</v>
      </c>
      <c r="H4357">
        <f>Table1[[#This Row],[total_orders]]*Table1[[#This Row],[avg_order_value]]</f>
        <v>318.8</v>
      </c>
      <c r="I4357">
        <v>262</v>
      </c>
      <c r="J4357">
        <v>0</v>
      </c>
      <c r="K4357" t="s">
        <v>40</v>
      </c>
      <c r="L4357">
        <v>65.3</v>
      </c>
      <c r="M4357" t="str">
        <f t="shared" si="273"/>
        <v>High</v>
      </c>
      <c r="N4357" s="1">
        <v>45055</v>
      </c>
      <c r="O4357" s="1" t="str">
        <f>IF(YEAR(Table1[[#This Row],[customer_since]])&gt;=2023, "New",IF(YEAR(Table1[[#This Row],[customer_since]])&gt;=2021, "Medium", "Long term"))</f>
        <v>New</v>
      </c>
      <c r="P4357">
        <v>12</v>
      </c>
      <c r="Q4357" t="str">
        <f t="shared" si="274"/>
        <v>Low</v>
      </c>
      <c r="R4357">
        <v>0.32</v>
      </c>
      <c r="S4357" t="str">
        <f t="shared" si="275"/>
        <v>Medium</v>
      </c>
    </row>
    <row r="4358" spans="1:19" x14ac:dyDescent="0.35">
      <c r="A4358" t="s">
        <v>3277</v>
      </c>
      <c r="B4358">
        <v>77</v>
      </c>
      <c r="C4358" t="str">
        <f t="shared" si="272"/>
        <v>66-69</v>
      </c>
      <c r="D4358" t="s">
        <v>25</v>
      </c>
      <c r="E4358" t="s">
        <v>37</v>
      </c>
      <c r="F4358">
        <v>19.309999999999999</v>
      </c>
      <c r="G4358">
        <v>9</v>
      </c>
      <c r="H4358">
        <f>Table1[[#This Row],[total_orders]]*Table1[[#This Row],[avg_order_value]]</f>
        <v>173.79</v>
      </c>
      <c r="I4358">
        <v>212</v>
      </c>
      <c r="J4358">
        <v>0</v>
      </c>
      <c r="K4358" t="s">
        <v>16</v>
      </c>
      <c r="L4358">
        <v>75.2</v>
      </c>
      <c r="M4358" t="str">
        <f t="shared" si="273"/>
        <v>High</v>
      </c>
      <c r="N4358" s="1">
        <v>45309</v>
      </c>
      <c r="O4358" s="1" t="str">
        <f>IF(YEAR(Table1[[#This Row],[customer_since]])&gt;=2023, "New",IF(YEAR(Table1[[#This Row],[customer_since]])&gt;=2021, "Medium", "Long term"))</f>
        <v>New</v>
      </c>
      <c r="P4358">
        <v>91</v>
      </c>
      <c r="Q4358" t="str">
        <f t="shared" si="274"/>
        <v>High</v>
      </c>
      <c r="R4358">
        <v>0.17</v>
      </c>
      <c r="S4358" t="str">
        <f t="shared" si="275"/>
        <v>Low</v>
      </c>
    </row>
    <row r="4359" spans="1:19" x14ac:dyDescent="0.35">
      <c r="A4359" t="s">
        <v>1756</v>
      </c>
      <c r="B4359">
        <v>28</v>
      </c>
      <c r="C4359" t="str">
        <f t="shared" si="272"/>
        <v>26-35</v>
      </c>
      <c r="D4359" t="s">
        <v>21</v>
      </c>
      <c r="E4359" t="s">
        <v>26</v>
      </c>
      <c r="F4359">
        <v>114.39</v>
      </c>
      <c r="G4359">
        <v>9</v>
      </c>
      <c r="H4359">
        <f>Table1[[#This Row],[total_orders]]*Table1[[#This Row],[avg_order_value]]</f>
        <v>1029.51</v>
      </c>
      <c r="I4359">
        <v>71</v>
      </c>
      <c r="J4359">
        <v>1</v>
      </c>
      <c r="K4359" t="s">
        <v>29</v>
      </c>
      <c r="L4359">
        <v>87.3</v>
      </c>
      <c r="M4359" t="str">
        <f t="shared" si="273"/>
        <v>High</v>
      </c>
      <c r="N4359" s="1">
        <v>44408</v>
      </c>
      <c r="O4359" s="1" t="str">
        <f>IF(YEAR(Table1[[#This Row],[customer_since]])&gt;=2023, "New",IF(YEAR(Table1[[#This Row],[customer_since]])&gt;=2021, "Medium", "Long term"))</f>
        <v>Medium</v>
      </c>
      <c r="P4359">
        <v>60</v>
      </c>
      <c r="Q4359" t="str">
        <f t="shared" si="274"/>
        <v>Medium</v>
      </c>
      <c r="R4359">
        <v>0.32</v>
      </c>
      <c r="S4359" t="str">
        <f t="shared" si="275"/>
        <v>Medium</v>
      </c>
    </row>
    <row r="4360" spans="1:19" x14ac:dyDescent="0.35">
      <c r="A4360" t="s">
        <v>1756</v>
      </c>
      <c r="B4360">
        <v>50</v>
      </c>
      <c r="C4360" t="str">
        <f t="shared" si="272"/>
        <v>46-55</v>
      </c>
      <c r="D4360" t="s">
        <v>14</v>
      </c>
      <c r="E4360" t="s">
        <v>26</v>
      </c>
      <c r="F4360">
        <v>165.23</v>
      </c>
      <c r="G4360">
        <v>16</v>
      </c>
      <c r="H4360">
        <f>Table1[[#This Row],[total_orders]]*Table1[[#This Row],[avg_order_value]]</f>
        <v>2643.68</v>
      </c>
      <c r="I4360">
        <v>235</v>
      </c>
      <c r="J4360">
        <v>0</v>
      </c>
      <c r="K4360" t="s">
        <v>23</v>
      </c>
      <c r="L4360">
        <v>38.700000000000003</v>
      </c>
      <c r="M4360" t="str">
        <f t="shared" si="273"/>
        <v>Medium</v>
      </c>
      <c r="N4360" s="1">
        <v>45166</v>
      </c>
      <c r="O4360" s="1" t="str">
        <f>IF(YEAR(Table1[[#This Row],[customer_since]])&gt;=2023, "New",IF(YEAR(Table1[[#This Row],[customer_since]])&gt;=2021, "Medium", "Long term"))</f>
        <v>New</v>
      </c>
      <c r="P4360">
        <v>60</v>
      </c>
      <c r="Q4360" t="str">
        <f t="shared" si="274"/>
        <v>Medium</v>
      </c>
      <c r="R4360">
        <v>0.19</v>
      </c>
      <c r="S4360" t="str">
        <f t="shared" si="275"/>
        <v>Low</v>
      </c>
    </row>
    <row r="4361" spans="1:19" x14ac:dyDescent="0.35">
      <c r="A4361" t="s">
        <v>1539</v>
      </c>
      <c r="B4361">
        <v>56</v>
      </c>
      <c r="C4361" t="str">
        <f t="shared" si="272"/>
        <v>55-65</v>
      </c>
      <c r="D4361" t="s">
        <v>14</v>
      </c>
      <c r="E4361" t="s">
        <v>35</v>
      </c>
      <c r="F4361">
        <v>93.54</v>
      </c>
      <c r="G4361">
        <v>11</v>
      </c>
      <c r="H4361">
        <f>Table1[[#This Row],[total_orders]]*Table1[[#This Row],[avg_order_value]]</f>
        <v>1028.94</v>
      </c>
      <c r="I4361">
        <v>358</v>
      </c>
      <c r="J4361">
        <v>0</v>
      </c>
      <c r="K4361" t="s">
        <v>29</v>
      </c>
      <c r="L4361">
        <v>1.5</v>
      </c>
      <c r="M4361" t="str">
        <f t="shared" si="273"/>
        <v>Low</v>
      </c>
      <c r="N4361" s="1">
        <v>45251</v>
      </c>
      <c r="O4361" s="1" t="str">
        <f>IF(YEAR(Table1[[#This Row],[customer_since]])&gt;=2023, "New",IF(YEAR(Table1[[#This Row],[customer_since]])&gt;=2021, "Medium", "Long term"))</f>
        <v>New</v>
      </c>
      <c r="P4361">
        <v>70</v>
      </c>
      <c r="Q4361" t="str">
        <f t="shared" si="274"/>
        <v>High</v>
      </c>
      <c r="R4361">
        <v>0.32</v>
      </c>
      <c r="S4361" t="str">
        <f t="shared" si="275"/>
        <v>Medium</v>
      </c>
    </row>
    <row r="4362" spans="1:19" x14ac:dyDescent="0.35">
      <c r="A4362" t="s">
        <v>2567</v>
      </c>
      <c r="B4362">
        <v>32</v>
      </c>
      <c r="C4362" t="str">
        <f t="shared" si="272"/>
        <v>26-35</v>
      </c>
      <c r="D4362" t="s">
        <v>14</v>
      </c>
      <c r="E4362" t="s">
        <v>37</v>
      </c>
      <c r="F4362">
        <v>117.44</v>
      </c>
      <c r="G4362">
        <v>5</v>
      </c>
      <c r="H4362">
        <f>Table1[[#This Row],[total_orders]]*Table1[[#This Row],[avg_order_value]]</f>
        <v>587.20000000000005</v>
      </c>
      <c r="I4362">
        <v>95</v>
      </c>
      <c r="J4362">
        <v>0</v>
      </c>
      <c r="K4362" t="s">
        <v>16</v>
      </c>
      <c r="L4362">
        <v>45.3</v>
      </c>
      <c r="M4362" t="str">
        <f t="shared" si="273"/>
        <v>Medium</v>
      </c>
      <c r="N4362" s="1">
        <v>44355</v>
      </c>
      <c r="O4362" s="1" t="str">
        <f>IF(YEAR(Table1[[#This Row],[customer_since]])&gt;=2023, "New",IF(YEAR(Table1[[#This Row],[customer_since]])&gt;=2021, "Medium", "Long term"))</f>
        <v>Medium</v>
      </c>
      <c r="P4362">
        <v>49</v>
      </c>
      <c r="Q4362" t="str">
        <f t="shared" si="274"/>
        <v>Medium</v>
      </c>
      <c r="R4362">
        <v>0.67</v>
      </c>
      <c r="S4362" t="str">
        <f t="shared" si="275"/>
        <v>High</v>
      </c>
    </row>
    <row r="4363" spans="1:19" x14ac:dyDescent="0.35">
      <c r="A4363" t="s">
        <v>3549</v>
      </c>
      <c r="B4363">
        <v>45</v>
      </c>
      <c r="C4363" t="str">
        <f t="shared" si="272"/>
        <v>36-45</v>
      </c>
      <c r="D4363" t="s">
        <v>21</v>
      </c>
      <c r="E4363" t="s">
        <v>26</v>
      </c>
      <c r="F4363">
        <v>30.82</v>
      </c>
      <c r="G4363">
        <v>10</v>
      </c>
      <c r="H4363">
        <f>Table1[[#This Row],[total_orders]]*Table1[[#This Row],[avg_order_value]]</f>
        <v>308.2</v>
      </c>
      <c r="I4363">
        <v>24</v>
      </c>
      <c r="J4363">
        <v>0</v>
      </c>
      <c r="K4363" t="s">
        <v>16</v>
      </c>
      <c r="L4363">
        <v>59.8</v>
      </c>
      <c r="M4363" t="str">
        <f t="shared" si="273"/>
        <v>High</v>
      </c>
      <c r="N4363" s="1">
        <v>45756</v>
      </c>
      <c r="O4363" s="1" t="str">
        <f>IF(YEAR(Table1[[#This Row],[customer_since]])&gt;=2023, "New",IF(YEAR(Table1[[#This Row],[customer_since]])&gt;=2021, "Medium", "Long term"))</f>
        <v>New</v>
      </c>
      <c r="P4363">
        <v>89</v>
      </c>
      <c r="Q4363" t="str">
        <f t="shared" si="274"/>
        <v>High</v>
      </c>
      <c r="R4363">
        <v>0.18</v>
      </c>
      <c r="S4363" t="str">
        <f t="shared" si="275"/>
        <v>Low</v>
      </c>
    </row>
    <row r="4364" spans="1:19" x14ac:dyDescent="0.35">
      <c r="A4364" t="s">
        <v>3571</v>
      </c>
      <c r="B4364">
        <v>61</v>
      </c>
      <c r="C4364" t="str">
        <f t="shared" si="272"/>
        <v>55-65</v>
      </c>
      <c r="D4364" t="s">
        <v>21</v>
      </c>
      <c r="E4364" t="s">
        <v>22</v>
      </c>
      <c r="F4364">
        <v>194.07</v>
      </c>
      <c r="G4364">
        <v>17</v>
      </c>
      <c r="H4364">
        <f>Table1[[#This Row],[total_orders]]*Table1[[#This Row],[avg_order_value]]</f>
        <v>3299.19</v>
      </c>
      <c r="I4364">
        <v>28</v>
      </c>
      <c r="J4364">
        <v>0</v>
      </c>
      <c r="K4364" t="s">
        <v>29</v>
      </c>
      <c r="L4364">
        <v>95.8</v>
      </c>
      <c r="M4364" t="str">
        <f t="shared" si="273"/>
        <v>High</v>
      </c>
      <c r="N4364" s="1">
        <v>45597</v>
      </c>
      <c r="O4364" s="1" t="str">
        <f>IF(YEAR(Table1[[#This Row],[customer_since]])&gt;=2023, "New",IF(YEAR(Table1[[#This Row],[customer_since]])&gt;=2021, "Medium", "Long term"))</f>
        <v>New</v>
      </c>
      <c r="P4364">
        <v>93</v>
      </c>
      <c r="Q4364" t="str">
        <f t="shared" si="274"/>
        <v>High</v>
      </c>
      <c r="R4364">
        <v>0.27</v>
      </c>
      <c r="S4364" t="str">
        <f t="shared" si="275"/>
        <v>Medium</v>
      </c>
    </row>
    <row r="4365" spans="1:19" x14ac:dyDescent="0.35">
      <c r="A4365" t="s">
        <v>994</v>
      </c>
      <c r="B4365">
        <v>48</v>
      </c>
      <c r="C4365" t="str">
        <f t="shared" si="272"/>
        <v>46-55</v>
      </c>
      <c r="D4365" t="s">
        <v>21</v>
      </c>
      <c r="E4365" t="s">
        <v>15</v>
      </c>
      <c r="F4365">
        <v>159.82</v>
      </c>
      <c r="G4365">
        <v>10</v>
      </c>
      <c r="H4365">
        <f>Table1[[#This Row],[total_orders]]*Table1[[#This Row],[avg_order_value]]</f>
        <v>1598.1999999999998</v>
      </c>
      <c r="I4365">
        <v>181</v>
      </c>
      <c r="J4365">
        <v>0</v>
      </c>
      <c r="K4365" t="s">
        <v>29</v>
      </c>
      <c r="L4365">
        <v>52.9</v>
      </c>
      <c r="M4365" t="str">
        <f t="shared" si="273"/>
        <v>High</v>
      </c>
      <c r="N4365" s="1">
        <v>44123</v>
      </c>
      <c r="O4365" s="1" t="str">
        <f>IF(YEAR(Table1[[#This Row],[customer_since]])&gt;=2023, "New",IF(YEAR(Table1[[#This Row],[customer_since]])&gt;=2021, "Medium", "Long term"))</f>
        <v>Long term</v>
      </c>
      <c r="P4365">
        <v>57</v>
      </c>
      <c r="Q4365" t="str">
        <f t="shared" si="274"/>
        <v>Medium</v>
      </c>
      <c r="R4365">
        <v>0.16</v>
      </c>
      <c r="S4365" t="str">
        <f t="shared" si="275"/>
        <v>Low</v>
      </c>
    </row>
    <row r="4366" spans="1:19" x14ac:dyDescent="0.35">
      <c r="A4366" t="s">
        <v>214</v>
      </c>
      <c r="B4366">
        <v>69</v>
      </c>
      <c r="C4366" t="str">
        <f t="shared" si="272"/>
        <v>66-69</v>
      </c>
      <c r="D4366" t="s">
        <v>14</v>
      </c>
      <c r="E4366" t="s">
        <v>15</v>
      </c>
      <c r="F4366">
        <v>42.89</v>
      </c>
      <c r="G4366">
        <v>14</v>
      </c>
      <c r="H4366">
        <f>Table1[[#This Row],[total_orders]]*Table1[[#This Row],[avg_order_value]]</f>
        <v>600.46</v>
      </c>
      <c r="I4366">
        <v>320</v>
      </c>
      <c r="J4366">
        <v>0</v>
      </c>
      <c r="K4366" t="s">
        <v>19</v>
      </c>
      <c r="L4366">
        <v>44.4</v>
      </c>
      <c r="M4366" t="str">
        <f t="shared" si="273"/>
        <v>Medium</v>
      </c>
      <c r="N4366" s="1">
        <v>44690</v>
      </c>
      <c r="O4366" s="1" t="str">
        <f>IF(YEAR(Table1[[#This Row],[customer_since]])&gt;=2023, "New",IF(YEAR(Table1[[#This Row],[customer_since]])&gt;=2021, "Medium", "Long term"))</f>
        <v>Medium</v>
      </c>
      <c r="P4366">
        <v>78</v>
      </c>
      <c r="Q4366" t="str">
        <f t="shared" si="274"/>
        <v>High</v>
      </c>
      <c r="R4366">
        <v>0.2</v>
      </c>
      <c r="S4366" t="str">
        <f t="shared" si="275"/>
        <v>Low</v>
      </c>
    </row>
    <row r="4367" spans="1:19" x14ac:dyDescent="0.35">
      <c r="A4367" t="s">
        <v>2627</v>
      </c>
      <c r="B4367">
        <v>19</v>
      </c>
      <c r="C4367" t="str">
        <f t="shared" si="272"/>
        <v>18-25</v>
      </c>
      <c r="D4367" t="s">
        <v>21</v>
      </c>
      <c r="E4367" t="s">
        <v>35</v>
      </c>
      <c r="G4367">
        <v>14</v>
      </c>
      <c r="H4367">
        <f>Table1[[#This Row],[total_orders]]*Table1[[#This Row],[avg_order_value]]</f>
        <v>0</v>
      </c>
      <c r="I4367">
        <v>149</v>
      </c>
      <c r="J4367">
        <v>0</v>
      </c>
      <c r="K4367" t="s">
        <v>19</v>
      </c>
      <c r="L4367">
        <v>80.3</v>
      </c>
      <c r="M4367" t="str">
        <f t="shared" si="273"/>
        <v>High</v>
      </c>
      <c r="N4367" s="1">
        <v>44775</v>
      </c>
      <c r="O4367" s="1" t="str">
        <f>IF(YEAR(Table1[[#This Row],[customer_since]])&gt;=2023, "New",IF(YEAR(Table1[[#This Row],[customer_since]])&gt;=2021, "Medium", "Long term"))</f>
        <v>Medium</v>
      </c>
      <c r="P4367">
        <v>18</v>
      </c>
      <c r="Q4367" t="str">
        <f t="shared" si="274"/>
        <v>Low</v>
      </c>
      <c r="R4367">
        <v>0.27</v>
      </c>
      <c r="S4367" t="str">
        <f t="shared" si="275"/>
        <v>Medium</v>
      </c>
    </row>
    <row r="4368" spans="1:19" x14ac:dyDescent="0.35">
      <c r="A4368" t="s">
        <v>2627</v>
      </c>
      <c r="B4368">
        <v>24</v>
      </c>
      <c r="C4368" t="str">
        <f t="shared" si="272"/>
        <v>18-25</v>
      </c>
      <c r="D4368" t="s">
        <v>14</v>
      </c>
      <c r="E4368" t="s">
        <v>18</v>
      </c>
      <c r="F4368">
        <v>95.16</v>
      </c>
      <c r="G4368">
        <v>6</v>
      </c>
      <c r="H4368">
        <f>Table1[[#This Row],[total_orders]]*Table1[[#This Row],[avg_order_value]]</f>
        <v>570.96</v>
      </c>
      <c r="I4368">
        <v>166</v>
      </c>
      <c r="J4368">
        <v>0</v>
      </c>
      <c r="K4368" t="s">
        <v>23</v>
      </c>
      <c r="L4368">
        <v>58.6</v>
      </c>
      <c r="M4368" t="str">
        <f t="shared" si="273"/>
        <v>High</v>
      </c>
      <c r="N4368" s="1">
        <v>44679</v>
      </c>
      <c r="O4368" s="1" t="str">
        <f>IF(YEAR(Table1[[#This Row],[customer_since]])&gt;=2023, "New",IF(YEAR(Table1[[#This Row],[customer_since]])&gt;=2021, "Medium", "Long term"))</f>
        <v>Medium</v>
      </c>
      <c r="P4368">
        <v>31</v>
      </c>
      <c r="Q4368" t="str">
        <f t="shared" si="274"/>
        <v>Low</v>
      </c>
      <c r="R4368">
        <v>0.28999999999999998</v>
      </c>
      <c r="S4368" t="str">
        <f t="shared" si="275"/>
        <v>Medium</v>
      </c>
    </row>
    <row r="4369" spans="1:19" x14ac:dyDescent="0.35">
      <c r="A4369" t="s">
        <v>896</v>
      </c>
      <c r="B4369">
        <v>19</v>
      </c>
      <c r="C4369" t="str">
        <f t="shared" si="272"/>
        <v>18-25</v>
      </c>
      <c r="D4369" t="s">
        <v>14</v>
      </c>
      <c r="E4369" t="s">
        <v>15</v>
      </c>
      <c r="F4369">
        <v>259.70999999999998</v>
      </c>
      <c r="G4369">
        <v>6</v>
      </c>
      <c r="H4369">
        <f>Table1[[#This Row],[total_orders]]*Table1[[#This Row],[avg_order_value]]</f>
        <v>1558.2599999999998</v>
      </c>
      <c r="I4369">
        <v>81</v>
      </c>
      <c r="J4369">
        <v>0</v>
      </c>
      <c r="K4369" t="s">
        <v>40</v>
      </c>
      <c r="L4369">
        <v>51.4</v>
      </c>
      <c r="M4369" t="str">
        <f t="shared" si="273"/>
        <v>High</v>
      </c>
      <c r="N4369" s="1">
        <v>44057</v>
      </c>
      <c r="O4369" s="1" t="str">
        <f>IF(YEAR(Table1[[#This Row],[customer_since]])&gt;=2023, "New",IF(YEAR(Table1[[#This Row],[customer_since]])&gt;=2021, "Medium", "Long term"))</f>
        <v>Long term</v>
      </c>
      <c r="P4369">
        <v>38</v>
      </c>
      <c r="Q4369" t="str">
        <f t="shared" si="274"/>
        <v>Medium</v>
      </c>
      <c r="R4369">
        <v>0.36</v>
      </c>
      <c r="S4369" t="str">
        <f t="shared" si="275"/>
        <v>Medium</v>
      </c>
    </row>
    <row r="4370" spans="1:19" x14ac:dyDescent="0.35">
      <c r="A4370" t="s">
        <v>2864</v>
      </c>
      <c r="B4370">
        <v>73</v>
      </c>
      <c r="C4370" t="str">
        <f t="shared" si="272"/>
        <v>66-69</v>
      </c>
      <c r="D4370" t="s">
        <v>14</v>
      </c>
      <c r="E4370" t="s">
        <v>18</v>
      </c>
      <c r="F4370">
        <v>55.22</v>
      </c>
      <c r="G4370">
        <v>12</v>
      </c>
      <c r="H4370">
        <f>Table1[[#This Row],[total_orders]]*Table1[[#This Row],[avg_order_value]]</f>
        <v>662.64</v>
      </c>
      <c r="I4370">
        <v>162</v>
      </c>
      <c r="J4370">
        <v>1</v>
      </c>
      <c r="K4370" t="s">
        <v>29</v>
      </c>
      <c r="L4370">
        <v>62.1</v>
      </c>
      <c r="M4370" t="str">
        <f t="shared" si="273"/>
        <v>High</v>
      </c>
      <c r="N4370" s="1">
        <v>44798</v>
      </c>
      <c r="O4370" s="1" t="str">
        <f>IF(YEAR(Table1[[#This Row],[customer_since]])&gt;=2023, "New",IF(YEAR(Table1[[#This Row],[customer_since]])&gt;=2021, "Medium", "Long term"))</f>
        <v>Medium</v>
      </c>
      <c r="P4370">
        <v>63</v>
      </c>
      <c r="Q4370" t="str">
        <f t="shared" si="274"/>
        <v>Medium</v>
      </c>
      <c r="R4370">
        <v>0.11</v>
      </c>
      <c r="S4370" t="str">
        <f t="shared" si="275"/>
        <v>Low</v>
      </c>
    </row>
    <row r="4371" spans="1:19" x14ac:dyDescent="0.35">
      <c r="A4371" t="s">
        <v>1802</v>
      </c>
      <c r="B4371">
        <v>43</v>
      </c>
      <c r="C4371" t="str">
        <f t="shared" si="272"/>
        <v>36-45</v>
      </c>
      <c r="D4371" t="s">
        <v>21</v>
      </c>
      <c r="E4371" t="s">
        <v>26</v>
      </c>
      <c r="F4371">
        <v>91.3</v>
      </c>
      <c r="G4371">
        <v>12</v>
      </c>
      <c r="H4371">
        <f>Table1[[#This Row],[total_orders]]*Table1[[#This Row],[avg_order_value]]</f>
        <v>1095.5999999999999</v>
      </c>
      <c r="I4371">
        <v>318</v>
      </c>
      <c r="J4371">
        <v>0</v>
      </c>
      <c r="K4371" t="s">
        <v>16</v>
      </c>
      <c r="L4371">
        <v>94.9</v>
      </c>
      <c r="M4371" t="str">
        <f t="shared" si="273"/>
        <v>High</v>
      </c>
      <c r="N4371" s="1">
        <v>45807</v>
      </c>
      <c r="O4371" s="1" t="str">
        <f>IF(YEAR(Table1[[#This Row],[customer_since]])&gt;=2023, "New",IF(YEAR(Table1[[#This Row],[customer_since]])&gt;=2021, "Medium", "Long term"))</f>
        <v>New</v>
      </c>
      <c r="P4371">
        <v>20</v>
      </c>
      <c r="Q4371" t="str">
        <f t="shared" si="274"/>
        <v>Low</v>
      </c>
      <c r="R4371">
        <v>0.21</v>
      </c>
      <c r="S4371" t="str">
        <f t="shared" si="275"/>
        <v>Medium</v>
      </c>
    </row>
    <row r="4372" spans="1:19" x14ac:dyDescent="0.35">
      <c r="A4372" t="s">
        <v>1802</v>
      </c>
      <c r="B4372">
        <v>74</v>
      </c>
      <c r="C4372" t="str">
        <f t="shared" si="272"/>
        <v>66-69</v>
      </c>
      <c r="D4372" t="s">
        <v>14</v>
      </c>
      <c r="E4372" t="s">
        <v>52</v>
      </c>
      <c r="F4372">
        <v>256.89999999999998</v>
      </c>
      <c r="G4372">
        <v>6</v>
      </c>
      <c r="H4372">
        <f>Table1[[#This Row],[total_orders]]*Table1[[#This Row],[avg_order_value]]</f>
        <v>1541.3999999999999</v>
      </c>
      <c r="I4372">
        <v>218</v>
      </c>
      <c r="J4372">
        <v>0</v>
      </c>
      <c r="K4372" t="s">
        <v>40</v>
      </c>
      <c r="L4372">
        <v>57.6</v>
      </c>
      <c r="M4372" t="str">
        <f t="shared" si="273"/>
        <v>High</v>
      </c>
      <c r="N4372" s="1">
        <v>45450</v>
      </c>
      <c r="O4372" s="1" t="str">
        <f>IF(YEAR(Table1[[#This Row],[customer_since]])&gt;=2023, "New",IF(YEAR(Table1[[#This Row],[customer_since]])&gt;=2021, "Medium", "Long term"))</f>
        <v>New</v>
      </c>
      <c r="P4372">
        <v>82</v>
      </c>
      <c r="Q4372" t="str">
        <f t="shared" si="274"/>
        <v>High</v>
      </c>
      <c r="R4372">
        <v>0.28000000000000003</v>
      </c>
      <c r="S4372" t="str">
        <f t="shared" si="275"/>
        <v>Medium</v>
      </c>
    </row>
    <row r="4373" spans="1:19" x14ac:dyDescent="0.35">
      <c r="A4373" t="s">
        <v>2137</v>
      </c>
      <c r="B4373">
        <v>22</v>
      </c>
      <c r="C4373" t="str">
        <f t="shared" si="272"/>
        <v>18-25</v>
      </c>
      <c r="D4373" t="s">
        <v>21</v>
      </c>
      <c r="E4373" t="s">
        <v>18</v>
      </c>
      <c r="F4373">
        <v>95.93</v>
      </c>
      <c r="G4373">
        <v>12</v>
      </c>
      <c r="H4373">
        <f>Table1[[#This Row],[total_orders]]*Table1[[#This Row],[avg_order_value]]</f>
        <v>1151.1600000000001</v>
      </c>
      <c r="I4373">
        <v>75</v>
      </c>
      <c r="J4373">
        <v>0</v>
      </c>
      <c r="K4373" t="s">
        <v>23</v>
      </c>
      <c r="L4373">
        <v>79.2</v>
      </c>
      <c r="M4373" t="str">
        <f t="shared" si="273"/>
        <v>High</v>
      </c>
      <c r="N4373" s="1">
        <v>44530</v>
      </c>
      <c r="O4373" s="1" t="str">
        <f>IF(YEAR(Table1[[#This Row],[customer_since]])&gt;=2023, "New",IF(YEAR(Table1[[#This Row],[customer_since]])&gt;=2021, "Medium", "Long term"))</f>
        <v>Medium</v>
      </c>
      <c r="P4373">
        <v>51</v>
      </c>
      <c r="Q4373" t="str">
        <f t="shared" si="274"/>
        <v>Medium</v>
      </c>
      <c r="R4373">
        <v>0.25</v>
      </c>
      <c r="S4373" t="str">
        <f t="shared" si="275"/>
        <v>Medium</v>
      </c>
    </row>
    <row r="4374" spans="1:19" x14ac:dyDescent="0.35">
      <c r="A4374" t="s">
        <v>2137</v>
      </c>
      <c r="B4374">
        <v>70</v>
      </c>
      <c r="C4374" t="str">
        <f t="shared" si="272"/>
        <v>66-69</v>
      </c>
      <c r="D4374" t="s">
        <v>21</v>
      </c>
      <c r="E4374" t="s">
        <v>18</v>
      </c>
      <c r="F4374">
        <v>167.26</v>
      </c>
      <c r="G4374">
        <v>11</v>
      </c>
      <c r="H4374">
        <f>Table1[[#This Row],[total_orders]]*Table1[[#This Row],[avg_order_value]]</f>
        <v>1839.86</v>
      </c>
      <c r="I4374">
        <v>0</v>
      </c>
      <c r="J4374">
        <v>0</v>
      </c>
      <c r="K4374" t="s">
        <v>16</v>
      </c>
      <c r="L4374">
        <v>25.4</v>
      </c>
      <c r="M4374" t="str">
        <f t="shared" si="273"/>
        <v>Medium</v>
      </c>
      <c r="N4374" s="1">
        <v>44583</v>
      </c>
      <c r="O4374" s="1" t="str">
        <f>IF(YEAR(Table1[[#This Row],[customer_since]])&gt;=2023, "New",IF(YEAR(Table1[[#This Row],[customer_since]])&gt;=2021, "Medium", "Long term"))</f>
        <v>Medium</v>
      </c>
      <c r="P4374">
        <v>6</v>
      </c>
      <c r="Q4374" t="str">
        <f t="shared" si="274"/>
        <v>Low</v>
      </c>
      <c r="R4374">
        <v>0.69</v>
      </c>
      <c r="S4374" t="str">
        <f t="shared" si="275"/>
        <v>High</v>
      </c>
    </row>
    <row r="4375" spans="1:19" x14ac:dyDescent="0.35">
      <c r="A4375" t="s">
        <v>898</v>
      </c>
      <c r="B4375">
        <v>34</v>
      </c>
      <c r="C4375" t="str">
        <f t="shared" si="272"/>
        <v>26-35</v>
      </c>
      <c r="D4375" t="s">
        <v>14</v>
      </c>
      <c r="E4375" t="s">
        <v>28</v>
      </c>
      <c r="F4375">
        <v>79.42</v>
      </c>
      <c r="G4375">
        <v>11</v>
      </c>
      <c r="H4375">
        <f>Table1[[#This Row],[total_orders]]*Table1[[#This Row],[avg_order_value]]</f>
        <v>873.62</v>
      </c>
      <c r="I4375">
        <v>25</v>
      </c>
      <c r="J4375">
        <v>0</v>
      </c>
      <c r="K4375" t="s">
        <v>23</v>
      </c>
      <c r="L4375">
        <v>36.1</v>
      </c>
      <c r="M4375" t="str">
        <f t="shared" si="273"/>
        <v>Medium</v>
      </c>
      <c r="N4375" s="1">
        <v>45737</v>
      </c>
      <c r="O4375" s="1" t="str">
        <f>IF(YEAR(Table1[[#This Row],[customer_since]])&gt;=2023, "New",IF(YEAR(Table1[[#This Row],[customer_since]])&gt;=2021, "Medium", "Long term"))</f>
        <v>New</v>
      </c>
      <c r="P4375">
        <v>24</v>
      </c>
      <c r="Q4375" t="str">
        <f t="shared" si="274"/>
        <v>Low</v>
      </c>
      <c r="R4375">
        <v>0.2</v>
      </c>
      <c r="S4375" t="str">
        <f t="shared" si="275"/>
        <v>Low</v>
      </c>
    </row>
    <row r="4376" spans="1:19" x14ac:dyDescent="0.35">
      <c r="A4376" t="s">
        <v>3683</v>
      </c>
      <c r="B4376">
        <v>47</v>
      </c>
      <c r="C4376" t="str">
        <f t="shared" si="272"/>
        <v>46-55</v>
      </c>
      <c r="D4376" t="s">
        <v>21</v>
      </c>
      <c r="E4376" t="s">
        <v>37</v>
      </c>
      <c r="F4376">
        <v>66.319999999999993</v>
      </c>
      <c r="G4376">
        <v>9</v>
      </c>
      <c r="H4376">
        <f>Table1[[#This Row],[total_orders]]*Table1[[#This Row],[avg_order_value]]</f>
        <v>596.87999999999988</v>
      </c>
      <c r="I4376">
        <v>38</v>
      </c>
      <c r="J4376">
        <v>0</v>
      </c>
      <c r="K4376" t="s">
        <v>29</v>
      </c>
      <c r="L4376">
        <v>18.899999999999999</v>
      </c>
      <c r="M4376" t="str">
        <f t="shared" si="273"/>
        <v>Low</v>
      </c>
      <c r="N4376" s="1">
        <v>45030</v>
      </c>
      <c r="O4376" s="1" t="str">
        <f>IF(YEAR(Table1[[#This Row],[customer_since]])&gt;=2023, "New",IF(YEAR(Table1[[#This Row],[customer_since]])&gt;=2021, "Medium", "Long term"))</f>
        <v>New</v>
      </c>
      <c r="P4376">
        <v>46</v>
      </c>
      <c r="Q4376" t="str">
        <f t="shared" si="274"/>
        <v>Medium</v>
      </c>
      <c r="R4376">
        <v>0.51</v>
      </c>
      <c r="S4376" t="str">
        <f t="shared" si="275"/>
        <v>High</v>
      </c>
    </row>
    <row r="4377" spans="1:19" x14ac:dyDescent="0.35">
      <c r="A4377" t="s">
        <v>841</v>
      </c>
      <c r="B4377">
        <v>22</v>
      </c>
      <c r="C4377" t="str">
        <f t="shared" si="272"/>
        <v>18-25</v>
      </c>
      <c r="D4377" t="s">
        <v>14</v>
      </c>
      <c r="E4377" t="s">
        <v>28</v>
      </c>
      <c r="G4377">
        <v>6</v>
      </c>
      <c r="H4377">
        <f>Table1[[#This Row],[total_orders]]*Table1[[#This Row],[avg_order_value]]</f>
        <v>0</v>
      </c>
      <c r="I4377">
        <v>242</v>
      </c>
      <c r="J4377">
        <v>0</v>
      </c>
      <c r="K4377" t="s">
        <v>19</v>
      </c>
      <c r="L4377">
        <v>72.3</v>
      </c>
      <c r="M4377" t="str">
        <f t="shared" si="273"/>
        <v>High</v>
      </c>
      <c r="N4377" s="1">
        <v>45565</v>
      </c>
      <c r="O4377" s="1" t="str">
        <f>IF(YEAR(Table1[[#This Row],[customer_since]])&gt;=2023, "New",IF(YEAR(Table1[[#This Row],[customer_since]])&gt;=2021, "Medium", "Long term"))</f>
        <v>New</v>
      </c>
      <c r="P4377">
        <v>19</v>
      </c>
      <c r="Q4377" t="str">
        <f t="shared" si="274"/>
        <v>Low</v>
      </c>
      <c r="R4377">
        <v>0.17</v>
      </c>
      <c r="S4377" t="str">
        <f t="shared" si="275"/>
        <v>Low</v>
      </c>
    </row>
    <row r="4378" spans="1:19" x14ac:dyDescent="0.35">
      <c r="A4378" t="s">
        <v>841</v>
      </c>
      <c r="B4378">
        <v>41</v>
      </c>
      <c r="C4378" t="str">
        <f t="shared" si="272"/>
        <v>36-45</v>
      </c>
      <c r="D4378" t="s">
        <v>14</v>
      </c>
      <c r="E4378" t="s">
        <v>22</v>
      </c>
      <c r="F4378">
        <v>184.78</v>
      </c>
      <c r="G4378">
        <v>7</v>
      </c>
      <c r="H4378">
        <f>Table1[[#This Row],[total_orders]]*Table1[[#This Row],[avg_order_value]]</f>
        <v>1293.46</v>
      </c>
      <c r="I4378">
        <v>312</v>
      </c>
      <c r="J4378">
        <v>0</v>
      </c>
      <c r="K4378" t="s">
        <v>16</v>
      </c>
      <c r="L4378">
        <v>74.099999999999994</v>
      </c>
      <c r="M4378" t="str">
        <f t="shared" si="273"/>
        <v>High</v>
      </c>
      <c r="N4378" s="1">
        <v>45158</v>
      </c>
      <c r="O4378" s="1" t="str">
        <f>IF(YEAR(Table1[[#This Row],[customer_since]])&gt;=2023, "New",IF(YEAR(Table1[[#This Row],[customer_since]])&gt;=2021, "Medium", "Long term"))</f>
        <v>New</v>
      </c>
      <c r="P4378">
        <v>23</v>
      </c>
      <c r="Q4378" t="str">
        <f t="shared" si="274"/>
        <v>Low</v>
      </c>
      <c r="R4378">
        <v>0.11</v>
      </c>
      <c r="S4378" t="str">
        <f t="shared" si="275"/>
        <v>Low</v>
      </c>
    </row>
    <row r="4379" spans="1:19" x14ac:dyDescent="0.35">
      <c r="A4379" t="s">
        <v>394</v>
      </c>
      <c r="B4379">
        <v>23</v>
      </c>
      <c r="C4379" t="str">
        <f t="shared" si="272"/>
        <v>18-25</v>
      </c>
      <c r="D4379" t="s">
        <v>14</v>
      </c>
      <c r="E4379" t="s">
        <v>22</v>
      </c>
      <c r="G4379">
        <v>11</v>
      </c>
      <c r="H4379">
        <f>Table1[[#This Row],[total_orders]]*Table1[[#This Row],[avg_order_value]]</f>
        <v>0</v>
      </c>
      <c r="I4379">
        <v>197</v>
      </c>
      <c r="J4379">
        <v>0</v>
      </c>
      <c r="K4379" t="s">
        <v>29</v>
      </c>
      <c r="L4379">
        <v>53.7</v>
      </c>
      <c r="M4379" t="str">
        <f t="shared" si="273"/>
        <v>High</v>
      </c>
      <c r="N4379" s="1">
        <v>45548</v>
      </c>
      <c r="O4379" s="1" t="str">
        <f>IF(YEAR(Table1[[#This Row],[customer_since]])&gt;=2023, "New",IF(YEAR(Table1[[#This Row],[customer_since]])&gt;=2021, "Medium", "Long term"))</f>
        <v>New</v>
      </c>
      <c r="P4379">
        <v>97</v>
      </c>
      <c r="Q4379" t="str">
        <f t="shared" si="274"/>
        <v>High</v>
      </c>
      <c r="R4379">
        <v>0.34</v>
      </c>
      <c r="S4379" t="str">
        <f t="shared" si="275"/>
        <v>Medium</v>
      </c>
    </row>
    <row r="4380" spans="1:19" x14ac:dyDescent="0.35">
      <c r="A4380" t="s">
        <v>327</v>
      </c>
      <c r="B4380">
        <v>39</v>
      </c>
      <c r="C4380" t="str">
        <f t="shared" si="272"/>
        <v>36-45</v>
      </c>
      <c r="D4380" t="s">
        <v>21</v>
      </c>
      <c r="E4380" t="s">
        <v>35</v>
      </c>
      <c r="F4380">
        <v>47.94</v>
      </c>
      <c r="G4380">
        <v>11</v>
      </c>
      <c r="H4380">
        <f>Table1[[#This Row],[total_orders]]*Table1[[#This Row],[avg_order_value]]</f>
        <v>527.33999999999992</v>
      </c>
      <c r="I4380">
        <v>163</v>
      </c>
      <c r="J4380">
        <v>0</v>
      </c>
      <c r="K4380" t="s">
        <v>23</v>
      </c>
      <c r="L4380">
        <v>3.8</v>
      </c>
      <c r="M4380" t="str">
        <f t="shared" si="273"/>
        <v>Low</v>
      </c>
      <c r="N4380" s="1">
        <v>45393</v>
      </c>
      <c r="O4380" s="1" t="str">
        <f>IF(YEAR(Table1[[#This Row],[customer_since]])&gt;=2023, "New",IF(YEAR(Table1[[#This Row],[customer_since]])&gt;=2021, "Medium", "Long term"))</f>
        <v>New</v>
      </c>
      <c r="P4380">
        <v>67</v>
      </c>
      <c r="Q4380" t="str">
        <f t="shared" si="274"/>
        <v>High</v>
      </c>
      <c r="R4380">
        <v>0.59</v>
      </c>
      <c r="S4380" t="str">
        <f t="shared" si="275"/>
        <v>High</v>
      </c>
    </row>
    <row r="4381" spans="1:19" x14ac:dyDescent="0.35">
      <c r="A4381" t="s">
        <v>2644</v>
      </c>
      <c r="B4381">
        <v>32</v>
      </c>
      <c r="C4381" t="str">
        <f t="shared" si="272"/>
        <v>26-35</v>
      </c>
      <c r="D4381" t="s">
        <v>14</v>
      </c>
      <c r="E4381" t="s">
        <v>52</v>
      </c>
      <c r="F4381">
        <v>56.28</v>
      </c>
      <c r="G4381">
        <v>12</v>
      </c>
      <c r="H4381">
        <f>Table1[[#This Row],[total_orders]]*Table1[[#This Row],[avg_order_value]]</f>
        <v>675.36</v>
      </c>
      <c r="I4381">
        <v>112</v>
      </c>
      <c r="J4381">
        <v>0</v>
      </c>
      <c r="K4381" t="s">
        <v>16</v>
      </c>
      <c r="L4381">
        <v>92.1</v>
      </c>
      <c r="M4381" t="str">
        <f t="shared" si="273"/>
        <v>High</v>
      </c>
      <c r="N4381" s="1">
        <v>44414</v>
      </c>
      <c r="O4381" s="1" t="str">
        <f>IF(YEAR(Table1[[#This Row],[customer_since]])&gt;=2023, "New",IF(YEAR(Table1[[#This Row],[customer_since]])&gt;=2021, "Medium", "Long term"))</f>
        <v>Medium</v>
      </c>
      <c r="P4381">
        <v>25</v>
      </c>
      <c r="Q4381" t="str">
        <f t="shared" si="274"/>
        <v>Low</v>
      </c>
      <c r="R4381">
        <v>0.06</v>
      </c>
      <c r="S4381" t="str">
        <f t="shared" si="275"/>
        <v>Low</v>
      </c>
    </row>
    <row r="4382" spans="1:19" x14ac:dyDescent="0.35">
      <c r="A4382" t="s">
        <v>1294</v>
      </c>
      <c r="B4382">
        <v>62</v>
      </c>
      <c r="C4382" t="str">
        <f t="shared" si="272"/>
        <v>55-65</v>
      </c>
      <c r="D4382" t="s">
        <v>21</v>
      </c>
      <c r="E4382" t="s">
        <v>37</v>
      </c>
      <c r="F4382">
        <v>125.22</v>
      </c>
      <c r="G4382">
        <v>15</v>
      </c>
      <c r="H4382">
        <f>Table1[[#This Row],[total_orders]]*Table1[[#This Row],[avg_order_value]]</f>
        <v>1878.3</v>
      </c>
      <c r="I4382">
        <v>120</v>
      </c>
      <c r="J4382">
        <v>0</v>
      </c>
      <c r="K4382" t="s">
        <v>29</v>
      </c>
      <c r="L4382">
        <v>43.2</v>
      </c>
      <c r="M4382" t="str">
        <f t="shared" si="273"/>
        <v>Medium</v>
      </c>
      <c r="N4382" s="1">
        <v>44329</v>
      </c>
      <c r="O4382" s="1" t="str">
        <f>IF(YEAR(Table1[[#This Row],[customer_since]])&gt;=2023, "New",IF(YEAR(Table1[[#This Row],[customer_since]])&gt;=2021, "Medium", "Long term"))</f>
        <v>Medium</v>
      </c>
      <c r="P4382">
        <v>12</v>
      </c>
      <c r="Q4382" t="str">
        <f t="shared" si="274"/>
        <v>Low</v>
      </c>
      <c r="R4382">
        <v>0.12</v>
      </c>
      <c r="S4382" t="str">
        <f t="shared" si="275"/>
        <v>Low</v>
      </c>
    </row>
    <row r="4383" spans="1:19" x14ac:dyDescent="0.35">
      <c r="A4383" t="s">
        <v>1294</v>
      </c>
      <c r="B4383">
        <v>79</v>
      </c>
      <c r="C4383" t="str">
        <f t="shared" si="272"/>
        <v>66-69</v>
      </c>
      <c r="D4383" t="s">
        <v>21</v>
      </c>
      <c r="E4383" t="s">
        <v>26</v>
      </c>
      <c r="G4383">
        <v>9</v>
      </c>
      <c r="H4383">
        <f>Table1[[#This Row],[total_orders]]*Table1[[#This Row],[avg_order_value]]</f>
        <v>0</v>
      </c>
      <c r="I4383">
        <v>214</v>
      </c>
      <c r="J4383">
        <v>0</v>
      </c>
      <c r="K4383" t="s">
        <v>40</v>
      </c>
      <c r="L4383">
        <v>91.1</v>
      </c>
      <c r="M4383" t="str">
        <f t="shared" si="273"/>
        <v>High</v>
      </c>
      <c r="N4383" s="1">
        <v>45773</v>
      </c>
      <c r="O4383" s="1" t="str">
        <f>IF(YEAR(Table1[[#This Row],[customer_since]])&gt;=2023, "New",IF(YEAR(Table1[[#This Row],[customer_since]])&gt;=2021, "Medium", "Long term"))</f>
        <v>New</v>
      </c>
      <c r="P4383">
        <v>29</v>
      </c>
      <c r="Q4383" t="str">
        <f t="shared" si="274"/>
        <v>Low</v>
      </c>
      <c r="R4383">
        <v>0.11</v>
      </c>
      <c r="S4383" t="str">
        <f t="shared" si="275"/>
        <v>Low</v>
      </c>
    </row>
    <row r="4384" spans="1:19" x14ac:dyDescent="0.35">
      <c r="A4384" t="s">
        <v>2184</v>
      </c>
      <c r="B4384">
        <v>44</v>
      </c>
      <c r="C4384" t="str">
        <f t="shared" si="272"/>
        <v>36-45</v>
      </c>
      <c r="D4384" t="s">
        <v>21</v>
      </c>
      <c r="E4384" t="s">
        <v>15</v>
      </c>
      <c r="F4384">
        <v>310.7</v>
      </c>
      <c r="G4384">
        <v>15</v>
      </c>
      <c r="H4384">
        <f>Table1[[#This Row],[total_orders]]*Table1[[#This Row],[avg_order_value]]</f>
        <v>4660.5</v>
      </c>
      <c r="I4384">
        <v>247</v>
      </c>
      <c r="J4384">
        <v>0</v>
      </c>
      <c r="K4384" t="s">
        <v>19</v>
      </c>
      <c r="L4384">
        <v>91.4</v>
      </c>
      <c r="M4384" t="str">
        <f t="shared" si="273"/>
        <v>High</v>
      </c>
      <c r="N4384" s="1">
        <v>45083</v>
      </c>
      <c r="O4384" s="1" t="str">
        <f>IF(YEAR(Table1[[#This Row],[customer_since]])&gt;=2023, "New",IF(YEAR(Table1[[#This Row],[customer_since]])&gt;=2021, "Medium", "Long term"))</f>
        <v>New</v>
      </c>
      <c r="P4384">
        <v>14</v>
      </c>
      <c r="Q4384" t="str">
        <f t="shared" si="274"/>
        <v>Low</v>
      </c>
      <c r="R4384">
        <v>0.4</v>
      </c>
      <c r="S4384" t="str">
        <f t="shared" si="275"/>
        <v>Medium</v>
      </c>
    </row>
    <row r="4385" spans="1:19" x14ac:dyDescent="0.35">
      <c r="A4385" t="s">
        <v>2820</v>
      </c>
      <c r="B4385">
        <v>22</v>
      </c>
      <c r="C4385" t="str">
        <f t="shared" si="272"/>
        <v>18-25</v>
      </c>
      <c r="D4385" t="s">
        <v>21</v>
      </c>
      <c r="E4385" t="s">
        <v>15</v>
      </c>
      <c r="F4385">
        <v>35.950000000000003</v>
      </c>
      <c r="G4385">
        <v>6</v>
      </c>
      <c r="H4385">
        <f>Table1[[#This Row],[total_orders]]*Table1[[#This Row],[avg_order_value]]</f>
        <v>215.70000000000002</v>
      </c>
      <c r="I4385">
        <v>228</v>
      </c>
      <c r="J4385">
        <v>0</v>
      </c>
      <c r="K4385" t="s">
        <v>23</v>
      </c>
      <c r="L4385">
        <v>3.1</v>
      </c>
      <c r="M4385" t="str">
        <f t="shared" si="273"/>
        <v>Low</v>
      </c>
      <c r="N4385" s="1">
        <v>45618</v>
      </c>
      <c r="O4385" s="1" t="str">
        <f>IF(YEAR(Table1[[#This Row],[customer_since]])&gt;=2023, "New",IF(YEAR(Table1[[#This Row],[customer_since]])&gt;=2021, "Medium", "Long term"))</f>
        <v>New</v>
      </c>
      <c r="P4385">
        <v>50</v>
      </c>
      <c r="Q4385" t="str">
        <f t="shared" si="274"/>
        <v>Medium</v>
      </c>
      <c r="R4385">
        <v>0.28999999999999998</v>
      </c>
      <c r="S4385" t="str">
        <f t="shared" si="275"/>
        <v>Medium</v>
      </c>
    </row>
    <row r="4386" spans="1:19" x14ac:dyDescent="0.35">
      <c r="A4386" t="s">
        <v>2453</v>
      </c>
      <c r="B4386">
        <v>36</v>
      </c>
      <c r="C4386" t="str">
        <f t="shared" si="272"/>
        <v>36-45</v>
      </c>
      <c r="D4386" t="s">
        <v>21</v>
      </c>
      <c r="E4386" t="s">
        <v>44</v>
      </c>
      <c r="F4386">
        <v>235.07</v>
      </c>
      <c r="G4386">
        <v>6</v>
      </c>
      <c r="H4386">
        <f>Table1[[#This Row],[total_orders]]*Table1[[#This Row],[avg_order_value]]</f>
        <v>1410.42</v>
      </c>
      <c r="I4386">
        <v>9</v>
      </c>
      <c r="J4386">
        <v>0</v>
      </c>
      <c r="K4386" t="s">
        <v>23</v>
      </c>
      <c r="L4386">
        <v>40.1</v>
      </c>
      <c r="M4386" t="str">
        <f t="shared" si="273"/>
        <v>Medium</v>
      </c>
      <c r="N4386" s="1">
        <v>44869</v>
      </c>
      <c r="O4386" s="1" t="str">
        <f>IF(YEAR(Table1[[#This Row],[customer_since]])&gt;=2023, "New",IF(YEAR(Table1[[#This Row],[customer_since]])&gt;=2021, "Medium", "Long term"))</f>
        <v>Medium</v>
      </c>
      <c r="P4386">
        <v>31</v>
      </c>
      <c r="Q4386" t="str">
        <f t="shared" si="274"/>
        <v>Low</v>
      </c>
      <c r="R4386">
        <v>0.47</v>
      </c>
      <c r="S4386" t="str">
        <f t="shared" si="275"/>
        <v>Medium</v>
      </c>
    </row>
    <row r="4387" spans="1:19" x14ac:dyDescent="0.35">
      <c r="A4387" t="s">
        <v>2414</v>
      </c>
      <c r="B4387">
        <v>63</v>
      </c>
      <c r="C4387" t="str">
        <f t="shared" si="272"/>
        <v>55-65</v>
      </c>
      <c r="D4387" t="s">
        <v>14</v>
      </c>
      <c r="E4387" t="s">
        <v>26</v>
      </c>
      <c r="F4387">
        <v>99.22</v>
      </c>
      <c r="G4387">
        <v>10</v>
      </c>
      <c r="H4387">
        <f>Table1[[#This Row],[total_orders]]*Table1[[#This Row],[avg_order_value]]</f>
        <v>992.2</v>
      </c>
      <c r="I4387">
        <v>124</v>
      </c>
      <c r="J4387">
        <v>0</v>
      </c>
      <c r="K4387" t="s">
        <v>29</v>
      </c>
      <c r="L4387">
        <v>88.5</v>
      </c>
      <c r="M4387" t="str">
        <f t="shared" si="273"/>
        <v>High</v>
      </c>
      <c r="N4387" s="1">
        <v>45061</v>
      </c>
      <c r="O4387" s="1" t="str">
        <f>IF(YEAR(Table1[[#This Row],[customer_since]])&gt;=2023, "New",IF(YEAR(Table1[[#This Row],[customer_since]])&gt;=2021, "Medium", "Long term"))</f>
        <v>New</v>
      </c>
      <c r="P4387">
        <v>16</v>
      </c>
      <c r="Q4387" t="str">
        <f t="shared" si="274"/>
        <v>Low</v>
      </c>
      <c r="R4387">
        <v>0.08</v>
      </c>
      <c r="S4387" t="str">
        <f t="shared" si="275"/>
        <v>Low</v>
      </c>
    </row>
    <row r="4388" spans="1:19" x14ac:dyDescent="0.35">
      <c r="A4388" t="s">
        <v>3534</v>
      </c>
      <c r="B4388">
        <v>28</v>
      </c>
      <c r="C4388" t="str">
        <f t="shared" si="272"/>
        <v>26-35</v>
      </c>
      <c r="D4388" t="s">
        <v>14</v>
      </c>
      <c r="E4388" t="s">
        <v>37</v>
      </c>
      <c r="F4388">
        <v>36.74</v>
      </c>
      <c r="G4388">
        <v>11</v>
      </c>
      <c r="H4388">
        <f>Table1[[#This Row],[total_orders]]*Table1[[#This Row],[avg_order_value]]</f>
        <v>404.14000000000004</v>
      </c>
      <c r="I4388">
        <v>177</v>
      </c>
      <c r="J4388">
        <v>0</v>
      </c>
      <c r="K4388" t="s">
        <v>40</v>
      </c>
      <c r="L4388">
        <v>96.1</v>
      </c>
      <c r="M4388" t="str">
        <f t="shared" si="273"/>
        <v>High</v>
      </c>
      <c r="N4388" s="1">
        <v>45025</v>
      </c>
      <c r="O4388" s="1" t="str">
        <f>IF(YEAR(Table1[[#This Row],[customer_since]])&gt;=2023, "New",IF(YEAR(Table1[[#This Row],[customer_since]])&gt;=2021, "Medium", "Long term"))</f>
        <v>New</v>
      </c>
      <c r="P4388">
        <v>23</v>
      </c>
      <c r="Q4388" t="str">
        <f t="shared" si="274"/>
        <v>Low</v>
      </c>
      <c r="R4388">
        <v>0.38</v>
      </c>
      <c r="S4388" t="str">
        <f t="shared" si="275"/>
        <v>Medium</v>
      </c>
    </row>
    <row r="4389" spans="1:19" x14ac:dyDescent="0.35">
      <c r="A4389" t="s">
        <v>1190</v>
      </c>
      <c r="B4389">
        <v>67</v>
      </c>
      <c r="C4389" t="str">
        <f t="shared" si="272"/>
        <v>66-69</v>
      </c>
      <c r="D4389" t="s">
        <v>25</v>
      </c>
      <c r="E4389" t="s">
        <v>37</v>
      </c>
      <c r="F4389">
        <v>216.95</v>
      </c>
      <c r="G4389">
        <v>16</v>
      </c>
      <c r="H4389">
        <f>Table1[[#This Row],[total_orders]]*Table1[[#This Row],[avg_order_value]]</f>
        <v>3471.2</v>
      </c>
      <c r="I4389">
        <v>242</v>
      </c>
      <c r="J4389">
        <v>0</v>
      </c>
      <c r="K4389" t="s">
        <v>19</v>
      </c>
      <c r="L4389">
        <v>5.7</v>
      </c>
      <c r="M4389" t="str">
        <f t="shared" si="273"/>
        <v>Low</v>
      </c>
      <c r="N4389" s="1">
        <v>45765</v>
      </c>
      <c r="O4389" s="1" t="str">
        <f>IF(YEAR(Table1[[#This Row],[customer_since]])&gt;=2023, "New",IF(YEAR(Table1[[#This Row],[customer_since]])&gt;=2021, "Medium", "Long term"))</f>
        <v>New</v>
      </c>
      <c r="P4389">
        <v>80</v>
      </c>
      <c r="Q4389" t="str">
        <f t="shared" si="274"/>
        <v>High</v>
      </c>
      <c r="R4389">
        <v>0.18</v>
      </c>
      <c r="S4389" t="str">
        <f t="shared" si="275"/>
        <v>Low</v>
      </c>
    </row>
    <row r="4390" spans="1:19" x14ac:dyDescent="0.35">
      <c r="A4390" t="s">
        <v>2878</v>
      </c>
      <c r="B4390">
        <v>72</v>
      </c>
      <c r="C4390" t="str">
        <f t="shared" si="272"/>
        <v>66-69</v>
      </c>
      <c r="D4390" t="s">
        <v>14</v>
      </c>
      <c r="E4390" t="s">
        <v>35</v>
      </c>
      <c r="F4390">
        <v>30.92</v>
      </c>
      <c r="G4390">
        <v>10</v>
      </c>
      <c r="H4390">
        <f>Table1[[#This Row],[total_orders]]*Table1[[#This Row],[avg_order_value]]</f>
        <v>309.20000000000005</v>
      </c>
      <c r="I4390">
        <v>107</v>
      </c>
      <c r="J4390">
        <v>0</v>
      </c>
      <c r="K4390" t="s">
        <v>40</v>
      </c>
      <c r="L4390">
        <v>74.900000000000006</v>
      </c>
      <c r="M4390" t="str">
        <f t="shared" si="273"/>
        <v>High</v>
      </c>
      <c r="N4390" s="1">
        <v>45034</v>
      </c>
      <c r="O4390" s="1" t="str">
        <f>IF(YEAR(Table1[[#This Row],[customer_since]])&gt;=2023, "New",IF(YEAR(Table1[[#This Row],[customer_since]])&gt;=2021, "Medium", "Long term"))</f>
        <v>New</v>
      </c>
      <c r="P4390">
        <v>3</v>
      </c>
      <c r="Q4390" t="str">
        <f t="shared" si="274"/>
        <v>Low</v>
      </c>
      <c r="R4390">
        <v>0.17</v>
      </c>
      <c r="S4390" t="str">
        <f t="shared" si="275"/>
        <v>Low</v>
      </c>
    </row>
    <row r="4391" spans="1:19" x14ac:dyDescent="0.35">
      <c r="A4391" t="s">
        <v>691</v>
      </c>
      <c r="B4391">
        <v>32</v>
      </c>
      <c r="C4391" t="str">
        <f t="shared" si="272"/>
        <v>26-35</v>
      </c>
      <c r="D4391" t="s">
        <v>14</v>
      </c>
      <c r="E4391" t="s">
        <v>26</v>
      </c>
      <c r="F4391">
        <v>165.52</v>
      </c>
      <c r="G4391">
        <v>11</v>
      </c>
      <c r="H4391">
        <f>Table1[[#This Row],[total_orders]]*Table1[[#This Row],[avg_order_value]]</f>
        <v>1820.72</v>
      </c>
      <c r="I4391">
        <v>364</v>
      </c>
      <c r="J4391">
        <v>0</v>
      </c>
      <c r="K4391" t="s">
        <v>29</v>
      </c>
      <c r="L4391">
        <v>27.1</v>
      </c>
      <c r="M4391" t="str">
        <f t="shared" si="273"/>
        <v>Medium</v>
      </c>
      <c r="N4391" s="1">
        <v>44652</v>
      </c>
      <c r="O4391" s="1" t="str">
        <f>IF(YEAR(Table1[[#This Row],[customer_since]])&gt;=2023, "New",IF(YEAR(Table1[[#This Row],[customer_since]])&gt;=2021, "Medium", "Long term"))</f>
        <v>Medium</v>
      </c>
      <c r="P4391">
        <v>59</v>
      </c>
      <c r="Q4391" t="str">
        <f t="shared" si="274"/>
        <v>Medium</v>
      </c>
      <c r="R4391">
        <v>0.37</v>
      </c>
      <c r="S4391" t="str">
        <f t="shared" si="275"/>
        <v>Medium</v>
      </c>
    </row>
    <row r="4392" spans="1:19" x14ac:dyDescent="0.35">
      <c r="A4392" t="s">
        <v>1176</v>
      </c>
      <c r="B4392">
        <v>26</v>
      </c>
      <c r="C4392" t="str">
        <f t="shared" si="272"/>
        <v>26-35</v>
      </c>
      <c r="D4392" t="s">
        <v>14</v>
      </c>
      <c r="E4392" t="s">
        <v>44</v>
      </c>
      <c r="F4392">
        <v>44.8</v>
      </c>
      <c r="G4392">
        <v>11</v>
      </c>
      <c r="H4392">
        <f>Table1[[#This Row],[total_orders]]*Table1[[#This Row],[avg_order_value]]</f>
        <v>492.79999999999995</v>
      </c>
      <c r="I4392">
        <v>193</v>
      </c>
      <c r="J4392">
        <v>0</v>
      </c>
      <c r="K4392" t="s">
        <v>19</v>
      </c>
      <c r="L4392">
        <v>15.9</v>
      </c>
      <c r="M4392" t="str">
        <f t="shared" si="273"/>
        <v>Low</v>
      </c>
      <c r="N4392" s="1">
        <v>44528</v>
      </c>
      <c r="O4392" s="1" t="str">
        <f>IF(YEAR(Table1[[#This Row],[customer_since]])&gt;=2023, "New",IF(YEAR(Table1[[#This Row],[customer_since]])&gt;=2021, "Medium", "Long term"))</f>
        <v>Medium</v>
      </c>
      <c r="P4392">
        <v>14</v>
      </c>
      <c r="Q4392" t="str">
        <f t="shared" si="274"/>
        <v>Low</v>
      </c>
      <c r="R4392">
        <v>0.25</v>
      </c>
      <c r="S4392" t="str">
        <f t="shared" si="275"/>
        <v>Medium</v>
      </c>
    </row>
    <row r="4393" spans="1:19" x14ac:dyDescent="0.35">
      <c r="A4393" t="s">
        <v>1176</v>
      </c>
      <c r="B4393">
        <v>40</v>
      </c>
      <c r="C4393" t="str">
        <f t="shared" si="272"/>
        <v>36-45</v>
      </c>
      <c r="D4393" t="s">
        <v>21</v>
      </c>
      <c r="E4393" t="s">
        <v>26</v>
      </c>
      <c r="F4393">
        <v>46.73</v>
      </c>
      <c r="G4393">
        <v>7</v>
      </c>
      <c r="H4393">
        <f>Table1[[#This Row],[total_orders]]*Table1[[#This Row],[avg_order_value]]</f>
        <v>327.10999999999996</v>
      </c>
      <c r="I4393">
        <v>213</v>
      </c>
      <c r="J4393">
        <v>0</v>
      </c>
      <c r="K4393" t="s">
        <v>23</v>
      </c>
      <c r="L4393">
        <v>71.900000000000006</v>
      </c>
      <c r="M4393" t="str">
        <f t="shared" si="273"/>
        <v>High</v>
      </c>
      <c r="N4393" s="1">
        <v>45716</v>
      </c>
      <c r="O4393" s="1" t="str">
        <f>IF(YEAR(Table1[[#This Row],[customer_since]])&gt;=2023, "New",IF(YEAR(Table1[[#This Row],[customer_since]])&gt;=2021, "Medium", "Long term"))</f>
        <v>New</v>
      </c>
      <c r="P4393">
        <v>21</v>
      </c>
      <c r="Q4393" t="str">
        <f t="shared" si="274"/>
        <v>Low</v>
      </c>
      <c r="R4393">
        <v>0.38</v>
      </c>
      <c r="S4393" t="str">
        <f t="shared" si="275"/>
        <v>Medium</v>
      </c>
    </row>
    <row r="4394" spans="1:19" x14ac:dyDescent="0.35">
      <c r="A4394" t="s">
        <v>1371</v>
      </c>
      <c r="B4394">
        <v>36</v>
      </c>
      <c r="C4394" t="str">
        <f t="shared" si="272"/>
        <v>36-45</v>
      </c>
      <c r="D4394" t="s">
        <v>21</v>
      </c>
      <c r="E4394" t="s">
        <v>44</v>
      </c>
      <c r="F4394">
        <v>155.9</v>
      </c>
      <c r="G4394">
        <v>14</v>
      </c>
      <c r="H4394">
        <f>Table1[[#This Row],[total_orders]]*Table1[[#This Row],[avg_order_value]]</f>
        <v>2182.6</v>
      </c>
      <c r="I4394">
        <v>29</v>
      </c>
      <c r="J4394">
        <v>0</v>
      </c>
      <c r="K4394" t="s">
        <v>19</v>
      </c>
      <c r="L4394">
        <v>55.3</v>
      </c>
      <c r="M4394" t="str">
        <f t="shared" si="273"/>
        <v>High</v>
      </c>
      <c r="N4394" s="1">
        <v>44972</v>
      </c>
      <c r="O4394" s="1" t="str">
        <f>IF(YEAR(Table1[[#This Row],[customer_since]])&gt;=2023, "New",IF(YEAR(Table1[[#This Row],[customer_since]])&gt;=2021, "Medium", "Long term"))</f>
        <v>New</v>
      </c>
      <c r="P4394">
        <v>68</v>
      </c>
      <c r="Q4394" t="str">
        <f t="shared" si="274"/>
        <v>High</v>
      </c>
      <c r="R4394">
        <v>0.15</v>
      </c>
      <c r="S4394" t="str">
        <f t="shared" si="275"/>
        <v>Low</v>
      </c>
    </row>
    <row r="4395" spans="1:19" x14ac:dyDescent="0.35">
      <c r="A4395" t="s">
        <v>1371</v>
      </c>
      <c r="B4395">
        <v>28</v>
      </c>
      <c r="C4395" t="str">
        <f t="shared" si="272"/>
        <v>26-35</v>
      </c>
      <c r="D4395" t="s">
        <v>14</v>
      </c>
      <c r="E4395" t="s">
        <v>28</v>
      </c>
      <c r="F4395">
        <v>61.37</v>
      </c>
      <c r="G4395">
        <v>6</v>
      </c>
      <c r="H4395">
        <f>Table1[[#This Row],[total_orders]]*Table1[[#This Row],[avg_order_value]]</f>
        <v>368.21999999999997</v>
      </c>
      <c r="I4395">
        <v>146</v>
      </c>
      <c r="J4395">
        <v>0</v>
      </c>
      <c r="K4395" t="s">
        <v>16</v>
      </c>
      <c r="L4395">
        <v>0</v>
      </c>
      <c r="M4395" t="str">
        <f t="shared" si="273"/>
        <v>Low</v>
      </c>
      <c r="N4395" s="1">
        <v>44164</v>
      </c>
      <c r="O4395" s="1" t="str">
        <f>IF(YEAR(Table1[[#This Row],[customer_since]])&gt;=2023, "New",IF(YEAR(Table1[[#This Row],[customer_since]])&gt;=2021, "Medium", "Long term"))</f>
        <v>Long term</v>
      </c>
      <c r="P4395">
        <v>78</v>
      </c>
      <c r="Q4395" t="str">
        <f t="shared" si="274"/>
        <v>High</v>
      </c>
      <c r="R4395">
        <v>0.28000000000000003</v>
      </c>
      <c r="S4395" t="str">
        <f t="shared" si="275"/>
        <v>Medium</v>
      </c>
    </row>
    <row r="4396" spans="1:19" x14ac:dyDescent="0.35">
      <c r="A4396" t="s">
        <v>1371</v>
      </c>
      <c r="B4396">
        <v>28</v>
      </c>
      <c r="C4396" t="str">
        <f t="shared" si="272"/>
        <v>26-35</v>
      </c>
      <c r="D4396" t="s">
        <v>25</v>
      </c>
      <c r="E4396" t="s">
        <v>22</v>
      </c>
      <c r="F4396">
        <v>92.19</v>
      </c>
      <c r="G4396">
        <v>10</v>
      </c>
      <c r="H4396">
        <f>Table1[[#This Row],[total_orders]]*Table1[[#This Row],[avg_order_value]]</f>
        <v>921.9</v>
      </c>
      <c r="I4396">
        <v>279</v>
      </c>
      <c r="J4396">
        <v>0</v>
      </c>
      <c r="K4396" t="s">
        <v>23</v>
      </c>
      <c r="L4396">
        <v>81.599999999999994</v>
      </c>
      <c r="M4396" t="str">
        <f t="shared" si="273"/>
        <v>High</v>
      </c>
      <c r="N4396" s="1">
        <v>44424</v>
      </c>
      <c r="O4396" s="1" t="str">
        <f>IF(YEAR(Table1[[#This Row],[customer_since]])&gt;=2023, "New",IF(YEAR(Table1[[#This Row],[customer_since]])&gt;=2021, "Medium", "Long term"))</f>
        <v>Medium</v>
      </c>
      <c r="P4396">
        <v>65</v>
      </c>
      <c r="Q4396" t="str">
        <f t="shared" si="274"/>
        <v>Medium</v>
      </c>
      <c r="R4396">
        <v>0.2</v>
      </c>
      <c r="S4396" t="str">
        <f t="shared" si="275"/>
        <v>Low</v>
      </c>
    </row>
    <row r="4397" spans="1:19" x14ac:dyDescent="0.35">
      <c r="A4397" t="s">
        <v>1371</v>
      </c>
      <c r="B4397">
        <v>76</v>
      </c>
      <c r="C4397" t="str">
        <f t="shared" si="272"/>
        <v>66-69</v>
      </c>
      <c r="D4397" t="s">
        <v>14</v>
      </c>
      <c r="E4397" t="s">
        <v>15</v>
      </c>
      <c r="F4397">
        <v>118.5</v>
      </c>
      <c r="G4397">
        <v>16</v>
      </c>
      <c r="H4397">
        <f>Table1[[#This Row],[total_orders]]*Table1[[#This Row],[avg_order_value]]</f>
        <v>1896</v>
      </c>
      <c r="I4397">
        <v>97</v>
      </c>
      <c r="J4397">
        <v>0</v>
      </c>
      <c r="K4397" t="s">
        <v>19</v>
      </c>
      <c r="L4397">
        <v>49.4</v>
      </c>
      <c r="M4397" t="str">
        <f t="shared" si="273"/>
        <v>Medium</v>
      </c>
      <c r="N4397" s="1">
        <v>44780</v>
      </c>
      <c r="O4397" s="1" t="str">
        <f>IF(YEAR(Table1[[#This Row],[customer_since]])&gt;=2023, "New",IF(YEAR(Table1[[#This Row],[customer_since]])&gt;=2021, "Medium", "Long term"))</f>
        <v>Medium</v>
      </c>
      <c r="P4397">
        <v>25</v>
      </c>
      <c r="Q4397" t="str">
        <f t="shared" si="274"/>
        <v>Low</v>
      </c>
      <c r="R4397">
        <v>0.54</v>
      </c>
      <c r="S4397" t="str">
        <f t="shared" si="275"/>
        <v>High</v>
      </c>
    </row>
    <row r="4398" spans="1:19" x14ac:dyDescent="0.35">
      <c r="A4398" t="s">
        <v>2267</v>
      </c>
      <c r="B4398">
        <v>56</v>
      </c>
      <c r="C4398" t="str">
        <f t="shared" si="272"/>
        <v>55-65</v>
      </c>
      <c r="D4398" t="s">
        <v>25</v>
      </c>
      <c r="E4398" t="s">
        <v>35</v>
      </c>
      <c r="F4398">
        <v>79.849999999999994</v>
      </c>
      <c r="G4398">
        <v>9</v>
      </c>
      <c r="H4398">
        <f>Table1[[#This Row],[total_orders]]*Table1[[#This Row],[avg_order_value]]</f>
        <v>718.65</v>
      </c>
      <c r="I4398">
        <v>137</v>
      </c>
      <c r="J4398">
        <v>0</v>
      </c>
      <c r="K4398" t="s">
        <v>29</v>
      </c>
      <c r="L4398">
        <v>39</v>
      </c>
      <c r="M4398" t="str">
        <f t="shared" si="273"/>
        <v>Medium</v>
      </c>
      <c r="N4398" s="1">
        <v>45361</v>
      </c>
      <c r="O4398" s="1" t="str">
        <f>IF(YEAR(Table1[[#This Row],[customer_since]])&gt;=2023, "New",IF(YEAR(Table1[[#This Row],[customer_since]])&gt;=2021, "Medium", "Long term"))</f>
        <v>New</v>
      </c>
      <c r="P4398">
        <v>39</v>
      </c>
      <c r="Q4398" t="str">
        <f t="shared" si="274"/>
        <v>Medium</v>
      </c>
      <c r="R4398">
        <v>0.06</v>
      </c>
      <c r="S4398" t="str">
        <f t="shared" si="275"/>
        <v>Low</v>
      </c>
    </row>
    <row r="4399" spans="1:19" x14ac:dyDescent="0.35">
      <c r="A4399" t="s">
        <v>3670</v>
      </c>
      <c r="B4399">
        <v>58</v>
      </c>
      <c r="C4399" t="str">
        <f t="shared" si="272"/>
        <v>55-65</v>
      </c>
      <c r="D4399" t="s">
        <v>21</v>
      </c>
      <c r="E4399" t="s">
        <v>26</v>
      </c>
      <c r="F4399">
        <v>146.24</v>
      </c>
      <c r="G4399">
        <v>7</v>
      </c>
      <c r="H4399">
        <f>Table1[[#This Row],[total_orders]]*Table1[[#This Row],[avg_order_value]]</f>
        <v>1023.6800000000001</v>
      </c>
      <c r="I4399">
        <v>90</v>
      </c>
      <c r="J4399">
        <v>0</v>
      </c>
      <c r="K4399" t="s">
        <v>19</v>
      </c>
      <c r="L4399">
        <v>0</v>
      </c>
      <c r="M4399" t="str">
        <f t="shared" si="273"/>
        <v>Low</v>
      </c>
      <c r="N4399" s="1">
        <v>45835</v>
      </c>
      <c r="O4399" s="1" t="str">
        <f>IF(YEAR(Table1[[#This Row],[customer_since]])&gt;=2023, "New",IF(YEAR(Table1[[#This Row],[customer_since]])&gt;=2021, "Medium", "Long term"))</f>
        <v>New</v>
      </c>
      <c r="P4399">
        <v>66</v>
      </c>
      <c r="Q4399" t="str">
        <f t="shared" si="274"/>
        <v>Medium</v>
      </c>
      <c r="R4399">
        <v>0.08</v>
      </c>
      <c r="S4399" t="str">
        <f t="shared" si="275"/>
        <v>Low</v>
      </c>
    </row>
    <row r="4400" spans="1:19" x14ac:dyDescent="0.35">
      <c r="A4400" t="s">
        <v>1692</v>
      </c>
      <c r="B4400">
        <v>64</v>
      </c>
      <c r="C4400" t="str">
        <f t="shared" si="272"/>
        <v>55-65</v>
      </c>
      <c r="D4400" t="s">
        <v>14</v>
      </c>
      <c r="E4400" t="s">
        <v>35</v>
      </c>
      <c r="F4400">
        <v>307.41000000000003</v>
      </c>
      <c r="G4400">
        <v>5</v>
      </c>
      <c r="H4400">
        <f>Table1[[#This Row],[total_orders]]*Table1[[#This Row],[avg_order_value]]</f>
        <v>1537.0500000000002</v>
      </c>
      <c r="I4400">
        <v>96</v>
      </c>
      <c r="J4400">
        <v>0</v>
      </c>
      <c r="K4400" t="s">
        <v>23</v>
      </c>
      <c r="L4400">
        <v>57.5</v>
      </c>
      <c r="M4400" t="str">
        <f t="shared" si="273"/>
        <v>High</v>
      </c>
      <c r="N4400" s="1">
        <v>45335</v>
      </c>
      <c r="O4400" s="1" t="str">
        <f>IF(YEAR(Table1[[#This Row],[customer_since]])&gt;=2023, "New",IF(YEAR(Table1[[#This Row],[customer_since]])&gt;=2021, "Medium", "Long term"))</f>
        <v>New</v>
      </c>
      <c r="P4400">
        <v>25</v>
      </c>
      <c r="Q4400" t="str">
        <f t="shared" si="274"/>
        <v>Low</v>
      </c>
      <c r="R4400">
        <v>0.35</v>
      </c>
      <c r="S4400" t="str">
        <f t="shared" si="275"/>
        <v>Medium</v>
      </c>
    </row>
    <row r="4401" spans="1:19" x14ac:dyDescent="0.35">
      <c r="A4401" t="s">
        <v>1635</v>
      </c>
      <c r="B4401">
        <v>77</v>
      </c>
      <c r="C4401" t="str">
        <f t="shared" si="272"/>
        <v>66-69</v>
      </c>
      <c r="D4401" t="s">
        <v>14</v>
      </c>
      <c r="E4401" t="s">
        <v>28</v>
      </c>
      <c r="F4401">
        <v>45.14</v>
      </c>
      <c r="G4401">
        <v>10</v>
      </c>
      <c r="H4401">
        <f>Table1[[#This Row],[total_orders]]*Table1[[#This Row],[avg_order_value]]</f>
        <v>451.4</v>
      </c>
      <c r="I4401">
        <v>263</v>
      </c>
      <c r="J4401">
        <v>1</v>
      </c>
      <c r="K4401" t="s">
        <v>23</v>
      </c>
      <c r="L4401">
        <v>62.8</v>
      </c>
      <c r="M4401" t="str">
        <f t="shared" si="273"/>
        <v>High</v>
      </c>
      <c r="N4401" s="1">
        <v>45774</v>
      </c>
      <c r="O4401" s="1" t="str">
        <f>IF(YEAR(Table1[[#This Row],[customer_since]])&gt;=2023, "New",IF(YEAR(Table1[[#This Row],[customer_since]])&gt;=2021, "Medium", "Long term"))</f>
        <v>New</v>
      </c>
      <c r="P4401">
        <v>12</v>
      </c>
      <c r="Q4401" t="str">
        <f t="shared" si="274"/>
        <v>Low</v>
      </c>
      <c r="R4401">
        <v>0.15</v>
      </c>
      <c r="S4401" t="str">
        <f t="shared" si="275"/>
        <v>Low</v>
      </c>
    </row>
    <row r="4402" spans="1:19" x14ac:dyDescent="0.35">
      <c r="A4402" t="s">
        <v>3082</v>
      </c>
      <c r="B4402">
        <v>19</v>
      </c>
      <c r="C4402" t="str">
        <f t="shared" si="272"/>
        <v>18-25</v>
      </c>
      <c r="D4402" t="s">
        <v>21</v>
      </c>
      <c r="E4402" t="s">
        <v>18</v>
      </c>
      <c r="F4402">
        <v>120.9</v>
      </c>
      <c r="G4402">
        <v>6</v>
      </c>
      <c r="H4402">
        <f>Table1[[#This Row],[total_orders]]*Table1[[#This Row],[avg_order_value]]</f>
        <v>725.40000000000009</v>
      </c>
      <c r="I4402">
        <v>247</v>
      </c>
      <c r="J4402">
        <v>0</v>
      </c>
      <c r="K4402" t="s">
        <v>40</v>
      </c>
      <c r="L4402">
        <v>79.7</v>
      </c>
      <c r="M4402" t="str">
        <f t="shared" si="273"/>
        <v>High</v>
      </c>
      <c r="N4402" s="1">
        <v>45421</v>
      </c>
      <c r="O4402" s="1" t="str">
        <f>IF(YEAR(Table1[[#This Row],[customer_since]])&gt;=2023, "New",IF(YEAR(Table1[[#This Row],[customer_since]])&gt;=2021, "Medium", "Long term"))</f>
        <v>New</v>
      </c>
      <c r="P4402">
        <v>23</v>
      </c>
      <c r="Q4402" t="str">
        <f t="shared" si="274"/>
        <v>Low</v>
      </c>
      <c r="R4402">
        <v>0.26</v>
      </c>
      <c r="S4402" t="str">
        <f t="shared" si="275"/>
        <v>Medium</v>
      </c>
    </row>
    <row r="4403" spans="1:19" x14ac:dyDescent="0.35">
      <c r="A4403" t="s">
        <v>3082</v>
      </c>
      <c r="B4403">
        <v>58</v>
      </c>
      <c r="C4403" t="str">
        <f t="shared" si="272"/>
        <v>55-65</v>
      </c>
      <c r="D4403" t="s">
        <v>25</v>
      </c>
      <c r="E4403" t="s">
        <v>18</v>
      </c>
      <c r="F4403">
        <v>53.83</v>
      </c>
      <c r="G4403">
        <v>9</v>
      </c>
      <c r="H4403">
        <f>Table1[[#This Row],[total_orders]]*Table1[[#This Row],[avg_order_value]]</f>
        <v>484.46999999999997</v>
      </c>
      <c r="I4403">
        <v>244</v>
      </c>
      <c r="J4403">
        <v>0</v>
      </c>
      <c r="K4403" t="s">
        <v>23</v>
      </c>
      <c r="L4403">
        <v>10.4</v>
      </c>
      <c r="M4403" t="str">
        <f t="shared" si="273"/>
        <v>Low</v>
      </c>
      <c r="N4403" s="1">
        <v>45508</v>
      </c>
      <c r="O4403" s="1" t="str">
        <f>IF(YEAR(Table1[[#This Row],[customer_since]])&gt;=2023, "New",IF(YEAR(Table1[[#This Row],[customer_since]])&gt;=2021, "Medium", "Long term"))</f>
        <v>New</v>
      </c>
      <c r="P4403">
        <v>23</v>
      </c>
      <c r="Q4403" t="str">
        <f t="shared" si="274"/>
        <v>Low</v>
      </c>
      <c r="R4403">
        <v>0.33</v>
      </c>
      <c r="S4403" t="str">
        <f t="shared" si="275"/>
        <v>Medium</v>
      </c>
    </row>
    <row r="4404" spans="1:19" x14ac:dyDescent="0.35">
      <c r="A4404" t="s">
        <v>2775</v>
      </c>
      <c r="B4404">
        <v>79</v>
      </c>
      <c r="C4404" t="str">
        <f t="shared" si="272"/>
        <v>66-69</v>
      </c>
      <c r="D4404" t="s">
        <v>14</v>
      </c>
      <c r="E4404" t="s">
        <v>15</v>
      </c>
      <c r="F4404">
        <v>118.12</v>
      </c>
      <c r="G4404">
        <v>15</v>
      </c>
      <c r="H4404">
        <f>Table1[[#This Row],[total_orders]]*Table1[[#This Row],[avg_order_value]]</f>
        <v>1771.8000000000002</v>
      </c>
      <c r="I4404">
        <v>160</v>
      </c>
      <c r="J4404">
        <v>0</v>
      </c>
      <c r="K4404" t="s">
        <v>16</v>
      </c>
      <c r="L4404">
        <v>67.2</v>
      </c>
      <c r="M4404" t="str">
        <f t="shared" si="273"/>
        <v>High</v>
      </c>
      <c r="N4404" s="1">
        <v>44342</v>
      </c>
      <c r="O4404" s="1" t="str">
        <f>IF(YEAR(Table1[[#This Row],[customer_since]])&gt;=2023, "New",IF(YEAR(Table1[[#This Row],[customer_since]])&gt;=2021, "Medium", "Long term"))</f>
        <v>Medium</v>
      </c>
      <c r="P4404">
        <v>60</v>
      </c>
      <c r="Q4404" t="str">
        <f t="shared" si="274"/>
        <v>Medium</v>
      </c>
      <c r="R4404">
        <v>0.26</v>
      </c>
      <c r="S4404" t="str">
        <f t="shared" si="275"/>
        <v>Medium</v>
      </c>
    </row>
    <row r="4405" spans="1:19" x14ac:dyDescent="0.35">
      <c r="A4405" t="s">
        <v>1530</v>
      </c>
      <c r="B4405">
        <v>74</v>
      </c>
      <c r="C4405" t="str">
        <f t="shared" si="272"/>
        <v>66-69</v>
      </c>
      <c r="D4405" t="s">
        <v>21</v>
      </c>
      <c r="E4405" t="s">
        <v>26</v>
      </c>
      <c r="F4405">
        <v>45.46</v>
      </c>
      <c r="G4405">
        <v>11</v>
      </c>
      <c r="H4405">
        <f>Table1[[#This Row],[total_orders]]*Table1[[#This Row],[avg_order_value]]</f>
        <v>500.06</v>
      </c>
      <c r="I4405">
        <v>291</v>
      </c>
      <c r="J4405">
        <v>0</v>
      </c>
      <c r="K4405" t="s">
        <v>23</v>
      </c>
      <c r="L4405">
        <v>61.7</v>
      </c>
      <c r="M4405" t="str">
        <f t="shared" si="273"/>
        <v>High</v>
      </c>
      <c r="N4405" s="1">
        <v>44396</v>
      </c>
      <c r="O4405" s="1" t="str">
        <f>IF(YEAR(Table1[[#This Row],[customer_since]])&gt;=2023, "New",IF(YEAR(Table1[[#This Row],[customer_since]])&gt;=2021, "Medium", "Long term"))</f>
        <v>Medium</v>
      </c>
      <c r="P4405">
        <v>72</v>
      </c>
      <c r="Q4405" t="str">
        <f t="shared" si="274"/>
        <v>High</v>
      </c>
      <c r="R4405">
        <v>0.3</v>
      </c>
      <c r="S4405" t="str">
        <f t="shared" si="275"/>
        <v>Medium</v>
      </c>
    </row>
    <row r="4406" spans="1:19" x14ac:dyDescent="0.35">
      <c r="A4406" t="s">
        <v>54</v>
      </c>
      <c r="B4406">
        <v>31</v>
      </c>
      <c r="C4406" t="str">
        <f t="shared" si="272"/>
        <v>26-35</v>
      </c>
      <c r="D4406" t="s">
        <v>21</v>
      </c>
      <c r="E4406" t="s">
        <v>26</v>
      </c>
      <c r="F4406">
        <v>186.72</v>
      </c>
      <c r="G4406">
        <v>7</v>
      </c>
      <c r="H4406">
        <f>Table1[[#This Row],[total_orders]]*Table1[[#This Row],[avg_order_value]]</f>
        <v>1307.04</v>
      </c>
      <c r="I4406">
        <v>17</v>
      </c>
      <c r="J4406">
        <v>0</v>
      </c>
      <c r="K4406" t="s">
        <v>40</v>
      </c>
      <c r="L4406">
        <v>54.2</v>
      </c>
      <c r="M4406" t="str">
        <f t="shared" si="273"/>
        <v>High</v>
      </c>
      <c r="N4406" s="1">
        <v>44338</v>
      </c>
      <c r="O4406" s="1" t="str">
        <f>IF(YEAR(Table1[[#This Row],[customer_since]])&gt;=2023, "New",IF(YEAR(Table1[[#This Row],[customer_since]])&gt;=2021, "Medium", "Long term"))</f>
        <v>Medium</v>
      </c>
      <c r="P4406">
        <v>33</v>
      </c>
      <c r="Q4406" t="str">
        <f t="shared" si="274"/>
        <v>Low</v>
      </c>
      <c r="R4406">
        <v>0.08</v>
      </c>
      <c r="S4406" t="str">
        <f t="shared" si="275"/>
        <v>Low</v>
      </c>
    </row>
    <row r="4407" spans="1:19" x14ac:dyDescent="0.35">
      <c r="A4407" t="s">
        <v>3251</v>
      </c>
      <c r="B4407">
        <v>35</v>
      </c>
      <c r="C4407" t="str">
        <f t="shared" si="272"/>
        <v>26-35</v>
      </c>
      <c r="D4407" t="s">
        <v>14</v>
      </c>
      <c r="E4407" t="s">
        <v>35</v>
      </c>
      <c r="F4407">
        <v>156.69</v>
      </c>
      <c r="G4407">
        <v>6</v>
      </c>
      <c r="H4407">
        <f>Table1[[#This Row],[total_orders]]*Table1[[#This Row],[avg_order_value]]</f>
        <v>940.14</v>
      </c>
      <c r="I4407">
        <v>67</v>
      </c>
      <c r="J4407">
        <v>0</v>
      </c>
      <c r="K4407" t="s">
        <v>19</v>
      </c>
      <c r="L4407">
        <v>59.4</v>
      </c>
      <c r="M4407" t="str">
        <f t="shared" si="273"/>
        <v>High</v>
      </c>
      <c r="N4407" s="1">
        <v>44871</v>
      </c>
      <c r="O4407" s="1" t="str">
        <f>IF(YEAR(Table1[[#This Row],[customer_since]])&gt;=2023, "New",IF(YEAR(Table1[[#This Row],[customer_since]])&gt;=2021, "Medium", "Long term"))</f>
        <v>Medium</v>
      </c>
      <c r="P4407">
        <v>64</v>
      </c>
      <c r="Q4407" t="str">
        <f t="shared" si="274"/>
        <v>Medium</v>
      </c>
      <c r="R4407">
        <v>0.23</v>
      </c>
      <c r="S4407" t="str">
        <f t="shared" si="275"/>
        <v>Medium</v>
      </c>
    </row>
    <row r="4408" spans="1:19" x14ac:dyDescent="0.35">
      <c r="A4408" t="s">
        <v>2155</v>
      </c>
      <c r="B4408">
        <v>51</v>
      </c>
      <c r="C4408" t="str">
        <f t="shared" si="272"/>
        <v>46-55</v>
      </c>
      <c r="D4408" t="s">
        <v>14</v>
      </c>
      <c r="E4408" t="s">
        <v>52</v>
      </c>
      <c r="F4408">
        <v>110.22</v>
      </c>
      <c r="G4408">
        <v>8</v>
      </c>
      <c r="H4408">
        <f>Table1[[#This Row],[total_orders]]*Table1[[#This Row],[avg_order_value]]</f>
        <v>881.76</v>
      </c>
      <c r="I4408">
        <v>321</v>
      </c>
      <c r="J4408">
        <v>0</v>
      </c>
      <c r="K4408" t="s">
        <v>29</v>
      </c>
      <c r="L4408">
        <v>17</v>
      </c>
      <c r="M4408" t="str">
        <f t="shared" si="273"/>
        <v>Low</v>
      </c>
      <c r="N4408" s="1">
        <v>45639</v>
      </c>
      <c r="O4408" s="1" t="str">
        <f>IF(YEAR(Table1[[#This Row],[customer_since]])&gt;=2023, "New",IF(YEAR(Table1[[#This Row],[customer_since]])&gt;=2021, "Medium", "Long term"))</f>
        <v>New</v>
      </c>
      <c r="P4408">
        <v>66</v>
      </c>
      <c r="Q4408" t="str">
        <f t="shared" si="274"/>
        <v>Medium</v>
      </c>
      <c r="R4408">
        <v>0.15</v>
      </c>
      <c r="S4408" t="str">
        <f t="shared" si="275"/>
        <v>Low</v>
      </c>
    </row>
    <row r="4409" spans="1:19" x14ac:dyDescent="0.35">
      <c r="A4409" t="s">
        <v>1743</v>
      </c>
      <c r="B4409">
        <v>26</v>
      </c>
      <c r="C4409" t="str">
        <f t="shared" si="272"/>
        <v>26-35</v>
      </c>
      <c r="D4409" t="s">
        <v>21</v>
      </c>
      <c r="E4409" t="s">
        <v>28</v>
      </c>
      <c r="F4409">
        <v>110.21</v>
      </c>
      <c r="G4409">
        <v>12</v>
      </c>
      <c r="H4409">
        <f>Table1[[#This Row],[total_orders]]*Table1[[#This Row],[avg_order_value]]</f>
        <v>1322.52</v>
      </c>
      <c r="I4409">
        <v>183</v>
      </c>
      <c r="J4409">
        <v>0</v>
      </c>
      <c r="K4409" t="s">
        <v>23</v>
      </c>
      <c r="L4409">
        <v>8</v>
      </c>
      <c r="M4409" t="str">
        <f t="shared" si="273"/>
        <v>Low</v>
      </c>
      <c r="N4409" s="1">
        <v>45487</v>
      </c>
      <c r="O4409" s="1" t="str">
        <f>IF(YEAR(Table1[[#This Row],[customer_since]])&gt;=2023, "New",IF(YEAR(Table1[[#This Row],[customer_since]])&gt;=2021, "Medium", "Long term"))</f>
        <v>New</v>
      </c>
      <c r="P4409">
        <v>54</v>
      </c>
      <c r="Q4409" t="str">
        <f t="shared" si="274"/>
        <v>Medium</v>
      </c>
      <c r="R4409">
        <v>0.21</v>
      </c>
      <c r="S4409" t="str">
        <f t="shared" si="275"/>
        <v>Medium</v>
      </c>
    </row>
    <row r="4410" spans="1:19" x14ac:dyDescent="0.35">
      <c r="A4410" t="s">
        <v>146</v>
      </c>
      <c r="B4410">
        <v>28</v>
      </c>
      <c r="C4410" t="str">
        <f t="shared" si="272"/>
        <v>26-35</v>
      </c>
      <c r="D4410" t="s">
        <v>14</v>
      </c>
      <c r="E4410" t="s">
        <v>26</v>
      </c>
      <c r="F4410">
        <v>76.64</v>
      </c>
      <c r="G4410">
        <v>11</v>
      </c>
      <c r="H4410">
        <f>Table1[[#This Row],[total_orders]]*Table1[[#This Row],[avg_order_value]]</f>
        <v>843.04</v>
      </c>
      <c r="I4410">
        <v>300</v>
      </c>
      <c r="J4410">
        <v>0</v>
      </c>
      <c r="K4410" t="s">
        <v>40</v>
      </c>
      <c r="L4410">
        <v>60.4</v>
      </c>
      <c r="M4410" t="str">
        <f t="shared" si="273"/>
        <v>High</v>
      </c>
      <c r="N4410" s="1">
        <v>44093</v>
      </c>
      <c r="O4410" s="1" t="str">
        <f>IF(YEAR(Table1[[#This Row],[customer_since]])&gt;=2023, "New",IF(YEAR(Table1[[#This Row],[customer_since]])&gt;=2021, "Medium", "Long term"))</f>
        <v>Long term</v>
      </c>
      <c r="P4410">
        <v>60</v>
      </c>
      <c r="Q4410" t="str">
        <f t="shared" si="274"/>
        <v>Medium</v>
      </c>
      <c r="R4410">
        <v>0.03</v>
      </c>
      <c r="S4410" t="str">
        <f t="shared" si="275"/>
        <v>Low</v>
      </c>
    </row>
    <row r="4411" spans="1:19" x14ac:dyDescent="0.35">
      <c r="A4411" t="s">
        <v>505</v>
      </c>
      <c r="B4411">
        <v>63</v>
      </c>
      <c r="C4411" t="str">
        <f t="shared" si="272"/>
        <v>55-65</v>
      </c>
      <c r="D4411" t="s">
        <v>21</v>
      </c>
      <c r="E4411" t="s">
        <v>50</v>
      </c>
      <c r="F4411">
        <v>138.76</v>
      </c>
      <c r="G4411">
        <v>16</v>
      </c>
      <c r="H4411">
        <f>Table1[[#This Row],[total_orders]]*Table1[[#This Row],[avg_order_value]]</f>
        <v>2220.16</v>
      </c>
      <c r="I4411">
        <v>19</v>
      </c>
      <c r="J4411">
        <v>0</v>
      </c>
      <c r="K4411" t="s">
        <v>19</v>
      </c>
      <c r="L4411">
        <v>11.8</v>
      </c>
      <c r="M4411" t="str">
        <f t="shared" si="273"/>
        <v>Low</v>
      </c>
      <c r="N4411" s="1">
        <v>45240</v>
      </c>
      <c r="O4411" s="1" t="str">
        <f>IF(YEAR(Table1[[#This Row],[customer_since]])&gt;=2023, "New",IF(YEAR(Table1[[#This Row],[customer_since]])&gt;=2021, "Medium", "Long term"))</f>
        <v>New</v>
      </c>
      <c r="P4411">
        <v>26</v>
      </c>
      <c r="Q4411" t="str">
        <f t="shared" si="274"/>
        <v>Low</v>
      </c>
      <c r="R4411">
        <v>0.38</v>
      </c>
      <c r="S4411" t="str">
        <f t="shared" si="275"/>
        <v>Medium</v>
      </c>
    </row>
    <row r="4412" spans="1:19" x14ac:dyDescent="0.35">
      <c r="A4412" t="s">
        <v>879</v>
      </c>
      <c r="B4412">
        <v>79</v>
      </c>
      <c r="C4412" t="str">
        <f t="shared" si="272"/>
        <v>66-69</v>
      </c>
      <c r="D4412" t="s">
        <v>25</v>
      </c>
      <c r="E4412" t="s">
        <v>50</v>
      </c>
      <c r="F4412">
        <v>253.22</v>
      </c>
      <c r="G4412">
        <v>12</v>
      </c>
      <c r="H4412">
        <f>Table1[[#This Row],[total_orders]]*Table1[[#This Row],[avg_order_value]]</f>
        <v>3038.64</v>
      </c>
      <c r="I4412">
        <v>150</v>
      </c>
      <c r="J4412">
        <v>0</v>
      </c>
      <c r="K4412" t="s">
        <v>23</v>
      </c>
      <c r="L4412">
        <v>28.7</v>
      </c>
      <c r="M4412" t="str">
        <f t="shared" si="273"/>
        <v>Medium</v>
      </c>
      <c r="N4412" s="1">
        <v>45434</v>
      </c>
      <c r="O4412" s="1" t="str">
        <f>IF(YEAR(Table1[[#This Row],[customer_since]])&gt;=2023, "New",IF(YEAR(Table1[[#This Row],[customer_since]])&gt;=2021, "Medium", "Long term"))</f>
        <v>New</v>
      </c>
      <c r="P4412">
        <v>73</v>
      </c>
      <c r="Q4412" t="str">
        <f t="shared" si="274"/>
        <v>High</v>
      </c>
      <c r="R4412">
        <v>0.31</v>
      </c>
      <c r="S4412" t="str">
        <f t="shared" si="275"/>
        <v>Medium</v>
      </c>
    </row>
    <row r="4413" spans="1:19" x14ac:dyDescent="0.35">
      <c r="A4413" t="s">
        <v>2584</v>
      </c>
      <c r="B4413">
        <v>27</v>
      </c>
      <c r="C4413" t="str">
        <f t="shared" si="272"/>
        <v>26-35</v>
      </c>
      <c r="D4413" t="s">
        <v>21</v>
      </c>
      <c r="E4413" t="s">
        <v>18</v>
      </c>
      <c r="F4413">
        <v>32.69</v>
      </c>
      <c r="G4413">
        <v>8</v>
      </c>
      <c r="H4413">
        <f>Table1[[#This Row],[total_orders]]*Table1[[#This Row],[avg_order_value]]</f>
        <v>261.52</v>
      </c>
      <c r="I4413">
        <v>353</v>
      </c>
      <c r="J4413">
        <v>0</v>
      </c>
      <c r="K4413" t="s">
        <v>40</v>
      </c>
      <c r="L4413">
        <v>4.3</v>
      </c>
      <c r="M4413" t="str">
        <f t="shared" si="273"/>
        <v>Low</v>
      </c>
      <c r="N4413" s="1">
        <v>44511</v>
      </c>
      <c r="O4413" s="1" t="str">
        <f>IF(YEAR(Table1[[#This Row],[customer_since]])&gt;=2023, "New",IF(YEAR(Table1[[#This Row],[customer_since]])&gt;=2021, "Medium", "Long term"))</f>
        <v>Medium</v>
      </c>
      <c r="P4413">
        <v>52</v>
      </c>
      <c r="Q4413" t="str">
        <f t="shared" si="274"/>
        <v>Medium</v>
      </c>
      <c r="R4413">
        <v>0.38</v>
      </c>
      <c r="S4413" t="str">
        <f t="shared" si="275"/>
        <v>Medium</v>
      </c>
    </row>
    <row r="4414" spans="1:19" x14ac:dyDescent="0.35">
      <c r="A4414" t="s">
        <v>1403</v>
      </c>
      <c r="B4414">
        <v>78</v>
      </c>
      <c r="C4414" t="str">
        <f t="shared" si="272"/>
        <v>66-69</v>
      </c>
      <c r="D4414" t="s">
        <v>21</v>
      </c>
      <c r="E4414" t="s">
        <v>37</v>
      </c>
      <c r="F4414">
        <v>37.39</v>
      </c>
      <c r="G4414">
        <v>11</v>
      </c>
      <c r="H4414">
        <f>Table1[[#This Row],[total_orders]]*Table1[[#This Row],[avg_order_value]]</f>
        <v>411.29</v>
      </c>
      <c r="I4414">
        <v>58</v>
      </c>
      <c r="J4414">
        <v>0</v>
      </c>
      <c r="K4414" t="s">
        <v>40</v>
      </c>
      <c r="L4414">
        <v>38.9</v>
      </c>
      <c r="M4414" t="str">
        <f t="shared" si="273"/>
        <v>Medium</v>
      </c>
      <c r="N4414" s="1">
        <v>45725</v>
      </c>
      <c r="O4414" s="1" t="str">
        <f>IF(YEAR(Table1[[#This Row],[customer_since]])&gt;=2023, "New",IF(YEAR(Table1[[#This Row],[customer_since]])&gt;=2021, "Medium", "Long term"))</f>
        <v>New</v>
      </c>
      <c r="P4414">
        <v>69</v>
      </c>
      <c r="Q4414" t="str">
        <f t="shared" si="274"/>
        <v>High</v>
      </c>
      <c r="R4414">
        <v>0.31</v>
      </c>
      <c r="S4414" t="str">
        <f t="shared" si="275"/>
        <v>Medium</v>
      </c>
    </row>
    <row r="4415" spans="1:19" x14ac:dyDescent="0.35">
      <c r="A4415" t="s">
        <v>94</v>
      </c>
      <c r="B4415">
        <v>41</v>
      </c>
      <c r="C4415" t="str">
        <f t="shared" si="272"/>
        <v>36-45</v>
      </c>
      <c r="D4415" t="s">
        <v>21</v>
      </c>
      <c r="E4415" t="s">
        <v>18</v>
      </c>
      <c r="F4415">
        <v>38.89</v>
      </c>
      <c r="G4415">
        <v>8</v>
      </c>
      <c r="H4415">
        <f>Table1[[#This Row],[total_orders]]*Table1[[#This Row],[avg_order_value]]</f>
        <v>311.12</v>
      </c>
      <c r="I4415">
        <v>130</v>
      </c>
      <c r="J4415">
        <v>1</v>
      </c>
      <c r="K4415" t="s">
        <v>40</v>
      </c>
      <c r="L4415">
        <v>30.6</v>
      </c>
      <c r="M4415" t="str">
        <f t="shared" si="273"/>
        <v>Medium</v>
      </c>
      <c r="N4415" s="1">
        <v>44137</v>
      </c>
      <c r="O4415" s="1" t="str">
        <f>IF(YEAR(Table1[[#This Row],[customer_since]])&gt;=2023, "New",IF(YEAR(Table1[[#This Row],[customer_since]])&gt;=2021, "Medium", "Long term"))</f>
        <v>Long term</v>
      </c>
      <c r="P4415">
        <v>63</v>
      </c>
      <c r="Q4415" t="str">
        <f t="shared" si="274"/>
        <v>Medium</v>
      </c>
      <c r="R4415">
        <v>0.3</v>
      </c>
      <c r="S4415" t="str">
        <f t="shared" si="275"/>
        <v>Medium</v>
      </c>
    </row>
    <row r="4416" spans="1:19" x14ac:dyDescent="0.35">
      <c r="A4416" t="s">
        <v>94</v>
      </c>
      <c r="B4416">
        <v>42</v>
      </c>
      <c r="C4416" t="str">
        <f t="shared" si="272"/>
        <v>36-45</v>
      </c>
      <c r="D4416" t="s">
        <v>25</v>
      </c>
      <c r="E4416" t="s">
        <v>18</v>
      </c>
      <c r="F4416">
        <v>157.71</v>
      </c>
      <c r="G4416">
        <v>11</v>
      </c>
      <c r="H4416">
        <f>Table1[[#This Row],[total_orders]]*Table1[[#This Row],[avg_order_value]]</f>
        <v>1734.8100000000002</v>
      </c>
      <c r="I4416">
        <v>286</v>
      </c>
      <c r="J4416">
        <v>0</v>
      </c>
      <c r="K4416" t="s">
        <v>40</v>
      </c>
      <c r="L4416">
        <v>83.4</v>
      </c>
      <c r="M4416" t="str">
        <f t="shared" si="273"/>
        <v>High</v>
      </c>
      <c r="N4416" s="1">
        <v>45135</v>
      </c>
      <c r="O4416" s="1" t="str">
        <f>IF(YEAR(Table1[[#This Row],[customer_since]])&gt;=2023, "New",IF(YEAR(Table1[[#This Row],[customer_since]])&gt;=2021, "Medium", "Long term"))</f>
        <v>New</v>
      </c>
      <c r="P4416">
        <v>43</v>
      </c>
      <c r="Q4416" t="str">
        <f t="shared" si="274"/>
        <v>Medium</v>
      </c>
      <c r="R4416">
        <v>0.16</v>
      </c>
      <c r="S4416" t="str">
        <f t="shared" si="275"/>
        <v>Low</v>
      </c>
    </row>
    <row r="4417" spans="1:19" x14ac:dyDescent="0.35">
      <c r="A4417" t="s">
        <v>1744</v>
      </c>
      <c r="B4417">
        <v>46</v>
      </c>
      <c r="C4417" t="str">
        <f t="shared" si="272"/>
        <v>46-55</v>
      </c>
      <c r="D4417" t="s">
        <v>14</v>
      </c>
      <c r="E4417" t="s">
        <v>18</v>
      </c>
      <c r="F4417">
        <v>111.5</v>
      </c>
      <c r="G4417">
        <v>7</v>
      </c>
      <c r="H4417">
        <f>Table1[[#This Row],[total_orders]]*Table1[[#This Row],[avg_order_value]]</f>
        <v>780.5</v>
      </c>
      <c r="I4417">
        <v>145</v>
      </c>
      <c r="J4417">
        <v>0</v>
      </c>
      <c r="K4417" t="s">
        <v>23</v>
      </c>
      <c r="L4417">
        <v>76.099999999999994</v>
      </c>
      <c r="M4417" t="str">
        <f t="shared" si="273"/>
        <v>High</v>
      </c>
      <c r="N4417" s="1">
        <v>45727</v>
      </c>
      <c r="O4417" s="1" t="str">
        <f>IF(YEAR(Table1[[#This Row],[customer_since]])&gt;=2023, "New",IF(YEAR(Table1[[#This Row],[customer_since]])&gt;=2021, "Medium", "Long term"))</f>
        <v>New</v>
      </c>
      <c r="P4417">
        <v>54</v>
      </c>
      <c r="Q4417" t="str">
        <f t="shared" si="274"/>
        <v>Medium</v>
      </c>
      <c r="R4417">
        <v>0.24</v>
      </c>
      <c r="S4417" t="str">
        <f t="shared" si="275"/>
        <v>Medium</v>
      </c>
    </row>
    <row r="4418" spans="1:19" x14ac:dyDescent="0.35">
      <c r="A4418" t="s">
        <v>2994</v>
      </c>
      <c r="B4418">
        <v>71</v>
      </c>
      <c r="C4418" t="str">
        <f t="shared" ref="C4418:C4481" si="276">IF(B4418&lt;=25,"18-25",IF(B4418&lt;=35,"26-35",IF(B4418&lt;=45,"36-45",IF(B4418&lt;=55,"46-55",IF(B4418&lt;=65,"55-65","66-69")))))</f>
        <v>66-69</v>
      </c>
      <c r="D4418" t="s">
        <v>21</v>
      </c>
      <c r="E4418" t="s">
        <v>52</v>
      </c>
      <c r="F4418">
        <v>89.55</v>
      </c>
      <c r="G4418">
        <v>10</v>
      </c>
      <c r="H4418">
        <f>Table1[[#This Row],[total_orders]]*Table1[[#This Row],[avg_order_value]]</f>
        <v>895.5</v>
      </c>
      <c r="I4418">
        <v>237</v>
      </c>
      <c r="J4418">
        <v>0</v>
      </c>
      <c r="K4418" t="s">
        <v>19</v>
      </c>
      <c r="L4418">
        <v>0</v>
      </c>
      <c r="M4418" t="str">
        <f t="shared" ref="M4418:M4481" si="277">IF(L4418&lt;=20,"Low",IF(L4418&lt;=50,"Medium","High"))</f>
        <v>Low</v>
      </c>
      <c r="N4418" s="1">
        <v>44228</v>
      </c>
      <c r="O4418" s="1" t="str">
        <f>IF(YEAR(Table1[[#This Row],[customer_since]])&gt;=2023, "New",IF(YEAR(Table1[[#This Row],[customer_since]])&gt;=2021, "Medium", "Long term"))</f>
        <v>Medium</v>
      </c>
      <c r="P4418">
        <v>21</v>
      </c>
      <c r="Q4418" t="str">
        <f t="shared" ref="Q4418:Q4481" si="278">IF(P4418&lt;=33,"Low",IF(P4418&lt;=66,"Medium","High"))</f>
        <v>Low</v>
      </c>
      <c r="R4418">
        <v>0.22</v>
      </c>
      <c r="S4418" t="str">
        <f t="shared" ref="S4418:S4481" si="279">IF(R4418&lt;=0.2,"Low",IF(R4418&lt;=0.5,"Medium","High"))</f>
        <v>Medium</v>
      </c>
    </row>
    <row r="4419" spans="1:19" x14ac:dyDescent="0.35">
      <c r="A4419" t="s">
        <v>1992</v>
      </c>
      <c r="B4419">
        <v>69</v>
      </c>
      <c r="C4419" t="str">
        <f t="shared" si="276"/>
        <v>66-69</v>
      </c>
      <c r="D4419" t="s">
        <v>25</v>
      </c>
      <c r="E4419" t="s">
        <v>28</v>
      </c>
      <c r="F4419">
        <v>132.71</v>
      </c>
      <c r="G4419">
        <v>12</v>
      </c>
      <c r="H4419">
        <f>Table1[[#This Row],[total_orders]]*Table1[[#This Row],[avg_order_value]]</f>
        <v>1592.52</v>
      </c>
      <c r="I4419">
        <v>43</v>
      </c>
      <c r="J4419">
        <v>0</v>
      </c>
      <c r="K4419" t="s">
        <v>29</v>
      </c>
      <c r="L4419">
        <v>33</v>
      </c>
      <c r="M4419" t="str">
        <f t="shared" si="277"/>
        <v>Medium</v>
      </c>
      <c r="N4419" s="1">
        <v>44042</v>
      </c>
      <c r="O4419" s="1" t="str">
        <f>IF(YEAR(Table1[[#This Row],[customer_since]])&gt;=2023, "New",IF(YEAR(Table1[[#This Row],[customer_since]])&gt;=2021, "Medium", "Long term"))</f>
        <v>Long term</v>
      </c>
      <c r="P4419">
        <v>71</v>
      </c>
      <c r="Q4419" t="str">
        <f t="shared" si="278"/>
        <v>High</v>
      </c>
      <c r="R4419">
        <v>0.11</v>
      </c>
      <c r="S4419" t="str">
        <f t="shared" si="279"/>
        <v>Low</v>
      </c>
    </row>
    <row r="4420" spans="1:19" x14ac:dyDescent="0.35">
      <c r="A4420" t="s">
        <v>3075</v>
      </c>
      <c r="B4420">
        <v>29</v>
      </c>
      <c r="C4420" t="str">
        <f t="shared" si="276"/>
        <v>26-35</v>
      </c>
      <c r="D4420" t="s">
        <v>14</v>
      </c>
      <c r="E4420" t="s">
        <v>18</v>
      </c>
      <c r="F4420">
        <v>67.209999999999994</v>
      </c>
      <c r="G4420">
        <v>14</v>
      </c>
      <c r="H4420">
        <f>Table1[[#This Row],[total_orders]]*Table1[[#This Row],[avg_order_value]]</f>
        <v>940.93999999999994</v>
      </c>
      <c r="I4420">
        <v>81</v>
      </c>
      <c r="J4420">
        <v>0</v>
      </c>
      <c r="K4420" t="s">
        <v>16</v>
      </c>
      <c r="L4420">
        <v>35.6</v>
      </c>
      <c r="M4420" t="str">
        <f t="shared" si="277"/>
        <v>Medium</v>
      </c>
      <c r="N4420" s="1">
        <v>45587</v>
      </c>
      <c r="O4420" s="1" t="str">
        <f>IF(YEAR(Table1[[#This Row],[customer_since]])&gt;=2023, "New",IF(YEAR(Table1[[#This Row],[customer_since]])&gt;=2021, "Medium", "Long term"))</f>
        <v>New</v>
      </c>
      <c r="P4420">
        <v>30</v>
      </c>
      <c r="Q4420" t="str">
        <f t="shared" si="278"/>
        <v>Low</v>
      </c>
      <c r="R4420">
        <v>0.31</v>
      </c>
      <c r="S4420" t="str">
        <f t="shared" si="279"/>
        <v>Medium</v>
      </c>
    </row>
    <row r="4421" spans="1:19" x14ac:dyDescent="0.35">
      <c r="A4421" t="s">
        <v>3075</v>
      </c>
      <c r="B4421">
        <v>31</v>
      </c>
      <c r="C4421" t="str">
        <f t="shared" si="276"/>
        <v>26-35</v>
      </c>
      <c r="D4421" t="s">
        <v>14</v>
      </c>
      <c r="E4421" t="s">
        <v>15</v>
      </c>
      <c r="F4421">
        <v>87.48</v>
      </c>
      <c r="G4421">
        <v>5</v>
      </c>
      <c r="H4421">
        <f>Table1[[#This Row],[total_orders]]*Table1[[#This Row],[avg_order_value]]</f>
        <v>437.40000000000003</v>
      </c>
      <c r="I4421">
        <v>165</v>
      </c>
      <c r="J4421">
        <v>0</v>
      </c>
      <c r="K4421" t="s">
        <v>19</v>
      </c>
      <c r="L4421">
        <v>56.2</v>
      </c>
      <c r="M4421" t="str">
        <f t="shared" si="277"/>
        <v>High</v>
      </c>
      <c r="N4421" s="1">
        <v>45409</v>
      </c>
      <c r="O4421" s="1" t="str">
        <f>IF(YEAR(Table1[[#This Row],[customer_since]])&gt;=2023, "New",IF(YEAR(Table1[[#This Row],[customer_since]])&gt;=2021, "Medium", "Long term"))</f>
        <v>New</v>
      </c>
      <c r="P4421">
        <v>46</v>
      </c>
      <c r="Q4421" t="str">
        <f t="shared" si="278"/>
        <v>Medium</v>
      </c>
      <c r="R4421">
        <v>0.65</v>
      </c>
      <c r="S4421" t="str">
        <f t="shared" si="279"/>
        <v>High</v>
      </c>
    </row>
    <row r="4422" spans="1:19" x14ac:dyDescent="0.35">
      <c r="A4422" t="s">
        <v>1188</v>
      </c>
      <c r="B4422">
        <v>58</v>
      </c>
      <c r="C4422" t="str">
        <f t="shared" si="276"/>
        <v>55-65</v>
      </c>
      <c r="D4422" t="s">
        <v>25</v>
      </c>
      <c r="E4422" t="s">
        <v>22</v>
      </c>
      <c r="F4422">
        <v>86.23</v>
      </c>
      <c r="G4422">
        <v>9</v>
      </c>
      <c r="H4422">
        <f>Table1[[#This Row],[total_orders]]*Table1[[#This Row],[avg_order_value]]</f>
        <v>776.07</v>
      </c>
      <c r="I4422">
        <v>278</v>
      </c>
      <c r="J4422">
        <v>0</v>
      </c>
      <c r="K4422" t="s">
        <v>29</v>
      </c>
      <c r="L4422">
        <v>85.3</v>
      </c>
      <c r="M4422" t="str">
        <f t="shared" si="277"/>
        <v>High</v>
      </c>
      <c r="N4422" s="1">
        <v>45500</v>
      </c>
      <c r="O4422" s="1" t="str">
        <f>IF(YEAR(Table1[[#This Row],[customer_since]])&gt;=2023, "New",IF(YEAR(Table1[[#This Row],[customer_since]])&gt;=2021, "Medium", "Long term"))</f>
        <v>New</v>
      </c>
      <c r="P4422">
        <v>53</v>
      </c>
      <c r="Q4422" t="str">
        <f t="shared" si="278"/>
        <v>Medium</v>
      </c>
      <c r="R4422">
        <v>0.32</v>
      </c>
      <c r="S4422" t="str">
        <f t="shared" si="279"/>
        <v>Medium</v>
      </c>
    </row>
    <row r="4423" spans="1:19" x14ac:dyDescent="0.35">
      <c r="A4423" t="s">
        <v>2139</v>
      </c>
      <c r="B4423">
        <v>61</v>
      </c>
      <c r="C4423" t="str">
        <f t="shared" si="276"/>
        <v>55-65</v>
      </c>
      <c r="D4423" t="s">
        <v>21</v>
      </c>
      <c r="E4423" t="s">
        <v>35</v>
      </c>
      <c r="F4423">
        <v>21.63</v>
      </c>
      <c r="G4423">
        <v>16</v>
      </c>
      <c r="H4423">
        <f>Table1[[#This Row],[total_orders]]*Table1[[#This Row],[avg_order_value]]</f>
        <v>346.08</v>
      </c>
      <c r="I4423">
        <v>169</v>
      </c>
      <c r="J4423">
        <v>0</v>
      </c>
      <c r="K4423" t="s">
        <v>40</v>
      </c>
      <c r="L4423">
        <v>35.1</v>
      </c>
      <c r="M4423" t="str">
        <f t="shared" si="277"/>
        <v>Medium</v>
      </c>
      <c r="N4423" s="1">
        <v>45422</v>
      </c>
      <c r="O4423" s="1" t="str">
        <f>IF(YEAR(Table1[[#This Row],[customer_since]])&gt;=2023, "New",IF(YEAR(Table1[[#This Row],[customer_since]])&gt;=2021, "Medium", "Long term"))</f>
        <v>New</v>
      </c>
      <c r="P4423">
        <v>85</v>
      </c>
      <c r="Q4423" t="str">
        <f t="shared" si="278"/>
        <v>High</v>
      </c>
      <c r="R4423">
        <v>0.16</v>
      </c>
      <c r="S4423" t="str">
        <f t="shared" si="279"/>
        <v>Low</v>
      </c>
    </row>
    <row r="4424" spans="1:19" x14ac:dyDescent="0.35">
      <c r="A4424" t="s">
        <v>2580</v>
      </c>
      <c r="B4424">
        <v>79</v>
      </c>
      <c r="C4424" t="str">
        <f t="shared" si="276"/>
        <v>66-69</v>
      </c>
      <c r="D4424" t="s">
        <v>14</v>
      </c>
      <c r="E4424" t="s">
        <v>35</v>
      </c>
      <c r="G4424">
        <v>12</v>
      </c>
      <c r="H4424">
        <f>Table1[[#This Row],[total_orders]]*Table1[[#This Row],[avg_order_value]]</f>
        <v>0</v>
      </c>
      <c r="I4424">
        <v>305</v>
      </c>
      <c r="J4424">
        <v>0</v>
      </c>
      <c r="K4424" t="s">
        <v>40</v>
      </c>
      <c r="L4424">
        <v>0</v>
      </c>
      <c r="M4424" t="str">
        <f t="shared" si="277"/>
        <v>Low</v>
      </c>
      <c r="N4424" s="1">
        <v>45564</v>
      </c>
      <c r="O4424" s="1" t="str">
        <f>IF(YEAR(Table1[[#This Row],[customer_since]])&gt;=2023, "New",IF(YEAR(Table1[[#This Row],[customer_since]])&gt;=2021, "Medium", "Long term"))</f>
        <v>New</v>
      </c>
      <c r="P4424">
        <v>28</v>
      </c>
      <c r="Q4424" t="str">
        <f t="shared" si="278"/>
        <v>Low</v>
      </c>
      <c r="R4424">
        <v>0.19</v>
      </c>
      <c r="S4424" t="str">
        <f t="shared" si="279"/>
        <v>Low</v>
      </c>
    </row>
    <row r="4425" spans="1:19" x14ac:dyDescent="0.35">
      <c r="A4425" t="s">
        <v>595</v>
      </c>
      <c r="B4425">
        <v>77</v>
      </c>
      <c r="C4425" t="str">
        <f t="shared" si="276"/>
        <v>66-69</v>
      </c>
      <c r="D4425" t="s">
        <v>21</v>
      </c>
      <c r="E4425" t="s">
        <v>44</v>
      </c>
      <c r="F4425">
        <v>99.28</v>
      </c>
      <c r="G4425">
        <v>10</v>
      </c>
      <c r="H4425">
        <f>Table1[[#This Row],[total_orders]]*Table1[[#This Row],[avg_order_value]]</f>
        <v>992.8</v>
      </c>
      <c r="I4425">
        <v>259</v>
      </c>
      <c r="J4425">
        <v>0</v>
      </c>
      <c r="K4425" t="s">
        <v>40</v>
      </c>
      <c r="L4425">
        <v>91.8</v>
      </c>
      <c r="M4425" t="str">
        <f t="shared" si="277"/>
        <v>High</v>
      </c>
      <c r="N4425" s="1">
        <v>44100</v>
      </c>
      <c r="O4425" s="1" t="str">
        <f>IF(YEAR(Table1[[#This Row],[customer_since]])&gt;=2023, "New",IF(YEAR(Table1[[#This Row],[customer_since]])&gt;=2021, "Medium", "Long term"))</f>
        <v>Long term</v>
      </c>
      <c r="P4425">
        <v>23</v>
      </c>
      <c r="Q4425" t="str">
        <f t="shared" si="278"/>
        <v>Low</v>
      </c>
      <c r="R4425">
        <v>0.35</v>
      </c>
      <c r="S4425" t="str">
        <f t="shared" si="279"/>
        <v>Medium</v>
      </c>
    </row>
    <row r="4426" spans="1:19" x14ac:dyDescent="0.35">
      <c r="A4426" t="s">
        <v>595</v>
      </c>
      <c r="B4426">
        <v>21</v>
      </c>
      <c r="C4426" t="str">
        <f t="shared" si="276"/>
        <v>18-25</v>
      </c>
      <c r="D4426" t="s">
        <v>21</v>
      </c>
      <c r="E4426" t="s">
        <v>18</v>
      </c>
      <c r="F4426">
        <v>237.9</v>
      </c>
      <c r="G4426">
        <v>8</v>
      </c>
      <c r="H4426">
        <f>Table1[[#This Row],[total_orders]]*Table1[[#This Row],[avg_order_value]]</f>
        <v>1903.2</v>
      </c>
      <c r="I4426">
        <v>277</v>
      </c>
      <c r="J4426">
        <v>0</v>
      </c>
      <c r="K4426" t="s">
        <v>19</v>
      </c>
      <c r="L4426">
        <v>62.9</v>
      </c>
      <c r="M4426" t="str">
        <f t="shared" si="277"/>
        <v>High</v>
      </c>
      <c r="N4426" s="1">
        <v>45436</v>
      </c>
      <c r="O4426" s="1" t="str">
        <f>IF(YEAR(Table1[[#This Row],[customer_since]])&gt;=2023, "New",IF(YEAR(Table1[[#This Row],[customer_since]])&gt;=2021, "Medium", "Long term"))</f>
        <v>New</v>
      </c>
      <c r="P4426">
        <v>13</v>
      </c>
      <c r="Q4426" t="str">
        <f t="shared" si="278"/>
        <v>Low</v>
      </c>
      <c r="R4426">
        <v>0.11</v>
      </c>
      <c r="S4426" t="str">
        <f t="shared" si="279"/>
        <v>Low</v>
      </c>
    </row>
    <row r="4427" spans="1:19" x14ac:dyDescent="0.35">
      <c r="A4427" t="s">
        <v>96</v>
      </c>
      <c r="B4427">
        <v>21</v>
      </c>
      <c r="C4427" t="str">
        <f t="shared" si="276"/>
        <v>18-25</v>
      </c>
      <c r="D4427" t="s">
        <v>21</v>
      </c>
      <c r="E4427" t="s">
        <v>18</v>
      </c>
      <c r="F4427">
        <v>177.53</v>
      </c>
      <c r="G4427">
        <v>4</v>
      </c>
      <c r="H4427">
        <f>Table1[[#This Row],[total_orders]]*Table1[[#This Row],[avg_order_value]]</f>
        <v>710.12</v>
      </c>
      <c r="I4427">
        <v>247</v>
      </c>
      <c r="J4427">
        <v>0</v>
      </c>
      <c r="K4427" t="s">
        <v>40</v>
      </c>
      <c r="L4427">
        <v>30.8</v>
      </c>
      <c r="M4427" t="str">
        <f t="shared" si="277"/>
        <v>Medium</v>
      </c>
      <c r="N4427" s="1">
        <v>45064</v>
      </c>
      <c r="O4427" s="1" t="str">
        <f>IF(YEAR(Table1[[#This Row],[customer_since]])&gt;=2023, "New",IF(YEAR(Table1[[#This Row],[customer_since]])&gt;=2021, "Medium", "Long term"))</f>
        <v>New</v>
      </c>
      <c r="P4427">
        <v>73</v>
      </c>
      <c r="Q4427" t="str">
        <f t="shared" si="278"/>
        <v>High</v>
      </c>
      <c r="R4427">
        <v>0.26</v>
      </c>
      <c r="S4427" t="str">
        <f t="shared" si="279"/>
        <v>Medium</v>
      </c>
    </row>
    <row r="4428" spans="1:19" x14ac:dyDescent="0.35">
      <c r="A4428" t="s">
        <v>1970</v>
      </c>
      <c r="B4428">
        <v>65</v>
      </c>
      <c r="C4428" t="str">
        <f t="shared" si="276"/>
        <v>55-65</v>
      </c>
      <c r="D4428" t="s">
        <v>14</v>
      </c>
      <c r="E4428" t="s">
        <v>35</v>
      </c>
      <c r="F4428">
        <v>122.57</v>
      </c>
      <c r="G4428">
        <v>8</v>
      </c>
      <c r="H4428">
        <f>Table1[[#This Row],[total_orders]]*Table1[[#This Row],[avg_order_value]]</f>
        <v>980.56</v>
      </c>
      <c r="I4428">
        <v>244</v>
      </c>
      <c r="J4428">
        <v>0</v>
      </c>
      <c r="K4428" t="s">
        <v>40</v>
      </c>
      <c r="L4428">
        <v>8.6999999999999993</v>
      </c>
      <c r="M4428" t="str">
        <f t="shared" si="277"/>
        <v>Low</v>
      </c>
      <c r="N4428" s="1">
        <v>44451</v>
      </c>
      <c r="O4428" s="1" t="str">
        <f>IF(YEAR(Table1[[#This Row],[customer_since]])&gt;=2023, "New",IF(YEAR(Table1[[#This Row],[customer_since]])&gt;=2021, "Medium", "Long term"))</f>
        <v>Medium</v>
      </c>
      <c r="P4428">
        <v>38</v>
      </c>
      <c r="Q4428" t="str">
        <f t="shared" si="278"/>
        <v>Medium</v>
      </c>
      <c r="R4428">
        <v>0.26</v>
      </c>
      <c r="S4428" t="str">
        <f t="shared" si="279"/>
        <v>Medium</v>
      </c>
    </row>
    <row r="4429" spans="1:19" x14ac:dyDescent="0.35">
      <c r="A4429" t="s">
        <v>1752</v>
      </c>
      <c r="B4429">
        <v>20</v>
      </c>
      <c r="C4429" t="str">
        <f t="shared" si="276"/>
        <v>18-25</v>
      </c>
      <c r="D4429" t="s">
        <v>14</v>
      </c>
      <c r="E4429" t="s">
        <v>28</v>
      </c>
      <c r="F4429">
        <v>289.68</v>
      </c>
      <c r="G4429">
        <v>5</v>
      </c>
      <c r="H4429">
        <f>Table1[[#This Row],[total_orders]]*Table1[[#This Row],[avg_order_value]]</f>
        <v>1448.4</v>
      </c>
      <c r="I4429">
        <v>185</v>
      </c>
      <c r="J4429">
        <v>0</v>
      </c>
      <c r="K4429" t="s">
        <v>40</v>
      </c>
      <c r="L4429">
        <v>79.400000000000006</v>
      </c>
      <c r="M4429" t="str">
        <f t="shared" si="277"/>
        <v>High</v>
      </c>
      <c r="N4429" s="1">
        <v>45713</v>
      </c>
      <c r="O4429" s="1" t="str">
        <f>IF(YEAR(Table1[[#This Row],[customer_since]])&gt;=2023, "New",IF(YEAR(Table1[[#This Row],[customer_since]])&gt;=2021, "Medium", "Long term"))</f>
        <v>New</v>
      </c>
      <c r="P4429">
        <v>62</v>
      </c>
      <c r="Q4429" t="str">
        <f t="shared" si="278"/>
        <v>Medium</v>
      </c>
      <c r="R4429">
        <v>0.28000000000000003</v>
      </c>
      <c r="S4429" t="str">
        <f t="shared" si="279"/>
        <v>Medium</v>
      </c>
    </row>
    <row r="4430" spans="1:19" x14ac:dyDescent="0.35">
      <c r="A4430" t="s">
        <v>649</v>
      </c>
      <c r="B4430">
        <v>21</v>
      </c>
      <c r="C4430" t="str">
        <f t="shared" si="276"/>
        <v>18-25</v>
      </c>
      <c r="D4430" t="s">
        <v>21</v>
      </c>
      <c r="E4430" t="s">
        <v>18</v>
      </c>
      <c r="F4430">
        <v>97.52</v>
      </c>
      <c r="G4430">
        <v>12</v>
      </c>
      <c r="H4430">
        <f>Table1[[#This Row],[total_orders]]*Table1[[#This Row],[avg_order_value]]</f>
        <v>1170.24</v>
      </c>
      <c r="I4430">
        <v>137</v>
      </c>
      <c r="J4430">
        <v>0</v>
      </c>
      <c r="K4430" t="s">
        <v>23</v>
      </c>
      <c r="L4430">
        <v>57.3</v>
      </c>
      <c r="M4430" t="str">
        <f t="shared" si="277"/>
        <v>High</v>
      </c>
      <c r="N4430" s="1">
        <v>45030</v>
      </c>
      <c r="O4430" s="1" t="str">
        <f>IF(YEAR(Table1[[#This Row],[customer_since]])&gt;=2023, "New",IF(YEAR(Table1[[#This Row],[customer_since]])&gt;=2021, "Medium", "Long term"))</f>
        <v>New</v>
      </c>
      <c r="P4430">
        <v>71</v>
      </c>
      <c r="Q4430" t="str">
        <f t="shared" si="278"/>
        <v>High</v>
      </c>
      <c r="R4430">
        <v>0.4</v>
      </c>
      <c r="S4430" t="str">
        <f t="shared" si="279"/>
        <v>Medium</v>
      </c>
    </row>
    <row r="4431" spans="1:19" x14ac:dyDescent="0.35">
      <c r="A4431" t="s">
        <v>649</v>
      </c>
      <c r="B4431">
        <v>29</v>
      </c>
      <c r="C4431" t="str">
        <f t="shared" si="276"/>
        <v>26-35</v>
      </c>
      <c r="D4431" t="s">
        <v>21</v>
      </c>
      <c r="E4431" t="s">
        <v>52</v>
      </c>
      <c r="F4431">
        <v>41.04</v>
      </c>
      <c r="G4431">
        <v>9</v>
      </c>
      <c r="H4431">
        <f>Table1[[#This Row],[total_orders]]*Table1[[#This Row],[avg_order_value]]</f>
        <v>369.36</v>
      </c>
      <c r="I4431">
        <v>182</v>
      </c>
      <c r="J4431">
        <v>0</v>
      </c>
      <c r="K4431" t="s">
        <v>29</v>
      </c>
      <c r="L4431">
        <v>93.1</v>
      </c>
      <c r="M4431" t="str">
        <f t="shared" si="277"/>
        <v>High</v>
      </c>
      <c r="N4431" s="1">
        <v>44448</v>
      </c>
      <c r="O4431" s="1" t="str">
        <f>IF(YEAR(Table1[[#This Row],[customer_since]])&gt;=2023, "New",IF(YEAR(Table1[[#This Row],[customer_since]])&gt;=2021, "Medium", "Long term"))</f>
        <v>Medium</v>
      </c>
      <c r="P4431">
        <v>83</v>
      </c>
      <c r="Q4431" t="str">
        <f t="shared" si="278"/>
        <v>High</v>
      </c>
      <c r="R4431">
        <v>0.32</v>
      </c>
      <c r="S4431" t="str">
        <f t="shared" si="279"/>
        <v>Medium</v>
      </c>
    </row>
    <row r="4432" spans="1:19" x14ac:dyDescent="0.35">
      <c r="A4432" t="s">
        <v>1895</v>
      </c>
      <c r="B4432">
        <v>26</v>
      </c>
      <c r="C4432" t="str">
        <f t="shared" si="276"/>
        <v>26-35</v>
      </c>
      <c r="D4432" t="s">
        <v>21</v>
      </c>
      <c r="E4432" t="s">
        <v>52</v>
      </c>
      <c r="F4432">
        <v>42.95</v>
      </c>
      <c r="G4432">
        <v>8</v>
      </c>
      <c r="H4432">
        <f>Table1[[#This Row],[total_orders]]*Table1[[#This Row],[avg_order_value]]</f>
        <v>343.6</v>
      </c>
      <c r="I4432">
        <v>130</v>
      </c>
      <c r="J4432">
        <v>0</v>
      </c>
      <c r="K4432" t="s">
        <v>29</v>
      </c>
      <c r="L4432">
        <v>47.8</v>
      </c>
      <c r="M4432" t="str">
        <f t="shared" si="277"/>
        <v>Medium</v>
      </c>
      <c r="N4432" s="1">
        <v>45423</v>
      </c>
      <c r="O4432" s="1" t="str">
        <f>IF(YEAR(Table1[[#This Row],[customer_since]])&gt;=2023, "New",IF(YEAR(Table1[[#This Row],[customer_since]])&gt;=2021, "Medium", "Long term"))</f>
        <v>New</v>
      </c>
      <c r="P4432">
        <v>84</v>
      </c>
      <c r="Q4432" t="str">
        <f t="shared" si="278"/>
        <v>High</v>
      </c>
      <c r="R4432">
        <v>0.54</v>
      </c>
      <c r="S4432" t="str">
        <f t="shared" si="279"/>
        <v>High</v>
      </c>
    </row>
    <row r="4433" spans="1:19" x14ac:dyDescent="0.35">
      <c r="A4433" t="s">
        <v>1442</v>
      </c>
      <c r="B4433">
        <v>21</v>
      </c>
      <c r="C4433" t="str">
        <f t="shared" si="276"/>
        <v>18-25</v>
      </c>
      <c r="D4433" t="s">
        <v>14</v>
      </c>
      <c r="E4433" t="s">
        <v>18</v>
      </c>
      <c r="F4433">
        <v>20.54</v>
      </c>
      <c r="G4433">
        <v>17</v>
      </c>
      <c r="H4433">
        <f>Table1[[#This Row],[total_orders]]*Table1[[#This Row],[avg_order_value]]</f>
        <v>349.18</v>
      </c>
      <c r="I4433">
        <v>126</v>
      </c>
      <c r="J4433">
        <v>0</v>
      </c>
      <c r="K4433" t="s">
        <v>40</v>
      </c>
      <c r="L4433">
        <v>56.2</v>
      </c>
      <c r="M4433" t="str">
        <f t="shared" si="277"/>
        <v>High</v>
      </c>
      <c r="N4433" s="1">
        <v>44450</v>
      </c>
      <c r="O4433" s="1" t="str">
        <f>IF(YEAR(Table1[[#This Row],[customer_since]])&gt;=2023, "New",IF(YEAR(Table1[[#This Row],[customer_since]])&gt;=2021, "Medium", "Long term"))</f>
        <v>Medium</v>
      </c>
      <c r="P4433">
        <v>17</v>
      </c>
      <c r="Q4433" t="str">
        <f t="shared" si="278"/>
        <v>Low</v>
      </c>
      <c r="R4433">
        <v>0.23</v>
      </c>
      <c r="S4433" t="str">
        <f t="shared" si="279"/>
        <v>Medium</v>
      </c>
    </row>
    <row r="4434" spans="1:19" x14ac:dyDescent="0.35">
      <c r="A4434" t="s">
        <v>3417</v>
      </c>
      <c r="B4434">
        <v>32</v>
      </c>
      <c r="C4434" t="str">
        <f t="shared" si="276"/>
        <v>26-35</v>
      </c>
      <c r="D4434" t="s">
        <v>14</v>
      </c>
      <c r="E4434" t="s">
        <v>15</v>
      </c>
      <c r="F4434">
        <v>76.459999999999994</v>
      </c>
      <c r="G4434">
        <v>8</v>
      </c>
      <c r="H4434">
        <f>Table1[[#This Row],[total_orders]]*Table1[[#This Row],[avg_order_value]]</f>
        <v>611.67999999999995</v>
      </c>
      <c r="I4434">
        <v>229</v>
      </c>
      <c r="J4434">
        <v>0</v>
      </c>
      <c r="K4434" t="s">
        <v>16</v>
      </c>
      <c r="L4434">
        <v>31.9</v>
      </c>
      <c r="M4434" t="str">
        <f t="shared" si="277"/>
        <v>Medium</v>
      </c>
      <c r="N4434" s="1">
        <v>45787</v>
      </c>
      <c r="O4434" s="1" t="str">
        <f>IF(YEAR(Table1[[#This Row],[customer_since]])&gt;=2023, "New",IF(YEAR(Table1[[#This Row],[customer_since]])&gt;=2021, "Medium", "Long term"))</f>
        <v>New</v>
      </c>
      <c r="P4434">
        <v>19</v>
      </c>
      <c r="Q4434" t="str">
        <f t="shared" si="278"/>
        <v>Low</v>
      </c>
      <c r="R4434">
        <v>0.56000000000000005</v>
      </c>
      <c r="S4434" t="str">
        <f t="shared" si="279"/>
        <v>High</v>
      </c>
    </row>
    <row r="4435" spans="1:19" x14ac:dyDescent="0.35">
      <c r="A4435" t="s">
        <v>1209</v>
      </c>
      <c r="B4435">
        <v>63</v>
      </c>
      <c r="C4435" t="str">
        <f t="shared" si="276"/>
        <v>55-65</v>
      </c>
      <c r="D4435" t="s">
        <v>21</v>
      </c>
      <c r="E4435" t="s">
        <v>50</v>
      </c>
      <c r="F4435">
        <v>153.5</v>
      </c>
      <c r="G4435">
        <v>10</v>
      </c>
      <c r="H4435">
        <f>Table1[[#This Row],[total_orders]]*Table1[[#This Row],[avg_order_value]]</f>
        <v>1535</v>
      </c>
      <c r="I4435">
        <v>320</v>
      </c>
      <c r="J4435">
        <v>0</v>
      </c>
      <c r="K4435" t="s">
        <v>16</v>
      </c>
      <c r="L4435">
        <v>75.5</v>
      </c>
      <c r="M4435" t="str">
        <f t="shared" si="277"/>
        <v>High</v>
      </c>
      <c r="N4435" s="1">
        <v>44837</v>
      </c>
      <c r="O4435" s="1" t="str">
        <f>IF(YEAR(Table1[[#This Row],[customer_since]])&gt;=2023, "New",IF(YEAR(Table1[[#This Row],[customer_since]])&gt;=2021, "Medium", "Long term"))</f>
        <v>Medium</v>
      </c>
      <c r="P4435">
        <v>62</v>
      </c>
      <c r="Q4435" t="str">
        <f t="shared" si="278"/>
        <v>Medium</v>
      </c>
      <c r="R4435">
        <v>0.16</v>
      </c>
      <c r="S4435" t="str">
        <f t="shared" si="279"/>
        <v>Low</v>
      </c>
    </row>
    <row r="4436" spans="1:19" x14ac:dyDescent="0.35">
      <c r="A4436" t="s">
        <v>1906</v>
      </c>
      <c r="B4436">
        <v>78</v>
      </c>
      <c r="C4436" t="str">
        <f t="shared" si="276"/>
        <v>66-69</v>
      </c>
      <c r="D4436" t="s">
        <v>21</v>
      </c>
      <c r="E4436" t="s">
        <v>18</v>
      </c>
      <c r="F4436">
        <v>75.14</v>
      </c>
      <c r="G4436">
        <v>8</v>
      </c>
      <c r="H4436">
        <f>Table1[[#This Row],[total_orders]]*Table1[[#This Row],[avg_order_value]]</f>
        <v>601.12</v>
      </c>
      <c r="I4436">
        <v>12</v>
      </c>
      <c r="J4436">
        <v>0</v>
      </c>
      <c r="K4436" t="s">
        <v>16</v>
      </c>
      <c r="L4436">
        <v>45.4</v>
      </c>
      <c r="M4436" t="str">
        <f t="shared" si="277"/>
        <v>Medium</v>
      </c>
      <c r="N4436" s="1">
        <v>44136</v>
      </c>
      <c r="O4436" s="1" t="str">
        <f>IF(YEAR(Table1[[#This Row],[customer_since]])&gt;=2023, "New",IF(YEAR(Table1[[#This Row],[customer_since]])&gt;=2021, "Medium", "Long term"))</f>
        <v>Long term</v>
      </c>
      <c r="P4436">
        <v>50</v>
      </c>
      <c r="Q4436" t="str">
        <f t="shared" si="278"/>
        <v>Medium</v>
      </c>
      <c r="R4436">
        <v>0.26</v>
      </c>
      <c r="S4436" t="str">
        <f t="shared" si="279"/>
        <v>Medium</v>
      </c>
    </row>
    <row r="4437" spans="1:19" x14ac:dyDescent="0.35">
      <c r="A4437" t="s">
        <v>3466</v>
      </c>
      <c r="B4437">
        <v>55</v>
      </c>
      <c r="C4437" t="str">
        <f t="shared" si="276"/>
        <v>46-55</v>
      </c>
      <c r="D4437" t="s">
        <v>25</v>
      </c>
      <c r="E4437" t="s">
        <v>35</v>
      </c>
      <c r="F4437">
        <v>100.03</v>
      </c>
      <c r="G4437">
        <v>10</v>
      </c>
      <c r="H4437">
        <f>Table1[[#This Row],[total_orders]]*Table1[[#This Row],[avg_order_value]]</f>
        <v>1000.3</v>
      </c>
      <c r="I4437">
        <v>335</v>
      </c>
      <c r="J4437">
        <v>0</v>
      </c>
      <c r="K4437" t="s">
        <v>16</v>
      </c>
      <c r="L4437">
        <v>60.9</v>
      </c>
      <c r="M4437" t="str">
        <f t="shared" si="277"/>
        <v>High</v>
      </c>
      <c r="N4437" s="1">
        <v>45049</v>
      </c>
      <c r="O4437" s="1" t="str">
        <f>IF(YEAR(Table1[[#This Row],[customer_since]])&gt;=2023, "New",IF(YEAR(Table1[[#This Row],[customer_since]])&gt;=2021, "Medium", "Long term"))</f>
        <v>New</v>
      </c>
      <c r="P4437">
        <v>19</v>
      </c>
      <c r="Q4437" t="str">
        <f t="shared" si="278"/>
        <v>Low</v>
      </c>
      <c r="R4437">
        <v>0.36</v>
      </c>
      <c r="S4437" t="str">
        <f t="shared" si="279"/>
        <v>Medium</v>
      </c>
    </row>
    <row r="4438" spans="1:19" x14ac:dyDescent="0.35">
      <c r="A4438" t="s">
        <v>2412</v>
      </c>
      <c r="B4438">
        <v>56</v>
      </c>
      <c r="C4438" t="str">
        <f t="shared" si="276"/>
        <v>55-65</v>
      </c>
      <c r="D4438" t="s">
        <v>14</v>
      </c>
      <c r="E4438" t="s">
        <v>50</v>
      </c>
      <c r="F4438">
        <v>57.88</v>
      </c>
      <c r="G4438">
        <v>6</v>
      </c>
      <c r="H4438">
        <f>Table1[[#This Row],[total_orders]]*Table1[[#This Row],[avg_order_value]]</f>
        <v>347.28000000000003</v>
      </c>
      <c r="I4438">
        <v>321</v>
      </c>
      <c r="J4438">
        <v>0</v>
      </c>
      <c r="K4438" t="s">
        <v>19</v>
      </c>
      <c r="L4438">
        <v>82.6</v>
      </c>
      <c r="M4438" t="str">
        <f t="shared" si="277"/>
        <v>High</v>
      </c>
      <c r="N4438" s="1">
        <v>45561</v>
      </c>
      <c r="O4438" s="1" t="str">
        <f>IF(YEAR(Table1[[#This Row],[customer_since]])&gt;=2023, "New",IF(YEAR(Table1[[#This Row],[customer_since]])&gt;=2021, "Medium", "Long term"))</f>
        <v>New</v>
      </c>
      <c r="P4438">
        <v>48</v>
      </c>
      <c r="Q4438" t="str">
        <f t="shared" si="278"/>
        <v>Medium</v>
      </c>
      <c r="R4438">
        <v>0.33</v>
      </c>
      <c r="S4438" t="str">
        <f t="shared" si="279"/>
        <v>Medium</v>
      </c>
    </row>
    <row r="4439" spans="1:19" x14ac:dyDescent="0.35">
      <c r="A4439" t="s">
        <v>3812</v>
      </c>
      <c r="B4439">
        <v>50</v>
      </c>
      <c r="C4439" t="str">
        <f t="shared" si="276"/>
        <v>46-55</v>
      </c>
      <c r="D4439" t="s">
        <v>14</v>
      </c>
      <c r="E4439" t="s">
        <v>26</v>
      </c>
      <c r="F4439">
        <v>51.6</v>
      </c>
      <c r="G4439">
        <v>13</v>
      </c>
      <c r="H4439">
        <f>Table1[[#This Row],[total_orders]]*Table1[[#This Row],[avg_order_value]]</f>
        <v>670.80000000000007</v>
      </c>
      <c r="I4439">
        <v>282</v>
      </c>
      <c r="J4439">
        <v>0</v>
      </c>
      <c r="K4439" t="s">
        <v>40</v>
      </c>
      <c r="L4439">
        <v>5.8</v>
      </c>
      <c r="M4439" t="str">
        <f t="shared" si="277"/>
        <v>Low</v>
      </c>
      <c r="N4439" s="1">
        <v>44099</v>
      </c>
      <c r="O4439" s="1" t="str">
        <f>IF(YEAR(Table1[[#This Row],[customer_since]])&gt;=2023, "New",IF(YEAR(Table1[[#This Row],[customer_since]])&gt;=2021, "Medium", "Long term"))</f>
        <v>Long term</v>
      </c>
      <c r="P4439">
        <v>68</v>
      </c>
      <c r="Q4439" t="str">
        <f t="shared" si="278"/>
        <v>High</v>
      </c>
      <c r="R4439">
        <v>0.39</v>
      </c>
      <c r="S4439" t="str">
        <f t="shared" si="279"/>
        <v>Medium</v>
      </c>
    </row>
    <row r="4440" spans="1:19" x14ac:dyDescent="0.35">
      <c r="A4440" t="s">
        <v>98</v>
      </c>
      <c r="B4440">
        <v>42</v>
      </c>
      <c r="C4440" t="str">
        <f t="shared" si="276"/>
        <v>36-45</v>
      </c>
      <c r="D4440" t="s">
        <v>14</v>
      </c>
      <c r="E4440" t="s">
        <v>22</v>
      </c>
      <c r="F4440">
        <v>36.64</v>
      </c>
      <c r="G4440">
        <v>13</v>
      </c>
      <c r="H4440">
        <f>Table1[[#This Row],[total_orders]]*Table1[[#This Row],[avg_order_value]]</f>
        <v>476.32</v>
      </c>
      <c r="I4440">
        <v>229</v>
      </c>
      <c r="J4440">
        <v>0</v>
      </c>
      <c r="K4440" t="s">
        <v>40</v>
      </c>
      <c r="L4440">
        <v>1.6</v>
      </c>
      <c r="M4440" t="str">
        <f t="shared" si="277"/>
        <v>Low</v>
      </c>
      <c r="N4440" s="1">
        <v>45112</v>
      </c>
      <c r="O4440" s="1" t="str">
        <f>IF(YEAR(Table1[[#This Row],[customer_since]])&gt;=2023, "New",IF(YEAR(Table1[[#This Row],[customer_since]])&gt;=2021, "Medium", "Long term"))</f>
        <v>New</v>
      </c>
      <c r="P4440">
        <v>48</v>
      </c>
      <c r="Q4440" t="str">
        <f t="shared" si="278"/>
        <v>Medium</v>
      </c>
      <c r="R4440">
        <v>0.35</v>
      </c>
      <c r="S4440" t="str">
        <f t="shared" si="279"/>
        <v>Medium</v>
      </c>
    </row>
    <row r="4441" spans="1:19" x14ac:dyDescent="0.35">
      <c r="A4441" t="s">
        <v>2228</v>
      </c>
      <c r="B4441">
        <v>25</v>
      </c>
      <c r="C4441" t="str">
        <f t="shared" si="276"/>
        <v>18-25</v>
      </c>
      <c r="D4441" t="s">
        <v>21</v>
      </c>
      <c r="E4441" t="s">
        <v>35</v>
      </c>
      <c r="F4441">
        <v>112.19</v>
      </c>
      <c r="G4441">
        <v>12</v>
      </c>
      <c r="H4441">
        <f>Table1[[#This Row],[total_orders]]*Table1[[#This Row],[avg_order_value]]</f>
        <v>1346.28</v>
      </c>
      <c r="I4441">
        <v>349</v>
      </c>
      <c r="J4441">
        <v>0</v>
      </c>
      <c r="K4441" t="s">
        <v>19</v>
      </c>
      <c r="L4441">
        <v>95.7</v>
      </c>
      <c r="M4441" t="str">
        <f t="shared" si="277"/>
        <v>High</v>
      </c>
      <c r="N4441" s="1">
        <v>44084</v>
      </c>
      <c r="O4441" s="1" t="str">
        <f>IF(YEAR(Table1[[#This Row],[customer_since]])&gt;=2023, "New",IF(YEAR(Table1[[#This Row],[customer_since]])&gt;=2021, "Medium", "Long term"))</f>
        <v>Long term</v>
      </c>
      <c r="P4441">
        <v>94</v>
      </c>
      <c r="Q4441" t="str">
        <f t="shared" si="278"/>
        <v>High</v>
      </c>
      <c r="R4441">
        <v>0.27</v>
      </c>
      <c r="S4441" t="str">
        <f t="shared" si="279"/>
        <v>Medium</v>
      </c>
    </row>
    <row r="4442" spans="1:19" x14ac:dyDescent="0.35">
      <c r="A4442" t="s">
        <v>1977</v>
      </c>
      <c r="B4442">
        <v>30</v>
      </c>
      <c r="C4442" t="str">
        <f t="shared" si="276"/>
        <v>26-35</v>
      </c>
      <c r="D4442" t="s">
        <v>14</v>
      </c>
      <c r="E4442" t="s">
        <v>15</v>
      </c>
      <c r="F4442">
        <v>229.43</v>
      </c>
      <c r="G4442">
        <v>10</v>
      </c>
      <c r="H4442">
        <f>Table1[[#This Row],[total_orders]]*Table1[[#This Row],[avg_order_value]]</f>
        <v>2294.3000000000002</v>
      </c>
      <c r="I4442">
        <v>8</v>
      </c>
      <c r="J4442">
        <v>0</v>
      </c>
      <c r="K4442" t="s">
        <v>29</v>
      </c>
      <c r="L4442">
        <v>16.7</v>
      </c>
      <c r="M4442" t="str">
        <f t="shared" si="277"/>
        <v>Low</v>
      </c>
      <c r="N4442" s="1">
        <v>45712</v>
      </c>
      <c r="O4442" s="1" t="str">
        <f>IF(YEAR(Table1[[#This Row],[customer_since]])&gt;=2023, "New",IF(YEAR(Table1[[#This Row],[customer_since]])&gt;=2021, "Medium", "Long term"))</f>
        <v>New</v>
      </c>
      <c r="P4442">
        <v>31</v>
      </c>
      <c r="Q4442" t="str">
        <f t="shared" si="278"/>
        <v>Low</v>
      </c>
      <c r="R4442">
        <v>0.28000000000000003</v>
      </c>
      <c r="S4442" t="str">
        <f t="shared" si="279"/>
        <v>Medium</v>
      </c>
    </row>
    <row r="4443" spans="1:19" x14ac:dyDescent="0.35">
      <c r="A4443" t="s">
        <v>1977</v>
      </c>
      <c r="B4443">
        <v>32</v>
      </c>
      <c r="C4443" t="str">
        <f t="shared" si="276"/>
        <v>26-35</v>
      </c>
      <c r="D4443" t="s">
        <v>14</v>
      </c>
      <c r="E4443" t="s">
        <v>52</v>
      </c>
      <c r="F4443">
        <v>143.51</v>
      </c>
      <c r="G4443">
        <v>5</v>
      </c>
      <c r="H4443">
        <f>Table1[[#This Row],[total_orders]]*Table1[[#This Row],[avg_order_value]]</f>
        <v>717.55</v>
      </c>
      <c r="I4443">
        <v>309</v>
      </c>
      <c r="J4443">
        <v>0</v>
      </c>
      <c r="K4443" t="s">
        <v>19</v>
      </c>
      <c r="L4443">
        <v>35.4</v>
      </c>
      <c r="M4443" t="str">
        <f t="shared" si="277"/>
        <v>Medium</v>
      </c>
      <c r="N4443" s="1">
        <v>45151</v>
      </c>
      <c r="O4443" s="1" t="str">
        <f>IF(YEAR(Table1[[#This Row],[customer_since]])&gt;=2023, "New",IF(YEAR(Table1[[#This Row],[customer_since]])&gt;=2021, "Medium", "Long term"))</f>
        <v>New</v>
      </c>
      <c r="P4443">
        <v>81</v>
      </c>
      <c r="Q4443" t="str">
        <f t="shared" si="278"/>
        <v>High</v>
      </c>
      <c r="R4443">
        <v>0.2</v>
      </c>
      <c r="S4443" t="str">
        <f t="shared" si="279"/>
        <v>Low</v>
      </c>
    </row>
    <row r="4444" spans="1:19" x14ac:dyDescent="0.35">
      <c r="A4444" t="s">
        <v>1977</v>
      </c>
      <c r="B4444">
        <v>48</v>
      </c>
      <c r="C4444" t="str">
        <f t="shared" si="276"/>
        <v>46-55</v>
      </c>
      <c r="D4444" t="s">
        <v>25</v>
      </c>
      <c r="E4444" t="s">
        <v>22</v>
      </c>
      <c r="F4444">
        <v>72.66</v>
      </c>
      <c r="G4444">
        <v>9</v>
      </c>
      <c r="H4444">
        <f>Table1[[#This Row],[total_orders]]*Table1[[#This Row],[avg_order_value]]</f>
        <v>653.93999999999994</v>
      </c>
      <c r="I4444">
        <v>214</v>
      </c>
      <c r="J4444">
        <v>0</v>
      </c>
      <c r="K4444" t="s">
        <v>23</v>
      </c>
      <c r="L4444">
        <v>53.3</v>
      </c>
      <c r="M4444" t="str">
        <f t="shared" si="277"/>
        <v>High</v>
      </c>
      <c r="N4444" s="1">
        <v>45047</v>
      </c>
      <c r="O4444" s="1" t="str">
        <f>IF(YEAR(Table1[[#This Row],[customer_since]])&gt;=2023, "New",IF(YEAR(Table1[[#This Row],[customer_since]])&gt;=2021, "Medium", "Long term"))</f>
        <v>New</v>
      </c>
      <c r="P4444">
        <v>74</v>
      </c>
      <c r="Q4444" t="str">
        <f t="shared" si="278"/>
        <v>High</v>
      </c>
      <c r="R4444">
        <v>0.08</v>
      </c>
      <c r="S4444" t="str">
        <f t="shared" si="279"/>
        <v>Low</v>
      </c>
    </row>
    <row r="4445" spans="1:19" x14ac:dyDescent="0.35">
      <c r="A4445" t="s">
        <v>3680</v>
      </c>
      <c r="B4445">
        <v>64</v>
      </c>
      <c r="C4445" t="str">
        <f t="shared" si="276"/>
        <v>55-65</v>
      </c>
      <c r="D4445" t="s">
        <v>14</v>
      </c>
      <c r="E4445" t="s">
        <v>37</v>
      </c>
      <c r="F4445">
        <v>138.47999999999999</v>
      </c>
      <c r="G4445">
        <v>14</v>
      </c>
      <c r="H4445">
        <f>Table1[[#This Row],[total_orders]]*Table1[[#This Row],[avg_order_value]]</f>
        <v>1938.7199999999998</v>
      </c>
      <c r="I4445">
        <v>47</v>
      </c>
      <c r="J4445">
        <v>0</v>
      </c>
      <c r="K4445" t="s">
        <v>40</v>
      </c>
      <c r="L4445">
        <v>32.4</v>
      </c>
      <c r="M4445" t="str">
        <f t="shared" si="277"/>
        <v>Medium</v>
      </c>
      <c r="N4445" s="1">
        <v>44414</v>
      </c>
      <c r="O4445" s="1" t="str">
        <f>IF(YEAR(Table1[[#This Row],[customer_since]])&gt;=2023, "New",IF(YEAR(Table1[[#This Row],[customer_since]])&gt;=2021, "Medium", "Long term"))</f>
        <v>Medium</v>
      </c>
      <c r="P4445">
        <v>25</v>
      </c>
      <c r="Q4445" t="str">
        <f t="shared" si="278"/>
        <v>Low</v>
      </c>
      <c r="R4445">
        <v>0.08</v>
      </c>
      <c r="S4445" t="str">
        <f t="shared" si="279"/>
        <v>Low</v>
      </c>
    </row>
    <row r="4446" spans="1:19" x14ac:dyDescent="0.35">
      <c r="A4446" t="s">
        <v>2348</v>
      </c>
      <c r="B4446">
        <v>66</v>
      </c>
      <c r="C4446" t="str">
        <f t="shared" si="276"/>
        <v>66-69</v>
      </c>
      <c r="D4446" t="s">
        <v>14</v>
      </c>
      <c r="E4446" t="s">
        <v>37</v>
      </c>
      <c r="F4446">
        <v>111.86</v>
      </c>
      <c r="G4446">
        <v>5</v>
      </c>
      <c r="H4446">
        <f>Table1[[#This Row],[total_orders]]*Table1[[#This Row],[avg_order_value]]</f>
        <v>559.29999999999995</v>
      </c>
      <c r="I4446">
        <v>290</v>
      </c>
      <c r="J4446">
        <v>0</v>
      </c>
      <c r="K4446" t="s">
        <v>19</v>
      </c>
      <c r="L4446">
        <v>60.5</v>
      </c>
      <c r="M4446" t="str">
        <f t="shared" si="277"/>
        <v>High</v>
      </c>
      <c r="N4446" s="1">
        <v>44754</v>
      </c>
      <c r="O4446" s="1" t="str">
        <f>IF(YEAR(Table1[[#This Row],[customer_since]])&gt;=2023, "New",IF(YEAR(Table1[[#This Row],[customer_since]])&gt;=2021, "Medium", "Long term"))</f>
        <v>Medium</v>
      </c>
      <c r="P4446">
        <v>65</v>
      </c>
      <c r="Q4446" t="str">
        <f t="shared" si="278"/>
        <v>Medium</v>
      </c>
      <c r="R4446">
        <v>0.47</v>
      </c>
      <c r="S4446" t="str">
        <f t="shared" si="279"/>
        <v>Medium</v>
      </c>
    </row>
    <row r="4447" spans="1:19" x14ac:dyDescent="0.35">
      <c r="A4447" t="s">
        <v>3679</v>
      </c>
      <c r="B4447">
        <v>32</v>
      </c>
      <c r="C4447" t="str">
        <f t="shared" si="276"/>
        <v>26-35</v>
      </c>
      <c r="D4447" t="s">
        <v>14</v>
      </c>
      <c r="E4447" t="s">
        <v>44</v>
      </c>
      <c r="F4447">
        <v>40.369999999999997</v>
      </c>
      <c r="G4447">
        <v>11</v>
      </c>
      <c r="H4447">
        <f>Table1[[#This Row],[total_orders]]*Table1[[#This Row],[avg_order_value]]</f>
        <v>444.07</v>
      </c>
      <c r="I4447">
        <v>16</v>
      </c>
      <c r="J4447">
        <v>0</v>
      </c>
      <c r="K4447" t="s">
        <v>19</v>
      </c>
      <c r="L4447">
        <v>33.4</v>
      </c>
      <c r="M4447" t="str">
        <f t="shared" si="277"/>
        <v>Medium</v>
      </c>
      <c r="N4447" s="1">
        <v>45458</v>
      </c>
      <c r="O4447" s="1" t="str">
        <f>IF(YEAR(Table1[[#This Row],[customer_since]])&gt;=2023, "New",IF(YEAR(Table1[[#This Row],[customer_since]])&gt;=2021, "Medium", "Long term"))</f>
        <v>New</v>
      </c>
      <c r="P4447">
        <v>98</v>
      </c>
      <c r="Q4447" t="str">
        <f t="shared" si="278"/>
        <v>High</v>
      </c>
      <c r="R4447">
        <v>0.17</v>
      </c>
      <c r="S4447" t="str">
        <f t="shared" si="279"/>
        <v>Low</v>
      </c>
    </row>
    <row r="4448" spans="1:19" x14ac:dyDescent="0.35">
      <c r="A4448" t="s">
        <v>2481</v>
      </c>
      <c r="B4448">
        <v>43</v>
      </c>
      <c r="C4448" t="str">
        <f t="shared" si="276"/>
        <v>36-45</v>
      </c>
      <c r="D4448" t="s">
        <v>21</v>
      </c>
      <c r="E4448" t="s">
        <v>52</v>
      </c>
      <c r="F4448">
        <v>51.73</v>
      </c>
      <c r="G4448">
        <v>12</v>
      </c>
      <c r="H4448">
        <f>Table1[[#This Row],[total_orders]]*Table1[[#This Row],[avg_order_value]]</f>
        <v>620.76</v>
      </c>
      <c r="I4448">
        <v>244</v>
      </c>
      <c r="J4448">
        <v>0</v>
      </c>
      <c r="K4448" t="s">
        <v>16</v>
      </c>
      <c r="L4448">
        <v>89.4</v>
      </c>
      <c r="M4448" t="str">
        <f t="shared" si="277"/>
        <v>High</v>
      </c>
      <c r="N4448" s="1">
        <v>45472</v>
      </c>
      <c r="O4448" s="1" t="str">
        <f>IF(YEAR(Table1[[#This Row],[customer_since]])&gt;=2023, "New",IF(YEAR(Table1[[#This Row],[customer_since]])&gt;=2021, "Medium", "Long term"))</f>
        <v>New</v>
      </c>
      <c r="P4448">
        <v>94</v>
      </c>
      <c r="Q4448" t="str">
        <f t="shared" si="278"/>
        <v>High</v>
      </c>
      <c r="R4448">
        <v>0.37</v>
      </c>
      <c r="S4448" t="str">
        <f t="shared" si="279"/>
        <v>Medium</v>
      </c>
    </row>
    <row r="4449" spans="1:19" x14ac:dyDescent="0.35">
      <c r="A4449" t="s">
        <v>2404</v>
      </c>
      <c r="B4449">
        <v>67</v>
      </c>
      <c r="C4449" t="str">
        <f t="shared" si="276"/>
        <v>66-69</v>
      </c>
      <c r="D4449" t="s">
        <v>21</v>
      </c>
      <c r="E4449" t="s">
        <v>50</v>
      </c>
      <c r="F4449">
        <v>69.430000000000007</v>
      </c>
      <c r="G4449">
        <v>11</v>
      </c>
      <c r="H4449">
        <f>Table1[[#This Row],[total_orders]]*Table1[[#This Row],[avg_order_value]]</f>
        <v>763.73</v>
      </c>
      <c r="I4449">
        <v>94</v>
      </c>
      <c r="J4449">
        <v>0</v>
      </c>
      <c r="K4449" t="s">
        <v>19</v>
      </c>
      <c r="L4449">
        <v>80.400000000000006</v>
      </c>
      <c r="M4449" t="str">
        <f t="shared" si="277"/>
        <v>High</v>
      </c>
      <c r="N4449" s="1">
        <v>45012</v>
      </c>
      <c r="O4449" s="1" t="str">
        <f>IF(YEAR(Table1[[#This Row],[customer_since]])&gt;=2023, "New",IF(YEAR(Table1[[#This Row],[customer_since]])&gt;=2021, "Medium", "Long term"))</f>
        <v>New</v>
      </c>
      <c r="P4449">
        <v>14</v>
      </c>
      <c r="Q4449" t="str">
        <f t="shared" si="278"/>
        <v>Low</v>
      </c>
      <c r="R4449">
        <v>0.31</v>
      </c>
      <c r="S4449" t="str">
        <f t="shared" si="279"/>
        <v>Medium</v>
      </c>
    </row>
    <row r="4450" spans="1:19" x14ac:dyDescent="0.35">
      <c r="A4450" t="s">
        <v>636</v>
      </c>
      <c r="B4450">
        <v>73</v>
      </c>
      <c r="C4450" t="str">
        <f t="shared" si="276"/>
        <v>66-69</v>
      </c>
      <c r="D4450" t="s">
        <v>14</v>
      </c>
      <c r="E4450" t="s">
        <v>26</v>
      </c>
      <c r="F4450">
        <v>65.72</v>
      </c>
      <c r="G4450">
        <v>4</v>
      </c>
      <c r="H4450">
        <f>Table1[[#This Row],[total_orders]]*Table1[[#This Row],[avg_order_value]]</f>
        <v>262.88</v>
      </c>
      <c r="I4450">
        <v>353</v>
      </c>
      <c r="J4450">
        <v>1</v>
      </c>
      <c r="K4450" t="s">
        <v>19</v>
      </c>
      <c r="L4450">
        <v>16.8</v>
      </c>
      <c r="M4450" t="str">
        <f t="shared" si="277"/>
        <v>Low</v>
      </c>
      <c r="N4450" s="1">
        <v>45149</v>
      </c>
      <c r="O4450" s="1" t="str">
        <f>IF(YEAR(Table1[[#This Row],[customer_since]])&gt;=2023, "New",IF(YEAR(Table1[[#This Row],[customer_since]])&gt;=2021, "Medium", "Long term"))</f>
        <v>New</v>
      </c>
      <c r="P4450">
        <v>54</v>
      </c>
      <c r="Q4450" t="str">
        <f t="shared" si="278"/>
        <v>Medium</v>
      </c>
      <c r="R4450">
        <v>0.13</v>
      </c>
      <c r="S4450" t="str">
        <f t="shared" si="279"/>
        <v>Low</v>
      </c>
    </row>
    <row r="4451" spans="1:19" x14ac:dyDescent="0.35">
      <c r="A4451" t="s">
        <v>636</v>
      </c>
      <c r="B4451">
        <v>53</v>
      </c>
      <c r="C4451" t="str">
        <f t="shared" si="276"/>
        <v>46-55</v>
      </c>
      <c r="D4451" t="s">
        <v>14</v>
      </c>
      <c r="E4451" t="s">
        <v>50</v>
      </c>
      <c r="F4451">
        <v>410.82</v>
      </c>
      <c r="G4451">
        <v>8</v>
      </c>
      <c r="H4451">
        <f>Table1[[#This Row],[total_orders]]*Table1[[#This Row],[avg_order_value]]</f>
        <v>3286.56</v>
      </c>
      <c r="I4451">
        <v>149</v>
      </c>
      <c r="J4451">
        <v>0</v>
      </c>
      <c r="K4451" t="s">
        <v>16</v>
      </c>
      <c r="L4451">
        <v>53.4</v>
      </c>
      <c r="M4451" t="str">
        <f t="shared" si="277"/>
        <v>High</v>
      </c>
      <c r="N4451" s="1">
        <v>45463</v>
      </c>
      <c r="O4451" s="1" t="str">
        <f>IF(YEAR(Table1[[#This Row],[customer_since]])&gt;=2023, "New",IF(YEAR(Table1[[#This Row],[customer_since]])&gt;=2021, "Medium", "Long term"))</f>
        <v>New</v>
      </c>
      <c r="P4451">
        <v>76</v>
      </c>
      <c r="Q4451" t="str">
        <f t="shared" si="278"/>
        <v>High</v>
      </c>
      <c r="R4451">
        <v>0.27</v>
      </c>
      <c r="S4451" t="str">
        <f t="shared" si="279"/>
        <v>Medium</v>
      </c>
    </row>
    <row r="4452" spans="1:19" x14ac:dyDescent="0.35">
      <c r="A4452" t="s">
        <v>3554</v>
      </c>
      <c r="B4452">
        <v>34</v>
      </c>
      <c r="C4452" t="str">
        <f t="shared" si="276"/>
        <v>26-35</v>
      </c>
      <c r="D4452" t="s">
        <v>21</v>
      </c>
      <c r="E4452" t="s">
        <v>52</v>
      </c>
      <c r="F4452">
        <v>118.94</v>
      </c>
      <c r="G4452">
        <v>9</v>
      </c>
      <c r="H4452">
        <f>Table1[[#This Row],[total_orders]]*Table1[[#This Row],[avg_order_value]]</f>
        <v>1070.46</v>
      </c>
      <c r="I4452">
        <v>245</v>
      </c>
      <c r="J4452">
        <v>1</v>
      </c>
      <c r="K4452" t="s">
        <v>16</v>
      </c>
      <c r="L4452">
        <v>85.5</v>
      </c>
      <c r="M4452" t="str">
        <f t="shared" si="277"/>
        <v>High</v>
      </c>
      <c r="N4452" s="1">
        <v>44611</v>
      </c>
      <c r="O4452" s="1" t="str">
        <f>IF(YEAR(Table1[[#This Row],[customer_since]])&gt;=2023, "New",IF(YEAR(Table1[[#This Row],[customer_since]])&gt;=2021, "Medium", "Long term"))</f>
        <v>Medium</v>
      </c>
      <c r="P4452">
        <v>25</v>
      </c>
      <c r="Q4452" t="str">
        <f t="shared" si="278"/>
        <v>Low</v>
      </c>
      <c r="R4452">
        <v>0.22</v>
      </c>
      <c r="S4452" t="str">
        <f t="shared" si="279"/>
        <v>Medium</v>
      </c>
    </row>
    <row r="4453" spans="1:19" x14ac:dyDescent="0.35">
      <c r="A4453" t="s">
        <v>683</v>
      </c>
      <c r="B4453">
        <v>37</v>
      </c>
      <c r="C4453" t="str">
        <f t="shared" si="276"/>
        <v>36-45</v>
      </c>
      <c r="D4453" t="s">
        <v>21</v>
      </c>
      <c r="E4453" t="s">
        <v>26</v>
      </c>
      <c r="F4453">
        <v>279.57</v>
      </c>
      <c r="G4453">
        <v>10</v>
      </c>
      <c r="H4453">
        <f>Table1[[#This Row],[total_orders]]*Table1[[#This Row],[avg_order_value]]</f>
        <v>2795.7</v>
      </c>
      <c r="I4453">
        <v>91</v>
      </c>
      <c r="J4453">
        <v>0</v>
      </c>
      <c r="K4453" t="s">
        <v>23</v>
      </c>
      <c r="L4453">
        <v>71.900000000000006</v>
      </c>
      <c r="M4453" t="str">
        <f t="shared" si="277"/>
        <v>High</v>
      </c>
      <c r="N4453" s="1">
        <v>45307</v>
      </c>
      <c r="O4453" s="1" t="str">
        <f>IF(YEAR(Table1[[#This Row],[customer_since]])&gt;=2023, "New",IF(YEAR(Table1[[#This Row],[customer_since]])&gt;=2021, "Medium", "Long term"))</f>
        <v>New</v>
      </c>
      <c r="P4453">
        <v>96</v>
      </c>
      <c r="Q4453" t="str">
        <f t="shared" si="278"/>
        <v>High</v>
      </c>
      <c r="R4453">
        <v>0.25</v>
      </c>
      <c r="S4453" t="str">
        <f t="shared" si="279"/>
        <v>Medium</v>
      </c>
    </row>
    <row r="4454" spans="1:19" x14ac:dyDescent="0.35">
      <c r="A4454" t="s">
        <v>761</v>
      </c>
      <c r="B4454">
        <v>37</v>
      </c>
      <c r="C4454" t="str">
        <f t="shared" si="276"/>
        <v>36-45</v>
      </c>
      <c r="D4454" t="s">
        <v>21</v>
      </c>
      <c r="E4454" t="s">
        <v>44</v>
      </c>
      <c r="F4454">
        <v>41.82</v>
      </c>
      <c r="G4454">
        <v>9</v>
      </c>
      <c r="H4454">
        <f>Table1[[#This Row],[total_orders]]*Table1[[#This Row],[avg_order_value]]</f>
        <v>376.38</v>
      </c>
      <c r="I4454">
        <v>20</v>
      </c>
      <c r="J4454">
        <v>0</v>
      </c>
      <c r="K4454" t="s">
        <v>29</v>
      </c>
      <c r="L4454">
        <v>28.1</v>
      </c>
      <c r="M4454" t="str">
        <f t="shared" si="277"/>
        <v>Medium</v>
      </c>
      <c r="N4454" s="1">
        <v>44183</v>
      </c>
      <c r="O4454" s="1" t="str">
        <f>IF(YEAR(Table1[[#This Row],[customer_since]])&gt;=2023, "New",IF(YEAR(Table1[[#This Row],[customer_since]])&gt;=2021, "Medium", "Long term"))</f>
        <v>Long term</v>
      </c>
      <c r="P4454">
        <v>30</v>
      </c>
      <c r="Q4454" t="str">
        <f t="shared" si="278"/>
        <v>Low</v>
      </c>
      <c r="R4454">
        <v>0.28999999999999998</v>
      </c>
      <c r="S4454" t="str">
        <f t="shared" si="279"/>
        <v>Medium</v>
      </c>
    </row>
    <row r="4455" spans="1:19" x14ac:dyDescent="0.35">
      <c r="A4455" t="s">
        <v>2096</v>
      </c>
      <c r="B4455">
        <v>54</v>
      </c>
      <c r="C4455" t="str">
        <f t="shared" si="276"/>
        <v>46-55</v>
      </c>
      <c r="D4455" t="s">
        <v>14</v>
      </c>
      <c r="E4455" t="s">
        <v>15</v>
      </c>
      <c r="F4455">
        <v>38.049999999999997</v>
      </c>
      <c r="G4455">
        <v>12</v>
      </c>
      <c r="H4455">
        <f>Table1[[#This Row],[total_orders]]*Table1[[#This Row],[avg_order_value]]</f>
        <v>456.59999999999997</v>
      </c>
      <c r="I4455">
        <v>169</v>
      </c>
      <c r="J4455">
        <v>1</v>
      </c>
      <c r="K4455" t="s">
        <v>29</v>
      </c>
      <c r="L4455">
        <v>11.3</v>
      </c>
      <c r="M4455" t="str">
        <f t="shared" si="277"/>
        <v>Low</v>
      </c>
      <c r="N4455" s="1">
        <v>44276</v>
      </c>
      <c r="O4455" s="1" t="str">
        <f>IF(YEAR(Table1[[#This Row],[customer_since]])&gt;=2023, "New",IF(YEAR(Table1[[#This Row],[customer_since]])&gt;=2021, "Medium", "Long term"))</f>
        <v>Medium</v>
      </c>
      <c r="P4455">
        <v>41</v>
      </c>
      <c r="Q4455" t="str">
        <f t="shared" si="278"/>
        <v>Medium</v>
      </c>
      <c r="R4455">
        <v>0.25</v>
      </c>
      <c r="S4455" t="str">
        <f t="shared" si="279"/>
        <v>Medium</v>
      </c>
    </row>
    <row r="4456" spans="1:19" x14ac:dyDescent="0.35">
      <c r="A4456" t="s">
        <v>2751</v>
      </c>
      <c r="B4456">
        <v>47</v>
      </c>
      <c r="C4456" t="str">
        <f t="shared" si="276"/>
        <v>46-55</v>
      </c>
      <c r="D4456" t="s">
        <v>14</v>
      </c>
      <c r="E4456" t="s">
        <v>50</v>
      </c>
      <c r="F4456">
        <v>231.27</v>
      </c>
      <c r="G4456">
        <v>4</v>
      </c>
      <c r="H4456">
        <f>Table1[[#This Row],[total_orders]]*Table1[[#This Row],[avg_order_value]]</f>
        <v>925.08</v>
      </c>
      <c r="I4456">
        <v>91</v>
      </c>
      <c r="J4456">
        <v>0</v>
      </c>
      <c r="K4456" t="s">
        <v>23</v>
      </c>
      <c r="L4456">
        <v>83.1</v>
      </c>
      <c r="M4456" t="str">
        <f t="shared" si="277"/>
        <v>High</v>
      </c>
      <c r="N4456" s="1">
        <v>45024</v>
      </c>
      <c r="O4456" s="1" t="str">
        <f>IF(YEAR(Table1[[#This Row],[customer_since]])&gt;=2023, "New",IF(YEAR(Table1[[#This Row],[customer_since]])&gt;=2021, "Medium", "Long term"))</f>
        <v>New</v>
      </c>
      <c r="P4456">
        <v>6</v>
      </c>
      <c r="Q4456" t="str">
        <f t="shared" si="278"/>
        <v>Low</v>
      </c>
      <c r="R4456">
        <v>0.68</v>
      </c>
      <c r="S4456" t="str">
        <f t="shared" si="279"/>
        <v>High</v>
      </c>
    </row>
    <row r="4457" spans="1:19" x14ac:dyDescent="0.35">
      <c r="A4457" t="s">
        <v>3451</v>
      </c>
      <c r="B4457">
        <v>19</v>
      </c>
      <c r="C4457" t="str">
        <f t="shared" si="276"/>
        <v>18-25</v>
      </c>
      <c r="D4457" t="s">
        <v>14</v>
      </c>
      <c r="E4457" t="s">
        <v>26</v>
      </c>
      <c r="F4457">
        <v>84.53</v>
      </c>
      <c r="G4457">
        <v>6</v>
      </c>
      <c r="H4457">
        <f>Table1[[#This Row],[total_orders]]*Table1[[#This Row],[avg_order_value]]</f>
        <v>507.18</v>
      </c>
      <c r="I4457">
        <v>230</v>
      </c>
      <c r="J4457">
        <v>0</v>
      </c>
      <c r="K4457" t="s">
        <v>19</v>
      </c>
      <c r="L4457">
        <v>98.2</v>
      </c>
      <c r="M4457" t="str">
        <f t="shared" si="277"/>
        <v>High</v>
      </c>
      <c r="N4457" s="1">
        <v>45568</v>
      </c>
      <c r="O4457" s="1" t="str">
        <f>IF(YEAR(Table1[[#This Row],[customer_since]])&gt;=2023, "New",IF(YEAR(Table1[[#This Row],[customer_since]])&gt;=2021, "Medium", "Long term"))</f>
        <v>New</v>
      </c>
      <c r="P4457">
        <v>69</v>
      </c>
      <c r="Q4457" t="str">
        <f t="shared" si="278"/>
        <v>High</v>
      </c>
      <c r="R4457">
        <v>0.18</v>
      </c>
      <c r="S4457" t="str">
        <f t="shared" si="279"/>
        <v>Low</v>
      </c>
    </row>
    <row r="4458" spans="1:19" x14ac:dyDescent="0.35">
      <c r="A4458" t="s">
        <v>3451</v>
      </c>
      <c r="B4458">
        <v>66</v>
      </c>
      <c r="C4458" t="str">
        <f t="shared" si="276"/>
        <v>66-69</v>
      </c>
      <c r="D4458" t="s">
        <v>14</v>
      </c>
      <c r="E4458" t="s">
        <v>18</v>
      </c>
      <c r="F4458">
        <v>35.35</v>
      </c>
      <c r="G4458">
        <v>13</v>
      </c>
      <c r="H4458">
        <f>Table1[[#This Row],[total_orders]]*Table1[[#This Row],[avg_order_value]]</f>
        <v>459.55</v>
      </c>
      <c r="I4458">
        <v>334</v>
      </c>
      <c r="J4458">
        <v>0</v>
      </c>
      <c r="K4458" t="s">
        <v>40</v>
      </c>
      <c r="L4458">
        <v>58.2</v>
      </c>
      <c r="M4458" t="str">
        <f t="shared" si="277"/>
        <v>High</v>
      </c>
      <c r="N4458" s="1">
        <v>45165</v>
      </c>
      <c r="O4458" s="1" t="str">
        <f>IF(YEAR(Table1[[#This Row],[customer_since]])&gt;=2023, "New",IF(YEAR(Table1[[#This Row],[customer_since]])&gt;=2021, "Medium", "Long term"))</f>
        <v>New</v>
      </c>
      <c r="P4458">
        <v>73</v>
      </c>
      <c r="Q4458" t="str">
        <f t="shared" si="278"/>
        <v>High</v>
      </c>
      <c r="R4458">
        <v>0.26</v>
      </c>
      <c r="S4458" t="str">
        <f t="shared" si="279"/>
        <v>Medium</v>
      </c>
    </row>
    <row r="4459" spans="1:19" x14ac:dyDescent="0.35">
      <c r="A4459" t="s">
        <v>705</v>
      </c>
      <c r="B4459">
        <v>45</v>
      </c>
      <c r="C4459" t="str">
        <f t="shared" si="276"/>
        <v>36-45</v>
      </c>
      <c r="D4459" t="s">
        <v>21</v>
      </c>
      <c r="E4459" t="s">
        <v>35</v>
      </c>
      <c r="F4459">
        <v>77.349999999999994</v>
      </c>
      <c r="G4459">
        <v>5</v>
      </c>
      <c r="H4459">
        <f>Table1[[#This Row],[total_orders]]*Table1[[#This Row],[avg_order_value]]</f>
        <v>386.75</v>
      </c>
      <c r="I4459">
        <v>62</v>
      </c>
      <c r="J4459">
        <v>0</v>
      </c>
      <c r="K4459" t="s">
        <v>23</v>
      </c>
      <c r="L4459">
        <v>71.5</v>
      </c>
      <c r="M4459" t="str">
        <f t="shared" si="277"/>
        <v>High</v>
      </c>
      <c r="N4459" s="1">
        <v>44673</v>
      </c>
      <c r="O4459" s="1" t="str">
        <f>IF(YEAR(Table1[[#This Row],[customer_since]])&gt;=2023, "New",IF(YEAR(Table1[[#This Row],[customer_since]])&gt;=2021, "Medium", "Long term"))</f>
        <v>Medium</v>
      </c>
      <c r="P4459">
        <v>40</v>
      </c>
      <c r="Q4459" t="str">
        <f t="shared" si="278"/>
        <v>Medium</v>
      </c>
      <c r="R4459">
        <v>0.48</v>
      </c>
      <c r="S4459" t="str">
        <f t="shared" si="279"/>
        <v>Medium</v>
      </c>
    </row>
    <row r="4460" spans="1:19" x14ac:dyDescent="0.35">
      <c r="A4460" t="s">
        <v>3028</v>
      </c>
      <c r="B4460">
        <v>64</v>
      </c>
      <c r="C4460" t="str">
        <f t="shared" si="276"/>
        <v>55-65</v>
      </c>
      <c r="D4460" t="s">
        <v>14</v>
      </c>
      <c r="E4460" t="s">
        <v>50</v>
      </c>
      <c r="F4460">
        <v>192.83</v>
      </c>
      <c r="G4460">
        <v>10</v>
      </c>
      <c r="H4460">
        <f>Table1[[#This Row],[total_orders]]*Table1[[#This Row],[avg_order_value]]</f>
        <v>1928.3000000000002</v>
      </c>
      <c r="I4460">
        <v>320</v>
      </c>
      <c r="J4460">
        <v>0</v>
      </c>
      <c r="K4460" t="s">
        <v>40</v>
      </c>
      <c r="L4460">
        <v>30.8</v>
      </c>
      <c r="M4460" t="str">
        <f t="shared" si="277"/>
        <v>Medium</v>
      </c>
      <c r="N4460" s="1">
        <v>45423</v>
      </c>
      <c r="O4460" s="1" t="str">
        <f>IF(YEAR(Table1[[#This Row],[customer_since]])&gt;=2023, "New",IF(YEAR(Table1[[#This Row],[customer_since]])&gt;=2021, "Medium", "Long term"))</f>
        <v>New</v>
      </c>
      <c r="P4460">
        <v>38</v>
      </c>
      <c r="Q4460" t="str">
        <f t="shared" si="278"/>
        <v>Medium</v>
      </c>
      <c r="R4460">
        <v>0.28000000000000003</v>
      </c>
      <c r="S4460" t="str">
        <f t="shared" si="279"/>
        <v>Medium</v>
      </c>
    </row>
    <row r="4461" spans="1:19" x14ac:dyDescent="0.35">
      <c r="A4461" t="s">
        <v>1771</v>
      </c>
      <c r="B4461">
        <v>52</v>
      </c>
      <c r="C4461" t="str">
        <f t="shared" si="276"/>
        <v>46-55</v>
      </c>
      <c r="D4461" t="s">
        <v>21</v>
      </c>
      <c r="E4461" t="s">
        <v>37</v>
      </c>
      <c r="F4461">
        <v>164.34</v>
      </c>
      <c r="G4461">
        <v>12</v>
      </c>
      <c r="H4461">
        <f>Table1[[#This Row],[total_orders]]*Table1[[#This Row],[avg_order_value]]</f>
        <v>1972.08</v>
      </c>
      <c r="I4461">
        <v>165</v>
      </c>
      <c r="J4461">
        <v>0</v>
      </c>
      <c r="K4461" t="s">
        <v>29</v>
      </c>
      <c r="L4461">
        <v>50.7</v>
      </c>
      <c r="M4461" t="str">
        <f t="shared" si="277"/>
        <v>High</v>
      </c>
      <c r="N4461" s="1">
        <v>44609</v>
      </c>
      <c r="O4461" s="1" t="str">
        <f>IF(YEAR(Table1[[#This Row],[customer_since]])&gt;=2023, "New",IF(YEAR(Table1[[#This Row],[customer_since]])&gt;=2021, "Medium", "Long term"))</f>
        <v>Medium</v>
      </c>
      <c r="P4461">
        <v>23</v>
      </c>
      <c r="Q4461" t="str">
        <f t="shared" si="278"/>
        <v>Low</v>
      </c>
      <c r="R4461">
        <v>0.46</v>
      </c>
      <c r="S4461" t="str">
        <f t="shared" si="279"/>
        <v>Medium</v>
      </c>
    </row>
    <row r="4462" spans="1:19" x14ac:dyDescent="0.35">
      <c r="A4462" t="s">
        <v>3345</v>
      </c>
      <c r="B4462">
        <v>27</v>
      </c>
      <c r="C4462" t="str">
        <f t="shared" si="276"/>
        <v>26-35</v>
      </c>
      <c r="D4462" t="s">
        <v>14</v>
      </c>
      <c r="E4462" t="s">
        <v>28</v>
      </c>
      <c r="F4462">
        <v>40.75</v>
      </c>
      <c r="G4462">
        <v>16</v>
      </c>
      <c r="H4462">
        <f>Table1[[#This Row],[total_orders]]*Table1[[#This Row],[avg_order_value]]</f>
        <v>652</v>
      </c>
      <c r="I4462">
        <v>50</v>
      </c>
      <c r="J4462">
        <v>0</v>
      </c>
      <c r="K4462" t="s">
        <v>19</v>
      </c>
      <c r="L4462">
        <v>71.7</v>
      </c>
      <c r="M4462" t="str">
        <f t="shared" si="277"/>
        <v>High</v>
      </c>
      <c r="N4462" s="1">
        <v>45061</v>
      </c>
      <c r="O4462" s="1" t="str">
        <f>IF(YEAR(Table1[[#This Row],[customer_since]])&gt;=2023, "New",IF(YEAR(Table1[[#This Row],[customer_since]])&gt;=2021, "Medium", "Long term"))</f>
        <v>New</v>
      </c>
      <c r="P4462">
        <v>37</v>
      </c>
      <c r="Q4462" t="str">
        <f t="shared" si="278"/>
        <v>Medium</v>
      </c>
      <c r="R4462">
        <v>0.28999999999999998</v>
      </c>
      <c r="S4462" t="str">
        <f t="shared" si="279"/>
        <v>Medium</v>
      </c>
    </row>
    <row r="4463" spans="1:19" x14ac:dyDescent="0.35">
      <c r="A4463" t="s">
        <v>3791</v>
      </c>
      <c r="B4463">
        <v>37</v>
      </c>
      <c r="C4463" t="str">
        <f t="shared" si="276"/>
        <v>36-45</v>
      </c>
      <c r="D4463" t="s">
        <v>14</v>
      </c>
      <c r="E4463" t="s">
        <v>22</v>
      </c>
      <c r="F4463">
        <v>109.03</v>
      </c>
      <c r="G4463">
        <v>9</v>
      </c>
      <c r="H4463">
        <f>Table1[[#This Row],[total_orders]]*Table1[[#This Row],[avg_order_value]]</f>
        <v>981.27</v>
      </c>
      <c r="I4463">
        <v>297</v>
      </c>
      <c r="J4463">
        <v>0</v>
      </c>
      <c r="K4463" t="s">
        <v>40</v>
      </c>
      <c r="L4463">
        <v>11.6</v>
      </c>
      <c r="M4463" t="str">
        <f t="shared" si="277"/>
        <v>Low</v>
      </c>
      <c r="N4463" s="1">
        <v>45770</v>
      </c>
      <c r="O4463" s="1" t="str">
        <f>IF(YEAR(Table1[[#This Row],[customer_since]])&gt;=2023, "New",IF(YEAR(Table1[[#This Row],[customer_since]])&gt;=2021, "Medium", "Long term"))</f>
        <v>New</v>
      </c>
      <c r="P4463">
        <v>77</v>
      </c>
      <c r="Q4463" t="str">
        <f t="shared" si="278"/>
        <v>High</v>
      </c>
      <c r="R4463">
        <v>0.14000000000000001</v>
      </c>
      <c r="S4463" t="str">
        <f t="shared" si="279"/>
        <v>Low</v>
      </c>
    </row>
    <row r="4464" spans="1:19" x14ac:dyDescent="0.35">
      <c r="A4464" t="s">
        <v>1713</v>
      </c>
      <c r="B4464">
        <v>47</v>
      </c>
      <c r="C4464" t="str">
        <f t="shared" si="276"/>
        <v>46-55</v>
      </c>
      <c r="D4464" t="s">
        <v>21</v>
      </c>
      <c r="E4464" t="s">
        <v>44</v>
      </c>
      <c r="F4464">
        <v>144.62</v>
      </c>
      <c r="G4464">
        <v>14</v>
      </c>
      <c r="H4464">
        <f>Table1[[#This Row],[total_orders]]*Table1[[#This Row],[avg_order_value]]</f>
        <v>2024.68</v>
      </c>
      <c r="I4464">
        <v>113</v>
      </c>
      <c r="J4464">
        <v>0</v>
      </c>
      <c r="K4464" t="s">
        <v>19</v>
      </c>
      <c r="L4464">
        <v>97.5</v>
      </c>
      <c r="M4464" t="str">
        <f t="shared" si="277"/>
        <v>High</v>
      </c>
      <c r="N4464" s="1">
        <v>45131</v>
      </c>
      <c r="O4464" s="1" t="str">
        <f>IF(YEAR(Table1[[#This Row],[customer_since]])&gt;=2023, "New",IF(YEAR(Table1[[#This Row],[customer_since]])&gt;=2021, "Medium", "Long term"))</f>
        <v>New</v>
      </c>
      <c r="P4464">
        <v>30</v>
      </c>
      <c r="Q4464" t="str">
        <f t="shared" si="278"/>
        <v>Low</v>
      </c>
      <c r="R4464">
        <v>0.36</v>
      </c>
      <c r="S4464" t="str">
        <f t="shared" si="279"/>
        <v>Medium</v>
      </c>
    </row>
    <row r="4465" spans="1:19" x14ac:dyDescent="0.35">
      <c r="A4465" t="s">
        <v>1713</v>
      </c>
      <c r="B4465">
        <v>73</v>
      </c>
      <c r="C4465" t="str">
        <f t="shared" si="276"/>
        <v>66-69</v>
      </c>
      <c r="D4465" t="s">
        <v>21</v>
      </c>
      <c r="E4465" t="s">
        <v>26</v>
      </c>
      <c r="F4465">
        <v>50.69</v>
      </c>
      <c r="G4465">
        <v>8</v>
      </c>
      <c r="H4465">
        <f>Table1[[#This Row],[total_orders]]*Table1[[#This Row],[avg_order_value]]</f>
        <v>405.52</v>
      </c>
      <c r="I4465">
        <v>316</v>
      </c>
      <c r="J4465">
        <v>0</v>
      </c>
      <c r="K4465" t="s">
        <v>29</v>
      </c>
      <c r="L4465">
        <v>58</v>
      </c>
      <c r="M4465" t="str">
        <f t="shared" si="277"/>
        <v>High</v>
      </c>
      <c r="N4465" s="1">
        <v>44889</v>
      </c>
      <c r="O4465" s="1" t="str">
        <f>IF(YEAR(Table1[[#This Row],[customer_since]])&gt;=2023, "New",IF(YEAR(Table1[[#This Row],[customer_since]])&gt;=2021, "Medium", "Long term"))</f>
        <v>Medium</v>
      </c>
      <c r="P4465">
        <v>30</v>
      </c>
      <c r="Q4465" t="str">
        <f t="shared" si="278"/>
        <v>Low</v>
      </c>
      <c r="R4465">
        <v>0.33</v>
      </c>
      <c r="S4465" t="str">
        <f t="shared" si="279"/>
        <v>Medium</v>
      </c>
    </row>
    <row r="4466" spans="1:19" x14ac:dyDescent="0.35">
      <c r="A4466" t="s">
        <v>929</v>
      </c>
      <c r="B4466">
        <v>61</v>
      </c>
      <c r="C4466" t="str">
        <f t="shared" si="276"/>
        <v>55-65</v>
      </c>
      <c r="D4466" t="s">
        <v>25</v>
      </c>
      <c r="E4466" t="s">
        <v>44</v>
      </c>
      <c r="F4466">
        <v>78.34</v>
      </c>
      <c r="G4466">
        <v>9</v>
      </c>
      <c r="H4466">
        <f>Table1[[#This Row],[total_orders]]*Table1[[#This Row],[avg_order_value]]</f>
        <v>705.06000000000006</v>
      </c>
      <c r="I4466">
        <v>53</v>
      </c>
      <c r="J4466">
        <v>0</v>
      </c>
      <c r="K4466" t="s">
        <v>19</v>
      </c>
      <c r="L4466">
        <v>66.3</v>
      </c>
      <c r="M4466" t="str">
        <f t="shared" si="277"/>
        <v>High</v>
      </c>
      <c r="N4466" s="1">
        <v>44112</v>
      </c>
      <c r="O4466" s="1" t="str">
        <f>IF(YEAR(Table1[[#This Row],[customer_since]])&gt;=2023, "New",IF(YEAR(Table1[[#This Row],[customer_since]])&gt;=2021, "Medium", "Long term"))</f>
        <v>Long term</v>
      </c>
      <c r="P4466">
        <v>88</v>
      </c>
      <c r="Q4466" t="str">
        <f t="shared" si="278"/>
        <v>High</v>
      </c>
      <c r="R4466">
        <v>0.36</v>
      </c>
      <c r="S4466" t="str">
        <f t="shared" si="279"/>
        <v>Medium</v>
      </c>
    </row>
    <row r="4467" spans="1:19" x14ac:dyDescent="0.35">
      <c r="A4467" t="s">
        <v>929</v>
      </c>
      <c r="B4467">
        <v>50</v>
      </c>
      <c r="C4467" t="str">
        <f t="shared" si="276"/>
        <v>46-55</v>
      </c>
      <c r="D4467" t="s">
        <v>21</v>
      </c>
      <c r="E4467" t="s">
        <v>26</v>
      </c>
      <c r="F4467">
        <v>144.24</v>
      </c>
      <c r="G4467">
        <v>8</v>
      </c>
      <c r="H4467">
        <f>Table1[[#This Row],[total_orders]]*Table1[[#This Row],[avg_order_value]]</f>
        <v>1153.92</v>
      </c>
      <c r="I4467">
        <v>17</v>
      </c>
      <c r="J4467">
        <v>0</v>
      </c>
      <c r="K4467" t="s">
        <v>40</v>
      </c>
      <c r="L4467">
        <v>53.3</v>
      </c>
      <c r="M4467" t="str">
        <f t="shared" si="277"/>
        <v>High</v>
      </c>
      <c r="N4467" s="1">
        <v>44264</v>
      </c>
      <c r="O4467" s="1" t="str">
        <f>IF(YEAR(Table1[[#This Row],[customer_since]])&gt;=2023, "New",IF(YEAR(Table1[[#This Row],[customer_since]])&gt;=2021, "Medium", "Long term"))</f>
        <v>Medium</v>
      </c>
      <c r="P4467">
        <v>99</v>
      </c>
      <c r="Q4467" t="str">
        <f t="shared" si="278"/>
        <v>High</v>
      </c>
      <c r="R4467">
        <v>0.53</v>
      </c>
      <c r="S4467" t="str">
        <f t="shared" si="279"/>
        <v>High</v>
      </c>
    </row>
    <row r="4468" spans="1:19" x14ac:dyDescent="0.35">
      <c r="A4468" t="s">
        <v>929</v>
      </c>
      <c r="B4468">
        <v>65</v>
      </c>
      <c r="C4468" t="str">
        <f t="shared" si="276"/>
        <v>55-65</v>
      </c>
      <c r="D4468" t="s">
        <v>14</v>
      </c>
      <c r="E4468" t="s">
        <v>26</v>
      </c>
      <c r="F4468">
        <v>167.41</v>
      </c>
      <c r="G4468">
        <v>11</v>
      </c>
      <c r="H4468">
        <f>Table1[[#This Row],[total_orders]]*Table1[[#This Row],[avg_order_value]]</f>
        <v>1841.51</v>
      </c>
      <c r="I4468">
        <v>224</v>
      </c>
      <c r="J4468">
        <v>0</v>
      </c>
      <c r="K4468" t="s">
        <v>40</v>
      </c>
      <c r="L4468">
        <v>33</v>
      </c>
      <c r="M4468" t="str">
        <f t="shared" si="277"/>
        <v>Medium</v>
      </c>
      <c r="N4468" s="1">
        <v>45127</v>
      </c>
      <c r="O4468" s="1" t="str">
        <f>IF(YEAR(Table1[[#This Row],[customer_since]])&gt;=2023, "New",IF(YEAR(Table1[[#This Row],[customer_since]])&gt;=2021, "Medium", "Long term"))</f>
        <v>New</v>
      </c>
      <c r="P4468">
        <v>76</v>
      </c>
      <c r="Q4468" t="str">
        <f t="shared" si="278"/>
        <v>High</v>
      </c>
      <c r="R4468">
        <v>0.17</v>
      </c>
      <c r="S4468" t="str">
        <f t="shared" si="279"/>
        <v>Low</v>
      </c>
    </row>
    <row r="4469" spans="1:19" x14ac:dyDescent="0.35">
      <c r="A4469" t="s">
        <v>3143</v>
      </c>
      <c r="B4469">
        <v>42</v>
      </c>
      <c r="C4469" t="str">
        <f t="shared" si="276"/>
        <v>36-45</v>
      </c>
      <c r="D4469" t="s">
        <v>14</v>
      </c>
      <c r="E4469" t="s">
        <v>28</v>
      </c>
      <c r="F4469">
        <v>99.16</v>
      </c>
      <c r="G4469">
        <v>9</v>
      </c>
      <c r="H4469">
        <f>Table1[[#This Row],[total_orders]]*Table1[[#This Row],[avg_order_value]]</f>
        <v>892.43999999999994</v>
      </c>
      <c r="I4469">
        <v>162</v>
      </c>
      <c r="J4469">
        <v>0</v>
      </c>
      <c r="K4469" t="s">
        <v>23</v>
      </c>
      <c r="L4469">
        <v>42.7</v>
      </c>
      <c r="M4469" t="str">
        <f t="shared" si="277"/>
        <v>Medium</v>
      </c>
      <c r="N4469" s="1">
        <v>45685</v>
      </c>
      <c r="O4469" s="1" t="str">
        <f>IF(YEAR(Table1[[#This Row],[customer_since]])&gt;=2023, "New",IF(YEAR(Table1[[#This Row],[customer_since]])&gt;=2021, "Medium", "Long term"))</f>
        <v>New</v>
      </c>
      <c r="P4469">
        <v>18</v>
      </c>
      <c r="Q4469" t="str">
        <f t="shared" si="278"/>
        <v>Low</v>
      </c>
      <c r="R4469">
        <v>0.17</v>
      </c>
      <c r="S4469" t="str">
        <f t="shared" si="279"/>
        <v>Low</v>
      </c>
    </row>
    <row r="4470" spans="1:19" x14ac:dyDescent="0.35">
      <c r="A4470" t="s">
        <v>933</v>
      </c>
      <c r="B4470">
        <v>37</v>
      </c>
      <c r="C4470" t="str">
        <f t="shared" si="276"/>
        <v>36-45</v>
      </c>
      <c r="D4470" t="s">
        <v>14</v>
      </c>
      <c r="E4470" t="s">
        <v>22</v>
      </c>
      <c r="F4470">
        <v>52.38</v>
      </c>
      <c r="G4470">
        <v>5</v>
      </c>
      <c r="H4470">
        <f>Table1[[#This Row],[total_orders]]*Table1[[#This Row],[avg_order_value]]</f>
        <v>261.90000000000003</v>
      </c>
      <c r="I4470">
        <v>42</v>
      </c>
      <c r="J4470">
        <v>0</v>
      </c>
      <c r="K4470" t="s">
        <v>19</v>
      </c>
      <c r="L4470">
        <v>0</v>
      </c>
      <c r="M4470" t="str">
        <f t="shared" si="277"/>
        <v>Low</v>
      </c>
      <c r="N4470" s="1">
        <v>45149</v>
      </c>
      <c r="O4470" s="1" t="str">
        <f>IF(YEAR(Table1[[#This Row],[customer_since]])&gt;=2023, "New",IF(YEAR(Table1[[#This Row],[customer_since]])&gt;=2021, "Medium", "Long term"))</f>
        <v>New</v>
      </c>
      <c r="P4470">
        <v>24</v>
      </c>
      <c r="Q4470" t="str">
        <f t="shared" si="278"/>
        <v>Low</v>
      </c>
      <c r="R4470">
        <v>0.39</v>
      </c>
      <c r="S4470" t="str">
        <f t="shared" si="279"/>
        <v>Medium</v>
      </c>
    </row>
    <row r="4471" spans="1:19" x14ac:dyDescent="0.35">
      <c r="A4471" t="s">
        <v>3600</v>
      </c>
      <c r="B4471">
        <v>50</v>
      </c>
      <c r="C4471" t="str">
        <f t="shared" si="276"/>
        <v>46-55</v>
      </c>
      <c r="D4471" t="s">
        <v>14</v>
      </c>
      <c r="E4471" t="s">
        <v>26</v>
      </c>
      <c r="F4471">
        <v>103.12</v>
      </c>
      <c r="G4471">
        <v>8</v>
      </c>
      <c r="H4471">
        <f>Table1[[#This Row],[total_orders]]*Table1[[#This Row],[avg_order_value]]</f>
        <v>824.96</v>
      </c>
      <c r="I4471">
        <v>133</v>
      </c>
      <c r="J4471">
        <v>0</v>
      </c>
      <c r="K4471" t="s">
        <v>29</v>
      </c>
      <c r="L4471">
        <v>60.8</v>
      </c>
      <c r="M4471" t="str">
        <f t="shared" si="277"/>
        <v>High</v>
      </c>
      <c r="N4471" s="1">
        <v>45233</v>
      </c>
      <c r="O4471" s="1" t="str">
        <f>IF(YEAR(Table1[[#This Row],[customer_since]])&gt;=2023, "New",IF(YEAR(Table1[[#This Row],[customer_since]])&gt;=2021, "Medium", "Long term"))</f>
        <v>New</v>
      </c>
      <c r="P4471">
        <v>47</v>
      </c>
      <c r="Q4471" t="str">
        <f t="shared" si="278"/>
        <v>Medium</v>
      </c>
      <c r="R4471">
        <v>0.16</v>
      </c>
      <c r="S4471" t="str">
        <f t="shared" si="279"/>
        <v>Low</v>
      </c>
    </row>
    <row r="4472" spans="1:19" x14ac:dyDescent="0.35">
      <c r="A4472" t="s">
        <v>1415</v>
      </c>
      <c r="B4472">
        <v>44</v>
      </c>
      <c r="C4472" t="str">
        <f t="shared" si="276"/>
        <v>36-45</v>
      </c>
      <c r="D4472" t="s">
        <v>21</v>
      </c>
      <c r="E4472" t="s">
        <v>50</v>
      </c>
      <c r="F4472">
        <v>62.4</v>
      </c>
      <c r="G4472">
        <v>11</v>
      </c>
      <c r="H4472">
        <f>Table1[[#This Row],[total_orders]]*Table1[[#This Row],[avg_order_value]]</f>
        <v>686.4</v>
      </c>
      <c r="I4472">
        <v>221</v>
      </c>
      <c r="J4472">
        <v>0</v>
      </c>
      <c r="K4472" t="s">
        <v>29</v>
      </c>
      <c r="L4472">
        <v>15</v>
      </c>
      <c r="M4472" t="str">
        <f t="shared" si="277"/>
        <v>Low</v>
      </c>
      <c r="N4472" s="1">
        <v>44796</v>
      </c>
      <c r="O4472" s="1" t="str">
        <f>IF(YEAR(Table1[[#This Row],[customer_since]])&gt;=2023, "New",IF(YEAR(Table1[[#This Row],[customer_since]])&gt;=2021, "Medium", "Long term"))</f>
        <v>Medium</v>
      </c>
      <c r="P4472">
        <v>72</v>
      </c>
      <c r="Q4472" t="str">
        <f t="shared" si="278"/>
        <v>High</v>
      </c>
      <c r="R4472">
        <v>0.1</v>
      </c>
      <c r="S4472" t="str">
        <f t="shared" si="279"/>
        <v>Low</v>
      </c>
    </row>
    <row r="4473" spans="1:19" x14ac:dyDescent="0.35">
      <c r="A4473" t="s">
        <v>1415</v>
      </c>
      <c r="B4473">
        <v>27</v>
      </c>
      <c r="C4473" t="str">
        <f t="shared" si="276"/>
        <v>26-35</v>
      </c>
      <c r="D4473" t="s">
        <v>21</v>
      </c>
      <c r="E4473" t="s">
        <v>50</v>
      </c>
      <c r="F4473">
        <v>95.2</v>
      </c>
      <c r="G4473">
        <v>12</v>
      </c>
      <c r="H4473">
        <f>Table1[[#This Row],[total_orders]]*Table1[[#This Row],[avg_order_value]]</f>
        <v>1142.4000000000001</v>
      </c>
      <c r="I4473">
        <v>312</v>
      </c>
      <c r="J4473">
        <v>0</v>
      </c>
      <c r="K4473" t="s">
        <v>23</v>
      </c>
      <c r="L4473">
        <v>22.9</v>
      </c>
      <c r="M4473" t="str">
        <f t="shared" si="277"/>
        <v>Medium</v>
      </c>
      <c r="N4473" s="1">
        <v>44892</v>
      </c>
      <c r="O4473" s="1" t="str">
        <f>IF(YEAR(Table1[[#This Row],[customer_since]])&gt;=2023, "New",IF(YEAR(Table1[[#This Row],[customer_since]])&gt;=2021, "Medium", "Long term"))</f>
        <v>Medium</v>
      </c>
      <c r="P4473">
        <v>84</v>
      </c>
      <c r="Q4473" t="str">
        <f t="shared" si="278"/>
        <v>High</v>
      </c>
      <c r="R4473">
        <v>0.22</v>
      </c>
      <c r="S4473" t="str">
        <f t="shared" si="279"/>
        <v>Medium</v>
      </c>
    </row>
    <row r="4474" spans="1:19" x14ac:dyDescent="0.35">
      <c r="A4474" t="s">
        <v>1143</v>
      </c>
      <c r="B4474">
        <v>59</v>
      </c>
      <c r="C4474" t="str">
        <f t="shared" si="276"/>
        <v>55-65</v>
      </c>
      <c r="D4474" t="s">
        <v>21</v>
      </c>
      <c r="E4474" t="s">
        <v>28</v>
      </c>
      <c r="F4474">
        <v>95.52</v>
      </c>
      <c r="G4474">
        <v>10</v>
      </c>
      <c r="H4474">
        <f>Table1[[#This Row],[total_orders]]*Table1[[#This Row],[avg_order_value]]</f>
        <v>955.19999999999993</v>
      </c>
      <c r="I4474">
        <v>262</v>
      </c>
      <c r="J4474">
        <v>0</v>
      </c>
      <c r="K4474" t="s">
        <v>29</v>
      </c>
      <c r="L4474">
        <v>55.3</v>
      </c>
      <c r="M4474" t="str">
        <f t="shared" si="277"/>
        <v>High</v>
      </c>
      <c r="N4474" s="1">
        <v>45529</v>
      </c>
      <c r="O4474" s="1" t="str">
        <f>IF(YEAR(Table1[[#This Row],[customer_since]])&gt;=2023, "New",IF(YEAR(Table1[[#This Row],[customer_since]])&gt;=2021, "Medium", "Long term"))</f>
        <v>New</v>
      </c>
      <c r="P4474">
        <v>56</v>
      </c>
      <c r="Q4474" t="str">
        <f t="shared" si="278"/>
        <v>Medium</v>
      </c>
      <c r="R4474">
        <v>0.27</v>
      </c>
      <c r="S4474" t="str">
        <f t="shared" si="279"/>
        <v>Medium</v>
      </c>
    </row>
    <row r="4475" spans="1:19" x14ac:dyDescent="0.35">
      <c r="A4475" t="s">
        <v>1143</v>
      </c>
      <c r="B4475">
        <v>57</v>
      </c>
      <c r="C4475" t="str">
        <f t="shared" si="276"/>
        <v>55-65</v>
      </c>
      <c r="D4475" t="s">
        <v>14</v>
      </c>
      <c r="E4475" t="s">
        <v>44</v>
      </c>
      <c r="F4475">
        <v>97.15</v>
      </c>
      <c r="G4475">
        <v>8</v>
      </c>
      <c r="H4475">
        <f>Table1[[#This Row],[total_orders]]*Table1[[#This Row],[avg_order_value]]</f>
        <v>777.2</v>
      </c>
      <c r="I4475">
        <v>21</v>
      </c>
      <c r="J4475">
        <v>0</v>
      </c>
      <c r="K4475" t="s">
        <v>29</v>
      </c>
      <c r="L4475">
        <v>30.6</v>
      </c>
      <c r="M4475" t="str">
        <f t="shared" si="277"/>
        <v>Medium</v>
      </c>
      <c r="N4475" s="1">
        <v>44858</v>
      </c>
      <c r="O4475" s="1" t="str">
        <f>IF(YEAR(Table1[[#This Row],[customer_since]])&gt;=2023, "New",IF(YEAR(Table1[[#This Row],[customer_since]])&gt;=2021, "Medium", "Long term"))</f>
        <v>Medium</v>
      </c>
      <c r="P4475">
        <v>29</v>
      </c>
      <c r="Q4475" t="str">
        <f t="shared" si="278"/>
        <v>Low</v>
      </c>
      <c r="R4475">
        <v>0.54</v>
      </c>
      <c r="S4475" t="str">
        <f t="shared" si="279"/>
        <v>High</v>
      </c>
    </row>
    <row r="4476" spans="1:19" x14ac:dyDescent="0.35">
      <c r="A4476" t="s">
        <v>1106</v>
      </c>
      <c r="B4476">
        <v>62</v>
      </c>
      <c r="C4476" t="str">
        <f t="shared" si="276"/>
        <v>55-65</v>
      </c>
      <c r="D4476" t="s">
        <v>14</v>
      </c>
      <c r="E4476" t="s">
        <v>44</v>
      </c>
      <c r="F4476">
        <v>123.46</v>
      </c>
      <c r="G4476">
        <v>8</v>
      </c>
      <c r="H4476">
        <f>Table1[[#This Row],[total_orders]]*Table1[[#This Row],[avg_order_value]]</f>
        <v>987.68</v>
      </c>
      <c r="I4476">
        <v>91</v>
      </c>
      <c r="J4476">
        <v>0</v>
      </c>
      <c r="K4476" t="s">
        <v>29</v>
      </c>
      <c r="L4476">
        <v>48.1</v>
      </c>
      <c r="M4476" t="str">
        <f t="shared" si="277"/>
        <v>Medium</v>
      </c>
      <c r="N4476" s="1">
        <v>45295</v>
      </c>
      <c r="O4476" s="1" t="str">
        <f>IF(YEAR(Table1[[#This Row],[customer_since]])&gt;=2023, "New",IF(YEAR(Table1[[#This Row],[customer_since]])&gt;=2021, "Medium", "Long term"))</f>
        <v>New</v>
      </c>
      <c r="P4476">
        <v>61</v>
      </c>
      <c r="Q4476" t="str">
        <f t="shared" si="278"/>
        <v>Medium</v>
      </c>
      <c r="R4476">
        <v>0.4</v>
      </c>
      <c r="S4476" t="str">
        <f t="shared" si="279"/>
        <v>Medium</v>
      </c>
    </row>
    <row r="4477" spans="1:19" x14ac:dyDescent="0.35">
      <c r="A4477" t="s">
        <v>1106</v>
      </c>
      <c r="B4477">
        <v>78</v>
      </c>
      <c r="C4477" t="str">
        <f t="shared" si="276"/>
        <v>66-69</v>
      </c>
      <c r="D4477" t="s">
        <v>21</v>
      </c>
      <c r="E4477" t="s">
        <v>52</v>
      </c>
      <c r="G4477">
        <v>11</v>
      </c>
      <c r="H4477">
        <f>Table1[[#This Row],[total_orders]]*Table1[[#This Row],[avg_order_value]]</f>
        <v>0</v>
      </c>
      <c r="I4477">
        <v>345</v>
      </c>
      <c r="J4477">
        <v>0</v>
      </c>
      <c r="K4477" t="s">
        <v>19</v>
      </c>
      <c r="L4477">
        <v>88.3</v>
      </c>
      <c r="M4477" t="str">
        <f t="shared" si="277"/>
        <v>High</v>
      </c>
      <c r="N4477" s="1">
        <v>45450</v>
      </c>
      <c r="O4477" s="1" t="str">
        <f>IF(YEAR(Table1[[#This Row],[customer_since]])&gt;=2023, "New",IF(YEAR(Table1[[#This Row],[customer_since]])&gt;=2021, "Medium", "Long term"))</f>
        <v>New</v>
      </c>
      <c r="P4477">
        <v>22</v>
      </c>
      <c r="Q4477" t="str">
        <f t="shared" si="278"/>
        <v>Low</v>
      </c>
      <c r="R4477">
        <v>0.32</v>
      </c>
      <c r="S4477" t="str">
        <f t="shared" si="279"/>
        <v>Medium</v>
      </c>
    </row>
    <row r="4478" spans="1:19" x14ac:dyDescent="0.35">
      <c r="A4478" t="s">
        <v>1106</v>
      </c>
      <c r="B4478">
        <v>35</v>
      </c>
      <c r="C4478" t="str">
        <f t="shared" si="276"/>
        <v>26-35</v>
      </c>
      <c r="D4478" t="s">
        <v>21</v>
      </c>
      <c r="E4478" t="s">
        <v>22</v>
      </c>
      <c r="F4478">
        <v>87.02</v>
      </c>
      <c r="G4478">
        <v>10</v>
      </c>
      <c r="H4478">
        <f>Table1[[#This Row],[total_orders]]*Table1[[#This Row],[avg_order_value]]</f>
        <v>870.19999999999993</v>
      </c>
      <c r="I4478">
        <v>146</v>
      </c>
      <c r="J4478">
        <v>0</v>
      </c>
      <c r="K4478" t="s">
        <v>29</v>
      </c>
      <c r="L4478">
        <v>66.3</v>
      </c>
      <c r="M4478" t="str">
        <f t="shared" si="277"/>
        <v>High</v>
      </c>
      <c r="N4478" s="1">
        <v>45248</v>
      </c>
      <c r="O4478" s="1" t="str">
        <f>IF(YEAR(Table1[[#This Row],[customer_since]])&gt;=2023, "New",IF(YEAR(Table1[[#This Row],[customer_since]])&gt;=2021, "Medium", "Long term"))</f>
        <v>New</v>
      </c>
      <c r="P4478">
        <v>47</v>
      </c>
      <c r="Q4478" t="str">
        <f t="shared" si="278"/>
        <v>Medium</v>
      </c>
      <c r="R4478">
        <v>0.18</v>
      </c>
      <c r="S4478" t="str">
        <f t="shared" si="279"/>
        <v>Low</v>
      </c>
    </row>
    <row r="4479" spans="1:19" x14ac:dyDescent="0.35">
      <c r="A4479" t="s">
        <v>815</v>
      </c>
      <c r="B4479">
        <v>35</v>
      </c>
      <c r="C4479" t="str">
        <f t="shared" si="276"/>
        <v>26-35</v>
      </c>
      <c r="D4479" t="s">
        <v>14</v>
      </c>
      <c r="E4479" t="s">
        <v>50</v>
      </c>
      <c r="F4479">
        <v>42.82</v>
      </c>
      <c r="G4479">
        <v>14</v>
      </c>
      <c r="H4479">
        <f>Table1[[#This Row],[total_orders]]*Table1[[#This Row],[avg_order_value]]</f>
        <v>599.48</v>
      </c>
      <c r="I4479">
        <v>12</v>
      </c>
      <c r="J4479">
        <v>0</v>
      </c>
      <c r="K4479" t="s">
        <v>16</v>
      </c>
      <c r="L4479">
        <v>79.7</v>
      </c>
      <c r="M4479" t="str">
        <f t="shared" si="277"/>
        <v>High</v>
      </c>
      <c r="N4479" s="1">
        <v>44720</v>
      </c>
      <c r="O4479" s="1" t="str">
        <f>IF(YEAR(Table1[[#This Row],[customer_since]])&gt;=2023, "New",IF(YEAR(Table1[[#This Row],[customer_since]])&gt;=2021, "Medium", "Long term"))</f>
        <v>Medium</v>
      </c>
      <c r="P4479">
        <v>24</v>
      </c>
      <c r="Q4479" t="str">
        <f t="shared" si="278"/>
        <v>Low</v>
      </c>
      <c r="R4479">
        <v>0.04</v>
      </c>
      <c r="S4479" t="str">
        <f t="shared" si="279"/>
        <v>Low</v>
      </c>
    </row>
    <row r="4480" spans="1:19" x14ac:dyDescent="0.35">
      <c r="A4480" t="s">
        <v>815</v>
      </c>
      <c r="B4480">
        <v>54</v>
      </c>
      <c r="C4480" t="str">
        <f t="shared" si="276"/>
        <v>46-55</v>
      </c>
      <c r="D4480" t="s">
        <v>21</v>
      </c>
      <c r="E4480" t="s">
        <v>22</v>
      </c>
      <c r="F4480">
        <v>78.67</v>
      </c>
      <c r="G4480">
        <v>9</v>
      </c>
      <c r="H4480">
        <f>Table1[[#This Row],[total_orders]]*Table1[[#This Row],[avg_order_value]]</f>
        <v>708.03</v>
      </c>
      <c r="I4480">
        <v>166</v>
      </c>
      <c r="J4480">
        <v>0</v>
      </c>
      <c r="K4480" t="s">
        <v>29</v>
      </c>
      <c r="L4480">
        <v>8.1</v>
      </c>
      <c r="M4480" t="str">
        <f t="shared" si="277"/>
        <v>Low</v>
      </c>
      <c r="N4480" s="1">
        <v>44312</v>
      </c>
      <c r="O4480" s="1" t="str">
        <f>IF(YEAR(Table1[[#This Row],[customer_since]])&gt;=2023, "New",IF(YEAR(Table1[[#This Row],[customer_since]])&gt;=2021, "Medium", "Long term"))</f>
        <v>Medium</v>
      </c>
      <c r="P4480">
        <v>93</v>
      </c>
      <c r="Q4480" t="str">
        <f t="shared" si="278"/>
        <v>High</v>
      </c>
      <c r="R4480">
        <v>0.28999999999999998</v>
      </c>
      <c r="S4480" t="str">
        <f t="shared" si="279"/>
        <v>Medium</v>
      </c>
    </row>
    <row r="4481" spans="1:19" x14ac:dyDescent="0.35">
      <c r="A4481" t="s">
        <v>815</v>
      </c>
      <c r="B4481">
        <v>30</v>
      </c>
      <c r="C4481" t="str">
        <f t="shared" si="276"/>
        <v>26-35</v>
      </c>
      <c r="D4481" t="s">
        <v>21</v>
      </c>
      <c r="E4481" t="s">
        <v>15</v>
      </c>
      <c r="F4481">
        <v>20.96</v>
      </c>
      <c r="G4481">
        <v>6</v>
      </c>
      <c r="H4481">
        <f>Table1[[#This Row],[total_orders]]*Table1[[#This Row],[avg_order_value]]</f>
        <v>125.76</v>
      </c>
      <c r="I4481">
        <v>155</v>
      </c>
      <c r="J4481">
        <v>0</v>
      </c>
      <c r="K4481" t="s">
        <v>40</v>
      </c>
      <c r="L4481">
        <v>1.1000000000000001</v>
      </c>
      <c r="M4481" t="str">
        <f t="shared" si="277"/>
        <v>Low</v>
      </c>
      <c r="N4481" s="1">
        <v>44379</v>
      </c>
      <c r="O4481" s="1" t="str">
        <f>IF(YEAR(Table1[[#This Row],[customer_since]])&gt;=2023, "New",IF(YEAR(Table1[[#This Row],[customer_since]])&gt;=2021, "Medium", "Long term"))</f>
        <v>Medium</v>
      </c>
      <c r="P4481">
        <v>85</v>
      </c>
      <c r="Q4481" t="str">
        <f t="shared" si="278"/>
        <v>High</v>
      </c>
      <c r="R4481">
        <v>0.3</v>
      </c>
      <c r="S4481" t="str">
        <f t="shared" si="279"/>
        <v>Medium</v>
      </c>
    </row>
    <row r="4482" spans="1:19" x14ac:dyDescent="0.35">
      <c r="A4482" t="s">
        <v>2166</v>
      </c>
      <c r="B4482">
        <v>78</v>
      </c>
      <c r="C4482" t="str">
        <f t="shared" ref="C4482:C4545" si="280">IF(B4482&lt;=25,"18-25",IF(B4482&lt;=35,"26-35",IF(B4482&lt;=45,"36-45",IF(B4482&lt;=55,"46-55",IF(B4482&lt;=65,"55-65","66-69")))))</f>
        <v>66-69</v>
      </c>
      <c r="D4482" t="s">
        <v>21</v>
      </c>
      <c r="E4482" t="s">
        <v>15</v>
      </c>
      <c r="F4482">
        <v>264.98</v>
      </c>
      <c r="G4482">
        <v>16</v>
      </c>
      <c r="H4482">
        <f>Table1[[#This Row],[total_orders]]*Table1[[#This Row],[avg_order_value]]</f>
        <v>4239.68</v>
      </c>
      <c r="I4482">
        <v>287</v>
      </c>
      <c r="J4482">
        <v>0</v>
      </c>
      <c r="K4482" t="s">
        <v>29</v>
      </c>
      <c r="L4482">
        <v>98.7</v>
      </c>
      <c r="M4482" t="str">
        <f t="shared" ref="M4482:M4545" si="281">IF(L4482&lt;=20,"Low",IF(L4482&lt;=50,"Medium","High"))</f>
        <v>High</v>
      </c>
      <c r="N4482" s="1">
        <v>45149</v>
      </c>
      <c r="O4482" s="1" t="str">
        <f>IF(YEAR(Table1[[#This Row],[customer_since]])&gt;=2023, "New",IF(YEAR(Table1[[#This Row],[customer_since]])&gt;=2021, "Medium", "Long term"))</f>
        <v>New</v>
      </c>
      <c r="P4482">
        <v>60</v>
      </c>
      <c r="Q4482" t="str">
        <f t="shared" ref="Q4482:Q4545" si="282">IF(P4482&lt;=33,"Low",IF(P4482&lt;=66,"Medium","High"))</f>
        <v>Medium</v>
      </c>
      <c r="R4482">
        <v>0.19</v>
      </c>
      <c r="S4482" t="str">
        <f t="shared" ref="S4482:S4545" si="283">IF(R4482&lt;=0.2,"Low",IF(R4482&lt;=0.5,"Medium","High"))</f>
        <v>Low</v>
      </c>
    </row>
    <row r="4483" spans="1:19" x14ac:dyDescent="0.35">
      <c r="A4483" t="s">
        <v>377</v>
      </c>
      <c r="B4483">
        <v>59</v>
      </c>
      <c r="C4483" t="str">
        <f t="shared" si="280"/>
        <v>55-65</v>
      </c>
      <c r="D4483" t="s">
        <v>21</v>
      </c>
      <c r="E4483" t="s">
        <v>37</v>
      </c>
      <c r="F4483">
        <v>124.9</v>
      </c>
      <c r="G4483">
        <v>7</v>
      </c>
      <c r="H4483">
        <f>Table1[[#This Row],[total_orders]]*Table1[[#This Row],[avg_order_value]]</f>
        <v>874.30000000000007</v>
      </c>
      <c r="I4483">
        <v>52</v>
      </c>
      <c r="J4483">
        <v>0</v>
      </c>
      <c r="K4483" t="s">
        <v>29</v>
      </c>
      <c r="L4483">
        <v>81</v>
      </c>
      <c r="M4483" t="str">
        <f t="shared" si="281"/>
        <v>High</v>
      </c>
      <c r="N4483" s="1">
        <v>45570</v>
      </c>
      <c r="O4483" s="1" t="str">
        <f>IF(YEAR(Table1[[#This Row],[customer_since]])&gt;=2023, "New",IF(YEAR(Table1[[#This Row],[customer_since]])&gt;=2021, "Medium", "Long term"))</f>
        <v>New</v>
      </c>
      <c r="P4483">
        <v>65</v>
      </c>
      <c r="Q4483" t="str">
        <f t="shared" si="282"/>
        <v>Medium</v>
      </c>
      <c r="R4483">
        <v>0.57999999999999996</v>
      </c>
      <c r="S4483" t="str">
        <f t="shared" si="283"/>
        <v>High</v>
      </c>
    </row>
    <row r="4484" spans="1:19" x14ac:dyDescent="0.35">
      <c r="A4484" t="s">
        <v>377</v>
      </c>
      <c r="B4484">
        <v>30</v>
      </c>
      <c r="C4484" t="str">
        <f t="shared" si="280"/>
        <v>26-35</v>
      </c>
      <c r="D4484" t="s">
        <v>14</v>
      </c>
      <c r="E4484" t="s">
        <v>26</v>
      </c>
      <c r="F4484">
        <v>178.42</v>
      </c>
      <c r="G4484">
        <v>9</v>
      </c>
      <c r="H4484">
        <f>Table1[[#This Row],[total_orders]]*Table1[[#This Row],[avg_order_value]]</f>
        <v>1605.78</v>
      </c>
      <c r="I4484">
        <v>222</v>
      </c>
      <c r="J4484">
        <v>0</v>
      </c>
      <c r="K4484" t="s">
        <v>16</v>
      </c>
      <c r="L4484">
        <v>46.9</v>
      </c>
      <c r="M4484" t="str">
        <f t="shared" si="281"/>
        <v>Medium</v>
      </c>
      <c r="N4484" s="1">
        <v>45080</v>
      </c>
      <c r="O4484" s="1" t="str">
        <f>IF(YEAR(Table1[[#This Row],[customer_since]])&gt;=2023, "New",IF(YEAR(Table1[[#This Row],[customer_since]])&gt;=2021, "Medium", "Long term"))</f>
        <v>New</v>
      </c>
      <c r="P4484">
        <v>53</v>
      </c>
      <c r="Q4484" t="str">
        <f t="shared" si="282"/>
        <v>Medium</v>
      </c>
      <c r="R4484">
        <v>0.39</v>
      </c>
      <c r="S4484" t="str">
        <f t="shared" si="283"/>
        <v>Medium</v>
      </c>
    </row>
    <row r="4485" spans="1:19" x14ac:dyDescent="0.35">
      <c r="A4485" t="s">
        <v>86</v>
      </c>
      <c r="B4485">
        <v>39</v>
      </c>
      <c r="C4485" t="str">
        <f t="shared" si="280"/>
        <v>36-45</v>
      </c>
      <c r="D4485" t="s">
        <v>25</v>
      </c>
      <c r="E4485" t="s">
        <v>52</v>
      </c>
      <c r="F4485">
        <v>64.39</v>
      </c>
      <c r="G4485">
        <v>10</v>
      </c>
      <c r="H4485">
        <f>Table1[[#This Row],[total_orders]]*Table1[[#This Row],[avg_order_value]]</f>
        <v>643.9</v>
      </c>
      <c r="I4485">
        <v>39</v>
      </c>
      <c r="J4485">
        <v>0</v>
      </c>
      <c r="K4485" t="s">
        <v>16</v>
      </c>
      <c r="L4485">
        <v>24.2</v>
      </c>
      <c r="M4485" t="str">
        <f t="shared" si="281"/>
        <v>Medium</v>
      </c>
      <c r="N4485" s="1">
        <v>44751</v>
      </c>
      <c r="O4485" s="1" t="str">
        <f>IF(YEAR(Table1[[#This Row],[customer_since]])&gt;=2023, "New",IF(YEAR(Table1[[#This Row],[customer_since]])&gt;=2021, "Medium", "Long term"))</f>
        <v>Medium</v>
      </c>
      <c r="P4485">
        <v>22</v>
      </c>
      <c r="Q4485" t="str">
        <f t="shared" si="282"/>
        <v>Low</v>
      </c>
      <c r="R4485">
        <v>0.4</v>
      </c>
      <c r="S4485" t="str">
        <f t="shared" si="283"/>
        <v>Medium</v>
      </c>
    </row>
    <row r="4486" spans="1:19" x14ac:dyDescent="0.35">
      <c r="A4486" t="s">
        <v>345</v>
      </c>
      <c r="B4486">
        <v>35</v>
      </c>
      <c r="C4486" t="str">
        <f t="shared" si="280"/>
        <v>26-35</v>
      </c>
      <c r="D4486" t="s">
        <v>14</v>
      </c>
      <c r="E4486" t="s">
        <v>52</v>
      </c>
      <c r="F4486">
        <v>248.29</v>
      </c>
      <c r="G4486">
        <v>13</v>
      </c>
      <c r="H4486">
        <f>Table1[[#This Row],[total_orders]]*Table1[[#This Row],[avg_order_value]]</f>
        <v>3227.77</v>
      </c>
      <c r="I4486">
        <v>120</v>
      </c>
      <c r="J4486">
        <v>0</v>
      </c>
      <c r="K4486" t="s">
        <v>23</v>
      </c>
      <c r="L4486">
        <v>62.6</v>
      </c>
      <c r="M4486" t="str">
        <f t="shared" si="281"/>
        <v>High</v>
      </c>
      <c r="N4486" s="1">
        <v>45427</v>
      </c>
      <c r="O4486" s="1" t="str">
        <f>IF(YEAR(Table1[[#This Row],[customer_since]])&gt;=2023, "New",IF(YEAR(Table1[[#This Row],[customer_since]])&gt;=2021, "Medium", "Long term"))</f>
        <v>New</v>
      </c>
      <c r="P4486">
        <v>84</v>
      </c>
      <c r="Q4486" t="str">
        <f t="shared" si="282"/>
        <v>High</v>
      </c>
      <c r="R4486">
        <v>0.46</v>
      </c>
      <c r="S4486" t="str">
        <f t="shared" si="283"/>
        <v>Medium</v>
      </c>
    </row>
    <row r="4487" spans="1:19" x14ac:dyDescent="0.35">
      <c r="A4487" t="s">
        <v>345</v>
      </c>
      <c r="B4487">
        <v>20</v>
      </c>
      <c r="C4487" t="str">
        <f t="shared" si="280"/>
        <v>18-25</v>
      </c>
      <c r="D4487" t="s">
        <v>21</v>
      </c>
      <c r="E4487" t="s">
        <v>52</v>
      </c>
      <c r="F4487">
        <v>244.25</v>
      </c>
      <c r="G4487">
        <v>8</v>
      </c>
      <c r="H4487">
        <f>Table1[[#This Row],[total_orders]]*Table1[[#This Row],[avg_order_value]]</f>
        <v>1954</v>
      </c>
      <c r="I4487">
        <v>211</v>
      </c>
      <c r="J4487">
        <v>0</v>
      </c>
      <c r="K4487" t="s">
        <v>16</v>
      </c>
      <c r="L4487">
        <v>83.8</v>
      </c>
      <c r="M4487" t="str">
        <f t="shared" si="281"/>
        <v>High</v>
      </c>
      <c r="N4487" s="1">
        <v>44515</v>
      </c>
      <c r="O4487" s="1" t="str">
        <f>IF(YEAR(Table1[[#This Row],[customer_since]])&gt;=2023, "New",IF(YEAR(Table1[[#This Row],[customer_since]])&gt;=2021, "Medium", "Long term"))</f>
        <v>Medium</v>
      </c>
      <c r="P4487">
        <v>97</v>
      </c>
      <c r="Q4487" t="str">
        <f t="shared" si="282"/>
        <v>High</v>
      </c>
      <c r="R4487">
        <v>0.17</v>
      </c>
      <c r="S4487" t="str">
        <f t="shared" si="283"/>
        <v>Low</v>
      </c>
    </row>
    <row r="4488" spans="1:19" x14ac:dyDescent="0.35">
      <c r="A4488" t="s">
        <v>1759</v>
      </c>
      <c r="B4488">
        <v>75</v>
      </c>
      <c r="C4488" t="str">
        <f t="shared" si="280"/>
        <v>66-69</v>
      </c>
      <c r="D4488" t="s">
        <v>21</v>
      </c>
      <c r="E4488" t="s">
        <v>35</v>
      </c>
      <c r="F4488">
        <v>97.75</v>
      </c>
      <c r="G4488">
        <v>8</v>
      </c>
      <c r="H4488">
        <f>Table1[[#This Row],[total_orders]]*Table1[[#This Row],[avg_order_value]]</f>
        <v>782</v>
      </c>
      <c r="I4488">
        <v>100</v>
      </c>
      <c r="J4488">
        <v>0</v>
      </c>
      <c r="K4488" t="s">
        <v>16</v>
      </c>
      <c r="L4488">
        <v>82.8</v>
      </c>
      <c r="M4488" t="str">
        <f t="shared" si="281"/>
        <v>High</v>
      </c>
      <c r="N4488" s="1">
        <v>44710</v>
      </c>
      <c r="O4488" s="1" t="str">
        <f>IF(YEAR(Table1[[#This Row],[customer_since]])&gt;=2023, "New",IF(YEAR(Table1[[#This Row],[customer_since]])&gt;=2021, "Medium", "Long term"))</f>
        <v>Medium</v>
      </c>
      <c r="P4488">
        <v>69</v>
      </c>
      <c r="Q4488" t="str">
        <f t="shared" si="282"/>
        <v>High</v>
      </c>
      <c r="R4488">
        <v>0.04</v>
      </c>
      <c r="S4488" t="str">
        <f t="shared" si="283"/>
        <v>Low</v>
      </c>
    </row>
    <row r="4489" spans="1:19" x14ac:dyDescent="0.35">
      <c r="A4489" t="s">
        <v>181</v>
      </c>
      <c r="B4489">
        <v>21</v>
      </c>
      <c r="C4489" t="str">
        <f t="shared" si="280"/>
        <v>18-25</v>
      </c>
      <c r="D4489" t="s">
        <v>14</v>
      </c>
      <c r="E4489" t="s">
        <v>18</v>
      </c>
      <c r="F4489">
        <v>71.680000000000007</v>
      </c>
      <c r="G4489">
        <v>9</v>
      </c>
      <c r="H4489">
        <f>Table1[[#This Row],[total_orders]]*Table1[[#This Row],[avg_order_value]]</f>
        <v>645.12000000000012</v>
      </c>
      <c r="I4489">
        <v>336</v>
      </c>
      <c r="J4489">
        <v>0</v>
      </c>
      <c r="K4489" t="s">
        <v>40</v>
      </c>
      <c r="L4489">
        <v>50.6</v>
      </c>
      <c r="M4489" t="str">
        <f t="shared" si="281"/>
        <v>High</v>
      </c>
      <c r="N4489" s="1">
        <v>44550</v>
      </c>
      <c r="O4489" s="1" t="str">
        <f>IF(YEAR(Table1[[#This Row],[customer_since]])&gt;=2023, "New",IF(YEAR(Table1[[#This Row],[customer_since]])&gt;=2021, "Medium", "Long term"))</f>
        <v>Medium</v>
      </c>
      <c r="P4489">
        <v>76</v>
      </c>
      <c r="Q4489" t="str">
        <f t="shared" si="282"/>
        <v>High</v>
      </c>
      <c r="R4489">
        <v>0.15</v>
      </c>
      <c r="S4489" t="str">
        <f t="shared" si="283"/>
        <v>Low</v>
      </c>
    </row>
    <row r="4490" spans="1:19" x14ac:dyDescent="0.35">
      <c r="A4490" t="s">
        <v>293</v>
      </c>
      <c r="B4490">
        <v>54</v>
      </c>
      <c r="C4490" t="str">
        <f t="shared" si="280"/>
        <v>46-55</v>
      </c>
      <c r="D4490" t="s">
        <v>14</v>
      </c>
      <c r="E4490" t="s">
        <v>26</v>
      </c>
      <c r="F4490">
        <v>43.46</v>
      </c>
      <c r="G4490">
        <v>11</v>
      </c>
      <c r="H4490">
        <f>Table1[[#This Row],[total_orders]]*Table1[[#This Row],[avg_order_value]]</f>
        <v>478.06</v>
      </c>
      <c r="I4490">
        <v>292</v>
      </c>
      <c r="J4490">
        <v>0</v>
      </c>
      <c r="K4490" t="s">
        <v>29</v>
      </c>
      <c r="L4490">
        <v>90.4</v>
      </c>
      <c r="M4490" t="str">
        <f t="shared" si="281"/>
        <v>High</v>
      </c>
      <c r="N4490" s="1">
        <v>44993</v>
      </c>
      <c r="O4490" s="1" t="str">
        <f>IF(YEAR(Table1[[#This Row],[customer_since]])&gt;=2023, "New",IF(YEAR(Table1[[#This Row],[customer_since]])&gt;=2021, "Medium", "Long term"))</f>
        <v>New</v>
      </c>
      <c r="P4490">
        <v>40</v>
      </c>
      <c r="Q4490" t="str">
        <f t="shared" si="282"/>
        <v>Medium</v>
      </c>
      <c r="R4490">
        <v>0.03</v>
      </c>
      <c r="S4490" t="str">
        <f t="shared" si="283"/>
        <v>Low</v>
      </c>
    </row>
    <row r="4491" spans="1:19" x14ac:dyDescent="0.35">
      <c r="A4491" t="s">
        <v>2660</v>
      </c>
      <c r="B4491">
        <v>45</v>
      </c>
      <c r="C4491" t="str">
        <f t="shared" si="280"/>
        <v>36-45</v>
      </c>
      <c r="D4491" t="s">
        <v>21</v>
      </c>
      <c r="E4491" t="s">
        <v>52</v>
      </c>
      <c r="F4491">
        <v>106.72</v>
      </c>
      <c r="G4491">
        <v>9</v>
      </c>
      <c r="H4491">
        <f>Table1[[#This Row],[total_orders]]*Table1[[#This Row],[avg_order_value]]</f>
        <v>960.48</v>
      </c>
      <c r="I4491">
        <v>159</v>
      </c>
      <c r="J4491">
        <v>0</v>
      </c>
      <c r="K4491" t="s">
        <v>19</v>
      </c>
      <c r="L4491">
        <v>54.1</v>
      </c>
      <c r="M4491" t="str">
        <f t="shared" si="281"/>
        <v>High</v>
      </c>
      <c r="N4491" s="1">
        <v>44347</v>
      </c>
      <c r="O4491" s="1" t="str">
        <f>IF(YEAR(Table1[[#This Row],[customer_since]])&gt;=2023, "New",IF(YEAR(Table1[[#This Row],[customer_since]])&gt;=2021, "Medium", "Long term"))</f>
        <v>Medium</v>
      </c>
      <c r="P4491">
        <v>18</v>
      </c>
      <c r="Q4491" t="str">
        <f t="shared" si="282"/>
        <v>Low</v>
      </c>
      <c r="R4491">
        <v>0.3</v>
      </c>
      <c r="S4491" t="str">
        <f t="shared" si="283"/>
        <v>Medium</v>
      </c>
    </row>
    <row r="4492" spans="1:19" x14ac:dyDescent="0.35">
      <c r="A4492" t="s">
        <v>1949</v>
      </c>
      <c r="B4492">
        <v>18</v>
      </c>
      <c r="C4492" t="str">
        <f t="shared" si="280"/>
        <v>18-25</v>
      </c>
      <c r="D4492" t="s">
        <v>21</v>
      </c>
      <c r="E4492" t="s">
        <v>28</v>
      </c>
      <c r="F4492">
        <v>35.81</v>
      </c>
      <c r="G4492">
        <v>8</v>
      </c>
      <c r="H4492">
        <f>Table1[[#This Row],[total_orders]]*Table1[[#This Row],[avg_order_value]]</f>
        <v>286.48</v>
      </c>
      <c r="I4492">
        <v>302</v>
      </c>
      <c r="J4492">
        <v>0</v>
      </c>
      <c r="K4492" t="s">
        <v>23</v>
      </c>
      <c r="L4492">
        <v>0</v>
      </c>
      <c r="M4492" t="str">
        <f t="shared" si="281"/>
        <v>Low</v>
      </c>
      <c r="N4492" s="1">
        <v>45416</v>
      </c>
      <c r="O4492" s="1" t="str">
        <f>IF(YEAR(Table1[[#This Row],[customer_since]])&gt;=2023, "New",IF(YEAR(Table1[[#This Row],[customer_since]])&gt;=2021, "Medium", "Long term"))</f>
        <v>New</v>
      </c>
      <c r="P4492">
        <v>20</v>
      </c>
      <c r="Q4492" t="str">
        <f t="shared" si="282"/>
        <v>Low</v>
      </c>
      <c r="R4492">
        <v>0.43</v>
      </c>
      <c r="S4492" t="str">
        <f t="shared" si="283"/>
        <v>Medium</v>
      </c>
    </row>
    <row r="4493" spans="1:19" x14ac:dyDescent="0.35">
      <c r="A4493" t="s">
        <v>437</v>
      </c>
      <c r="B4493">
        <v>46</v>
      </c>
      <c r="C4493" t="str">
        <f t="shared" si="280"/>
        <v>46-55</v>
      </c>
      <c r="D4493" t="s">
        <v>14</v>
      </c>
      <c r="E4493" t="s">
        <v>15</v>
      </c>
      <c r="F4493">
        <v>210.65</v>
      </c>
      <c r="G4493">
        <v>13</v>
      </c>
      <c r="H4493">
        <f>Table1[[#This Row],[total_orders]]*Table1[[#This Row],[avg_order_value]]</f>
        <v>2738.4500000000003</v>
      </c>
      <c r="I4493">
        <v>209</v>
      </c>
      <c r="J4493">
        <v>0</v>
      </c>
      <c r="K4493" t="s">
        <v>29</v>
      </c>
      <c r="L4493">
        <v>28.2</v>
      </c>
      <c r="M4493" t="str">
        <f t="shared" si="281"/>
        <v>Medium</v>
      </c>
      <c r="N4493" s="1">
        <v>45290</v>
      </c>
      <c r="O4493" s="1" t="str">
        <f>IF(YEAR(Table1[[#This Row],[customer_since]])&gt;=2023, "New",IF(YEAR(Table1[[#This Row],[customer_since]])&gt;=2021, "Medium", "Long term"))</f>
        <v>New</v>
      </c>
      <c r="P4493">
        <v>62</v>
      </c>
      <c r="Q4493" t="str">
        <f t="shared" si="282"/>
        <v>Medium</v>
      </c>
      <c r="R4493">
        <v>0.54</v>
      </c>
      <c r="S4493" t="str">
        <f t="shared" si="283"/>
        <v>High</v>
      </c>
    </row>
    <row r="4494" spans="1:19" x14ac:dyDescent="0.35">
      <c r="A4494" t="s">
        <v>437</v>
      </c>
      <c r="B4494">
        <v>19</v>
      </c>
      <c r="C4494" t="str">
        <f t="shared" si="280"/>
        <v>18-25</v>
      </c>
      <c r="D4494" t="s">
        <v>14</v>
      </c>
      <c r="E4494" t="s">
        <v>44</v>
      </c>
      <c r="F4494">
        <v>121.44</v>
      </c>
      <c r="G4494">
        <v>8</v>
      </c>
      <c r="H4494">
        <f>Table1[[#This Row],[total_orders]]*Table1[[#This Row],[avg_order_value]]</f>
        <v>971.52</v>
      </c>
      <c r="I4494">
        <v>194</v>
      </c>
      <c r="J4494">
        <v>0</v>
      </c>
      <c r="K4494" t="s">
        <v>23</v>
      </c>
      <c r="L4494">
        <v>12</v>
      </c>
      <c r="M4494" t="str">
        <f t="shared" si="281"/>
        <v>Low</v>
      </c>
      <c r="N4494" s="1">
        <v>44872</v>
      </c>
      <c r="O4494" s="1" t="str">
        <f>IF(YEAR(Table1[[#This Row],[customer_since]])&gt;=2023, "New",IF(YEAR(Table1[[#This Row],[customer_since]])&gt;=2021, "Medium", "Long term"))</f>
        <v>Medium</v>
      </c>
      <c r="P4494">
        <v>6</v>
      </c>
      <c r="Q4494" t="str">
        <f t="shared" si="282"/>
        <v>Low</v>
      </c>
      <c r="R4494">
        <v>0.48</v>
      </c>
      <c r="S4494" t="str">
        <f t="shared" si="283"/>
        <v>Medium</v>
      </c>
    </row>
    <row r="4495" spans="1:19" x14ac:dyDescent="0.35">
      <c r="A4495" t="s">
        <v>2882</v>
      </c>
      <c r="B4495">
        <v>19</v>
      </c>
      <c r="C4495" t="str">
        <f t="shared" si="280"/>
        <v>18-25</v>
      </c>
      <c r="D4495" t="s">
        <v>25</v>
      </c>
      <c r="E4495" t="s">
        <v>22</v>
      </c>
      <c r="F4495">
        <v>160.25</v>
      </c>
      <c r="G4495">
        <v>6</v>
      </c>
      <c r="H4495">
        <f>Table1[[#This Row],[total_orders]]*Table1[[#This Row],[avg_order_value]]</f>
        <v>961.5</v>
      </c>
      <c r="I4495">
        <v>268</v>
      </c>
      <c r="J4495">
        <v>1</v>
      </c>
      <c r="K4495" t="s">
        <v>19</v>
      </c>
      <c r="L4495">
        <v>7.3</v>
      </c>
      <c r="M4495" t="str">
        <f t="shared" si="281"/>
        <v>Low</v>
      </c>
      <c r="N4495" s="1">
        <v>45131</v>
      </c>
      <c r="O4495" s="1" t="str">
        <f>IF(YEAR(Table1[[#This Row],[customer_since]])&gt;=2023, "New",IF(YEAR(Table1[[#This Row],[customer_since]])&gt;=2021, "Medium", "Long term"))</f>
        <v>New</v>
      </c>
      <c r="P4495">
        <v>35</v>
      </c>
      <c r="Q4495" t="str">
        <f t="shared" si="282"/>
        <v>Medium</v>
      </c>
      <c r="R4495">
        <v>0.19</v>
      </c>
      <c r="S4495" t="str">
        <f t="shared" si="283"/>
        <v>Low</v>
      </c>
    </row>
    <row r="4496" spans="1:19" x14ac:dyDescent="0.35">
      <c r="A4496" t="s">
        <v>212</v>
      </c>
      <c r="B4496">
        <v>49</v>
      </c>
      <c r="C4496" t="str">
        <f t="shared" si="280"/>
        <v>46-55</v>
      </c>
      <c r="D4496" t="s">
        <v>14</v>
      </c>
      <c r="E4496" t="s">
        <v>52</v>
      </c>
      <c r="F4496">
        <v>31.75</v>
      </c>
      <c r="G4496">
        <v>8</v>
      </c>
      <c r="H4496">
        <f>Table1[[#This Row],[total_orders]]*Table1[[#This Row],[avg_order_value]]</f>
        <v>254</v>
      </c>
      <c r="I4496">
        <v>44</v>
      </c>
      <c r="J4496">
        <v>0</v>
      </c>
      <c r="K4496" t="s">
        <v>40</v>
      </c>
      <c r="L4496">
        <v>41.6</v>
      </c>
      <c r="M4496" t="str">
        <f t="shared" si="281"/>
        <v>Medium</v>
      </c>
      <c r="N4496" s="1">
        <v>44525</v>
      </c>
      <c r="O4496" s="1" t="str">
        <f>IF(YEAR(Table1[[#This Row],[customer_since]])&gt;=2023, "New",IF(YEAR(Table1[[#This Row],[customer_since]])&gt;=2021, "Medium", "Long term"))</f>
        <v>Medium</v>
      </c>
      <c r="P4496">
        <v>2</v>
      </c>
      <c r="Q4496" t="str">
        <f t="shared" si="282"/>
        <v>Low</v>
      </c>
      <c r="R4496">
        <v>0.16</v>
      </c>
      <c r="S4496" t="str">
        <f t="shared" si="283"/>
        <v>Low</v>
      </c>
    </row>
    <row r="4497" spans="1:19" x14ac:dyDescent="0.35">
      <c r="A4497" t="s">
        <v>212</v>
      </c>
      <c r="B4497">
        <v>61</v>
      </c>
      <c r="C4497" t="str">
        <f t="shared" si="280"/>
        <v>55-65</v>
      </c>
      <c r="D4497" t="s">
        <v>21</v>
      </c>
      <c r="E4497" t="s">
        <v>44</v>
      </c>
      <c r="F4497">
        <v>70.099999999999994</v>
      </c>
      <c r="G4497">
        <v>12</v>
      </c>
      <c r="H4497">
        <f>Table1[[#This Row],[total_orders]]*Table1[[#This Row],[avg_order_value]]</f>
        <v>841.19999999999993</v>
      </c>
      <c r="I4497">
        <v>54</v>
      </c>
      <c r="J4497">
        <v>0</v>
      </c>
      <c r="K4497" t="s">
        <v>29</v>
      </c>
      <c r="L4497">
        <v>93.6</v>
      </c>
      <c r="M4497" t="str">
        <f t="shared" si="281"/>
        <v>High</v>
      </c>
      <c r="N4497" s="1">
        <v>45484</v>
      </c>
      <c r="O4497" s="1" t="str">
        <f>IF(YEAR(Table1[[#This Row],[customer_since]])&gt;=2023, "New",IF(YEAR(Table1[[#This Row],[customer_since]])&gt;=2021, "Medium", "Long term"))</f>
        <v>New</v>
      </c>
      <c r="P4497">
        <v>71</v>
      </c>
      <c r="Q4497" t="str">
        <f t="shared" si="282"/>
        <v>High</v>
      </c>
      <c r="R4497">
        <v>0.51</v>
      </c>
      <c r="S4497" t="str">
        <f t="shared" si="283"/>
        <v>High</v>
      </c>
    </row>
    <row r="4498" spans="1:19" x14ac:dyDescent="0.35">
      <c r="A4498" t="s">
        <v>110</v>
      </c>
      <c r="B4498">
        <v>36</v>
      </c>
      <c r="C4498" t="str">
        <f t="shared" si="280"/>
        <v>36-45</v>
      </c>
      <c r="D4498" t="s">
        <v>25</v>
      </c>
      <c r="E4498" t="s">
        <v>28</v>
      </c>
      <c r="F4498">
        <v>123.09</v>
      </c>
      <c r="G4498">
        <v>6</v>
      </c>
      <c r="H4498">
        <f>Table1[[#This Row],[total_orders]]*Table1[[#This Row],[avg_order_value]]</f>
        <v>738.54</v>
      </c>
      <c r="I4498">
        <v>262</v>
      </c>
      <c r="J4498">
        <v>0</v>
      </c>
      <c r="K4498" t="s">
        <v>16</v>
      </c>
      <c r="L4498">
        <v>90.1</v>
      </c>
      <c r="M4498" t="str">
        <f t="shared" si="281"/>
        <v>High</v>
      </c>
      <c r="N4498" s="1">
        <v>44723</v>
      </c>
      <c r="O4498" s="1" t="str">
        <f>IF(YEAR(Table1[[#This Row],[customer_since]])&gt;=2023, "New",IF(YEAR(Table1[[#This Row],[customer_since]])&gt;=2021, "Medium", "Long term"))</f>
        <v>Medium</v>
      </c>
      <c r="P4498">
        <v>46</v>
      </c>
      <c r="Q4498" t="str">
        <f t="shared" si="282"/>
        <v>Medium</v>
      </c>
      <c r="R4498">
        <v>0.28999999999999998</v>
      </c>
      <c r="S4498" t="str">
        <f t="shared" si="283"/>
        <v>Medium</v>
      </c>
    </row>
    <row r="4499" spans="1:19" x14ac:dyDescent="0.35">
      <c r="A4499" t="s">
        <v>829</v>
      </c>
      <c r="B4499">
        <v>37</v>
      </c>
      <c r="C4499" t="str">
        <f t="shared" si="280"/>
        <v>36-45</v>
      </c>
      <c r="D4499" t="s">
        <v>14</v>
      </c>
      <c r="E4499" t="s">
        <v>18</v>
      </c>
      <c r="F4499">
        <v>76.25</v>
      </c>
      <c r="G4499">
        <v>13</v>
      </c>
      <c r="H4499">
        <f>Table1[[#This Row],[total_orders]]*Table1[[#This Row],[avg_order_value]]</f>
        <v>991.25</v>
      </c>
      <c r="I4499">
        <v>33</v>
      </c>
      <c r="J4499">
        <v>0</v>
      </c>
      <c r="K4499" t="s">
        <v>40</v>
      </c>
      <c r="L4499">
        <v>88.3</v>
      </c>
      <c r="M4499" t="str">
        <f t="shared" si="281"/>
        <v>High</v>
      </c>
      <c r="N4499" s="1">
        <v>44070</v>
      </c>
      <c r="O4499" s="1" t="str">
        <f>IF(YEAR(Table1[[#This Row],[customer_since]])&gt;=2023, "New",IF(YEAR(Table1[[#This Row],[customer_since]])&gt;=2021, "Medium", "Long term"))</f>
        <v>Long term</v>
      </c>
      <c r="P4499">
        <v>1</v>
      </c>
      <c r="Q4499" t="str">
        <f t="shared" si="282"/>
        <v>Low</v>
      </c>
      <c r="R4499">
        <v>0.23</v>
      </c>
      <c r="S4499" t="str">
        <f t="shared" si="283"/>
        <v>Medium</v>
      </c>
    </row>
    <row r="4500" spans="1:19" x14ac:dyDescent="0.35">
      <c r="A4500" t="s">
        <v>829</v>
      </c>
      <c r="B4500">
        <v>69</v>
      </c>
      <c r="C4500" t="str">
        <f t="shared" si="280"/>
        <v>66-69</v>
      </c>
      <c r="D4500" t="s">
        <v>14</v>
      </c>
      <c r="E4500" t="s">
        <v>37</v>
      </c>
      <c r="F4500">
        <v>208.98</v>
      </c>
      <c r="G4500">
        <v>10</v>
      </c>
      <c r="H4500">
        <f>Table1[[#This Row],[total_orders]]*Table1[[#This Row],[avg_order_value]]</f>
        <v>2089.7999999999997</v>
      </c>
      <c r="I4500">
        <v>106</v>
      </c>
      <c r="J4500">
        <v>0</v>
      </c>
      <c r="K4500" t="s">
        <v>23</v>
      </c>
      <c r="L4500">
        <v>63.7</v>
      </c>
      <c r="M4500" t="str">
        <f t="shared" si="281"/>
        <v>High</v>
      </c>
      <c r="N4500" s="1">
        <v>45472</v>
      </c>
      <c r="O4500" s="1" t="str">
        <f>IF(YEAR(Table1[[#This Row],[customer_since]])&gt;=2023, "New",IF(YEAR(Table1[[#This Row],[customer_since]])&gt;=2021, "Medium", "Long term"))</f>
        <v>New</v>
      </c>
      <c r="P4500">
        <v>54</v>
      </c>
      <c r="Q4500" t="str">
        <f t="shared" si="282"/>
        <v>Medium</v>
      </c>
      <c r="R4500">
        <v>0.8</v>
      </c>
      <c r="S4500" t="str">
        <f t="shared" si="283"/>
        <v>High</v>
      </c>
    </row>
    <row r="4501" spans="1:19" x14ac:dyDescent="0.35">
      <c r="A4501" t="s">
        <v>514</v>
      </c>
      <c r="B4501">
        <v>19</v>
      </c>
      <c r="C4501" t="str">
        <f t="shared" si="280"/>
        <v>18-25</v>
      </c>
      <c r="D4501" t="s">
        <v>14</v>
      </c>
      <c r="E4501" t="s">
        <v>26</v>
      </c>
      <c r="F4501">
        <v>67.78</v>
      </c>
      <c r="G4501">
        <v>13</v>
      </c>
      <c r="H4501">
        <f>Table1[[#This Row],[total_orders]]*Table1[[#This Row],[avg_order_value]]</f>
        <v>881.14</v>
      </c>
      <c r="I4501">
        <v>48</v>
      </c>
      <c r="J4501">
        <v>0</v>
      </c>
      <c r="K4501" t="s">
        <v>16</v>
      </c>
      <c r="L4501">
        <v>84.6</v>
      </c>
      <c r="M4501" t="str">
        <f t="shared" si="281"/>
        <v>High</v>
      </c>
      <c r="N4501" s="1">
        <v>44435</v>
      </c>
      <c r="O4501" s="1" t="str">
        <f>IF(YEAR(Table1[[#This Row],[customer_since]])&gt;=2023, "New",IF(YEAR(Table1[[#This Row],[customer_since]])&gt;=2021, "Medium", "Long term"))</f>
        <v>Medium</v>
      </c>
      <c r="P4501">
        <v>11</v>
      </c>
      <c r="Q4501" t="str">
        <f t="shared" si="282"/>
        <v>Low</v>
      </c>
      <c r="R4501">
        <v>0.11</v>
      </c>
      <c r="S4501" t="str">
        <f t="shared" si="283"/>
        <v>Low</v>
      </c>
    </row>
    <row r="4502" spans="1:19" x14ac:dyDescent="0.35">
      <c r="A4502" t="s">
        <v>2363</v>
      </c>
      <c r="B4502">
        <v>38</v>
      </c>
      <c r="C4502" t="str">
        <f t="shared" si="280"/>
        <v>36-45</v>
      </c>
      <c r="D4502" t="s">
        <v>14</v>
      </c>
      <c r="E4502" t="s">
        <v>28</v>
      </c>
      <c r="G4502">
        <v>13</v>
      </c>
      <c r="H4502">
        <f>Table1[[#This Row],[total_orders]]*Table1[[#This Row],[avg_order_value]]</f>
        <v>0</v>
      </c>
      <c r="I4502">
        <v>218</v>
      </c>
      <c r="J4502">
        <v>0</v>
      </c>
      <c r="K4502" t="s">
        <v>40</v>
      </c>
      <c r="L4502">
        <v>8.6999999999999993</v>
      </c>
      <c r="M4502" t="str">
        <f t="shared" si="281"/>
        <v>Low</v>
      </c>
      <c r="N4502" s="1">
        <v>44916</v>
      </c>
      <c r="O4502" s="1" t="str">
        <f>IF(YEAR(Table1[[#This Row],[customer_since]])&gt;=2023, "New",IF(YEAR(Table1[[#This Row],[customer_since]])&gt;=2021, "Medium", "Long term"))</f>
        <v>Medium</v>
      </c>
      <c r="P4502">
        <v>55</v>
      </c>
      <c r="Q4502" t="str">
        <f t="shared" si="282"/>
        <v>Medium</v>
      </c>
      <c r="R4502">
        <v>0.41</v>
      </c>
      <c r="S4502" t="str">
        <f t="shared" si="283"/>
        <v>Medium</v>
      </c>
    </row>
    <row r="4503" spans="1:19" x14ac:dyDescent="0.35">
      <c r="A4503" t="s">
        <v>2363</v>
      </c>
      <c r="B4503">
        <v>50</v>
      </c>
      <c r="C4503" t="str">
        <f t="shared" si="280"/>
        <v>46-55</v>
      </c>
      <c r="D4503" t="s">
        <v>21</v>
      </c>
      <c r="E4503" t="s">
        <v>35</v>
      </c>
      <c r="F4503">
        <v>180.8</v>
      </c>
      <c r="G4503">
        <v>8</v>
      </c>
      <c r="H4503">
        <f>Table1[[#This Row],[total_orders]]*Table1[[#This Row],[avg_order_value]]</f>
        <v>1446.4</v>
      </c>
      <c r="I4503">
        <v>334</v>
      </c>
      <c r="J4503">
        <v>0</v>
      </c>
      <c r="K4503" t="s">
        <v>29</v>
      </c>
      <c r="L4503">
        <v>25.4</v>
      </c>
      <c r="M4503" t="str">
        <f t="shared" si="281"/>
        <v>Medium</v>
      </c>
      <c r="N4503" s="1">
        <v>44235</v>
      </c>
      <c r="O4503" s="1" t="str">
        <f>IF(YEAR(Table1[[#This Row],[customer_since]])&gt;=2023, "New",IF(YEAR(Table1[[#This Row],[customer_since]])&gt;=2021, "Medium", "Long term"))</f>
        <v>Medium</v>
      </c>
      <c r="P4503">
        <v>74</v>
      </c>
      <c r="Q4503" t="str">
        <f t="shared" si="282"/>
        <v>High</v>
      </c>
      <c r="R4503">
        <v>0.08</v>
      </c>
      <c r="S4503" t="str">
        <f t="shared" si="283"/>
        <v>Low</v>
      </c>
    </row>
    <row r="4504" spans="1:19" x14ac:dyDescent="0.35">
      <c r="A4504" t="s">
        <v>661</v>
      </c>
      <c r="B4504">
        <v>72</v>
      </c>
      <c r="C4504" t="str">
        <f t="shared" si="280"/>
        <v>66-69</v>
      </c>
      <c r="D4504" t="s">
        <v>21</v>
      </c>
      <c r="E4504" t="s">
        <v>37</v>
      </c>
      <c r="F4504">
        <v>259.27999999999997</v>
      </c>
      <c r="G4504">
        <v>14</v>
      </c>
      <c r="H4504">
        <f>Table1[[#This Row],[total_orders]]*Table1[[#This Row],[avg_order_value]]</f>
        <v>3629.9199999999996</v>
      </c>
      <c r="I4504">
        <v>300</v>
      </c>
      <c r="J4504">
        <v>0</v>
      </c>
      <c r="K4504" t="s">
        <v>16</v>
      </c>
      <c r="L4504">
        <v>97</v>
      </c>
      <c r="M4504" t="str">
        <f t="shared" si="281"/>
        <v>High</v>
      </c>
      <c r="N4504" s="1">
        <v>45348</v>
      </c>
      <c r="O4504" s="1" t="str">
        <f>IF(YEAR(Table1[[#This Row],[customer_since]])&gt;=2023, "New",IF(YEAR(Table1[[#This Row],[customer_since]])&gt;=2021, "Medium", "Long term"))</f>
        <v>New</v>
      </c>
      <c r="P4504">
        <v>66</v>
      </c>
      <c r="Q4504" t="str">
        <f t="shared" si="282"/>
        <v>Medium</v>
      </c>
      <c r="R4504">
        <v>0.39</v>
      </c>
      <c r="S4504" t="str">
        <f t="shared" si="283"/>
        <v>Medium</v>
      </c>
    </row>
    <row r="4505" spans="1:19" x14ac:dyDescent="0.35">
      <c r="A4505" t="s">
        <v>661</v>
      </c>
      <c r="B4505">
        <v>21</v>
      </c>
      <c r="C4505" t="str">
        <f t="shared" si="280"/>
        <v>18-25</v>
      </c>
      <c r="D4505" t="s">
        <v>14</v>
      </c>
      <c r="E4505" t="s">
        <v>15</v>
      </c>
      <c r="F4505">
        <v>90.63</v>
      </c>
      <c r="G4505">
        <v>12</v>
      </c>
      <c r="H4505">
        <f>Table1[[#This Row],[total_orders]]*Table1[[#This Row],[avg_order_value]]</f>
        <v>1087.56</v>
      </c>
      <c r="I4505">
        <v>169</v>
      </c>
      <c r="J4505">
        <v>0</v>
      </c>
      <c r="K4505" t="s">
        <v>40</v>
      </c>
      <c r="L4505">
        <v>55.2</v>
      </c>
      <c r="M4505" t="str">
        <f t="shared" si="281"/>
        <v>High</v>
      </c>
      <c r="N4505" s="1">
        <v>44955</v>
      </c>
      <c r="O4505" s="1" t="str">
        <f>IF(YEAR(Table1[[#This Row],[customer_since]])&gt;=2023, "New",IF(YEAR(Table1[[#This Row],[customer_since]])&gt;=2021, "Medium", "Long term"))</f>
        <v>New</v>
      </c>
      <c r="P4505">
        <v>1</v>
      </c>
      <c r="Q4505" t="str">
        <f t="shared" si="282"/>
        <v>Low</v>
      </c>
      <c r="R4505">
        <v>0.24</v>
      </c>
      <c r="S4505" t="str">
        <f t="shared" si="283"/>
        <v>Medium</v>
      </c>
    </row>
    <row r="4506" spans="1:19" x14ac:dyDescent="0.35">
      <c r="A4506" t="s">
        <v>661</v>
      </c>
      <c r="B4506">
        <v>72</v>
      </c>
      <c r="C4506" t="str">
        <f t="shared" si="280"/>
        <v>66-69</v>
      </c>
      <c r="D4506" t="s">
        <v>21</v>
      </c>
      <c r="E4506" t="s">
        <v>37</v>
      </c>
      <c r="F4506">
        <v>174.78</v>
      </c>
      <c r="G4506">
        <v>7</v>
      </c>
      <c r="H4506">
        <f>Table1[[#This Row],[total_orders]]*Table1[[#This Row],[avg_order_value]]</f>
        <v>1223.46</v>
      </c>
      <c r="I4506">
        <v>77</v>
      </c>
      <c r="J4506">
        <v>0</v>
      </c>
      <c r="K4506" t="s">
        <v>19</v>
      </c>
      <c r="L4506">
        <v>58.1</v>
      </c>
      <c r="M4506" t="str">
        <f t="shared" si="281"/>
        <v>High</v>
      </c>
      <c r="N4506" s="1">
        <v>44074</v>
      </c>
      <c r="O4506" s="1" t="str">
        <f>IF(YEAR(Table1[[#This Row],[customer_since]])&gt;=2023, "New",IF(YEAR(Table1[[#This Row],[customer_since]])&gt;=2021, "Medium", "Long term"))</f>
        <v>Long term</v>
      </c>
      <c r="P4506">
        <v>94</v>
      </c>
      <c r="Q4506" t="str">
        <f t="shared" si="282"/>
        <v>High</v>
      </c>
      <c r="R4506">
        <v>0.75</v>
      </c>
      <c r="S4506" t="str">
        <f t="shared" si="283"/>
        <v>High</v>
      </c>
    </row>
    <row r="4507" spans="1:19" x14ac:dyDescent="0.35">
      <c r="A4507" t="s">
        <v>3718</v>
      </c>
      <c r="B4507">
        <v>38</v>
      </c>
      <c r="C4507" t="str">
        <f t="shared" si="280"/>
        <v>36-45</v>
      </c>
      <c r="D4507" t="s">
        <v>21</v>
      </c>
      <c r="E4507" t="s">
        <v>35</v>
      </c>
      <c r="F4507">
        <v>188.93</v>
      </c>
      <c r="G4507">
        <v>15</v>
      </c>
      <c r="H4507">
        <f>Table1[[#This Row],[total_orders]]*Table1[[#This Row],[avg_order_value]]</f>
        <v>2833.9500000000003</v>
      </c>
      <c r="I4507">
        <v>118</v>
      </c>
      <c r="J4507">
        <v>0</v>
      </c>
      <c r="K4507" t="s">
        <v>40</v>
      </c>
      <c r="L4507">
        <v>88.7</v>
      </c>
      <c r="M4507" t="str">
        <f t="shared" si="281"/>
        <v>High</v>
      </c>
      <c r="N4507" s="1">
        <v>44027</v>
      </c>
      <c r="O4507" s="1" t="str">
        <f>IF(YEAR(Table1[[#This Row],[customer_since]])&gt;=2023, "New",IF(YEAR(Table1[[#This Row],[customer_since]])&gt;=2021, "Medium", "Long term"))</f>
        <v>Long term</v>
      </c>
      <c r="P4507">
        <v>70</v>
      </c>
      <c r="Q4507" t="str">
        <f t="shared" si="282"/>
        <v>High</v>
      </c>
      <c r="R4507">
        <v>0.17</v>
      </c>
      <c r="S4507" t="str">
        <f t="shared" si="283"/>
        <v>Low</v>
      </c>
    </row>
    <row r="4508" spans="1:19" x14ac:dyDescent="0.35">
      <c r="A4508" t="s">
        <v>2865</v>
      </c>
      <c r="B4508">
        <v>50</v>
      </c>
      <c r="C4508" t="str">
        <f t="shared" si="280"/>
        <v>46-55</v>
      </c>
      <c r="D4508" t="s">
        <v>14</v>
      </c>
      <c r="E4508" t="s">
        <v>28</v>
      </c>
      <c r="F4508">
        <v>57.98</v>
      </c>
      <c r="G4508">
        <v>8</v>
      </c>
      <c r="H4508">
        <f>Table1[[#This Row],[total_orders]]*Table1[[#This Row],[avg_order_value]]</f>
        <v>463.84</v>
      </c>
      <c r="I4508">
        <v>157</v>
      </c>
      <c r="J4508">
        <v>0</v>
      </c>
      <c r="K4508" t="s">
        <v>19</v>
      </c>
      <c r="L4508">
        <v>55.3</v>
      </c>
      <c r="M4508" t="str">
        <f t="shared" si="281"/>
        <v>High</v>
      </c>
      <c r="N4508" s="1">
        <v>44340</v>
      </c>
      <c r="O4508" s="1" t="str">
        <f>IF(YEAR(Table1[[#This Row],[customer_since]])&gt;=2023, "New",IF(YEAR(Table1[[#This Row],[customer_since]])&gt;=2021, "Medium", "Long term"))</f>
        <v>Medium</v>
      </c>
      <c r="P4508">
        <v>57</v>
      </c>
      <c r="Q4508" t="str">
        <f t="shared" si="282"/>
        <v>Medium</v>
      </c>
      <c r="R4508">
        <v>0.51</v>
      </c>
      <c r="S4508" t="str">
        <f t="shared" si="283"/>
        <v>High</v>
      </c>
    </row>
    <row r="4509" spans="1:19" x14ac:dyDescent="0.35">
      <c r="A4509" t="s">
        <v>2983</v>
      </c>
      <c r="B4509">
        <v>39</v>
      </c>
      <c r="C4509" t="str">
        <f t="shared" si="280"/>
        <v>36-45</v>
      </c>
      <c r="D4509" t="s">
        <v>14</v>
      </c>
      <c r="E4509" t="s">
        <v>50</v>
      </c>
      <c r="F4509">
        <v>170.56</v>
      </c>
      <c r="G4509">
        <v>16</v>
      </c>
      <c r="H4509">
        <f>Table1[[#This Row],[total_orders]]*Table1[[#This Row],[avg_order_value]]</f>
        <v>2728.96</v>
      </c>
      <c r="I4509">
        <v>267</v>
      </c>
      <c r="J4509">
        <v>0</v>
      </c>
      <c r="K4509" t="s">
        <v>19</v>
      </c>
      <c r="L4509">
        <v>0</v>
      </c>
      <c r="M4509" t="str">
        <f t="shared" si="281"/>
        <v>Low</v>
      </c>
      <c r="N4509" s="1">
        <v>44569</v>
      </c>
      <c r="O4509" s="1" t="str">
        <f>IF(YEAR(Table1[[#This Row],[customer_since]])&gt;=2023, "New",IF(YEAR(Table1[[#This Row],[customer_since]])&gt;=2021, "Medium", "Long term"))</f>
        <v>Medium</v>
      </c>
      <c r="P4509">
        <v>23</v>
      </c>
      <c r="Q4509" t="str">
        <f t="shared" si="282"/>
        <v>Low</v>
      </c>
      <c r="R4509">
        <v>0.22</v>
      </c>
      <c r="S4509" t="str">
        <f t="shared" si="283"/>
        <v>Medium</v>
      </c>
    </row>
    <row r="4510" spans="1:19" x14ac:dyDescent="0.35">
      <c r="A4510" t="s">
        <v>1366</v>
      </c>
      <c r="B4510">
        <v>35</v>
      </c>
      <c r="C4510" t="str">
        <f t="shared" si="280"/>
        <v>26-35</v>
      </c>
      <c r="D4510" t="s">
        <v>14</v>
      </c>
      <c r="E4510" t="s">
        <v>37</v>
      </c>
      <c r="F4510">
        <v>42.81</v>
      </c>
      <c r="G4510">
        <v>18</v>
      </c>
      <c r="H4510">
        <f>Table1[[#This Row],[total_orders]]*Table1[[#This Row],[avg_order_value]]</f>
        <v>770.58</v>
      </c>
      <c r="I4510">
        <v>359</v>
      </c>
      <c r="J4510">
        <v>0</v>
      </c>
      <c r="K4510" t="s">
        <v>16</v>
      </c>
      <c r="L4510">
        <v>14.4</v>
      </c>
      <c r="M4510" t="str">
        <f t="shared" si="281"/>
        <v>Low</v>
      </c>
      <c r="N4510" s="1">
        <v>44956</v>
      </c>
      <c r="O4510" s="1" t="str">
        <f>IF(YEAR(Table1[[#This Row],[customer_since]])&gt;=2023, "New",IF(YEAR(Table1[[#This Row],[customer_since]])&gt;=2021, "Medium", "Long term"))</f>
        <v>New</v>
      </c>
      <c r="P4510">
        <v>40</v>
      </c>
      <c r="Q4510" t="str">
        <f t="shared" si="282"/>
        <v>Medium</v>
      </c>
      <c r="R4510">
        <v>0.2</v>
      </c>
      <c r="S4510" t="str">
        <f t="shared" si="283"/>
        <v>Low</v>
      </c>
    </row>
    <row r="4511" spans="1:19" x14ac:dyDescent="0.35">
      <c r="A4511" t="s">
        <v>1878</v>
      </c>
      <c r="B4511">
        <v>46</v>
      </c>
      <c r="C4511" t="str">
        <f t="shared" si="280"/>
        <v>46-55</v>
      </c>
      <c r="D4511" t="s">
        <v>21</v>
      </c>
      <c r="E4511" t="s">
        <v>35</v>
      </c>
      <c r="F4511">
        <v>55.71</v>
      </c>
      <c r="G4511">
        <v>11</v>
      </c>
      <c r="H4511">
        <f>Table1[[#This Row],[total_orders]]*Table1[[#This Row],[avg_order_value]]</f>
        <v>612.81000000000006</v>
      </c>
      <c r="I4511">
        <v>301</v>
      </c>
      <c r="J4511">
        <v>0</v>
      </c>
      <c r="K4511" t="s">
        <v>23</v>
      </c>
      <c r="L4511">
        <v>95.6</v>
      </c>
      <c r="M4511" t="str">
        <f t="shared" si="281"/>
        <v>High</v>
      </c>
      <c r="N4511" s="1">
        <v>44414</v>
      </c>
      <c r="O4511" s="1" t="str">
        <f>IF(YEAR(Table1[[#This Row],[customer_since]])&gt;=2023, "New",IF(YEAR(Table1[[#This Row],[customer_since]])&gt;=2021, "Medium", "Long term"))</f>
        <v>Medium</v>
      </c>
      <c r="P4511">
        <v>23</v>
      </c>
      <c r="Q4511" t="str">
        <f t="shared" si="282"/>
        <v>Low</v>
      </c>
      <c r="R4511">
        <v>0.15</v>
      </c>
      <c r="S4511" t="str">
        <f t="shared" si="283"/>
        <v>Low</v>
      </c>
    </row>
    <row r="4512" spans="1:19" x14ac:dyDescent="0.35">
      <c r="A4512" t="s">
        <v>1878</v>
      </c>
      <c r="B4512">
        <v>30</v>
      </c>
      <c r="C4512" t="str">
        <f t="shared" si="280"/>
        <v>26-35</v>
      </c>
      <c r="D4512" t="s">
        <v>14</v>
      </c>
      <c r="E4512" t="s">
        <v>18</v>
      </c>
      <c r="F4512">
        <v>173.09</v>
      </c>
      <c r="G4512">
        <v>11</v>
      </c>
      <c r="H4512">
        <f>Table1[[#This Row],[total_orders]]*Table1[[#This Row],[avg_order_value]]</f>
        <v>1903.99</v>
      </c>
      <c r="I4512">
        <v>271</v>
      </c>
      <c r="J4512">
        <v>0</v>
      </c>
      <c r="K4512" t="s">
        <v>29</v>
      </c>
      <c r="L4512">
        <v>78.8</v>
      </c>
      <c r="M4512" t="str">
        <f t="shared" si="281"/>
        <v>High</v>
      </c>
      <c r="N4512" s="1">
        <v>44080</v>
      </c>
      <c r="O4512" s="1" t="str">
        <f>IF(YEAR(Table1[[#This Row],[customer_since]])&gt;=2023, "New",IF(YEAR(Table1[[#This Row],[customer_since]])&gt;=2021, "Medium", "Long term"))</f>
        <v>Long term</v>
      </c>
      <c r="P4512">
        <v>59</v>
      </c>
      <c r="Q4512" t="str">
        <f t="shared" si="282"/>
        <v>Medium</v>
      </c>
      <c r="R4512">
        <v>0.53</v>
      </c>
      <c r="S4512" t="str">
        <f t="shared" si="283"/>
        <v>High</v>
      </c>
    </row>
    <row r="4513" spans="1:19" x14ac:dyDescent="0.35">
      <c r="A4513" t="s">
        <v>2299</v>
      </c>
      <c r="B4513">
        <v>27</v>
      </c>
      <c r="C4513" t="str">
        <f t="shared" si="280"/>
        <v>26-35</v>
      </c>
      <c r="D4513" t="s">
        <v>14</v>
      </c>
      <c r="E4513" t="s">
        <v>52</v>
      </c>
      <c r="F4513">
        <v>58.58</v>
      </c>
      <c r="G4513">
        <v>16</v>
      </c>
      <c r="H4513">
        <f>Table1[[#This Row],[total_orders]]*Table1[[#This Row],[avg_order_value]]</f>
        <v>937.28</v>
      </c>
      <c r="I4513">
        <v>240</v>
      </c>
      <c r="J4513">
        <v>0</v>
      </c>
      <c r="K4513" t="s">
        <v>40</v>
      </c>
      <c r="L4513">
        <v>68.3</v>
      </c>
      <c r="M4513" t="str">
        <f t="shared" si="281"/>
        <v>High</v>
      </c>
      <c r="N4513" s="1">
        <v>44701</v>
      </c>
      <c r="O4513" s="1" t="str">
        <f>IF(YEAR(Table1[[#This Row],[customer_since]])&gt;=2023, "New",IF(YEAR(Table1[[#This Row],[customer_since]])&gt;=2021, "Medium", "Long term"))</f>
        <v>Medium</v>
      </c>
      <c r="P4513">
        <v>63</v>
      </c>
      <c r="Q4513" t="str">
        <f t="shared" si="282"/>
        <v>Medium</v>
      </c>
      <c r="R4513">
        <v>0.84</v>
      </c>
      <c r="S4513" t="str">
        <f t="shared" si="283"/>
        <v>High</v>
      </c>
    </row>
    <row r="4514" spans="1:19" x14ac:dyDescent="0.35">
      <c r="A4514" t="s">
        <v>978</v>
      </c>
      <c r="B4514">
        <v>74</v>
      </c>
      <c r="C4514" t="str">
        <f t="shared" si="280"/>
        <v>66-69</v>
      </c>
      <c r="D4514" t="s">
        <v>21</v>
      </c>
      <c r="E4514" t="s">
        <v>52</v>
      </c>
      <c r="F4514">
        <v>184.31</v>
      </c>
      <c r="G4514">
        <v>7</v>
      </c>
      <c r="H4514">
        <f>Table1[[#This Row],[total_orders]]*Table1[[#This Row],[avg_order_value]]</f>
        <v>1290.17</v>
      </c>
      <c r="I4514">
        <v>352</v>
      </c>
      <c r="J4514">
        <v>0</v>
      </c>
      <c r="K4514" t="s">
        <v>29</v>
      </c>
      <c r="L4514">
        <v>14.4</v>
      </c>
      <c r="M4514" t="str">
        <f t="shared" si="281"/>
        <v>Low</v>
      </c>
      <c r="N4514" s="1">
        <v>45097</v>
      </c>
      <c r="O4514" s="1" t="str">
        <f>IF(YEAR(Table1[[#This Row],[customer_since]])&gt;=2023, "New",IF(YEAR(Table1[[#This Row],[customer_since]])&gt;=2021, "Medium", "Long term"))</f>
        <v>New</v>
      </c>
      <c r="P4514">
        <v>62</v>
      </c>
      <c r="Q4514" t="str">
        <f t="shared" si="282"/>
        <v>Medium</v>
      </c>
      <c r="R4514">
        <v>0.24</v>
      </c>
      <c r="S4514" t="str">
        <f t="shared" si="283"/>
        <v>Medium</v>
      </c>
    </row>
    <row r="4515" spans="1:19" x14ac:dyDescent="0.35">
      <c r="A4515" t="s">
        <v>3269</v>
      </c>
      <c r="B4515">
        <v>18</v>
      </c>
      <c r="C4515" t="str">
        <f t="shared" si="280"/>
        <v>18-25</v>
      </c>
      <c r="D4515" t="s">
        <v>14</v>
      </c>
      <c r="E4515" t="s">
        <v>15</v>
      </c>
      <c r="F4515">
        <v>27.21</v>
      </c>
      <c r="G4515">
        <v>10</v>
      </c>
      <c r="H4515">
        <f>Table1[[#This Row],[total_orders]]*Table1[[#This Row],[avg_order_value]]</f>
        <v>272.10000000000002</v>
      </c>
      <c r="I4515">
        <v>135</v>
      </c>
      <c r="J4515">
        <v>0</v>
      </c>
      <c r="K4515" t="s">
        <v>19</v>
      </c>
      <c r="L4515">
        <v>47.1</v>
      </c>
      <c r="M4515" t="str">
        <f t="shared" si="281"/>
        <v>Medium</v>
      </c>
      <c r="N4515" s="1">
        <v>45012</v>
      </c>
      <c r="O4515" s="1" t="str">
        <f>IF(YEAR(Table1[[#This Row],[customer_since]])&gt;=2023, "New",IF(YEAR(Table1[[#This Row],[customer_since]])&gt;=2021, "Medium", "Long term"))</f>
        <v>New</v>
      </c>
      <c r="P4515">
        <v>12</v>
      </c>
      <c r="Q4515" t="str">
        <f t="shared" si="282"/>
        <v>Low</v>
      </c>
      <c r="R4515">
        <v>0.1</v>
      </c>
      <c r="S4515" t="str">
        <f t="shared" si="283"/>
        <v>Low</v>
      </c>
    </row>
    <row r="4516" spans="1:19" x14ac:dyDescent="0.35">
      <c r="A4516" t="s">
        <v>1049</v>
      </c>
      <c r="B4516">
        <v>30</v>
      </c>
      <c r="C4516" t="str">
        <f t="shared" si="280"/>
        <v>26-35</v>
      </c>
      <c r="D4516" t="s">
        <v>14</v>
      </c>
      <c r="E4516" t="s">
        <v>22</v>
      </c>
      <c r="F4516">
        <v>118.03</v>
      </c>
      <c r="G4516">
        <v>9</v>
      </c>
      <c r="H4516">
        <f>Table1[[#This Row],[total_orders]]*Table1[[#This Row],[avg_order_value]]</f>
        <v>1062.27</v>
      </c>
      <c r="I4516">
        <v>134</v>
      </c>
      <c r="J4516">
        <v>0</v>
      </c>
      <c r="K4516" t="s">
        <v>19</v>
      </c>
      <c r="L4516">
        <v>65.2</v>
      </c>
      <c r="M4516" t="str">
        <f t="shared" si="281"/>
        <v>High</v>
      </c>
      <c r="N4516" s="1">
        <v>44938</v>
      </c>
      <c r="O4516" s="1" t="str">
        <f>IF(YEAR(Table1[[#This Row],[customer_since]])&gt;=2023, "New",IF(YEAR(Table1[[#This Row],[customer_since]])&gt;=2021, "Medium", "Long term"))</f>
        <v>New</v>
      </c>
      <c r="P4516">
        <v>61</v>
      </c>
      <c r="Q4516" t="str">
        <f t="shared" si="282"/>
        <v>Medium</v>
      </c>
      <c r="R4516">
        <v>0.12</v>
      </c>
      <c r="S4516" t="str">
        <f t="shared" si="283"/>
        <v>Low</v>
      </c>
    </row>
    <row r="4517" spans="1:19" x14ac:dyDescent="0.35">
      <c r="A4517" t="s">
        <v>2469</v>
      </c>
      <c r="B4517">
        <v>36</v>
      </c>
      <c r="C4517" t="str">
        <f t="shared" si="280"/>
        <v>36-45</v>
      </c>
      <c r="D4517" t="s">
        <v>21</v>
      </c>
      <c r="E4517" t="s">
        <v>50</v>
      </c>
      <c r="G4517">
        <v>9</v>
      </c>
      <c r="H4517">
        <f>Table1[[#This Row],[total_orders]]*Table1[[#This Row],[avg_order_value]]</f>
        <v>0</v>
      </c>
      <c r="I4517">
        <v>149</v>
      </c>
      <c r="J4517">
        <v>1</v>
      </c>
      <c r="K4517" t="s">
        <v>29</v>
      </c>
      <c r="L4517">
        <v>51.2</v>
      </c>
      <c r="M4517" t="str">
        <f t="shared" si="281"/>
        <v>High</v>
      </c>
      <c r="N4517" s="1">
        <v>44932</v>
      </c>
      <c r="O4517" s="1" t="str">
        <f>IF(YEAR(Table1[[#This Row],[customer_since]])&gt;=2023, "New",IF(YEAR(Table1[[#This Row],[customer_since]])&gt;=2021, "Medium", "Long term"))</f>
        <v>New</v>
      </c>
      <c r="P4517">
        <v>71</v>
      </c>
      <c r="Q4517" t="str">
        <f t="shared" si="282"/>
        <v>High</v>
      </c>
      <c r="R4517">
        <v>0.19</v>
      </c>
      <c r="S4517" t="str">
        <f t="shared" si="283"/>
        <v>Low</v>
      </c>
    </row>
    <row r="4518" spans="1:19" x14ac:dyDescent="0.35">
      <c r="A4518" t="s">
        <v>1117</v>
      </c>
      <c r="B4518">
        <v>59</v>
      </c>
      <c r="C4518" t="str">
        <f t="shared" si="280"/>
        <v>55-65</v>
      </c>
      <c r="D4518" t="s">
        <v>14</v>
      </c>
      <c r="E4518" t="s">
        <v>35</v>
      </c>
      <c r="F4518">
        <v>63.47</v>
      </c>
      <c r="G4518">
        <v>11</v>
      </c>
      <c r="H4518">
        <f>Table1[[#This Row],[total_orders]]*Table1[[#This Row],[avg_order_value]]</f>
        <v>698.17</v>
      </c>
      <c r="I4518">
        <v>170</v>
      </c>
      <c r="J4518">
        <v>0</v>
      </c>
      <c r="K4518" t="s">
        <v>40</v>
      </c>
      <c r="L4518">
        <v>64.3</v>
      </c>
      <c r="M4518" t="str">
        <f t="shared" si="281"/>
        <v>High</v>
      </c>
      <c r="N4518" s="1">
        <v>44601</v>
      </c>
      <c r="O4518" s="1" t="str">
        <f>IF(YEAR(Table1[[#This Row],[customer_since]])&gt;=2023, "New",IF(YEAR(Table1[[#This Row],[customer_since]])&gt;=2021, "Medium", "Long term"))</f>
        <v>Medium</v>
      </c>
      <c r="P4518">
        <v>89</v>
      </c>
      <c r="Q4518" t="str">
        <f t="shared" si="282"/>
        <v>High</v>
      </c>
      <c r="R4518">
        <v>0.32</v>
      </c>
      <c r="S4518" t="str">
        <f t="shared" si="283"/>
        <v>Medium</v>
      </c>
    </row>
    <row r="4519" spans="1:19" x14ac:dyDescent="0.35">
      <c r="A4519" t="s">
        <v>1117</v>
      </c>
      <c r="B4519">
        <v>59</v>
      </c>
      <c r="C4519" t="str">
        <f t="shared" si="280"/>
        <v>55-65</v>
      </c>
      <c r="D4519" t="s">
        <v>14</v>
      </c>
      <c r="E4519" t="s">
        <v>44</v>
      </c>
      <c r="F4519">
        <v>28.08</v>
      </c>
      <c r="G4519">
        <v>13</v>
      </c>
      <c r="H4519">
        <f>Table1[[#This Row],[total_orders]]*Table1[[#This Row],[avg_order_value]]</f>
        <v>365.03999999999996</v>
      </c>
      <c r="I4519">
        <v>229</v>
      </c>
      <c r="J4519">
        <v>0</v>
      </c>
      <c r="K4519" t="s">
        <v>23</v>
      </c>
      <c r="L4519">
        <v>76.400000000000006</v>
      </c>
      <c r="M4519" t="str">
        <f t="shared" si="281"/>
        <v>High</v>
      </c>
      <c r="N4519" s="1">
        <v>44557</v>
      </c>
      <c r="O4519" s="1" t="str">
        <f>IF(YEAR(Table1[[#This Row],[customer_since]])&gt;=2023, "New",IF(YEAR(Table1[[#This Row],[customer_since]])&gt;=2021, "Medium", "Long term"))</f>
        <v>Medium</v>
      </c>
      <c r="P4519">
        <v>47</v>
      </c>
      <c r="Q4519" t="str">
        <f t="shared" si="282"/>
        <v>Medium</v>
      </c>
      <c r="R4519">
        <v>0.21</v>
      </c>
      <c r="S4519" t="str">
        <f t="shared" si="283"/>
        <v>Medium</v>
      </c>
    </row>
    <row r="4520" spans="1:19" x14ac:dyDescent="0.35">
      <c r="A4520" t="s">
        <v>280</v>
      </c>
      <c r="B4520">
        <v>34</v>
      </c>
      <c r="C4520" t="str">
        <f t="shared" si="280"/>
        <v>26-35</v>
      </c>
      <c r="D4520" t="s">
        <v>14</v>
      </c>
      <c r="E4520" t="s">
        <v>37</v>
      </c>
      <c r="F4520">
        <v>165.18</v>
      </c>
      <c r="G4520">
        <v>12</v>
      </c>
      <c r="H4520">
        <f>Table1[[#This Row],[total_orders]]*Table1[[#This Row],[avg_order_value]]</f>
        <v>1982.16</v>
      </c>
      <c r="I4520">
        <v>351</v>
      </c>
      <c r="J4520">
        <v>0</v>
      </c>
      <c r="K4520" t="s">
        <v>16</v>
      </c>
      <c r="L4520">
        <v>86.3</v>
      </c>
      <c r="M4520" t="str">
        <f t="shared" si="281"/>
        <v>High</v>
      </c>
      <c r="N4520" s="1">
        <v>44627</v>
      </c>
      <c r="O4520" s="1" t="str">
        <f>IF(YEAR(Table1[[#This Row],[customer_since]])&gt;=2023, "New",IF(YEAR(Table1[[#This Row],[customer_since]])&gt;=2021, "Medium", "Long term"))</f>
        <v>Medium</v>
      </c>
      <c r="P4520">
        <v>72</v>
      </c>
      <c r="Q4520" t="str">
        <f t="shared" si="282"/>
        <v>High</v>
      </c>
      <c r="R4520">
        <v>0.51</v>
      </c>
      <c r="S4520" t="str">
        <f t="shared" si="283"/>
        <v>High</v>
      </c>
    </row>
    <row r="4521" spans="1:19" x14ac:dyDescent="0.35">
      <c r="A4521" t="s">
        <v>3801</v>
      </c>
      <c r="B4521">
        <v>38</v>
      </c>
      <c r="C4521" t="str">
        <f t="shared" si="280"/>
        <v>36-45</v>
      </c>
      <c r="D4521" t="s">
        <v>14</v>
      </c>
      <c r="E4521" t="s">
        <v>18</v>
      </c>
      <c r="F4521">
        <v>41.06</v>
      </c>
      <c r="G4521">
        <v>7</v>
      </c>
      <c r="H4521">
        <f>Table1[[#This Row],[total_orders]]*Table1[[#This Row],[avg_order_value]]</f>
        <v>287.42</v>
      </c>
      <c r="I4521">
        <v>58</v>
      </c>
      <c r="J4521">
        <v>0</v>
      </c>
      <c r="K4521" t="s">
        <v>23</v>
      </c>
      <c r="L4521">
        <v>75</v>
      </c>
      <c r="M4521" t="str">
        <f t="shared" si="281"/>
        <v>High</v>
      </c>
      <c r="N4521" s="1">
        <v>45235</v>
      </c>
      <c r="O4521" s="1" t="str">
        <f>IF(YEAR(Table1[[#This Row],[customer_since]])&gt;=2023, "New",IF(YEAR(Table1[[#This Row],[customer_since]])&gt;=2021, "Medium", "Long term"))</f>
        <v>New</v>
      </c>
      <c r="P4521">
        <v>81</v>
      </c>
      <c r="Q4521" t="str">
        <f t="shared" si="282"/>
        <v>High</v>
      </c>
      <c r="R4521">
        <v>0.47</v>
      </c>
      <c r="S4521" t="str">
        <f t="shared" si="283"/>
        <v>Medium</v>
      </c>
    </row>
    <row r="4522" spans="1:19" x14ac:dyDescent="0.35">
      <c r="A4522" t="s">
        <v>571</v>
      </c>
      <c r="B4522">
        <v>40</v>
      </c>
      <c r="C4522" t="str">
        <f t="shared" si="280"/>
        <v>36-45</v>
      </c>
      <c r="D4522" t="s">
        <v>14</v>
      </c>
      <c r="E4522" t="s">
        <v>26</v>
      </c>
      <c r="F4522">
        <v>40.74</v>
      </c>
      <c r="G4522">
        <v>8</v>
      </c>
      <c r="H4522">
        <f>Table1[[#This Row],[total_orders]]*Table1[[#This Row],[avg_order_value]]</f>
        <v>325.92</v>
      </c>
      <c r="I4522">
        <v>58</v>
      </c>
      <c r="J4522">
        <v>0</v>
      </c>
      <c r="K4522" t="s">
        <v>23</v>
      </c>
      <c r="L4522">
        <v>98.1</v>
      </c>
      <c r="M4522" t="str">
        <f t="shared" si="281"/>
        <v>High</v>
      </c>
      <c r="N4522" s="1">
        <v>44490</v>
      </c>
      <c r="O4522" s="1" t="str">
        <f>IF(YEAR(Table1[[#This Row],[customer_since]])&gt;=2023, "New",IF(YEAR(Table1[[#This Row],[customer_since]])&gt;=2021, "Medium", "Long term"))</f>
        <v>Medium</v>
      </c>
      <c r="P4522">
        <v>2</v>
      </c>
      <c r="Q4522" t="str">
        <f t="shared" si="282"/>
        <v>Low</v>
      </c>
      <c r="R4522">
        <v>0.13</v>
      </c>
      <c r="S4522" t="str">
        <f t="shared" si="283"/>
        <v>Low</v>
      </c>
    </row>
    <row r="4523" spans="1:19" x14ac:dyDescent="0.35">
      <c r="A4523" t="s">
        <v>1181</v>
      </c>
      <c r="B4523">
        <v>79</v>
      </c>
      <c r="C4523" t="str">
        <f t="shared" si="280"/>
        <v>66-69</v>
      </c>
      <c r="D4523" t="s">
        <v>21</v>
      </c>
      <c r="E4523" t="s">
        <v>52</v>
      </c>
      <c r="F4523">
        <v>128.30000000000001</v>
      </c>
      <c r="G4523">
        <v>11</v>
      </c>
      <c r="H4523">
        <f>Table1[[#This Row],[total_orders]]*Table1[[#This Row],[avg_order_value]]</f>
        <v>1411.3000000000002</v>
      </c>
      <c r="I4523">
        <v>144</v>
      </c>
      <c r="J4523">
        <v>0</v>
      </c>
      <c r="K4523" t="s">
        <v>29</v>
      </c>
      <c r="L4523">
        <v>11.7</v>
      </c>
      <c r="M4523" t="str">
        <f t="shared" si="281"/>
        <v>Low</v>
      </c>
      <c r="N4523" s="1">
        <v>44175</v>
      </c>
      <c r="O4523" s="1" t="str">
        <f>IF(YEAR(Table1[[#This Row],[customer_since]])&gt;=2023, "New",IF(YEAR(Table1[[#This Row],[customer_since]])&gt;=2021, "Medium", "Long term"))</f>
        <v>Long term</v>
      </c>
      <c r="P4523">
        <v>86</v>
      </c>
      <c r="Q4523" t="str">
        <f t="shared" si="282"/>
        <v>High</v>
      </c>
      <c r="R4523">
        <v>0.13</v>
      </c>
      <c r="S4523" t="str">
        <f t="shared" si="283"/>
        <v>Low</v>
      </c>
    </row>
    <row r="4524" spans="1:19" x14ac:dyDescent="0.35">
      <c r="A4524" t="s">
        <v>961</v>
      </c>
      <c r="B4524">
        <v>38</v>
      </c>
      <c r="C4524" t="str">
        <f t="shared" si="280"/>
        <v>36-45</v>
      </c>
      <c r="D4524" t="s">
        <v>14</v>
      </c>
      <c r="E4524" t="s">
        <v>35</v>
      </c>
      <c r="F4524">
        <v>82.5</v>
      </c>
      <c r="G4524">
        <v>14</v>
      </c>
      <c r="H4524">
        <f>Table1[[#This Row],[total_orders]]*Table1[[#This Row],[avg_order_value]]</f>
        <v>1155</v>
      </c>
      <c r="I4524">
        <v>152</v>
      </c>
      <c r="J4524">
        <v>0</v>
      </c>
      <c r="K4524" t="s">
        <v>40</v>
      </c>
      <c r="L4524">
        <v>34.5</v>
      </c>
      <c r="M4524" t="str">
        <f t="shared" si="281"/>
        <v>Medium</v>
      </c>
      <c r="N4524" s="1">
        <v>44809</v>
      </c>
      <c r="O4524" s="1" t="str">
        <f>IF(YEAR(Table1[[#This Row],[customer_since]])&gt;=2023, "New",IF(YEAR(Table1[[#This Row],[customer_since]])&gt;=2021, "Medium", "Long term"))</f>
        <v>Medium</v>
      </c>
      <c r="P4524">
        <v>86</v>
      </c>
      <c r="Q4524" t="str">
        <f t="shared" si="282"/>
        <v>High</v>
      </c>
      <c r="R4524">
        <v>0.56000000000000005</v>
      </c>
      <c r="S4524" t="str">
        <f t="shared" si="283"/>
        <v>High</v>
      </c>
    </row>
    <row r="4525" spans="1:19" x14ac:dyDescent="0.35">
      <c r="A4525" t="s">
        <v>961</v>
      </c>
      <c r="B4525">
        <v>69</v>
      </c>
      <c r="C4525" t="str">
        <f t="shared" si="280"/>
        <v>66-69</v>
      </c>
      <c r="D4525" t="s">
        <v>14</v>
      </c>
      <c r="E4525" t="s">
        <v>35</v>
      </c>
      <c r="F4525">
        <v>179.55</v>
      </c>
      <c r="G4525">
        <v>12</v>
      </c>
      <c r="H4525">
        <f>Table1[[#This Row],[total_orders]]*Table1[[#This Row],[avg_order_value]]</f>
        <v>2154.6000000000004</v>
      </c>
      <c r="I4525">
        <v>132</v>
      </c>
      <c r="J4525">
        <v>0</v>
      </c>
      <c r="K4525" t="s">
        <v>23</v>
      </c>
      <c r="L4525">
        <v>80.599999999999994</v>
      </c>
      <c r="M4525" t="str">
        <f t="shared" si="281"/>
        <v>High</v>
      </c>
      <c r="N4525" s="1">
        <v>44937</v>
      </c>
      <c r="O4525" s="1" t="str">
        <f>IF(YEAR(Table1[[#This Row],[customer_since]])&gt;=2023, "New",IF(YEAR(Table1[[#This Row],[customer_since]])&gt;=2021, "Medium", "Long term"))</f>
        <v>New</v>
      </c>
      <c r="P4525">
        <v>52</v>
      </c>
      <c r="Q4525" t="str">
        <f t="shared" si="282"/>
        <v>Medium</v>
      </c>
      <c r="R4525">
        <v>0.08</v>
      </c>
      <c r="S4525" t="str">
        <f t="shared" si="283"/>
        <v>Low</v>
      </c>
    </row>
    <row r="4526" spans="1:19" x14ac:dyDescent="0.35">
      <c r="A4526" t="s">
        <v>2393</v>
      </c>
      <c r="B4526">
        <v>30</v>
      </c>
      <c r="C4526" t="str">
        <f t="shared" si="280"/>
        <v>26-35</v>
      </c>
      <c r="D4526" t="s">
        <v>14</v>
      </c>
      <c r="E4526" t="s">
        <v>22</v>
      </c>
      <c r="F4526">
        <v>200.2</v>
      </c>
      <c r="G4526">
        <v>11</v>
      </c>
      <c r="H4526">
        <f>Table1[[#This Row],[total_orders]]*Table1[[#This Row],[avg_order_value]]</f>
        <v>2202.1999999999998</v>
      </c>
      <c r="I4526">
        <v>198</v>
      </c>
      <c r="J4526">
        <v>0</v>
      </c>
      <c r="K4526" t="s">
        <v>19</v>
      </c>
      <c r="L4526">
        <v>32</v>
      </c>
      <c r="M4526" t="str">
        <f t="shared" si="281"/>
        <v>Medium</v>
      </c>
      <c r="N4526" s="1">
        <v>45494</v>
      </c>
      <c r="O4526" s="1" t="str">
        <f>IF(YEAR(Table1[[#This Row],[customer_since]])&gt;=2023, "New",IF(YEAR(Table1[[#This Row],[customer_since]])&gt;=2021, "Medium", "Long term"))</f>
        <v>New</v>
      </c>
      <c r="P4526">
        <v>26</v>
      </c>
      <c r="Q4526" t="str">
        <f t="shared" si="282"/>
        <v>Low</v>
      </c>
      <c r="R4526">
        <v>0.18</v>
      </c>
      <c r="S4526" t="str">
        <f t="shared" si="283"/>
        <v>Low</v>
      </c>
    </row>
    <row r="4527" spans="1:19" x14ac:dyDescent="0.35">
      <c r="A4527" t="s">
        <v>3386</v>
      </c>
      <c r="B4527">
        <v>70</v>
      </c>
      <c r="C4527" t="str">
        <f t="shared" si="280"/>
        <v>66-69</v>
      </c>
      <c r="D4527" t="s">
        <v>21</v>
      </c>
      <c r="E4527" t="s">
        <v>15</v>
      </c>
      <c r="F4527">
        <v>41.52</v>
      </c>
      <c r="G4527">
        <v>11</v>
      </c>
      <c r="H4527">
        <f>Table1[[#This Row],[total_orders]]*Table1[[#This Row],[avg_order_value]]</f>
        <v>456.72</v>
      </c>
      <c r="I4527">
        <v>89</v>
      </c>
      <c r="J4527">
        <v>0</v>
      </c>
      <c r="K4527" t="s">
        <v>23</v>
      </c>
      <c r="L4527">
        <v>49.5</v>
      </c>
      <c r="M4527" t="str">
        <f t="shared" si="281"/>
        <v>Medium</v>
      </c>
      <c r="N4527" s="1">
        <v>44709</v>
      </c>
      <c r="O4527" s="1" t="str">
        <f>IF(YEAR(Table1[[#This Row],[customer_since]])&gt;=2023, "New",IF(YEAR(Table1[[#This Row],[customer_since]])&gt;=2021, "Medium", "Long term"))</f>
        <v>Medium</v>
      </c>
      <c r="P4527">
        <v>12</v>
      </c>
      <c r="Q4527" t="str">
        <f t="shared" si="282"/>
        <v>Low</v>
      </c>
      <c r="R4527">
        <v>0.27</v>
      </c>
      <c r="S4527" t="str">
        <f t="shared" si="283"/>
        <v>Medium</v>
      </c>
    </row>
    <row r="4528" spans="1:19" x14ac:dyDescent="0.35">
      <c r="A4528" t="s">
        <v>935</v>
      </c>
      <c r="B4528">
        <v>40</v>
      </c>
      <c r="C4528" t="str">
        <f t="shared" si="280"/>
        <v>36-45</v>
      </c>
      <c r="D4528" t="s">
        <v>25</v>
      </c>
      <c r="E4528" t="s">
        <v>18</v>
      </c>
      <c r="G4528">
        <v>11</v>
      </c>
      <c r="H4528">
        <f>Table1[[#This Row],[total_orders]]*Table1[[#This Row],[avg_order_value]]</f>
        <v>0</v>
      </c>
      <c r="I4528">
        <v>260</v>
      </c>
      <c r="J4528">
        <v>0</v>
      </c>
      <c r="K4528" t="s">
        <v>40</v>
      </c>
      <c r="L4528">
        <v>0</v>
      </c>
      <c r="M4528" t="str">
        <f t="shared" si="281"/>
        <v>Low</v>
      </c>
      <c r="N4528" s="1">
        <v>45822</v>
      </c>
      <c r="O4528" s="1" t="str">
        <f>IF(YEAR(Table1[[#This Row],[customer_since]])&gt;=2023, "New",IF(YEAR(Table1[[#This Row],[customer_since]])&gt;=2021, "Medium", "Long term"))</f>
        <v>New</v>
      </c>
      <c r="P4528">
        <v>35</v>
      </c>
      <c r="Q4528" t="str">
        <f t="shared" si="282"/>
        <v>Medium</v>
      </c>
      <c r="R4528">
        <v>0.25</v>
      </c>
      <c r="S4528" t="str">
        <f t="shared" si="283"/>
        <v>Medium</v>
      </c>
    </row>
    <row r="4529" spans="1:19" x14ac:dyDescent="0.35">
      <c r="A4529" t="s">
        <v>1278</v>
      </c>
      <c r="B4529">
        <v>38</v>
      </c>
      <c r="C4529" t="str">
        <f t="shared" si="280"/>
        <v>36-45</v>
      </c>
      <c r="D4529" t="s">
        <v>21</v>
      </c>
      <c r="E4529" t="s">
        <v>35</v>
      </c>
      <c r="F4529">
        <v>253.43</v>
      </c>
      <c r="G4529">
        <v>17</v>
      </c>
      <c r="H4529">
        <f>Table1[[#This Row],[total_orders]]*Table1[[#This Row],[avg_order_value]]</f>
        <v>4308.3100000000004</v>
      </c>
      <c r="I4529">
        <v>217</v>
      </c>
      <c r="J4529">
        <v>0</v>
      </c>
      <c r="K4529" t="s">
        <v>29</v>
      </c>
      <c r="L4529">
        <v>34.5</v>
      </c>
      <c r="M4529" t="str">
        <f t="shared" si="281"/>
        <v>Medium</v>
      </c>
      <c r="N4529" s="1">
        <v>45557</v>
      </c>
      <c r="O4529" s="1" t="str">
        <f>IF(YEAR(Table1[[#This Row],[customer_since]])&gt;=2023, "New",IF(YEAR(Table1[[#This Row],[customer_since]])&gt;=2021, "Medium", "Long term"))</f>
        <v>New</v>
      </c>
      <c r="P4529">
        <v>53</v>
      </c>
      <c r="Q4529" t="str">
        <f t="shared" si="282"/>
        <v>Medium</v>
      </c>
      <c r="R4529">
        <v>0.66</v>
      </c>
      <c r="S4529" t="str">
        <f t="shared" si="283"/>
        <v>High</v>
      </c>
    </row>
    <row r="4530" spans="1:19" x14ac:dyDescent="0.35">
      <c r="A4530" t="s">
        <v>2045</v>
      </c>
      <c r="B4530">
        <v>72</v>
      </c>
      <c r="C4530" t="str">
        <f t="shared" si="280"/>
        <v>66-69</v>
      </c>
      <c r="D4530" t="s">
        <v>21</v>
      </c>
      <c r="E4530" t="s">
        <v>37</v>
      </c>
      <c r="F4530">
        <v>176.29</v>
      </c>
      <c r="G4530">
        <v>11</v>
      </c>
      <c r="H4530">
        <f>Table1[[#This Row],[total_orders]]*Table1[[#This Row],[avg_order_value]]</f>
        <v>1939.1899999999998</v>
      </c>
      <c r="I4530">
        <v>303</v>
      </c>
      <c r="J4530">
        <v>0</v>
      </c>
      <c r="K4530" t="s">
        <v>16</v>
      </c>
      <c r="L4530">
        <v>68.8</v>
      </c>
      <c r="M4530" t="str">
        <f t="shared" si="281"/>
        <v>High</v>
      </c>
      <c r="N4530" s="1">
        <v>44604</v>
      </c>
      <c r="O4530" s="1" t="str">
        <f>IF(YEAR(Table1[[#This Row],[customer_since]])&gt;=2023, "New",IF(YEAR(Table1[[#This Row],[customer_since]])&gt;=2021, "Medium", "Long term"))</f>
        <v>Medium</v>
      </c>
      <c r="P4530">
        <v>24</v>
      </c>
      <c r="Q4530" t="str">
        <f t="shared" si="282"/>
        <v>Low</v>
      </c>
      <c r="R4530">
        <v>0.1</v>
      </c>
      <c r="S4530" t="str">
        <f t="shared" si="283"/>
        <v>Low</v>
      </c>
    </row>
    <row r="4531" spans="1:19" x14ac:dyDescent="0.35">
      <c r="A4531" t="s">
        <v>1796</v>
      </c>
      <c r="B4531">
        <v>66</v>
      </c>
      <c r="C4531" t="str">
        <f t="shared" si="280"/>
        <v>66-69</v>
      </c>
      <c r="D4531" t="s">
        <v>14</v>
      </c>
      <c r="E4531" t="s">
        <v>52</v>
      </c>
      <c r="F4531">
        <v>43.76</v>
      </c>
      <c r="G4531">
        <v>15</v>
      </c>
      <c r="H4531">
        <f>Table1[[#This Row],[total_orders]]*Table1[[#This Row],[avg_order_value]]</f>
        <v>656.4</v>
      </c>
      <c r="I4531">
        <v>359</v>
      </c>
      <c r="J4531">
        <v>0</v>
      </c>
      <c r="K4531" t="s">
        <v>29</v>
      </c>
      <c r="L4531">
        <v>37.700000000000003</v>
      </c>
      <c r="M4531" t="str">
        <f t="shared" si="281"/>
        <v>Medium</v>
      </c>
      <c r="N4531" s="1">
        <v>45068</v>
      </c>
      <c r="O4531" s="1" t="str">
        <f>IF(YEAR(Table1[[#This Row],[customer_since]])&gt;=2023, "New",IF(YEAR(Table1[[#This Row],[customer_since]])&gt;=2021, "Medium", "Long term"))</f>
        <v>New</v>
      </c>
      <c r="P4531">
        <v>23</v>
      </c>
      <c r="Q4531" t="str">
        <f t="shared" si="282"/>
        <v>Low</v>
      </c>
      <c r="R4531">
        <v>0.53</v>
      </c>
      <c r="S4531" t="str">
        <f t="shared" si="283"/>
        <v>High</v>
      </c>
    </row>
    <row r="4532" spans="1:19" x14ac:dyDescent="0.35">
      <c r="A4532" t="s">
        <v>1796</v>
      </c>
      <c r="B4532">
        <v>66</v>
      </c>
      <c r="C4532" t="str">
        <f t="shared" si="280"/>
        <v>66-69</v>
      </c>
      <c r="D4532" t="s">
        <v>21</v>
      </c>
      <c r="E4532" t="s">
        <v>15</v>
      </c>
      <c r="G4532">
        <v>11</v>
      </c>
      <c r="H4532">
        <f>Table1[[#This Row],[total_orders]]*Table1[[#This Row],[avg_order_value]]</f>
        <v>0</v>
      </c>
      <c r="I4532">
        <v>322</v>
      </c>
      <c r="J4532">
        <v>0</v>
      </c>
      <c r="K4532" t="s">
        <v>16</v>
      </c>
      <c r="L4532">
        <v>71.8</v>
      </c>
      <c r="M4532" t="str">
        <f t="shared" si="281"/>
        <v>High</v>
      </c>
      <c r="N4532" s="1">
        <v>45257</v>
      </c>
      <c r="O4532" s="1" t="str">
        <f>IF(YEAR(Table1[[#This Row],[customer_since]])&gt;=2023, "New",IF(YEAR(Table1[[#This Row],[customer_since]])&gt;=2021, "Medium", "Long term"))</f>
        <v>New</v>
      </c>
      <c r="P4532">
        <v>38</v>
      </c>
      <c r="Q4532" t="str">
        <f t="shared" si="282"/>
        <v>Medium</v>
      </c>
      <c r="R4532">
        <v>0.18</v>
      </c>
      <c r="S4532" t="str">
        <f t="shared" si="283"/>
        <v>Low</v>
      </c>
    </row>
    <row r="4533" spans="1:19" x14ac:dyDescent="0.35">
      <c r="A4533" t="s">
        <v>487</v>
      </c>
      <c r="B4533">
        <v>57</v>
      </c>
      <c r="C4533" t="str">
        <f t="shared" si="280"/>
        <v>55-65</v>
      </c>
      <c r="D4533" t="s">
        <v>14</v>
      </c>
      <c r="E4533" t="s">
        <v>28</v>
      </c>
      <c r="F4533">
        <v>63.61</v>
      </c>
      <c r="G4533">
        <v>8</v>
      </c>
      <c r="H4533">
        <f>Table1[[#This Row],[total_orders]]*Table1[[#This Row],[avg_order_value]]</f>
        <v>508.88</v>
      </c>
      <c r="I4533">
        <v>87</v>
      </c>
      <c r="J4533">
        <v>0</v>
      </c>
      <c r="K4533" t="s">
        <v>40</v>
      </c>
      <c r="L4533">
        <v>79</v>
      </c>
      <c r="M4533" t="str">
        <f t="shared" si="281"/>
        <v>High</v>
      </c>
      <c r="N4533" s="1">
        <v>44744</v>
      </c>
      <c r="O4533" s="1" t="str">
        <f>IF(YEAR(Table1[[#This Row],[customer_since]])&gt;=2023, "New",IF(YEAR(Table1[[#This Row],[customer_since]])&gt;=2021, "Medium", "Long term"))</f>
        <v>Medium</v>
      </c>
      <c r="P4533">
        <v>9</v>
      </c>
      <c r="Q4533" t="str">
        <f t="shared" si="282"/>
        <v>Low</v>
      </c>
      <c r="R4533">
        <v>0.22</v>
      </c>
      <c r="S4533" t="str">
        <f t="shared" si="283"/>
        <v>Medium</v>
      </c>
    </row>
    <row r="4534" spans="1:19" x14ac:dyDescent="0.35">
      <c r="A4534" t="s">
        <v>2037</v>
      </c>
      <c r="B4534">
        <v>76</v>
      </c>
      <c r="C4534" t="str">
        <f t="shared" si="280"/>
        <v>66-69</v>
      </c>
      <c r="D4534" t="s">
        <v>14</v>
      </c>
      <c r="E4534" t="s">
        <v>44</v>
      </c>
      <c r="F4534">
        <v>110.47</v>
      </c>
      <c r="G4534">
        <v>13</v>
      </c>
      <c r="H4534">
        <f>Table1[[#This Row],[total_orders]]*Table1[[#This Row],[avg_order_value]]</f>
        <v>1436.11</v>
      </c>
      <c r="I4534">
        <v>146</v>
      </c>
      <c r="J4534">
        <v>0</v>
      </c>
      <c r="K4534" t="s">
        <v>19</v>
      </c>
      <c r="L4534">
        <v>31.1</v>
      </c>
      <c r="M4534" t="str">
        <f t="shared" si="281"/>
        <v>Medium</v>
      </c>
      <c r="N4534" s="1">
        <v>45005</v>
      </c>
      <c r="O4534" s="1" t="str">
        <f>IF(YEAR(Table1[[#This Row],[customer_since]])&gt;=2023, "New",IF(YEAR(Table1[[#This Row],[customer_since]])&gt;=2021, "Medium", "Long term"))</f>
        <v>New</v>
      </c>
      <c r="P4534">
        <v>80</v>
      </c>
      <c r="Q4534" t="str">
        <f t="shared" si="282"/>
        <v>High</v>
      </c>
      <c r="R4534">
        <v>0.41</v>
      </c>
      <c r="S4534" t="str">
        <f t="shared" si="283"/>
        <v>Medium</v>
      </c>
    </row>
    <row r="4535" spans="1:19" x14ac:dyDescent="0.35">
      <c r="A4535" t="s">
        <v>2513</v>
      </c>
      <c r="B4535">
        <v>23</v>
      </c>
      <c r="C4535" t="str">
        <f t="shared" si="280"/>
        <v>18-25</v>
      </c>
      <c r="D4535" t="s">
        <v>25</v>
      </c>
      <c r="E4535" t="s">
        <v>22</v>
      </c>
      <c r="G4535">
        <v>13</v>
      </c>
      <c r="H4535">
        <f>Table1[[#This Row],[total_orders]]*Table1[[#This Row],[avg_order_value]]</f>
        <v>0</v>
      </c>
      <c r="I4535">
        <v>188</v>
      </c>
      <c r="J4535">
        <v>0</v>
      </c>
      <c r="K4535" t="s">
        <v>19</v>
      </c>
      <c r="L4535">
        <v>79.5</v>
      </c>
      <c r="M4535" t="str">
        <f t="shared" si="281"/>
        <v>High</v>
      </c>
      <c r="N4535" s="1">
        <v>45748</v>
      </c>
      <c r="O4535" s="1" t="str">
        <f>IF(YEAR(Table1[[#This Row],[customer_since]])&gt;=2023, "New",IF(YEAR(Table1[[#This Row],[customer_since]])&gt;=2021, "Medium", "Long term"))</f>
        <v>New</v>
      </c>
      <c r="P4535">
        <v>67</v>
      </c>
      <c r="Q4535" t="str">
        <f t="shared" si="282"/>
        <v>High</v>
      </c>
      <c r="R4535">
        <v>0.46</v>
      </c>
      <c r="S4535" t="str">
        <f t="shared" si="283"/>
        <v>Medium</v>
      </c>
    </row>
    <row r="4536" spans="1:19" x14ac:dyDescent="0.35">
      <c r="A4536" t="s">
        <v>2831</v>
      </c>
      <c r="B4536">
        <v>28</v>
      </c>
      <c r="C4536" t="str">
        <f t="shared" si="280"/>
        <v>26-35</v>
      </c>
      <c r="D4536" t="s">
        <v>14</v>
      </c>
      <c r="E4536" t="s">
        <v>28</v>
      </c>
      <c r="F4536">
        <v>20.25</v>
      </c>
      <c r="G4536">
        <v>9</v>
      </c>
      <c r="H4536">
        <f>Table1[[#This Row],[total_orders]]*Table1[[#This Row],[avg_order_value]]</f>
        <v>182.25</v>
      </c>
      <c r="I4536">
        <v>18</v>
      </c>
      <c r="J4536">
        <v>0</v>
      </c>
      <c r="K4536" t="s">
        <v>29</v>
      </c>
      <c r="L4536">
        <v>68.599999999999994</v>
      </c>
      <c r="M4536" t="str">
        <f t="shared" si="281"/>
        <v>High</v>
      </c>
      <c r="N4536" s="1">
        <v>45300</v>
      </c>
      <c r="O4536" s="1" t="str">
        <f>IF(YEAR(Table1[[#This Row],[customer_since]])&gt;=2023, "New",IF(YEAR(Table1[[#This Row],[customer_since]])&gt;=2021, "Medium", "Long term"))</f>
        <v>New</v>
      </c>
      <c r="P4536">
        <v>96</v>
      </c>
      <c r="Q4536" t="str">
        <f t="shared" si="282"/>
        <v>High</v>
      </c>
      <c r="R4536">
        <v>0.14000000000000001</v>
      </c>
      <c r="S4536" t="str">
        <f t="shared" si="283"/>
        <v>Low</v>
      </c>
    </row>
    <row r="4537" spans="1:19" x14ac:dyDescent="0.35">
      <c r="A4537" t="s">
        <v>3434</v>
      </c>
      <c r="B4537">
        <v>67</v>
      </c>
      <c r="C4537" t="str">
        <f t="shared" si="280"/>
        <v>66-69</v>
      </c>
      <c r="D4537" t="s">
        <v>14</v>
      </c>
      <c r="E4537" t="s">
        <v>50</v>
      </c>
      <c r="F4537">
        <v>103.59</v>
      </c>
      <c r="G4537">
        <v>8</v>
      </c>
      <c r="H4537">
        <f>Table1[[#This Row],[total_orders]]*Table1[[#This Row],[avg_order_value]]</f>
        <v>828.72</v>
      </c>
      <c r="I4537">
        <v>51</v>
      </c>
      <c r="J4537">
        <v>0</v>
      </c>
      <c r="K4537" t="s">
        <v>16</v>
      </c>
      <c r="L4537">
        <v>81.7</v>
      </c>
      <c r="M4537" t="str">
        <f t="shared" si="281"/>
        <v>High</v>
      </c>
      <c r="N4537" s="1">
        <v>44607</v>
      </c>
      <c r="O4537" s="1" t="str">
        <f>IF(YEAR(Table1[[#This Row],[customer_since]])&gt;=2023, "New",IF(YEAR(Table1[[#This Row],[customer_since]])&gt;=2021, "Medium", "Long term"))</f>
        <v>Medium</v>
      </c>
      <c r="P4537">
        <v>37</v>
      </c>
      <c r="Q4537" t="str">
        <f t="shared" si="282"/>
        <v>Medium</v>
      </c>
      <c r="R4537">
        <v>0.4</v>
      </c>
      <c r="S4537" t="str">
        <f t="shared" si="283"/>
        <v>Medium</v>
      </c>
    </row>
    <row r="4538" spans="1:19" x14ac:dyDescent="0.35">
      <c r="A4538" t="s">
        <v>3046</v>
      </c>
      <c r="B4538">
        <v>65</v>
      </c>
      <c r="C4538" t="str">
        <f t="shared" si="280"/>
        <v>55-65</v>
      </c>
      <c r="D4538" t="s">
        <v>21</v>
      </c>
      <c r="E4538" t="s">
        <v>52</v>
      </c>
      <c r="G4538">
        <v>10</v>
      </c>
      <c r="H4538">
        <f>Table1[[#This Row],[total_orders]]*Table1[[#This Row],[avg_order_value]]</f>
        <v>0</v>
      </c>
      <c r="I4538">
        <v>207</v>
      </c>
      <c r="J4538">
        <v>0</v>
      </c>
      <c r="K4538" t="s">
        <v>23</v>
      </c>
      <c r="L4538">
        <v>59.2</v>
      </c>
      <c r="M4538" t="str">
        <f t="shared" si="281"/>
        <v>High</v>
      </c>
      <c r="N4538" s="1">
        <v>45378</v>
      </c>
      <c r="O4538" s="1" t="str">
        <f>IF(YEAR(Table1[[#This Row],[customer_since]])&gt;=2023, "New",IF(YEAR(Table1[[#This Row],[customer_since]])&gt;=2021, "Medium", "Long term"))</f>
        <v>New</v>
      </c>
      <c r="P4538">
        <v>40</v>
      </c>
      <c r="Q4538" t="str">
        <f t="shared" si="282"/>
        <v>Medium</v>
      </c>
      <c r="R4538">
        <v>0.45</v>
      </c>
      <c r="S4538" t="str">
        <f t="shared" si="283"/>
        <v>Medium</v>
      </c>
    </row>
    <row r="4539" spans="1:19" x14ac:dyDescent="0.35">
      <c r="A4539" t="s">
        <v>3356</v>
      </c>
      <c r="B4539">
        <v>59</v>
      </c>
      <c r="C4539" t="str">
        <f t="shared" si="280"/>
        <v>55-65</v>
      </c>
      <c r="D4539" t="s">
        <v>25</v>
      </c>
      <c r="E4539" t="s">
        <v>22</v>
      </c>
      <c r="F4539">
        <v>184.51</v>
      </c>
      <c r="G4539">
        <v>11</v>
      </c>
      <c r="H4539">
        <f>Table1[[#This Row],[total_orders]]*Table1[[#This Row],[avg_order_value]]</f>
        <v>2029.61</v>
      </c>
      <c r="I4539">
        <v>129</v>
      </c>
      <c r="J4539">
        <v>0</v>
      </c>
      <c r="K4539" t="s">
        <v>19</v>
      </c>
      <c r="L4539">
        <v>53.8</v>
      </c>
      <c r="M4539" t="str">
        <f t="shared" si="281"/>
        <v>High</v>
      </c>
      <c r="N4539" s="1">
        <v>44459</v>
      </c>
      <c r="O4539" s="1" t="str">
        <f>IF(YEAR(Table1[[#This Row],[customer_since]])&gt;=2023, "New",IF(YEAR(Table1[[#This Row],[customer_since]])&gt;=2021, "Medium", "Long term"))</f>
        <v>Medium</v>
      </c>
      <c r="P4539">
        <v>75</v>
      </c>
      <c r="Q4539" t="str">
        <f t="shared" si="282"/>
        <v>High</v>
      </c>
      <c r="R4539">
        <v>0.42</v>
      </c>
      <c r="S4539" t="str">
        <f t="shared" si="283"/>
        <v>Medium</v>
      </c>
    </row>
    <row r="4540" spans="1:19" x14ac:dyDescent="0.35">
      <c r="A4540" t="s">
        <v>331</v>
      </c>
      <c r="B4540">
        <v>46</v>
      </c>
      <c r="C4540" t="str">
        <f t="shared" si="280"/>
        <v>46-55</v>
      </c>
      <c r="D4540" t="s">
        <v>14</v>
      </c>
      <c r="E4540" t="s">
        <v>15</v>
      </c>
      <c r="F4540">
        <v>27.39</v>
      </c>
      <c r="G4540">
        <v>10</v>
      </c>
      <c r="H4540">
        <f>Table1[[#This Row],[total_orders]]*Table1[[#This Row],[avg_order_value]]</f>
        <v>273.89999999999998</v>
      </c>
      <c r="I4540">
        <v>237</v>
      </c>
      <c r="J4540">
        <v>0</v>
      </c>
      <c r="K4540" t="s">
        <v>23</v>
      </c>
      <c r="L4540">
        <v>0</v>
      </c>
      <c r="M4540" t="str">
        <f t="shared" si="281"/>
        <v>Low</v>
      </c>
      <c r="N4540" s="1">
        <v>45679</v>
      </c>
      <c r="O4540" s="1" t="str">
        <f>IF(YEAR(Table1[[#This Row],[customer_since]])&gt;=2023, "New",IF(YEAR(Table1[[#This Row],[customer_since]])&gt;=2021, "Medium", "Long term"))</f>
        <v>New</v>
      </c>
      <c r="P4540">
        <v>27</v>
      </c>
      <c r="Q4540" t="str">
        <f t="shared" si="282"/>
        <v>Low</v>
      </c>
      <c r="R4540">
        <v>0.47</v>
      </c>
      <c r="S4540" t="str">
        <f t="shared" si="283"/>
        <v>Medium</v>
      </c>
    </row>
    <row r="4541" spans="1:19" x14ac:dyDescent="0.35">
      <c r="A4541" t="s">
        <v>1986</v>
      </c>
      <c r="B4541">
        <v>36</v>
      </c>
      <c r="C4541" t="str">
        <f t="shared" si="280"/>
        <v>36-45</v>
      </c>
      <c r="D4541" t="s">
        <v>14</v>
      </c>
      <c r="E4541" t="s">
        <v>15</v>
      </c>
      <c r="F4541">
        <v>26.76</v>
      </c>
      <c r="G4541">
        <v>10</v>
      </c>
      <c r="H4541">
        <f>Table1[[#This Row],[total_orders]]*Table1[[#This Row],[avg_order_value]]</f>
        <v>267.60000000000002</v>
      </c>
      <c r="I4541">
        <v>49</v>
      </c>
      <c r="J4541">
        <v>1</v>
      </c>
      <c r="K4541" t="s">
        <v>40</v>
      </c>
      <c r="L4541">
        <v>32</v>
      </c>
      <c r="M4541" t="str">
        <f t="shared" si="281"/>
        <v>Medium</v>
      </c>
      <c r="N4541" s="1">
        <v>45593</v>
      </c>
      <c r="O4541" s="1" t="str">
        <f>IF(YEAR(Table1[[#This Row],[customer_since]])&gt;=2023, "New",IF(YEAR(Table1[[#This Row],[customer_since]])&gt;=2021, "Medium", "Long term"))</f>
        <v>New</v>
      </c>
      <c r="P4541">
        <v>39</v>
      </c>
      <c r="Q4541" t="str">
        <f t="shared" si="282"/>
        <v>Medium</v>
      </c>
      <c r="R4541">
        <v>0.03</v>
      </c>
      <c r="S4541" t="str">
        <f t="shared" si="283"/>
        <v>Low</v>
      </c>
    </row>
    <row r="4542" spans="1:19" x14ac:dyDescent="0.35">
      <c r="A4542" t="s">
        <v>1986</v>
      </c>
      <c r="B4542">
        <v>37</v>
      </c>
      <c r="C4542" t="str">
        <f t="shared" si="280"/>
        <v>36-45</v>
      </c>
      <c r="D4542" t="s">
        <v>14</v>
      </c>
      <c r="E4542" t="s">
        <v>50</v>
      </c>
      <c r="F4542">
        <v>70.3</v>
      </c>
      <c r="G4542">
        <v>15</v>
      </c>
      <c r="H4542">
        <f>Table1[[#This Row],[total_orders]]*Table1[[#This Row],[avg_order_value]]</f>
        <v>1054.5</v>
      </c>
      <c r="I4542">
        <v>60</v>
      </c>
      <c r="J4542">
        <v>0</v>
      </c>
      <c r="K4542" t="s">
        <v>16</v>
      </c>
      <c r="L4542">
        <v>59.3</v>
      </c>
      <c r="M4542" t="str">
        <f t="shared" si="281"/>
        <v>High</v>
      </c>
      <c r="N4542" s="1">
        <v>44301</v>
      </c>
      <c r="O4542" s="1" t="str">
        <f>IF(YEAR(Table1[[#This Row],[customer_since]])&gt;=2023, "New",IF(YEAR(Table1[[#This Row],[customer_since]])&gt;=2021, "Medium", "Long term"))</f>
        <v>Medium</v>
      </c>
      <c r="P4542">
        <v>30</v>
      </c>
      <c r="Q4542" t="str">
        <f t="shared" si="282"/>
        <v>Low</v>
      </c>
      <c r="R4542">
        <v>0.2</v>
      </c>
      <c r="S4542" t="str">
        <f t="shared" si="283"/>
        <v>Low</v>
      </c>
    </row>
    <row r="4543" spans="1:19" x14ac:dyDescent="0.35">
      <c r="A4543" t="s">
        <v>3223</v>
      </c>
      <c r="B4543">
        <v>28</v>
      </c>
      <c r="C4543" t="str">
        <f t="shared" si="280"/>
        <v>26-35</v>
      </c>
      <c r="D4543" t="s">
        <v>14</v>
      </c>
      <c r="E4543" t="s">
        <v>26</v>
      </c>
      <c r="F4543">
        <v>107.34</v>
      </c>
      <c r="G4543">
        <v>12</v>
      </c>
      <c r="H4543">
        <f>Table1[[#This Row],[total_orders]]*Table1[[#This Row],[avg_order_value]]</f>
        <v>1288.08</v>
      </c>
      <c r="I4543">
        <v>158</v>
      </c>
      <c r="J4543">
        <v>0</v>
      </c>
      <c r="K4543" t="s">
        <v>19</v>
      </c>
      <c r="L4543">
        <v>45</v>
      </c>
      <c r="M4543" t="str">
        <f t="shared" si="281"/>
        <v>Medium</v>
      </c>
      <c r="N4543" s="1">
        <v>44234</v>
      </c>
      <c r="O4543" s="1" t="str">
        <f>IF(YEAR(Table1[[#This Row],[customer_since]])&gt;=2023, "New",IF(YEAR(Table1[[#This Row],[customer_since]])&gt;=2021, "Medium", "Long term"))</f>
        <v>Medium</v>
      </c>
      <c r="P4543">
        <v>6</v>
      </c>
      <c r="Q4543" t="str">
        <f t="shared" si="282"/>
        <v>Low</v>
      </c>
      <c r="R4543">
        <v>0.21</v>
      </c>
      <c r="S4543" t="str">
        <f t="shared" si="283"/>
        <v>Medium</v>
      </c>
    </row>
    <row r="4544" spans="1:19" x14ac:dyDescent="0.35">
      <c r="A4544" t="s">
        <v>2012</v>
      </c>
      <c r="B4544">
        <v>46</v>
      </c>
      <c r="C4544" t="str">
        <f t="shared" si="280"/>
        <v>46-55</v>
      </c>
      <c r="D4544" t="s">
        <v>14</v>
      </c>
      <c r="E4544" t="s">
        <v>22</v>
      </c>
      <c r="F4544">
        <v>73.510000000000005</v>
      </c>
      <c r="G4544">
        <v>8</v>
      </c>
      <c r="H4544">
        <f>Table1[[#This Row],[total_orders]]*Table1[[#This Row],[avg_order_value]]</f>
        <v>588.08000000000004</v>
      </c>
      <c r="I4544">
        <v>282</v>
      </c>
      <c r="J4544">
        <v>0</v>
      </c>
      <c r="K4544" t="s">
        <v>40</v>
      </c>
      <c r="L4544">
        <v>73.599999999999994</v>
      </c>
      <c r="M4544" t="str">
        <f t="shared" si="281"/>
        <v>High</v>
      </c>
      <c r="N4544" s="1">
        <v>44011</v>
      </c>
      <c r="O4544" s="1" t="str">
        <f>IF(YEAR(Table1[[#This Row],[customer_since]])&gt;=2023, "New",IF(YEAR(Table1[[#This Row],[customer_since]])&gt;=2021, "Medium", "Long term"))</f>
        <v>Long term</v>
      </c>
      <c r="P4544">
        <v>62</v>
      </c>
      <c r="Q4544" t="str">
        <f t="shared" si="282"/>
        <v>Medium</v>
      </c>
      <c r="R4544">
        <v>0.12</v>
      </c>
      <c r="S4544" t="str">
        <f t="shared" si="283"/>
        <v>Low</v>
      </c>
    </row>
    <row r="4545" spans="1:19" x14ac:dyDescent="0.35">
      <c r="A4545" t="s">
        <v>1585</v>
      </c>
      <c r="B4545">
        <v>36</v>
      </c>
      <c r="C4545" t="str">
        <f t="shared" si="280"/>
        <v>36-45</v>
      </c>
      <c r="D4545" t="s">
        <v>14</v>
      </c>
      <c r="E4545" t="s">
        <v>28</v>
      </c>
      <c r="F4545">
        <v>99.35</v>
      </c>
      <c r="G4545">
        <v>13</v>
      </c>
      <c r="H4545">
        <f>Table1[[#This Row],[total_orders]]*Table1[[#This Row],[avg_order_value]]</f>
        <v>1291.55</v>
      </c>
      <c r="I4545">
        <v>221</v>
      </c>
      <c r="J4545">
        <v>0</v>
      </c>
      <c r="K4545" t="s">
        <v>40</v>
      </c>
      <c r="L4545">
        <v>12</v>
      </c>
      <c r="M4545" t="str">
        <f t="shared" si="281"/>
        <v>Low</v>
      </c>
      <c r="N4545" s="1">
        <v>44633</v>
      </c>
      <c r="O4545" s="1" t="str">
        <f>IF(YEAR(Table1[[#This Row],[customer_since]])&gt;=2023, "New",IF(YEAR(Table1[[#This Row],[customer_since]])&gt;=2021, "Medium", "Long term"))</f>
        <v>Medium</v>
      </c>
      <c r="P4545">
        <v>32</v>
      </c>
      <c r="Q4545" t="str">
        <f t="shared" si="282"/>
        <v>Low</v>
      </c>
      <c r="R4545">
        <v>0.09</v>
      </c>
      <c r="S4545" t="str">
        <f t="shared" si="283"/>
        <v>Low</v>
      </c>
    </row>
    <row r="4546" spans="1:19" x14ac:dyDescent="0.35">
      <c r="A4546" t="s">
        <v>1585</v>
      </c>
      <c r="B4546">
        <v>60</v>
      </c>
      <c r="C4546" t="str">
        <f t="shared" ref="C4546:C4609" si="284">IF(B4546&lt;=25,"18-25",IF(B4546&lt;=35,"26-35",IF(B4546&lt;=45,"36-45",IF(B4546&lt;=55,"46-55",IF(B4546&lt;=65,"55-65","66-69")))))</f>
        <v>55-65</v>
      </c>
      <c r="D4546" t="s">
        <v>21</v>
      </c>
      <c r="E4546" t="s">
        <v>44</v>
      </c>
      <c r="F4546">
        <v>223.06</v>
      </c>
      <c r="G4546">
        <v>11</v>
      </c>
      <c r="H4546">
        <f>Table1[[#This Row],[total_orders]]*Table1[[#This Row],[avg_order_value]]</f>
        <v>2453.66</v>
      </c>
      <c r="I4546">
        <v>18</v>
      </c>
      <c r="J4546">
        <v>0</v>
      </c>
      <c r="K4546" t="s">
        <v>19</v>
      </c>
      <c r="L4546">
        <v>41.4</v>
      </c>
      <c r="M4546" t="str">
        <f t="shared" ref="M4546:M4609" si="285">IF(L4546&lt;=20,"Low",IF(L4546&lt;=50,"Medium","High"))</f>
        <v>Medium</v>
      </c>
      <c r="N4546" s="1">
        <v>45522</v>
      </c>
      <c r="O4546" s="1" t="str">
        <f>IF(YEAR(Table1[[#This Row],[customer_since]])&gt;=2023, "New",IF(YEAR(Table1[[#This Row],[customer_since]])&gt;=2021, "Medium", "Long term"))</f>
        <v>New</v>
      </c>
      <c r="P4546">
        <v>52</v>
      </c>
      <c r="Q4546" t="str">
        <f t="shared" ref="Q4546:Q4609" si="286">IF(P4546&lt;=33,"Low",IF(P4546&lt;=66,"Medium","High"))</f>
        <v>Medium</v>
      </c>
      <c r="R4546">
        <v>0.03</v>
      </c>
      <c r="S4546" t="str">
        <f t="shared" ref="S4546:S4609" si="287">IF(R4546&lt;=0.2,"Low",IF(R4546&lt;=0.5,"Medium","High"))</f>
        <v>Low</v>
      </c>
    </row>
    <row r="4547" spans="1:19" x14ac:dyDescent="0.35">
      <c r="A4547" t="s">
        <v>3619</v>
      </c>
      <c r="B4547">
        <v>66</v>
      </c>
      <c r="C4547" t="str">
        <f t="shared" si="284"/>
        <v>66-69</v>
      </c>
      <c r="D4547" t="s">
        <v>14</v>
      </c>
      <c r="E4547" t="s">
        <v>52</v>
      </c>
      <c r="F4547">
        <v>86.16</v>
      </c>
      <c r="G4547">
        <v>8</v>
      </c>
      <c r="H4547">
        <f>Table1[[#This Row],[total_orders]]*Table1[[#This Row],[avg_order_value]]</f>
        <v>689.28</v>
      </c>
      <c r="I4547">
        <v>315</v>
      </c>
      <c r="J4547">
        <v>0</v>
      </c>
      <c r="K4547" t="s">
        <v>23</v>
      </c>
      <c r="L4547">
        <v>20.3</v>
      </c>
      <c r="M4547" t="str">
        <f t="shared" si="285"/>
        <v>Medium</v>
      </c>
      <c r="N4547" s="1">
        <v>44171</v>
      </c>
      <c r="O4547" s="1" t="str">
        <f>IF(YEAR(Table1[[#This Row],[customer_since]])&gt;=2023, "New",IF(YEAR(Table1[[#This Row],[customer_since]])&gt;=2021, "Medium", "Long term"))</f>
        <v>Long term</v>
      </c>
      <c r="P4547">
        <v>44</v>
      </c>
      <c r="Q4547" t="str">
        <f t="shared" si="286"/>
        <v>Medium</v>
      </c>
      <c r="R4547">
        <v>0.2</v>
      </c>
      <c r="S4547" t="str">
        <f t="shared" si="287"/>
        <v>Low</v>
      </c>
    </row>
    <row r="4548" spans="1:19" x14ac:dyDescent="0.35">
      <c r="A4548" t="s">
        <v>132</v>
      </c>
      <c r="B4548">
        <v>53</v>
      </c>
      <c r="C4548" t="str">
        <f t="shared" si="284"/>
        <v>46-55</v>
      </c>
      <c r="D4548" t="s">
        <v>14</v>
      </c>
      <c r="E4548" t="s">
        <v>37</v>
      </c>
      <c r="F4548">
        <v>158.27000000000001</v>
      </c>
      <c r="G4548">
        <v>9</v>
      </c>
      <c r="H4548">
        <f>Table1[[#This Row],[total_orders]]*Table1[[#This Row],[avg_order_value]]</f>
        <v>1424.43</v>
      </c>
      <c r="I4548">
        <v>236</v>
      </c>
      <c r="J4548">
        <v>0</v>
      </c>
      <c r="K4548" t="s">
        <v>23</v>
      </c>
      <c r="L4548">
        <v>0</v>
      </c>
      <c r="M4548" t="str">
        <f t="shared" si="285"/>
        <v>Low</v>
      </c>
      <c r="N4548" s="1">
        <v>45247</v>
      </c>
      <c r="O4548" s="1" t="str">
        <f>IF(YEAR(Table1[[#This Row],[customer_since]])&gt;=2023, "New",IF(YEAR(Table1[[#This Row],[customer_since]])&gt;=2021, "Medium", "Long term"))</f>
        <v>New</v>
      </c>
      <c r="P4548">
        <v>89</v>
      </c>
      <c r="Q4548" t="str">
        <f t="shared" si="286"/>
        <v>High</v>
      </c>
      <c r="R4548">
        <v>0.19</v>
      </c>
      <c r="S4548" t="str">
        <f t="shared" si="287"/>
        <v>Low</v>
      </c>
    </row>
    <row r="4549" spans="1:19" x14ac:dyDescent="0.35">
      <c r="A4549" t="s">
        <v>3668</v>
      </c>
      <c r="B4549">
        <v>35</v>
      </c>
      <c r="C4549" t="str">
        <f t="shared" si="284"/>
        <v>26-35</v>
      </c>
      <c r="D4549" t="s">
        <v>21</v>
      </c>
      <c r="E4549" t="s">
        <v>37</v>
      </c>
      <c r="F4549">
        <v>243.68</v>
      </c>
      <c r="G4549">
        <v>16</v>
      </c>
      <c r="H4549">
        <f>Table1[[#This Row],[total_orders]]*Table1[[#This Row],[avg_order_value]]</f>
        <v>3898.88</v>
      </c>
      <c r="I4549">
        <v>201</v>
      </c>
      <c r="J4549">
        <v>0</v>
      </c>
      <c r="K4549" t="s">
        <v>29</v>
      </c>
      <c r="L4549">
        <v>64</v>
      </c>
      <c r="M4549" t="str">
        <f t="shared" si="285"/>
        <v>High</v>
      </c>
      <c r="N4549" s="1">
        <v>45022</v>
      </c>
      <c r="O4549" s="1" t="str">
        <f>IF(YEAR(Table1[[#This Row],[customer_since]])&gt;=2023, "New",IF(YEAR(Table1[[#This Row],[customer_since]])&gt;=2021, "Medium", "Long term"))</f>
        <v>New</v>
      </c>
      <c r="P4549">
        <v>19</v>
      </c>
      <c r="Q4549" t="str">
        <f t="shared" si="286"/>
        <v>Low</v>
      </c>
      <c r="R4549">
        <v>0.13</v>
      </c>
      <c r="S4549" t="str">
        <f t="shared" si="287"/>
        <v>Low</v>
      </c>
    </row>
    <row r="4550" spans="1:19" x14ac:dyDescent="0.35">
      <c r="A4550" t="s">
        <v>2733</v>
      </c>
      <c r="B4550">
        <v>64</v>
      </c>
      <c r="C4550" t="str">
        <f t="shared" si="284"/>
        <v>55-65</v>
      </c>
      <c r="D4550" t="s">
        <v>21</v>
      </c>
      <c r="E4550" t="s">
        <v>28</v>
      </c>
      <c r="F4550">
        <v>107.61</v>
      </c>
      <c r="G4550">
        <v>8</v>
      </c>
      <c r="H4550">
        <f>Table1[[#This Row],[total_orders]]*Table1[[#This Row],[avg_order_value]]</f>
        <v>860.88</v>
      </c>
      <c r="I4550">
        <v>136</v>
      </c>
      <c r="J4550">
        <v>0</v>
      </c>
      <c r="K4550" t="s">
        <v>40</v>
      </c>
      <c r="L4550">
        <v>70.8</v>
      </c>
      <c r="M4550" t="str">
        <f t="shared" si="285"/>
        <v>High</v>
      </c>
      <c r="N4550" s="1">
        <v>45637</v>
      </c>
      <c r="O4550" s="1" t="str">
        <f>IF(YEAR(Table1[[#This Row],[customer_since]])&gt;=2023, "New",IF(YEAR(Table1[[#This Row],[customer_since]])&gt;=2021, "Medium", "Long term"))</f>
        <v>New</v>
      </c>
      <c r="P4550">
        <v>57</v>
      </c>
      <c r="Q4550" t="str">
        <f t="shared" si="286"/>
        <v>Medium</v>
      </c>
      <c r="R4550">
        <v>0.32</v>
      </c>
      <c r="S4550" t="str">
        <f t="shared" si="287"/>
        <v>Medium</v>
      </c>
    </row>
    <row r="4551" spans="1:19" x14ac:dyDescent="0.35">
      <c r="A4551" t="s">
        <v>2733</v>
      </c>
      <c r="B4551">
        <v>78</v>
      </c>
      <c r="C4551" t="str">
        <f t="shared" si="284"/>
        <v>66-69</v>
      </c>
      <c r="D4551" t="s">
        <v>14</v>
      </c>
      <c r="E4551" t="s">
        <v>28</v>
      </c>
      <c r="G4551">
        <v>9</v>
      </c>
      <c r="H4551">
        <f>Table1[[#This Row],[total_orders]]*Table1[[#This Row],[avg_order_value]]</f>
        <v>0</v>
      </c>
      <c r="I4551">
        <v>254</v>
      </c>
      <c r="J4551">
        <v>0</v>
      </c>
      <c r="K4551" t="s">
        <v>29</v>
      </c>
      <c r="L4551">
        <v>96.8</v>
      </c>
      <c r="M4551" t="str">
        <f t="shared" si="285"/>
        <v>High</v>
      </c>
      <c r="N4551" s="1">
        <v>44112</v>
      </c>
      <c r="O4551" s="1" t="str">
        <f>IF(YEAR(Table1[[#This Row],[customer_since]])&gt;=2023, "New",IF(YEAR(Table1[[#This Row],[customer_since]])&gt;=2021, "Medium", "Long term"))</f>
        <v>Long term</v>
      </c>
      <c r="P4551">
        <v>5</v>
      </c>
      <c r="Q4551" t="str">
        <f t="shared" si="286"/>
        <v>Low</v>
      </c>
      <c r="R4551">
        <v>0.18</v>
      </c>
      <c r="S4551" t="str">
        <f t="shared" si="287"/>
        <v>Low</v>
      </c>
    </row>
    <row r="4552" spans="1:19" x14ac:dyDescent="0.35">
      <c r="A4552" t="s">
        <v>240</v>
      </c>
      <c r="B4552">
        <v>67</v>
      </c>
      <c r="C4552" t="str">
        <f t="shared" si="284"/>
        <v>66-69</v>
      </c>
      <c r="D4552" t="s">
        <v>14</v>
      </c>
      <c r="E4552" t="s">
        <v>52</v>
      </c>
      <c r="F4552">
        <v>131.12</v>
      </c>
      <c r="G4552">
        <v>10</v>
      </c>
      <c r="H4552">
        <f>Table1[[#This Row],[total_orders]]*Table1[[#This Row],[avg_order_value]]</f>
        <v>1311.2</v>
      </c>
      <c r="I4552">
        <v>216</v>
      </c>
      <c r="J4552">
        <v>0</v>
      </c>
      <c r="K4552" t="s">
        <v>40</v>
      </c>
      <c r="L4552">
        <v>15.9</v>
      </c>
      <c r="M4552" t="str">
        <f t="shared" si="285"/>
        <v>Low</v>
      </c>
      <c r="N4552" s="1">
        <v>45673</v>
      </c>
      <c r="O4552" s="1" t="str">
        <f>IF(YEAR(Table1[[#This Row],[customer_since]])&gt;=2023, "New",IF(YEAR(Table1[[#This Row],[customer_since]])&gt;=2021, "Medium", "Long term"))</f>
        <v>New</v>
      </c>
      <c r="P4552">
        <v>88</v>
      </c>
      <c r="Q4552" t="str">
        <f t="shared" si="286"/>
        <v>High</v>
      </c>
      <c r="R4552">
        <v>0.18</v>
      </c>
      <c r="S4552" t="str">
        <f t="shared" si="287"/>
        <v>Low</v>
      </c>
    </row>
    <row r="4553" spans="1:19" x14ac:dyDescent="0.35">
      <c r="A4553" t="s">
        <v>240</v>
      </c>
      <c r="B4553">
        <v>49</v>
      </c>
      <c r="C4553" t="str">
        <f t="shared" si="284"/>
        <v>46-55</v>
      </c>
      <c r="D4553" t="s">
        <v>21</v>
      </c>
      <c r="E4553" t="s">
        <v>22</v>
      </c>
      <c r="F4553">
        <v>168.02</v>
      </c>
      <c r="G4553">
        <v>10</v>
      </c>
      <c r="H4553">
        <f>Table1[[#This Row],[total_orders]]*Table1[[#This Row],[avg_order_value]]</f>
        <v>1680.2</v>
      </c>
      <c r="I4553">
        <v>15</v>
      </c>
      <c r="J4553">
        <v>0</v>
      </c>
      <c r="K4553" t="s">
        <v>19</v>
      </c>
      <c r="L4553">
        <v>84.9</v>
      </c>
      <c r="M4553" t="str">
        <f t="shared" si="285"/>
        <v>High</v>
      </c>
      <c r="N4553" s="1">
        <v>45750</v>
      </c>
      <c r="O4553" s="1" t="str">
        <f>IF(YEAR(Table1[[#This Row],[customer_since]])&gt;=2023, "New",IF(YEAR(Table1[[#This Row],[customer_since]])&gt;=2021, "Medium", "Long term"))</f>
        <v>New</v>
      </c>
      <c r="P4553">
        <v>11</v>
      </c>
      <c r="Q4553" t="str">
        <f t="shared" si="286"/>
        <v>Low</v>
      </c>
      <c r="R4553">
        <v>0.2</v>
      </c>
      <c r="S4553" t="str">
        <f t="shared" si="287"/>
        <v>Low</v>
      </c>
    </row>
    <row r="4554" spans="1:19" x14ac:dyDescent="0.35">
      <c r="A4554" t="s">
        <v>240</v>
      </c>
      <c r="B4554">
        <v>40</v>
      </c>
      <c r="C4554" t="str">
        <f t="shared" si="284"/>
        <v>36-45</v>
      </c>
      <c r="D4554" t="s">
        <v>21</v>
      </c>
      <c r="E4554" t="s">
        <v>37</v>
      </c>
      <c r="F4554">
        <v>69.92</v>
      </c>
      <c r="G4554">
        <v>10</v>
      </c>
      <c r="H4554">
        <f>Table1[[#This Row],[total_orders]]*Table1[[#This Row],[avg_order_value]]</f>
        <v>699.2</v>
      </c>
      <c r="I4554">
        <v>217</v>
      </c>
      <c r="J4554">
        <v>0</v>
      </c>
      <c r="K4554" t="s">
        <v>23</v>
      </c>
      <c r="L4554">
        <v>8.4</v>
      </c>
      <c r="M4554" t="str">
        <f t="shared" si="285"/>
        <v>Low</v>
      </c>
      <c r="N4554" s="1">
        <v>44913</v>
      </c>
      <c r="O4554" s="1" t="str">
        <f>IF(YEAR(Table1[[#This Row],[customer_since]])&gt;=2023, "New",IF(YEAR(Table1[[#This Row],[customer_since]])&gt;=2021, "Medium", "Long term"))</f>
        <v>Medium</v>
      </c>
      <c r="P4554">
        <v>8</v>
      </c>
      <c r="Q4554" t="str">
        <f t="shared" si="286"/>
        <v>Low</v>
      </c>
      <c r="R4554">
        <v>0.62</v>
      </c>
      <c r="S4554" t="str">
        <f t="shared" si="287"/>
        <v>High</v>
      </c>
    </row>
    <row r="4555" spans="1:19" x14ac:dyDescent="0.35">
      <c r="A4555" t="s">
        <v>1789</v>
      </c>
      <c r="B4555">
        <v>77</v>
      </c>
      <c r="C4555" t="str">
        <f t="shared" si="284"/>
        <v>66-69</v>
      </c>
      <c r="D4555" t="s">
        <v>14</v>
      </c>
      <c r="E4555" t="s">
        <v>37</v>
      </c>
      <c r="F4555">
        <v>139.65</v>
      </c>
      <c r="G4555">
        <v>6</v>
      </c>
      <c r="H4555">
        <f>Table1[[#This Row],[total_orders]]*Table1[[#This Row],[avg_order_value]]</f>
        <v>837.90000000000009</v>
      </c>
      <c r="I4555">
        <v>160</v>
      </c>
      <c r="J4555">
        <v>0</v>
      </c>
      <c r="K4555" t="s">
        <v>16</v>
      </c>
      <c r="L4555">
        <v>5.2</v>
      </c>
      <c r="M4555" t="str">
        <f t="shared" si="285"/>
        <v>Low</v>
      </c>
      <c r="N4555" s="1">
        <v>44084</v>
      </c>
      <c r="O4555" s="1" t="str">
        <f>IF(YEAR(Table1[[#This Row],[customer_since]])&gt;=2023, "New",IF(YEAR(Table1[[#This Row],[customer_since]])&gt;=2021, "Medium", "Long term"))</f>
        <v>Long term</v>
      </c>
      <c r="P4555">
        <v>94</v>
      </c>
      <c r="Q4555" t="str">
        <f t="shared" si="286"/>
        <v>High</v>
      </c>
      <c r="R4555">
        <v>0.32</v>
      </c>
      <c r="S4555" t="str">
        <f t="shared" si="287"/>
        <v>Medium</v>
      </c>
    </row>
    <row r="4556" spans="1:19" x14ac:dyDescent="0.35">
      <c r="A4556" t="s">
        <v>1524</v>
      </c>
      <c r="B4556">
        <v>55</v>
      </c>
      <c r="C4556" t="str">
        <f t="shared" si="284"/>
        <v>46-55</v>
      </c>
      <c r="D4556" t="s">
        <v>14</v>
      </c>
      <c r="E4556" t="s">
        <v>44</v>
      </c>
      <c r="F4556">
        <v>71.2</v>
      </c>
      <c r="G4556">
        <v>8</v>
      </c>
      <c r="H4556">
        <f>Table1[[#This Row],[total_orders]]*Table1[[#This Row],[avg_order_value]]</f>
        <v>569.6</v>
      </c>
      <c r="I4556">
        <v>100</v>
      </c>
      <c r="J4556">
        <v>0</v>
      </c>
      <c r="K4556" t="s">
        <v>16</v>
      </c>
      <c r="L4556">
        <v>41.2</v>
      </c>
      <c r="M4556" t="str">
        <f t="shared" si="285"/>
        <v>Medium</v>
      </c>
      <c r="N4556" s="1">
        <v>45748</v>
      </c>
      <c r="O4556" s="1" t="str">
        <f>IF(YEAR(Table1[[#This Row],[customer_since]])&gt;=2023, "New",IF(YEAR(Table1[[#This Row],[customer_since]])&gt;=2021, "Medium", "Long term"))</f>
        <v>New</v>
      </c>
      <c r="P4556">
        <v>86</v>
      </c>
      <c r="Q4556" t="str">
        <f t="shared" si="286"/>
        <v>High</v>
      </c>
      <c r="R4556">
        <v>0.06</v>
      </c>
      <c r="S4556" t="str">
        <f t="shared" si="287"/>
        <v>Low</v>
      </c>
    </row>
    <row r="4557" spans="1:19" x14ac:dyDescent="0.35">
      <c r="A4557" t="s">
        <v>1524</v>
      </c>
      <c r="B4557">
        <v>48</v>
      </c>
      <c r="C4557" t="str">
        <f t="shared" si="284"/>
        <v>46-55</v>
      </c>
      <c r="D4557" t="s">
        <v>21</v>
      </c>
      <c r="E4557" t="s">
        <v>15</v>
      </c>
      <c r="F4557">
        <v>126.23</v>
      </c>
      <c r="G4557">
        <v>3</v>
      </c>
      <c r="H4557">
        <f>Table1[[#This Row],[total_orders]]*Table1[[#This Row],[avg_order_value]]</f>
        <v>378.69</v>
      </c>
      <c r="I4557">
        <v>251</v>
      </c>
      <c r="J4557">
        <v>0</v>
      </c>
      <c r="K4557" t="s">
        <v>29</v>
      </c>
      <c r="L4557">
        <v>96.7</v>
      </c>
      <c r="M4557" t="str">
        <f t="shared" si="285"/>
        <v>High</v>
      </c>
      <c r="N4557" s="1">
        <v>44725</v>
      </c>
      <c r="O4557" s="1" t="str">
        <f>IF(YEAR(Table1[[#This Row],[customer_since]])&gt;=2023, "New",IF(YEAR(Table1[[#This Row],[customer_since]])&gt;=2021, "Medium", "Long term"))</f>
        <v>Medium</v>
      </c>
      <c r="P4557">
        <v>59</v>
      </c>
      <c r="Q4557" t="str">
        <f t="shared" si="286"/>
        <v>Medium</v>
      </c>
      <c r="R4557">
        <v>0.21</v>
      </c>
      <c r="S4557" t="str">
        <f t="shared" si="287"/>
        <v>Medium</v>
      </c>
    </row>
    <row r="4558" spans="1:19" x14ac:dyDescent="0.35">
      <c r="A4558" t="s">
        <v>1524</v>
      </c>
      <c r="B4558">
        <v>20</v>
      </c>
      <c r="C4558" t="str">
        <f t="shared" si="284"/>
        <v>18-25</v>
      </c>
      <c r="D4558" t="s">
        <v>21</v>
      </c>
      <c r="E4558" t="s">
        <v>28</v>
      </c>
      <c r="F4558">
        <v>69.22</v>
      </c>
      <c r="G4558">
        <v>9</v>
      </c>
      <c r="H4558">
        <f>Table1[[#This Row],[total_orders]]*Table1[[#This Row],[avg_order_value]]</f>
        <v>622.98</v>
      </c>
      <c r="I4558">
        <v>8</v>
      </c>
      <c r="J4558">
        <v>0</v>
      </c>
      <c r="K4558" t="s">
        <v>23</v>
      </c>
      <c r="L4558">
        <v>8.9</v>
      </c>
      <c r="M4558" t="str">
        <f t="shared" si="285"/>
        <v>Low</v>
      </c>
      <c r="N4558" s="1">
        <v>44012</v>
      </c>
      <c r="O4558" s="1" t="str">
        <f>IF(YEAR(Table1[[#This Row],[customer_since]])&gt;=2023, "New",IF(YEAR(Table1[[#This Row],[customer_since]])&gt;=2021, "Medium", "Long term"))</f>
        <v>Long term</v>
      </c>
      <c r="P4558">
        <v>80</v>
      </c>
      <c r="Q4558" t="str">
        <f t="shared" si="286"/>
        <v>High</v>
      </c>
      <c r="R4558">
        <v>0.13</v>
      </c>
      <c r="S4558" t="str">
        <f t="shared" si="287"/>
        <v>Low</v>
      </c>
    </row>
    <row r="4559" spans="1:19" x14ac:dyDescent="0.35">
      <c r="A4559" t="s">
        <v>403</v>
      </c>
      <c r="B4559">
        <v>60</v>
      </c>
      <c r="C4559" t="str">
        <f t="shared" si="284"/>
        <v>55-65</v>
      </c>
      <c r="D4559" t="s">
        <v>21</v>
      </c>
      <c r="E4559" t="s">
        <v>22</v>
      </c>
      <c r="F4559">
        <v>137.6</v>
      </c>
      <c r="G4559">
        <v>10</v>
      </c>
      <c r="H4559">
        <f>Table1[[#This Row],[total_orders]]*Table1[[#This Row],[avg_order_value]]</f>
        <v>1376</v>
      </c>
      <c r="I4559">
        <v>101</v>
      </c>
      <c r="J4559">
        <v>0</v>
      </c>
      <c r="K4559" t="s">
        <v>16</v>
      </c>
      <c r="L4559">
        <v>72.3</v>
      </c>
      <c r="M4559" t="str">
        <f t="shared" si="285"/>
        <v>High</v>
      </c>
      <c r="N4559" s="1">
        <v>45376</v>
      </c>
      <c r="O4559" s="1" t="str">
        <f>IF(YEAR(Table1[[#This Row],[customer_since]])&gt;=2023, "New",IF(YEAR(Table1[[#This Row],[customer_since]])&gt;=2021, "Medium", "Long term"))</f>
        <v>New</v>
      </c>
      <c r="P4559">
        <v>82</v>
      </c>
      <c r="Q4559" t="str">
        <f t="shared" si="286"/>
        <v>High</v>
      </c>
      <c r="R4559">
        <v>0.57999999999999996</v>
      </c>
      <c r="S4559" t="str">
        <f t="shared" si="287"/>
        <v>High</v>
      </c>
    </row>
    <row r="4560" spans="1:19" x14ac:dyDescent="0.35">
      <c r="A4560" t="s">
        <v>1528</v>
      </c>
      <c r="B4560">
        <v>42</v>
      </c>
      <c r="C4560" t="str">
        <f t="shared" si="284"/>
        <v>36-45</v>
      </c>
      <c r="D4560" t="s">
        <v>21</v>
      </c>
      <c r="E4560" t="s">
        <v>35</v>
      </c>
      <c r="F4560">
        <v>55.91</v>
      </c>
      <c r="G4560">
        <v>20</v>
      </c>
      <c r="H4560">
        <f>Table1[[#This Row],[total_orders]]*Table1[[#This Row],[avg_order_value]]</f>
        <v>1118.1999999999998</v>
      </c>
      <c r="I4560">
        <v>10</v>
      </c>
      <c r="J4560">
        <v>0</v>
      </c>
      <c r="K4560" t="s">
        <v>29</v>
      </c>
      <c r="L4560">
        <v>58.6</v>
      </c>
      <c r="M4560" t="str">
        <f t="shared" si="285"/>
        <v>High</v>
      </c>
      <c r="N4560" s="1">
        <v>44368</v>
      </c>
      <c r="O4560" s="1" t="str">
        <f>IF(YEAR(Table1[[#This Row],[customer_since]])&gt;=2023, "New",IF(YEAR(Table1[[#This Row],[customer_since]])&gt;=2021, "Medium", "Long term"))</f>
        <v>Medium</v>
      </c>
      <c r="P4560">
        <v>37</v>
      </c>
      <c r="Q4560" t="str">
        <f t="shared" si="286"/>
        <v>Medium</v>
      </c>
      <c r="R4560">
        <v>0.08</v>
      </c>
      <c r="S4560" t="str">
        <f t="shared" si="287"/>
        <v>Low</v>
      </c>
    </row>
    <row r="4561" spans="1:19" x14ac:dyDescent="0.35">
      <c r="A4561" t="s">
        <v>3706</v>
      </c>
      <c r="B4561">
        <v>27</v>
      </c>
      <c r="C4561" t="str">
        <f t="shared" si="284"/>
        <v>26-35</v>
      </c>
      <c r="D4561" t="s">
        <v>21</v>
      </c>
      <c r="E4561" t="s">
        <v>37</v>
      </c>
      <c r="G4561">
        <v>9</v>
      </c>
      <c r="H4561">
        <f>Table1[[#This Row],[total_orders]]*Table1[[#This Row],[avg_order_value]]</f>
        <v>0</v>
      </c>
      <c r="I4561">
        <v>342</v>
      </c>
      <c r="J4561">
        <v>0</v>
      </c>
      <c r="K4561" t="s">
        <v>40</v>
      </c>
      <c r="L4561">
        <v>17</v>
      </c>
      <c r="M4561" t="str">
        <f t="shared" si="285"/>
        <v>Low</v>
      </c>
      <c r="N4561" s="1">
        <v>44384</v>
      </c>
      <c r="O4561" s="1" t="str">
        <f>IF(YEAR(Table1[[#This Row],[customer_since]])&gt;=2023, "New",IF(YEAR(Table1[[#This Row],[customer_since]])&gt;=2021, "Medium", "Long term"))</f>
        <v>Medium</v>
      </c>
      <c r="P4561">
        <v>83</v>
      </c>
      <c r="Q4561" t="str">
        <f t="shared" si="286"/>
        <v>High</v>
      </c>
      <c r="R4561">
        <v>0.19</v>
      </c>
      <c r="S4561" t="str">
        <f t="shared" si="287"/>
        <v>Low</v>
      </c>
    </row>
    <row r="4562" spans="1:19" x14ac:dyDescent="0.35">
      <c r="A4562" t="s">
        <v>858</v>
      </c>
      <c r="B4562">
        <v>25</v>
      </c>
      <c r="C4562" t="str">
        <f t="shared" si="284"/>
        <v>18-25</v>
      </c>
      <c r="D4562" t="s">
        <v>14</v>
      </c>
      <c r="E4562" t="s">
        <v>18</v>
      </c>
      <c r="F4562">
        <v>112.74</v>
      </c>
      <c r="G4562">
        <v>8</v>
      </c>
      <c r="H4562">
        <f>Table1[[#This Row],[total_orders]]*Table1[[#This Row],[avg_order_value]]</f>
        <v>901.92</v>
      </c>
      <c r="I4562">
        <v>238</v>
      </c>
      <c r="J4562">
        <v>0</v>
      </c>
      <c r="K4562" t="s">
        <v>16</v>
      </c>
      <c r="L4562">
        <v>85.9</v>
      </c>
      <c r="M4562" t="str">
        <f t="shared" si="285"/>
        <v>High</v>
      </c>
      <c r="N4562" s="1">
        <v>44921</v>
      </c>
      <c r="O4562" s="1" t="str">
        <f>IF(YEAR(Table1[[#This Row],[customer_since]])&gt;=2023, "New",IF(YEAR(Table1[[#This Row],[customer_since]])&gt;=2021, "Medium", "Long term"))</f>
        <v>Medium</v>
      </c>
      <c r="P4562">
        <v>87</v>
      </c>
      <c r="Q4562" t="str">
        <f t="shared" si="286"/>
        <v>High</v>
      </c>
      <c r="R4562">
        <v>0.06</v>
      </c>
      <c r="S4562" t="str">
        <f t="shared" si="287"/>
        <v>Low</v>
      </c>
    </row>
    <row r="4563" spans="1:19" x14ac:dyDescent="0.35">
      <c r="A4563" t="s">
        <v>858</v>
      </c>
      <c r="B4563">
        <v>36</v>
      </c>
      <c r="C4563" t="str">
        <f t="shared" si="284"/>
        <v>36-45</v>
      </c>
      <c r="D4563" t="s">
        <v>21</v>
      </c>
      <c r="E4563" t="s">
        <v>28</v>
      </c>
      <c r="F4563">
        <v>240.59</v>
      </c>
      <c r="G4563">
        <v>10</v>
      </c>
      <c r="H4563">
        <f>Table1[[#This Row],[total_orders]]*Table1[[#This Row],[avg_order_value]]</f>
        <v>2405.9</v>
      </c>
      <c r="I4563">
        <v>220</v>
      </c>
      <c r="J4563">
        <v>0</v>
      </c>
      <c r="K4563" t="s">
        <v>29</v>
      </c>
      <c r="L4563">
        <v>41.3</v>
      </c>
      <c r="M4563" t="str">
        <f t="shared" si="285"/>
        <v>Medium</v>
      </c>
      <c r="N4563" s="1">
        <v>45720</v>
      </c>
      <c r="O4563" s="1" t="str">
        <f>IF(YEAR(Table1[[#This Row],[customer_since]])&gt;=2023, "New",IF(YEAR(Table1[[#This Row],[customer_since]])&gt;=2021, "Medium", "Long term"))</f>
        <v>New</v>
      </c>
      <c r="P4563">
        <v>9</v>
      </c>
      <c r="Q4563" t="str">
        <f t="shared" si="286"/>
        <v>Low</v>
      </c>
      <c r="R4563">
        <v>0.13</v>
      </c>
      <c r="S4563" t="str">
        <f t="shared" si="287"/>
        <v>Low</v>
      </c>
    </row>
    <row r="4564" spans="1:19" x14ac:dyDescent="0.35">
      <c r="A4564" t="s">
        <v>2914</v>
      </c>
      <c r="B4564">
        <v>68</v>
      </c>
      <c r="C4564" t="str">
        <f t="shared" si="284"/>
        <v>66-69</v>
      </c>
      <c r="D4564" t="s">
        <v>21</v>
      </c>
      <c r="E4564" t="s">
        <v>15</v>
      </c>
      <c r="F4564">
        <v>139.59</v>
      </c>
      <c r="G4564">
        <v>7</v>
      </c>
      <c r="H4564">
        <f>Table1[[#This Row],[total_orders]]*Table1[[#This Row],[avg_order_value]]</f>
        <v>977.13</v>
      </c>
      <c r="I4564">
        <v>68</v>
      </c>
      <c r="J4564">
        <v>0</v>
      </c>
      <c r="K4564" t="s">
        <v>16</v>
      </c>
      <c r="L4564">
        <v>18.399999999999999</v>
      </c>
      <c r="M4564" t="str">
        <f t="shared" si="285"/>
        <v>Low</v>
      </c>
      <c r="N4564" s="1">
        <v>45387</v>
      </c>
      <c r="O4564" s="1" t="str">
        <f>IF(YEAR(Table1[[#This Row],[customer_since]])&gt;=2023, "New",IF(YEAR(Table1[[#This Row],[customer_since]])&gt;=2021, "Medium", "Long term"))</f>
        <v>New</v>
      </c>
      <c r="P4564">
        <v>86</v>
      </c>
      <c r="Q4564" t="str">
        <f t="shared" si="286"/>
        <v>High</v>
      </c>
      <c r="R4564">
        <v>0.72</v>
      </c>
      <c r="S4564" t="str">
        <f t="shared" si="287"/>
        <v>High</v>
      </c>
    </row>
    <row r="4565" spans="1:19" x14ac:dyDescent="0.35">
      <c r="A4565" t="s">
        <v>2607</v>
      </c>
      <c r="B4565">
        <v>74</v>
      </c>
      <c r="C4565" t="str">
        <f t="shared" si="284"/>
        <v>66-69</v>
      </c>
      <c r="D4565" t="s">
        <v>21</v>
      </c>
      <c r="E4565" t="s">
        <v>35</v>
      </c>
      <c r="F4565">
        <v>135.09</v>
      </c>
      <c r="G4565">
        <v>10</v>
      </c>
      <c r="H4565">
        <f>Table1[[#This Row],[total_orders]]*Table1[[#This Row],[avg_order_value]]</f>
        <v>1350.9</v>
      </c>
      <c r="I4565">
        <v>149</v>
      </c>
      <c r="J4565">
        <v>0</v>
      </c>
      <c r="K4565" t="s">
        <v>29</v>
      </c>
      <c r="L4565">
        <v>46.4</v>
      </c>
      <c r="M4565" t="str">
        <f t="shared" si="285"/>
        <v>Medium</v>
      </c>
      <c r="N4565" s="1">
        <v>44695</v>
      </c>
      <c r="O4565" s="1" t="str">
        <f>IF(YEAR(Table1[[#This Row],[customer_since]])&gt;=2023, "New",IF(YEAR(Table1[[#This Row],[customer_since]])&gt;=2021, "Medium", "Long term"))</f>
        <v>Medium</v>
      </c>
      <c r="P4565">
        <v>57</v>
      </c>
      <c r="Q4565" t="str">
        <f t="shared" si="286"/>
        <v>Medium</v>
      </c>
      <c r="R4565">
        <v>0.09</v>
      </c>
      <c r="S4565" t="str">
        <f t="shared" si="287"/>
        <v>Low</v>
      </c>
    </row>
    <row r="4566" spans="1:19" x14ac:dyDescent="0.35">
      <c r="A4566" t="s">
        <v>728</v>
      </c>
      <c r="B4566">
        <v>71</v>
      </c>
      <c r="C4566" t="str">
        <f t="shared" si="284"/>
        <v>66-69</v>
      </c>
      <c r="D4566" t="s">
        <v>14</v>
      </c>
      <c r="E4566" t="s">
        <v>18</v>
      </c>
      <c r="F4566">
        <v>116.57</v>
      </c>
      <c r="G4566">
        <v>13</v>
      </c>
      <c r="H4566">
        <f>Table1[[#This Row],[total_orders]]*Table1[[#This Row],[avg_order_value]]</f>
        <v>1515.4099999999999</v>
      </c>
      <c r="I4566">
        <v>63</v>
      </c>
      <c r="J4566">
        <v>0</v>
      </c>
      <c r="K4566" t="s">
        <v>23</v>
      </c>
      <c r="L4566">
        <v>82</v>
      </c>
      <c r="M4566" t="str">
        <f t="shared" si="285"/>
        <v>High</v>
      </c>
      <c r="N4566" s="1">
        <v>44768</v>
      </c>
      <c r="O4566" s="1" t="str">
        <f>IF(YEAR(Table1[[#This Row],[customer_since]])&gt;=2023, "New",IF(YEAR(Table1[[#This Row],[customer_since]])&gt;=2021, "Medium", "Long term"))</f>
        <v>Medium</v>
      </c>
      <c r="P4566">
        <v>89</v>
      </c>
      <c r="Q4566" t="str">
        <f t="shared" si="286"/>
        <v>High</v>
      </c>
      <c r="R4566">
        <v>0.1</v>
      </c>
      <c r="S4566" t="str">
        <f t="shared" si="287"/>
        <v>Low</v>
      </c>
    </row>
    <row r="4567" spans="1:19" x14ac:dyDescent="0.35">
      <c r="A4567" t="s">
        <v>3484</v>
      </c>
      <c r="B4567">
        <v>65</v>
      </c>
      <c r="C4567" t="str">
        <f t="shared" si="284"/>
        <v>55-65</v>
      </c>
      <c r="D4567" t="s">
        <v>14</v>
      </c>
      <c r="E4567" t="s">
        <v>37</v>
      </c>
      <c r="F4567">
        <v>45.14</v>
      </c>
      <c r="G4567">
        <v>11</v>
      </c>
      <c r="H4567">
        <f>Table1[[#This Row],[total_orders]]*Table1[[#This Row],[avg_order_value]]</f>
        <v>496.54</v>
      </c>
      <c r="I4567">
        <v>356</v>
      </c>
      <c r="J4567">
        <v>0</v>
      </c>
      <c r="K4567" t="s">
        <v>29</v>
      </c>
      <c r="L4567">
        <v>80.3</v>
      </c>
      <c r="M4567" t="str">
        <f t="shared" si="285"/>
        <v>High</v>
      </c>
      <c r="N4567" s="1">
        <v>45640</v>
      </c>
      <c r="O4567" s="1" t="str">
        <f>IF(YEAR(Table1[[#This Row],[customer_since]])&gt;=2023, "New",IF(YEAR(Table1[[#This Row],[customer_since]])&gt;=2021, "Medium", "Long term"))</f>
        <v>New</v>
      </c>
      <c r="P4567">
        <v>45</v>
      </c>
      <c r="Q4567" t="str">
        <f t="shared" si="286"/>
        <v>Medium</v>
      </c>
      <c r="R4567">
        <v>0.46</v>
      </c>
      <c r="S4567" t="str">
        <f t="shared" si="287"/>
        <v>Medium</v>
      </c>
    </row>
    <row r="4568" spans="1:19" x14ac:dyDescent="0.35">
      <c r="A4568" t="s">
        <v>745</v>
      </c>
      <c r="B4568">
        <v>56</v>
      </c>
      <c r="C4568" t="str">
        <f t="shared" si="284"/>
        <v>55-65</v>
      </c>
      <c r="D4568" t="s">
        <v>14</v>
      </c>
      <c r="E4568" t="s">
        <v>28</v>
      </c>
      <c r="F4568">
        <v>90.69</v>
      </c>
      <c r="G4568">
        <v>8</v>
      </c>
      <c r="H4568">
        <f>Table1[[#This Row],[total_orders]]*Table1[[#This Row],[avg_order_value]]</f>
        <v>725.52</v>
      </c>
      <c r="I4568">
        <v>125</v>
      </c>
      <c r="J4568">
        <v>0</v>
      </c>
      <c r="K4568" t="s">
        <v>23</v>
      </c>
      <c r="L4568">
        <v>38.700000000000003</v>
      </c>
      <c r="M4568" t="str">
        <f t="shared" si="285"/>
        <v>Medium</v>
      </c>
      <c r="N4568" s="1">
        <v>45314</v>
      </c>
      <c r="O4568" s="1" t="str">
        <f>IF(YEAR(Table1[[#This Row],[customer_since]])&gt;=2023, "New",IF(YEAR(Table1[[#This Row],[customer_since]])&gt;=2021, "Medium", "Long term"))</f>
        <v>New</v>
      </c>
      <c r="P4568">
        <v>65</v>
      </c>
      <c r="Q4568" t="str">
        <f t="shared" si="286"/>
        <v>Medium</v>
      </c>
      <c r="R4568">
        <v>0.18</v>
      </c>
      <c r="S4568" t="str">
        <f t="shared" si="287"/>
        <v>Low</v>
      </c>
    </row>
    <row r="4569" spans="1:19" x14ac:dyDescent="0.35">
      <c r="A4569" t="s">
        <v>130</v>
      </c>
      <c r="B4569">
        <v>27</v>
      </c>
      <c r="C4569" t="str">
        <f t="shared" si="284"/>
        <v>26-35</v>
      </c>
      <c r="D4569" t="s">
        <v>21</v>
      </c>
      <c r="E4569" t="s">
        <v>35</v>
      </c>
      <c r="F4569">
        <v>23.25</v>
      </c>
      <c r="G4569">
        <v>13</v>
      </c>
      <c r="H4569">
        <f>Table1[[#This Row],[total_orders]]*Table1[[#This Row],[avg_order_value]]</f>
        <v>302.25</v>
      </c>
      <c r="I4569">
        <v>174</v>
      </c>
      <c r="J4569">
        <v>0</v>
      </c>
      <c r="K4569" t="s">
        <v>40</v>
      </c>
      <c r="L4569">
        <v>93.4</v>
      </c>
      <c r="M4569" t="str">
        <f t="shared" si="285"/>
        <v>High</v>
      </c>
      <c r="N4569" s="1">
        <v>45460</v>
      </c>
      <c r="O4569" s="1" t="str">
        <f>IF(YEAR(Table1[[#This Row],[customer_since]])&gt;=2023, "New",IF(YEAR(Table1[[#This Row],[customer_since]])&gt;=2021, "Medium", "Long term"))</f>
        <v>New</v>
      </c>
      <c r="P4569">
        <v>19</v>
      </c>
      <c r="Q4569" t="str">
        <f t="shared" si="286"/>
        <v>Low</v>
      </c>
      <c r="R4569">
        <v>0.59</v>
      </c>
      <c r="S4569" t="str">
        <f t="shared" si="287"/>
        <v>High</v>
      </c>
    </row>
    <row r="4570" spans="1:19" x14ac:dyDescent="0.35">
      <c r="A4570" t="s">
        <v>239</v>
      </c>
      <c r="B4570">
        <v>32</v>
      </c>
      <c r="C4570" t="str">
        <f t="shared" si="284"/>
        <v>26-35</v>
      </c>
      <c r="D4570" t="s">
        <v>21</v>
      </c>
      <c r="E4570" t="s">
        <v>37</v>
      </c>
      <c r="F4570">
        <v>131.28</v>
      </c>
      <c r="G4570">
        <v>5</v>
      </c>
      <c r="H4570">
        <f>Table1[[#This Row],[total_orders]]*Table1[[#This Row],[avg_order_value]]</f>
        <v>656.4</v>
      </c>
      <c r="I4570">
        <v>304</v>
      </c>
      <c r="J4570">
        <v>0</v>
      </c>
      <c r="K4570" t="s">
        <v>19</v>
      </c>
      <c r="L4570">
        <v>71.900000000000006</v>
      </c>
      <c r="M4570" t="str">
        <f t="shared" si="285"/>
        <v>High</v>
      </c>
      <c r="N4570" s="1">
        <v>45566</v>
      </c>
      <c r="O4570" s="1" t="str">
        <f>IF(YEAR(Table1[[#This Row],[customer_since]])&gt;=2023, "New",IF(YEAR(Table1[[#This Row],[customer_since]])&gt;=2021, "Medium", "Long term"))</f>
        <v>New</v>
      </c>
      <c r="P4570">
        <v>84</v>
      </c>
      <c r="Q4570" t="str">
        <f t="shared" si="286"/>
        <v>High</v>
      </c>
      <c r="R4570">
        <v>0.47</v>
      </c>
      <c r="S4570" t="str">
        <f t="shared" si="287"/>
        <v>Medium</v>
      </c>
    </row>
    <row r="4571" spans="1:19" x14ac:dyDescent="0.35">
      <c r="A4571" t="s">
        <v>239</v>
      </c>
      <c r="B4571">
        <v>45</v>
      </c>
      <c r="C4571" t="str">
        <f t="shared" si="284"/>
        <v>36-45</v>
      </c>
      <c r="D4571" t="s">
        <v>21</v>
      </c>
      <c r="E4571" t="s">
        <v>50</v>
      </c>
      <c r="F4571">
        <v>59.38</v>
      </c>
      <c r="G4571">
        <v>11</v>
      </c>
      <c r="H4571">
        <f>Table1[[#This Row],[total_orders]]*Table1[[#This Row],[avg_order_value]]</f>
        <v>653.18000000000006</v>
      </c>
      <c r="I4571">
        <v>13</v>
      </c>
      <c r="J4571">
        <v>0</v>
      </c>
      <c r="K4571" t="s">
        <v>19</v>
      </c>
      <c r="L4571">
        <v>4.9000000000000004</v>
      </c>
      <c r="M4571" t="str">
        <f t="shared" si="285"/>
        <v>Low</v>
      </c>
      <c r="N4571" s="1">
        <v>45523</v>
      </c>
      <c r="O4571" s="1" t="str">
        <f>IF(YEAR(Table1[[#This Row],[customer_since]])&gt;=2023, "New",IF(YEAR(Table1[[#This Row],[customer_since]])&gt;=2021, "Medium", "Long term"))</f>
        <v>New</v>
      </c>
      <c r="P4571">
        <v>35</v>
      </c>
      <c r="Q4571" t="str">
        <f t="shared" si="286"/>
        <v>Medium</v>
      </c>
      <c r="R4571">
        <v>7.0000000000000007E-2</v>
      </c>
      <c r="S4571" t="str">
        <f t="shared" si="287"/>
        <v>Low</v>
      </c>
    </row>
    <row r="4572" spans="1:19" x14ac:dyDescent="0.35">
      <c r="A4572" t="s">
        <v>2755</v>
      </c>
      <c r="B4572">
        <v>46</v>
      </c>
      <c r="C4572" t="str">
        <f t="shared" si="284"/>
        <v>46-55</v>
      </c>
      <c r="D4572" t="s">
        <v>14</v>
      </c>
      <c r="E4572" t="s">
        <v>22</v>
      </c>
      <c r="F4572">
        <v>46.73</v>
      </c>
      <c r="G4572">
        <v>8</v>
      </c>
      <c r="H4572">
        <f>Table1[[#This Row],[total_orders]]*Table1[[#This Row],[avg_order_value]]</f>
        <v>373.84</v>
      </c>
      <c r="I4572">
        <v>120</v>
      </c>
      <c r="J4572">
        <v>0</v>
      </c>
      <c r="K4572" t="s">
        <v>40</v>
      </c>
      <c r="L4572">
        <v>56.1</v>
      </c>
      <c r="M4572" t="str">
        <f t="shared" si="285"/>
        <v>High</v>
      </c>
      <c r="N4572" s="1">
        <v>45635</v>
      </c>
      <c r="O4572" s="1" t="str">
        <f>IF(YEAR(Table1[[#This Row],[customer_since]])&gt;=2023, "New",IF(YEAR(Table1[[#This Row],[customer_since]])&gt;=2021, "Medium", "Long term"))</f>
        <v>New</v>
      </c>
      <c r="P4572">
        <v>29</v>
      </c>
      <c r="Q4572" t="str">
        <f t="shared" si="286"/>
        <v>Low</v>
      </c>
      <c r="R4572">
        <v>0.52</v>
      </c>
      <c r="S4572" t="str">
        <f t="shared" si="287"/>
        <v>High</v>
      </c>
    </row>
    <row r="4573" spans="1:19" x14ac:dyDescent="0.35">
      <c r="A4573" t="s">
        <v>823</v>
      </c>
      <c r="B4573">
        <v>57</v>
      </c>
      <c r="C4573" t="str">
        <f t="shared" si="284"/>
        <v>55-65</v>
      </c>
      <c r="D4573" t="s">
        <v>14</v>
      </c>
      <c r="E4573" t="s">
        <v>15</v>
      </c>
      <c r="F4573">
        <v>45.73</v>
      </c>
      <c r="G4573">
        <v>12</v>
      </c>
      <c r="H4573">
        <f>Table1[[#This Row],[total_orders]]*Table1[[#This Row],[avg_order_value]]</f>
        <v>548.76</v>
      </c>
      <c r="I4573">
        <v>113</v>
      </c>
      <c r="J4573">
        <v>0</v>
      </c>
      <c r="K4573" t="s">
        <v>16</v>
      </c>
      <c r="L4573">
        <v>0</v>
      </c>
      <c r="M4573" t="str">
        <f t="shared" si="285"/>
        <v>Low</v>
      </c>
      <c r="N4573" s="1">
        <v>45234</v>
      </c>
      <c r="O4573" s="1" t="str">
        <f>IF(YEAR(Table1[[#This Row],[customer_since]])&gt;=2023, "New",IF(YEAR(Table1[[#This Row],[customer_since]])&gt;=2021, "Medium", "Long term"))</f>
        <v>New</v>
      </c>
      <c r="P4573">
        <v>96</v>
      </c>
      <c r="Q4573" t="str">
        <f t="shared" si="286"/>
        <v>High</v>
      </c>
      <c r="R4573">
        <v>0.3</v>
      </c>
      <c r="S4573" t="str">
        <f t="shared" si="287"/>
        <v>Medium</v>
      </c>
    </row>
    <row r="4574" spans="1:19" x14ac:dyDescent="0.35">
      <c r="A4574" t="s">
        <v>197</v>
      </c>
      <c r="B4574">
        <v>58</v>
      </c>
      <c r="C4574" t="str">
        <f t="shared" si="284"/>
        <v>55-65</v>
      </c>
      <c r="D4574" t="s">
        <v>25</v>
      </c>
      <c r="E4574" t="s">
        <v>44</v>
      </c>
      <c r="F4574">
        <v>211.42</v>
      </c>
      <c r="G4574">
        <v>10</v>
      </c>
      <c r="H4574">
        <f>Table1[[#This Row],[total_orders]]*Table1[[#This Row],[avg_order_value]]</f>
        <v>2114.1999999999998</v>
      </c>
      <c r="I4574">
        <v>118</v>
      </c>
      <c r="J4574">
        <v>0</v>
      </c>
      <c r="K4574" t="s">
        <v>29</v>
      </c>
      <c r="L4574">
        <v>77.900000000000006</v>
      </c>
      <c r="M4574" t="str">
        <f t="shared" si="285"/>
        <v>High</v>
      </c>
      <c r="N4574" s="1">
        <v>45730</v>
      </c>
      <c r="O4574" s="1" t="str">
        <f>IF(YEAR(Table1[[#This Row],[customer_since]])&gt;=2023, "New",IF(YEAR(Table1[[#This Row],[customer_since]])&gt;=2021, "Medium", "Long term"))</f>
        <v>New</v>
      </c>
      <c r="P4574">
        <v>53</v>
      </c>
      <c r="Q4574" t="str">
        <f t="shared" si="286"/>
        <v>Medium</v>
      </c>
      <c r="R4574">
        <v>0.09</v>
      </c>
      <c r="S4574" t="str">
        <f t="shared" si="287"/>
        <v>Low</v>
      </c>
    </row>
    <row r="4575" spans="1:19" x14ac:dyDescent="0.35">
      <c r="A4575" t="s">
        <v>740</v>
      </c>
      <c r="B4575">
        <v>27</v>
      </c>
      <c r="C4575" t="str">
        <f t="shared" si="284"/>
        <v>26-35</v>
      </c>
      <c r="D4575" t="s">
        <v>21</v>
      </c>
      <c r="E4575" t="s">
        <v>18</v>
      </c>
      <c r="F4575">
        <v>171.3</v>
      </c>
      <c r="G4575">
        <v>16</v>
      </c>
      <c r="H4575">
        <f>Table1[[#This Row],[total_orders]]*Table1[[#This Row],[avg_order_value]]</f>
        <v>2740.8</v>
      </c>
      <c r="I4575">
        <v>191</v>
      </c>
      <c r="J4575">
        <v>0</v>
      </c>
      <c r="K4575" t="s">
        <v>29</v>
      </c>
      <c r="L4575">
        <v>40.9</v>
      </c>
      <c r="M4575" t="str">
        <f t="shared" si="285"/>
        <v>Medium</v>
      </c>
      <c r="N4575" s="1">
        <v>44317</v>
      </c>
      <c r="O4575" s="1" t="str">
        <f>IF(YEAR(Table1[[#This Row],[customer_since]])&gt;=2023, "New",IF(YEAR(Table1[[#This Row],[customer_since]])&gt;=2021, "Medium", "Long term"))</f>
        <v>Medium</v>
      </c>
      <c r="P4575">
        <v>67</v>
      </c>
      <c r="Q4575" t="str">
        <f t="shared" si="286"/>
        <v>High</v>
      </c>
      <c r="R4575">
        <v>0.14000000000000001</v>
      </c>
      <c r="S4575" t="str">
        <f t="shared" si="287"/>
        <v>Low</v>
      </c>
    </row>
    <row r="4576" spans="1:19" x14ac:dyDescent="0.35">
      <c r="A4576" t="s">
        <v>349</v>
      </c>
      <c r="B4576">
        <v>49</v>
      </c>
      <c r="C4576" t="str">
        <f t="shared" si="284"/>
        <v>46-55</v>
      </c>
      <c r="D4576" t="s">
        <v>21</v>
      </c>
      <c r="E4576" t="s">
        <v>44</v>
      </c>
      <c r="F4576">
        <v>81.92</v>
      </c>
      <c r="G4576">
        <v>9</v>
      </c>
      <c r="H4576">
        <f>Table1[[#This Row],[total_orders]]*Table1[[#This Row],[avg_order_value]]</f>
        <v>737.28</v>
      </c>
      <c r="I4576">
        <v>55</v>
      </c>
      <c r="J4576">
        <v>0</v>
      </c>
      <c r="K4576" t="s">
        <v>40</v>
      </c>
      <c r="L4576">
        <v>53.4</v>
      </c>
      <c r="M4576" t="str">
        <f t="shared" si="285"/>
        <v>High</v>
      </c>
      <c r="N4576" s="1">
        <v>45349</v>
      </c>
      <c r="O4576" s="1" t="str">
        <f>IF(YEAR(Table1[[#This Row],[customer_since]])&gt;=2023, "New",IF(YEAR(Table1[[#This Row],[customer_since]])&gt;=2021, "Medium", "Long term"))</f>
        <v>New</v>
      </c>
      <c r="P4576">
        <v>26</v>
      </c>
      <c r="Q4576" t="str">
        <f t="shared" si="286"/>
        <v>Low</v>
      </c>
      <c r="R4576">
        <v>0.03</v>
      </c>
      <c r="S4576" t="str">
        <f t="shared" si="287"/>
        <v>Low</v>
      </c>
    </row>
    <row r="4577" spans="1:19" x14ac:dyDescent="0.35">
      <c r="A4577" t="s">
        <v>349</v>
      </c>
      <c r="B4577">
        <v>21</v>
      </c>
      <c r="C4577" t="str">
        <f t="shared" si="284"/>
        <v>18-25</v>
      </c>
      <c r="D4577" t="s">
        <v>21</v>
      </c>
      <c r="E4577" t="s">
        <v>52</v>
      </c>
      <c r="F4577">
        <v>132.9</v>
      </c>
      <c r="G4577">
        <v>17</v>
      </c>
      <c r="H4577">
        <f>Table1[[#This Row],[total_orders]]*Table1[[#This Row],[avg_order_value]]</f>
        <v>2259.3000000000002</v>
      </c>
      <c r="I4577">
        <v>240</v>
      </c>
      <c r="J4577">
        <v>0</v>
      </c>
      <c r="K4577" t="s">
        <v>19</v>
      </c>
      <c r="L4577">
        <v>5</v>
      </c>
      <c r="M4577" t="str">
        <f t="shared" si="285"/>
        <v>Low</v>
      </c>
      <c r="N4577" s="1">
        <v>44633</v>
      </c>
      <c r="O4577" s="1" t="str">
        <f>IF(YEAR(Table1[[#This Row],[customer_since]])&gt;=2023, "New",IF(YEAR(Table1[[#This Row],[customer_since]])&gt;=2021, "Medium", "Long term"))</f>
        <v>Medium</v>
      </c>
      <c r="P4577">
        <v>65</v>
      </c>
      <c r="Q4577" t="str">
        <f t="shared" si="286"/>
        <v>Medium</v>
      </c>
      <c r="R4577">
        <v>0.31</v>
      </c>
      <c r="S4577" t="str">
        <f t="shared" si="287"/>
        <v>Medium</v>
      </c>
    </row>
    <row r="4578" spans="1:19" x14ac:dyDescent="0.35">
      <c r="A4578" t="s">
        <v>349</v>
      </c>
      <c r="B4578">
        <v>35</v>
      </c>
      <c r="C4578" t="str">
        <f t="shared" si="284"/>
        <v>26-35</v>
      </c>
      <c r="D4578" t="s">
        <v>14</v>
      </c>
      <c r="E4578" t="s">
        <v>35</v>
      </c>
      <c r="F4578">
        <v>231.03</v>
      </c>
      <c r="G4578">
        <v>9</v>
      </c>
      <c r="H4578">
        <f>Table1[[#This Row],[total_orders]]*Table1[[#This Row],[avg_order_value]]</f>
        <v>2079.27</v>
      </c>
      <c r="I4578">
        <v>135</v>
      </c>
      <c r="J4578">
        <v>0</v>
      </c>
      <c r="K4578" t="s">
        <v>40</v>
      </c>
      <c r="L4578">
        <v>12.3</v>
      </c>
      <c r="M4578" t="str">
        <f t="shared" si="285"/>
        <v>Low</v>
      </c>
      <c r="N4578" s="1">
        <v>45229</v>
      </c>
      <c r="O4578" s="1" t="str">
        <f>IF(YEAR(Table1[[#This Row],[customer_since]])&gt;=2023, "New",IF(YEAR(Table1[[#This Row],[customer_since]])&gt;=2021, "Medium", "Long term"))</f>
        <v>New</v>
      </c>
      <c r="P4578">
        <v>63</v>
      </c>
      <c r="Q4578" t="str">
        <f t="shared" si="286"/>
        <v>Medium</v>
      </c>
      <c r="R4578">
        <v>0.12</v>
      </c>
      <c r="S4578" t="str">
        <f t="shared" si="287"/>
        <v>Low</v>
      </c>
    </row>
    <row r="4579" spans="1:19" x14ac:dyDescent="0.35">
      <c r="A4579" t="s">
        <v>2011</v>
      </c>
      <c r="B4579">
        <v>56</v>
      </c>
      <c r="C4579" t="str">
        <f t="shared" si="284"/>
        <v>55-65</v>
      </c>
      <c r="D4579" t="s">
        <v>14</v>
      </c>
      <c r="E4579" t="s">
        <v>26</v>
      </c>
      <c r="F4579">
        <v>38.03</v>
      </c>
      <c r="G4579">
        <v>6</v>
      </c>
      <c r="H4579">
        <f>Table1[[#This Row],[total_orders]]*Table1[[#This Row],[avg_order_value]]</f>
        <v>228.18</v>
      </c>
      <c r="I4579">
        <v>306</v>
      </c>
      <c r="J4579">
        <v>0</v>
      </c>
      <c r="K4579" t="s">
        <v>19</v>
      </c>
      <c r="L4579">
        <v>9.3000000000000007</v>
      </c>
      <c r="M4579" t="str">
        <f t="shared" si="285"/>
        <v>Low</v>
      </c>
      <c r="N4579" s="1">
        <v>45523</v>
      </c>
      <c r="O4579" s="1" t="str">
        <f>IF(YEAR(Table1[[#This Row],[customer_since]])&gt;=2023, "New",IF(YEAR(Table1[[#This Row],[customer_since]])&gt;=2021, "Medium", "Long term"))</f>
        <v>New</v>
      </c>
      <c r="P4579">
        <v>61</v>
      </c>
      <c r="Q4579" t="str">
        <f t="shared" si="286"/>
        <v>Medium</v>
      </c>
      <c r="R4579">
        <v>0.47</v>
      </c>
      <c r="S4579" t="str">
        <f t="shared" si="287"/>
        <v>Medium</v>
      </c>
    </row>
    <row r="4580" spans="1:19" x14ac:dyDescent="0.35">
      <c r="A4580" t="s">
        <v>623</v>
      </c>
      <c r="B4580">
        <v>43</v>
      </c>
      <c r="C4580" t="str">
        <f t="shared" si="284"/>
        <v>36-45</v>
      </c>
      <c r="D4580" t="s">
        <v>14</v>
      </c>
      <c r="E4580" t="s">
        <v>44</v>
      </c>
      <c r="F4580">
        <v>49.73</v>
      </c>
      <c r="G4580">
        <v>9</v>
      </c>
      <c r="H4580">
        <f>Table1[[#This Row],[total_orders]]*Table1[[#This Row],[avg_order_value]]</f>
        <v>447.57</v>
      </c>
      <c r="I4580">
        <v>68</v>
      </c>
      <c r="J4580">
        <v>0</v>
      </c>
      <c r="K4580" t="s">
        <v>16</v>
      </c>
      <c r="L4580">
        <v>0</v>
      </c>
      <c r="M4580" t="str">
        <f t="shared" si="285"/>
        <v>Low</v>
      </c>
      <c r="N4580" s="1">
        <v>44336</v>
      </c>
      <c r="O4580" s="1" t="str">
        <f>IF(YEAR(Table1[[#This Row],[customer_since]])&gt;=2023, "New",IF(YEAR(Table1[[#This Row],[customer_since]])&gt;=2021, "Medium", "Long term"))</f>
        <v>Medium</v>
      </c>
      <c r="P4580">
        <v>40</v>
      </c>
      <c r="Q4580" t="str">
        <f t="shared" si="286"/>
        <v>Medium</v>
      </c>
      <c r="R4580">
        <v>0.33</v>
      </c>
      <c r="S4580" t="str">
        <f t="shared" si="287"/>
        <v>Medium</v>
      </c>
    </row>
    <row r="4581" spans="1:19" x14ac:dyDescent="0.35">
      <c r="A4581" t="s">
        <v>2114</v>
      </c>
      <c r="B4581">
        <v>43</v>
      </c>
      <c r="C4581" t="str">
        <f t="shared" si="284"/>
        <v>36-45</v>
      </c>
      <c r="D4581" t="s">
        <v>21</v>
      </c>
      <c r="E4581" t="s">
        <v>35</v>
      </c>
      <c r="F4581">
        <v>43.4</v>
      </c>
      <c r="G4581">
        <v>9</v>
      </c>
      <c r="H4581">
        <f>Table1[[#This Row],[total_orders]]*Table1[[#This Row],[avg_order_value]]</f>
        <v>390.59999999999997</v>
      </c>
      <c r="I4581">
        <v>84</v>
      </c>
      <c r="J4581">
        <v>0</v>
      </c>
      <c r="K4581" t="s">
        <v>23</v>
      </c>
      <c r="L4581">
        <v>30.5</v>
      </c>
      <c r="M4581" t="str">
        <f t="shared" si="285"/>
        <v>Medium</v>
      </c>
      <c r="N4581" s="1">
        <v>45443</v>
      </c>
      <c r="O4581" s="1" t="str">
        <f>IF(YEAR(Table1[[#This Row],[customer_since]])&gt;=2023, "New",IF(YEAR(Table1[[#This Row],[customer_since]])&gt;=2021, "Medium", "Long term"))</f>
        <v>New</v>
      </c>
      <c r="P4581">
        <v>89</v>
      </c>
      <c r="Q4581" t="str">
        <f t="shared" si="286"/>
        <v>High</v>
      </c>
      <c r="R4581">
        <v>0.24</v>
      </c>
      <c r="S4581" t="str">
        <f t="shared" si="287"/>
        <v>Medium</v>
      </c>
    </row>
    <row r="4582" spans="1:19" x14ac:dyDescent="0.35">
      <c r="A4582" t="s">
        <v>2974</v>
      </c>
      <c r="B4582">
        <v>45</v>
      </c>
      <c r="C4582" t="str">
        <f t="shared" si="284"/>
        <v>36-45</v>
      </c>
      <c r="D4582" t="s">
        <v>14</v>
      </c>
      <c r="E4582" t="s">
        <v>18</v>
      </c>
      <c r="F4582">
        <v>81.83</v>
      </c>
      <c r="G4582">
        <v>9</v>
      </c>
      <c r="H4582">
        <f>Table1[[#This Row],[total_orders]]*Table1[[#This Row],[avg_order_value]]</f>
        <v>736.47</v>
      </c>
      <c r="I4582">
        <v>11</v>
      </c>
      <c r="J4582">
        <v>0</v>
      </c>
      <c r="K4582" t="s">
        <v>29</v>
      </c>
      <c r="L4582">
        <v>76.2</v>
      </c>
      <c r="M4582" t="str">
        <f t="shared" si="285"/>
        <v>High</v>
      </c>
      <c r="N4582" s="1">
        <v>45095</v>
      </c>
      <c r="O4582" s="1" t="str">
        <f>IF(YEAR(Table1[[#This Row],[customer_since]])&gt;=2023, "New",IF(YEAR(Table1[[#This Row],[customer_since]])&gt;=2021, "Medium", "Long term"))</f>
        <v>New</v>
      </c>
      <c r="P4582">
        <v>93</v>
      </c>
      <c r="Q4582" t="str">
        <f t="shared" si="286"/>
        <v>High</v>
      </c>
      <c r="R4582">
        <v>0.24</v>
      </c>
      <c r="S4582" t="str">
        <f t="shared" si="287"/>
        <v>Medium</v>
      </c>
    </row>
    <row r="4583" spans="1:19" x14ac:dyDescent="0.35">
      <c r="A4583" t="s">
        <v>2369</v>
      </c>
      <c r="B4583">
        <v>55</v>
      </c>
      <c r="C4583" t="str">
        <f t="shared" si="284"/>
        <v>46-55</v>
      </c>
      <c r="D4583" t="s">
        <v>21</v>
      </c>
      <c r="E4583" t="s">
        <v>26</v>
      </c>
      <c r="F4583">
        <v>46.16</v>
      </c>
      <c r="G4583">
        <v>6</v>
      </c>
      <c r="H4583">
        <f>Table1[[#This Row],[total_orders]]*Table1[[#This Row],[avg_order_value]]</f>
        <v>276.95999999999998</v>
      </c>
      <c r="I4583">
        <v>158</v>
      </c>
      <c r="J4583">
        <v>0</v>
      </c>
      <c r="K4583" t="s">
        <v>40</v>
      </c>
      <c r="L4583">
        <v>0.3</v>
      </c>
      <c r="M4583" t="str">
        <f t="shared" si="285"/>
        <v>Low</v>
      </c>
      <c r="N4583" s="1">
        <v>44120</v>
      </c>
      <c r="O4583" s="1" t="str">
        <f>IF(YEAR(Table1[[#This Row],[customer_since]])&gt;=2023, "New",IF(YEAR(Table1[[#This Row],[customer_since]])&gt;=2021, "Medium", "Long term"))</f>
        <v>Long term</v>
      </c>
      <c r="P4583">
        <v>82</v>
      </c>
      <c r="Q4583" t="str">
        <f t="shared" si="286"/>
        <v>High</v>
      </c>
      <c r="R4583">
        <v>0.11</v>
      </c>
      <c r="S4583" t="str">
        <f t="shared" si="287"/>
        <v>Low</v>
      </c>
    </row>
    <row r="4584" spans="1:19" x14ac:dyDescent="0.35">
      <c r="A4584" t="s">
        <v>3299</v>
      </c>
      <c r="B4584">
        <v>59</v>
      </c>
      <c r="C4584" t="str">
        <f t="shared" si="284"/>
        <v>55-65</v>
      </c>
      <c r="D4584" t="s">
        <v>21</v>
      </c>
      <c r="E4584" t="s">
        <v>37</v>
      </c>
      <c r="F4584">
        <v>75.28</v>
      </c>
      <c r="G4584">
        <v>11</v>
      </c>
      <c r="H4584">
        <f>Table1[[#This Row],[total_orders]]*Table1[[#This Row],[avg_order_value]]</f>
        <v>828.08</v>
      </c>
      <c r="I4584">
        <v>89</v>
      </c>
      <c r="J4584">
        <v>0</v>
      </c>
      <c r="K4584" t="s">
        <v>23</v>
      </c>
      <c r="L4584">
        <v>25.2</v>
      </c>
      <c r="M4584" t="str">
        <f t="shared" si="285"/>
        <v>Medium</v>
      </c>
      <c r="N4584" s="1">
        <v>44464</v>
      </c>
      <c r="O4584" s="1" t="str">
        <f>IF(YEAR(Table1[[#This Row],[customer_since]])&gt;=2023, "New",IF(YEAR(Table1[[#This Row],[customer_since]])&gt;=2021, "Medium", "Long term"))</f>
        <v>Medium</v>
      </c>
      <c r="P4584">
        <v>89</v>
      </c>
      <c r="Q4584" t="str">
        <f t="shared" si="286"/>
        <v>High</v>
      </c>
      <c r="R4584">
        <v>0.11</v>
      </c>
      <c r="S4584" t="str">
        <f t="shared" si="287"/>
        <v>Low</v>
      </c>
    </row>
    <row r="4585" spans="1:19" x14ac:dyDescent="0.35">
      <c r="A4585" t="s">
        <v>1942</v>
      </c>
      <c r="B4585">
        <v>71</v>
      </c>
      <c r="C4585" t="str">
        <f t="shared" si="284"/>
        <v>66-69</v>
      </c>
      <c r="D4585" t="s">
        <v>21</v>
      </c>
      <c r="E4585" t="s">
        <v>18</v>
      </c>
      <c r="F4585">
        <v>154.85</v>
      </c>
      <c r="G4585">
        <v>13</v>
      </c>
      <c r="H4585">
        <f>Table1[[#This Row],[total_orders]]*Table1[[#This Row],[avg_order_value]]</f>
        <v>2013.05</v>
      </c>
      <c r="I4585">
        <v>350</v>
      </c>
      <c r="J4585">
        <v>0</v>
      </c>
      <c r="K4585" t="s">
        <v>19</v>
      </c>
      <c r="L4585">
        <v>47.4</v>
      </c>
      <c r="M4585" t="str">
        <f t="shared" si="285"/>
        <v>Medium</v>
      </c>
      <c r="N4585" s="1">
        <v>45664</v>
      </c>
      <c r="O4585" s="1" t="str">
        <f>IF(YEAR(Table1[[#This Row],[customer_since]])&gt;=2023, "New",IF(YEAR(Table1[[#This Row],[customer_since]])&gt;=2021, "Medium", "Long term"))</f>
        <v>New</v>
      </c>
      <c r="P4585">
        <v>43</v>
      </c>
      <c r="Q4585" t="str">
        <f t="shared" si="286"/>
        <v>Medium</v>
      </c>
      <c r="R4585">
        <v>0.25</v>
      </c>
      <c r="S4585" t="str">
        <f t="shared" si="287"/>
        <v>Medium</v>
      </c>
    </row>
    <row r="4586" spans="1:19" x14ac:dyDescent="0.35">
      <c r="A4586" t="s">
        <v>1544</v>
      </c>
      <c r="B4586">
        <v>61</v>
      </c>
      <c r="C4586" t="str">
        <f t="shared" si="284"/>
        <v>55-65</v>
      </c>
      <c r="D4586" t="s">
        <v>21</v>
      </c>
      <c r="E4586" t="s">
        <v>37</v>
      </c>
      <c r="F4586">
        <v>41.59</v>
      </c>
      <c r="G4586">
        <v>11</v>
      </c>
      <c r="H4586">
        <f>Table1[[#This Row],[total_orders]]*Table1[[#This Row],[avg_order_value]]</f>
        <v>457.49</v>
      </c>
      <c r="I4586">
        <v>361</v>
      </c>
      <c r="J4586">
        <v>0</v>
      </c>
      <c r="K4586" t="s">
        <v>29</v>
      </c>
      <c r="L4586">
        <v>74.099999999999994</v>
      </c>
      <c r="M4586" t="str">
        <f t="shared" si="285"/>
        <v>High</v>
      </c>
      <c r="N4586" s="1">
        <v>44607</v>
      </c>
      <c r="O4586" s="1" t="str">
        <f>IF(YEAR(Table1[[#This Row],[customer_since]])&gt;=2023, "New",IF(YEAR(Table1[[#This Row],[customer_since]])&gt;=2021, "Medium", "Long term"))</f>
        <v>Medium</v>
      </c>
      <c r="P4586">
        <v>81</v>
      </c>
      <c r="Q4586" t="str">
        <f t="shared" si="286"/>
        <v>High</v>
      </c>
      <c r="R4586">
        <v>0.43</v>
      </c>
      <c r="S4586" t="str">
        <f t="shared" si="287"/>
        <v>Medium</v>
      </c>
    </row>
    <row r="4587" spans="1:19" x14ac:dyDescent="0.35">
      <c r="A4587" t="s">
        <v>1166</v>
      </c>
      <c r="B4587">
        <v>35</v>
      </c>
      <c r="C4587" t="str">
        <f t="shared" si="284"/>
        <v>26-35</v>
      </c>
      <c r="D4587" t="s">
        <v>14</v>
      </c>
      <c r="E4587" t="s">
        <v>18</v>
      </c>
      <c r="F4587">
        <v>132.35</v>
      </c>
      <c r="G4587">
        <v>7</v>
      </c>
      <c r="H4587">
        <f>Table1[[#This Row],[total_orders]]*Table1[[#This Row],[avg_order_value]]</f>
        <v>926.44999999999993</v>
      </c>
      <c r="I4587">
        <v>209</v>
      </c>
      <c r="J4587">
        <v>0</v>
      </c>
      <c r="K4587" t="s">
        <v>16</v>
      </c>
      <c r="L4587">
        <v>0</v>
      </c>
      <c r="M4587" t="str">
        <f t="shared" si="285"/>
        <v>Low</v>
      </c>
      <c r="N4587" s="1">
        <v>45297</v>
      </c>
      <c r="O4587" s="1" t="str">
        <f>IF(YEAR(Table1[[#This Row],[customer_since]])&gt;=2023, "New",IF(YEAR(Table1[[#This Row],[customer_since]])&gt;=2021, "Medium", "Long term"))</f>
        <v>New</v>
      </c>
      <c r="P4587">
        <v>61</v>
      </c>
      <c r="Q4587" t="str">
        <f t="shared" si="286"/>
        <v>Medium</v>
      </c>
      <c r="R4587">
        <v>0.24</v>
      </c>
      <c r="S4587" t="str">
        <f t="shared" si="287"/>
        <v>Medium</v>
      </c>
    </row>
    <row r="4588" spans="1:19" x14ac:dyDescent="0.35">
      <c r="A4588" t="s">
        <v>1208</v>
      </c>
      <c r="B4588">
        <v>52</v>
      </c>
      <c r="C4588" t="str">
        <f t="shared" si="284"/>
        <v>46-55</v>
      </c>
      <c r="D4588" t="s">
        <v>14</v>
      </c>
      <c r="E4588" t="s">
        <v>22</v>
      </c>
      <c r="F4588">
        <v>41.7</v>
      </c>
      <c r="G4588">
        <v>8</v>
      </c>
      <c r="H4588">
        <f>Table1[[#This Row],[total_orders]]*Table1[[#This Row],[avg_order_value]]</f>
        <v>333.6</v>
      </c>
      <c r="I4588">
        <v>364</v>
      </c>
      <c r="J4588">
        <v>0</v>
      </c>
      <c r="K4588" t="s">
        <v>29</v>
      </c>
      <c r="L4588">
        <v>81</v>
      </c>
      <c r="M4588" t="str">
        <f t="shared" si="285"/>
        <v>High</v>
      </c>
      <c r="N4588" s="1">
        <v>45642</v>
      </c>
      <c r="O4588" s="1" t="str">
        <f>IF(YEAR(Table1[[#This Row],[customer_since]])&gt;=2023, "New",IF(YEAR(Table1[[#This Row],[customer_since]])&gt;=2021, "Medium", "Long term"))</f>
        <v>New</v>
      </c>
      <c r="P4588">
        <v>97</v>
      </c>
      <c r="Q4588" t="str">
        <f t="shared" si="286"/>
        <v>High</v>
      </c>
      <c r="R4588">
        <v>0.83</v>
      </c>
      <c r="S4588" t="str">
        <f t="shared" si="287"/>
        <v>High</v>
      </c>
    </row>
    <row r="4589" spans="1:19" x14ac:dyDescent="0.35">
      <c r="A4589" t="s">
        <v>784</v>
      </c>
      <c r="B4589">
        <v>65</v>
      </c>
      <c r="C4589" t="str">
        <f t="shared" si="284"/>
        <v>55-65</v>
      </c>
      <c r="D4589" t="s">
        <v>21</v>
      </c>
      <c r="E4589" t="s">
        <v>26</v>
      </c>
      <c r="F4589">
        <v>117.29</v>
      </c>
      <c r="G4589">
        <v>7</v>
      </c>
      <c r="H4589">
        <f>Table1[[#This Row],[total_orders]]*Table1[[#This Row],[avg_order_value]]</f>
        <v>821.03000000000009</v>
      </c>
      <c r="I4589">
        <v>138</v>
      </c>
      <c r="J4589">
        <v>0</v>
      </c>
      <c r="K4589" t="s">
        <v>40</v>
      </c>
      <c r="L4589">
        <v>8.5</v>
      </c>
      <c r="M4589" t="str">
        <f t="shared" si="285"/>
        <v>Low</v>
      </c>
      <c r="N4589" s="1">
        <v>44882</v>
      </c>
      <c r="O4589" s="1" t="str">
        <f>IF(YEAR(Table1[[#This Row],[customer_since]])&gt;=2023, "New",IF(YEAR(Table1[[#This Row],[customer_since]])&gt;=2021, "Medium", "Long term"))</f>
        <v>Medium</v>
      </c>
      <c r="P4589">
        <v>68</v>
      </c>
      <c r="Q4589" t="str">
        <f t="shared" si="286"/>
        <v>High</v>
      </c>
      <c r="R4589">
        <v>0.27</v>
      </c>
      <c r="S4589" t="str">
        <f t="shared" si="287"/>
        <v>Medium</v>
      </c>
    </row>
    <row r="4590" spans="1:19" x14ac:dyDescent="0.35">
      <c r="A4590" t="s">
        <v>2594</v>
      </c>
      <c r="B4590">
        <v>36</v>
      </c>
      <c r="C4590" t="str">
        <f t="shared" si="284"/>
        <v>36-45</v>
      </c>
      <c r="D4590" t="s">
        <v>21</v>
      </c>
      <c r="E4590" t="s">
        <v>35</v>
      </c>
      <c r="F4590">
        <v>85.86</v>
      </c>
      <c r="G4590">
        <v>12</v>
      </c>
      <c r="H4590">
        <f>Table1[[#This Row],[total_orders]]*Table1[[#This Row],[avg_order_value]]</f>
        <v>1030.32</v>
      </c>
      <c r="I4590">
        <v>25</v>
      </c>
      <c r="J4590">
        <v>0</v>
      </c>
      <c r="K4590" t="s">
        <v>29</v>
      </c>
      <c r="L4590">
        <v>2.5</v>
      </c>
      <c r="M4590" t="str">
        <f t="shared" si="285"/>
        <v>Low</v>
      </c>
      <c r="N4590" s="1">
        <v>45632</v>
      </c>
      <c r="O4590" s="1" t="str">
        <f>IF(YEAR(Table1[[#This Row],[customer_since]])&gt;=2023, "New",IF(YEAR(Table1[[#This Row],[customer_since]])&gt;=2021, "Medium", "Long term"))</f>
        <v>New</v>
      </c>
      <c r="P4590">
        <v>3</v>
      </c>
      <c r="Q4590" t="str">
        <f t="shared" si="286"/>
        <v>Low</v>
      </c>
      <c r="R4590">
        <v>0.16</v>
      </c>
      <c r="S4590" t="str">
        <f t="shared" si="287"/>
        <v>Low</v>
      </c>
    </row>
    <row r="4591" spans="1:19" x14ac:dyDescent="0.35">
      <c r="A4591" t="s">
        <v>1186</v>
      </c>
      <c r="B4591">
        <v>21</v>
      </c>
      <c r="C4591" t="str">
        <f t="shared" si="284"/>
        <v>18-25</v>
      </c>
      <c r="D4591" t="s">
        <v>21</v>
      </c>
      <c r="E4591" t="s">
        <v>26</v>
      </c>
      <c r="F4591">
        <v>114.9</v>
      </c>
      <c r="G4591">
        <v>4</v>
      </c>
      <c r="H4591">
        <f>Table1[[#This Row],[total_orders]]*Table1[[#This Row],[avg_order_value]]</f>
        <v>459.6</v>
      </c>
      <c r="I4591">
        <v>100</v>
      </c>
      <c r="J4591">
        <v>0</v>
      </c>
      <c r="K4591" t="s">
        <v>23</v>
      </c>
      <c r="L4591">
        <v>60</v>
      </c>
      <c r="M4591" t="str">
        <f t="shared" si="285"/>
        <v>High</v>
      </c>
      <c r="N4591" s="1">
        <v>45598</v>
      </c>
      <c r="O4591" s="1" t="str">
        <f>IF(YEAR(Table1[[#This Row],[customer_since]])&gt;=2023, "New",IF(YEAR(Table1[[#This Row],[customer_since]])&gt;=2021, "Medium", "Long term"))</f>
        <v>New</v>
      </c>
      <c r="P4591">
        <v>54</v>
      </c>
      <c r="Q4591" t="str">
        <f t="shared" si="286"/>
        <v>Medium</v>
      </c>
      <c r="R4591">
        <v>0.31</v>
      </c>
      <c r="S4591" t="str">
        <f t="shared" si="287"/>
        <v>Medium</v>
      </c>
    </row>
    <row r="4592" spans="1:19" x14ac:dyDescent="0.35">
      <c r="A4592" t="s">
        <v>3487</v>
      </c>
      <c r="B4592">
        <v>36</v>
      </c>
      <c r="C4592" t="str">
        <f t="shared" si="284"/>
        <v>36-45</v>
      </c>
      <c r="D4592" t="s">
        <v>14</v>
      </c>
      <c r="E4592" t="s">
        <v>52</v>
      </c>
      <c r="F4592">
        <v>59.88</v>
      </c>
      <c r="G4592">
        <v>15</v>
      </c>
      <c r="H4592">
        <f>Table1[[#This Row],[total_orders]]*Table1[[#This Row],[avg_order_value]]</f>
        <v>898.2</v>
      </c>
      <c r="I4592">
        <v>109</v>
      </c>
      <c r="J4592">
        <v>0</v>
      </c>
      <c r="K4592" t="s">
        <v>16</v>
      </c>
      <c r="L4592">
        <v>67.5</v>
      </c>
      <c r="M4592" t="str">
        <f t="shared" si="285"/>
        <v>High</v>
      </c>
      <c r="N4592" s="1">
        <v>44488</v>
      </c>
      <c r="O4592" s="1" t="str">
        <f>IF(YEAR(Table1[[#This Row],[customer_since]])&gt;=2023, "New",IF(YEAR(Table1[[#This Row],[customer_since]])&gt;=2021, "Medium", "Long term"))</f>
        <v>Medium</v>
      </c>
      <c r="P4592">
        <v>18</v>
      </c>
      <c r="Q4592" t="str">
        <f t="shared" si="286"/>
        <v>Low</v>
      </c>
      <c r="R4592">
        <v>0.06</v>
      </c>
      <c r="S4592" t="str">
        <f t="shared" si="287"/>
        <v>Low</v>
      </c>
    </row>
    <row r="4593" spans="1:19" x14ac:dyDescent="0.35">
      <c r="A4593" t="s">
        <v>297</v>
      </c>
      <c r="B4593">
        <v>66</v>
      </c>
      <c r="C4593" t="str">
        <f t="shared" si="284"/>
        <v>66-69</v>
      </c>
      <c r="D4593" t="s">
        <v>14</v>
      </c>
      <c r="E4593" t="s">
        <v>28</v>
      </c>
      <c r="F4593">
        <v>199.79</v>
      </c>
      <c r="G4593">
        <v>8</v>
      </c>
      <c r="H4593">
        <f>Table1[[#This Row],[total_orders]]*Table1[[#This Row],[avg_order_value]]</f>
        <v>1598.32</v>
      </c>
      <c r="I4593">
        <v>9</v>
      </c>
      <c r="J4593">
        <v>0</v>
      </c>
      <c r="K4593" t="s">
        <v>29</v>
      </c>
      <c r="L4593">
        <v>98.3</v>
      </c>
      <c r="M4593" t="str">
        <f t="shared" si="285"/>
        <v>High</v>
      </c>
      <c r="N4593" s="1">
        <v>45632</v>
      </c>
      <c r="O4593" s="1" t="str">
        <f>IF(YEAR(Table1[[#This Row],[customer_since]])&gt;=2023, "New",IF(YEAR(Table1[[#This Row],[customer_since]])&gt;=2021, "Medium", "Long term"))</f>
        <v>New</v>
      </c>
      <c r="P4593">
        <v>45</v>
      </c>
      <c r="Q4593" t="str">
        <f t="shared" si="286"/>
        <v>Medium</v>
      </c>
      <c r="R4593">
        <v>0.43</v>
      </c>
      <c r="S4593" t="str">
        <f t="shared" si="287"/>
        <v>Medium</v>
      </c>
    </row>
    <row r="4594" spans="1:19" x14ac:dyDescent="0.35">
      <c r="A4594" t="s">
        <v>2210</v>
      </c>
      <c r="B4594">
        <v>40</v>
      </c>
      <c r="C4594" t="str">
        <f t="shared" si="284"/>
        <v>36-45</v>
      </c>
      <c r="D4594" t="s">
        <v>14</v>
      </c>
      <c r="E4594" t="s">
        <v>37</v>
      </c>
      <c r="F4594">
        <v>79.19</v>
      </c>
      <c r="G4594">
        <v>6</v>
      </c>
      <c r="H4594">
        <f>Table1[[#This Row],[total_orders]]*Table1[[#This Row],[avg_order_value]]</f>
        <v>475.14</v>
      </c>
      <c r="I4594">
        <v>359</v>
      </c>
      <c r="J4594">
        <v>0</v>
      </c>
      <c r="K4594" t="s">
        <v>40</v>
      </c>
      <c r="L4594">
        <v>27.1</v>
      </c>
      <c r="M4594" t="str">
        <f t="shared" si="285"/>
        <v>Medium</v>
      </c>
      <c r="N4594" s="1">
        <v>44622</v>
      </c>
      <c r="O4594" s="1" t="str">
        <f>IF(YEAR(Table1[[#This Row],[customer_since]])&gt;=2023, "New",IF(YEAR(Table1[[#This Row],[customer_since]])&gt;=2021, "Medium", "Long term"))</f>
        <v>Medium</v>
      </c>
      <c r="P4594">
        <v>98</v>
      </c>
      <c r="Q4594" t="str">
        <f t="shared" si="286"/>
        <v>High</v>
      </c>
      <c r="R4594">
        <v>0.11</v>
      </c>
      <c r="S4594" t="str">
        <f t="shared" si="287"/>
        <v>Low</v>
      </c>
    </row>
    <row r="4595" spans="1:19" x14ac:dyDescent="0.35">
      <c r="A4595" t="s">
        <v>2210</v>
      </c>
      <c r="B4595">
        <v>53</v>
      </c>
      <c r="C4595" t="str">
        <f t="shared" si="284"/>
        <v>46-55</v>
      </c>
      <c r="D4595" t="s">
        <v>14</v>
      </c>
      <c r="E4595" t="s">
        <v>50</v>
      </c>
      <c r="F4595">
        <v>196.16</v>
      </c>
      <c r="G4595">
        <v>7</v>
      </c>
      <c r="H4595">
        <f>Table1[[#This Row],[total_orders]]*Table1[[#This Row],[avg_order_value]]</f>
        <v>1373.12</v>
      </c>
      <c r="I4595">
        <v>341</v>
      </c>
      <c r="J4595">
        <v>0</v>
      </c>
      <c r="K4595" t="s">
        <v>40</v>
      </c>
      <c r="L4595">
        <v>33.200000000000003</v>
      </c>
      <c r="M4595" t="str">
        <f t="shared" si="285"/>
        <v>Medium</v>
      </c>
      <c r="N4595" s="1">
        <v>45410</v>
      </c>
      <c r="O4595" s="1" t="str">
        <f>IF(YEAR(Table1[[#This Row],[customer_since]])&gt;=2023, "New",IF(YEAR(Table1[[#This Row],[customer_since]])&gt;=2021, "Medium", "Long term"))</f>
        <v>New</v>
      </c>
      <c r="P4595">
        <v>99</v>
      </c>
      <c r="Q4595" t="str">
        <f t="shared" si="286"/>
        <v>High</v>
      </c>
      <c r="R4595">
        <v>0.34</v>
      </c>
      <c r="S4595" t="str">
        <f t="shared" si="287"/>
        <v>Medium</v>
      </c>
    </row>
    <row r="4596" spans="1:19" x14ac:dyDescent="0.35">
      <c r="A4596" t="s">
        <v>2210</v>
      </c>
      <c r="B4596">
        <v>46</v>
      </c>
      <c r="C4596" t="str">
        <f t="shared" si="284"/>
        <v>46-55</v>
      </c>
      <c r="D4596" t="s">
        <v>25</v>
      </c>
      <c r="E4596" t="s">
        <v>52</v>
      </c>
      <c r="G4596">
        <v>15</v>
      </c>
      <c r="H4596">
        <f>Table1[[#This Row],[total_orders]]*Table1[[#This Row],[avg_order_value]]</f>
        <v>0</v>
      </c>
      <c r="I4596">
        <v>302</v>
      </c>
      <c r="J4596">
        <v>0</v>
      </c>
      <c r="K4596" t="s">
        <v>19</v>
      </c>
      <c r="L4596">
        <v>60.8</v>
      </c>
      <c r="M4596" t="str">
        <f t="shared" si="285"/>
        <v>High</v>
      </c>
      <c r="N4596" s="1">
        <v>44564</v>
      </c>
      <c r="O4596" s="1" t="str">
        <f>IF(YEAR(Table1[[#This Row],[customer_since]])&gt;=2023, "New",IF(YEAR(Table1[[#This Row],[customer_since]])&gt;=2021, "Medium", "Long term"))</f>
        <v>Medium</v>
      </c>
      <c r="P4596">
        <v>39</v>
      </c>
      <c r="Q4596" t="str">
        <f t="shared" si="286"/>
        <v>Medium</v>
      </c>
      <c r="R4596">
        <v>0.23</v>
      </c>
      <c r="S4596" t="str">
        <f t="shared" si="287"/>
        <v>Medium</v>
      </c>
    </row>
    <row r="4597" spans="1:19" x14ac:dyDescent="0.35">
      <c r="A4597" t="s">
        <v>1564</v>
      </c>
      <c r="B4597">
        <v>23</v>
      </c>
      <c r="C4597" t="str">
        <f t="shared" si="284"/>
        <v>18-25</v>
      </c>
      <c r="D4597" t="s">
        <v>25</v>
      </c>
      <c r="E4597" t="s">
        <v>37</v>
      </c>
      <c r="F4597">
        <v>208.57</v>
      </c>
      <c r="G4597">
        <v>7</v>
      </c>
      <c r="H4597">
        <f>Table1[[#This Row],[total_orders]]*Table1[[#This Row],[avg_order_value]]</f>
        <v>1459.99</v>
      </c>
      <c r="I4597">
        <v>352</v>
      </c>
      <c r="J4597">
        <v>0</v>
      </c>
      <c r="K4597" t="s">
        <v>23</v>
      </c>
      <c r="L4597">
        <v>97.3</v>
      </c>
      <c r="M4597" t="str">
        <f t="shared" si="285"/>
        <v>High</v>
      </c>
      <c r="N4597" s="1">
        <v>44904</v>
      </c>
      <c r="O4597" s="1" t="str">
        <f>IF(YEAR(Table1[[#This Row],[customer_since]])&gt;=2023, "New",IF(YEAR(Table1[[#This Row],[customer_since]])&gt;=2021, "Medium", "Long term"))</f>
        <v>Medium</v>
      </c>
      <c r="P4597">
        <v>44</v>
      </c>
      <c r="Q4597" t="str">
        <f t="shared" si="286"/>
        <v>Medium</v>
      </c>
      <c r="R4597">
        <v>0.22</v>
      </c>
      <c r="S4597" t="str">
        <f t="shared" si="287"/>
        <v>Medium</v>
      </c>
    </row>
    <row r="4598" spans="1:19" x14ac:dyDescent="0.35">
      <c r="A4598" t="s">
        <v>1280</v>
      </c>
      <c r="B4598">
        <v>34</v>
      </c>
      <c r="C4598" t="str">
        <f t="shared" si="284"/>
        <v>26-35</v>
      </c>
      <c r="D4598" t="s">
        <v>21</v>
      </c>
      <c r="E4598" t="s">
        <v>35</v>
      </c>
      <c r="F4598">
        <v>208.73</v>
      </c>
      <c r="G4598">
        <v>9</v>
      </c>
      <c r="H4598">
        <f>Table1[[#This Row],[total_orders]]*Table1[[#This Row],[avg_order_value]]</f>
        <v>1878.57</v>
      </c>
      <c r="I4598">
        <v>39</v>
      </c>
      <c r="J4598">
        <v>0</v>
      </c>
      <c r="K4598" t="s">
        <v>19</v>
      </c>
      <c r="L4598">
        <v>69.400000000000006</v>
      </c>
      <c r="M4598" t="str">
        <f t="shared" si="285"/>
        <v>High</v>
      </c>
      <c r="N4598" s="1">
        <v>44204</v>
      </c>
      <c r="O4598" s="1" t="str">
        <f>IF(YEAR(Table1[[#This Row],[customer_since]])&gt;=2023, "New",IF(YEAR(Table1[[#This Row],[customer_since]])&gt;=2021, "Medium", "Long term"))</f>
        <v>Medium</v>
      </c>
      <c r="P4598">
        <v>82</v>
      </c>
      <c r="Q4598" t="str">
        <f t="shared" si="286"/>
        <v>High</v>
      </c>
      <c r="R4598">
        <v>0.66</v>
      </c>
      <c r="S4598" t="str">
        <f t="shared" si="287"/>
        <v>High</v>
      </c>
    </row>
    <row r="4599" spans="1:19" x14ac:dyDescent="0.35">
      <c r="A4599" t="s">
        <v>1457</v>
      </c>
      <c r="B4599">
        <v>18</v>
      </c>
      <c r="C4599" t="str">
        <f t="shared" si="284"/>
        <v>18-25</v>
      </c>
      <c r="D4599" t="s">
        <v>14</v>
      </c>
      <c r="E4599" t="s">
        <v>52</v>
      </c>
      <c r="F4599">
        <v>189.48</v>
      </c>
      <c r="G4599">
        <v>7</v>
      </c>
      <c r="H4599">
        <f>Table1[[#This Row],[total_orders]]*Table1[[#This Row],[avg_order_value]]</f>
        <v>1326.36</v>
      </c>
      <c r="I4599">
        <v>229</v>
      </c>
      <c r="J4599">
        <v>0</v>
      </c>
      <c r="K4599" t="s">
        <v>16</v>
      </c>
      <c r="L4599">
        <v>71.099999999999994</v>
      </c>
      <c r="M4599" t="str">
        <f t="shared" si="285"/>
        <v>High</v>
      </c>
      <c r="N4599" s="1">
        <v>45558</v>
      </c>
      <c r="O4599" s="1" t="str">
        <f>IF(YEAR(Table1[[#This Row],[customer_since]])&gt;=2023, "New",IF(YEAR(Table1[[#This Row],[customer_since]])&gt;=2021, "Medium", "Long term"))</f>
        <v>New</v>
      </c>
      <c r="P4599">
        <v>83</v>
      </c>
      <c r="Q4599" t="str">
        <f t="shared" si="286"/>
        <v>High</v>
      </c>
      <c r="R4599">
        <v>0.13</v>
      </c>
      <c r="S4599" t="str">
        <f t="shared" si="287"/>
        <v>Low</v>
      </c>
    </row>
    <row r="4600" spans="1:19" x14ac:dyDescent="0.35">
      <c r="A4600" t="s">
        <v>1457</v>
      </c>
      <c r="B4600">
        <v>27</v>
      </c>
      <c r="C4600" t="str">
        <f t="shared" si="284"/>
        <v>26-35</v>
      </c>
      <c r="D4600" t="s">
        <v>25</v>
      </c>
      <c r="E4600" t="s">
        <v>44</v>
      </c>
      <c r="F4600">
        <v>170.35</v>
      </c>
      <c r="G4600">
        <v>13</v>
      </c>
      <c r="H4600">
        <f>Table1[[#This Row],[total_orders]]*Table1[[#This Row],[avg_order_value]]</f>
        <v>2214.5499999999997</v>
      </c>
      <c r="I4600">
        <v>170</v>
      </c>
      <c r="J4600">
        <v>0</v>
      </c>
      <c r="K4600" t="s">
        <v>40</v>
      </c>
      <c r="L4600">
        <v>84.5</v>
      </c>
      <c r="M4600" t="str">
        <f t="shared" si="285"/>
        <v>High</v>
      </c>
      <c r="N4600" s="1">
        <v>44438</v>
      </c>
      <c r="O4600" s="1" t="str">
        <f>IF(YEAR(Table1[[#This Row],[customer_since]])&gt;=2023, "New",IF(YEAR(Table1[[#This Row],[customer_since]])&gt;=2021, "Medium", "Long term"))</f>
        <v>Medium</v>
      </c>
      <c r="P4600">
        <v>85</v>
      </c>
      <c r="Q4600" t="str">
        <f t="shared" si="286"/>
        <v>High</v>
      </c>
      <c r="R4600">
        <v>0.21</v>
      </c>
      <c r="S4600" t="str">
        <f t="shared" si="287"/>
        <v>Medium</v>
      </c>
    </row>
    <row r="4601" spans="1:19" x14ac:dyDescent="0.35">
      <c r="A4601" t="s">
        <v>1293</v>
      </c>
      <c r="B4601">
        <v>36</v>
      </c>
      <c r="C4601" t="str">
        <f t="shared" si="284"/>
        <v>36-45</v>
      </c>
      <c r="D4601" t="s">
        <v>21</v>
      </c>
      <c r="E4601" t="s">
        <v>44</v>
      </c>
      <c r="F4601">
        <v>40.049999999999997</v>
      </c>
      <c r="G4601">
        <v>10</v>
      </c>
      <c r="H4601">
        <f>Table1[[#This Row],[total_orders]]*Table1[[#This Row],[avg_order_value]]</f>
        <v>400.5</v>
      </c>
      <c r="I4601">
        <v>274</v>
      </c>
      <c r="J4601">
        <v>0</v>
      </c>
      <c r="K4601" t="s">
        <v>16</v>
      </c>
      <c r="L4601">
        <v>86.6</v>
      </c>
      <c r="M4601" t="str">
        <f t="shared" si="285"/>
        <v>High</v>
      </c>
      <c r="N4601" s="1">
        <v>45591</v>
      </c>
      <c r="O4601" s="1" t="str">
        <f>IF(YEAR(Table1[[#This Row],[customer_since]])&gt;=2023, "New",IF(YEAR(Table1[[#This Row],[customer_since]])&gt;=2021, "Medium", "Long term"))</f>
        <v>New</v>
      </c>
      <c r="P4601">
        <v>58</v>
      </c>
      <c r="Q4601" t="str">
        <f t="shared" si="286"/>
        <v>Medium</v>
      </c>
      <c r="R4601">
        <v>0.28000000000000003</v>
      </c>
      <c r="S4601" t="str">
        <f t="shared" si="287"/>
        <v>Medium</v>
      </c>
    </row>
    <row r="4602" spans="1:19" x14ac:dyDescent="0.35">
      <c r="A4602" t="s">
        <v>1293</v>
      </c>
      <c r="B4602">
        <v>62</v>
      </c>
      <c r="C4602" t="str">
        <f t="shared" si="284"/>
        <v>55-65</v>
      </c>
      <c r="D4602" t="s">
        <v>21</v>
      </c>
      <c r="E4602" t="s">
        <v>44</v>
      </c>
      <c r="F4602">
        <v>69.41</v>
      </c>
      <c r="G4602">
        <v>5</v>
      </c>
      <c r="H4602">
        <f>Table1[[#This Row],[total_orders]]*Table1[[#This Row],[avg_order_value]]</f>
        <v>347.04999999999995</v>
      </c>
      <c r="I4602">
        <v>102</v>
      </c>
      <c r="J4602">
        <v>0</v>
      </c>
      <c r="K4602" t="s">
        <v>16</v>
      </c>
      <c r="L4602">
        <v>10.5</v>
      </c>
      <c r="M4602" t="str">
        <f t="shared" si="285"/>
        <v>Low</v>
      </c>
      <c r="N4602" s="1">
        <v>44887</v>
      </c>
      <c r="O4602" s="1" t="str">
        <f>IF(YEAR(Table1[[#This Row],[customer_since]])&gt;=2023, "New",IF(YEAR(Table1[[#This Row],[customer_since]])&gt;=2021, "Medium", "Long term"))</f>
        <v>Medium</v>
      </c>
      <c r="P4602">
        <v>90</v>
      </c>
      <c r="Q4602" t="str">
        <f t="shared" si="286"/>
        <v>High</v>
      </c>
      <c r="R4602">
        <v>0.36</v>
      </c>
      <c r="S4602" t="str">
        <f t="shared" si="287"/>
        <v>Medium</v>
      </c>
    </row>
    <row r="4603" spans="1:19" x14ac:dyDescent="0.35">
      <c r="A4603" t="s">
        <v>2530</v>
      </c>
      <c r="B4603">
        <v>31</v>
      </c>
      <c r="C4603" t="str">
        <f t="shared" si="284"/>
        <v>26-35</v>
      </c>
      <c r="D4603" t="s">
        <v>21</v>
      </c>
      <c r="E4603" t="s">
        <v>18</v>
      </c>
      <c r="F4603">
        <v>159.58000000000001</v>
      </c>
      <c r="G4603">
        <v>12</v>
      </c>
      <c r="H4603">
        <f>Table1[[#This Row],[total_orders]]*Table1[[#This Row],[avg_order_value]]</f>
        <v>1914.96</v>
      </c>
      <c r="I4603">
        <v>72</v>
      </c>
      <c r="J4603">
        <v>0</v>
      </c>
      <c r="K4603" t="s">
        <v>40</v>
      </c>
      <c r="L4603">
        <v>6.4</v>
      </c>
      <c r="M4603" t="str">
        <f t="shared" si="285"/>
        <v>Low</v>
      </c>
      <c r="N4603" s="1">
        <v>45738</v>
      </c>
      <c r="O4603" s="1" t="str">
        <f>IF(YEAR(Table1[[#This Row],[customer_since]])&gt;=2023, "New",IF(YEAR(Table1[[#This Row],[customer_since]])&gt;=2021, "Medium", "Long term"))</f>
        <v>New</v>
      </c>
      <c r="P4603">
        <v>46</v>
      </c>
      <c r="Q4603" t="str">
        <f t="shared" si="286"/>
        <v>Medium</v>
      </c>
      <c r="R4603">
        <v>0.22</v>
      </c>
      <c r="S4603" t="str">
        <f t="shared" si="287"/>
        <v>Medium</v>
      </c>
    </row>
    <row r="4604" spans="1:19" x14ac:dyDescent="0.35">
      <c r="A4604" t="s">
        <v>78</v>
      </c>
      <c r="B4604">
        <v>75</v>
      </c>
      <c r="C4604" t="str">
        <f t="shared" si="284"/>
        <v>66-69</v>
      </c>
      <c r="D4604" t="s">
        <v>21</v>
      </c>
      <c r="E4604" t="s">
        <v>26</v>
      </c>
      <c r="F4604">
        <v>107.61</v>
      </c>
      <c r="G4604">
        <v>14</v>
      </c>
      <c r="H4604">
        <f>Table1[[#This Row],[total_orders]]*Table1[[#This Row],[avg_order_value]]</f>
        <v>1506.54</v>
      </c>
      <c r="I4604">
        <v>264</v>
      </c>
      <c r="J4604">
        <v>0</v>
      </c>
      <c r="K4604" t="s">
        <v>16</v>
      </c>
      <c r="L4604">
        <v>37.700000000000003</v>
      </c>
      <c r="M4604" t="str">
        <f t="shared" si="285"/>
        <v>Medium</v>
      </c>
      <c r="N4604" s="1">
        <v>44575</v>
      </c>
      <c r="O4604" s="1" t="str">
        <f>IF(YEAR(Table1[[#This Row],[customer_since]])&gt;=2023, "New",IF(YEAR(Table1[[#This Row],[customer_since]])&gt;=2021, "Medium", "Long term"))</f>
        <v>Medium</v>
      </c>
      <c r="P4604">
        <v>31</v>
      </c>
      <c r="Q4604" t="str">
        <f t="shared" si="286"/>
        <v>Low</v>
      </c>
      <c r="R4604">
        <v>0.25</v>
      </c>
      <c r="S4604" t="str">
        <f t="shared" si="287"/>
        <v>Medium</v>
      </c>
    </row>
    <row r="4605" spans="1:19" x14ac:dyDescent="0.35">
      <c r="A4605" t="s">
        <v>78</v>
      </c>
      <c r="B4605">
        <v>61</v>
      </c>
      <c r="C4605" t="str">
        <f t="shared" si="284"/>
        <v>55-65</v>
      </c>
      <c r="D4605" t="s">
        <v>14</v>
      </c>
      <c r="E4605" t="s">
        <v>15</v>
      </c>
      <c r="F4605">
        <v>94.15</v>
      </c>
      <c r="G4605">
        <v>13</v>
      </c>
      <c r="H4605">
        <f>Table1[[#This Row],[total_orders]]*Table1[[#This Row],[avg_order_value]]</f>
        <v>1223.95</v>
      </c>
      <c r="I4605">
        <v>336</v>
      </c>
      <c r="J4605">
        <v>0</v>
      </c>
      <c r="K4605" t="s">
        <v>19</v>
      </c>
      <c r="L4605">
        <v>77.3</v>
      </c>
      <c r="M4605" t="str">
        <f t="shared" si="285"/>
        <v>High</v>
      </c>
      <c r="N4605" s="1">
        <v>45647</v>
      </c>
      <c r="O4605" s="1" t="str">
        <f>IF(YEAR(Table1[[#This Row],[customer_since]])&gt;=2023, "New",IF(YEAR(Table1[[#This Row],[customer_since]])&gt;=2021, "Medium", "Long term"))</f>
        <v>New</v>
      </c>
      <c r="P4605">
        <v>79</v>
      </c>
      <c r="Q4605" t="str">
        <f t="shared" si="286"/>
        <v>High</v>
      </c>
      <c r="R4605">
        <v>0.13</v>
      </c>
      <c r="S4605" t="str">
        <f t="shared" si="287"/>
        <v>Low</v>
      </c>
    </row>
    <row r="4606" spans="1:19" x14ac:dyDescent="0.35">
      <c r="A4606" t="s">
        <v>1589</v>
      </c>
      <c r="B4606">
        <v>26</v>
      </c>
      <c r="C4606" t="str">
        <f t="shared" si="284"/>
        <v>26-35</v>
      </c>
      <c r="D4606" t="s">
        <v>21</v>
      </c>
      <c r="E4606" t="s">
        <v>18</v>
      </c>
      <c r="F4606">
        <v>38.67</v>
      </c>
      <c r="G4606">
        <v>9</v>
      </c>
      <c r="H4606">
        <f>Table1[[#This Row],[total_orders]]*Table1[[#This Row],[avg_order_value]]</f>
        <v>348.03000000000003</v>
      </c>
      <c r="I4606">
        <v>65</v>
      </c>
      <c r="J4606">
        <v>0</v>
      </c>
      <c r="K4606" t="s">
        <v>29</v>
      </c>
      <c r="L4606">
        <v>57.1</v>
      </c>
      <c r="M4606" t="str">
        <f t="shared" si="285"/>
        <v>High</v>
      </c>
      <c r="N4606" s="1">
        <v>44087</v>
      </c>
      <c r="O4606" s="1" t="str">
        <f>IF(YEAR(Table1[[#This Row],[customer_since]])&gt;=2023, "New",IF(YEAR(Table1[[#This Row],[customer_since]])&gt;=2021, "Medium", "Long term"))</f>
        <v>Long term</v>
      </c>
      <c r="P4606">
        <v>1</v>
      </c>
      <c r="Q4606" t="str">
        <f t="shared" si="286"/>
        <v>Low</v>
      </c>
      <c r="R4606">
        <v>0.06</v>
      </c>
      <c r="S4606" t="str">
        <f t="shared" si="287"/>
        <v>Low</v>
      </c>
    </row>
    <row r="4607" spans="1:19" x14ac:dyDescent="0.35">
      <c r="A4607" t="s">
        <v>1227</v>
      </c>
      <c r="B4607">
        <v>57</v>
      </c>
      <c r="C4607" t="str">
        <f t="shared" si="284"/>
        <v>55-65</v>
      </c>
      <c r="D4607" t="s">
        <v>21</v>
      </c>
      <c r="E4607" t="s">
        <v>44</v>
      </c>
      <c r="F4607">
        <v>48.46</v>
      </c>
      <c r="G4607">
        <v>8</v>
      </c>
      <c r="H4607">
        <f>Table1[[#This Row],[total_orders]]*Table1[[#This Row],[avg_order_value]]</f>
        <v>387.68</v>
      </c>
      <c r="I4607">
        <v>319</v>
      </c>
      <c r="J4607">
        <v>0</v>
      </c>
      <c r="K4607" t="s">
        <v>29</v>
      </c>
      <c r="L4607">
        <v>92.4</v>
      </c>
      <c r="M4607" t="str">
        <f t="shared" si="285"/>
        <v>High</v>
      </c>
      <c r="N4607" s="1">
        <v>44787</v>
      </c>
      <c r="O4607" s="1" t="str">
        <f>IF(YEAR(Table1[[#This Row],[customer_since]])&gt;=2023, "New",IF(YEAR(Table1[[#This Row],[customer_since]])&gt;=2021, "Medium", "Long term"))</f>
        <v>Medium</v>
      </c>
      <c r="P4607">
        <v>90</v>
      </c>
      <c r="Q4607" t="str">
        <f t="shared" si="286"/>
        <v>High</v>
      </c>
      <c r="R4607">
        <v>0.32</v>
      </c>
      <c r="S4607" t="str">
        <f t="shared" si="287"/>
        <v>Medium</v>
      </c>
    </row>
    <row r="4608" spans="1:19" x14ac:dyDescent="0.35">
      <c r="A4608" t="s">
        <v>1148</v>
      </c>
      <c r="B4608">
        <v>24</v>
      </c>
      <c r="C4608" t="str">
        <f t="shared" si="284"/>
        <v>18-25</v>
      </c>
      <c r="D4608" t="s">
        <v>14</v>
      </c>
      <c r="E4608" t="s">
        <v>35</v>
      </c>
      <c r="G4608">
        <v>6</v>
      </c>
      <c r="H4608">
        <f>Table1[[#This Row],[total_orders]]*Table1[[#This Row],[avg_order_value]]</f>
        <v>0</v>
      </c>
      <c r="I4608">
        <v>149</v>
      </c>
      <c r="J4608">
        <v>0</v>
      </c>
      <c r="K4608" t="s">
        <v>19</v>
      </c>
      <c r="L4608">
        <v>20.399999999999999</v>
      </c>
      <c r="M4608" t="str">
        <f t="shared" si="285"/>
        <v>Medium</v>
      </c>
      <c r="N4608" s="1">
        <v>45336</v>
      </c>
      <c r="O4608" s="1" t="str">
        <f>IF(YEAR(Table1[[#This Row],[customer_since]])&gt;=2023, "New",IF(YEAR(Table1[[#This Row],[customer_since]])&gt;=2021, "Medium", "Long term"))</f>
        <v>New</v>
      </c>
      <c r="P4608">
        <v>8</v>
      </c>
      <c r="Q4608" t="str">
        <f t="shared" si="286"/>
        <v>Low</v>
      </c>
      <c r="R4608">
        <v>0.16</v>
      </c>
      <c r="S4608" t="str">
        <f t="shared" si="287"/>
        <v>Low</v>
      </c>
    </row>
    <row r="4609" spans="1:19" x14ac:dyDescent="0.35">
      <c r="A4609" t="s">
        <v>1044</v>
      </c>
      <c r="B4609">
        <v>65</v>
      </c>
      <c r="C4609" t="str">
        <f t="shared" si="284"/>
        <v>55-65</v>
      </c>
      <c r="D4609" t="s">
        <v>21</v>
      </c>
      <c r="E4609" t="s">
        <v>18</v>
      </c>
      <c r="F4609">
        <v>102.06</v>
      </c>
      <c r="G4609">
        <v>10</v>
      </c>
      <c r="H4609">
        <f>Table1[[#This Row],[total_orders]]*Table1[[#This Row],[avg_order_value]]</f>
        <v>1020.6</v>
      </c>
      <c r="I4609">
        <v>188</v>
      </c>
      <c r="J4609">
        <v>0</v>
      </c>
      <c r="K4609" t="s">
        <v>40</v>
      </c>
      <c r="L4609">
        <v>7.7</v>
      </c>
      <c r="M4609" t="str">
        <f t="shared" si="285"/>
        <v>Low</v>
      </c>
      <c r="N4609" s="1">
        <v>45117</v>
      </c>
      <c r="O4609" s="1" t="str">
        <f>IF(YEAR(Table1[[#This Row],[customer_since]])&gt;=2023, "New",IF(YEAR(Table1[[#This Row],[customer_since]])&gt;=2021, "Medium", "Long term"))</f>
        <v>New</v>
      </c>
      <c r="P4609">
        <v>68</v>
      </c>
      <c r="Q4609" t="str">
        <f t="shared" si="286"/>
        <v>High</v>
      </c>
      <c r="R4609">
        <v>0.46</v>
      </c>
      <c r="S4609" t="str">
        <f t="shared" si="287"/>
        <v>Medium</v>
      </c>
    </row>
    <row r="4610" spans="1:19" x14ac:dyDescent="0.35">
      <c r="A4610" t="s">
        <v>1563</v>
      </c>
      <c r="B4610">
        <v>61</v>
      </c>
      <c r="C4610" t="str">
        <f t="shared" ref="C4610:C4673" si="288">IF(B4610&lt;=25,"18-25",IF(B4610&lt;=35,"26-35",IF(B4610&lt;=45,"36-45",IF(B4610&lt;=55,"46-55",IF(B4610&lt;=65,"55-65","66-69")))))</f>
        <v>55-65</v>
      </c>
      <c r="D4610" t="s">
        <v>21</v>
      </c>
      <c r="E4610" t="s">
        <v>37</v>
      </c>
      <c r="F4610">
        <v>269.45999999999998</v>
      </c>
      <c r="G4610">
        <v>9</v>
      </c>
      <c r="H4610">
        <f>Table1[[#This Row],[total_orders]]*Table1[[#This Row],[avg_order_value]]</f>
        <v>2425.14</v>
      </c>
      <c r="I4610">
        <v>254</v>
      </c>
      <c r="J4610">
        <v>0</v>
      </c>
      <c r="K4610" t="s">
        <v>19</v>
      </c>
      <c r="L4610">
        <v>54.9</v>
      </c>
      <c r="M4610" t="str">
        <f t="shared" ref="M4610:M4673" si="289">IF(L4610&lt;=20,"Low",IF(L4610&lt;=50,"Medium","High"))</f>
        <v>High</v>
      </c>
      <c r="N4610" s="1">
        <v>44087</v>
      </c>
      <c r="O4610" s="1" t="str">
        <f>IF(YEAR(Table1[[#This Row],[customer_since]])&gt;=2023, "New",IF(YEAR(Table1[[#This Row],[customer_since]])&gt;=2021, "Medium", "Long term"))</f>
        <v>Long term</v>
      </c>
      <c r="P4610">
        <v>90</v>
      </c>
      <c r="Q4610" t="str">
        <f t="shared" ref="Q4610:Q4673" si="290">IF(P4610&lt;=33,"Low",IF(P4610&lt;=66,"Medium","High"))</f>
        <v>High</v>
      </c>
      <c r="R4610">
        <v>0.11</v>
      </c>
      <c r="S4610" t="str">
        <f t="shared" ref="S4610:S4673" si="291">IF(R4610&lt;=0.2,"Low",IF(R4610&lt;=0.5,"Medium","High"))</f>
        <v>Low</v>
      </c>
    </row>
    <row r="4611" spans="1:19" x14ac:dyDescent="0.35">
      <c r="A4611" t="s">
        <v>1563</v>
      </c>
      <c r="B4611">
        <v>36</v>
      </c>
      <c r="C4611" t="str">
        <f t="shared" si="288"/>
        <v>36-45</v>
      </c>
      <c r="D4611" t="s">
        <v>25</v>
      </c>
      <c r="E4611" t="s">
        <v>28</v>
      </c>
      <c r="F4611">
        <v>76.260000000000005</v>
      </c>
      <c r="G4611">
        <v>8</v>
      </c>
      <c r="H4611">
        <f>Table1[[#This Row],[total_orders]]*Table1[[#This Row],[avg_order_value]]</f>
        <v>610.08000000000004</v>
      </c>
      <c r="I4611">
        <v>72</v>
      </c>
      <c r="J4611">
        <v>0</v>
      </c>
      <c r="K4611" t="s">
        <v>19</v>
      </c>
      <c r="L4611">
        <v>29.7</v>
      </c>
      <c r="M4611" t="str">
        <f t="shared" si="289"/>
        <v>Medium</v>
      </c>
      <c r="N4611" s="1">
        <v>44648</v>
      </c>
      <c r="O4611" s="1" t="str">
        <f>IF(YEAR(Table1[[#This Row],[customer_since]])&gt;=2023, "New",IF(YEAR(Table1[[#This Row],[customer_since]])&gt;=2021, "Medium", "Long term"))</f>
        <v>Medium</v>
      </c>
      <c r="P4611">
        <v>61</v>
      </c>
      <c r="Q4611" t="str">
        <f t="shared" si="290"/>
        <v>Medium</v>
      </c>
      <c r="R4611">
        <v>0.09</v>
      </c>
      <c r="S4611" t="str">
        <f t="shared" si="291"/>
        <v>Low</v>
      </c>
    </row>
    <row r="4612" spans="1:19" x14ac:dyDescent="0.35">
      <c r="A4612" t="s">
        <v>2995</v>
      </c>
      <c r="B4612">
        <v>61</v>
      </c>
      <c r="C4612" t="str">
        <f t="shared" si="288"/>
        <v>55-65</v>
      </c>
      <c r="D4612" t="s">
        <v>21</v>
      </c>
      <c r="E4612" t="s">
        <v>22</v>
      </c>
      <c r="F4612">
        <v>256.39999999999998</v>
      </c>
      <c r="G4612">
        <v>9</v>
      </c>
      <c r="H4612">
        <f>Table1[[#This Row],[total_orders]]*Table1[[#This Row],[avg_order_value]]</f>
        <v>2307.6</v>
      </c>
      <c r="I4612">
        <v>128</v>
      </c>
      <c r="J4612">
        <v>0</v>
      </c>
      <c r="K4612" t="s">
        <v>23</v>
      </c>
      <c r="L4612">
        <v>82.3</v>
      </c>
      <c r="M4612" t="str">
        <f t="shared" si="289"/>
        <v>High</v>
      </c>
      <c r="N4612" s="1">
        <v>44284</v>
      </c>
      <c r="O4612" s="1" t="str">
        <f>IF(YEAR(Table1[[#This Row],[customer_since]])&gt;=2023, "New",IF(YEAR(Table1[[#This Row],[customer_since]])&gt;=2021, "Medium", "Long term"))</f>
        <v>Medium</v>
      </c>
      <c r="P4612">
        <v>48</v>
      </c>
      <c r="Q4612" t="str">
        <f t="shared" si="290"/>
        <v>Medium</v>
      </c>
      <c r="R4612">
        <v>0.21</v>
      </c>
      <c r="S4612" t="str">
        <f t="shared" si="291"/>
        <v>Medium</v>
      </c>
    </row>
    <row r="4613" spans="1:19" x14ac:dyDescent="0.35">
      <c r="A4613" t="s">
        <v>3816</v>
      </c>
      <c r="B4613">
        <v>74</v>
      </c>
      <c r="C4613" t="str">
        <f t="shared" si="288"/>
        <v>66-69</v>
      </c>
      <c r="D4613" t="s">
        <v>21</v>
      </c>
      <c r="E4613" t="s">
        <v>44</v>
      </c>
      <c r="F4613">
        <v>93.83</v>
      </c>
      <c r="G4613">
        <v>13</v>
      </c>
      <c r="H4613">
        <f>Table1[[#This Row],[total_orders]]*Table1[[#This Row],[avg_order_value]]</f>
        <v>1219.79</v>
      </c>
      <c r="I4613">
        <v>230</v>
      </c>
      <c r="J4613">
        <v>0</v>
      </c>
      <c r="K4613" t="s">
        <v>23</v>
      </c>
      <c r="L4613">
        <v>59.7</v>
      </c>
      <c r="M4613" t="str">
        <f t="shared" si="289"/>
        <v>High</v>
      </c>
      <c r="N4613" s="1">
        <v>44341</v>
      </c>
      <c r="O4613" s="1" t="str">
        <f>IF(YEAR(Table1[[#This Row],[customer_since]])&gt;=2023, "New",IF(YEAR(Table1[[#This Row],[customer_since]])&gt;=2021, "Medium", "Long term"))</f>
        <v>Medium</v>
      </c>
      <c r="P4613">
        <v>3</v>
      </c>
      <c r="Q4613" t="str">
        <f t="shared" si="290"/>
        <v>Low</v>
      </c>
      <c r="R4613">
        <v>0.35</v>
      </c>
      <c r="S4613" t="str">
        <f t="shared" si="291"/>
        <v>Medium</v>
      </c>
    </row>
    <row r="4614" spans="1:19" x14ac:dyDescent="0.35">
      <c r="A4614" t="s">
        <v>1118</v>
      </c>
      <c r="B4614">
        <v>42</v>
      </c>
      <c r="C4614" t="str">
        <f t="shared" si="288"/>
        <v>36-45</v>
      </c>
      <c r="D4614" t="s">
        <v>14</v>
      </c>
      <c r="E4614" t="s">
        <v>44</v>
      </c>
      <c r="F4614">
        <v>49.74</v>
      </c>
      <c r="G4614">
        <v>6</v>
      </c>
      <c r="H4614">
        <f>Table1[[#This Row],[total_orders]]*Table1[[#This Row],[avg_order_value]]</f>
        <v>298.44</v>
      </c>
      <c r="I4614">
        <v>120</v>
      </c>
      <c r="J4614">
        <v>0</v>
      </c>
      <c r="K4614" t="s">
        <v>29</v>
      </c>
      <c r="L4614">
        <v>64.8</v>
      </c>
      <c r="M4614" t="str">
        <f t="shared" si="289"/>
        <v>High</v>
      </c>
      <c r="N4614" s="1">
        <v>45113</v>
      </c>
      <c r="O4614" s="1" t="str">
        <f>IF(YEAR(Table1[[#This Row],[customer_since]])&gt;=2023, "New",IF(YEAR(Table1[[#This Row],[customer_since]])&gt;=2021, "Medium", "Long term"))</f>
        <v>New</v>
      </c>
      <c r="P4614">
        <v>75</v>
      </c>
      <c r="Q4614" t="str">
        <f t="shared" si="290"/>
        <v>High</v>
      </c>
      <c r="R4614">
        <v>0.2</v>
      </c>
      <c r="S4614" t="str">
        <f t="shared" si="291"/>
        <v>Low</v>
      </c>
    </row>
    <row r="4615" spans="1:19" x14ac:dyDescent="0.35">
      <c r="A4615" t="s">
        <v>2436</v>
      </c>
      <c r="B4615">
        <v>77</v>
      </c>
      <c r="C4615" t="str">
        <f t="shared" si="288"/>
        <v>66-69</v>
      </c>
      <c r="D4615" t="s">
        <v>21</v>
      </c>
      <c r="E4615" t="s">
        <v>18</v>
      </c>
      <c r="F4615">
        <v>40.39</v>
      </c>
      <c r="G4615">
        <v>11</v>
      </c>
      <c r="H4615">
        <f>Table1[[#This Row],[total_orders]]*Table1[[#This Row],[avg_order_value]]</f>
        <v>444.29</v>
      </c>
      <c r="I4615">
        <v>297</v>
      </c>
      <c r="J4615">
        <v>0</v>
      </c>
      <c r="K4615" t="s">
        <v>19</v>
      </c>
      <c r="L4615">
        <v>62.6</v>
      </c>
      <c r="M4615" t="str">
        <f t="shared" si="289"/>
        <v>High</v>
      </c>
      <c r="N4615" s="1">
        <v>45277</v>
      </c>
      <c r="O4615" s="1" t="str">
        <f>IF(YEAR(Table1[[#This Row],[customer_since]])&gt;=2023, "New",IF(YEAR(Table1[[#This Row],[customer_since]])&gt;=2021, "Medium", "Long term"))</f>
        <v>New</v>
      </c>
      <c r="P4615">
        <v>10</v>
      </c>
      <c r="Q4615" t="str">
        <f t="shared" si="290"/>
        <v>Low</v>
      </c>
      <c r="R4615">
        <v>0.38</v>
      </c>
      <c r="S4615" t="str">
        <f t="shared" si="291"/>
        <v>Medium</v>
      </c>
    </row>
    <row r="4616" spans="1:19" x14ac:dyDescent="0.35">
      <c r="A4616" t="s">
        <v>1201</v>
      </c>
      <c r="B4616">
        <v>56</v>
      </c>
      <c r="C4616" t="str">
        <f t="shared" si="288"/>
        <v>55-65</v>
      </c>
      <c r="D4616" t="s">
        <v>21</v>
      </c>
      <c r="E4616" t="s">
        <v>15</v>
      </c>
      <c r="F4616">
        <v>100.87</v>
      </c>
      <c r="G4616">
        <v>10</v>
      </c>
      <c r="H4616">
        <f>Table1[[#This Row],[total_orders]]*Table1[[#This Row],[avg_order_value]]</f>
        <v>1008.7</v>
      </c>
      <c r="I4616">
        <v>258</v>
      </c>
      <c r="J4616">
        <v>0</v>
      </c>
      <c r="K4616" t="s">
        <v>16</v>
      </c>
      <c r="L4616">
        <v>33.1</v>
      </c>
      <c r="M4616" t="str">
        <f t="shared" si="289"/>
        <v>Medium</v>
      </c>
      <c r="N4616" s="1">
        <v>45461</v>
      </c>
      <c r="O4616" s="1" t="str">
        <f>IF(YEAR(Table1[[#This Row],[customer_since]])&gt;=2023, "New",IF(YEAR(Table1[[#This Row],[customer_since]])&gt;=2021, "Medium", "Long term"))</f>
        <v>New</v>
      </c>
      <c r="P4616">
        <v>46</v>
      </c>
      <c r="Q4616" t="str">
        <f t="shared" si="290"/>
        <v>Medium</v>
      </c>
      <c r="R4616">
        <v>0.14000000000000001</v>
      </c>
      <c r="S4616" t="str">
        <f t="shared" si="291"/>
        <v>Low</v>
      </c>
    </row>
    <row r="4617" spans="1:19" x14ac:dyDescent="0.35">
      <c r="A4617" t="s">
        <v>2845</v>
      </c>
      <c r="B4617">
        <v>18</v>
      </c>
      <c r="C4617" t="str">
        <f t="shared" si="288"/>
        <v>18-25</v>
      </c>
      <c r="D4617" t="s">
        <v>21</v>
      </c>
      <c r="E4617" t="s">
        <v>35</v>
      </c>
      <c r="F4617">
        <v>95.18</v>
      </c>
      <c r="G4617">
        <v>9</v>
      </c>
      <c r="H4617">
        <f>Table1[[#This Row],[total_orders]]*Table1[[#This Row],[avg_order_value]]</f>
        <v>856.62000000000012</v>
      </c>
      <c r="I4617">
        <v>336</v>
      </c>
      <c r="J4617">
        <v>0</v>
      </c>
      <c r="K4617" t="s">
        <v>40</v>
      </c>
      <c r="L4617">
        <v>14</v>
      </c>
      <c r="M4617" t="str">
        <f t="shared" si="289"/>
        <v>Low</v>
      </c>
      <c r="N4617" s="1">
        <v>44541</v>
      </c>
      <c r="O4617" s="1" t="str">
        <f>IF(YEAR(Table1[[#This Row],[customer_since]])&gt;=2023, "New",IF(YEAR(Table1[[#This Row],[customer_since]])&gt;=2021, "Medium", "Long term"))</f>
        <v>Medium</v>
      </c>
      <c r="P4617">
        <v>4</v>
      </c>
      <c r="Q4617" t="str">
        <f t="shared" si="290"/>
        <v>Low</v>
      </c>
      <c r="R4617">
        <v>0.13</v>
      </c>
      <c r="S4617" t="str">
        <f t="shared" si="291"/>
        <v>Low</v>
      </c>
    </row>
    <row r="4618" spans="1:19" x14ac:dyDescent="0.35">
      <c r="A4618" t="s">
        <v>757</v>
      </c>
      <c r="B4618">
        <v>50</v>
      </c>
      <c r="C4618" t="str">
        <f t="shared" si="288"/>
        <v>46-55</v>
      </c>
      <c r="D4618" t="s">
        <v>14</v>
      </c>
      <c r="E4618" t="s">
        <v>18</v>
      </c>
      <c r="F4618">
        <v>71.349999999999994</v>
      </c>
      <c r="G4618">
        <v>14</v>
      </c>
      <c r="H4618">
        <f>Table1[[#This Row],[total_orders]]*Table1[[#This Row],[avg_order_value]]</f>
        <v>998.89999999999986</v>
      </c>
      <c r="I4618">
        <v>156</v>
      </c>
      <c r="J4618">
        <v>0</v>
      </c>
      <c r="K4618" t="s">
        <v>23</v>
      </c>
      <c r="L4618">
        <v>83.3</v>
      </c>
      <c r="M4618" t="str">
        <f t="shared" si="289"/>
        <v>High</v>
      </c>
      <c r="N4618" s="1">
        <v>44739</v>
      </c>
      <c r="O4618" s="1" t="str">
        <f>IF(YEAR(Table1[[#This Row],[customer_since]])&gt;=2023, "New",IF(YEAR(Table1[[#This Row],[customer_since]])&gt;=2021, "Medium", "Long term"))</f>
        <v>Medium</v>
      </c>
      <c r="P4618">
        <v>20</v>
      </c>
      <c r="Q4618" t="str">
        <f t="shared" si="290"/>
        <v>Low</v>
      </c>
      <c r="R4618">
        <v>0.2</v>
      </c>
      <c r="S4618" t="str">
        <f t="shared" si="291"/>
        <v>Low</v>
      </c>
    </row>
    <row r="4619" spans="1:19" x14ac:dyDescent="0.35">
      <c r="A4619" t="s">
        <v>757</v>
      </c>
      <c r="B4619">
        <v>73</v>
      </c>
      <c r="C4619" t="str">
        <f t="shared" si="288"/>
        <v>66-69</v>
      </c>
      <c r="D4619" t="s">
        <v>14</v>
      </c>
      <c r="E4619" t="s">
        <v>50</v>
      </c>
      <c r="F4619">
        <v>67.45</v>
      </c>
      <c r="G4619">
        <v>8</v>
      </c>
      <c r="H4619">
        <f>Table1[[#This Row],[total_orders]]*Table1[[#This Row],[avg_order_value]]</f>
        <v>539.6</v>
      </c>
      <c r="I4619">
        <v>209</v>
      </c>
      <c r="J4619">
        <v>0</v>
      </c>
      <c r="K4619" t="s">
        <v>19</v>
      </c>
      <c r="L4619">
        <v>0</v>
      </c>
      <c r="M4619" t="str">
        <f t="shared" si="289"/>
        <v>Low</v>
      </c>
      <c r="N4619" s="1">
        <v>44792</v>
      </c>
      <c r="O4619" s="1" t="str">
        <f>IF(YEAR(Table1[[#This Row],[customer_since]])&gt;=2023, "New",IF(YEAR(Table1[[#This Row],[customer_since]])&gt;=2021, "Medium", "Long term"))</f>
        <v>Medium</v>
      </c>
      <c r="P4619">
        <v>2</v>
      </c>
      <c r="Q4619" t="str">
        <f t="shared" si="290"/>
        <v>Low</v>
      </c>
      <c r="R4619">
        <v>0.37</v>
      </c>
      <c r="S4619" t="str">
        <f t="shared" si="291"/>
        <v>Medium</v>
      </c>
    </row>
    <row r="4620" spans="1:19" x14ac:dyDescent="0.35">
      <c r="A4620" t="s">
        <v>2146</v>
      </c>
      <c r="B4620">
        <v>74</v>
      </c>
      <c r="C4620" t="str">
        <f t="shared" si="288"/>
        <v>66-69</v>
      </c>
      <c r="D4620" t="s">
        <v>21</v>
      </c>
      <c r="E4620" t="s">
        <v>18</v>
      </c>
      <c r="F4620">
        <v>149.9</v>
      </c>
      <c r="G4620">
        <v>5</v>
      </c>
      <c r="H4620">
        <f>Table1[[#This Row],[total_orders]]*Table1[[#This Row],[avg_order_value]]</f>
        <v>749.5</v>
      </c>
      <c r="I4620">
        <v>106</v>
      </c>
      <c r="J4620">
        <v>0</v>
      </c>
      <c r="K4620" t="s">
        <v>29</v>
      </c>
      <c r="L4620">
        <v>26.2</v>
      </c>
      <c r="M4620" t="str">
        <f t="shared" si="289"/>
        <v>Medium</v>
      </c>
      <c r="N4620" s="1">
        <v>44686</v>
      </c>
      <c r="O4620" s="1" t="str">
        <f>IF(YEAR(Table1[[#This Row],[customer_since]])&gt;=2023, "New",IF(YEAR(Table1[[#This Row],[customer_since]])&gt;=2021, "Medium", "Long term"))</f>
        <v>Medium</v>
      </c>
      <c r="P4620">
        <v>48</v>
      </c>
      <c r="Q4620" t="str">
        <f t="shared" si="290"/>
        <v>Medium</v>
      </c>
      <c r="R4620">
        <v>0.31</v>
      </c>
      <c r="S4620" t="str">
        <f t="shared" si="291"/>
        <v>Medium</v>
      </c>
    </row>
    <row r="4621" spans="1:19" x14ac:dyDescent="0.35">
      <c r="A4621" t="s">
        <v>3203</v>
      </c>
      <c r="B4621">
        <v>23</v>
      </c>
      <c r="C4621" t="str">
        <f t="shared" si="288"/>
        <v>18-25</v>
      </c>
      <c r="D4621" t="s">
        <v>14</v>
      </c>
      <c r="E4621" t="s">
        <v>37</v>
      </c>
      <c r="F4621">
        <v>37.08</v>
      </c>
      <c r="G4621">
        <v>2</v>
      </c>
      <c r="H4621">
        <f>Table1[[#This Row],[total_orders]]*Table1[[#This Row],[avg_order_value]]</f>
        <v>74.16</v>
      </c>
      <c r="I4621">
        <v>290</v>
      </c>
      <c r="J4621">
        <v>0</v>
      </c>
      <c r="K4621" t="s">
        <v>16</v>
      </c>
      <c r="L4621">
        <v>33.5</v>
      </c>
      <c r="M4621" t="str">
        <f t="shared" si="289"/>
        <v>Medium</v>
      </c>
      <c r="N4621" s="1">
        <v>44711</v>
      </c>
      <c r="O4621" s="1" t="str">
        <f>IF(YEAR(Table1[[#This Row],[customer_since]])&gt;=2023, "New",IF(YEAR(Table1[[#This Row],[customer_since]])&gt;=2021, "Medium", "Long term"))</f>
        <v>Medium</v>
      </c>
      <c r="P4621">
        <v>74</v>
      </c>
      <c r="Q4621" t="str">
        <f t="shared" si="290"/>
        <v>High</v>
      </c>
      <c r="R4621">
        <v>0.17</v>
      </c>
      <c r="S4621" t="str">
        <f t="shared" si="291"/>
        <v>Low</v>
      </c>
    </row>
    <row r="4622" spans="1:19" x14ac:dyDescent="0.35">
      <c r="A4622" t="s">
        <v>3203</v>
      </c>
      <c r="B4622">
        <v>67</v>
      </c>
      <c r="C4622" t="str">
        <f t="shared" si="288"/>
        <v>66-69</v>
      </c>
      <c r="D4622" t="s">
        <v>21</v>
      </c>
      <c r="E4622" t="s">
        <v>18</v>
      </c>
      <c r="F4622">
        <v>65.14</v>
      </c>
      <c r="G4622">
        <v>11</v>
      </c>
      <c r="H4622">
        <f>Table1[[#This Row],[total_orders]]*Table1[[#This Row],[avg_order_value]]</f>
        <v>716.54</v>
      </c>
      <c r="I4622">
        <v>270</v>
      </c>
      <c r="J4622">
        <v>0</v>
      </c>
      <c r="K4622" t="s">
        <v>16</v>
      </c>
      <c r="L4622">
        <v>77.3</v>
      </c>
      <c r="M4622" t="str">
        <f t="shared" si="289"/>
        <v>High</v>
      </c>
      <c r="N4622" s="1">
        <v>44448</v>
      </c>
      <c r="O4622" s="1" t="str">
        <f>IF(YEAR(Table1[[#This Row],[customer_since]])&gt;=2023, "New",IF(YEAR(Table1[[#This Row],[customer_since]])&gt;=2021, "Medium", "Long term"))</f>
        <v>Medium</v>
      </c>
      <c r="P4622">
        <v>1</v>
      </c>
      <c r="Q4622" t="str">
        <f t="shared" si="290"/>
        <v>Low</v>
      </c>
      <c r="R4622">
        <v>0.25</v>
      </c>
      <c r="S4622" t="str">
        <f t="shared" si="291"/>
        <v>Medium</v>
      </c>
    </row>
    <row r="4623" spans="1:19" x14ac:dyDescent="0.35">
      <c r="A4623" t="s">
        <v>1691</v>
      </c>
      <c r="B4623">
        <v>67</v>
      </c>
      <c r="C4623" t="str">
        <f t="shared" si="288"/>
        <v>66-69</v>
      </c>
      <c r="D4623" t="s">
        <v>14</v>
      </c>
      <c r="E4623" t="s">
        <v>22</v>
      </c>
      <c r="F4623">
        <v>72.709999999999994</v>
      </c>
      <c r="G4623">
        <v>14</v>
      </c>
      <c r="H4623">
        <f>Table1[[#This Row],[total_orders]]*Table1[[#This Row],[avg_order_value]]</f>
        <v>1017.9399999999999</v>
      </c>
      <c r="I4623">
        <v>276</v>
      </c>
      <c r="J4623">
        <v>0</v>
      </c>
      <c r="K4623" t="s">
        <v>19</v>
      </c>
      <c r="L4623">
        <v>94</v>
      </c>
      <c r="M4623" t="str">
        <f t="shared" si="289"/>
        <v>High</v>
      </c>
      <c r="N4623" s="1">
        <v>45519</v>
      </c>
      <c r="O4623" s="1" t="str">
        <f>IF(YEAR(Table1[[#This Row],[customer_since]])&gt;=2023, "New",IF(YEAR(Table1[[#This Row],[customer_since]])&gt;=2021, "Medium", "Long term"))</f>
        <v>New</v>
      </c>
      <c r="P4623">
        <v>34</v>
      </c>
      <c r="Q4623" t="str">
        <f t="shared" si="290"/>
        <v>Medium</v>
      </c>
      <c r="R4623">
        <v>0.4</v>
      </c>
      <c r="S4623" t="str">
        <f t="shared" si="291"/>
        <v>Medium</v>
      </c>
    </row>
    <row r="4624" spans="1:19" x14ac:dyDescent="0.35">
      <c r="A4624" t="s">
        <v>1691</v>
      </c>
      <c r="B4624">
        <v>20</v>
      </c>
      <c r="C4624" t="str">
        <f t="shared" si="288"/>
        <v>18-25</v>
      </c>
      <c r="D4624" t="s">
        <v>14</v>
      </c>
      <c r="E4624" t="s">
        <v>50</v>
      </c>
      <c r="F4624">
        <v>87.15</v>
      </c>
      <c r="G4624">
        <v>14</v>
      </c>
      <c r="H4624">
        <f>Table1[[#This Row],[total_orders]]*Table1[[#This Row],[avg_order_value]]</f>
        <v>1220.1000000000001</v>
      </c>
      <c r="I4624">
        <v>61</v>
      </c>
      <c r="J4624">
        <v>0</v>
      </c>
      <c r="K4624" t="s">
        <v>40</v>
      </c>
      <c r="L4624">
        <v>92.1</v>
      </c>
      <c r="M4624" t="str">
        <f t="shared" si="289"/>
        <v>High</v>
      </c>
      <c r="N4624" s="1">
        <v>45331</v>
      </c>
      <c r="O4624" s="1" t="str">
        <f>IF(YEAR(Table1[[#This Row],[customer_since]])&gt;=2023, "New",IF(YEAR(Table1[[#This Row],[customer_since]])&gt;=2021, "Medium", "Long term"))</f>
        <v>New</v>
      </c>
      <c r="P4624">
        <v>17</v>
      </c>
      <c r="Q4624" t="str">
        <f t="shared" si="290"/>
        <v>Low</v>
      </c>
      <c r="R4624">
        <v>0.32</v>
      </c>
      <c r="S4624" t="str">
        <f t="shared" si="291"/>
        <v>Medium</v>
      </c>
    </row>
    <row r="4625" spans="1:19" x14ac:dyDescent="0.35">
      <c r="A4625" t="s">
        <v>1934</v>
      </c>
      <c r="B4625">
        <v>52</v>
      </c>
      <c r="C4625" t="str">
        <f t="shared" si="288"/>
        <v>46-55</v>
      </c>
      <c r="D4625" t="s">
        <v>21</v>
      </c>
      <c r="E4625" t="s">
        <v>26</v>
      </c>
      <c r="F4625">
        <v>225.25</v>
      </c>
      <c r="G4625">
        <v>8</v>
      </c>
      <c r="H4625">
        <f>Table1[[#This Row],[total_orders]]*Table1[[#This Row],[avg_order_value]]</f>
        <v>1802</v>
      </c>
      <c r="I4625">
        <v>116</v>
      </c>
      <c r="J4625">
        <v>1</v>
      </c>
      <c r="K4625" t="s">
        <v>23</v>
      </c>
      <c r="L4625">
        <v>10.3</v>
      </c>
      <c r="M4625" t="str">
        <f t="shared" si="289"/>
        <v>Low</v>
      </c>
      <c r="N4625" s="1">
        <v>44752</v>
      </c>
      <c r="O4625" s="1" t="str">
        <f>IF(YEAR(Table1[[#This Row],[customer_since]])&gt;=2023, "New",IF(YEAR(Table1[[#This Row],[customer_since]])&gt;=2021, "Medium", "Long term"))</f>
        <v>Medium</v>
      </c>
      <c r="P4625">
        <v>23</v>
      </c>
      <c r="Q4625" t="str">
        <f t="shared" si="290"/>
        <v>Low</v>
      </c>
      <c r="R4625">
        <v>0.15</v>
      </c>
      <c r="S4625" t="str">
        <f t="shared" si="291"/>
        <v>Low</v>
      </c>
    </row>
    <row r="4626" spans="1:19" x14ac:dyDescent="0.35">
      <c r="A4626" t="s">
        <v>2646</v>
      </c>
      <c r="B4626">
        <v>71</v>
      </c>
      <c r="C4626" t="str">
        <f t="shared" si="288"/>
        <v>66-69</v>
      </c>
      <c r="D4626" t="s">
        <v>21</v>
      </c>
      <c r="E4626" t="s">
        <v>35</v>
      </c>
      <c r="F4626">
        <v>122.73</v>
      </c>
      <c r="G4626">
        <v>5</v>
      </c>
      <c r="H4626">
        <f>Table1[[#This Row],[total_orders]]*Table1[[#This Row],[avg_order_value]]</f>
        <v>613.65</v>
      </c>
      <c r="I4626">
        <v>85</v>
      </c>
      <c r="J4626">
        <v>0</v>
      </c>
      <c r="K4626" t="s">
        <v>29</v>
      </c>
      <c r="L4626">
        <v>33.700000000000003</v>
      </c>
      <c r="M4626" t="str">
        <f t="shared" si="289"/>
        <v>Medium</v>
      </c>
      <c r="N4626" s="1">
        <v>44183</v>
      </c>
      <c r="O4626" s="1" t="str">
        <f>IF(YEAR(Table1[[#This Row],[customer_since]])&gt;=2023, "New",IF(YEAR(Table1[[#This Row],[customer_since]])&gt;=2021, "Medium", "Long term"))</f>
        <v>Long term</v>
      </c>
      <c r="P4626">
        <v>29</v>
      </c>
      <c r="Q4626" t="str">
        <f t="shared" si="290"/>
        <v>Low</v>
      </c>
      <c r="R4626">
        <v>0.56000000000000005</v>
      </c>
      <c r="S4626" t="str">
        <f t="shared" si="291"/>
        <v>High</v>
      </c>
    </row>
    <row r="4627" spans="1:19" x14ac:dyDescent="0.35">
      <c r="A4627" t="s">
        <v>2601</v>
      </c>
      <c r="B4627">
        <v>67</v>
      </c>
      <c r="C4627" t="str">
        <f t="shared" si="288"/>
        <v>66-69</v>
      </c>
      <c r="D4627" t="s">
        <v>14</v>
      </c>
      <c r="E4627" t="s">
        <v>37</v>
      </c>
      <c r="F4627">
        <v>122.23</v>
      </c>
      <c r="G4627">
        <v>11</v>
      </c>
      <c r="H4627">
        <f>Table1[[#This Row],[total_orders]]*Table1[[#This Row],[avg_order_value]]</f>
        <v>1344.53</v>
      </c>
      <c r="I4627">
        <v>69</v>
      </c>
      <c r="J4627">
        <v>0</v>
      </c>
      <c r="K4627" t="s">
        <v>40</v>
      </c>
      <c r="L4627">
        <v>4.7</v>
      </c>
      <c r="M4627" t="str">
        <f t="shared" si="289"/>
        <v>Low</v>
      </c>
      <c r="N4627" s="1">
        <v>44913</v>
      </c>
      <c r="O4627" s="1" t="str">
        <f>IF(YEAR(Table1[[#This Row],[customer_since]])&gt;=2023, "New",IF(YEAR(Table1[[#This Row],[customer_since]])&gt;=2021, "Medium", "Long term"))</f>
        <v>Medium</v>
      </c>
      <c r="P4627">
        <v>71</v>
      </c>
      <c r="Q4627" t="str">
        <f t="shared" si="290"/>
        <v>High</v>
      </c>
      <c r="R4627">
        <v>0.35</v>
      </c>
      <c r="S4627" t="str">
        <f t="shared" si="291"/>
        <v>Medium</v>
      </c>
    </row>
    <row r="4628" spans="1:19" x14ac:dyDescent="0.35">
      <c r="A4628" t="s">
        <v>3105</v>
      </c>
      <c r="B4628">
        <v>74</v>
      </c>
      <c r="C4628" t="str">
        <f t="shared" si="288"/>
        <v>66-69</v>
      </c>
      <c r="D4628" t="s">
        <v>14</v>
      </c>
      <c r="E4628" t="s">
        <v>35</v>
      </c>
      <c r="F4628">
        <v>74.05</v>
      </c>
      <c r="G4628">
        <v>12</v>
      </c>
      <c r="H4628">
        <f>Table1[[#This Row],[total_orders]]*Table1[[#This Row],[avg_order_value]]</f>
        <v>888.59999999999991</v>
      </c>
      <c r="I4628">
        <v>29</v>
      </c>
      <c r="J4628">
        <v>0</v>
      </c>
      <c r="K4628" t="s">
        <v>19</v>
      </c>
      <c r="L4628">
        <v>82.9</v>
      </c>
      <c r="M4628" t="str">
        <f t="shared" si="289"/>
        <v>High</v>
      </c>
      <c r="N4628" s="1">
        <v>45658</v>
      </c>
      <c r="O4628" s="1" t="str">
        <f>IF(YEAR(Table1[[#This Row],[customer_since]])&gt;=2023, "New",IF(YEAR(Table1[[#This Row],[customer_since]])&gt;=2021, "Medium", "Long term"))</f>
        <v>New</v>
      </c>
      <c r="P4628">
        <v>78</v>
      </c>
      <c r="Q4628" t="str">
        <f t="shared" si="290"/>
        <v>High</v>
      </c>
      <c r="R4628">
        <v>0.38</v>
      </c>
      <c r="S4628" t="str">
        <f t="shared" si="291"/>
        <v>Medium</v>
      </c>
    </row>
    <row r="4629" spans="1:19" x14ac:dyDescent="0.35">
      <c r="A4629" t="s">
        <v>1700</v>
      </c>
      <c r="B4629">
        <v>27</v>
      </c>
      <c r="C4629" t="str">
        <f t="shared" si="288"/>
        <v>26-35</v>
      </c>
      <c r="D4629" t="s">
        <v>21</v>
      </c>
      <c r="E4629" t="s">
        <v>50</v>
      </c>
      <c r="F4629">
        <v>146.37</v>
      </c>
      <c r="G4629">
        <v>7</v>
      </c>
      <c r="H4629">
        <f>Table1[[#This Row],[total_orders]]*Table1[[#This Row],[avg_order_value]]</f>
        <v>1024.5900000000001</v>
      </c>
      <c r="I4629">
        <v>189</v>
      </c>
      <c r="J4629">
        <v>0</v>
      </c>
      <c r="K4629" t="s">
        <v>40</v>
      </c>
      <c r="L4629">
        <v>5.0999999999999996</v>
      </c>
      <c r="M4629" t="str">
        <f t="shared" si="289"/>
        <v>Low</v>
      </c>
      <c r="N4629" s="1">
        <v>45676</v>
      </c>
      <c r="O4629" s="1" t="str">
        <f>IF(YEAR(Table1[[#This Row],[customer_since]])&gt;=2023, "New",IF(YEAR(Table1[[#This Row],[customer_since]])&gt;=2021, "Medium", "Long term"))</f>
        <v>New</v>
      </c>
      <c r="P4629">
        <v>61</v>
      </c>
      <c r="Q4629" t="str">
        <f t="shared" si="290"/>
        <v>Medium</v>
      </c>
      <c r="R4629">
        <v>0.38</v>
      </c>
      <c r="S4629" t="str">
        <f t="shared" si="291"/>
        <v>Medium</v>
      </c>
    </row>
    <row r="4630" spans="1:19" x14ac:dyDescent="0.35">
      <c r="A4630" t="s">
        <v>3148</v>
      </c>
      <c r="B4630">
        <v>53</v>
      </c>
      <c r="C4630" t="str">
        <f t="shared" si="288"/>
        <v>46-55</v>
      </c>
      <c r="D4630" t="s">
        <v>25</v>
      </c>
      <c r="E4630" t="s">
        <v>22</v>
      </c>
      <c r="G4630">
        <v>14</v>
      </c>
      <c r="H4630">
        <f>Table1[[#This Row],[total_orders]]*Table1[[#This Row],[avg_order_value]]</f>
        <v>0</v>
      </c>
      <c r="I4630">
        <v>256</v>
      </c>
      <c r="J4630">
        <v>0</v>
      </c>
      <c r="K4630" t="s">
        <v>16</v>
      </c>
      <c r="L4630">
        <v>0</v>
      </c>
      <c r="M4630" t="str">
        <f t="shared" si="289"/>
        <v>Low</v>
      </c>
      <c r="N4630" s="1">
        <v>45451</v>
      </c>
      <c r="O4630" s="1" t="str">
        <f>IF(YEAR(Table1[[#This Row],[customer_since]])&gt;=2023, "New",IF(YEAR(Table1[[#This Row],[customer_since]])&gt;=2021, "Medium", "Long term"))</f>
        <v>New</v>
      </c>
      <c r="P4630">
        <v>9</v>
      </c>
      <c r="Q4630" t="str">
        <f t="shared" si="290"/>
        <v>Low</v>
      </c>
      <c r="R4630">
        <v>0.3</v>
      </c>
      <c r="S4630" t="str">
        <f t="shared" si="291"/>
        <v>Medium</v>
      </c>
    </row>
    <row r="4631" spans="1:19" x14ac:dyDescent="0.35">
      <c r="A4631" t="s">
        <v>3059</v>
      </c>
      <c r="B4631">
        <v>46</v>
      </c>
      <c r="C4631" t="str">
        <f t="shared" si="288"/>
        <v>46-55</v>
      </c>
      <c r="D4631" t="s">
        <v>21</v>
      </c>
      <c r="E4631" t="s">
        <v>37</v>
      </c>
      <c r="F4631">
        <v>117.11</v>
      </c>
      <c r="G4631">
        <v>11</v>
      </c>
      <c r="H4631">
        <f>Table1[[#This Row],[total_orders]]*Table1[[#This Row],[avg_order_value]]</f>
        <v>1288.21</v>
      </c>
      <c r="I4631">
        <v>347</v>
      </c>
      <c r="J4631">
        <v>0</v>
      </c>
      <c r="K4631" t="s">
        <v>29</v>
      </c>
      <c r="L4631">
        <v>67.8</v>
      </c>
      <c r="M4631" t="str">
        <f t="shared" si="289"/>
        <v>High</v>
      </c>
      <c r="N4631" s="1">
        <v>45712</v>
      </c>
      <c r="O4631" s="1" t="str">
        <f>IF(YEAR(Table1[[#This Row],[customer_since]])&gt;=2023, "New",IF(YEAR(Table1[[#This Row],[customer_since]])&gt;=2021, "Medium", "Long term"))</f>
        <v>New</v>
      </c>
      <c r="P4631">
        <v>29</v>
      </c>
      <c r="Q4631" t="str">
        <f t="shared" si="290"/>
        <v>Low</v>
      </c>
      <c r="R4631">
        <v>0.3</v>
      </c>
      <c r="S4631" t="str">
        <f t="shared" si="291"/>
        <v>Medium</v>
      </c>
    </row>
    <row r="4632" spans="1:19" x14ac:dyDescent="0.35">
      <c r="A4632" t="s">
        <v>451</v>
      </c>
      <c r="B4632">
        <v>35</v>
      </c>
      <c r="C4632" t="str">
        <f t="shared" si="288"/>
        <v>26-35</v>
      </c>
      <c r="D4632" t="s">
        <v>25</v>
      </c>
      <c r="E4632" t="s">
        <v>52</v>
      </c>
      <c r="F4632">
        <v>46.97</v>
      </c>
      <c r="G4632">
        <v>11</v>
      </c>
      <c r="H4632">
        <f>Table1[[#This Row],[total_orders]]*Table1[[#This Row],[avg_order_value]]</f>
        <v>516.66999999999996</v>
      </c>
      <c r="I4632">
        <v>182</v>
      </c>
      <c r="J4632">
        <v>0</v>
      </c>
      <c r="K4632" t="s">
        <v>19</v>
      </c>
      <c r="L4632">
        <v>32.9</v>
      </c>
      <c r="M4632" t="str">
        <f t="shared" si="289"/>
        <v>Medium</v>
      </c>
      <c r="N4632" s="1">
        <v>45807</v>
      </c>
      <c r="O4632" s="1" t="str">
        <f>IF(YEAR(Table1[[#This Row],[customer_since]])&gt;=2023, "New",IF(YEAR(Table1[[#This Row],[customer_since]])&gt;=2021, "Medium", "Long term"))</f>
        <v>New</v>
      </c>
      <c r="P4632">
        <v>94</v>
      </c>
      <c r="Q4632" t="str">
        <f t="shared" si="290"/>
        <v>High</v>
      </c>
      <c r="R4632">
        <v>0.2</v>
      </c>
      <c r="S4632" t="str">
        <f t="shared" si="291"/>
        <v>Low</v>
      </c>
    </row>
    <row r="4633" spans="1:19" x14ac:dyDescent="0.35">
      <c r="A4633" t="s">
        <v>451</v>
      </c>
      <c r="B4633">
        <v>29</v>
      </c>
      <c r="C4633" t="str">
        <f t="shared" si="288"/>
        <v>26-35</v>
      </c>
      <c r="D4633" t="s">
        <v>21</v>
      </c>
      <c r="E4633" t="s">
        <v>26</v>
      </c>
      <c r="F4633">
        <v>56.93</v>
      </c>
      <c r="G4633">
        <v>10</v>
      </c>
      <c r="H4633">
        <f>Table1[[#This Row],[total_orders]]*Table1[[#This Row],[avg_order_value]]</f>
        <v>569.29999999999995</v>
      </c>
      <c r="I4633">
        <v>47</v>
      </c>
      <c r="J4633">
        <v>0</v>
      </c>
      <c r="K4633" t="s">
        <v>19</v>
      </c>
      <c r="L4633">
        <v>22.4</v>
      </c>
      <c r="M4633" t="str">
        <f t="shared" si="289"/>
        <v>Medium</v>
      </c>
      <c r="N4633" s="1">
        <v>44144</v>
      </c>
      <c r="O4633" s="1" t="str">
        <f>IF(YEAR(Table1[[#This Row],[customer_since]])&gt;=2023, "New",IF(YEAR(Table1[[#This Row],[customer_since]])&gt;=2021, "Medium", "Long term"))</f>
        <v>Long term</v>
      </c>
      <c r="P4633">
        <v>92</v>
      </c>
      <c r="Q4633" t="str">
        <f t="shared" si="290"/>
        <v>High</v>
      </c>
      <c r="R4633">
        <v>0.13</v>
      </c>
      <c r="S4633" t="str">
        <f t="shared" si="291"/>
        <v>Low</v>
      </c>
    </row>
    <row r="4634" spans="1:19" x14ac:dyDescent="0.35">
      <c r="A4634" t="s">
        <v>2631</v>
      </c>
      <c r="B4634">
        <v>24</v>
      </c>
      <c r="C4634" t="str">
        <f t="shared" si="288"/>
        <v>18-25</v>
      </c>
      <c r="D4634" t="s">
        <v>21</v>
      </c>
      <c r="E4634" t="s">
        <v>28</v>
      </c>
      <c r="F4634">
        <v>235.86</v>
      </c>
      <c r="G4634">
        <v>5</v>
      </c>
      <c r="H4634">
        <f>Table1[[#This Row],[total_orders]]*Table1[[#This Row],[avg_order_value]]</f>
        <v>1179.3000000000002</v>
      </c>
      <c r="I4634">
        <v>286</v>
      </c>
      <c r="J4634">
        <v>0</v>
      </c>
      <c r="K4634" t="s">
        <v>29</v>
      </c>
      <c r="L4634">
        <v>49.7</v>
      </c>
      <c r="M4634" t="str">
        <f t="shared" si="289"/>
        <v>Medium</v>
      </c>
      <c r="N4634" s="1">
        <v>44440</v>
      </c>
      <c r="O4634" s="1" t="str">
        <f>IF(YEAR(Table1[[#This Row],[customer_since]])&gt;=2023, "New",IF(YEAR(Table1[[#This Row],[customer_since]])&gt;=2021, "Medium", "Long term"))</f>
        <v>Medium</v>
      </c>
      <c r="P4634">
        <v>47</v>
      </c>
      <c r="Q4634" t="str">
        <f t="shared" si="290"/>
        <v>Medium</v>
      </c>
      <c r="R4634">
        <v>0.21</v>
      </c>
      <c r="S4634" t="str">
        <f t="shared" si="291"/>
        <v>Medium</v>
      </c>
    </row>
    <row r="4635" spans="1:19" x14ac:dyDescent="0.35">
      <c r="A4635" t="s">
        <v>2631</v>
      </c>
      <c r="B4635">
        <v>33</v>
      </c>
      <c r="C4635" t="str">
        <f t="shared" si="288"/>
        <v>26-35</v>
      </c>
      <c r="D4635" t="s">
        <v>21</v>
      </c>
      <c r="E4635" t="s">
        <v>35</v>
      </c>
      <c r="F4635">
        <v>67.27</v>
      </c>
      <c r="G4635">
        <v>8</v>
      </c>
      <c r="H4635">
        <f>Table1[[#This Row],[total_orders]]*Table1[[#This Row],[avg_order_value]]</f>
        <v>538.16</v>
      </c>
      <c r="I4635">
        <v>251</v>
      </c>
      <c r="J4635">
        <v>0</v>
      </c>
      <c r="K4635" t="s">
        <v>19</v>
      </c>
      <c r="L4635">
        <v>5</v>
      </c>
      <c r="M4635" t="str">
        <f t="shared" si="289"/>
        <v>Low</v>
      </c>
      <c r="N4635" s="1">
        <v>44532</v>
      </c>
      <c r="O4635" s="1" t="str">
        <f>IF(YEAR(Table1[[#This Row],[customer_since]])&gt;=2023, "New",IF(YEAR(Table1[[#This Row],[customer_since]])&gt;=2021, "Medium", "Long term"))</f>
        <v>Medium</v>
      </c>
      <c r="P4635">
        <v>29</v>
      </c>
      <c r="Q4635" t="str">
        <f t="shared" si="290"/>
        <v>Low</v>
      </c>
      <c r="R4635">
        <v>0.44</v>
      </c>
      <c r="S4635" t="str">
        <f t="shared" si="291"/>
        <v>Medium</v>
      </c>
    </row>
    <row r="4636" spans="1:19" x14ac:dyDescent="0.35">
      <c r="A4636" t="s">
        <v>386</v>
      </c>
      <c r="B4636">
        <v>75</v>
      </c>
      <c r="C4636" t="str">
        <f t="shared" si="288"/>
        <v>66-69</v>
      </c>
      <c r="D4636" t="s">
        <v>21</v>
      </c>
      <c r="E4636" t="s">
        <v>22</v>
      </c>
      <c r="F4636">
        <v>24.61</v>
      </c>
      <c r="G4636">
        <v>5</v>
      </c>
      <c r="H4636">
        <f>Table1[[#This Row],[total_orders]]*Table1[[#This Row],[avg_order_value]]</f>
        <v>123.05</v>
      </c>
      <c r="I4636">
        <v>204</v>
      </c>
      <c r="J4636">
        <v>0</v>
      </c>
      <c r="K4636" t="s">
        <v>19</v>
      </c>
      <c r="L4636">
        <v>96.2</v>
      </c>
      <c r="M4636" t="str">
        <f t="shared" si="289"/>
        <v>High</v>
      </c>
      <c r="N4636" s="1">
        <v>44327</v>
      </c>
      <c r="O4636" s="1" t="str">
        <f>IF(YEAR(Table1[[#This Row],[customer_since]])&gt;=2023, "New",IF(YEAR(Table1[[#This Row],[customer_since]])&gt;=2021, "Medium", "Long term"))</f>
        <v>Medium</v>
      </c>
      <c r="P4636">
        <v>96</v>
      </c>
      <c r="Q4636" t="str">
        <f t="shared" si="290"/>
        <v>High</v>
      </c>
      <c r="R4636">
        <v>0.37</v>
      </c>
      <c r="S4636" t="str">
        <f t="shared" si="291"/>
        <v>Medium</v>
      </c>
    </row>
    <row r="4637" spans="1:19" x14ac:dyDescent="0.35">
      <c r="A4637" t="s">
        <v>382</v>
      </c>
      <c r="B4637">
        <v>68</v>
      </c>
      <c r="C4637" t="str">
        <f t="shared" si="288"/>
        <v>66-69</v>
      </c>
      <c r="D4637" t="s">
        <v>14</v>
      </c>
      <c r="E4637" t="s">
        <v>37</v>
      </c>
      <c r="F4637">
        <v>273.29000000000002</v>
      </c>
      <c r="G4637">
        <v>11</v>
      </c>
      <c r="H4637">
        <f>Table1[[#This Row],[total_orders]]*Table1[[#This Row],[avg_order_value]]</f>
        <v>3006.19</v>
      </c>
      <c r="I4637">
        <v>339</v>
      </c>
      <c r="J4637">
        <v>0</v>
      </c>
      <c r="K4637" t="s">
        <v>40</v>
      </c>
      <c r="L4637">
        <v>44.9</v>
      </c>
      <c r="M4637" t="str">
        <f t="shared" si="289"/>
        <v>Medium</v>
      </c>
      <c r="N4637" s="1">
        <v>45369</v>
      </c>
      <c r="O4637" s="1" t="str">
        <f>IF(YEAR(Table1[[#This Row],[customer_since]])&gt;=2023, "New",IF(YEAR(Table1[[#This Row],[customer_since]])&gt;=2021, "Medium", "Long term"))</f>
        <v>New</v>
      </c>
      <c r="P4637">
        <v>78</v>
      </c>
      <c r="Q4637" t="str">
        <f t="shared" si="290"/>
        <v>High</v>
      </c>
      <c r="R4637">
        <v>0.24</v>
      </c>
      <c r="S4637" t="str">
        <f t="shared" si="291"/>
        <v>Medium</v>
      </c>
    </row>
    <row r="4638" spans="1:19" x14ac:dyDescent="0.35">
      <c r="A4638" t="s">
        <v>2886</v>
      </c>
      <c r="B4638">
        <v>67</v>
      </c>
      <c r="C4638" t="str">
        <f t="shared" si="288"/>
        <v>66-69</v>
      </c>
      <c r="D4638" t="s">
        <v>14</v>
      </c>
      <c r="E4638" t="s">
        <v>44</v>
      </c>
      <c r="F4638">
        <v>64.06</v>
      </c>
      <c r="G4638">
        <v>9</v>
      </c>
      <c r="H4638">
        <f>Table1[[#This Row],[total_orders]]*Table1[[#This Row],[avg_order_value]]</f>
        <v>576.54</v>
      </c>
      <c r="I4638">
        <v>150</v>
      </c>
      <c r="J4638">
        <v>0</v>
      </c>
      <c r="K4638" t="s">
        <v>23</v>
      </c>
      <c r="L4638">
        <v>0</v>
      </c>
      <c r="M4638" t="str">
        <f t="shared" si="289"/>
        <v>Low</v>
      </c>
      <c r="N4638" s="1">
        <v>44532</v>
      </c>
      <c r="O4638" s="1" t="str">
        <f>IF(YEAR(Table1[[#This Row],[customer_since]])&gt;=2023, "New",IF(YEAR(Table1[[#This Row],[customer_since]])&gt;=2021, "Medium", "Long term"))</f>
        <v>Medium</v>
      </c>
      <c r="P4638">
        <v>62</v>
      </c>
      <c r="Q4638" t="str">
        <f t="shared" si="290"/>
        <v>Medium</v>
      </c>
      <c r="R4638">
        <v>0.39</v>
      </c>
      <c r="S4638" t="str">
        <f t="shared" si="291"/>
        <v>Medium</v>
      </c>
    </row>
    <row r="4639" spans="1:19" x14ac:dyDescent="0.35">
      <c r="A4639" t="s">
        <v>2298</v>
      </c>
      <c r="B4639">
        <v>33</v>
      </c>
      <c r="C4639" t="str">
        <f t="shared" si="288"/>
        <v>26-35</v>
      </c>
      <c r="D4639" t="s">
        <v>21</v>
      </c>
      <c r="E4639" t="s">
        <v>22</v>
      </c>
      <c r="F4639">
        <v>86.36</v>
      </c>
      <c r="G4639">
        <v>11</v>
      </c>
      <c r="H4639">
        <f>Table1[[#This Row],[total_orders]]*Table1[[#This Row],[avg_order_value]]</f>
        <v>949.96</v>
      </c>
      <c r="I4639">
        <v>212</v>
      </c>
      <c r="J4639">
        <v>0</v>
      </c>
      <c r="K4639" t="s">
        <v>16</v>
      </c>
      <c r="L4639">
        <v>39</v>
      </c>
      <c r="M4639" t="str">
        <f t="shared" si="289"/>
        <v>Medium</v>
      </c>
      <c r="N4639" s="1">
        <v>44522</v>
      </c>
      <c r="O4639" s="1" t="str">
        <f>IF(YEAR(Table1[[#This Row],[customer_since]])&gt;=2023, "New",IF(YEAR(Table1[[#This Row],[customer_since]])&gt;=2021, "Medium", "Long term"))</f>
        <v>Medium</v>
      </c>
      <c r="P4639">
        <v>28</v>
      </c>
      <c r="Q4639" t="str">
        <f t="shared" si="290"/>
        <v>Low</v>
      </c>
      <c r="R4639">
        <v>0.42</v>
      </c>
      <c r="S4639" t="str">
        <f t="shared" si="291"/>
        <v>Medium</v>
      </c>
    </row>
    <row r="4640" spans="1:19" x14ac:dyDescent="0.35">
      <c r="A4640" t="s">
        <v>314</v>
      </c>
      <c r="B4640">
        <v>68</v>
      </c>
      <c r="C4640" t="str">
        <f t="shared" si="288"/>
        <v>66-69</v>
      </c>
      <c r="D4640" t="s">
        <v>21</v>
      </c>
      <c r="E4640" t="s">
        <v>22</v>
      </c>
      <c r="F4640">
        <v>107.96</v>
      </c>
      <c r="G4640">
        <v>10</v>
      </c>
      <c r="H4640">
        <f>Table1[[#This Row],[total_orders]]*Table1[[#This Row],[avg_order_value]]</f>
        <v>1079.5999999999999</v>
      </c>
      <c r="I4640">
        <v>55</v>
      </c>
      <c r="J4640">
        <v>0</v>
      </c>
      <c r="K4640" t="s">
        <v>23</v>
      </c>
      <c r="L4640">
        <v>71.8</v>
      </c>
      <c r="M4640" t="str">
        <f t="shared" si="289"/>
        <v>High</v>
      </c>
      <c r="N4640" s="1">
        <v>44510</v>
      </c>
      <c r="O4640" s="1" t="str">
        <f>IF(YEAR(Table1[[#This Row],[customer_since]])&gt;=2023, "New",IF(YEAR(Table1[[#This Row],[customer_since]])&gt;=2021, "Medium", "Long term"))</f>
        <v>Medium</v>
      </c>
      <c r="P4640">
        <v>66</v>
      </c>
      <c r="Q4640" t="str">
        <f t="shared" si="290"/>
        <v>Medium</v>
      </c>
      <c r="R4640">
        <v>0.28999999999999998</v>
      </c>
      <c r="S4640" t="str">
        <f t="shared" si="291"/>
        <v>Medium</v>
      </c>
    </row>
    <row r="4641" spans="1:19" x14ac:dyDescent="0.35">
      <c r="A4641" t="s">
        <v>314</v>
      </c>
      <c r="B4641">
        <v>25</v>
      </c>
      <c r="C4641" t="str">
        <f t="shared" si="288"/>
        <v>18-25</v>
      </c>
      <c r="D4641" t="s">
        <v>21</v>
      </c>
      <c r="E4641" t="s">
        <v>44</v>
      </c>
      <c r="F4641">
        <v>67.31</v>
      </c>
      <c r="G4641">
        <v>9</v>
      </c>
      <c r="H4641">
        <f>Table1[[#This Row],[total_orders]]*Table1[[#This Row],[avg_order_value]]</f>
        <v>605.79</v>
      </c>
      <c r="I4641">
        <v>336</v>
      </c>
      <c r="J4641">
        <v>0</v>
      </c>
      <c r="K4641" t="s">
        <v>29</v>
      </c>
      <c r="L4641">
        <v>49.8</v>
      </c>
      <c r="M4641" t="str">
        <f t="shared" si="289"/>
        <v>Medium</v>
      </c>
      <c r="N4641" s="1">
        <v>44077</v>
      </c>
      <c r="O4641" s="1" t="str">
        <f>IF(YEAR(Table1[[#This Row],[customer_since]])&gt;=2023, "New",IF(YEAR(Table1[[#This Row],[customer_since]])&gt;=2021, "Medium", "Long term"))</f>
        <v>Long term</v>
      </c>
      <c r="P4641">
        <v>18</v>
      </c>
      <c r="Q4641" t="str">
        <f t="shared" si="290"/>
        <v>Low</v>
      </c>
      <c r="R4641">
        <v>0.25</v>
      </c>
      <c r="S4641" t="str">
        <f t="shared" si="291"/>
        <v>Medium</v>
      </c>
    </row>
    <row r="4642" spans="1:19" x14ac:dyDescent="0.35">
      <c r="A4642" t="s">
        <v>1513</v>
      </c>
      <c r="B4642">
        <v>47</v>
      </c>
      <c r="C4642" t="str">
        <f t="shared" si="288"/>
        <v>46-55</v>
      </c>
      <c r="D4642" t="s">
        <v>21</v>
      </c>
      <c r="E4642" t="s">
        <v>26</v>
      </c>
      <c r="F4642">
        <v>26.67</v>
      </c>
      <c r="G4642">
        <v>10</v>
      </c>
      <c r="H4642">
        <f>Table1[[#This Row],[total_orders]]*Table1[[#This Row],[avg_order_value]]</f>
        <v>266.70000000000005</v>
      </c>
      <c r="I4642">
        <v>96</v>
      </c>
      <c r="J4642">
        <v>0</v>
      </c>
      <c r="K4642" t="s">
        <v>16</v>
      </c>
      <c r="L4642">
        <v>93.2</v>
      </c>
      <c r="M4642" t="str">
        <f t="shared" si="289"/>
        <v>High</v>
      </c>
      <c r="N4642" s="1">
        <v>45134</v>
      </c>
      <c r="O4642" s="1" t="str">
        <f>IF(YEAR(Table1[[#This Row],[customer_since]])&gt;=2023, "New",IF(YEAR(Table1[[#This Row],[customer_since]])&gt;=2021, "Medium", "Long term"))</f>
        <v>New</v>
      </c>
      <c r="P4642">
        <v>78</v>
      </c>
      <c r="Q4642" t="str">
        <f t="shared" si="290"/>
        <v>High</v>
      </c>
      <c r="R4642">
        <v>0.28999999999999998</v>
      </c>
      <c r="S4642" t="str">
        <f t="shared" si="291"/>
        <v>Medium</v>
      </c>
    </row>
    <row r="4643" spans="1:19" x14ac:dyDescent="0.35">
      <c r="A4643" t="s">
        <v>1513</v>
      </c>
      <c r="B4643">
        <v>21</v>
      </c>
      <c r="C4643" t="str">
        <f t="shared" si="288"/>
        <v>18-25</v>
      </c>
      <c r="D4643" t="s">
        <v>14</v>
      </c>
      <c r="E4643" t="s">
        <v>50</v>
      </c>
      <c r="F4643">
        <v>68.86</v>
      </c>
      <c r="G4643">
        <v>11</v>
      </c>
      <c r="H4643">
        <f>Table1[[#This Row],[total_orders]]*Table1[[#This Row],[avg_order_value]]</f>
        <v>757.46</v>
      </c>
      <c r="I4643">
        <v>185</v>
      </c>
      <c r="J4643">
        <v>0</v>
      </c>
      <c r="K4643" t="s">
        <v>19</v>
      </c>
      <c r="L4643">
        <v>0</v>
      </c>
      <c r="M4643" t="str">
        <f t="shared" si="289"/>
        <v>Low</v>
      </c>
      <c r="N4643" s="1">
        <v>45257</v>
      </c>
      <c r="O4643" s="1" t="str">
        <f>IF(YEAR(Table1[[#This Row],[customer_since]])&gt;=2023, "New",IF(YEAR(Table1[[#This Row],[customer_since]])&gt;=2021, "Medium", "Long term"))</f>
        <v>New</v>
      </c>
      <c r="P4643">
        <v>67</v>
      </c>
      <c r="Q4643" t="str">
        <f t="shared" si="290"/>
        <v>High</v>
      </c>
      <c r="R4643">
        <v>0.11</v>
      </c>
      <c r="S4643" t="str">
        <f t="shared" si="291"/>
        <v>Low</v>
      </c>
    </row>
    <row r="4644" spans="1:19" x14ac:dyDescent="0.35">
      <c r="A4644" t="s">
        <v>1454</v>
      </c>
      <c r="B4644">
        <v>52</v>
      </c>
      <c r="C4644" t="str">
        <f t="shared" si="288"/>
        <v>46-55</v>
      </c>
      <c r="D4644" t="s">
        <v>14</v>
      </c>
      <c r="E4644" t="s">
        <v>26</v>
      </c>
      <c r="F4644">
        <v>35.51</v>
      </c>
      <c r="G4644">
        <v>7</v>
      </c>
      <c r="H4644">
        <f>Table1[[#This Row],[total_orders]]*Table1[[#This Row],[avg_order_value]]</f>
        <v>248.57</v>
      </c>
      <c r="I4644">
        <v>319</v>
      </c>
      <c r="J4644">
        <v>0</v>
      </c>
      <c r="K4644" t="s">
        <v>40</v>
      </c>
      <c r="L4644">
        <v>93.4</v>
      </c>
      <c r="M4644" t="str">
        <f t="shared" si="289"/>
        <v>High</v>
      </c>
      <c r="N4644" s="1">
        <v>44771</v>
      </c>
      <c r="O4644" s="1" t="str">
        <f>IF(YEAR(Table1[[#This Row],[customer_since]])&gt;=2023, "New",IF(YEAR(Table1[[#This Row],[customer_since]])&gt;=2021, "Medium", "Long term"))</f>
        <v>Medium</v>
      </c>
      <c r="P4644">
        <v>37</v>
      </c>
      <c r="Q4644" t="str">
        <f t="shared" si="290"/>
        <v>Medium</v>
      </c>
      <c r="R4644">
        <v>0.59</v>
      </c>
      <c r="S4644" t="str">
        <f t="shared" si="291"/>
        <v>High</v>
      </c>
    </row>
    <row r="4645" spans="1:19" x14ac:dyDescent="0.35">
      <c r="A4645" t="s">
        <v>34</v>
      </c>
      <c r="B4645">
        <v>26</v>
      </c>
      <c r="C4645" t="str">
        <f t="shared" si="288"/>
        <v>26-35</v>
      </c>
      <c r="D4645" t="s">
        <v>21</v>
      </c>
      <c r="E4645" t="s">
        <v>35</v>
      </c>
      <c r="F4645">
        <v>55.93</v>
      </c>
      <c r="G4645">
        <v>4</v>
      </c>
      <c r="H4645">
        <f>Table1[[#This Row],[total_orders]]*Table1[[#This Row],[avg_order_value]]</f>
        <v>223.72</v>
      </c>
      <c r="I4645">
        <v>12</v>
      </c>
      <c r="J4645">
        <v>0</v>
      </c>
      <c r="K4645" t="s">
        <v>29</v>
      </c>
      <c r="L4645">
        <v>68.8</v>
      </c>
      <c r="M4645" t="str">
        <f t="shared" si="289"/>
        <v>High</v>
      </c>
      <c r="N4645" s="1">
        <v>45347</v>
      </c>
      <c r="O4645" s="1" t="str">
        <f>IF(YEAR(Table1[[#This Row],[customer_since]])&gt;=2023, "New",IF(YEAR(Table1[[#This Row],[customer_since]])&gt;=2021, "Medium", "Long term"))</f>
        <v>New</v>
      </c>
      <c r="P4645">
        <v>63</v>
      </c>
      <c r="Q4645" t="str">
        <f t="shared" si="290"/>
        <v>Medium</v>
      </c>
      <c r="R4645">
        <v>0.52</v>
      </c>
      <c r="S4645" t="str">
        <f t="shared" si="291"/>
        <v>High</v>
      </c>
    </row>
    <row r="4646" spans="1:19" x14ac:dyDescent="0.35">
      <c r="A4646" t="s">
        <v>1689</v>
      </c>
      <c r="B4646">
        <v>69</v>
      </c>
      <c r="C4646" t="str">
        <f t="shared" si="288"/>
        <v>66-69</v>
      </c>
      <c r="D4646" t="s">
        <v>21</v>
      </c>
      <c r="E4646" t="s">
        <v>15</v>
      </c>
      <c r="F4646">
        <v>32.200000000000003</v>
      </c>
      <c r="G4646">
        <v>10</v>
      </c>
      <c r="H4646">
        <f>Table1[[#This Row],[total_orders]]*Table1[[#This Row],[avg_order_value]]</f>
        <v>322</v>
      </c>
      <c r="I4646">
        <v>113</v>
      </c>
      <c r="J4646">
        <v>0</v>
      </c>
      <c r="K4646" t="s">
        <v>29</v>
      </c>
      <c r="L4646">
        <v>0</v>
      </c>
      <c r="M4646" t="str">
        <f t="shared" si="289"/>
        <v>Low</v>
      </c>
      <c r="N4646" s="1">
        <v>45482</v>
      </c>
      <c r="O4646" s="1" t="str">
        <f>IF(YEAR(Table1[[#This Row],[customer_since]])&gt;=2023, "New",IF(YEAR(Table1[[#This Row],[customer_since]])&gt;=2021, "Medium", "Long term"))</f>
        <v>New</v>
      </c>
      <c r="P4646">
        <v>68</v>
      </c>
      <c r="Q4646" t="str">
        <f t="shared" si="290"/>
        <v>High</v>
      </c>
      <c r="R4646">
        <v>0.44</v>
      </c>
      <c r="S4646" t="str">
        <f t="shared" si="291"/>
        <v>Medium</v>
      </c>
    </row>
    <row r="4647" spans="1:19" x14ac:dyDescent="0.35">
      <c r="A4647" t="s">
        <v>2880</v>
      </c>
      <c r="B4647">
        <v>41</v>
      </c>
      <c r="C4647" t="str">
        <f t="shared" si="288"/>
        <v>36-45</v>
      </c>
      <c r="D4647" t="s">
        <v>21</v>
      </c>
      <c r="E4647" t="s">
        <v>22</v>
      </c>
      <c r="F4647">
        <v>145.24</v>
      </c>
      <c r="G4647">
        <v>10</v>
      </c>
      <c r="H4647">
        <f>Table1[[#This Row],[total_orders]]*Table1[[#This Row],[avg_order_value]]</f>
        <v>1452.4</v>
      </c>
      <c r="I4647">
        <v>121</v>
      </c>
      <c r="J4647">
        <v>0</v>
      </c>
      <c r="K4647" t="s">
        <v>29</v>
      </c>
      <c r="L4647">
        <v>2.1</v>
      </c>
      <c r="M4647" t="str">
        <f t="shared" si="289"/>
        <v>Low</v>
      </c>
      <c r="N4647" s="1">
        <v>44163</v>
      </c>
      <c r="O4647" s="1" t="str">
        <f>IF(YEAR(Table1[[#This Row],[customer_since]])&gt;=2023, "New",IF(YEAR(Table1[[#This Row],[customer_since]])&gt;=2021, "Medium", "Long term"))</f>
        <v>Long term</v>
      </c>
      <c r="P4647">
        <v>91</v>
      </c>
      <c r="Q4647" t="str">
        <f t="shared" si="290"/>
        <v>High</v>
      </c>
      <c r="R4647">
        <v>0.37</v>
      </c>
      <c r="S4647" t="str">
        <f t="shared" si="291"/>
        <v>Medium</v>
      </c>
    </row>
    <row r="4648" spans="1:19" x14ac:dyDescent="0.35">
      <c r="A4648" t="s">
        <v>2936</v>
      </c>
      <c r="B4648">
        <v>78</v>
      </c>
      <c r="C4648" t="str">
        <f t="shared" si="288"/>
        <v>66-69</v>
      </c>
      <c r="D4648" t="s">
        <v>14</v>
      </c>
      <c r="E4648" t="s">
        <v>26</v>
      </c>
      <c r="F4648">
        <v>33.270000000000003</v>
      </c>
      <c r="G4648">
        <v>4</v>
      </c>
      <c r="H4648">
        <f>Table1[[#This Row],[total_orders]]*Table1[[#This Row],[avg_order_value]]</f>
        <v>133.08000000000001</v>
      </c>
      <c r="I4648">
        <v>325</v>
      </c>
      <c r="J4648">
        <v>0</v>
      </c>
      <c r="K4648" t="s">
        <v>29</v>
      </c>
      <c r="L4648">
        <v>96.9</v>
      </c>
      <c r="M4648" t="str">
        <f t="shared" si="289"/>
        <v>High</v>
      </c>
      <c r="N4648" s="1">
        <v>45081</v>
      </c>
      <c r="O4648" s="1" t="str">
        <f>IF(YEAR(Table1[[#This Row],[customer_since]])&gt;=2023, "New",IF(YEAR(Table1[[#This Row],[customer_since]])&gt;=2021, "Medium", "Long term"))</f>
        <v>New</v>
      </c>
      <c r="P4648">
        <v>46</v>
      </c>
      <c r="Q4648" t="str">
        <f t="shared" si="290"/>
        <v>Medium</v>
      </c>
      <c r="R4648">
        <v>0.64</v>
      </c>
      <c r="S4648" t="str">
        <f t="shared" si="291"/>
        <v>High</v>
      </c>
    </row>
    <row r="4649" spans="1:19" x14ac:dyDescent="0.35">
      <c r="A4649" t="s">
        <v>1937</v>
      </c>
      <c r="B4649">
        <v>33</v>
      </c>
      <c r="C4649" t="str">
        <f t="shared" si="288"/>
        <v>26-35</v>
      </c>
      <c r="D4649" t="s">
        <v>14</v>
      </c>
      <c r="E4649" t="s">
        <v>22</v>
      </c>
      <c r="F4649">
        <v>33.96</v>
      </c>
      <c r="G4649">
        <v>8</v>
      </c>
      <c r="H4649">
        <f>Table1[[#This Row],[total_orders]]*Table1[[#This Row],[avg_order_value]]</f>
        <v>271.68</v>
      </c>
      <c r="I4649">
        <v>263</v>
      </c>
      <c r="J4649">
        <v>0</v>
      </c>
      <c r="K4649" t="s">
        <v>23</v>
      </c>
      <c r="L4649">
        <v>62</v>
      </c>
      <c r="M4649" t="str">
        <f t="shared" si="289"/>
        <v>High</v>
      </c>
      <c r="N4649" s="1">
        <v>45670</v>
      </c>
      <c r="O4649" s="1" t="str">
        <f>IF(YEAR(Table1[[#This Row],[customer_since]])&gt;=2023, "New",IF(YEAR(Table1[[#This Row],[customer_since]])&gt;=2021, "Medium", "Long term"))</f>
        <v>New</v>
      </c>
      <c r="P4649">
        <v>2</v>
      </c>
      <c r="Q4649" t="str">
        <f t="shared" si="290"/>
        <v>Low</v>
      </c>
      <c r="R4649">
        <v>0.31</v>
      </c>
      <c r="S4649" t="str">
        <f t="shared" si="291"/>
        <v>Medium</v>
      </c>
    </row>
    <row r="4650" spans="1:19" x14ac:dyDescent="0.35">
      <c r="A4650" t="s">
        <v>2187</v>
      </c>
      <c r="B4650">
        <v>44</v>
      </c>
      <c r="C4650" t="str">
        <f t="shared" si="288"/>
        <v>36-45</v>
      </c>
      <c r="D4650" t="s">
        <v>14</v>
      </c>
      <c r="E4650" t="s">
        <v>18</v>
      </c>
      <c r="F4650">
        <v>106.54</v>
      </c>
      <c r="G4650">
        <v>20</v>
      </c>
      <c r="H4650">
        <f>Table1[[#This Row],[total_orders]]*Table1[[#This Row],[avg_order_value]]</f>
        <v>2130.8000000000002</v>
      </c>
      <c r="I4650">
        <v>305</v>
      </c>
      <c r="J4650">
        <v>0</v>
      </c>
      <c r="K4650" t="s">
        <v>29</v>
      </c>
      <c r="L4650">
        <v>78.7</v>
      </c>
      <c r="M4650" t="str">
        <f t="shared" si="289"/>
        <v>High</v>
      </c>
      <c r="N4650" s="1">
        <v>44485</v>
      </c>
      <c r="O4650" s="1" t="str">
        <f>IF(YEAR(Table1[[#This Row],[customer_since]])&gt;=2023, "New",IF(YEAR(Table1[[#This Row],[customer_since]])&gt;=2021, "Medium", "Long term"))</f>
        <v>Medium</v>
      </c>
      <c r="P4650">
        <v>83</v>
      </c>
      <c r="Q4650" t="str">
        <f t="shared" si="290"/>
        <v>High</v>
      </c>
      <c r="R4650">
        <v>0.18</v>
      </c>
      <c r="S4650" t="str">
        <f t="shared" si="291"/>
        <v>Low</v>
      </c>
    </row>
    <row r="4651" spans="1:19" x14ac:dyDescent="0.35">
      <c r="A4651" t="s">
        <v>3827</v>
      </c>
      <c r="B4651">
        <v>48</v>
      </c>
      <c r="C4651" t="str">
        <f t="shared" si="288"/>
        <v>46-55</v>
      </c>
      <c r="D4651" t="s">
        <v>25</v>
      </c>
      <c r="E4651" t="s">
        <v>28</v>
      </c>
      <c r="F4651">
        <v>69.41</v>
      </c>
      <c r="G4651">
        <v>13</v>
      </c>
      <c r="H4651">
        <f>Table1[[#This Row],[total_orders]]*Table1[[#This Row],[avg_order_value]]</f>
        <v>902.32999999999993</v>
      </c>
      <c r="I4651">
        <v>78</v>
      </c>
      <c r="J4651">
        <v>0</v>
      </c>
      <c r="K4651" t="s">
        <v>19</v>
      </c>
      <c r="L4651">
        <v>55.5</v>
      </c>
      <c r="M4651" t="str">
        <f t="shared" si="289"/>
        <v>High</v>
      </c>
      <c r="N4651" s="1">
        <v>45802</v>
      </c>
      <c r="O4651" s="1" t="str">
        <f>IF(YEAR(Table1[[#This Row],[customer_since]])&gt;=2023, "New",IF(YEAR(Table1[[#This Row],[customer_since]])&gt;=2021, "Medium", "Long term"))</f>
        <v>New</v>
      </c>
      <c r="P4651">
        <v>24</v>
      </c>
      <c r="Q4651" t="str">
        <f t="shared" si="290"/>
        <v>Low</v>
      </c>
      <c r="R4651">
        <v>0.4</v>
      </c>
      <c r="S4651" t="str">
        <f t="shared" si="291"/>
        <v>Medium</v>
      </c>
    </row>
    <row r="4652" spans="1:19" x14ac:dyDescent="0.35">
      <c r="A4652" t="s">
        <v>494</v>
      </c>
      <c r="B4652">
        <v>34</v>
      </c>
      <c r="C4652" t="str">
        <f t="shared" si="288"/>
        <v>26-35</v>
      </c>
      <c r="D4652" t="s">
        <v>14</v>
      </c>
      <c r="E4652" t="s">
        <v>26</v>
      </c>
      <c r="F4652">
        <v>59.25</v>
      </c>
      <c r="G4652">
        <v>8</v>
      </c>
      <c r="H4652">
        <f>Table1[[#This Row],[total_orders]]*Table1[[#This Row],[avg_order_value]]</f>
        <v>474</v>
      </c>
      <c r="I4652">
        <v>249</v>
      </c>
      <c r="J4652">
        <v>0</v>
      </c>
      <c r="K4652" t="s">
        <v>19</v>
      </c>
      <c r="L4652">
        <v>74.599999999999994</v>
      </c>
      <c r="M4652" t="str">
        <f t="shared" si="289"/>
        <v>High</v>
      </c>
      <c r="N4652" s="1">
        <v>44426</v>
      </c>
      <c r="O4652" s="1" t="str">
        <f>IF(YEAR(Table1[[#This Row],[customer_since]])&gt;=2023, "New",IF(YEAR(Table1[[#This Row],[customer_since]])&gt;=2021, "Medium", "Long term"))</f>
        <v>Medium</v>
      </c>
      <c r="P4652">
        <v>64</v>
      </c>
      <c r="Q4652" t="str">
        <f t="shared" si="290"/>
        <v>Medium</v>
      </c>
      <c r="R4652">
        <v>0.35</v>
      </c>
      <c r="S4652" t="str">
        <f t="shared" si="291"/>
        <v>Medium</v>
      </c>
    </row>
    <row r="4653" spans="1:19" x14ac:dyDescent="0.35">
      <c r="A4653" t="s">
        <v>227</v>
      </c>
      <c r="B4653">
        <v>41</v>
      </c>
      <c r="C4653" t="str">
        <f t="shared" si="288"/>
        <v>36-45</v>
      </c>
      <c r="D4653" t="s">
        <v>14</v>
      </c>
      <c r="E4653" t="s">
        <v>44</v>
      </c>
      <c r="F4653">
        <v>16.18</v>
      </c>
      <c r="G4653">
        <v>7</v>
      </c>
      <c r="H4653">
        <f>Table1[[#This Row],[total_orders]]*Table1[[#This Row],[avg_order_value]]</f>
        <v>113.25999999999999</v>
      </c>
      <c r="I4653">
        <v>164</v>
      </c>
      <c r="J4653">
        <v>0</v>
      </c>
      <c r="K4653" t="s">
        <v>23</v>
      </c>
      <c r="L4653">
        <v>18.899999999999999</v>
      </c>
      <c r="M4653" t="str">
        <f t="shared" si="289"/>
        <v>Low</v>
      </c>
      <c r="N4653" s="1">
        <v>45140</v>
      </c>
      <c r="O4653" s="1" t="str">
        <f>IF(YEAR(Table1[[#This Row],[customer_since]])&gt;=2023, "New",IF(YEAR(Table1[[#This Row],[customer_since]])&gt;=2021, "Medium", "Long term"))</f>
        <v>New</v>
      </c>
      <c r="P4653">
        <v>52</v>
      </c>
      <c r="Q4653" t="str">
        <f t="shared" si="290"/>
        <v>Medium</v>
      </c>
      <c r="R4653">
        <v>0.48</v>
      </c>
      <c r="S4653" t="str">
        <f t="shared" si="291"/>
        <v>Medium</v>
      </c>
    </row>
    <row r="4654" spans="1:19" x14ac:dyDescent="0.35">
      <c r="A4654" t="s">
        <v>3468</v>
      </c>
      <c r="B4654">
        <v>70</v>
      </c>
      <c r="C4654" t="str">
        <f t="shared" si="288"/>
        <v>66-69</v>
      </c>
      <c r="D4654" t="s">
        <v>21</v>
      </c>
      <c r="E4654" t="s">
        <v>50</v>
      </c>
      <c r="F4654">
        <v>99.57</v>
      </c>
      <c r="G4654">
        <v>6</v>
      </c>
      <c r="H4654">
        <f>Table1[[#This Row],[total_orders]]*Table1[[#This Row],[avg_order_value]]</f>
        <v>597.41999999999996</v>
      </c>
      <c r="I4654">
        <v>83</v>
      </c>
      <c r="J4654">
        <v>0</v>
      </c>
      <c r="K4654" t="s">
        <v>29</v>
      </c>
      <c r="L4654">
        <v>72.8</v>
      </c>
      <c r="M4654" t="str">
        <f t="shared" si="289"/>
        <v>High</v>
      </c>
      <c r="N4654" s="1">
        <v>44239</v>
      </c>
      <c r="O4654" s="1" t="str">
        <f>IF(YEAR(Table1[[#This Row],[customer_since]])&gt;=2023, "New",IF(YEAR(Table1[[#This Row],[customer_since]])&gt;=2021, "Medium", "Long term"))</f>
        <v>Medium</v>
      </c>
      <c r="P4654">
        <v>18</v>
      </c>
      <c r="Q4654" t="str">
        <f t="shared" si="290"/>
        <v>Low</v>
      </c>
      <c r="R4654">
        <v>0.22</v>
      </c>
      <c r="S4654" t="str">
        <f t="shared" si="291"/>
        <v>Medium</v>
      </c>
    </row>
    <row r="4655" spans="1:19" x14ac:dyDescent="0.35">
      <c r="A4655" t="s">
        <v>1066</v>
      </c>
      <c r="B4655">
        <v>43</v>
      </c>
      <c r="C4655" t="str">
        <f t="shared" si="288"/>
        <v>36-45</v>
      </c>
      <c r="D4655" t="s">
        <v>14</v>
      </c>
      <c r="E4655" t="s">
        <v>50</v>
      </c>
      <c r="F4655">
        <v>10.66</v>
      </c>
      <c r="G4655">
        <v>13</v>
      </c>
      <c r="H4655">
        <f>Table1[[#This Row],[total_orders]]*Table1[[#This Row],[avg_order_value]]</f>
        <v>138.58000000000001</v>
      </c>
      <c r="I4655">
        <v>346</v>
      </c>
      <c r="J4655">
        <v>0</v>
      </c>
      <c r="K4655" t="s">
        <v>19</v>
      </c>
      <c r="L4655">
        <v>97.9</v>
      </c>
      <c r="M4655" t="str">
        <f t="shared" si="289"/>
        <v>High</v>
      </c>
      <c r="N4655" s="1">
        <v>45739</v>
      </c>
      <c r="O4655" s="1" t="str">
        <f>IF(YEAR(Table1[[#This Row],[customer_since]])&gt;=2023, "New",IF(YEAR(Table1[[#This Row],[customer_since]])&gt;=2021, "Medium", "Long term"))</f>
        <v>New</v>
      </c>
      <c r="P4655">
        <v>19</v>
      </c>
      <c r="Q4655" t="str">
        <f t="shared" si="290"/>
        <v>Low</v>
      </c>
      <c r="R4655">
        <v>0.14000000000000001</v>
      </c>
      <c r="S4655" t="str">
        <f t="shared" si="291"/>
        <v>Low</v>
      </c>
    </row>
    <row r="4656" spans="1:19" x14ac:dyDescent="0.35">
      <c r="A4656" t="s">
        <v>2837</v>
      </c>
      <c r="B4656">
        <v>28</v>
      </c>
      <c r="C4656" t="str">
        <f t="shared" si="288"/>
        <v>26-35</v>
      </c>
      <c r="D4656" t="s">
        <v>21</v>
      </c>
      <c r="E4656" t="s">
        <v>28</v>
      </c>
      <c r="F4656">
        <v>79.95</v>
      </c>
      <c r="G4656">
        <v>10</v>
      </c>
      <c r="H4656">
        <f>Table1[[#This Row],[total_orders]]*Table1[[#This Row],[avg_order_value]]</f>
        <v>799.5</v>
      </c>
      <c r="I4656">
        <v>337</v>
      </c>
      <c r="J4656">
        <v>0</v>
      </c>
      <c r="K4656" t="s">
        <v>23</v>
      </c>
      <c r="L4656">
        <v>31.4</v>
      </c>
      <c r="M4656" t="str">
        <f t="shared" si="289"/>
        <v>Medium</v>
      </c>
      <c r="N4656" s="1">
        <v>45104</v>
      </c>
      <c r="O4656" s="1" t="str">
        <f>IF(YEAR(Table1[[#This Row],[customer_since]])&gt;=2023, "New",IF(YEAR(Table1[[#This Row],[customer_since]])&gt;=2021, "Medium", "Long term"))</f>
        <v>New</v>
      </c>
      <c r="P4656">
        <v>7</v>
      </c>
      <c r="Q4656" t="str">
        <f t="shared" si="290"/>
        <v>Low</v>
      </c>
      <c r="R4656">
        <v>0.49</v>
      </c>
      <c r="S4656" t="str">
        <f t="shared" si="291"/>
        <v>Medium</v>
      </c>
    </row>
    <row r="4657" spans="1:19" x14ac:dyDescent="0.35">
      <c r="A4657" t="s">
        <v>2637</v>
      </c>
      <c r="B4657">
        <v>49</v>
      </c>
      <c r="C4657" t="str">
        <f t="shared" si="288"/>
        <v>46-55</v>
      </c>
      <c r="D4657" t="s">
        <v>21</v>
      </c>
      <c r="E4657" t="s">
        <v>37</v>
      </c>
      <c r="G4657">
        <v>11</v>
      </c>
      <c r="H4657">
        <f>Table1[[#This Row],[total_orders]]*Table1[[#This Row],[avg_order_value]]</f>
        <v>0</v>
      </c>
      <c r="I4657">
        <v>45</v>
      </c>
      <c r="J4657">
        <v>0</v>
      </c>
      <c r="K4657" t="s">
        <v>16</v>
      </c>
      <c r="L4657">
        <v>66.2</v>
      </c>
      <c r="M4657" t="str">
        <f t="shared" si="289"/>
        <v>High</v>
      </c>
      <c r="N4657" s="1">
        <v>44074</v>
      </c>
      <c r="O4657" s="1" t="str">
        <f>IF(YEAR(Table1[[#This Row],[customer_since]])&gt;=2023, "New",IF(YEAR(Table1[[#This Row],[customer_since]])&gt;=2021, "Medium", "Long term"))</f>
        <v>Long term</v>
      </c>
      <c r="P4657">
        <v>61</v>
      </c>
      <c r="Q4657" t="str">
        <f t="shared" si="290"/>
        <v>Medium</v>
      </c>
      <c r="R4657">
        <v>0.28000000000000003</v>
      </c>
      <c r="S4657" t="str">
        <f t="shared" si="291"/>
        <v>Medium</v>
      </c>
    </row>
    <row r="4658" spans="1:19" x14ac:dyDescent="0.35">
      <c r="A4658" t="s">
        <v>2637</v>
      </c>
      <c r="B4658">
        <v>25</v>
      </c>
      <c r="C4658" t="str">
        <f t="shared" si="288"/>
        <v>18-25</v>
      </c>
      <c r="D4658" t="s">
        <v>21</v>
      </c>
      <c r="E4658" t="s">
        <v>22</v>
      </c>
      <c r="F4658">
        <v>42.83</v>
      </c>
      <c r="G4658">
        <v>10</v>
      </c>
      <c r="H4658">
        <f>Table1[[#This Row],[total_orders]]*Table1[[#This Row],[avg_order_value]]</f>
        <v>428.29999999999995</v>
      </c>
      <c r="I4658">
        <v>13</v>
      </c>
      <c r="J4658">
        <v>0</v>
      </c>
      <c r="K4658" t="s">
        <v>23</v>
      </c>
      <c r="L4658">
        <v>80.3</v>
      </c>
      <c r="M4658" t="str">
        <f t="shared" si="289"/>
        <v>High</v>
      </c>
      <c r="N4658" s="1">
        <v>44097</v>
      </c>
      <c r="O4658" s="1" t="str">
        <f>IF(YEAR(Table1[[#This Row],[customer_since]])&gt;=2023, "New",IF(YEAR(Table1[[#This Row],[customer_since]])&gt;=2021, "Medium", "Long term"))</f>
        <v>Long term</v>
      </c>
      <c r="P4658">
        <v>10</v>
      </c>
      <c r="Q4658" t="str">
        <f t="shared" si="290"/>
        <v>Low</v>
      </c>
      <c r="R4658">
        <v>0.68</v>
      </c>
      <c r="S4658" t="str">
        <f t="shared" si="291"/>
        <v>High</v>
      </c>
    </row>
    <row r="4659" spans="1:19" x14ac:dyDescent="0.35">
      <c r="A4659" t="s">
        <v>3684</v>
      </c>
      <c r="B4659">
        <v>54</v>
      </c>
      <c r="C4659" t="str">
        <f t="shared" si="288"/>
        <v>46-55</v>
      </c>
      <c r="D4659" t="s">
        <v>14</v>
      </c>
      <c r="E4659" t="s">
        <v>28</v>
      </c>
      <c r="F4659">
        <v>210.95</v>
      </c>
      <c r="G4659">
        <v>15</v>
      </c>
      <c r="H4659">
        <f>Table1[[#This Row],[total_orders]]*Table1[[#This Row],[avg_order_value]]</f>
        <v>3164.25</v>
      </c>
      <c r="I4659">
        <v>118</v>
      </c>
      <c r="J4659">
        <v>0</v>
      </c>
      <c r="K4659" t="s">
        <v>16</v>
      </c>
      <c r="L4659">
        <v>0.8</v>
      </c>
      <c r="M4659" t="str">
        <f t="shared" si="289"/>
        <v>Low</v>
      </c>
      <c r="N4659" s="1">
        <v>44228</v>
      </c>
      <c r="O4659" s="1" t="str">
        <f>IF(YEAR(Table1[[#This Row],[customer_since]])&gt;=2023, "New",IF(YEAR(Table1[[#This Row],[customer_since]])&gt;=2021, "Medium", "Long term"))</f>
        <v>Medium</v>
      </c>
      <c r="P4659">
        <v>91</v>
      </c>
      <c r="Q4659" t="str">
        <f t="shared" si="290"/>
        <v>High</v>
      </c>
      <c r="R4659">
        <v>0.67</v>
      </c>
      <c r="S4659" t="str">
        <f t="shared" si="291"/>
        <v>High</v>
      </c>
    </row>
    <row r="4660" spans="1:19" x14ac:dyDescent="0.35">
      <c r="A4660" t="s">
        <v>3224</v>
      </c>
      <c r="B4660">
        <v>53</v>
      </c>
      <c r="C4660" t="str">
        <f t="shared" si="288"/>
        <v>46-55</v>
      </c>
      <c r="D4660" t="s">
        <v>21</v>
      </c>
      <c r="E4660" t="s">
        <v>18</v>
      </c>
      <c r="F4660">
        <v>50.86</v>
      </c>
      <c r="G4660">
        <v>11</v>
      </c>
      <c r="H4660">
        <f>Table1[[#This Row],[total_orders]]*Table1[[#This Row],[avg_order_value]]</f>
        <v>559.46</v>
      </c>
      <c r="I4660">
        <v>279</v>
      </c>
      <c r="J4660">
        <v>0</v>
      </c>
      <c r="K4660" t="s">
        <v>19</v>
      </c>
      <c r="L4660">
        <v>96.6</v>
      </c>
      <c r="M4660" t="str">
        <f t="shared" si="289"/>
        <v>High</v>
      </c>
      <c r="N4660" s="1">
        <v>44609</v>
      </c>
      <c r="O4660" s="1" t="str">
        <f>IF(YEAR(Table1[[#This Row],[customer_since]])&gt;=2023, "New",IF(YEAR(Table1[[#This Row],[customer_since]])&gt;=2021, "Medium", "Long term"))</f>
        <v>Medium</v>
      </c>
      <c r="P4660">
        <v>15</v>
      </c>
      <c r="Q4660" t="str">
        <f t="shared" si="290"/>
        <v>Low</v>
      </c>
      <c r="R4660">
        <v>0.39</v>
      </c>
      <c r="S4660" t="str">
        <f t="shared" si="291"/>
        <v>Medium</v>
      </c>
    </row>
    <row r="4661" spans="1:19" x14ac:dyDescent="0.35">
      <c r="A4661" t="s">
        <v>2564</v>
      </c>
      <c r="B4661">
        <v>61</v>
      </c>
      <c r="C4661" t="str">
        <f t="shared" si="288"/>
        <v>55-65</v>
      </c>
      <c r="D4661" t="s">
        <v>14</v>
      </c>
      <c r="E4661" t="s">
        <v>50</v>
      </c>
      <c r="G4661">
        <v>11</v>
      </c>
      <c r="H4661">
        <f>Table1[[#This Row],[total_orders]]*Table1[[#This Row],[avg_order_value]]</f>
        <v>0</v>
      </c>
      <c r="I4661">
        <v>272</v>
      </c>
      <c r="J4661">
        <v>0</v>
      </c>
      <c r="K4661" t="s">
        <v>29</v>
      </c>
      <c r="L4661">
        <v>76.400000000000006</v>
      </c>
      <c r="M4661" t="str">
        <f t="shared" si="289"/>
        <v>High</v>
      </c>
      <c r="N4661" s="1">
        <v>45195</v>
      </c>
      <c r="O4661" s="1" t="str">
        <f>IF(YEAR(Table1[[#This Row],[customer_since]])&gt;=2023, "New",IF(YEAR(Table1[[#This Row],[customer_since]])&gt;=2021, "Medium", "Long term"))</f>
        <v>New</v>
      </c>
      <c r="P4661">
        <v>91</v>
      </c>
      <c r="Q4661" t="str">
        <f t="shared" si="290"/>
        <v>High</v>
      </c>
      <c r="R4661">
        <v>0.1</v>
      </c>
      <c r="S4661" t="str">
        <f t="shared" si="291"/>
        <v>Low</v>
      </c>
    </row>
    <row r="4662" spans="1:19" x14ac:dyDescent="0.35">
      <c r="A4662" t="s">
        <v>270</v>
      </c>
      <c r="B4662">
        <v>46</v>
      </c>
      <c r="C4662" t="str">
        <f t="shared" si="288"/>
        <v>46-55</v>
      </c>
      <c r="D4662" t="s">
        <v>21</v>
      </c>
      <c r="E4662" t="s">
        <v>28</v>
      </c>
      <c r="G4662">
        <v>10</v>
      </c>
      <c r="H4662">
        <f>Table1[[#This Row],[total_orders]]*Table1[[#This Row],[avg_order_value]]</f>
        <v>0</v>
      </c>
      <c r="I4662">
        <v>76</v>
      </c>
      <c r="J4662">
        <v>0</v>
      </c>
      <c r="K4662" t="s">
        <v>40</v>
      </c>
      <c r="L4662">
        <v>77</v>
      </c>
      <c r="M4662" t="str">
        <f t="shared" si="289"/>
        <v>High</v>
      </c>
      <c r="N4662" s="1">
        <v>44239</v>
      </c>
      <c r="O4662" s="1" t="str">
        <f>IF(YEAR(Table1[[#This Row],[customer_since]])&gt;=2023, "New",IF(YEAR(Table1[[#This Row],[customer_since]])&gt;=2021, "Medium", "Long term"))</f>
        <v>Medium</v>
      </c>
      <c r="P4662">
        <v>89</v>
      </c>
      <c r="Q4662" t="str">
        <f t="shared" si="290"/>
        <v>High</v>
      </c>
      <c r="R4662">
        <v>0.54</v>
      </c>
      <c r="S4662" t="str">
        <f t="shared" si="291"/>
        <v>High</v>
      </c>
    </row>
    <row r="4663" spans="1:19" x14ac:dyDescent="0.35">
      <c r="A4663" t="s">
        <v>2495</v>
      </c>
      <c r="B4663">
        <v>66</v>
      </c>
      <c r="C4663" t="str">
        <f t="shared" si="288"/>
        <v>66-69</v>
      </c>
      <c r="D4663" t="s">
        <v>25</v>
      </c>
      <c r="E4663" t="s">
        <v>26</v>
      </c>
      <c r="F4663">
        <v>69.290000000000006</v>
      </c>
      <c r="G4663">
        <v>10</v>
      </c>
      <c r="H4663">
        <f>Table1[[#This Row],[total_orders]]*Table1[[#This Row],[avg_order_value]]</f>
        <v>692.90000000000009</v>
      </c>
      <c r="I4663">
        <v>337</v>
      </c>
      <c r="J4663">
        <v>0</v>
      </c>
      <c r="K4663" t="s">
        <v>19</v>
      </c>
      <c r="L4663">
        <v>48.4</v>
      </c>
      <c r="M4663" t="str">
        <f t="shared" si="289"/>
        <v>Medium</v>
      </c>
      <c r="N4663" s="1">
        <v>44676</v>
      </c>
      <c r="O4663" s="1" t="str">
        <f>IF(YEAR(Table1[[#This Row],[customer_since]])&gt;=2023, "New",IF(YEAR(Table1[[#This Row],[customer_since]])&gt;=2021, "Medium", "Long term"))</f>
        <v>Medium</v>
      </c>
      <c r="P4663">
        <v>2</v>
      </c>
      <c r="Q4663" t="str">
        <f t="shared" si="290"/>
        <v>Low</v>
      </c>
      <c r="R4663">
        <v>0.46</v>
      </c>
      <c r="S4663" t="str">
        <f t="shared" si="291"/>
        <v>Medium</v>
      </c>
    </row>
    <row r="4664" spans="1:19" x14ac:dyDescent="0.35">
      <c r="A4664" t="s">
        <v>1001</v>
      </c>
      <c r="B4664">
        <v>54</v>
      </c>
      <c r="C4664" t="str">
        <f t="shared" si="288"/>
        <v>46-55</v>
      </c>
      <c r="D4664" t="s">
        <v>14</v>
      </c>
      <c r="E4664" t="s">
        <v>26</v>
      </c>
      <c r="F4664">
        <v>64.959999999999994</v>
      </c>
      <c r="G4664">
        <v>13</v>
      </c>
      <c r="H4664">
        <f>Table1[[#This Row],[total_orders]]*Table1[[#This Row],[avg_order_value]]</f>
        <v>844.4799999999999</v>
      </c>
      <c r="I4664">
        <v>44</v>
      </c>
      <c r="J4664">
        <v>0</v>
      </c>
      <c r="K4664" t="s">
        <v>40</v>
      </c>
      <c r="L4664">
        <v>45.2</v>
      </c>
      <c r="M4664" t="str">
        <f t="shared" si="289"/>
        <v>Medium</v>
      </c>
      <c r="N4664" s="1">
        <v>44322</v>
      </c>
      <c r="O4664" s="1" t="str">
        <f>IF(YEAR(Table1[[#This Row],[customer_since]])&gt;=2023, "New",IF(YEAR(Table1[[#This Row],[customer_since]])&gt;=2021, "Medium", "Long term"))</f>
        <v>Medium</v>
      </c>
      <c r="P4664">
        <v>6</v>
      </c>
      <c r="Q4664" t="str">
        <f t="shared" si="290"/>
        <v>Low</v>
      </c>
      <c r="R4664">
        <v>0.46</v>
      </c>
      <c r="S4664" t="str">
        <f t="shared" si="291"/>
        <v>Medium</v>
      </c>
    </row>
    <row r="4665" spans="1:19" x14ac:dyDescent="0.35">
      <c r="A4665" t="s">
        <v>1353</v>
      </c>
      <c r="B4665">
        <v>75</v>
      </c>
      <c r="C4665" t="str">
        <f t="shared" si="288"/>
        <v>66-69</v>
      </c>
      <c r="D4665" t="s">
        <v>14</v>
      </c>
      <c r="E4665" t="s">
        <v>28</v>
      </c>
      <c r="F4665">
        <v>194.08</v>
      </c>
      <c r="G4665">
        <v>9</v>
      </c>
      <c r="H4665">
        <f>Table1[[#This Row],[total_orders]]*Table1[[#This Row],[avg_order_value]]</f>
        <v>1746.72</v>
      </c>
      <c r="I4665">
        <v>207</v>
      </c>
      <c r="J4665">
        <v>0</v>
      </c>
      <c r="K4665" t="s">
        <v>16</v>
      </c>
      <c r="L4665">
        <v>3</v>
      </c>
      <c r="M4665" t="str">
        <f t="shared" si="289"/>
        <v>Low</v>
      </c>
      <c r="N4665" s="1">
        <v>45099</v>
      </c>
      <c r="O4665" s="1" t="str">
        <f>IF(YEAR(Table1[[#This Row],[customer_since]])&gt;=2023, "New",IF(YEAR(Table1[[#This Row],[customer_since]])&gt;=2021, "Medium", "Long term"))</f>
        <v>New</v>
      </c>
      <c r="P4665">
        <v>64</v>
      </c>
      <c r="Q4665" t="str">
        <f t="shared" si="290"/>
        <v>Medium</v>
      </c>
      <c r="R4665">
        <v>0.36</v>
      </c>
      <c r="S4665" t="str">
        <f t="shared" si="291"/>
        <v>Medium</v>
      </c>
    </row>
    <row r="4666" spans="1:19" x14ac:dyDescent="0.35">
      <c r="A4666" t="s">
        <v>3594</v>
      </c>
      <c r="B4666">
        <v>45</v>
      </c>
      <c r="C4666" t="str">
        <f t="shared" si="288"/>
        <v>36-45</v>
      </c>
      <c r="D4666" t="s">
        <v>21</v>
      </c>
      <c r="E4666" t="s">
        <v>35</v>
      </c>
      <c r="F4666">
        <v>56.93</v>
      </c>
      <c r="G4666">
        <v>7</v>
      </c>
      <c r="H4666">
        <f>Table1[[#This Row],[total_orders]]*Table1[[#This Row],[avg_order_value]]</f>
        <v>398.51</v>
      </c>
      <c r="I4666">
        <v>293</v>
      </c>
      <c r="J4666">
        <v>0</v>
      </c>
      <c r="K4666" t="s">
        <v>16</v>
      </c>
      <c r="L4666">
        <v>93.9</v>
      </c>
      <c r="M4666" t="str">
        <f t="shared" si="289"/>
        <v>High</v>
      </c>
      <c r="N4666" s="1">
        <v>44858</v>
      </c>
      <c r="O4666" s="1" t="str">
        <f>IF(YEAR(Table1[[#This Row],[customer_since]])&gt;=2023, "New",IF(YEAR(Table1[[#This Row],[customer_since]])&gt;=2021, "Medium", "Long term"))</f>
        <v>Medium</v>
      </c>
      <c r="P4666">
        <v>86</v>
      </c>
      <c r="Q4666" t="str">
        <f t="shared" si="290"/>
        <v>High</v>
      </c>
      <c r="R4666">
        <v>0.41</v>
      </c>
      <c r="S4666" t="str">
        <f t="shared" si="291"/>
        <v>Medium</v>
      </c>
    </row>
    <row r="4667" spans="1:19" x14ac:dyDescent="0.35">
      <c r="A4667" t="s">
        <v>1095</v>
      </c>
      <c r="B4667">
        <v>23</v>
      </c>
      <c r="C4667" t="str">
        <f t="shared" si="288"/>
        <v>18-25</v>
      </c>
      <c r="D4667" t="s">
        <v>21</v>
      </c>
      <c r="E4667" t="s">
        <v>18</v>
      </c>
      <c r="F4667">
        <v>155.21</v>
      </c>
      <c r="G4667">
        <v>6</v>
      </c>
      <c r="H4667">
        <f>Table1[[#This Row],[total_orders]]*Table1[[#This Row],[avg_order_value]]</f>
        <v>931.26</v>
      </c>
      <c r="I4667">
        <v>300</v>
      </c>
      <c r="J4667">
        <v>0</v>
      </c>
      <c r="K4667" t="s">
        <v>23</v>
      </c>
      <c r="L4667">
        <v>34.4</v>
      </c>
      <c r="M4667" t="str">
        <f t="shared" si="289"/>
        <v>Medium</v>
      </c>
      <c r="N4667" s="1">
        <v>45166</v>
      </c>
      <c r="O4667" s="1" t="str">
        <f>IF(YEAR(Table1[[#This Row],[customer_since]])&gt;=2023, "New",IF(YEAR(Table1[[#This Row],[customer_since]])&gt;=2021, "Medium", "Long term"))</f>
        <v>New</v>
      </c>
      <c r="P4667">
        <v>60</v>
      </c>
      <c r="Q4667" t="str">
        <f t="shared" si="290"/>
        <v>Medium</v>
      </c>
      <c r="R4667">
        <v>0.42</v>
      </c>
      <c r="S4667" t="str">
        <f t="shared" si="291"/>
        <v>Medium</v>
      </c>
    </row>
    <row r="4668" spans="1:19" x14ac:dyDescent="0.35">
      <c r="A4668" t="s">
        <v>2216</v>
      </c>
      <c r="B4668">
        <v>30</v>
      </c>
      <c r="C4668" t="str">
        <f t="shared" si="288"/>
        <v>26-35</v>
      </c>
      <c r="D4668" t="s">
        <v>14</v>
      </c>
      <c r="E4668" t="s">
        <v>18</v>
      </c>
      <c r="F4668">
        <v>57.65</v>
      </c>
      <c r="G4668">
        <v>8</v>
      </c>
      <c r="H4668">
        <f>Table1[[#This Row],[total_orders]]*Table1[[#This Row],[avg_order_value]]</f>
        <v>461.2</v>
      </c>
      <c r="I4668">
        <v>323</v>
      </c>
      <c r="J4668">
        <v>0</v>
      </c>
      <c r="K4668" t="s">
        <v>23</v>
      </c>
      <c r="L4668">
        <v>17.3</v>
      </c>
      <c r="M4668" t="str">
        <f t="shared" si="289"/>
        <v>Low</v>
      </c>
      <c r="N4668" s="1">
        <v>44073</v>
      </c>
      <c r="O4668" s="1" t="str">
        <f>IF(YEAR(Table1[[#This Row],[customer_since]])&gt;=2023, "New",IF(YEAR(Table1[[#This Row],[customer_since]])&gt;=2021, "Medium", "Long term"))</f>
        <v>Long term</v>
      </c>
      <c r="P4668">
        <v>91</v>
      </c>
      <c r="Q4668" t="str">
        <f t="shared" si="290"/>
        <v>High</v>
      </c>
      <c r="R4668">
        <v>0.14000000000000001</v>
      </c>
      <c r="S4668" t="str">
        <f t="shared" si="291"/>
        <v>Low</v>
      </c>
    </row>
    <row r="4669" spans="1:19" x14ac:dyDescent="0.35">
      <c r="A4669" t="s">
        <v>2823</v>
      </c>
      <c r="B4669">
        <v>68</v>
      </c>
      <c r="C4669" t="str">
        <f t="shared" si="288"/>
        <v>66-69</v>
      </c>
      <c r="D4669" t="s">
        <v>14</v>
      </c>
      <c r="E4669" t="s">
        <v>28</v>
      </c>
      <c r="F4669">
        <v>84.48</v>
      </c>
      <c r="G4669">
        <v>13</v>
      </c>
      <c r="H4669">
        <f>Table1[[#This Row],[total_orders]]*Table1[[#This Row],[avg_order_value]]</f>
        <v>1098.24</v>
      </c>
      <c r="I4669">
        <v>329</v>
      </c>
      <c r="J4669">
        <v>0</v>
      </c>
      <c r="K4669" t="s">
        <v>16</v>
      </c>
      <c r="L4669">
        <v>67.599999999999994</v>
      </c>
      <c r="M4669" t="str">
        <f t="shared" si="289"/>
        <v>High</v>
      </c>
      <c r="N4669" s="1">
        <v>45727</v>
      </c>
      <c r="O4669" s="1" t="str">
        <f>IF(YEAR(Table1[[#This Row],[customer_since]])&gt;=2023, "New",IF(YEAR(Table1[[#This Row],[customer_since]])&gt;=2021, "Medium", "Long term"))</f>
        <v>New</v>
      </c>
      <c r="P4669">
        <v>95</v>
      </c>
      <c r="Q4669" t="str">
        <f t="shared" si="290"/>
        <v>High</v>
      </c>
      <c r="R4669">
        <v>0.21</v>
      </c>
      <c r="S4669" t="str">
        <f t="shared" si="291"/>
        <v>Medium</v>
      </c>
    </row>
    <row r="4670" spans="1:19" x14ac:dyDescent="0.35">
      <c r="A4670" t="s">
        <v>3518</v>
      </c>
      <c r="B4670">
        <v>49</v>
      </c>
      <c r="C4670" t="str">
        <f t="shared" si="288"/>
        <v>46-55</v>
      </c>
      <c r="D4670" t="s">
        <v>14</v>
      </c>
      <c r="E4670" t="s">
        <v>50</v>
      </c>
      <c r="F4670">
        <v>87.14</v>
      </c>
      <c r="G4670">
        <v>15</v>
      </c>
      <c r="H4670">
        <f>Table1[[#This Row],[total_orders]]*Table1[[#This Row],[avg_order_value]]</f>
        <v>1307.0999999999999</v>
      </c>
      <c r="I4670">
        <v>48</v>
      </c>
      <c r="J4670">
        <v>1</v>
      </c>
      <c r="K4670" t="s">
        <v>29</v>
      </c>
      <c r="L4670">
        <v>60.4</v>
      </c>
      <c r="M4670" t="str">
        <f t="shared" si="289"/>
        <v>High</v>
      </c>
      <c r="N4670" s="1">
        <v>44012</v>
      </c>
      <c r="O4670" s="1" t="str">
        <f>IF(YEAR(Table1[[#This Row],[customer_since]])&gt;=2023, "New",IF(YEAR(Table1[[#This Row],[customer_since]])&gt;=2021, "Medium", "Long term"))</f>
        <v>Long term</v>
      </c>
      <c r="P4670">
        <v>42</v>
      </c>
      <c r="Q4670" t="str">
        <f t="shared" si="290"/>
        <v>Medium</v>
      </c>
      <c r="R4670">
        <v>0.17</v>
      </c>
      <c r="S4670" t="str">
        <f t="shared" si="291"/>
        <v>Low</v>
      </c>
    </row>
    <row r="4671" spans="1:19" x14ac:dyDescent="0.35">
      <c r="A4671" t="s">
        <v>1068</v>
      </c>
      <c r="B4671">
        <v>40</v>
      </c>
      <c r="C4671" t="str">
        <f t="shared" si="288"/>
        <v>36-45</v>
      </c>
      <c r="D4671" t="s">
        <v>14</v>
      </c>
      <c r="E4671" t="s">
        <v>50</v>
      </c>
      <c r="G4671">
        <v>7</v>
      </c>
      <c r="H4671">
        <f>Table1[[#This Row],[total_orders]]*Table1[[#This Row],[avg_order_value]]</f>
        <v>0</v>
      </c>
      <c r="I4671">
        <v>188</v>
      </c>
      <c r="J4671">
        <v>0</v>
      </c>
      <c r="K4671" t="s">
        <v>23</v>
      </c>
      <c r="L4671">
        <v>91.7</v>
      </c>
      <c r="M4671" t="str">
        <f t="shared" si="289"/>
        <v>High</v>
      </c>
      <c r="N4671" s="1">
        <v>44764</v>
      </c>
      <c r="O4671" s="1" t="str">
        <f>IF(YEAR(Table1[[#This Row],[customer_since]])&gt;=2023, "New",IF(YEAR(Table1[[#This Row],[customer_since]])&gt;=2021, "Medium", "Long term"))</f>
        <v>Medium</v>
      </c>
      <c r="P4671">
        <v>74</v>
      </c>
      <c r="Q4671" t="str">
        <f t="shared" si="290"/>
        <v>High</v>
      </c>
      <c r="R4671">
        <v>0.23</v>
      </c>
      <c r="S4671" t="str">
        <f t="shared" si="291"/>
        <v>Medium</v>
      </c>
    </row>
    <row r="4672" spans="1:19" x14ac:dyDescent="0.35">
      <c r="A4672" t="s">
        <v>1068</v>
      </c>
      <c r="B4672">
        <v>40</v>
      </c>
      <c r="C4672" t="str">
        <f t="shared" si="288"/>
        <v>36-45</v>
      </c>
      <c r="D4672" t="s">
        <v>14</v>
      </c>
      <c r="E4672" t="s">
        <v>15</v>
      </c>
      <c r="F4672">
        <v>119.1</v>
      </c>
      <c r="G4672">
        <v>10</v>
      </c>
      <c r="H4672">
        <f>Table1[[#This Row],[total_orders]]*Table1[[#This Row],[avg_order_value]]</f>
        <v>1191</v>
      </c>
      <c r="I4672">
        <v>244</v>
      </c>
      <c r="J4672">
        <v>0</v>
      </c>
      <c r="K4672" t="s">
        <v>23</v>
      </c>
      <c r="L4672">
        <v>35.4</v>
      </c>
      <c r="M4672" t="str">
        <f t="shared" si="289"/>
        <v>Medium</v>
      </c>
      <c r="N4672" s="1">
        <v>44442</v>
      </c>
      <c r="O4672" s="1" t="str">
        <f>IF(YEAR(Table1[[#This Row],[customer_since]])&gt;=2023, "New",IF(YEAR(Table1[[#This Row],[customer_since]])&gt;=2021, "Medium", "Long term"))</f>
        <v>Medium</v>
      </c>
      <c r="P4672">
        <v>49</v>
      </c>
      <c r="Q4672" t="str">
        <f t="shared" si="290"/>
        <v>Medium</v>
      </c>
      <c r="R4672">
        <v>0.18</v>
      </c>
      <c r="S4672" t="str">
        <f t="shared" si="291"/>
        <v>Low</v>
      </c>
    </row>
    <row r="4673" spans="1:19" x14ac:dyDescent="0.35">
      <c r="A4673" t="s">
        <v>1068</v>
      </c>
      <c r="B4673">
        <v>52</v>
      </c>
      <c r="C4673" t="str">
        <f t="shared" si="288"/>
        <v>46-55</v>
      </c>
      <c r="D4673" t="s">
        <v>21</v>
      </c>
      <c r="E4673" t="s">
        <v>50</v>
      </c>
      <c r="F4673">
        <v>121.22</v>
      </c>
      <c r="G4673">
        <v>10</v>
      </c>
      <c r="H4673">
        <f>Table1[[#This Row],[total_orders]]*Table1[[#This Row],[avg_order_value]]</f>
        <v>1212.2</v>
      </c>
      <c r="I4673">
        <v>283</v>
      </c>
      <c r="J4673">
        <v>0</v>
      </c>
      <c r="K4673" t="s">
        <v>40</v>
      </c>
      <c r="L4673">
        <v>51.5</v>
      </c>
      <c r="M4673" t="str">
        <f t="shared" si="289"/>
        <v>High</v>
      </c>
      <c r="N4673" s="1">
        <v>45119</v>
      </c>
      <c r="O4673" s="1" t="str">
        <f>IF(YEAR(Table1[[#This Row],[customer_since]])&gt;=2023, "New",IF(YEAR(Table1[[#This Row],[customer_since]])&gt;=2021, "Medium", "Long term"))</f>
        <v>New</v>
      </c>
      <c r="P4673">
        <v>42</v>
      </c>
      <c r="Q4673" t="str">
        <f t="shared" si="290"/>
        <v>Medium</v>
      </c>
      <c r="R4673">
        <v>0.12</v>
      </c>
      <c r="S4673" t="str">
        <f t="shared" si="291"/>
        <v>Low</v>
      </c>
    </row>
    <row r="4674" spans="1:19" x14ac:dyDescent="0.35">
      <c r="A4674" t="s">
        <v>2088</v>
      </c>
      <c r="B4674">
        <v>65</v>
      </c>
      <c r="C4674" t="str">
        <f t="shared" ref="C4674:C4737" si="292">IF(B4674&lt;=25,"18-25",IF(B4674&lt;=35,"26-35",IF(B4674&lt;=45,"36-45",IF(B4674&lt;=55,"46-55",IF(B4674&lt;=65,"55-65","66-69")))))</f>
        <v>55-65</v>
      </c>
      <c r="D4674" t="s">
        <v>14</v>
      </c>
      <c r="E4674" t="s">
        <v>50</v>
      </c>
      <c r="F4674">
        <v>81.72</v>
      </c>
      <c r="G4674">
        <v>15</v>
      </c>
      <c r="H4674">
        <f>Table1[[#This Row],[total_orders]]*Table1[[#This Row],[avg_order_value]]</f>
        <v>1225.8</v>
      </c>
      <c r="I4674">
        <v>187</v>
      </c>
      <c r="J4674">
        <v>1</v>
      </c>
      <c r="K4674" t="s">
        <v>16</v>
      </c>
      <c r="L4674">
        <v>43.6</v>
      </c>
      <c r="M4674" t="str">
        <f t="shared" ref="M4674:M4737" si="293">IF(L4674&lt;=20,"Low",IF(L4674&lt;=50,"Medium","High"))</f>
        <v>Medium</v>
      </c>
      <c r="N4674" s="1">
        <v>44895</v>
      </c>
      <c r="O4674" s="1" t="str">
        <f>IF(YEAR(Table1[[#This Row],[customer_since]])&gt;=2023, "New",IF(YEAR(Table1[[#This Row],[customer_since]])&gt;=2021, "Medium", "Long term"))</f>
        <v>Medium</v>
      </c>
      <c r="P4674">
        <v>49</v>
      </c>
      <c r="Q4674" t="str">
        <f t="shared" ref="Q4674:Q4737" si="294">IF(P4674&lt;=33,"Low",IF(P4674&lt;=66,"Medium","High"))</f>
        <v>Medium</v>
      </c>
      <c r="R4674">
        <v>0.55000000000000004</v>
      </c>
      <c r="S4674" t="str">
        <f t="shared" ref="S4674:S4737" si="295">IF(R4674&lt;=0.2,"Low",IF(R4674&lt;=0.5,"Medium","High"))</f>
        <v>High</v>
      </c>
    </row>
    <row r="4675" spans="1:19" x14ac:dyDescent="0.35">
      <c r="A4675" t="s">
        <v>3306</v>
      </c>
      <c r="B4675">
        <v>75</v>
      </c>
      <c r="C4675" t="str">
        <f t="shared" si="292"/>
        <v>66-69</v>
      </c>
      <c r="D4675" t="s">
        <v>21</v>
      </c>
      <c r="E4675" t="s">
        <v>15</v>
      </c>
      <c r="F4675">
        <v>67.680000000000007</v>
      </c>
      <c r="G4675">
        <v>4</v>
      </c>
      <c r="H4675">
        <f>Table1[[#This Row],[total_orders]]*Table1[[#This Row],[avg_order_value]]</f>
        <v>270.72000000000003</v>
      </c>
      <c r="I4675">
        <v>108</v>
      </c>
      <c r="J4675">
        <v>0</v>
      </c>
      <c r="K4675" t="s">
        <v>23</v>
      </c>
      <c r="L4675">
        <v>42.1</v>
      </c>
      <c r="M4675" t="str">
        <f t="shared" si="293"/>
        <v>Medium</v>
      </c>
      <c r="N4675" s="1">
        <v>45366</v>
      </c>
      <c r="O4675" s="1" t="str">
        <f>IF(YEAR(Table1[[#This Row],[customer_since]])&gt;=2023, "New",IF(YEAR(Table1[[#This Row],[customer_since]])&gt;=2021, "Medium", "Long term"))</f>
        <v>New</v>
      </c>
      <c r="P4675">
        <v>4</v>
      </c>
      <c r="Q4675" t="str">
        <f t="shared" si="294"/>
        <v>Low</v>
      </c>
      <c r="R4675">
        <v>0.27</v>
      </c>
      <c r="S4675" t="str">
        <f t="shared" si="295"/>
        <v>Medium</v>
      </c>
    </row>
    <row r="4676" spans="1:19" x14ac:dyDescent="0.35">
      <c r="A4676" t="s">
        <v>2966</v>
      </c>
      <c r="B4676">
        <v>42</v>
      </c>
      <c r="C4676" t="str">
        <f t="shared" si="292"/>
        <v>36-45</v>
      </c>
      <c r="D4676" t="s">
        <v>14</v>
      </c>
      <c r="E4676" t="s">
        <v>44</v>
      </c>
      <c r="F4676">
        <v>42.99</v>
      </c>
      <c r="G4676">
        <v>12</v>
      </c>
      <c r="H4676">
        <f>Table1[[#This Row],[total_orders]]*Table1[[#This Row],[avg_order_value]]</f>
        <v>515.88</v>
      </c>
      <c r="I4676">
        <v>65</v>
      </c>
      <c r="J4676">
        <v>0</v>
      </c>
      <c r="K4676" t="s">
        <v>16</v>
      </c>
      <c r="L4676">
        <v>71.3</v>
      </c>
      <c r="M4676" t="str">
        <f t="shared" si="293"/>
        <v>High</v>
      </c>
      <c r="N4676" s="1">
        <v>44537</v>
      </c>
      <c r="O4676" s="1" t="str">
        <f>IF(YEAR(Table1[[#This Row],[customer_since]])&gt;=2023, "New",IF(YEAR(Table1[[#This Row],[customer_since]])&gt;=2021, "Medium", "Long term"))</f>
        <v>Medium</v>
      </c>
      <c r="P4676">
        <v>81</v>
      </c>
      <c r="Q4676" t="str">
        <f t="shared" si="294"/>
        <v>High</v>
      </c>
      <c r="R4676">
        <v>0.16</v>
      </c>
      <c r="S4676" t="str">
        <f t="shared" si="295"/>
        <v>Low</v>
      </c>
    </row>
    <row r="4677" spans="1:19" x14ac:dyDescent="0.35">
      <c r="A4677" t="s">
        <v>2546</v>
      </c>
      <c r="B4677">
        <v>77</v>
      </c>
      <c r="C4677" t="str">
        <f t="shared" si="292"/>
        <v>66-69</v>
      </c>
      <c r="D4677" t="s">
        <v>21</v>
      </c>
      <c r="E4677" t="s">
        <v>52</v>
      </c>
      <c r="F4677">
        <v>264.66000000000003</v>
      </c>
      <c r="G4677">
        <v>12</v>
      </c>
      <c r="H4677">
        <f>Table1[[#This Row],[total_orders]]*Table1[[#This Row],[avg_order_value]]</f>
        <v>3175.92</v>
      </c>
      <c r="I4677">
        <v>136</v>
      </c>
      <c r="J4677">
        <v>0</v>
      </c>
      <c r="K4677" t="s">
        <v>19</v>
      </c>
      <c r="L4677">
        <v>29.9</v>
      </c>
      <c r="M4677" t="str">
        <f t="shared" si="293"/>
        <v>Medium</v>
      </c>
      <c r="N4677" s="1">
        <v>44234</v>
      </c>
      <c r="O4677" s="1" t="str">
        <f>IF(YEAR(Table1[[#This Row],[customer_since]])&gt;=2023, "New",IF(YEAR(Table1[[#This Row],[customer_since]])&gt;=2021, "Medium", "Long term"))</f>
        <v>Medium</v>
      </c>
      <c r="P4677">
        <v>70</v>
      </c>
      <c r="Q4677" t="str">
        <f t="shared" si="294"/>
        <v>High</v>
      </c>
      <c r="R4677">
        <v>0.32</v>
      </c>
      <c r="S4677" t="str">
        <f t="shared" si="295"/>
        <v>Medium</v>
      </c>
    </row>
    <row r="4678" spans="1:19" x14ac:dyDescent="0.35">
      <c r="A4678" t="s">
        <v>2546</v>
      </c>
      <c r="B4678">
        <v>48</v>
      </c>
      <c r="C4678" t="str">
        <f t="shared" si="292"/>
        <v>46-55</v>
      </c>
      <c r="D4678" t="s">
        <v>14</v>
      </c>
      <c r="E4678" t="s">
        <v>50</v>
      </c>
      <c r="F4678">
        <v>180.44</v>
      </c>
      <c r="G4678">
        <v>9</v>
      </c>
      <c r="H4678">
        <f>Table1[[#This Row],[total_orders]]*Table1[[#This Row],[avg_order_value]]</f>
        <v>1623.96</v>
      </c>
      <c r="I4678">
        <v>121</v>
      </c>
      <c r="J4678">
        <v>0</v>
      </c>
      <c r="K4678" t="s">
        <v>29</v>
      </c>
      <c r="L4678">
        <v>0.5</v>
      </c>
      <c r="M4678" t="str">
        <f t="shared" si="293"/>
        <v>Low</v>
      </c>
      <c r="N4678" s="1">
        <v>45307</v>
      </c>
      <c r="O4678" s="1" t="str">
        <f>IF(YEAR(Table1[[#This Row],[customer_since]])&gt;=2023, "New",IF(YEAR(Table1[[#This Row],[customer_since]])&gt;=2021, "Medium", "Long term"))</f>
        <v>New</v>
      </c>
      <c r="P4678">
        <v>56</v>
      </c>
      <c r="Q4678" t="str">
        <f t="shared" si="294"/>
        <v>Medium</v>
      </c>
      <c r="R4678">
        <v>0.3</v>
      </c>
      <c r="S4678" t="str">
        <f t="shared" si="295"/>
        <v>Medium</v>
      </c>
    </row>
    <row r="4679" spans="1:19" x14ac:dyDescent="0.35">
      <c r="A4679" t="s">
        <v>855</v>
      </c>
      <c r="B4679">
        <v>74</v>
      </c>
      <c r="C4679" t="str">
        <f t="shared" si="292"/>
        <v>66-69</v>
      </c>
      <c r="D4679" t="s">
        <v>14</v>
      </c>
      <c r="E4679" t="s">
        <v>28</v>
      </c>
      <c r="F4679">
        <v>123.56</v>
      </c>
      <c r="G4679">
        <v>11</v>
      </c>
      <c r="H4679">
        <f>Table1[[#This Row],[total_orders]]*Table1[[#This Row],[avg_order_value]]</f>
        <v>1359.16</v>
      </c>
      <c r="I4679">
        <v>39</v>
      </c>
      <c r="J4679">
        <v>0</v>
      </c>
      <c r="K4679" t="s">
        <v>40</v>
      </c>
      <c r="L4679">
        <v>98.9</v>
      </c>
      <c r="M4679" t="str">
        <f t="shared" si="293"/>
        <v>High</v>
      </c>
      <c r="N4679" s="1">
        <v>44588</v>
      </c>
      <c r="O4679" s="1" t="str">
        <f>IF(YEAR(Table1[[#This Row],[customer_since]])&gt;=2023, "New",IF(YEAR(Table1[[#This Row],[customer_since]])&gt;=2021, "Medium", "Long term"))</f>
        <v>Medium</v>
      </c>
      <c r="P4679">
        <v>38</v>
      </c>
      <c r="Q4679" t="str">
        <f t="shared" si="294"/>
        <v>Medium</v>
      </c>
      <c r="R4679">
        <v>0.39</v>
      </c>
      <c r="S4679" t="str">
        <f t="shared" si="295"/>
        <v>Medium</v>
      </c>
    </row>
    <row r="4680" spans="1:19" x14ac:dyDescent="0.35">
      <c r="A4680" t="s">
        <v>855</v>
      </c>
      <c r="B4680">
        <v>50</v>
      </c>
      <c r="C4680" t="str">
        <f t="shared" si="292"/>
        <v>46-55</v>
      </c>
      <c r="D4680" t="s">
        <v>14</v>
      </c>
      <c r="E4680" t="s">
        <v>28</v>
      </c>
      <c r="F4680">
        <v>94.69</v>
      </c>
      <c r="G4680">
        <v>9</v>
      </c>
      <c r="H4680">
        <f>Table1[[#This Row],[total_orders]]*Table1[[#This Row],[avg_order_value]]</f>
        <v>852.21</v>
      </c>
      <c r="I4680">
        <v>138</v>
      </c>
      <c r="J4680">
        <v>0</v>
      </c>
      <c r="K4680" t="s">
        <v>40</v>
      </c>
      <c r="L4680">
        <v>0</v>
      </c>
      <c r="M4680" t="str">
        <f t="shared" si="293"/>
        <v>Low</v>
      </c>
      <c r="N4680" s="1">
        <v>44323</v>
      </c>
      <c r="O4680" s="1" t="str">
        <f>IF(YEAR(Table1[[#This Row],[customer_since]])&gt;=2023, "New",IF(YEAR(Table1[[#This Row],[customer_since]])&gt;=2021, "Medium", "Long term"))</f>
        <v>Medium</v>
      </c>
      <c r="P4680">
        <v>44</v>
      </c>
      <c r="Q4680" t="str">
        <f t="shared" si="294"/>
        <v>Medium</v>
      </c>
      <c r="R4680">
        <v>0.23</v>
      </c>
      <c r="S4680" t="str">
        <f t="shared" si="295"/>
        <v>Medium</v>
      </c>
    </row>
    <row r="4681" spans="1:19" x14ac:dyDescent="0.35">
      <c r="A4681" t="s">
        <v>124</v>
      </c>
      <c r="B4681">
        <v>59</v>
      </c>
      <c r="C4681" t="str">
        <f t="shared" si="292"/>
        <v>55-65</v>
      </c>
      <c r="D4681" t="s">
        <v>21</v>
      </c>
      <c r="E4681" t="s">
        <v>37</v>
      </c>
      <c r="F4681">
        <v>60.96</v>
      </c>
      <c r="G4681">
        <v>4</v>
      </c>
      <c r="H4681">
        <f>Table1[[#This Row],[total_orders]]*Table1[[#This Row],[avg_order_value]]</f>
        <v>243.84</v>
      </c>
      <c r="I4681">
        <v>114</v>
      </c>
      <c r="J4681">
        <v>0</v>
      </c>
      <c r="K4681" t="s">
        <v>40</v>
      </c>
      <c r="L4681">
        <v>4.3</v>
      </c>
      <c r="M4681" t="str">
        <f t="shared" si="293"/>
        <v>Low</v>
      </c>
      <c r="N4681" s="1">
        <v>45515</v>
      </c>
      <c r="O4681" s="1" t="str">
        <f>IF(YEAR(Table1[[#This Row],[customer_since]])&gt;=2023, "New",IF(YEAR(Table1[[#This Row],[customer_since]])&gt;=2021, "Medium", "Long term"))</f>
        <v>New</v>
      </c>
      <c r="P4681">
        <v>58</v>
      </c>
      <c r="Q4681" t="str">
        <f t="shared" si="294"/>
        <v>Medium</v>
      </c>
      <c r="R4681">
        <v>0.33</v>
      </c>
      <c r="S4681" t="str">
        <f t="shared" si="295"/>
        <v>Medium</v>
      </c>
    </row>
    <row r="4682" spans="1:19" x14ac:dyDescent="0.35">
      <c r="A4682" t="s">
        <v>124</v>
      </c>
      <c r="B4682">
        <v>71</v>
      </c>
      <c r="C4682" t="str">
        <f t="shared" si="292"/>
        <v>66-69</v>
      </c>
      <c r="D4682" t="s">
        <v>25</v>
      </c>
      <c r="E4682" t="s">
        <v>50</v>
      </c>
      <c r="F4682">
        <v>115.25</v>
      </c>
      <c r="G4682">
        <v>9</v>
      </c>
      <c r="H4682">
        <f>Table1[[#This Row],[total_orders]]*Table1[[#This Row],[avg_order_value]]</f>
        <v>1037.25</v>
      </c>
      <c r="I4682">
        <v>34</v>
      </c>
      <c r="J4682">
        <v>0</v>
      </c>
      <c r="K4682" t="s">
        <v>40</v>
      </c>
      <c r="L4682">
        <v>55.2</v>
      </c>
      <c r="M4682" t="str">
        <f t="shared" si="293"/>
        <v>High</v>
      </c>
      <c r="N4682" s="1">
        <v>45524</v>
      </c>
      <c r="O4682" s="1" t="str">
        <f>IF(YEAR(Table1[[#This Row],[customer_since]])&gt;=2023, "New",IF(YEAR(Table1[[#This Row],[customer_since]])&gt;=2021, "Medium", "Long term"))</f>
        <v>New</v>
      </c>
      <c r="P4682">
        <v>39</v>
      </c>
      <c r="Q4682" t="str">
        <f t="shared" si="294"/>
        <v>Medium</v>
      </c>
      <c r="R4682">
        <v>0.38</v>
      </c>
      <c r="S4682" t="str">
        <f t="shared" si="295"/>
        <v>Medium</v>
      </c>
    </row>
    <row r="4683" spans="1:19" x14ac:dyDescent="0.35">
      <c r="A4683" t="s">
        <v>925</v>
      </c>
      <c r="B4683">
        <v>67</v>
      </c>
      <c r="C4683" t="str">
        <f t="shared" si="292"/>
        <v>66-69</v>
      </c>
      <c r="D4683" t="s">
        <v>21</v>
      </c>
      <c r="E4683" t="s">
        <v>35</v>
      </c>
      <c r="F4683">
        <v>33.74</v>
      </c>
      <c r="G4683">
        <v>8</v>
      </c>
      <c r="H4683">
        <f>Table1[[#This Row],[total_orders]]*Table1[[#This Row],[avg_order_value]]</f>
        <v>269.92</v>
      </c>
      <c r="I4683">
        <v>39</v>
      </c>
      <c r="J4683">
        <v>0</v>
      </c>
      <c r="K4683" t="s">
        <v>16</v>
      </c>
      <c r="L4683">
        <v>86.2</v>
      </c>
      <c r="M4683" t="str">
        <f t="shared" si="293"/>
        <v>High</v>
      </c>
      <c r="N4683" s="1">
        <v>44036</v>
      </c>
      <c r="O4683" s="1" t="str">
        <f>IF(YEAR(Table1[[#This Row],[customer_since]])&gt;=2023, "New",IF(YEAR(Table1[[#This Row],[customer_since]])&gt;=2021, "Medium", "Long term"))</f>
        <v>Long term</v>
      </c>
      <c r="P4683">
        <v>86</v>
      </c>
      <c r="Q4683" t="str">
        <f t="shared" si="294"/>
        <v>High</v>
      </c>
      <c r="R4683">
        <v>0.23</v>
      </c>
      <c r="S4683" t="str">
        <f t="shared" si="295"/>
        <v>Medium</v>
      </c>
    </row>
    <row r="4684" spans="1:19" x14ac:dyDescent="0.35">
      <c r="A4684" t="s">
        <v>2978</v>
      </c>
      <c r="B4684">
        <v>26</v>
      </c>
      <c r="C4684" t="str">
        <f t="shared" si="292"/>
        <v>26-35</v>
      </c>
      <c r="D4684" t="s">
        <v>14</v>
      </c>
      <c r="E4684" t="s">
        <v>37</v>
      </c>
      <c r="F4684">
        <v>68.12</v>
      </c>
      <c r="G4684">
        <v>13</v>
      </c>
      <c r="H4684">
        <f>Table1[[#This Row],[total_orders]]*Table1[[#This Row],[avg_order_value]]</f>
        <v>885.56000000000006</v>
      </c>
      <c r="I4684">
        <v>125</v>
      </c>
      <c r="J4684">
        <v>0</v>
      </c>
      <c r="K4684" t="s">
        <v>29</v>
      </c>
      <c r="L4684">
        <v>49.1</v>
      </c>
      <c r="M4684" t="str">
        <f t="shared" si="293"/>
        <v>Medium</v>
      </c>
      <c r="N4684" s="1">
        <v>45497</v>
      </c>
      <c r="O4684" s="1" t="str">
        <f>IF(YEAR(Table1[[#This Row],[customer_since]])&gt;=2023, "New",IF(YEAR(Table1[[#This Row],[customer_since]])&gt;=2021, "Medium", "Long term"))</f>
        <v>New</v>
      </c>
      <c r="P4684">
        <v>2</v>
      </c>
      <c r="Q4684" t="str">
        <f t="shared" si="294"/>
        <v>Low</v>
      </c>
      <c r="R4684">
        <v>0.1</v>
      </c>
      <c r="S4684" t="str">
        <f t="shared" si="295"/>
        <v>Low</v>
      </c>
    </row>
    <row r="4685" spans="1:19" x14ac:dyDescent="0.35">
      <c r="A4685" t="s">
        <v>2793</v>
      </c>
      <c r="B4685">
        <v>51</v>
      </c>
      <c r="C4685" t="str">
        <f t="shared" si="292"/>
        <v>46-55</v>
      </c>
      <c r="D4685" t="s">
        <v>21</v>
      </c>
      <c r="E4685" t="s">
        <v>44</v>
      </c>
      <c r="F4685">
        <v>155.57</v>
      </c>
      <c r="G4685">
        <v>12</v>
      </c>
      <c r="H4685">
        <f>Table1[[#This Row],[total_orders]]*Table1[[#This Row],[avg_order_value]]</f>
        <v>1866.84</v>
      </c>
      <c r="I4685">
        <v>123</v>
      </c>
      <c r="J4685">
        <v>0</v>
      </c>
      <c r="K4685" t="s">
        <v>40</v>
      </c>
      <c r="L4685">
        <v>94.4</v>
      </c>
      <c r="M4685" t="str">
        <f t="shared" si="293"/>
        <v>High</v>
      </c>
      <c r="N4685" s="1">
        <v>45181</v>
      </c>
      <c r="O4685" s="1" t="str">
        <f>IF(YEAR(Table1[[#This Row],[customer_since]])&gt;=2023, "New",IF(YEAR(Table1[[#This Row],[customer_since]])&gt;=2021, "Medium", "Long term"))</f>
        <v>New</v>
      </c>
      <c r="P4685">
        <v>92</v>
      </c>
      <c r="Q4685" t="str">
        <f t="shared" si="294"/>
        <v>High</v>
      </c>
      <c r="R4685">
        <v>0.39</v>
      </c>
      <c r="S4685" t="str">
        <f t="shared" si="295"/>
        <v>Medium</v>
      </c>
    </row>
    <row r="4686" spans="1:19" x14ac:dyDescent="0.35">
      <c r="A4686" t="s">
        <v>1108</v>
      </c>
      <c r="B4686">
        <v>44</v>
      </c>
      <c r="C4686" t="str">
        <f t="shared" si="292"/>
        <v>36-45</v>
      </c>
      <c r="D4686" t="s">
        <v>21</v>
      </c>
      <c r="E4686" t="s">
        <v>22</v>
      </c>
      <c r="F4686">
        <v>45.37</v>
      </c>
      <c r="G4686">
        <v>16</v>
      </c>
      <c r="H4686">
        <f>Table1[[#This Row],[total_orders]]*Table1[[#This Row],[avg_order_value]]</f>
        <v>725.92</v>
      </c>
      <c r="I4686">
        <v>228</v>
      </c>
      <c r="J4686">
        <v>0</v>
      </c>
      <c r="K4686" t="s">
        <v>23</v>
      </c>
      <c r="L4686">
        <v>47.4</v>
      </c>
      <c r="M4686" t="str">
        <f t="shared" si="293"/>
        <v>Medium</v>
      </c>
      <c r="N4686" s="1">
        <v>45079</v>
      </c>
      <c r="O4686" s="1" t="str">
        <f>IF(YEAR(Table1[[#This Row],[customer_since]])&gt;=2023, "New",IF(YEAR(Table1[[#This Row],[customer_since]])&gt;=2021, "Medium", "Long term"))</f>
        <v>New</v>
      </c>
      <c r="P4686">
        <v>57</v>
      </c>
      <c r="Q4686" t="str">
        <f t="shared" si="294"/>
        <v>Medium</v>
      </c>
      <c r="R4686">
        <v>0.18</v>
      </c>
      <c r="S4686" t="str">
        <f t="shared" si="295"/>
        <v>Low</v>
      </c>
    </row>
    <row r="4687" spans="1:19" x14ac:dyDescent="0.35">
      <c r="A4687" t="s">
        <v>3001</v>
      </c>
      <c r="B4687">
        <v>71</v>
      </c>
      <c r="C4687" t="str">
        <f t="shared" si="292"/>
        <v>66-69</v>
      </c>
      <c r="D4687" t="s">
        <v>14</v>
      </c>
      <c r="E4687" t="s">
        <v>18</v>
      </c>
      <c r="F4687">
        <v>31.85</v>
      </c>
      <c r="G4687">
        <v>10</v>
      </c>
      <c r="H4687">
        <f>Table1[[#This Row],[total_orders]]*Table1[[#This Row],[avg_order_value]]</f>
        <v>318.5</v>
      </c>
      <c r="I4687">
        <v>362</v>
      </c>
      <c r="J4687">
        <v>0</v>
      </c>
      <c r="K4687" t="s">
        <v>40</v>
      </c>
      <c r="L4687">
        <v>49.1</v>
      </c>
      <c r="M4687" t="str">
        <f t="shared" si="293"/>
        <v>Medium</v>
      </c>
      <c r="N4687" s="1">
        <v>45336</v>
      </c>
      <c r="O4687" s="1" t="str">
        <f>IF(YEAR(Table1[[#This Row],[customer_since]])&gt;=2023, "New",IF(YEAR(Table1[[#This Row],[customer_since]])&gt;=2021, "Medium", "Long term"))</f>
        <v>New</v>
      </c>
      <c r="P4687">
        <v>40</v>
      </c>
      <c r="Q4687" t="str">
        <f t="shared" si="294"/>
        <v>Medium</v>
      </c>
      <c r="R4687">
        <v>0.26</v>
      </c>
      <c r="S4687" t="str">
        <f t="shared" si="295"/>
        <v>Medium</v>
      </c>
    </row>
    <row r="4688" spans="1:19" x14ac:dyDescent="0.35">
      <c r="A4688" t="s">
        <v>3001</v>
      </c>
      <c r="B4688">
        <v>53</v>
      </c>
      <c r="C4688" t="str">
        <f t="shared" si="292"/>
        <v>46-55</v>
      </c>
      <c r="D4688" t="s">
        <v>14</v>
      </c>
      <c r="E4688" t="s">
        <v>26</v>
      </c>
      <c r="F4688">
        <v>43.96</v>
      </c>
      <c r="G4688">
        <v>9</v>
      </c>
      <c r="H4688">
        <f>Table1[[#This Row],[total_orders]]*Table1[[#This Row],[avg_order_value]]</f>
        <v>395.64</v>
      </c>
      <c r="I4688">
        <v>87</v>
      </c>
      <c r="J4688">
        <v>0</v>
      </c>
      <c r="K4688" t="s">
        <v>19</v>
      </c>
      <c r="L4688">
        <v>50.7</v>
      </c>
      <c r="M4688" t="str">
        <f t="shared" si="293"/>
        <v>High</v>
      </c>
      <c r="N4688" s="1">
        <v>45284</v>
      </c>
      <c r="O4688" s="1" t="str">
        <f>IF(YEAR(Table1[[#This Row],[customer_since]])&gt;=2023, "New",IF(YEAR(Table1[[#This Row],[customer_since]])&gt;=2021, "Medium", "Long term"))</f>
        <v>New</v>
      </c>
      <c r="P4688">
        <v>35</v>
      </c>
      <c r="Q4688" t="str">
        <f t="shared" si="294"/>
        <v>Medium</v>
      </c>
      <c r="R4688">
        <v>0.46</v>
      </c>
      <c r="S4688" t="str">
        <f t="shared" si="295"/>
        <v>Medium</v>
      </c>
    </row>
    <row r="4689" spans="1:19" x14ac:dyDescent="0.35">
      <c r="A4689" t="s">
        <v>3001</v>
      </c>
      <c r="B4689">
        <v>62</v>
      </c>
      <c r="C4689" t="str">
        <f t="shared" si="292"/>
        <v>55-65</v>
      </c>
      <c r="D4689" t="s">
        <v>25</v>
      </c>
      <c r="E4689" t="s">
        <v>44</v>
      </c>
      <c r="F4689">
        <v>106.34</v>
      </c>
      <c r="G4689">
        <v>12</v>
      </c>
      <c r="H4689">
        <f>Table1[[#This Row],[total_orders]]*Table1[[#This Row],[avg_order_value]]</f>
        <v>1276.08</v>
      </c>
      <c r="I4689">
        <v>62</v>
      </c>
      <c r="J4689">
        <v>0</v>
      </c>
      <c r="K4689" t="s">
        <v>23</v>
      </c>
      <c r="L4689">
        <v>69.8</v>
      </c>
      <c r="M4689" t="str">
        <f t="shared" si="293"/>
        <v>High</v>
      </c>
      <c r="N4689" s="1">
        <v>44419</v>
      </c>
      <c r="O4689" s="1" t="str">
        <f>IF(YEAR(Table1[[#This Row],[customer_since]])&gt;=2023, "New",IF(YEAR(Table1[[#This Row],[customer_since]])&gt;=2021, "Medium", "Long term"))</f>
        <v>Medium</v>
      </c>
      <c r="P4689">
        <v>73</v>
      </c>
      <c r="Q4689" t="str">
        <f t="shared" si="294"/>
        <v>High</v>
      </c>
      <c r="R4689">
        <v>0.43</v>
      </c>
      <c r="S4689" t="str">
        <f t="shared" si="295"/>
        <v>Medium</v>
      </c>
    </row>
    <row r="4690" spans="1:19" x14ac:dyDescent="0.35">
      <c r="A4690" t="s">
        <v>614</v>
      </c>
      <c r="B4690">
        <v>76</v>
      </c>
      <c r="C4690" t="str">
        <f t="shared" si="292"/>
        <v>66-69</v>
      </c>
      <c r="D4690" t="s">
        <v>14</v>
      </c>
      <c r="E4690" t="s">
        <v>18</v>
      </c>
      <c r="F4690">
        <v>153.31</v>
      </c>
      <c r="G4690">
        <v>6</v>
      </c>
      <c r="H4690">
        <f>Table1[[#This Row],[total_orders]]*Table1[[#This Row],[avg_order_value]]</f>
        <v>919.86</v>
      </c>
      <c r="I4690">
        <v>140</v>
      </c>
      <c r="J4690">
        <v>0</v>
      </c>
      <c r="K4690" t="s">
        <v>16</v>
      </c>
      <c r="L4690">
        <v>8</v>
      </c>
      <c r="M4690" t="str">
        <f t="shared" si="293"/>
        <v>Low</v>
      </c>
      <c r="N4690" s="1">
        <v>45477</v>
      </c>
      <c r="O4690" s="1" t="str">
        <f>IF(YEAR(Table1[[#This Row],[customer_since]])&gt;=2023, "New",IF(YEAR(Table1[[#This Row],[customer_since]])&gt;=2021, "Medium", "Long term"))</f>
        <v>New</v>
      </c>
      <c r="P4690">
        <v>5</v>
      </c>
      <c r="Q4690" t="str">
        <f t="shared" si="294"/>
        <v>Low</v>
      </c>
      <c r="R4690">
        <v>0.25</v>
      </c>
      <c r="S4690" t="str">
        <f t="shared" si="295"/>
        <v>Medium</v>
      </c>
    </row>
    <row r="4691" spans="1:19" x14ac:dyDescent="0.35">
      <c r="A4691" t="s">
        <v>614</v>
      </c>
      <c r="B4691">
        <v>72</v>
      </c>
      <c r="C4691" t="str">
        <f t="shared" si="292"/>
        <v>66-69</v>
      </c>
      <c r="D4691" t="s">
        <v>21</v>
      </c>
      <c r="E4691" t="s">
        <v>44</v>
      </c>
      <c r="F4691">
        <v>40.549999999999997</v>
      </c>
      <c r="G4691">
        <v>14</v>
      </c>
      <c r="H4691">
        <f>Table1[[#This Row],[total_orders]]*Table1[[#This Row],[avg_order_value]]</f>
        <v>567.69999999999993</v>
      </c>
      <c r="I4691">
        <v>168</v>
      </c>
      <c r="J4691">
        <v>0</v>
      </c>
      <c r="K4691" t="s">
        <v>40</v>
      </c>
      <c r="L4691">
        <v>16.399999999999999</v>
      </c>
      <c r="M4691" t="str">
        <f t="shared" si="293"/>
        <v>Low</v>
      </c>
      <c r="N4691" s="1">
        <v>44362</v>
      </c>
      <c r="O4691" s="1" t="str">
        <f>IF(YEAR(Table1[[#This Row],[customer_since]])&gt;=2023, "New",IF(YEAR(Table1[[#This Row],[customer_since]])&gt;=2021, "Medium", "Long term"))</f>
        <v>Medium</v>
      </c>
      <c r="P4691">
        <v>21</v>
      </c>
      <c r="Q4691" t="str">
        <f t="shared" si="294"/>
        <v>Low</v>
      </c>
      <c r="R4691">
        <v>0.3</v>
      </c>
      <c r="S4691" t="str">
        <f t="shared" si="295"/>
        <v>Medium</v>
      </c>
    </row>
    <row r="4692" spans="1:19" x14ac:dyDescent="0.35">
      <c r="A4692" t="s">
        <v>3169</v>
      </c>
      <c r="B4692">
        <v>39</v>
      </c>
      <c r="C4692" t="str">
        <f t="shared" si="292"/>
        <v>36-45</v>
      </c>
      <c r="D4692" t="s">
        <v>14</v>
      </c>
      <c r="E4692" t="s">
        <v>52</v>
      </c>
      <c r="F4692">
        <v>132.96</v>
      </c>
      <c r="G4692">
        <v>14</v>
      </c>
      <c r="H4692">
        <f>Table1[[#This Row],[total_orders]]*Table1[[#This Row],[avg_order_value]]</f>
        <v>1861.44</v>
      </c>
      <c r="I4692">
        <v>105</v>
      </c>
      <c r="J4692">
        <v>0</v>
      </c>
      <c r="K4692" t="s">
        <v>19</v>
      </c>
      <c r="L4692">
        <v>90.2</v>
      </c>
      <c r="M4692" t="str">
        <f t="shared" si="293"/>
        <v>High</v>
      </c>
      <c r="N4692" s="1">
        <v>44654</v>
      </c>
      <c r="O4692" s="1" t="str">
        <f>IF(YEAR(Table1[[#This Row],[customer_since]])&gt;=2023, "New",IF(YEAR(Table1[[#This Row],[customer_since]])&gt;=2021, "Medium", "Long term"))</f>
        <v>Medium</v>
      </c>
      <c r="P4692">
        <v>96</v>
      </c>
      <c r="Q4692" t="str">
        <f t="shared" si="294"/>
        <v>High</v>
      </c>
      <c r="R4692">
        <v>0.42</v>
      </c>
      <c r="S4692" t="str">
        <f t="shared" si="295"/>
        <v>Medium</v>
      </c>
    </row>
    <row r="4693" spans="1:19" x14ac:dyDescent="0.35">
      <c r="A4693" t="s">
        <v>2483</v>
      </c>
      <c r="B4693">
        <v>78</v>
      </c>
      <c r="C4693" t="str">
        <f t="shared" si="292"/>
        <v>66-69</v>
      </c>
      <c r="D4693" t="s">
        <v>21</v>
      </c>
      <c r="E4693" t="s">
        <v>26</v>
      </c>
      <c r="F4693">
        <v>142.83000000000001</v>
      </c>
      <c r="G4693">
        <v>13</v>
      </c>
      <c r="H4693">
        <f>Table1[[#This Row],[total_orders]]*Table1[[#This Row],[avg_order_value]]</f>
        <v>1856.7900000000002</v>
      </c>
      <c r="I4693">
        <v>196</v>
      </c>
      <c r="J4693">
        <v>0</v>
      </c>
      <c r="K4693" t="s">
        <v>19</v>
      </c>
      <c r="L4693">
        <v>93.4</v>
      </c>
      <c r="M4693" t="str">
        <f t="shared" si="293"/>
        <v>High</v>
      </c>
      <c r="N4693" s="1">
        <v>44374</v>
      </c>
      <c r="O4693" s="1" t="str">
        <f>IF(YEAR(Table1[[#This Row],[customer_since]])&gt;=2023, "New",IF(YEAR(Table1[[#This Row],[customer_since]])&gt;=2021, "Medium", "Long term"))</f>
        <v>Medium</v>
      </c>
      <c r="P4693">
        <v>3</v>
      </c>
      <c r="Q4693" t="str">
        <f t="shared" si="294"/>
        <v>Low</v>
      </c>
      <c r="R4693">
        <v>0.32</v>
      </c>
      <c r="S4693" t="str">
        <f t="shared" si="295"/>
        <v>Medium</v>
      </c>
    </row>
    <row r="4694" spans="1:19" x14ac:dyDescent="0.35">
      <c r="A4694" t="s">
        <v>647</v>
      </c>
      <c r="B4694">
        <v>41</v>
      </c>
      <c r="C4694" t="str">
        <f t="shared" si="292"/>
        <v>36-45</v>
      </c>
      <c r="D4694" t="s">
        <v>14</v>
      </c>
      <c r="E4694" t="s">
        <v>52</v>
      </c>
      <c r="F4694">
        <v>41.96</v>
      </c>
      <c r="G4694">
        <v>9</v>
      </c>
      <c r="H4694">
        <f>Table1[[#This Row],[total_orders]]*Table1[[#This Row],[avg_order_value]]</f>
        <v>377.64</v>
      </c>
      <c r="I4694">
        <v>344</v>
      </c>
      <c r="J4694">
        <v>0</v>
      </c>
      <c r="K4694" t="s">
        <v>29</v>
      </c>
      <c r="L4694">
        <v>13</v>
      </c>
      <c r="M4694" t="str">
        <f t="shared" si="293"/>
        <v>Low</v>
      </c>
      <c r="N4694" s="1">
        <v>45638</v>
      </c>
      <c r="O4694" s="1" t="str">
        <f>IF(YEAR(Table1[[#This Row],[customer_since]])&gt;=2023, "New",IF(YEAR(Table1[[#This Row],[customer_since]])&gt;=2021, "Medium", "Long term"))</f>
        <v>New</v>
      </c>
      <c r="P4694">
        <v>85</v>
      </c>
      <c r="Q4694" t="str">
        <f t="shared" si="294"/>
        <v>High</v>
      </c>
      <c r="R4694">
        <v>0.06</v>
      </c>
      <c r="S4694" t="str">
        <f t="shared" si="295"/>
        <v>Low</v>
      </c>
    </row>
    <row r="4695" spans="1:19" x14ac:dyDescent="0.35">
      <c r="A4695" t="s">
        <v>1034</v>
      </c>
      <c r="B4695">
        <v>40</v>
      </c>
      <c r="C4695" t="str">
        <f t="shared" si="292"/>
        <v>36-45</v>
      </c>
      <c r="D4695" t="s">
        <v>14</v>
      </c>
      <c r="E4695" t="s">
        <v>22</v>
      </c>
      <c r="F4695">
        <v>39.14</v>
      </c>
      <c r="G4695">
        <v>12</v>
      </c>
      <c r="H4695">
        <f>Table1[[#This Row],[total_orders]]*Table1[[#This Row],[avg_order_value]]</f>
        <v>469.68</v>
      </c>
      <c r="I4695">
        <v>37</v>
      </c>
      <c r="J4695">
        <v>0</v>
      </c>
      <c r="K4695" t="s">
        <v>16</v>
      </c>
      <c r="L4695">
        <v>45.6</v>
      </c>
      <c r="M4695" t="str">
        <f t="shared" si="293"/>
        <v>Medium</v>
      </c>
      <c r="N4695" s="1">
        <v>44432</v>
      </c>
      <c r="O4695" s="1" t="str">
        <f>IF(YEAR(Table1[[#This Row],[customer_since]])&gt;=2023, "New",IF(YEAR(Table1[[#This Row],[customer_since]])&gt;=2021, "Medium", "Long term"))</f>
        <v>Medium</v>
      </c>
      <c r="P4695">
        <v>80</v>
      </c>
      <c r="Q4695" t="str">
        <f t="shared" si="294"/>
        <v>High</v>
      </c>
      <c r="R4695">
        <v>0.09</v>
      </c>
      <c r="S4695" t="str">
        <f t="shared" si="295"/>
        <v>Low</v>
      </c>
    </row>
    <row r="4696" spans="1:19" x14ac:dyDescent="0.35">
      <c r="A4696" t="s">
        <v>1703</v>
      </c>
      <c r="B4696">
        <v>76</v>
      </c>
      <c r="C4696" t="str">
        <f t="shared" si="292"/>
        <v>66-69</v>
      </c>
      <c r="D4696" t="s">
        <v>21</v>
      </c>
      <c r="E4696" t="s">
        <v>18</v>
      </c>
      <c r="F4696">
        <v>36.6</v>
      </c>
      <c r="G4696">
        <v>16</v>
      </c>
      <c r="H4696">
        <f>Table1[[#This Row],[total_orders]]*Table1[[#This Row],[avg_order_value]]</f>
        <v>585.6</v>
      </c>
      <c r="I4696">
        <v>314</v>
      </c>
      <c r="J4696">
        <v>0</v>
      </c>
      <c r="K4696" t="s">
        <v>23</v>
      </c>
      <c r="L4696">
        <v>60.4</v>
      </c>
      <c r="M4696" t="str">
        <f t="shared" si="293"/>
        <v>High</v>
      </c>
      <c r="N4696" s="1">
        <v>44968</v>
      </c>
      <c r="O4696" s="1" t="str">
        <f>IF(YEAR(Table1[[#This Row],[customer_since]])&gt;=2023, "New",IF(YEAR(Table1[[#This Row],[customer_since]])&gt;=2021, "Medium", "Long term"))</f>
        <v>New</v>
      </c>
      <c r="P4696">
        <v>75</v>
      </c>
      <c r="Q4696" t="str">
        <f t="shared" si="294"/>
        <v>High</v>
      </c>
      <c r="R4696">
        <v>0.55000000000000004</v>
      </c>
      <c r="S4696" t="str">
        <f t="shared" si="295"/>
        <v>High</v>
      </c>
    </row>
    <row r="4697" spans="1:19" x14ac:dyDescent="0.35">
      <c r="A4697" t="s">
        <v>3428</v>
      </c>
      <c r="B4697">
        <v>64</v>
      </c>
      <c r="C4697" t="str">
        <f t="shared" si="292"/>
        <v>55-65</v>
      </c>
      <c r="D4697" t="s">
        <v>21</v>
      </c>
      <c r="E4697" t="s">
        <v>35</v>
      </c>
      <c r="F4697">
        <v>112.04</v>
      </c>
      <c r="G4697">
        <v>13</v>
      </c>
      <c r="H4697">
        <f>Table1[[#This Row],[total_orders]]*Table1[[#This Row],[avg_order_value]]</f>
        <v>1456.52</v>
      </c>
      <c r="I4697">
        <v>294</v>
      </c>
      <c r="J4697">
        <v>0</v>
      </c>
      <c r="K4697" t="s">
        <v>19</v>
      </c>
      <c r="L4697">
        <v>53.3</v>
      </c>
      <c r="M4697" t="str">
        <f t="shared" si="293"/>
        <v>High</v>
      </c>
      <c r="N4697" s="1">
        <v>45377</v>
      </c>
      <c r="O4697" s="1" t="str">
        <f>IF(YEAR(Table1[[#This Row],[customer_since]])&gt;=2023, "New",IF(YEAR(Table1[[#This Row],[customer_since]])&gt;=2021, "Medium", "Long term"))</f>
        <v>New</v>
      </c>
      <c r="P4697">
        <v>21</v>
      </c>
      <c r="Q4697" t="str">
        <f t="shared" si="294"/>
        <v>Low</v>
      </c>
      <c r="R4697">
        <v>0.21</v>
      </c>
      <c r="S4697" t="str">
        <f t="shared" si="295"/>
        <v>Medium</v>
      </c>
    </row>
    <row r="4698" spans="1:19" x14ac:dyDescent="0.35">
      <c r="A4698" t="s">
        <v>3423</v>
      </c>
      <c r="B4698">
        <v>28</v>
      </c>
      <c r="C4698" t="str">
        <f t="shared" si="292"/>
        <v>26-35</v>
      </c>
      <c r="D4698" t="s">
        <v>14</v>
      </c>
      <c r="E4698" t="s">
        <v>18</v>
      </c>
      <c r="F4698">
        <v>102.7</v>
      </c>
      <c r="G4698">
        <v>11</v>
      </c>
      <c r="H4698">
        <f>Table1[[#This Row],[total_orders]]*Table1[[#This Row],[avg_order_value]]</f>
        <v>1129.7</v>
      </c>
      <c r="I4698">
        <v>301</v>
      </c>
      <c r="J4698">
        <v>0</v>
      </c>
      <c r="K4698" t="s">
        <v>29</v>
      </c>
      <c r="L4698">
        <v>49.1</v>
      </c>
      <c r="M4698" t="str">
        <f t="shared" si="293"/>
        <v>Medium</v>
      </c>
      <c r="N4698" s="1">
        <v>44708</v>
      </c>
      <c r="O4698" s="1" t="str">
        <f>IF(YEAR(Table1[[#This Row],[customer_since]])&gt;=2023, "New",IF(YEAR(Table1[[#This Row],[customer_since]])&gt;=2021, "Medium", "Long term"))</f>
        <v>Medium</v>
      </c>
      <c r="P4698">
        <v>80</v>
      </c>
      <c r="Q4698" t="str">
        <f t="shared" si="294"/>
        <v>High</v>
      </c>
      <c r="R4698">
        <v>0.43</v>
      </c>
      <c r="S4698" t="str">
        <f t="shared" si="295"/>
        <v>Medium</v>
      </c>
    </row>
    <row r="4699" spans="1:19" x14ac:dyDescent="0.35">
      <c r="A4699" t="s">
        <v>70</v>
      </c>
      <c r="B4699">
        <v>30</v>
      </c>
      <c r="C4699" t="str">
        <f t="shared" si="292"/>
        <v>26-35</v>
      </c>
      <c r="D4699" t="s">
        <v>14</v>
      </c>
      <c r="E4699" t="s">
        <v>18</v>
      </c>
      <c r="F4699">
        <v>43.35</v>
      </c>
      <c r="G4699">
        <v>13</v>
      </c>
      <c r="H4699">
        <f>Table1[[#This Row],[total_orders]]*Table1[[#This Row],[avg_order_value]]</f>
        <v>563.55000000000007</v>
      </c>
      <c r="I4699">
        <v>56</v>
      </c>
      <c r="J4699">
        <v>0</v>
      </c>
      <c r="K4699" t="s">
        <v>19</v>
      </c>
      <c r="L4699">
        <v>19.100000000000001</v>
      </c>
      <c r="M4699" t="str">
        <f t="shared" si="293"/>
        <v>Low</v>
      </c>
      <c r="N4699" s="1">
        <v>45682</v>
      </c>
      <c r="O4699" s="1" t="str">
        <f>IF(YEAR(Table1[[#This Row],[customer_since]])&gt;=2023, "New",IF(YEAR(Table1[[#This Row],[customer_since]])&gt;=2021, "Medium", "Long term"))</f>
        <v>New</v>
      </c>
      <c r="P4699">
        <v>33</v>
      </c>
      <c r="Q4699" t="str">
        <f t="shared" si="294"/>
        <v>Low</v>
      </c>
      <c r="R4699">
        <v>0.08</v>
      </c>
      <c r="S4699" t="str">
        <f t="shared" si="295"/>
        <v>Low</v>
      </c>
    </row>
    <row r="4700" spans="1:19" x14ac:dyDescent="0.35">
      <c r="A4700" t="s">
        <v>70</v>
      </c>
      <c r="B4700">
        <v>38</v>
      </c>
      <c r="C4700" t="str">
        <f t="shared" si="292"/>
        <v>36-45</v>
      </c>
      <c r="D4700" t="s">
        <v>21</v>
      </c>
      <c r="E4700" t="s">
        <v>15</v>
      </c>
      <c r="F4700">
        <v>78.44</v>
      </c>
      <c r="G4700">
        <v>9</v>
      </c>
      <c r="H4700">
        <f>Table1[[#This Row],[total_orders]]*Table1[[#This Row],[avg_order_value]]</f>
        <v>705.96</v>
      </c>
      <c r="I4700">
        <v>294</v>
      </c>
      <c r="J4700">
        <v>0</v>
      </c>
      <c r="K4700" t="s">
        <v>40</v>
      </c>
      <c r="L4700">
        <v>38.4</v>
      </c>
      <c r="M4700" t="str">
        <f t="shared" si="293"/>
        <v>Medium</v>
      </c>
      <c r="N4700" s="1">
        <v>45066</v>
      </c>
      <c r="O4700" s="1" t="str">
        <f>IF(YEAR(Table1[[#This Row],[customer_since]])&gt;=2023, "New",IF(YEAR(Table1[[#This Row],[customer_since]])&gt;=2021, "Medium", "Long term"))</f>
        <v>New</v>
      </c>
      <c r="P4700">
        <v>54</v>
      </c>
      <c r="Q4700" t="str">
        <f t="shared" si="294"/>
        <v>Medium</v>
      </c>
      <c r="R4700">
        <v>0.42</v>
      </c>
      <c r="S4700" t="str">
        <f t="shared" si="295"/>
        <v>Medium</v>
      </c>
    </row>
    <row r="4701" spans="1:19" x14ac:dyDescent="0.35">
      <c r="A4701" t="s">
        <v>70</v>
      </c>
      <c r="B4701">
        <v>19</v>
      </c>
      <c r="C4701" t="str">
        <f t="shared" si="292"/>
        <v>18-25</v>
      </c>
      <c r="D4701" t="s">
        <v>14</v>
      </c>
      <c r="E4701" t="s">
        <v>28</v>
      </c>
      <c r="F4701">
        <v>123.11</v>
      </c>
      <c r="G4701">
        <v>7</v>
      </c>
      <c r="H4701">
        <f>Table1[[#This Row],[total_orders]]*Table1[[#This Row],[avg_order_value]]</f>
        <v>861.77</v>
      </c>
      <c r="I4701">
        <v>30</v>
      </c>
      <c r="J4701">
        <v>0</v>
      </c>
      <c r="K4701" t="s">
        <v>16</v>
      </c>
      <c r="L4701">
        <v>41.1</v>
      </c>
      <c r="M4701" t="str">
        <f t="shared" si="293"/>
        <v>Medium</v>
      </c>
      <c r="N4701" s="1">
        <v>45573</v>
      </c>
      <c r="O4701" s="1" t="str">
        <f>IF(YEAR(Table1[[#This Row],[customer_since]])&gt;=2023, "New",IF(YEAR(Table1[[#This Row],[customer_since]])&gt;=2021, "Medium", "Long term"))</f>
        <v>New</v>
      </c>
      <c r="P4701">
        <v>66</v>
      </c>
      <c r="Q4701" t="str">
        <f t="shared" si="294"/>
        <v>Medium</v>
      </c>
      <c r="R4701">
        <v>0.27</v>
      </c>
      <c r="S4701" t="str">
        <f t="shared" si="295"/>
        <v>Medium</v>
      </c>
    </row>
    <row r="4702" spans="1:19" x14ac:dyDescent="0.35">
      <c r="A4702" t="s">
        <v>776</v>
      </c>
      <c r="B4702">
        <v>31</v>
      </c>
      <c r="C4702" t="str">
        <f t="shared" si="292"/>
        <v>26-35</v>
      </c>
      <c r="D4702" t="s">
        <v>14</v>
      </c>
      <c r="E4702" t="s">
        <v>52</v>
      </c>
      <c r="F4702">
        <v>242.13</v>
      </c>
      <c r="G4702">
        <v>13</v>
      </c>
      <c r="H4702">
        <f>Table1[[#This Row],[total_orders]]*Table1[[#This Row],[avg_order_value]]</f>
        <v>3147.69</v>
      </c>
      <c r="I4702">
        <v>341</v>
      </c>
      <c r="J4702">
        <v>0</v>
      </c>
      <c r="K4702" t="s">
        <v>29</v>
      </c>
      <c r="L4702">
        <v>53.1</v>
      </c>
      <c r="M4702" t="str">
        <f t="shared" si="293"/>
        <v>High</v>
      </c>
      <c r="N4702" s="1">
        <v>45199</v>
      </c>
      <c r="O4702" s="1" t="str">
        <f>IF(YEAR(Table1[[#This Row],[customer_since]])&gt;=2023, "New",IF(YEAR(Table1[[#This Row],[customer_since]])&gt;=2021, "Medium", "Long term"))</f>
        <v>New</v>
      </c>
      <c r="P4702">
        <v>33</v>
      </c>
      <c r="Q4702" t="str">
        <f t="shared" si="294"/>
        <v>Low</v>
      </c>
      <c r="R4702">
        <v>0.5</v>
      </c>
      <c r="S4702" t="str">
        <f t="shared" si="295"/>
        <v>Medium</v>
      </c>
    </row>
    <row r="4703" spans="1:19" x14ac:dyDescent="0.35">
      <c r="A4703" t="s">
        <v>1684</v>
      </c>
      <c r="B4703">
        <v>32</v>
      </c>
      <c r="C4703" t="str">
        <f t="shared" si="292"/>
        <v>26-35</v>
      </c>
      <c r="D4703" t="s">
        <v>21</v>
      </c>
      <c r="E4703" t="s">
        <v>52</v>
      </c>
      <c r="G4703">
        <v>9</v>
      </c>
      <c r="H4703">
        <f>Table1[[#This Row],[total_orders]]*Table1[[#This Row],[avg_order_value]]</f>
        <v>0</v>
      </c>
      <c r="I4703">
        <v>59</v>
      </c>
      <c r="J4703">
        <v>0</v>
      </c>
      <c r="K4703" t="s">
        <v>23</v>
      </c>
      <c r="L4703">
        <v>49.1</v>
      </c>
      <c r="M4703" t="str">
        <f t="shared" si="293"/>
        <v>Medium</v>
      </c>
      <c r="N4703" s="1">
        <v>45421</v>
      </c>
      <c r="O4703" s="1" t="str">
        <f>IF(YEAR(Table1[[#This Row],[customer_since]])&gt;=2023, "New",IF(YEAR(Table1[[#This Row],[customer_since]])&gt;=2021, "Medium", "Long term"))</f>
        <v>New</v>
      </c>
      <c r="P4703">
        <v>85</v>
      </c>
      <c r="Q4703" t="str">
        <f t="shared" si="294"/>
        <v>High</v>
      </c>
      <c r="R4703">
        <v>0.37</v>
      </c>
      <c r="S4703" t="str">
        <f t="shared" si="295"/>
        <v>Medium</v>
      </c>
    </row>
    <row r="4704" spans="1:19" x14ac:dyDescent="0.35">
      <c r="A4704" t="s">
        <v>1684</v>
      </c>
      <c r="B4704">
        <v>79</v>
      </c>
      <c r="C4704" t="str">
        <f t="shared" si="292"/>
        <v>66-69</v>
      </c>
      <c r="D4704" t="s">
        <v>14</v>
      </c>
      <c r="E4704" t="s">
        <v>50</v>
      </c>
      <c r="F4704">
        <v>71.23</v>
      </c>
      <c r="G4704">
        <v>13</v>
      </c>
      <c r="H4704">
        <f>Table1[[#This Row],[total_orders]]*Table1[[#This Row],[avg_order_value]]</f>
        <v>925.99</v>
      </c>
      <c r="I4704">
        <v>120</v>
      </c>
      <c r="J4704">
        <v>0</v>
      </c>
      <c r="K4704" t="s">
        <v>23</v>
      </c>
      <c r="L4704">
        <v>78.7</v>
      </c>
      <c r="M4704" t="str">
        <f t="shared" si="293"/>
        <v>High</v>
      </c>
      <c r="N4704" s="1">
        <v>44311</v>
      </c>
      <c r="O4704" s="1" t="str">
        <f>IF(YEAR(Table1[[#This Row],[customer_since]])&gt;=2023, "New",IF(YEAR(Table1[[#This Row],[customer_since]])&gt;=2021, "Medium", "Long term"))</f>
        <v>Medium</v>
      </c>
      <c r="P4704">
        <v>57</v>
      </c>
      <c r="Q4704" t="str">
        <f t="shared" si="294"/>
        <v>Medium</v>
      </c>
      <c r="R4704">
        <v>0.25</v>
      </c>
      <c r="S4704" t="str">
        <f t="shared" si="295"/>
        <v>Medium</v>
      </c>
    </row>
    <row r="4705" spans="1:19" x14ac:dyDescent="0.35">
      <c r="A4705" t="s">
        <v>1160</v>
      </c>
      <c r="B4705">
        <v>71</v>
      </c>
      <c r="C4705" t="str">
        <f t="shared" si="292"/>
        <v>66-69</v>
      </c>
      <c r="D4705" t="s">
        <v>14</v>
      </c>
      <c r="E4705" t="s">
        <v>50</v>
      </c>
      <c r="F4705">
        <v>89.35</v>
      </c>
      <c r="G4705">
        <v>7</v>
      </c>
      <c r="H4705">
        <f>Table1[[#This Row],[total_orders]]*Table1[[#This Row],[avg_order_value]]</f>
        <v>625.44999999999993</v>
      </c>
      <c r="I4705">
        <v>184</v>
      </c>
      <c r="J4705">
        <v>0</v>
      </c>
      <c r="K4705" t="s">
        <v>40</v>
      </c>
      <c r="L4705">
        <v>0</v>
      </c>
      <c r="M4705" t="str">
        <f t="shared" si="293"/>
        <v>Low</v>
      </c>
      <c r="N4705" s="1">
        <v>45498</v>
      </c>
      <c r="O4705" s="1" t="str">
        <f>IF(YEAR(Table1[[#This Row],[customer_since]])&gt;=2023, "New",IF(YEAR(Table1[[#This Row],[customer_since]])&gt;=2021, "Medium", "Long term"))</f>
        <v>New</v>
      </c>
      <c r="P4705">
        <v>12</v>
      </c>
      <c r="Q4705" t="str">
        <f t="shared" si="294"/>
        <v>Low</v>
      </c>
      <c r="R4705">
        <v>0.37</v>
      </c>
      <c r="S4705" t="str">
        <f t="shared" si="295"/>
        <v>Medium</v>
      </c>
    </row>
    <row r="4706" spans="1:19" x14ac:dyDescent="0.35">
      <c r="A4706" t="s">
        <v>1160</v>
      </c>
      <c r="B4706">
        <v>45</v>
      </c>
      <c r="C4706" t="str">
        <f t="shared" si="292"/>
        <v>36-45</v>
      </c>
      <c r="D4706" t="s">
        <v>14</v>
      </c>
      <c r="E4706" t="s">
        <v>15</v>
      </c>
      <c r="F4706">
        <v>195.85</v>
      </c>
      <c r="G4706">
        <v>7</v>
      </c>
      <c r="H4706">
        <f>Table1[[#This Row],[total_orders]]*Table1[[#This Row],[avg_order_value]]</f>
        <v>1370.95</v>
      </c>
      <c r="I4706">
        <v>303</v>
      </c>
      <c r="J4706">
        <v>0</v>
      </c>
      <c r="K4706" t="s">
        <v>40</v>
      </c>
      <c r="L4706">
        <v>9.1999999999999993</v>
      </c>
      <c r="M4706" t="str">
        <f t="shared" si="293"/>
        <v>Low</v>
      </c>
      <c r="N4706" s="1">
        <v>45166</v>
      </c>
      <c r="O4706" s="1" t="str">
        <f>IF(YEAR(Table1[[#This Row],[customer_since]])&gt;=2023, "New",IF(YEAR(Table1[[#This Row],[customer_since]])&gt;=2021, "Medium", "Long term"))</f>
        <v>New</v>
      </c>
      <c r="P4706">
        <v>15</v>
      </c>
      <c r="Q4706" t="str">
        <f t="shared" si="294"/>
        <v>Low</v>
      </c>
      <c r="R4706">
        <v>0.25</v>
      </c>
      <c r="S4706" t="str">
        <f t="shared" si="295"/>
        <v>Medium</v>
      </c>
    </row>
    <row r="4707" spans="1:19" x14ac:dyDescent="0.35">
      <c r="A4707" t="s">
        <v>2077</v>
      </c>
      <c r="B4707">
        <v>74</v>
      </c>
      <c r="C4707" t="str">
        <f t="shared" si="292"/>
        <v>66-69</v>
      </c>
      <c r="D4707" t="s">
        <v>21</v>
      </c>
      <c r="E4707" t="s">
        <v>15</v>
      </c>
      <c r="F4707">
        <v>184.94</v>
      </c>
      <c r="G4707">
        <v>10</v>
      </c>
      <c r="H4707">
        <f>Table1[[#This Row],[total_orders]]*Table1[[#This Row],[avg_order_value]]</f>
        <v>1849.4</v>
      </c>
      <c r="I4707">
        <v>224</v>
      </c>
      <c r="J4707">
        <v>0</v>
      </c>
      <c r="K4707" t="s">
        <v>16</v>
      </c>
      <c r="L4707">
        <v>78.5</v>
      </c>
      <c r="M4707" t="str">
        <f t="shared" si="293"/>
        <v>High</v>
      </c>
      <c r="N4707" s="1">
        <v>44656</v>
      </c>
      <c r="O4707" s="1" t="str">
        <f>IF(YEAR(Table1[[#This Row],[customer_since]])&gt;=2023, "New",IF(YEAR(Table1[[#This Row],[customer_since]])&gt;=2021, "Medium", "Long term"))</f>
        <v>Medium</v>
      </c>
      <c r="P4707">
        <v>5</v>
      </c>
      <c r="Q4707" t="str">
        <f t="shared" si="294"/>
        <v>Low</v>
      </c>
      <c r="R4707">
        <v>0.4</v>
      </c>
      <c r="S4707" t="str">
        <f t="shared" si="295"/>
        <v>Medium</v>
      </c>
    </row>
    <row r="4708" spans="1:19" x14ac:dyDescent="0.35">
      <c r="A4708" t="s">
        <v>1392</v>
      </c>
      <c r="B4708">
        <v>72</v>
      </c>
      <c r="C4708" t="str">
        <f t="shared" si="292"/>
        <v>66-69</v>
      </c>
      <c r="D4708" t="s">
        <v>14</v>
      </c>
      <c r="E4708" t="s">
        <v>26</v>
      </c>
      <c r="F4708">
        <v>159.37</v>
      </c>
      <c r="G4708">
        <v>9</v>
      </c>
      <c r="H4708">
        <f>Table1[[#This Row],[total_orders]]*Table1[[#This Row],[avg_order_value]]</f>
        <v>1434.33</v>
      </c>
      <c r="I4708">
        <v>268</v>
      </c>
      <c r="J4708">
        <v>0</v>
      </c>
      <c r="K4708" t="s">
        <v>23</v>
      </c>
      <c r="L4708">
        <v>16.399999999999999</v>
      </c>
      <c r="M4708" t="str">
        <f t="shared" si="293"/>
        <v>Low</v>
      </c>
      <c r="N4708" s="1">
        <v>45824</v>
      </c>
      <c r="O4708" s="1" t="str">
        <f>IF(YEAR(Table1[[#This Row],[customer_since]])&gt;=2023, "New",IF(YEAR(Table1[[#This Row],[customer_since]])&gt;=2021, "Medium", "Long term"))</f>
        <v>New</v>
      </c>
      <c r="P4708">
        <v>96</v>
      </c>
      <c r="Q4708" t="str">
        <f t="shared" si="294"/>
        <v>High</v>
      </c>
      <c r="R4708">
        <v>0.21</v>
      </c>
      <c r="S4708" t="str">
        <f t="shared" si="295"/>
        <v>Medium</v>
      </c>
    </row>
    <row r="4709" spans="1:19" x14ac:dyDescent="0.35">
      <c r="A4709" t="s">
        <v>1392</v>
      </c>
      <c r="B4709">
        <v>59</v>
      </c>
      <c r="C4709" t="str">
        <f t="shared" si="292"/>
        <v>55-65</v>
      </c>
      <c r="D4709" t="s">
        <v>14</v>
      </c>
      <c r="E4709" t="s">
        <v>18</v>
      </c>
      <c r="F4709">
        <v>229.37</v>
      </c>
      <c r="G4709">
        <v>13</v>
      </c>
      <c r="H4709">
        <f>Table1[[#This Row],[total_orders]]*Table1[[#This Row],[avg_order_value]]</f>
        <v>2981.81</v>
      </c>
      <c r="I4709">
        <v>318</v>
      </c>
      <c r="J4709">
        <v>0</v>
      </c>
      <c r="K4709" t="s">
        <v>40</v>
      </c>
      <c r="L4709">
        <v>15.8</v>
      </c>
      <c r="M4709" t="str">
        <f t="shared" si="293"/>
        <v>Low</v>
      </c>
      <c r="N4709" s="1">
        <v>45642</v>
      </c>
      <c r="O4709" s="1" t="str">
        <f>IF(YEAR(Table1[[#This Row],[customer_since]])&gt;=2023, "New",IF(YEAR(Table1[[#This Row],[customer_since]])&gt;=2021, "Medium", "Long term"))</f>
        <v>New</v>
      </c>
      <c r="P4709">
        <v>35</v>
      </c>
      <c r="Q4709" t="str">
        <f t="shared" si="294"/>
        <v>Medium</v>
      </c>
      <c r="R4709">
        <v>0.17</v>
      </c>
      <c r="S4709" t="str">
        <f t="shared" si="295"/>
        <v>Low</v>
      </c>
    </row>
    <row r="4710" spans="1:19" x14ac:dyDescent="0.35">
      <c r="A4710" t="s">
        <v>261</v>
      </c>
      <c r="B4710">
        <v>79</v>
      </c>
      <c r="C4710" t="str">
        <f t="shared" si="292"/>
        <v>66-69</v>
      </c>
      <c r="D4710" t="s">
        <v>21</v>
      </c>
      <c r="E4710" t="s">
        <v>37</v>
      </c>
      <c r="F4710">
        <v>58.5</v>
      </c>
      <c r="G4710">
        <v>20</v>
      </c>
      <c r="H4710">
        <f>Table1[[#This Row],[total_orders]]*Table1[[#This Row],[avg_order_value]]</f>
        <v>1170</v>
      </c>
      <c r="I4710">
        <v>225</v>
      </c>
      <c r="J4710">
        <v>0</v>
      </c>
      <c r="K4710" t="s">
        <v>40</v>
      </c>
      <c r="L4710">
        <v>74.5</v>
      </c>
      <c r="M4710" t="str">
        <f t="shared" si="293"/>
        <v>High</v>
      </c>
      <c r="N4710" s="1">
        <v>45820</v>
      </c>
      <c r="O4710" s="1" t="str">
        <f>IF(YEAR(Table1[[#This Row],[customer_since]])&gt;=2023, "New",IF(YEAR(Table1[[#This Row],[customer_since]])&gt;=2021, "Medium", "Long term"))</f>
        <v>New</v>
      </c>
      <c r="P4710">
        <v>96</v>
      </c>
      <c r="Q4710" t="str">
        <f t="shared" si="294"/>
        <v>High</v>
      </c>
      <c r="R4710">
        <v>0.3</v>
      </c>
      <c r="S4710" t="str">
        <f t="shared" si="295"/>
        <v>Medium</v>
      </c>
    </row>
    <row r="4711" spans="1:19" x14ac:dyDescent="0.35">
      <c r="A4711" t="s">
        <v>261</v>
      </c>
      <c r="B4711">
        <v>46</v>
      </c>
      <c r="C4711" t="str">
        <f t="shared" si="292"/>
        <v>46-55</v>
      </c>
      <c r="D4711" t="s">
        <v>21</v>
      </c>
      <c r="E4711" t="s">
        <v>37</v>
      </c>
      <c r="G4711">
        <v>10</v>
      </c>
      <c r="H4711">
        <f>Table1[[#This Row],[total_orders]]*Table1[[#This Row],[avg_order_value]]</f>
        <v>0</v>
      </c>
      <c r="I4711">
        <v>155</v>
      </c>
      <c r="J4711">
        <v>0</v>
      </c>
      <c r="K4711" t="s">
        <v>16</v>
      </c>
      <c r="L4711">
        <v>58</v>
      </c>
      <c r="M4711" t="str">
        <f t="shared" si="293"/>
        <v>High</v>
      </c>
      <c r="N4711" s="1">
        <v>44795</v>
      </c>
      <c r="O4711" s="1" t="str">
        <f>IF(YEAR(Table1[[#This Row],[customer_since]])&gt;=2023, "New",IF(YEAR(Table1[[#This Row],[customer_since]])&gt;=2021, "Medium", "Long term"))</f>
        <v>Medium</v>
      </c>
      <c r="P4711">
        <v>12</v>
      </c>
      <c r="Q4711" t="str">
        <f t="shared" si="294"/>
        <v>Low</v>
      </c>
      <c r="R4711">
        <v>0.18</v>
      </c>
      <c r="S4711" t="str">
        <f t="shared" si="295"/>
        <v>Low</v>
      </c>
    </row>
    <row r="4712" spans="1:19" x14ac:dyDescent="0.35">
      <c r="A4712" t="s">
        <v>2395</v>
      </c>
      <c r="B4712">
        <v>20</v>
      </c>
      <c r="C4712" t="str">
        <f t="shared" si="292"/>
        <v>18-25</v>
      </c>
      <c r="D4712" t="s">
        <v>21</v>
      </c>
      <c r="E4712" t="s">
        <v>26</v>
      </c>
      <c r="F4712">
        <v>67.349999999999994</v>
      </c>
      <c r="G4712">
        <v>9</v>
      </c>
      <c r="H4712">
        <f>Table1[[#This Row],[total_orders]]*Table1[[#This Row],[avg_order_value]]</f>
        <v>606.15</v>
      </c>
      <c r="I4712">
        <v>208</v>
      </c>
      <c r="J4712">
        <v>0</v>
      </c>
      <c r="K4712" t="s">
        <v>16</v>
      </c>
      <c r="L4712">
        <v>18.3</v>
      </c>
      <c r="M4712" t="str">
        <f t="shared" si="293"/>
        <v>Low</v>
      </c>
      <c r="N4712" s="1">
        <v>45297</v>
      </c>
      <c r="O4712" s="1" t="str">
        <f>IF(YEAR(Table1[[#This Row],[customer_since]])&gt;=2023, "New",IF(YEAR(Table1[[#This Row],[customer_since]])&gt;=2021, "Medium", "Long term"))</f>
        <v>New</v>
      </c>
      <c r="P4712">
        <v>23</v>
      </c>
      <c r="Q4712" t="str">
        <f t="shared" si="294"/>
        <v>Low</v>
      </c>
      <c r="R4712">
        <v>0.3</v>
      </c>
      <c r="S4712" t="str">
        <f t="shared" si="295"/>
        <v>Medium</v>
      </c>
    </row>
    <row r="4713" spans="1:19" x14ac:dyDescent="0.35">
      <c r="A4713" t="s">
        <v>2395</v>
      </c>
      <c r="B4713">
        <v>44</v>
      </c>
      <c r="C4713" t="str">
        <f t="shared" si="292"/>
        <v>36-45</v>
      </c>
      <c r="D4713" t="s">
        <v>21</v>
      </c>
      <c r="E4713" t="s">
        <v>22</v>
      </c>
      <c r="F4713">
        <v>49.83</v>
      </c>
      <c r="G4713">
        <v>5</v>
      </c>
      <c r="H4713">
        <f>Table1[[#This Row],[total_orders]]*Table1[[#This Row],[avg_order_value]]</f>
        <v>249.14999999999998</v>
      </c>
      <c r="I4713">
        <v>235</v>
      </c>
      <c r="J4713">
        <v>0</v>
      </c>
      <c r="K4713" t="s">
        <v>29</v>
      </c>
      <c r="L4713">
        <v>13.9</v>
      </c>
      <c r="M4713" t="str">
        <f t="shared" si="293"/>
        <v>Low</v>
      </c>
      <c r="N4713" s="1">
        <v>44941</v>
      </c>
      <c r="O4713" s="1" t="str">
        <f>IF(YEAR(Table1[[#This Row],[customer_since]])&gt;=2023, "New",IF(YEAR(Table1[[#This Row],[customer_since]])&gt;=2021, "Medium", "Long term"))</f>
        <v>New</v>
      </c>
      <c r="P4713">
        <v>40</v>
      </c>
      <c r="Q4713" t="str">
        <f t="shared" si="294"/>
        <v>Medium</v>
      </c>
      <c r="R4713">
        <v>0.43</v>
      </c>
      <c r="S4713" t="str">
        <f t="shared" si="295"/>
        <v>Medium</v>
      </c>
    </row>
    <row r="4714" spans="1:19" x14ac:dyDescent="0.35">
      <c r="A4714" t="s">
        <v>1679</v>
      </c>
      <c r="B4714">
        <v>55</v>
      </c>
      <c r="C4714" t="str">
        <f t="shared" si="292"/>
        <v>46-55</v>
      </c>
      <c r="D4714" t="s">
        <v>21</v>
      </c>
      <c r="E4714" t="s">
        <v>15</v>
      </c>
      <c r="F4714">
        <v>94.15</v>
      </c>
      <c r="G4714">
        <v>7</v>
      </c>
      <c r="H4714">
        <f>Table1[[#This Row],[total_orders]]*Table1[[#This Row],[avg_order_value]]</f>
        <v>659.05000000000007</v>
      </c>
      <c r="I4714">
        <v>209</v>
      </c>
      <c r="J4714">
        <v>0</v>
      </c>
      <c r="K4714" t="s">
        <v>16</v>
      </c>
      <c r="L4714">
        <v>0</v>
      </c>
      <c r="M4714" t="str">
        <f t="shared" si="293"/>
        <v>Low</v>
      </c>
      <c r="N4714" s="1">
        <v>45420</v>
      </c>
      <c r="O4714" s="1" t="str">
        <f>IF(YEAR(Table1[[#This Row],[customer_since]])&gt;=2023, "New",IF(YEAR(Table1[[#This Row],[customer_since]])&gt;=2021, "Medium", "Long term"))</f>
        <v>New</v>
      </c>
      <c r="P4714">
        <v>71</v>
      </c>
      <c r="Q4714" t="str">
        <f t="shared" si="294"/>
        <v>High</v>
      </c>
      <c r="R4714">
        <v>0.26</v>
      </c>
      <c r="S4714" t="str">
        <f t="shared" si="295"/>
        <v>Medium</v>
      </c>
    </row>
    <row r="4715" spans="1:19" x14ac:dyDescent="0.35">
      <c r="A4715" t="s">
        <v>3701</v>
      </c>
      <c r="B4715">
        <v>32</v>
      </c>
      <c r="C4715" t="str">
        <f t="shared" si="292"/>
        <v>26-35</v>
      </c>
      <c r="D4715" t="s">
        <v>25</v>
      </c>
      <c r="E4715" t="s">
        <v>50</v>
      </c>
      <c r="F4715">
        <v>173.06</v>
      </c>
      <c r="G4715">
        <v>9</v>
      </c>
      <c r="H4715">
        <f>Table1[[#This Row],[total_orders]]*Table1[[#This Row],[avg_order_value]]</f>
        <v>1557.54</v>
      </c>
      <c r="I4715">
        <v>153</v>
      </c>
      <c r="J4715">
        <v>0</v>
      </c>
      <c r="K4715" t="s">
        <v>16</v>
      </c>
      <c r="L4715">
        <v>34.9</v>
      </c>
      <c r="M4715" t="str">
        <f t="shared" si="293"/>
        <v>Medium</v>
      </c>
      <c r="N4715" s="1">
        <v>44457</v>
      </c>
      <c r="O4715" s="1" t="str">
        <f>IF(YEAR(Table1[[#This Row],[customer_since]])&gt;=2023, "New",IF(YEAR(Table1[[#This Row],[customer_since]])&gt;=2021, "Medium", "Long term"))</f>
        <v>Medium</v>
      </c>
      <c r="P4715">
        <v>46</v>
      </c>
      <c r="Q4715" t="str">
        <f t="shared" si="294"/>
        <v>Medium</v>
      </c>
      <c r="R4715">
        <v>0.35</v>
      </c>
      <c r="S4715" t="str">
        <f t="shared" si="295"/>
        <v>Medium</v>
      </c>
    </row>
    <row r="4716" spans="1:19" x14ac:dyDescent="0.35">
      <c r="A4716" t="s">
        <v>2335</v>
      </c>
      <c r="B4716">
        <v>56</v>
      </c>
      <c r="C4716" t="str">
        <f t="shared" si="292"/>
        <v>55-65</v>
      </c>
      <c r="D4716" t="s">
        <v>21</v>
      </c>
      <c r="E4716" t="s">
        <v>18</v>
      </c>
      <c r="F4716">
        <v>119.55</v>
      </c>
      <c r="G4716">
        <v>10</v>
      </c>
      <c r="H4716">
        <f>Table1[[#This Row],[total_orders]]*Table1[[#This Row],[avg_order_value]]</f>
        <v>1195.5</v>
      </c>
      <c r="I4716">
        <v>217</v>
      </c>
      <c r="J4716">
        <v>0</v>
      </c>
      <c r="K4716" t="s">
        <v>16</v>
      </c>
      <c r="L4716">
        <v>0</v>
      </c>
      <c r="M4716" t="str">
        <f t="shared" si="293"/>
        <v>Low</v>
      </c>
      <c r="N4716" s="1">
        <v>45695</v>
      </c>
      <c r="O4716" s="1" t="str">
        <f>IF(YEAR(Table1[[#This Row],[customer_since]])&gt;=2023, "New",IF(YEAR(Table1[[#This Row],[customer_since]])&gt;=2021, "Medium", "Long term"))</f>
        <v>New</v>
      </c>
      <c r="P4716">
        <v>46</v>
      </c>
      <c r="Q4716" t="str">
        <f t="shared" si="294"/>
        <v>Medium</v>
      </c>
      <c r="R4716">
        <v>0.38</v>
      </c>
      <c r="S4716" t="str">
        <f t="shared" si="295"/>
        <v>Medium</v>
      </c>
    </row>
    <row r="4717" spans="1:19" x14ac:dyDescent="0.35">
      <c r="A4717" t="s">
        <v>1966</v>
      </c>
      <c r="B4717">
        <v>66</v>
      </c>
      <c r="C4717" t="str">
        <f t="shared" si="292"/>
        <v>66-69</v>
      </c>
      <c r="D4717" t="s">
        <v>21</v>
      </c>
      <c r="E4717" t="s">
        <v>44</v>
      </c>
      <c r="F4717">
        <v>87.25</v>
      </c>
      <c r="G4717">
        <v>14</v>
      </c>
      <c r="H4717">
        <f>Table1[[#This Row],[total_orders]]*Table1[[#This Row],[avg_order_value]]</f>
        <v>1221.5</v>
      </c>
      <c r="I4717">
        <v>88</v>
      </c>
      <c r="J4717">
        <v>0</v>
      </c>
      <c r="K4717" t="s">
        <v>19</v>
      </c>
      <c r="L4717">
        <v>26.7</v>
      </c>
      <c r="M4717" t="str">
        <f t="shared" si="293"/>
        <v>Medium</v>
      </c>
      <c r="N4717" s="1">
        <v>45684</v>
      </c>
      <c r="O4717" s="1" t="str">
        <f>IF(YEAR(Table1[[#This Row],[customer_since]])&gt;=2023, "New",IF(YEAR(Table1[[#This Row],[customer_since]])&gt;=2021, "Medium", "Long term"))</f>
        <v>New</v>
      </c>
      <c r="P4717">
        <v>16</v>
      </c>
      <c r="Q4717" t="str">
        <f t="shared" si="294"/>
        <v>Low</v>
      </c>
      <c r="R4717">
        <v>0.31</v>
      </c>
      <c r="S4717" t="str">
        <f t="shared" si="295"/>
        <v>Medium</v>
      </c>
    </row>
    <row r="4718" spans="1:19" x14ac:dyDescent="0.35">
      <c r="A4718" t="s">
        <v>3689</v>
      </c>
      <c r="B4718">
        <v>40</v>
      </c>
      <c r="C4718" t="str">
        <f t="shared" si="292"/>
        <v>36-45</v>
      </c>
      <c r="D4718" t="s">
        <v>21</v>
      </c>
      <c r="E4718" t="s">
        <v>15</v>
      </c>
      <c r="F4718">
        <v>113.74</v>
      </c>
      <c r="G4718">
        <v>12</v>
      </c>
      <c r="H4718">
        <f>Table1[[#This Row],[total_orders]]*Table1[[#This Row],[avg_order_value]]</f>
        <v>1364.8799999999999</v>
      </c>
      <c r="I4718">
        <v>287</v>
      </c>
      <c r="J4718">
        <v>0</v>
      </c>
      <c r="K4718" t="s">
        <v>40</v>
      </c>
      <c r="L4718">
        <v>8</v>
      </c>
      <c r="M4718" t="str">
        <f t="shared" si="293"/>
        <v>Low</v>
      </c>
      <c r="N4718" s="1">
        <v>44301</v>
      </c>
      <c r="O4718" s="1" t="str">
        <f>IF(YEAR(Table1[[#This Row],[customer_since]])&gt;=2023, "New",IF(YEAR(Table1[[#This Row],[customer_since]])&gt;=2021, "Medium", "Long term"))</f>
        <v>Medium</v>
      </c>
      <c r="P4718">
        <v>74</v>
      </c>
      <c r="Q4718" t="str">
        <f t="shared" si="294"/>
        <v>High</v>
      </c>
      <c r="R4718">
        <v>0.24</v>
      </c>
      <c r="S4718" t="str">
        <f t="shared" si="295"/>
        <v>Medium</v>
      </c>
    </row>
    <row r="4719" spans="1:19" x14ac:dyDescent="0.35">
      <c r="A4719" t="s">
        <v>2685</v>
      </c>
      <c r="B4719">
        <v>56</v>
      </c>
      <c r="C4719" t="str">
        <f t="shared" si="292"/>
        <v>55-65</v>
      </c>
      <c r="D4719" t="s">
        <v>21</v>
      </c>
      <c r="E4719" t="s">
        <v>18</v>
      </c>
      <c r="F4719">
        <v>167.94</v>
      </c>
      <c r="G4719">
        <v>9</v>
      </c>
      <c r="H4719">
        <f>Table1[[#This Row],[total_orders]]*Table1[[#This Row],[avg_order_value]]</f>
        <v>1511.46</v>
      </c>
      <c r="I4719">
        <v>68</v>
      </c>
      <c r="J4719">
        <v>0</v>
      </c>
      <c r="K4719" t="s">
        <v>40</v>
      </c>
      <c r="L4719">
        <v>95.2</v>
      </c>
      <c r="M4719" t="str">
        <f t="shared" si="293"/>
        <v>High</v>
      </c>
      <c r="N4719" s="1">
        <v>44662</v>
      </c>
      <c r="O4719" s="1" t="str">
        <f>IF(YEAR(Table1[[#This Row],[customer_since]])&gt;=2023, "New",IF(YEAR(Table1[[#This Row],[customer_since]])&gt;=2021, "Medium", "Long term"))</f>
        <v>Medium</v>
      </c>
      <c r="P4719">
        <v>65</v>
      </c>
      <c r="Q4719" t="str">
        <f t="shared" si="294"/>
        <v>Medium</v>
      </c>
      <c r="R4719">
        <v>0.62</v>
      </c>
      <c r="S4719" t="str">
        <f t="shared" si="295"/>
        <v>High</v>
      </c>
    </row>
    <row r="4720" spans="1:19" x14ac:dyDescent="0.35">
      <c r="A4720" t="s">
        <v>3260</v>
      </c>
      <c r="B4720">
        <v>51</v>
      </c>
      <c r="C4720" t="str">
        <f t="shared" si="292"/>
        <v>46-55</v>
      </c>
      <c r="D4720" t="s">
        <v>21</v>
      </c>
      <c r="E4720" t="s">
        <v>26</v>
      </c>
      <c r="F4720">
        <v>148.61000000000001</v>
      </c>
      <c r="G4720">
        <v>6</v>
      </c>
      <c r="H4720">
        <f>Table1[[#This Row],[total_orders]]*Table1[[#This Row],[avg_order_value]]</f>
        <v>891.66000000000008</v>
      </c>
      <c r="I4720">
        <v>277</v>
      </c>
      <c r="J4720">
        <v>0</v>
      </c>
      <c r="K4720" t="s">
        <v>19</v>
      </c>
      <c r="L4720">
        <v>85.2</v>
      </c>
      <c r="M4720" t="str">
        <f t="shared" si="293"/>
        <v>High</v>
      </c>
      <c r="N4720" s="1">
        <v>44197</v>
      </c>
      <c r="O4720" s="1" t="str">
        <f>IF(YEAR(Table1[[#This Row],[customer_since]])&gt;=2023, "New",IF(YEAR(Table1[[#This Row],[customer_since]])&gt;=2021, "Medium", "Long term"))</f>
        <v>Medium</v>
      </c>
      <c r="P4720">
        <v>34</v>
      </c>
      <c r="Q4720" t="str">
        <f t="shared" si="294"/>
        <v>Medium</v>
      </c>
      <c r="R4720">
        <v>0.08</v>
      </c>
      <c r="S4720" t="str">
        <f t="shared" si="295"/>
        <v>Low</v>
      </c>
    </row>
    <row r="4721" spans="1:19" x14ac:dyDescent="0.35">
      <c r="A4721" t="s">
        <v>1352</v>
      </c>
      <c r="B4721">
        <v>18</v>
      </c>
      <c r="C4721" t="str">
        <f t="shared" si="292"/>
        <v>18-25</v>
      </c>
      <c r="D4721" t="s">
        <v>21</v>
      </c>
      <c r="E4721" t="s">
        <v>44</v>
      </c>
      <c r="F4721">
        <v>108.94</v>
      </c>
      <c r="G4721">
        <v>8</v>
      </c>
      <c r="H4721">
        <f>Table1[[#This Row],[total_orders]]*Table1[[#This Row],[avg_order_value]]</f>
        <v>871.52</v>
      </c>
      <c r="I4721">
        <v>184</v>
      </c>
      <c r="J4721">
        <v>0</v>
      </c>
      <c r="K4721" t="s">
        <v>29</v>
      </c>
      <c r="L4721">
        <v>17.3</v>
      </c>
      <c r="M4721" t="str">
        <f t="shared" si="293"/>
        <v>Low</v>
      </c>
      <c r="N4721" s="1">
        <v>45631</v>
      </c>
      <c r="O4721" s="1" t="str">
        <f>IF(YEAR(Table1[[#This Row],[customer_since]])&gt;=2023, "New",IF(YEAR(Table1[[#This Row],[customer_since]])&gt;=2021, "Medium", "Long term"))</f>
        <v>New</v>
      </c>
      <c r="P4721">
        <v>39</v>
      </c>
      <c r="Q4721" t="str">
        <f t="shared" si="294"/>
        <v>Medium</v>
      </c>
      <c r="R4721">
        <v>0.06</v>
      </c>
      <c r="S4721" t="str">
        <f t="shared" si="295"/>
        <v>Low</v>
      </c>
    </row>
    <row r="4722" spans="1:19" x14ac:dyDescent="0.35">
      <c r="A4722" t="s">
        <v>1352</v>
      </c>
      <c r="B4722">
        <v>26</v>
      </c>
      <c r="C4722" t="str">
        <f t="shared" si="292"/>
        <v>26-35</v>
      </c>
      <c r="D4722" t="s">
        <v>14</v>
      </c>
      <c r="E4722" t="s">
        <v>18</v>
      </c>
      <c r="G4722">
        <v>5</v>
      </c>
      <c r="H4722">
        <f>Table1[[#This Row],[total_orders]]*Table1[[#This Row],[avg_order_value]]</f>
        <v>0</v>
      </c>
      <c r="I4722">
        <v>67</v>
      </c>
      <c r="J4722">
        <v>0</v>
      </c>
      <c r="K4722" t="s">
        <v>16</v>
      </c>
      <c r="L4722">
        <v>31.8</v>
      </c>
      <c r="M4722" t="str">
        <f t="shared" si="293"/>
        <v>Medium</v>
      </c>
      <c r="N4722" s="1">
        <v>45331</v>
      </c>
      <c r="O4722" s="1" t="str">
        <f>IF(YEAR(Table1[[#This Row],[customer_since]])&gt;=2023, "New",IF(YEAR(Table1[[#This Row],[customer_since]])&gt;=2021, "Medium", "Long term"))</f>
        <v>New</v>
      </c>
      <c r="P4722">
        <v>73</v>
      </c>
      <c r="Q4722" t="str">
        <f t="shared" si="294"/>
        <v>High</v>
      </c>
      <c r="R4722">
        <v>0.12</v>
      </c>
      <c r="S4722" t="str">
        <f t="shared" si="295"/>
        <v>Low</v>
      </c>
    </row>
    <row r="4723" spans="1:19" x14ac:dyDescent="0.35">
      <c r="A4723" t="s">
        <v>1352</v>
      </c>
      <c r="B4723">
        <v>40</v>
      </c>
      <c r="C4723" t="str">
        <f t="shared" si="292"/>
        <v>36-45</v>
      </c>
      <c r="D4723" t="s">
        <v>14</v>
      </c>
      <c r="E4723" t="s">
        <v>15</v>
      </c>
      <c r="F4723">
        <v>74.98</v>
      </c>
      <c r="G4723">
        <v>6</v>
      </c>
      <c r="H4723">
        <f>Table1[[#This Row],[total_orders]]*Table1[[#This Row],[avg_order_value]]</f>
        <v>449.88</v>
      </c>
      <c r="I4723">
        <v>142</v>
      </c>
      <c r="J4723">
        <v>0</v>
      </c>
      <c r="K4723" t="s">
        <v>16</v>
      </c>
      <c r="L4723">
        <v>51.7</v>
      </c>
      <c r="M4723" t="str">
        <f t="shared" si="293"/>
        <v>High</v>
      </c>
      <c r="N4723" s="1">
        <v>44168</v>
      </c>
      <c r="O4723" s="1" t="str">
        <f>IF(YEAR(Table1[[#This Row],[customer_since]])&gt;=2023, "New",IF(YEAR(Table1[[#This Row],[customer_since]])&gt;=2021, "Medium", "Long term"))</f>
        <v>Long term</v>
      </c>
      <c r="P4723">
        <v>42</v>
      </c>
      <c r="Q4723" t="str">
        <f t="shared" si="294"/>
        <v>Medium</v>
      </c>
      <c r="R4723">
        <v>0.3</v>
      </c>
      <c r="S4723" t="str">
        <f t="shared" si="295"/>
        <v>Medium</v>
      </c>
    </row>
    <row r="4724" spans="1:19" x14ac:dyDescent="0.35">
      <c r="A4724" t="s">
        <v>1496</v>
      </c>
      <c r="B4724">
        <v>48</v>
      </c>
      <c r="C4724" t="str">
        <f t="shared" si="292"/>
        <v>46-55</v>
      </c>
      <c r="D4724" t="s">
        <v>21</v>
      </c>
      <c r="E4724" t="s">
        <v>52</v>
      </c>
      <c r="F4724">
        <v>44.95</v>
      </c>
      <c r="G4724">
        <v>8</v>
      </c>
      <c r="H4724">
        <f>Table1[[#This Row],[total_orders]]*Table1[[#This Row],[avg_order_value]]</f>
        <v>359.6</v>
      </c>
      <c r="I4724">
        <v>222</v>
      </c>
      <c r="J4724">
        <v>0</v>
      </c>
      <c r="K4724" t="s">
        <v>29</v>
      </c>
      <c r="L4724">
        <v>51.2</v>
      </c>
      <c r="M4724" t="str">
        <f t="shared" si="293"/>
        <v>High</v>
      </c>
      <c r="N4724" s="1">
        <v>44547</v>
      </c>
      <c r="O4724" s="1" t="str">
        <f>IF(YEAR(Table1[[#This Row],[customer_since]])&gt;=2023, "New",IF(YEAR(Table1[[#This Row],[customer_since]])&gt;=2021, "Medium", "Long term"))</f>
        <v>Medium</v>
      </c>
      <c r="P4724">
        <v>63</v>
      </c>
      <c r="Q4724" t="str">
        <f t="shared" si="294"/>
        <v>Medium</v>
      </c>
      <c r="R4724">
        <v>0.11</v>
      </c>
      <c r="S4724" t="str">
        <f t="shared" si="295"/>
        <v>Low</v>
      </c>
    </row>
    <row r="4725" spans="1:19" x14ac:dyDescent="0.35">
      <c r="A4725" t="s">
        <v>1496</v>
      </c>
      <c r="B4725">
        <v>23</v>
      </c>
      <c r="C4725" t="str">
        <f t="shared" si="292"/>
        <v>18-25</v>
      </c>
      <c r="D4725" t="s">
        <v>14</v>
      </c>
      <c r="E4725" t="s">
        <v>18</v>
      </c>
      <c r="F4725">
        <v>137.41</v>
      </c>
      <c r="G4725">
        <v>7</v>
      </c>
      <c r="H4725">
        <f>Table1[[#This Row],[total_orders]]*Table1[[#This Row],[avg_order_value]]</f>
        <v>961.87</v>
      </c>
      <c r="I4725">
        <v>44</v>
      </c>
      <c r="J4725">
        <v>0</v>
      </c>
      <c r="K4725" t="s">
        <v>23</v>
      </c>
      <c r="L4725">
        <v>7.6</v>
      </c>
      <c r="M4725" t="str">
        <f t="shared" si="293"/>
        <v>Low</v>
      </c>
      <c r="N4725" s="1">
        <v>44249</v>
      </c>
      <c r="O4725" s="1" t="str">
        <f>IF(YEAR(Table1[[#This Row],[customer_since]])&gt;=2023, "New",IF(YEAR(Table1[[#This Row],[customer_since]])&gt;=2021, "Medium", "Long term"))</f>
        <v>Medium</v>
      </c>
      <c r="P4725">
        <v>51</v>
      </c>
      <c r="Q4725" t="str">
        <f t="shared" si="294"/>
        <v>Medium</v>
      </c>
      <c r="R4725">
        <v>0.12</v>
      </c>
      <c r="S4725" t="str">
        <f t="shared" si="295"/>
        <v>Low</v>
      </c>
    </row>
    <row r="4726" spans="1:19" x14ac:dyDescent="0.35">
      <c r="A4726" t="s">
        <v>2900</v>
      </c>
      <c r="B4726">
        <v>65</v>
      </c>
      <c r="C4726" t="str">
        <f t="shared" si="292"/>
        <v>55-65</v>
      </c>
      <c r="D4726" t="s">
        <v>21</v>
      </c>
      <c r="E4726" t="s">
        <v>18</v>
      </c>
      <c r="F4726">
        <v>115.33</v>
      </c>
      <c r="G4726">
        <v>11</v>
      </c>
      <c r="H4726">
        <f>Table1[[#This Row],[total_orders]]*Table1[[#This Row],[avg_order_value]]</f>
        <v>1268.6299999999999</v>
      </c>
      <c r="I4726">
        <v>219</v>
      </c>
      <c r="J4726">
        <v>0</v>
      </c>
      <c r="K4726" t="s">
        <v>23</v>
      </c>
      <c r="L4726">
        <v>26.9</v>
      </c>
      <c r="M4726" t="str">
        <f t="shared" si="293"/>
        <v>Medium</v>
      </c>
      <c r="N4726" s="1">
        <v>44915</v>
      </c>
      <c r="O4726" s="1" t="str">
        <f>IF(YEAR(Table1[[#This Row],[customer_since]])&gt;=2023, "New",IF(YEAR(Table1[[#This Row],[customer_since]])&gt;=2021, "Medium", "Long term"))</f>
        <v>Medium</v>
      </c>
      <c r="P4726">
        <v>43</v>
      </c>
      <c r="Q4726" t="str">
        <f t="shared" si="294"/>
        <v>Medium</v>
      </c>
      <c r="R4726">
        <v>0.11</v>
      </c>
      <c r="S4726" t="str">
        <f t="shared" si="295"/>
        <v>Low</v>
      </c>
    </row>
    <row r="4727" spans="1:19" x14ac:dyDescent="0.35">
      <c r="A4727" t="s">
        <v>3333</v>
      </c>
      <c r="B4727">
        <v>33</v>
      </c>
      <c r="C4727" t="str">
        <f t="shared" si="292"/>
        <v>26-35</v>
      </c>
      <c r="D4727" t="s">
        <v>21</v>
      </c>
      <c r="E4727" t="s">
        <v>44</v>
      </c>
      <c r="G4727">
        <v>7</v>
      </c>
      <c r="H4727">
        <f>Table1[[#This Row],[total_orders]]*Table1[[#This Row],[avg_order_value]]</f>
        <v>0</v>
      </c>
      <c r="I4727">
        <v>53</v>
      </c>
      <c r="J4727">
        <v>0</v>
      </c>
      <c r="K4727" t="s">
        <v>29</v>
      </c>
      <c r="L4727">
        <v>51.2</v>
      </c>
      <c r="M4727" t="str">
        <f t="shared" si="293"/>
        <v>High</v>
      </c>
      <c r="N4727" s="1">
        <v>45044</v>
      </c>
      <c r="O4727" s="1" t="str">
        <f>IF(YEAR(Table1[[#This Row],[customer_since]])&gt;=2023, "New",IF(YEAR(Table1[[#This Row],[customer_since]])&gt;=2021, "Medium", "Long term"))</f>
        <v>New</v>
      </c>
      <c r="P4727">
        <v>51</v>
      </c>
      <c r="Q4727" t="str">
        <f t="shared" si="294"/>
        <v>Medium</v>
      </c>
      <c r="R4727">
        <v>0.18</v>
      </c>
      <c r="S4727" t="str">
        <f t="shared" si="295"/>
        <v>Low</v>
      </c>
    </row>
    <row r="4728" spans="1:19" x14ac:dyDescent="0.35">
      <c r="A4728" t="s">
        <v>697</v>
      </c>
      <c r="B4728">
        <v>36</v>
      </c>
      <c r="C4728" t="str">
        <f t="shared" si="292"/>
        <v>36-45</v>
      </c>
      <c r="D4728" t="s">
        <v>21</v>
      </c>
      <c r="E4728" t="s">
        <v>52</v>
      </c>
      <c r="F4728">
        <v>72.62</v>
      </c>
      <c r="G4728">
        <v>8</v>
      </c>
      <c r="H4728">
        <f>Table1[[#This Row],[total_orders]]*Table1[[#This Row],[avg_order_value]]</f>
        <v>580.96</v>
      </c>
      <c r="I4728">
        <v>294</v>
      </c>
      <c r="J4728">
        <v>0</v>
      </c>
      <c r="K4728" t="s">
        <v>16</v>
      </c>
      <c r="L4728">
        <v>81.3</v>
      </c>
      <c r="M4728" t="str">
        <f t="shared" si="293"/>
        <v>High</v>
      </c>
      <c r="N4728" s="1">
        <v>45600</v>
      </c>
      <c r="O4728" s="1" t="str">
        <f>IF(YEAR(Table1[[#This Row],[customer_since]])&gt;=2023, "New",IF(YEAR(Table1[[#This Row],[customer_since]])&gt;=2021, "Medium", "Long term"))</f>
        <v>New</v>
      </c>
      <c r="P4728">
        <v>42</v>
      </c>
      <c r="Q4728" t="str">
        <f t="shared" si="294"/>
        <v>Medium</v>
      </c>
      <c r="R4728">
        <v>0.19</v>
      </c>
      <c r="S4728" t="str">
        <f t="shared" si="295"/>
        <v>Low</v>
      </c>
    </row>
    <row r="4729" spans="1:19" x14ac:dyDescent="0.35">
      <c r="A4729" t="s">
        <v>697</v>
      </c>
      <c r="B4729">
        <v>61</v>
      </c>
      <c r="C4729" t="str">
        <f t="shared" si="292"/>
        <v>55-65</v>
      </c>
      <c r="D4729" t="s">
        <v>14</v>
      </c>
      <c r="E4729" t="s">
        <v>28</v>
      </c>
      <c r="F4729">
        <v>101.75</v>
      </c>
      <c r="G4729">
        <v>9</v>
      </c>
      <c r="H4729">
        <f>Table1[[#This Row],[total_orders]]*Table1[[#This Row],[avg_order_value]]</f>
        <v>915.75</v>
      </c>
      <c r="I4729">
        <v>244</v>
      </c>
      <c r="J4729">
        <v>0</v>
      </c>
      <c r="K4729" t="s">
        <v>16</v>
      </c>
      <c r="L4729">
        <v>15.5</v>
      </c>
      <c r="M4729" t="str">
        <f t="shared" si="293"/>
        <v>Low</v>
      </c>
      <c r="N4729" s="1">
        <v>45209</v>
      </c>
      <c r="O4729" s="1" t="str">
        <f>IF(YEAR(Table1[[#This Row],[customer_since]])&gt;=2023, "New",IF(YEAR(Table1[[#This Row],[customer_since]])&gt;=2021, "Medium", "Long term"))</f>
        <v>New</v>
      </c>
      <c r="P4729">
        <v>86</v>
      </c>
      <c r="Q4729" t="str">
        <f t="shared" si="294"/>
        <v>High</v>
      </c>
      <c r="R4729">
        <v>0.43</v>
      </c>
      <c r="S4729" t="str">
        <f t="shared" si="295"/>
        <v>Medium</v>
      </c>
    </row>
    <row r="4730" spans="1:19" x14ac:dyDescent="0.35">
      <c r="A4730" t="s">
        <v>1856</v>
      </c>
      <c r="B4730">
        <v>53</v>
      </c>
      <c r="C4730" t="str">
        <f t="shared" si="292"/>
        <v>46-55</v>
      </c>
      <c r="D4730" t="s">
        <v>14</v>
      </c>
      <c r="E4730" t="s">
        <v>22</v>
      </c>
      <c r="G4730">
        <v>10</v>
      </c>
      <c r="H4730">
        <f>Table1[[#This Row],[total_orders]]*Table1[[#This Row],[avg_order_value]]</f>
        <v>0</v>
      </c>
      <c r="I4730">
        <v>178</v>
      </c>
      <c r="J4730">
        <v>0</v>
      </c>
      <c r="K4730" t="s">
        <v>40</v>
      </c>
      <c r="L4730">
        <v>55.9</v>
      </c>
      <c r="M4730" t="str">
        <f t="shared" si="293"/>
        <v>High</v>
      </c>
      <c r="N4730" s="1">
        <v>45527</v>
      </c>
      <c r="O4730" s="1" t="str">
        <f>IF(YEAR(Table1[[#This Row],[customer_since]])&gt;=2023, "New",IF(YEAR(Table1[[#This Row],[customer_since]])&gt;=2021, "Medium", "Long term"))</f>
        <v>New</v>
      </c>
      <c r="P4730">
        <v>57</v>
      </c>
      <c r="Q4730" t="str">
        <f t="shared" si="294"/>
        <v>Medium</v>
      </c>
      <c r="R4730">
        <v>0.42</v>
      </c>
      <c r="S4730" t="str">
        <f t="shared" si="295"/>
        <v>Medium</v>
      </c>
    </row>
    <row r="4731" spans="1:19" x14ac:dyDescent="0.35">
      <c r="A4731" t="s">
        <v>2813</v>
      </c>
      <c r="B4731">
        <v>77</v>
      </c>
      <c r="C4731" t="str">
        <f t="shared" si="292"/>
        <v>66-69</v>
      </c>
      <c r="D4731" t="s">
        <v>14</v>
      </c>
      <c r="E4731" t="s">
        <v>50</v>
      </c>
      <c r="F4731">
        <v>134.24</v>
      </c>
      <c r="G4731">
        <v>13</v>
      </c>
      <c r="H4731">
        <f>Table1[[#This Row],[total_orders]]*Table1[[#This Row],[avg_order_value]]</f>
        <v>1745.1200000000001</v>
      </c>
      <c r="I4731">
        <v>263</v>
      </c>
      <c r="J4731">
        <v>0</v>
      </c>
      <c r="K4731" t="s">
        <v>40</v>
      </c>
      <c r="L4731">
        <v>58.9</v>
      </c>
      <c r="M4731" t="str">
        <f t="shared" si="293"/>
        <v>High</v>
      </c>
      <c r="N4731" s="1">
        <v>44132</v>
      </c>
      <c r="O4731" s="1" t="str">
        <f>IF(YEAR(Table1[[#This Row],[customer_since]])&gt;=2023, "New",IF(YEAR(Table1[[#This Row],[customer_since]])&gt;=2021, "Medium", "Long term"))</f>
        <v>Long term</v>
      </c>
      <c r="P4731">
        <v>85</v>
      </c>
      <c r="Q4731" t="str">
        <f t="shared" si="294"/>
        <v>High</v>
      </c>
      <c r="R4731">
        <v>0.14000000000000001</v>
      </c>
      <c r="S4731" t="str">
        <f t="shared" si="295"/>
        <v>Low</v>
      </c>
    </row>
    <row r="4732" spans="1:19" x14ac:dyDescent="0.35">
      <c r="A4732" t="s">
        <v>1287</v>
      </c>
      <c r="B4732">
        <v>35</v>
      </c>
      <c r="C4732" t="str">
        <f t="shared" si="292"/>
        <v>26-35</v>
      </c>
      <c r="D4732" t="s">
        <v>14</v>
      </c>
      <c r="E4732" t="s">
        <v>50</v>
      </c>
      <c r="F4732">
        <v>57.07</v>
      </c>
      <c r="G4732">
        <v>5</v>
      </c>
      <c r="H4732">
        <f>Table1[[#This Row],[total_orders]]*Table1[[#This Row],[avg_order_value]]</f>
        <v>285.35000000000002</v>
      </c>
      <c r="I4732">
        <v>290</v>
      </c>
      <c r="J4732">
        <v>0</v>
      </c>
      <c r="K4732" t="s">
        <v>29</v>
      </c>
      <c r="L4732">
        <v>14.8</v>
      </c>
      <c r="M4732" t="str">
        <f t="shared" si="293"/>
        <v>Low</v>
      </c>
      <c r="N4732" s="1">
        <v>44813</v>
      </c>
      <c r="O4732" s="1" t="str">
        <f>IF(YEAR(Table1[[#This Row],[customer_since]])&gt;=2023, "New",IF(YEAR(Table1[[#This Row],[customer_since]])&gt;=2021, "Medium", "Long term"))</f>
        <v>Medium</v>
      </c>
      <c r="P4732">
        <v>69</v>
      </c>
      <c r="Q4732" t="str">
        <f t="shared" si="294"/>
        <v>High</v>
      </c>
      <c r="R4732">
        <v>0.34</v>
      </c>
      <c r="S4732" t="str">
        <f t="shared" si="295"/>
        <v>Medium</v>
      </c>
    </row>
    <row r="4733" spans="1:19" x14ac:dyDescent="0.35">
      <c r="A4733" t="s">
        <v>1287</v>
      </c>
      <c r="B4733">
        <v>29</v>
      </c>
      <c r="C4733" t="str">
        <f t="shared" si="292"/>
        <v>26-35</v>
      </c>
      <c r="D4733" t="s">
        <v>25</v>
      </c>
      <c r="E4733" t="s">
        <v>15</v>
      </c>
      <c r="F4733">
        <v>58.87</v>
      </c>
      <c r="G4733">
        <v>13</v>
      </c>
      <c r="H4733">
        <f>Table1[[#This Row],[total_orders]]*Table1[[#This Row],[avg_order_value]]</f>
        <v>765.31</v>
      </c>
      <c r="I4733">
        <v>268</v>
      </c>
      <c r="J4733">
        <v>0</v>
      </c>
      <c r="K4733" t="s">
        <v>40</v>
      </c>
      <c r="L4733">
        <v>6.4</v>
      </c>
      <c r="M4733" t="str">
        <f t="shared" si="293"/>
        <v>Low</v>
      </c>
      <c r="N4733" s="1">
        <v>45674</v>
      </c>
      <c r="O4733" s="1" t="str">
        <f>IF(YEAR(Table1[[#This Row],[customer_since]])&gt;=2023, "New",IF(YEAR(Table1[[#This Row],[customer_since]])&gt;=2021, "Medium", "Long term"))</f>
        <v>New</v>
      </c>
      <c r="P4733">
        <v>16</v>
      </c>
      <c r="Q4733" t="str">
        <f t="shared" si="294"/>
        <v>Low</v>
      </c>
      <c r="R4733">
        <v>0.4</v>
      </c>
      <c r="S4733" t="str">
        <f t="shared" si="295"/>
        <v>Medium</v>
      </c>
    </row>
    <row r="4734" spans="1:19" x14ac:dyDescent="0.35">
      <c r="A4734" t="s">
        <v>967</v>
      </c>
      <c r="B4734">
        <v>76</v>
      </c>
      <c r="C4734" t="str">
        <f t="shared" si="292"/>
        <v>66-69</v>
      </c>
      <c r="D4734" t="s">
        <v>21</v>
      </c>
      <c r="E4734" t="s">
        <v>50</v>
      </c>
      <c r="F4734">
        <v>134.5</v>
      </c>
      <c r="G4734">
        <v>8</v>
      </c>
      <c r="H4734">
        <f>Table1[[#This Row],[total_orders]]*Table1[[#This Row],[avg_order_value]]</f>
        <v>1076</v>
      </c>
      <c r="I4734">
        <v>210</v>
      </c>
      <c r="J4734">
        <v>0</v>
      </c>
      <c r="K4734" t="s">
        <v>29</v>
      </c>
      <c r="L4734">
        <v>78.5</v>
      </c>
      <c r="M4734" t="str">
        <f t="shared" si="293"/>
        <v>High</v>
      </c>
      <c r="N4734" s="1">
        <v>45618</v>
      </c>
      <c r="O4734" s="1" t="str">
        <f>IF(YEAR(Table1[[#This Row],[customer_since]])&gt;=2023, "New",IF(YEAR(Table1[[#This Row],[customer_since]])&gt;=2021, "Medium", "Long term"))</f>
        <v>New</v>
      </c>
      <c r="P4734">
        <v>62</v>
      </c>
      <c r="Q4734" t="str">
        <f t="shared" si="294"/>
        <v>Medium</v>
      </c>
      <c r="R4734">
        <v>0.26</v>
      </c>
      <c r="S4734" t="str">
        <f t="shared" si="295"/>
        <v>Medium</v>
      </c>
    </row>
    <row r="4735" spans="1:19" x14ac:dyDescent="0.35">
      <c r="A4735" t="s">
        <v>3390</v>
      </c>
      <c r="B4735">
        <v>45</v>
      </c>
      <c r="C4735" t="str">
        <f t="shared" si="292"/>
        <v>36-45</v>
      </c>
      <c r="D4735" t="s">
        <v>14</v>
      </c>
      <c r="E4735" t="s">
        <v>50</v>
      </c>
      <c r="F4735">
        <v>119.88</v>
      </c>
      <c r="G4735">
        <v>11</v>
      </c>
      <c r="H4735">
        <f>Table1[[#This Row],[total_orders]]*Table1[[#This Row],[avg_order_value]]</f>
        <v>1318.6799999999998</v>
      </c>
      <c r="I4735">
        <v>83</v>
      </c>
      <c r="J4735">
        <v>0</v>
      </c>
      <c r="K4735" t="s">
        <v>40</v>
      </c>
      <c r="L4735">
        <v>2.5</v>
      </c>
      <c r="M4735" t="str">
        <f t="shared" si="293"/>
        <v>Low</v>
      </c>
      <c r="N4735" s="1">
        <v>44826</v>
      </c>
      <c r="O4735" s="1" t="str">
        <f>IF(YEAR(Table1[[#This Row],[customer_since]])&gt;=2023, "New",IF(YEAR(Table1[[#This Row],[customer_since]])&gt;=2021, "Medium", "Long term"))</f>
        <v>Medium</v>
      </c>
      <c r="P4735">
        <v>32</v>
      </c>
      <c r="Q4735" t="str">
        <f t="shared" si="294"/>
        <v>Low</v>
      </c>
      <c r="R4735">
        <v>0.24</v>
      </c>
      <c r="S4735" t="str">
        <f t="shared" si="295"/>
        <v>Medium</v>
      </c>
    </row>
    <row r="4736" spans="1:19" x14ac:dyDescent="0.35">
      <c r="A4736" t="s">
        <v>3795</v>
      </c>
      <c r="B4736">
        <v>78</v>
      </c>
      <c r="C4736" t="str">
        <f t="shared" si="292"/>
        <v>66-69</v>
      </c>
      <c r="D4736" t="s">
        <v>14</v>
      </c>
      <c r="E4736" t="s">
        <v>37</v>
      </c>
      <c r="G4736">
        <v>8</v>
      </c>
      <c r="H4736">
        <f>Table1[[#This Row],[total_orders]]*Table1[[#This Row],[avg_order_value]]</f>
        <v>0</v>
      </c>
      <c r="I4736">
        <v>124</v>
      </c>
      <c r="J4736">
        <v>0</v>
      </c>
      <c r="K4736" t="s">
        <v>23</v>
      </c>
      <c r="L4736">
        <v>96.3</v>
      </c>
      <c r="M4736" t="str">
        <f t="shared" si="293"/>
        <v>High</v>
      </c>
      <c r="N4736" s="1">
        <v>45727</v>
      </c>
      <c r="O4736" s="1" t="str">
        <f>IF(YEAR(Table1[[#This Row],[customer_since]])&gt;=2023, "New",IF(YEAR(Table1[[#This Row],[customer_since]])&gt;=2021, "Medium", "Long term"))</f>
        <v>New</v>
      </c>
      <c r="P4736">
        <v>99</v>
      </c>
      <c r="Q4736" t="str">
        <f t="shared" si="294"/>
        <v>High</v>
      </c>
      <c r="R4736">
        <v>0.17</v>
      </c>
      <c r="S4736" t="str">
        <f t="shared" si="295"/>
        <v>Low</v>
      </c>
    </row>
    <row r="4737" spans="1:19" x14ac:dyDescent="0.35">
      <c r="A4737" t="s">
        <v>3052</v>
      </c>
      <c r="B4737">
        <v>24</v>
      </c>
      <c r="C4737" t="str">
        <f t="shared" si="292"/>
        <v>18-25</v>
      </c>
      <c r="D4737" t="s">
        <v>25</v>
      </c>
      <c r="E4737" t="s">
        <v>37</v>
      </c>
      <c r="F4737">
        <v>145.88999999999999</v>
      </c>
      <c r="G4737">
        <v>8</v>
      </c>
      <c r="H4737">
        <f>Table1[[#This Row],[total_orders]]*Table1[[#This Row],[avg_order_value]]</f>
        <v>1167.1199999999999</v>
      </c>
      <c r="I4737">
        <v>146</v>
      </c>
      <c r="J4737">
        <v>0</v>
      </c>
      <c r="K4737" t="s">
        <v>40</v>
      </c>
      <c r="L4737">
        <v>43.4</v>
      </c>
      <c r="M4737" t="str">
        <f t="shared" si="293"/>
        <v>Medium</v>
      </c>
      <c r="N4737" s="1">
        <v>44702</v>
      </c>
      <c r="O4737" s="1" t="str">
        <f>IF(YEAR(Table1[[#This Row],[customer_since]])&gt;=2023, "New",IF(YEAR(Table1[[#This Row],[customer_since]])&gt;=2021, "Medium", "Long term"))</f>
        <v>Medium</v>
      </c>
      <c r="P4737">
        <v>26</v>
      </c>
      <c r="Q4737" t="str">
        <f t="shared" si="294"/>
        <v>Low</v>
      </c>
      <c r="R4737">
        <v>0.09</v>
      </c>
      <c r="S4737" t="str">
        <f t="shared" si="295"/>
        <v>Low</v>
      </c>
    </row>
    <row r="4738" spans="1:19" x14ac:dyDescent="0.35">
      <c r="A4738" t="s">
        <v>2318</v>
      </c>
      <c r="B4738">
        <v>35</v>
      </c>
      <c r="C4738" t="str">
        <f t="shared" ref="C4738:C4801" si="296">IF(B4738&lt;=25,"18-25",IF(B4738&lt;=35,"26-35",IF(B4738&lt;=45,"36-45",IF(B4738&lt;=55,"46-55",IF(B4738&lt;=65,"55-65","66-69")))))</f>
        <v>26-35</v>
      </c>
      <c r="D4738" t="s">
        <v>21</v>
      </c>
      <c r="E4738" t="s">
        <v>28</v>
      </c>
      <c r="F4738">
        <v>46.91</v>
      </c>
      <c r="G4738">
        <v>10</v>
      </c>
      <c r="H4738">
        <f>Table1[[#This Row],[total_orders]]*Table1[[#This Row],[avg_order_value]]</f>
        <v>469.09999999999997</v>
      </c>
      <c r="I4738">
        <v>182</v>
      </c>
      <c r="J4738">
        <v>0</v>
      </c>
      <c r="K4738" t="s">
        <v>29</v>
      </c>
      <c r="L4738">
        <v>20.7</v>
      </c>
      <c r="M4738" t="str">
        <f t="shared" ref="M4738:M4801" si="297">IF(L4738&lt;=20,"Low",IF(L4738&lt;=50,"Medium","High"))</f>
        <v>Medium</v>
      </c>
      <c r="N4738" s="1">
        <v>44260</v>
      </c>
      <c r="O4738" s="1" t="str">
        <f>IF(YEAR(Table1[[#This Row],[customer_since]])&gt;=2023, "New",IF(YEAR(Table1[[#This Row],[customer_since]])&gt;=2021, "Medium", "Long term"))</f>
        <v>Medium</v>
      </c>
      <c r="P4738">
        <v>96</v>
      </c>
      <c r="Q4738" t="str">
        <f t="shared" ref="Q4738:Q4801" si="298">IF(P4738&lt;=33,"Low",IF(P4738&lt;=66,"Medium","High"))</f>
        <v>High</v>
      </c>
      <c r="R4738">
        <v>0.5</v>
      </c>
      <c r="S4738" t="str">
        <f t="shared" ref="S4738:S4801" si="299">IF(R4738&lt;=0.2,"Low",IF(R4738&lt;=0.5,"Medium","High"))</f>
        <v>Medium</v>
      </c>
    </row>
    <row r="4739" spans="1:19" x14ac:dyDescent="0.35">
      <c r="A4739" t="s">
        <v>2674</v>
      </c>
      <c r="B4739">
        <v>47</v>
      </c>
      <c r="C4739" t="str">
        <f t="shared" si="296"/>
        <v>46-55</v>
      </c>
      <c r="D4739" t="s">
        <v>14</v>
      </c>
      <c r="E4739" t="s">
        <v>50</v>
      </c>
      <c r="F4739">
        <v>34.590000000000003</v>
      </c>
      <c r="G4739">
        <v>6</v>
      </c>
      <c r="H4739">
        <f>Table1[[#This Row],[total_orders]]*Table1[[#This Row],[avg_order_value]]</f>
        <v>207.54000000000002</v>
      </c>
      <c r="I4739">
        <v>277</v>
      </c>
      <c r="J4739">
        <v>0</v>
      </c>
      <c r="K4739" t="s">
        <v>16</v>
      </c>
      <c r="L4739">
        <v>92.3</v>
      </c>
      <c r="M4739" t="str">
        <f t="shared" si="297"/>
        <v>High</v>
      </c>
      <c r="N4739" s="1">
        <v>45179</v>
      </c>
      <c r="O4739" s="1" t="str">
        <f>IF(YEAR(Table1[[#This Row],[customer_since]])&gt;=2023, "New",IF(YEAR(Table1[[#This Row],[customer_since]])&gt;=2021, "Medium", "Long term"))</f>
        <v>New</v>
      </c>
      <c r="P4739">
        <v>78</v>
      </c>
      <c r="Q4739" t="str">
        <f t="shared" si="298"/>
        <v>High</v>
      </c>
      <c r="R4739">
        <v>0.17</v>
      </c>
      <c r="S4739" t="str">
        <f t="shared" si="299"/>
        <v>Low</v>
      </c>
    </row>
    <row r="4740" spans="1:19" x14ac:dyDescent="0.35">
      <c r="A4740" t="s">
        <v>2674</v>
      </c>
      <c r="B4740">
        <v>57</v>
      </c>
      <c r="C4740" t="str">
        <f t="shared" si="296"/>
        <v>55-65</v>
      </c>
      <c r="D4740" t="s">
        <v>14</v>
      </c>
      <c r="E4740" t="s">
        <v>18</v>
      </c>
      <c r="F4740">
        <v>59.56</v>
      </c>
      <c r="G4740">
        <v>11</v>
      </c>
      <c r="H4740">
        <f>Table1[[#This Row],[total_orders]]*Table1[[#This Row],[avg_order_value]]</f>
        <v>655.16000000000008</v>
      </c>
      <c r="I4740">
        <v>37</v>
      </c>
      <c r="J4740">
        <v>0</v>
      </c>
      <c r="K4740" t="s">
        <v>23</v>
      </c>
      <c r="L4740">
        <v>42.5</v>
      </c>
      <c r="M4740" t="str">
        <f t="shared" si="297"/>
        <v>Medium</v>
      </c>
      <c r="N4740" s="1">
        <v>44466</v>
      </c>
      <c r="O4740" s="1" t="str">
        <f>IF(YEAR(Table1[[#This Row],[customer_since]])&gt;=2023, "New",IF(YEAR(Table1[[#This Row],[customer_since]])&gt;=2021, "Medium", "Long term"))</f>
        <v>Medium</v>
      </c>
      <c r="P4740">
        <v>69</v>
      </c>
      <c r="Q4740" t="str">
        <f t="shared" si="298"/>
        <v>High</v>
      </c>
      <c r="R4740">
        <v>0.69</v>
      </c>
      <c r="S4740" t="str">
        <f t="shared" si="299"/>
        <v>High</v>
      </c>
    </row>
    <row r="4741" spans="1:19" x14ac:dyDescent="0.35">
      <c r="A4741" t="s">
        <v>2683</v>
      </c>
      <c r="B4741">
        <v>45</v>
      </c>
      <c r="C4741" t="str">
        <f t="shared" si="296"/>
        <v>36-45</v>
      </c>
      <c r="D4741" t="s">
        <v>14</v>
      </c>
      <c r="E4741" t="s">
        <v>35</v>
      </c>
      <c r="F4741">
        <v>111.64</v>
      </c>
      <c r="G4741">
        <v>9</v>
      </c>
      <c r="H4741">
        <f>Table1[[#This Row],[total_orders]]*Table1[[#This Row],[avg_order_value]]</f>
        <v>1004.76</v>
      </c>
      <c r="I4741">
        <v>32</v>
      </c>
      <c r="J4741">
        <v>0</v>
      </c>
      <c r="K4741" t="s">
        <v>23</v>
      </c>
      <c r="L4741">
        <v>46</v>
      </c>
      <c r="M4741" t="str">
        <f t="shared" si="297"/>
        <v>Medium</v>
      </c>
      <c r="N4741" s="1">
        <v>45447</v>
      </c>
      <c r="O4741" s="1" t="str">
        <f>IF(YEAR(Table1[[#This Row],[customer_since]])&gt;=2023, "New",IF(YEAR(Table1[[#This Row],[customer_since]])&gt;=2021, "Medium", "Long term"))</f>
        <v>New</v>
      </c>
      <c r="P4741">
        <v>4</v>
      </c>
      <c r="Q4741" t="str">
        <f t="shared" si="298"/>
        <v>Low</v>
      </c>
      <c r="R4741">
        <v>0.16</v>
      </c>
      <c r="S4741" t="str">
        <f t="shared" si="299"/>
        <v>Low</v>
      </c>
    </row>
    <row r="4742" spans="1:19" x14ac:dyDescent="0.35">
      <c r="A4742" t="s">
        <v>1153</v>
      </c>
      <c r="B4742">
        <v>60</v>
      </c>
      <c r="C4742" t="str">
        <f t="shared" si="296"/>
        <v>55-65</v>
      </c>
      <c r="D4742" t="s">
        <v>21</v>
      </c>
      <c r="E4742" t="s">
        <v>52</v>
      </c>
      <c r="G4742">
        <v>12</v>
      </c>
      <c r="H4742">
        <f>Table1[[#This Row],[total_orders]]*Table1[[#This Row],[avg_order_value]]</f>
        <v>0</v>
      </c>
      <c r="I4742">
        <v>163</v>
      </c>
      <c r="J4742">
        <v>0</v>
      </c>
      <c r="K4742" t="s">
        <v>19</v>
      </c>
      <c r="L4742">
        <v>52.7</v>
      </c>
      <c r="M4742" t="str">
        <f t="shared" si="297"/>
        <v>High</v>
      </c>
      <c r="N4742" s="1">
        <v>45714</v>
      </c>
      <c r="O4742" s="1" t="str">
        <f>IF(YEAR(Table1[[#This Row],[customer_since]])&gt;=2023, "New",IF(YEAR(Table1[[#This Row],[customer_since]])&gt;=2021, "Medium", "Long term"))</f>
        <v>New</v>
      </c>
      <c r="P4742">
        <v>25</v>
      </c>
      <c r="Q4742" t="str">
        <f t="shared" si="298"/>
        <v>Low</v>
      </c>
      <c r="R4742">
        <v>0.27</v>
      </c>
      <c r="S4742" t="str">
        <f t="shared" si="299"/>
        <v>Medium</v>
      </c>
    </row>
    <row r="4743" spans="1:19" x14ac:dyDescent="0.35">
      <c r="A4743" t="s">
        <v>1420</v>
      </c>
      <c r="B4743">
        <v>36</v>
      </c>
      <c r="C4743" t="str">
        <f t="shared" si="296"/>
        <v>36-45</v>
      </c>
      <c r="D4743" t="s">
        <v>14</v>
      </c>
      <c r="E4743" t="s">
        <v>28</v>
      </c>
      <c r="F4743">
        <v>88.31</v>
      </c>
      <c r="G4743">
        <v>7</v>
      </c>
      <c r="H4743">
        <f>Table1[[#This Row],[total_orders]]*Table1[[#This Row],[avg_order_value]]</f>
        <v>618.17000000000007</v>
      </c>
      <c r="I4743">
        <v>350</v>
      </c>
      <c r="J4743">
        <v>0</v>
      </c>
      <c r="K4743" t="s">
        <v>23</v>
      </c>
      <c r="L4743">
        <v>66.3</v>
      </c>
      <c r="M4743" t="str">
        <f t="shared" si="297"/>
        <v>High</v>
      </c>
      <c r="N4743" s="1">
        <v>44151</v>
      </c>
      <c r="O4743" s="1" t="str">
        <f>IF(YEAR(Table1[[#This Row],[customer_since]])&gt;=2023, "New",IF(YEAR(Table1[[#This Row],[customer_since]])&gt;=2021, "Medium", "Long term"))</f>
        <v>Long term</v>
      </c>
      <c r="P4743">
        <v>93</v>
      </c>
      <c r="Q4743" t="str">
        <f t="shared" si="298"/>
        <v>High</v>
      </c>
      <c r="R4743">
        <v>0.4</v>
      </c>
      <c r="S4743" t="str">
        <f t="shared" si="299"/>
        <v>Medium</v>
      </c>
    </row>
    <row r="4744" spans="1:19" x14ac:dyDescent="0.35">
      <c r="A4744" t="s">
        <v>3633</v>
      </c>
      <c r="B4744">
        <v>79</v>
      </c>
      <c r="C4744" t="str">
        <f t="shared" si="296"/>
        <v>66-69</v>
      </c>
      <c r="D4744" t="s">
        <v>21</v>
      </c>
      <c r="E4744" t="s">
        <v>22</v>
      </c>
      <c r="F4744">
        <v>192.47</v>
      </c>
      <c r="G4744">
        <v>11</v>
      </c>
      <c r="H4744">
        <f>Table1[[#This Row],[total_orders]]*Table1[[#This Row],[avg_order_value]]</f>
        <v>2117.17</v>
      </c>
      <c r="I4744">
        <v>296</v>
      </c>
      <c r="J4744">
        <v>0</v>
      </c>
      <c r="K4744" t="s">
        <v>16</v>
      </c>
      <c r="L4744">
        <v>0.8</v>
      </c>
      <c r="M4744" t="str">
        <f t="shared" si="297"/>
        <v>Low</v>
      </c>
      <c r="N4744" s="1">
        <v>45047</v>
      </c>
      <c r="O4744" s="1" t="str">
        <f>IF(YEAR(Table1[[#This Row],[customer_since]])&gt;=2023, "New",IF(YEAR(Table1[[#This Row],[customer_since]])&gt;=2021, "Medium", "Long term"))</f>
        <v>New</v>
      </c>
      <c r="P4744">
        <v>32</v>
      </c>
      <c r="Q4744" t="str">
        <f t="shared" si="298"/>
        <v>Low</v>
      </c>
      <c r="R4744">
        <v>0.33</v>
      </c>
      <c r="S4744" t="str">
        <f t="shared" si="299"/>
        <v>Medium</v>
      </c>
    </row>
    <row r="4745" spans="1:19" x14ac:dyDescent="0.35">
      <c r="A4745" t="s">
        <v>1888</v>
      </c>
      <c r="B4745">
        <v>24</v>
      </c>
      <c r="C4745" t="str">
        <f t="shared" si="296"/>
        <v>18-25</v>
      </c>
      <c r="D4745" t="s">
        <v>14</v>
      </c>
      <c r="E4745" t="s">
        <v>35</v>
      </c>
      <c r="F4745">
        <v>54.74</v>
      </c>
      <c r="G4745">
        <v>11</v>
      </c>
      <c r="H4745">
        <f>Table1[[#This Row],[total_orders]]*Table1[[#This Row],[avg_order_value]]</f>
        <v>602.14</v>
      </c>
      <c r="I4745">
        <v>61</v>
      </c>
      <c r="J4745">
        <v>0</v>
      </c>
      <c r="K4745" t="s">
        <v>16</v>
      </c>
      <c r="L4745">
        <v>97.1</v>
      </c>
      <c r="M4745" t="str">
        <f t="shared" si="297"/>
        <v>High</v>
      </c>
      <c r="N4745" s="1">
        <v>44194</v>
      </c>
      <c r="O4745" s="1" t="str">
        <f>IF(YEAR(Table1[[#This Row],[customer_since]])&gt;=2023, "New",IF(YEAR(Table1[[#This Row],[customer_since]])&gt;=2021, "Medium", "Long term"))</f>
        <v>Long term</v>
      </c>
      <c r="P4745">
        <v>2</v>
      </c>
      <c r="Q4745" t="str">
        <f t="shared" si="298"/>
        <v>Low</v>
      </c>
      <c r="R4745">
        <v>0.35</v>
      </c>
      <c r="S4745" t="str">
        <f t="shared" si="299"/>
        <v>Medium</v>
      </c>
    </row>
    <row r="4746" spans="1:19" x14ac:dyDescent="0.35">
      <c r="A4746" t="s">
        <v>1380</v>
      </c>
      <c r="B4746">
        <v>42</v>
      </c>
      <c r="C4746" t="str">
        <f t="shared" si="296"/>
        <v>36-45</v>
      </c>
      <c r="D4746" t="s">
        <v>21</v>
      </c>
      <c r="E4746" t="s">
        <v>35</v>
      </c>
      <c r="F4746">
        <v>137.19999999999999</v>
      </c>
      <c r="G4746">
        <v>5</v>
      </c>
      <c r="H4746">
        <f>Table1[[#This Row],[total_orders]]*Table1[[#This Row],[avg_order_value]]</f>
        <v>686</v>
      </c>
      <c r="I4746">
        <v>45</v>
      </c>
      <c r="J4746">
        <v>0</v>
      </c>
      <c r="K4746" t="s">
        <v>40</v>
      </c>
      <c r="L4746">
        <v>16.399999999999999</v>
      </c>
      <c r="M4746" t="str">
        <f t="shared" si="297"/>
        <v>Low</v>
      </c>
      <c r="N4746" s="1">
        <v>44382</v>
      </c>
      <c r="O4746" s="1" t="str">
        <f>IF(YEAR(Table1[[#This Row],[customer_since]])&gt;=2023, "New",IF(YEAR(Table1[[#This Row],[customer_since]])&gt;=2021, "Medium", "Long term"))</f>
        <v>Medium</v>
      </c>
      <c r="P4746">
        <v>82</v>
      </c>
      <c r="Q4746" t="str">
        <f t="shared" si="298"/>
        <v>High</v>
      </c>
      <c r="R4746">
        <v>0.64</v>
      </c>
      <c r="S4746" t="str">
        <f t="shared" si="299"/>
        <v>High</v>
      </c>
    </row>
    <row r="4747" spans="1:19" x14ac:dyDescent="0.35">
      <c r="A4747" t="s">
        <v>810</v>
      </c>
      <c r="B4747">
        <v>78</v>
      </c>
      <c r="C4747" t="str">
        <f t="shared" si="296"/>
        <v>66-69</v>
      </c>
      <c r="D4747" t="s">
        <v>21</v>
      </c>
      <c r="E4747" t="s">
        <v>28</v>
      </c>
      <c r="F4747">
        <v>65.59</v>
      </c>
      <c r="G4747">
        <v>12</v>
      </c>
      <c r="H4747">
        <f>Table1[[#This Row],[total_orders]]*Table1[[#This Row],[avg_order_value]]</f>
        <v>787.08</v>
      </c>
      <c r="I4747">
        <v>142</v>
      </c>
      <c r="J4747">
        <v>0</v>
      </c>
      <c r="K4747" t="s">
        <v>23</v>
      </c>
      <c r="L4747">
        <v>26.9</v>
      </c>
      <c r="M4747" t="str">
        <f t="shared" si="297"/>
        <v>Medium</v>
      </c>
      <c r="N4747" s="1">
        <v>45638</v>
      </c>
      <c r="O4747" s="1" t="str">
        <f>IF(YEAR(Table1[[#This Row],[customer_since]])&gt;=2023, "New",IF(YEAR(Table1[[#This Row],[customer_since]])&gt;=2021, "Medium", "Long term"))</f>
        <v>New</v>
      </c>
      <c r="P4747">
        <v>54</v>
      </c>
      <c r="Q4747" t="str">
        <f t="shared" si="298"/>
        <v>Medium</v>
      </c>
      <c r="R4747">
        <v>0.56999999999999995</v>
      </c>
      <c r="S4747" t="str">
        <f t="shared" si="299"/>
        <v>High</v>
      </c>
    </row>
    <row r="4748" spans="1:19" x14ac:dyDescent="0.35">
      <c r="A4748" t="s">
        <v>3743</v>
      </c>
      <c r="B4748">
        <v>43</v>
      </c>
      <c r="C4748" t="str">
        <f t="shared" si="296"/>
        <v>36-45</v>
      </c>
      <c r="D4748" t="s">
        <v>21</v>
      </c>
      <c r="E4748" t="s">
        <v>18</v>
      </c>
      <c r="F4748">
        <v>129.96</v>
      </c>
      <c r="G4748">
        <v>10</v>
      </c>
      <c r="H4748">
        <f>Table1[[#This Row],[total_orders]]*Table1[[#This Row],[avg_order_value]]</f>
        <v>1299.6000000000001</v>
      </c>
      <c r="I4748">
        <v>59</v>
      </c>
      <c r="J4748">
        <v>0</v>
      </c>
      <c r="K4748" t="s">
        <v>19</v>
      </c>
      <c r="L4748">
        <v>28.9</v>
      </c>
      <c r="M4748" t="str">
        <f t="shared" si="297"/>
        <v>Medium</v>
      </c>
      <c r="N4748" s="1">
        <v>44296</v>
      </c>
      <c r="O4748" s="1" t="str">
        <f>IF(YEAR(Table1[[#This Row],[customer_since]])&gt;=2023, "New",IF(YEAR(Table1[[#This Row],[customer_since]])&gt;=2021, "Medium", "Long term"))</f>
        <v>Medium</v>
      </c>
      <c r="P4748">
        <v>66</v>
      </c>
      <c r="Q4748" t="str">
        <f t="shared" si="298"/>
        <v>Medium</v>
      </c>
      <c r="R4748">
        <v>0.34</v>
      </c>
      <c r="S4748" t="str">
        <f t="shared" si="299"/>
        <v>Medium</v>
      </c>
    </row>
    <row r="4749" spans="1:19" x14ac:dyDescent="0.35">
      <c r="A4749" t="s">
        <v>988</v>
      </c>
      <c r="B4749">
        <v>74</v>
      </c>
      <c r="C4749" t="str">
        <f t="shared" si="296"/>
        <v>66-69</v>
      </c>
      <c r="D4749" t="s">
        <v>14</v>
      </c>
      <c r="E4749" t="s">
        <v>44</v>
      </c>
      <c r="F4749">
        <v>157.71</v>
      </c>
      <c r="G4749">
        <v>8</v>
      </c>
      <c r="H4749">
        <f>Table1[[#This Row],[total_orders]]*Table1[[#This Row],[avg_order_value]]</f>
        <v>1261.68</v>
      </c>
      <c r="I4749">
        <v>16</v>
      </c>
      <c r="J4749">
        <v>0</v>
      </c>
      <c r="K4749" t="s">
        <v>29</v>
      </c>
      <c r="L4749">
        <v>0</v>
      </c>
      <c r="M4749" t="str">
        <f t="shared" si="297"/>
        <v>Low</v>
      </c>
      <c r="N4749" s="1">
        <v>44855</v>
      </c>
      <c r="O4749" s="1" t="str">
        <f>IF(YEAR(Table1[[#This Row],[customer_since]])&gt;=2023, "New",IF(YEAR(Table1[[#This Row],[customer_since]])&gt;=2021, "Medium", "Long term"))</f>
        <v>Medium</v>
      </c>
      <c r="P4749">
        <v>65</v>
      </c>
      <c r="Q4749" t="str">
        <f t="shared" si="298"/>
        <v>Medium</v>
      </c>
      <c r="R4749">
        <v>0.19</v>
      </c>
      <c r="S4749" t="str">
        <f t="shared" si="299"/>
        <v>Low</v>
      </c>
    </row>
    <row r="4750" spans="1:19" x14ac:dyDescent="0.35">
      <c r="A4750" t="s">
        <v>988</v>
      </c>
      <c r="B4750">
        <v>59</v>
      </c>
      <c r="C4750" t="str">
        <f t="shared" si="296"/>
        <v>55-65</v>
      </c>
      <c r="D4750" t="s">
        <v>25</v>
      </c>
      <c r="E4750" t="s">
        <v>37</v>
      </c>
      <c r="F4750">
        <v>192.98</v>
      </c>
      <c r="G4750">
        <v>10</v>
      </c>
      <c r="H4750">
        <f>Table1[[#This Row],[total_orders]]*Table1[[#This Row],[avg_order_value]]</f>
        <v>1929.8</v>
      </c>
      <c r="I4750">
        <v>281</v>
      </c>
      <c r="J4750">
        <v>0</v>
      </c>
      <c r="K4750" t="s">
        <v>16</v>
      </c>
      <c r="L4750">
        <v>59</v>
      </c>
      <c r="M4750" t="str">
        <f t="shared" si="297"/>
        <v>High</v>
      </c>
      <c r="N4750" s="1">
        <v>44240</v>
      </c>
      <c r="O4750" s="1" t="str">
        <f>IF(YEAR(Table1[[#This Row],[customer_since]])&gt;=2023, "New",IF(YEAR(Table1[[#This Row],[customer_since]])&gt;=2021, "Medium", "Long term"))</f>
        <v>Medium</v>
      </c>
      <c r="P4750">
        <v>72</v>
      </c>
      <c r="Q4750" t="str">
        <f t="shared" si="298"/>
        <v>High</v>
      </c>
      <c r="R4750">
        <v>0.36</v>
      </c>
      <c r="S4750" t="str">
        <f t="shared" si="299"/>
        <v>Medium</v>
      </c>
    </row>
    <row r="4751" spans="1:19" x14ac:dyDescent="0.35">
      <c r="A4751" t="s">
        <v>425</v>
      </c>
      <c r="B4751">
        <v>66</v>
      </c>
      <c r="C4751" t="str">
        <f t="shared" si="296"/>
        <v>66-69</v>
      </c>
      <c r="D4751" t="s">
        <v>14</v>
      </c>
      <c r="E4751" t="s">
        <v>37</v>
      </c>
      <c r="F4751">
        <v>32.32</v>
      </c>
      <c r="G4751">
        <v>7</v>
      </c>
      <c r="H4751">
        <f>Table1[[#This Row],[total_orders]]*Table1[[#This Row],[avg_order_value]]</f>
        <v>226.24</v>
      </c>
      <c r="I4751">
        <v>111</v>
      </c>
      <c r="J4751">
        <v>0</v>
      </c>
      <c r="K4751" t="s">
        <v>40</v>
      </c>
      <c r="L4751">
        <v>47.6</v>
      </c>
      <c r="M4751" t="str">
        <f t="shared" si="297"/>
        <v>Medium</v>
      </c>
      <c r="N4751" s="1">
        <v>44752</v>
      </c>
      <c r="O4751" s="1" t="str">
        <f>IF(YEAR(Table1[[#This Row],[customer_since]])&gt;=2023, "New",IF(YEAR(Table1[[#This Row],[customer_since]])&gt;=2021, "Medium", "Long term"))</f>
        <v>Medium</v>
      </c>
      <c r="P4751">
        <v>17</v>
      </c>
      <c r="Q4751" t="str">
        <f t="shared" si="298"/>
        <v>Low</v>
      </c>
      <c r="R4751">
        <v>0.1</v>
      </c>
      <c r="S4751" t="str">
        <f t="shared" si="299"/>
        <v>Low</v>
      </c>
    </row>
    <row r="4752" spans="1:19" x14ac:dyDescent="0.35">
      <c r="A4752" t="s">
        <v>99</v>
      </c>
      <c r="B4752">
        <v>61</v>
      </c>
      <c r="C4752" t="str">
        <f t="shared" si="296"/>
        <v>55-65</v>
      </c>
      <c r="D4752" t="s">
        <v>14</v>
      </c>
      <c r="E4752" t="s">
        <v>26</v>
      </c>
      <c r="F4752">
        <v>99.99</v>
      </c>
      <c r="G4752">
        <v>8</v>
      </c>
      <c r="H4752">
        <f>Table1[[#This Row],[total_orders]]*Table1[[#This Row],[avg_order_value]]</f>
        <v>799.92</v>
      </c>
      <c r="I4752">
        <v>88</v>
      </c>
      <c r="J4752">
        <v>0</v>
      </c>
      <c r="K4752" t="s">
        <v>16</v>
      </c>
      <c r="L4752">
        <v>1.1000000000000001</v>
      </c>
      <c r="M4752" t="str">
        <f t="shared" si="297"/>
        <v>Low</v>
      </c>
      <c r="N4752" s="1">
        <v>45196</v>
      </c>
      <c r="O4752" s="1" t="str">
        <f>IF(YEAR(Table1[[#This Row],[customer_since]])&gt;=2023, "New",IF(YEAR(Table1[[#This Row],[customer_since]])&gt;=2021, "Medium", "Long term"))</f>
        <v>New</v>
      </c>
      <c r="P4752">
        <v>24</v>
      </c>
      <c r="Q4752" t="str">
        <f t="shared" si="298"/>
        <v>Low</v>
      </c>
      <c r="R4752">
        <v>0.19</v>
      </c>
      <c r="S4752" t="str">
        <f t="shared" si="299"/>
        <v>Low</v>
      </c>
    </row>
    <row r="4753" spans="1:19" x14ac:dyDescent="0.35">
      <c r="A4753" t="s">
        <v>3716</v>
      </c>
      <c r="B4753">
        <v>54</v>
      </c>
      <c r="C4753" t="str">
        <f t="shared" si="296"/>
        <v>46-55</v>
      </c>
      <c r="D4753" t="s">
        <v>21</v>
      </c>
      <c r="E4753" t="s">
        <v>26</v>
      </c>
      <c r="F4753">
        <v>52.21</v>
      </c>
      <c r="G4753">
        <v>7</v>
      </c>
      <c r="H4753">
        <f>Table1[[#This Row],[total_orders]]*Table1[[#This Row],[avg_order_value]]</f>
        <v>365.47</v>
      </c>
      <c r="I4753">
        <v>283</v>
      </c>
      <c r="J4753">
        <v>0</v>
      </c>
      <c r="K4753" t="s">
        <v>16</v>
      </c>
      <c r="L4753">
        <v>0</v>
      </c>
      <c r="M4753" t="str">
        <f t="shared" si="297"/>
        <v>Low</v>
      </c>
      <c r="N4753" s="1">
        <v>45518</v>
      </c>
      <c r="O4753" s="1" t="str">
        <f>IF(YEAR(Table1[[#This Row],[customer_since]])&gt;=2023, "New",IF(YEAR(Table1[[#This Row],[customer_since]])&gt;=2021, "Medium", "Long term"))</f>
        <v>New</v>
      </c>
      <c r="P4753">
        <v>40</v>
      </c>
      <c r="Q4753" t="str">
        <f t="shared" si="298"/>
        <v>Medium</v>
      </c>
      <c r="R4753">
        <v>0.05</v>
      </c>
      <c r="S4753" t="str">
        <f t="shared" si="299"/>
        <v>Low</v>
      </c>
    </row>
    <row r="4754" spans="1:19" x14ac:dyDescent="0.35">
      <c r="A4754" t="s">
        <v>3491</v>
      </c>
      <c r="B4754">
        <v>47</v>
      </c>
      <c r="C4754" t="str">
        <f t="shared" si="296"/>
        <v>46-55</v>
      </c>
      <c r="D4754" t="s">
        <v>21</v>
      </c>
      <c r="E4754" t="s">
        <v>35</v>
      </c>
      <c r="G4754">
        <v>7</v>
      </c>
      <c r="H4754">
        <f>Table1[[#This Row],[total_orders]]*Table1[[#This Row],[avg_order_value]]</f>
        <v>0</v>
      </c>
      <c r="I4754">
        <v>290</v>
      </c>
      <c r="J4754">
        <v>0</v>
      </c>
      <c r="K4754" t="s">
        <v>29</v>
      </c>
      <c r="L4754">
        <v>29.5</v>
      </c>
      <c r="M4754" t="str">
        <f t="shared" si="297"/>
        <v>Medium</v>
      </c>
      <c r="N4754" s="1">
        <v>44573</v>
      </c>
      <c r="O4754" s="1" t="str">
        <f>IF(YEAR(Table1[[#This Row],[customer_since]])&gt;=2023, "New",IF(YEAR(Table1[[#This Row],[customer_since]])&gt;=2021, "Medium", "Long term"))</f>
        <v>Medium</v>
      </c>
      <c r="P4754">
        <v>58</v>
      </c>
      <c r="Q4754" t="str">
        <f t="shared" si="298"/>
        <v>Medium</v>
      </c>
      <c r="R4754">
        <v>0.16</v>
      </c>
      <c r="S4754" t="str">
        <f t="shared" si="299"/>
        <v>Low</v>
      </c>
    </row>
    <row r="4755" spans="1:19" x14ac:dyDescent="0.35">
      <c r="A4755" t="s">
        <v>955</v>
      </c>
      <c r="B4755">
        <v>27</v>
      </c>
      <c r="C4755" t="str">
        <f t="shared" si="296"/>
        <v>26-35</v>
      </c>
      <c r="D4755" t="s">
        <v>21</v>
      </c>
      <c r="E4755" t="s">
        <v>44</v>
      </c>
      <c r="F4755">
        <v>62.41</v>
      </c>
      <c r="G4755">
        <v>13</v>
      </c>
      <c r="H4755">
        <f>Table1[[#This Row],[total_orders]]*Table1[[#This Row],[avg_order_value]]</f>
        <v>811.32999999999993</v>
      </c>
      <c r="I4755">
        <v>70</v>
      </c>
      <c r="J4755">
        <v>0</v>
      </c>
      <c r="K4755" t="s">
        <v>29</v>
      </c>
      <c r="L4755">
        <v>75.900000000000006</v>
      </c>
      <c r="M4755" t="str">
        <f t="shared" si="297"/>
        <v>High</v>
      </c>
      <c r="N4755" s="1">
        <v>44518</v>
      </c>
      <c r="O4755" s="1" t="str">
        <f>IF(YEAR(Table1[[#This Row],[customer_since]])&gt;=2023, "New",IF(YEAR(Table1[[#This Row],[customer_since]])&gt;=2021, "Medium", "Long term"))</f>
        <v>Medium</v>
      </c>
      <c r="P4755">
        <v>80</v>
      </c>
      <c r="Q4755" t="str">
        <f t="shared" si="298"/>
        <v>High</v>
      </c>
      <c r="R4755">
        <v>0.35</v>
      </c>
      <c r="S4755" t="str">
        <f t="shared" si="299"/>
        <v>Medium</v>
      </c>
    </row>
    <row r="4756" spans="1:19" x14ac:dyDescent="0.35">
      <c r="A4756" t="s">
        <v>955</v>
      </c>
      <c r="B4756">
        <v>57</v>
      </c>
      <c r="C4756" t="str">
        <f t="shared" si="296"/>
        <v>55-65</v>
      </c>
      <c r="D4756" t="s">
        <v>21</v>
      </c>
      <c r="E4756" t="s">
        <v>26</v>
      </c>
      <c r="F4756">
        <v>345</v>
      </c>
      <c r="G4756">
        <v>14</v>
      </c>
      <c r="H4756">
        <f>Table1[[#This Row],[total_orders]]*Table1[[#This Row],[avg_order_value]]</f>
        <v>4830</v>
      </c>
      <c r="I4756">
        <v>138</v>
      </c>
      <c r="J4756">
        <v>0</v>
      </c>
      <c r="K4756" t="s">
        <v>23</v>
      </c>
      <c r="L4756">
        <v>0</v>
      </c>
      <c r="M4756" t="str">
        <f t="shared" si="297"/>
        <v>Low</v>
      </c>
      <c r="N4756" s="1">
        <v>44062</v>
      </c>
      <c r="O4756" s="1" t="str">
        <f>IF(YEAR(Table1[[#This Row],[customer_since]])&gt;=2023, "New",IF(YEAR(Table1[[#This Row],[customer_since]])&gt;=2021, "Medium", "Long term"))</f>
        <v>Long term</v>
      </c>
      <c r="P4756">
        <v>23</v>
      </c>
      <c r="Q4756" t="str">
        <f t="shared" si="298"/>
        <v>Low</v>
      </c>
      <c r="R4756">
        <v>0.2</v>
      </c>
      <c r="S4756" t="str">
        <f t="shared" si="299"/>
        <v>Low</v>
      </c>
    </row>
    <row r="4757" spans="1:19" x14ac:dyDescent="0.35">
      <c r="A4757" t="s">
        <v>955</v>
      </c>
      <c r="B4757">
        <v>21</v>
      </c>
      <c r="C4757" t="str">
        <f t="shared" si="296"/>
        <v>18-25</v>
      </c>
      <c r="D4757" t="s">
        <v>21</v>
      </c>
      <c r="E4757" t="s">
        <v>52</v>
      </c>
      <c r="F4757">
        <v>27.06</v>
      </c>
      <c r="G4757">
        <v>9</v>
      </c>
      <c r="H4757">
        <f>Table1[[#This Row],[total_orders]]*Table1[[#This Row],[avg_order_value]]</f>
        <v>243.54</v>
      </c>
      <c r="I4757">
        <v>20</v>
      </c>
      <c r="J4757">
        <v>0</v>
      </c>
      <c r="K4757" t="s">
        <v>19</v>
      </c>
      <c r="L4757">
        <v>21.8</v>
      </c>
      <c r="M4757" t="str">
        <f t="shared" si="297"/>
        <v>Medium</v>
      </c>
      <c r="N4757" s="1">
        <v>44748</v>
      </c>
      <c r="O4757" s="1" t="str">
        <f>IF(YEAR(Table1[[#This Row],[customer_since]])&gt;=2023, "New",IF(YEAR(Table1[[#This Row],[customer_since]])&gt;=2021, "Medium", "Long term"))</f>
        <v>Medium</v>
      </c>
      <c r="P4757">
        <v>29</v>
      </c>
      <c r="Q4757" t="str">
        <f t="shared" si="298"/>
        <v>Low</v>
      </c>
      <c r="R4757">
        <v>0.21</v>
      </c>
      <c r="S4757" t="str">
        <f t="shared" si="299"/>
        <v>Medium</v>
      </c>
    </row>
    <row r="4758" spans="1:19" x14ac:dyDescent="0.35">
      <c r="A4758" t="s">
        <v>2010</v>
      </c>
      <c r="B4758">
        <v>64</v>
      </c>
      <c r="C4758" t="str">
        <f t="shared" si="296"/>
        <v>55-65</v>
      </c>
      <c r="D4758" t="s">
        <v>21</v>
      </c>
      <c r="E4758" t="s">
        <v>18</v>
      </c>
      <c r="F4758">
        <v>45.79</v>
      </c>
      <c r="G4758">
        <v>7</v>
      </c>
      <c r="H4758">
        <f>Table1[[#This Row],[total_orders]]*Table1[[#This Row],[avg_order_value]]</f>
        <v>320.52999999999997</v>
      </c>
      <c r="I4758">
        <v>98</v>
      </c>
      <c r="J4758">
        <v>0</v>
      </c>
      <c r="K4758" t="s">
        <v>16</v>
      </c>
      <c r="L4758">
        <v>56.8</v>
      </c>
      <c r="M4758" t="str">
        <f t="shared" si="297"/>
        <v>High</v>
      </c>
      <c r="N4758" s="1">
        <v>45113</v>
      </c>
      <c r="O4758" s="1" t="str">
        <f>IF(YEAR(Table1[[#This Row],[customer_since]])&gt;=2023, "New",IF(YEAR(Table1[[#This Row],[customer_since]])&gt;=2021, "Medium", "Long term"))</f>
        <v>New</v>
      </c>
      <c r="P4758">
        <v>48</v>
      </c>
      <c r="Q4758" t="str">
        <f t="shared" si="298"/>
        <v>Medium</v>
      </c>
      <c r="R4758">
        <v>0.52</v>
      </c>
      <c r="S4758" t="str">
        <f t="shared" si="299"/>
        <v>High</v>
      </c>
    </row>
    <row r="4759" spans="1:19" x14ac:dyDescent="0.35">
      <c r="A4759" t="s">
        <v>3815</v>
      </c>
      <c r="B4759">
        <v>66</v>
      </c>
      <c r="C4759" t="str">
        <f t="shared" si="296"/>
        <v>66-69</v>
      </c>
      <c r="D4759" t="s">
        <v>14</v>
      </c>
      <c r="E4759" t="s">
        <v>35</v>
      </c>
      <c r="F4759">
        <v>148.55000000000001</v>
      </c>
      <c r="G4759">
        <v>8</v>
      </c>
      <c r="H4759">
        <f>Table1[[#This Row],[total_orders]]*Table1[[#This Row],[avg_order_value]]</f>
        <v>1188.4000000000001</v>
      </c>
      <c r="I4759">
        <v>324</v>
      </c>
      <c r="J4759">
        <v>0</v>
      </c>
      <c r="K4759" t="s">
        <v>16</v>
      </c>
      <c r="L4759">
        <v>42.7</v>
      </c>
      <c r="M4759" t="str">
        <f t="shared" si="297"/>
        <v>Medium</v>
      </c>
      <c r="N4759" s="1">
        <v>44068</v>
      </c>
      <c r="O4759" s="1" t="str">
        <f>IF(YEAR(Table1[[#This Row],[customer_since]])&gt;=2023, "New",IF(YEAR(Table1[[#This Row],[customer_since]])&gt;=2021, "Medium", "Long term"))</f>
        <v>Long term</v>
      </c>
      <c r="P4759">
        <v>20</v>
      </c>
      <c r="Q4759" t="str">
        <f t="shared" si="298"/>
        <v>Low</v>
      </c>
      <c r="R4759">
        <v>0.35</v>
      </c>
      <c r="S4759" t="str">
        <f t="shared" si="299"/>
        <v>Medium</v>
      </c>
    </row>
    <row r="4760" spans="1:19" x14ac:dyDescent="0.35">
      <c r="A4760" t="s">
        <v>2503</v>
      </c>
      <c r="B4760">
        <v>44</v>
      </c>
      <c r="C4760" t="str">
        <f t="shared" si="296"/>
        <v>36-45</v>
      </c>
      <c r="D4760" t="s">
        <v>14</v>
      </c>
      <c r="E4760" t="s">
        <v>37</v>
      </c>
      <c r="F4760">
        <v>37.15</v>
      </c>
      <c r="G4760">
        <v>13</v>
      </c>
      <c r="H4760">
        <f>Table1[[#This Row],[total_orders]]*Table1[[#This Row],[avg_order_value]]</f>
        <v>482.95</v>
      </c>
      <c r="I4760">
        <v>74</v>
      </c>
      <c r="J4760">
        <v>0</v>
      </c>
      <c r="K4760" t="s">
        <v>40</v>
      </c>
      <c r="L4760">
        <v>93.9</v>
      </c>
      <c r="M4760" t="str">
        <f t="shared" si="297"/>
        <v>High</v>
      </c>
      <c r="N4760" s="1">
        <v>44107</v>
      </c>
      <c r="O4760" s="1" t="str">
        <f>IF(YEAR(Table1[[#This Row],[customer_since]])&gt;=2023, "New",IF(YEAR(Table1[[#This Row],[customer_since]])&gt;=2021, "Medium", "Long term"))</f>
        <v>Long term</v>
      </c>
      <c r="P4760">
        <v>90</v>
      </c>
      <c r="Q4760" t="str">
        <f t="shared" si="298"/>
        <v>High</v>
      </c>
      <c r="R4760">
        <v>0.28999999999999998</v>
      </c>
      <c r="S4760" t="str">
        <f t="shared" si="299"/>
        <v>Medium</v>
      </c>
    </row>
    <row r="4761" spans="1:19" x14ac:dyDescent="0.35">
      <c r="A4761" t="s">
        <v>2587</v>
      </c>
      <c r="B4761">
        <v>28</v>
      </c>
      <c r="C4761" t="str">
        <f t="shared" si="296"/>
        <v>26-35</v>
      </c>
      <c r="D4761" t="s">
        <v>21</v>
      </c>
      <c r="E4761" t="s">
        <v>22</v>
      </c>
      <c r="F4761">
        <v>179.35</v>
      </c>
      <c r="G4761">
        <v>7</v>
      </c>
      <c r="H4761">
        <f>Table1[[#This Row],[total_orders]]*Table1[[#This Row],[avg_order_value]]</f>
        <v>1255.45</v>
      </c>
      <c r="I4761">
        <v>181</v>
      </c>
      <c r="J4761">
        <v>0</v>
      </c>
      <c r="K4761" t="s">
        <v>40</v>
      </c>
      <c r="L4761">
        <v>19.100000000000001</v>
      </c>
      <c r="M4761" t="str">
        <f t="shared" si="297"/>
        <v>Low</v>
      </c>
      <c r="N4761" s="1">
        <v>45553</v>
      </c>
      <c r="O4761" s="1" t="str">
        <f>IF(YEAR(Table1[[#This Row],[customer_since]])&gt;=2023, "New",IF(YEAR(Table1[[#This Row],[customer_since]])&gt;=2021, "Medium", "Long term"))</f>
        <v>New</v>
      </c>
      <c r="P4761">
        <v>59</v>
      </c>
      <c r="Q4761" t="str">
        <f t="shared" si="298"/>
        <v>Medium</v>
      </c>
      <c r="R4761">
        <v>0.47</v>
      </c>
      <c r="S4761" t="str">
        <f t="shared" si="299"/>
        <v>Medium</v>
      </c>
    </row>
    <row r="4762" spans="1:19" x14ac:dyDescent="0.35">
      <c r="A4762" t="s">
        <v>578</v>
      </c>
      <c r="B4762">
        <v>24</v>
      </c>
      <c r="C4762" t="str">
        <f t="shared" si="296"/>
        <v>18-25</v>
      </c>
      <c r="D4762" t="s">
        <v>25</v>
      </c>
      <c r="E4762" t="s">
        <v>44</v>
      </c>
      <c r="F4762">
        <v>86.68</v>
      </c>
      <c r="G4762">
        <v>9</v>
      </c>
      <c r="H4762">
        <f>Table1[[#This Row],[total_orders]]*Table1[[#This Row],[avg_order_value]]</f>
        <v>780.12000000000012</v>
      </c>
      <c r="I4762">
        <v>321</v>
      </c>
      <c r="J4762">
        <v>0</v>
      </c>
      <c r="K4762" t="s">
        <v>23</v>
      </c>
      <c r="L4762">
        <v>38.799999999999997</v>
      </c>
      <c r="M4762" t="str">
        <f t="shared" si="297"/>
        <v>Medium</v>
      </c>
      <c r="N4762" s="1">
        <v>44631</v>
      </c>
      <c r="O4762" s="1" t="str">
        <f>IF(YEAR(Table1[[#This Row],[customer_since]])&gt;=2023, "New",IF(YEAR(Table1[[#This Row],[customer_since]])&gt;=2021, "Medium", "Long term"))</f>
        <v>Medium</v>
      </c>
      <c r="P4762">
        <v>5</v>
      </c>
      <c r="Q4762" t="str">
        <f t="shared" si="298"/>
        <v>Low</v>
      </c>
      <c r="R4762">
        <v>0.14000000000000001</v>
      </c>
      <c r="S4762" t="str">
        <f t="shared" si="299"/>
        <v>Low</v>
      </c>
    </row>
    <row r="4763" spans="1:19" x14ac:dyDescent="0.35">
      <c r="A4763" t="s">
        <v>578</v>
      </c>
      <c r="B4763">
        <v>29</v>
      </c>
      <c r="C4763" t="str">
        <f t="shared" si="296"/>
        <v>26-35</v>
      </c>
      <c r="D4763" t="s">
        <v>21</v>
      </c>
      <c r="E4763" t="s">
        <v>28</v>
      </c>
      <c r="F4763">
        <v>41.85</v>
      </c>
      <c r="G4763">
        <v>9</v>
      </c>
      <c r="H4763">
        <f>Table1[[#This Row],[total_orders]]*Table1[[#This Row],[avg_order_value]]</f>
        <v>376.65000000000003</v>
      </c>
      <c r="I4763">
        <v>201</v>
      </c>
      <c r="J4763">
        <v>0</v>
      </c>
      <c r="K4763" t="s">
        <v>16</v>
      </c>
      <c r="L4763">
        <v>38.6</v>
      </c>
      <c r="M4763" t="str">
        <f t="shared" si="297"/>
        <v>Medium</v>
      </c>
      <c r="N4763" s="1">
        <v>45724</v>
      </c>
      <c r="O4763" s="1" t="str">
        <f>IF(YEAR(Table1[[#This Row],[customer_since]])&gt;=2023, "New",IF(YEAR(Table1[[#This Row],[customer_since]])&gt;=2021, "Medium", "Long term"))</f>
        <v>New</v>
      </c>
      <c r="P4763">
        <v>29</v>
      </c>
      <c r="Q4763" t="str">
        <f t="shared" si="298"/>
        <v>Low</v>
      </c>
      <c r="R4763">
        <v>0.12</v>
      </c>
      <c r="S4763" t="str">
        <f t="shared" si="299"/>
        <v>Low</v>
      </c>
    </row>
    <row r="4764" spans="1:19" x14ac:dyDescent="0.35">
      <c r="A4764" t="s">
        <v>1817</v>
      </c>
      <c r="B4764">
        <v>64</v>
      </c>
      <c r="C4764" t="str">
        <f t="shared" si="296"/>
        <v>55-65</v>
      </c>
      <c r="D4764" t="s">
        <v>21</v>
      </c>
      <c r="E4764" t="s">
        <v>44</v>
      </c>
      <c r="F4764">
        <v>60.72</v>
      </c>
      <c r="G4764">
        <v>11</v>
      </c>
      <c r="H4764">
        <f>Table1[[#This Row],[total_orders]]*Table1[[#This Row],[avg_order_value]]</f>
        <v>667.92</v>
      </c>
      <c r="I4764">
        <v>360</v>
      </c>
      <c r="J4764">
        <v>0</v>
      </c>
      <c r="K4764" t="s">
        <v>40</v>
      </c>
      <c r="L4764">
        <v>59</v>
      </c>
      <c r="M4764" t="str">
        <f t="shared" si="297"/>
        <v>High</v>
      </c>
      <c r="N4764" s="1">
        <v>45309</v>
      </c>
      <c r="O4764" s="1" t="str">
        <f>IF(YEAR(Table1[[#This Row],[customer_since]])&gt;=2023, "New",IF(YEAR(Table1[[#This Row],[customer_since]])&gt;=2021, "Medium", "Long term"))</f>
        <v>New</v>
      </c>
      <c r="P4764">
        <v>28</v>
      </c>
      <c r="Q4764" t="str">
        <f t="shared" si="298"/>
        <v>Low</v>
      </c>
      <c r="R4764">
        <v>0.18</v>
      </c>
      <c r="S4764" t="str">
        <f t="shared" si="299"/>
        <v>Low</v>
      </c>
    </row>
    <row r="4765" spans="1:19" x14ac:dyDescent="0.35">
      <c r="A4765" t="s">
        <v>1817</v>
      </c>
      <c r="B4765">
        <v>36</v>
      </c>
      <c r="C4765" t="str">
        <f t="shared" si="296"/>
        <v>36-45</v>
      </c>
      <c r="D4765" t="s">
        <v>21</v>
      </c>
      <c r="E4765" t="s">
        <v>37</v>
      </c>
      <c r="F4765">
        <v>90.42</v>
      </c>
      <c r="G4765">
        <v>18</v>
      </c>
      <c r="H4765">
        <f>Table1[[#This Row],[total_orders]]*Table1[[#This Row],[avg_order_value]]</f>
        <v>1627.56</v>
      </c>
      <c r="I4765">
        <v>19</v>
      </c>
      <c r="J4765">
        <v>0</v>
      </c>
      <c r="K4765" t="s">
        <v>29</v>
      </c>
      <c r="L4765">
        <v>81.8</v>
      </c>
      <c r="M4765" t="str">
        <f t="shared" si="297"/>
        <v>High</v>
      </c>
      <c r="N4765" s="1">
        <v>45605</v>
      </c>
      <c r="O4765" s="1" t="str">
        <f>IF(YEAR(Table1[[#This Row],[customer_since]])&gt;=2023, "New",IF(YEAR(Table1[[#This Row],[customer_since]])&gt;=2021, "Medium", "Long term"))</f>
        <v>New</v>
      </c>
      <c r="P4765">
        <v>98</v>
      </c>
      <c r="Q4765" t="str">
        <f t="shared" si="298"/>
        <v>High</v>
      </c>
      <c r="R4765">
        <v>0.21</v>
      </c>
      <c r="S4765" t="str">
        <f t="shared" si="299"/>
        <v>Medium</v>
      </c>
    </row>
    <row r="4766" spans="1:19" x14ac:dyDescent="0.35">
      <c r="A4766" t="s">
        <v>1873</v>
      </c>
      <c r="B4766">
        <v>70</v>
      </c>
      <c r="C4766" t="str">
        <f t="shared" si="296"/>
        <v>66-69</v>
      </c>
      <c r="D4766" t="s">
        <v>21</v>
      </c>
      <c r="E4766" t="s">
        <v>28</v>
      </c>
      <c r="F4766">
        <v>149.30000000000001</v>
      </c>
      <c r="G4766">
        <v>5</v>
      </c>
      <c r="H4766">
        <f>Table1[[#This Row],[total_orders]]*Table1[[#This Row],[avg_order_value]]</f>
        <v>746.5</v>
      </c>
      <c r="I4766">
        <v>358</v>
      </c>
      <c r="J4766">
        <v>0</v>
      </c>
      <c r="K4766" t="s">
        <v>40</v>
      </c>
      <c r="L4766">
        <v>42.6</v>
      </c>
      <c r="M4766" t="str">
        <f t="shared" si="297"/>
        <v>Medium</v>
      </c>
      <c r="N4766" s="1">
        <v>44576</v>
      </c>
      <c r="O4766" s="1" t="str">
        <f>IF(YEAR(Table1[[#This Row],[customer_since]])&gt;=2023, "New",IF(YEAR(Table1[[#This Row],[customer_since]])&gt;=2021, "Medium", "Long term"))</f>
        <v>Medium</v>
      </c>
      <c r="P4766">
        <v>41</v>
      </c>
      <c r="Q4766" t="str">
        <f t="shared" si="298"/>
        <v>Medium</v>
      </c>
      <c r="R4766">
        <v>0.24</v>
      </c>
      <c r="S4766" t="str">
        <f t="shared" si="299"/>
        <v>Medium</v>
      </c>
    </row>
    <row r="4767" spans="1:19" x14ac:dyDescent="0.35">
      <c r="A4767" t="s">
        <v>894</v>
      </c>
      <c r="B4767">
        <v>22</v>
      </c>
      <c r="C4767" t="str">
        <f t="shared" si="296"/>
        <v>18-25</v>
      </c>
      <c r="D4767" t="s">
        <v>21</v>
      </c>
      <c r="E4767" t="s">
        <v>18</v>
      </c>
      <c r="F4767">
        <v>86.03</v>
      </c>
      <c r="G4767">
        <v>16</v>
      </c>
      <c r="H4767">
        <f>Table1[[#This Row],[total_orders]]*Table1[[#This Row],[avg_order_value]]</f>
        <v>1376.48</v>
      </c>
      <c r="I4767">
        <v>306</v>
      </c>
      <c r="J4767">
        <v>0</v>
      </c>
      <c r="K4767" t="s">
        <v>23</v>
      </c>
      <c r="L4767">
        <v>50.7</v>
      </c>
      <c r="M4767" t="str">
        <f t="shared" si="297"/>
        <v>High</v>
      </c>
      <c r="N4767" s="1">
        <v>45561</v>
      </c>
      <c r="O4767" s="1" t="str">
        <f>IF(YEAR(Table1[[#This Row],[customer_since]])&gt;=2023, "New",IF(YEAR(Table1[[#This Row],[customer_since]])&gt;=2021, "Medium", "Long term"))</f>
        <v>New</v>
      </c>
      <c r="P4767">
        <v>44</v>
      </c>
      <c r="Q4767" t="str">
        <f t="shared" si="298"/>
        <v>Medium</v>
      </c>
      <c r="R4767">
        <v>0.38</v>
      </c>
      <c r="S4767" t="str">
        <f t="shared" si="299"/>
        <v>Medium</v>
      </c>
    </row>
    <row r="4768" spans="1:19" x14ac:dyDescent="0.35">
      <c r="A4768" t="s">
        <v>1660</v>
      </c>
      <c r="B4768">
        <v>62</v>
      </c>
      <c r="C4768" t="str">
        <f t="shared" si="296"/>
        <v>55-65</v>
      </c>
      <c r="D4768" t="s">
        <v>14</v>
      </c>
      <c r="E4768" t="s">
        <v>22</v>
      </c>
      <c r="F4768">
        <v>43.42</v>
      </c>
      <c r="G4768">
        <v>8</v>
      </c>
      <c r="H4768">
        <f>Table1[[#This Row],[total_orders]]*Table1[[#This Row],[avg_order_value]]</f>
        <v>347.36</v>
      </c>
      <c r="I4768">
        <v>32</v>
      </c>
      <c r="J4768">
        <v>0</v>
      </c>
      <c r="K4768" t="s">
        <v>19</v>
      </c>
      <c r="L4768">
        <v>17.7</v>
      </c>
      <c r="M4768" t="str">
        <f t="shared" si="297"/>
        <v>Low</v>
      </c>
      <c r="N4768" s="1">
        <v>45543</v>
      </c>
      <c r="O4768" s="1" t="str">
        <f>IF(YEAR(Table1[[#This Row],[customer_since]])&gt;=2023, "New",IF(YEAR(Table1[[#This Row],[customer_since]])&gt;=2021, "Medium", "Long term"))</f>
        <v>New</v>
      </c>
      <c r="P4768">
        <v>72</v>
      </c>
      <c r="Q4768" t="str">
        <f t="shared" si="298"/>
        <v>High</v>
      </c>
      <c r="R4768">
        <v>0.08</v>
      </c>
      <c r="S4768" t="str">
        <f t="shared" si="299"/>
        <v>Low</v>
      </c>
    </row>
    <row r="4769" spans="1:19" x14ac:dyDescent="0.35">
      <c r="A4769" t="s">
        <v>2311</v>
      </c>
      <c r="B4769">
        <v>75</v>
      </c>
      <c r="C4769" t="str">
        <f t="shared" si="296"/>
        <v>66-69</v>
      </c>
      <c r="D4769" t="s">
        <v>14</v>
      </c>
      <c r="E4769" t="s">
        <v>50</v>
      </c>
      <c r="F4769">
        <v>57.62</v>
      </c>
      <c r="G4769">
        <v>8</v>
      </c>
      <c r="H4769">
        <f>Table1[[#This Row],[total_orders]]*Table1[[#This Row],[avg_order_value]]</f>
        <v>460.96</v>
      </c>
      <c r="I4769">
        <v>130</v>
      </c>
      <c r="J4769">
        <v>0</v>
      </c>
      <c r="K4769" t="s">
        <v>23</v>
      </c>
      <c r="L4769">
        <v>76.900000000000006</v>
      </c>
      <c r="M4769" t="str">
        <f t="shared" si="297"/>
        <v>High</v>
      </c>
      <c r="N4769" s="1">
        <v>45815</v>
      </c>
      <c r="O4769" s="1" t="str">
        <f>IF(YEAR(Table1[[#This Row],[customer_since]])&gt;=2023, "New",IF(YEAR(Table1[[#This Row],[customer_since]])&gt;=2021, "Medium", "Long term"))</f>
        <v>New</v>
      </c>
      <c r="P4769">
        <v>26</v>
      </c>
      <c r="Q4769" t="str">
        <f t="shared" si="298"/>
        <v>Low</v>
      </c>
      <c r="R4769">
        <v>0.6</v>
      </c>
      <c r="S4769" t="str">
        <f t="shared" si="299"/>
        <v>High</v>
      </c>
    </row>
    <row r="4770" spans="1:19" x14ac:dyDescent="0.35">
      <c r="A4770" t="s">
        <v>3628</v>
      </c>
      <c r="B4770">
        <v>79</v>
      </c>
      <c r="C4770" t="str">
        <f t="shared" si="296"/>
        <v>66-69</v>
      </c>
      <c r="D4770" t="s">
        <v>21</v>
      </c>
      <c r="E4770" t="s">
        <v>50</v>
      </c>
      <c r="F4770">
        <v>137.55000000000001</v>
      </c>
      <c r="G4770">
        <v>4</v>
      </c>
      <c r="H4770">
        <f>Table1[[#This Row],[total_orders]]*Table1[[#This Row],[avg_order_value]]</f>
        <v>550.20000000000005</v>
      </c>
      <c r="I4770">
        <v>19</v>
      </c>
      <c r="J4770">
        <v>0</v>
      </c>
      <c r="K4770" t="s">
        <v>23</v>
      </c>
      <c r="L4770">
        <v>17.600000000000001</v>
      </c>
      <c r="M4770" t="str">
        <f t="shared" si="297"/>
        <v>Low</v>
      </c>
      <c r="N4770" s="1">
        <v>44584</v>
      </c>
      <c r="O4770" s="1" t="str">
        <f>IF(YEAR(Table1[[#This Row],[customer_since]])&gt;=2023, "New",IF(YEAR(Table1[[#This Row],[customer_since]])&gt;=2021, "Medium", "Long term"))</f>
        <v>Medium</v>
      </c>
      <c r="P4770">
        <v>41</v>
      </c>
      <c r="Q4770" t="str">
        <f t="shared" si="298"/>
        <v>Medium</v>
      </c>
      <c r="R4770">
        <v>0.18</v>
      </c>
      <c r="S4770" t="str">
        <f t="shared" si="299"/>
        <v>Low</v>
      </c>
    </row>
    <row r="4771" spans="1:19" x14ac:dyDescent="0.35">
      <c r="A4771" t="s">
        <v>3745</v>
      </c>
      <c r="B4771">
        <v>41</v>
      </c>
      <c r="C4771" t="str">
        <f t="shared" si="296"/>
        <v>36-45</v>
      </c>
      <c r="D4771" t="s">
        <v>21</v>
      </c>
      <c r="E4771" t="s">
        <v>15</v>
      </c>
      <c r="G4771">
        <v>14</v>
      </c>
      <c r="H4771">
        <f>Table1[[#This Row],[total_orders]]*Table1[[#This Row],[avg_order_value]]</f>
        <v>0</v>
      </c>
      <c r="I4771">
        <v>59</v>
      </c>
      <c r="J4771">
        <v>0</v>
      </c>
      <c r="K4771" t="s">
        <v>19</v>
      </c>
      <c r="L4771">
        <v>54.7</v>
      </c>
      <c r="M4771" t="str">
        <f t="shared" si="297"/>
        <v>High</v>
      </c>
      <c r="N4771" s="1">
        <v>45673</v>
      </c>
      <c r="O4771" s="1" t="str">
        <f>IF(YEAR(Table1[[#This Row],[customer_since]])&gt;=2023, "New",IF(YEAR(Table1[[#This Row],[customer_since]])&gt;=2021, "Medium", "Long term"))</f>
        <v>New</v>
      </c>
      <c r="P4771">
        <v>58</v>
      </c>
      <c r="Q4771" t="str">
        <f t="shared" si="298"/>
        <v>Medium</v>
      </c>
      <c r="R4771">
        <v>0.28000000000000003</v>
      </c>
      <c r="S4771" t="str">
        <f t="shared" si="299"/>
        <v>Medium</v>
      </c>
    </row>
    <row r="4772" spans="1:19" x14ac:dyDescent="0.35">
      <c r="A4772" t="s">
        <v>2721</v>
      </c>
      <c r="B4772">
        <v>61</v>
      </c>
      <c r="C4772" t="str">
        <f t="shared" si="296"/>
        <v>55-65</v>
      </c>
      <c r="D4772" t="s">
        <v>21</v>
      </c>
      <c r="E4772" t="s">
        <v>22</v>
      </c>
      <c r="F4772">
        <v>40.340000000000003</v>
      </c>
      <c r="G4772">
        <v>18</v>
      </c>
      <c r="H4772">
        <f>Table1[[#This Row],[total_orders]]*Table1[[#This Row],[avg_order_value]]</f>
        <v>726.12000000000012</v>
      </c>
      <c r="I4772">
        <v>294</v>
      </c>
      <c r="J4772">
        <v>0</v>
      </c>
      <c r="K4772" t="s">
        <v>23</v>
      </c>
      <c r="L4772">
        <v>60.2</v>
      </c>
      <c r="M4772" t="str">
        <f t="shared" si="297"/>
        <v>High</v>
      </c>
      <c r="N4772" s="1">
        <v>44754</v>
      </c>
      <c r="O4772" s="1" t="str">
        <f>IF(YEAR(Table1[[#This Row],[customer_since]])&gt;=2023, "New",IF(YEAR(Table1[[#This Row],[customer_since]])&gt;=2021, "Medium", "Long term"))</f>
        <v>Medium</v>
      </c>
      <c r="P4772">
        <v>84</v>
      </c>
      <c r="Q4772" t="str">
        <f t="shared" si="298"/>
        <v>High</v>
      </c>
      <c r="R4772">
        <v>0.52</v>
      </c>
      <c r="S4772" t="str">
        <f t="shared" si="299"/>
        <v>High</v>
      </c>
    </row>
    <row r="4773" spans="1:19" x14ac:dyDescent="0.35">
      <c r="A4773" t="s">
        <v>2721</v>
      </c>
      <c r="B4773">
        <v>42</v>
      </c>
      <c r="C4773" t="str">
        <f t="shared" si="296"/>
        <v>36-45</v>
      </c>
      <c r="D4773" t="s">
        <v>25</v>
      </c>
      <c r="E4773" t="s">
        <v>35</v>
      </c>
      <c r="F4773">
        <v>209.3</v>
      </c>
      <c r="G4773">
        <v>13</v>
      </c>
      <c r="H4773">
        <f>Table1[[#This Row],[total_orders]]*Table1[[#This Row],[avg_order_value]]</f>
        <v>2720.9</v>
      </c>
      <c r="I4773">
        <v>176</v>
      </c>
      <c r="J4773">
        <v>0</v>
      </c>
      <c r="K4773" t="s">
        <v>16</v>
      </c>
      <c r="L4773">
        <v>80.2</v>
      </c>
      <c r="M4773" t="str">
        <f t="shared" si="297"/>
        <v>High</v>
      </c>
      <c r="N4773" s="1">
        <v>45383</v>
      </c>
      <c r="O4773" s="1" t="str">
        <f>IF(YEAR(Table1[[#This Row],[customer_since]])&gt;=2023, "New",IF(YEAR(Table1[[#This Row],[customer_since]])&gt;=2021, "Medium", "Long term"))</f>
        <v>New</v>
      </c>
      <c r="P4773">
        <v>13</v>
      </c>
      <c r="Q4773" t="str">
        <f t="shared" si="298"/>
        <v>Low</v>
      </c>
      <c r="R4773">
        <v>0.11</v>
      </c>
      <c r="S4773" t="str">
        <f t="shared" si="299"/>
        <v>Low</v>
      </c>
    </row>
    <row r="4774" spans="1:19" x14ac:dyDescent="0.35">
      <c r="A4774" t="s">
        <v>1823</v>
      </c>
      <c r="B4774">
        <v>19</v>
      </c>
      <c r="C4774" t="str">
        <f t="shared" si="296"/>
        <v>18-25</v>
      </c>
      <c r="D4774" t="s">
        <v>21</v>
      </c>
      <c r="E4774" t="s">
        <v>15</v>
      </c>
      <c r="F4774">
        <v>40.9</v>
      </c>
      <c r="G4774">
        <v>14</v>
      </c>
      <c r="H4774">
        <f>Table1[[#This Row],[total_orders]]*Table1[[#This Row],[avg_order_value]]</f>
        <v>572.6</v>
      </c>
      <c r="I4774">
        <v>0</v>
      </c>
      <c r="J4774">
        <v>0</v>
      </c>
      <c r="K4774" t="s">
        <v>29</v>
      </c>
      <c r="L4774">
        <v>22</v>
      </c>
      <c r="M4774" t="str">
        <f t="shared" si="297"/>
        <v>Medium</v>
      </c>
      <c r="N4774" s="1">
        <v>45440</v>
      </c>
      <c r="O4774" s="1" t="str">
        <f>IF(YEAR(Table1[[#This Row],[customer_since]])&gt;=2023, "New",IF(YEAR(Table1[[#This Row],[customer_since]])&gt;=2021, "Medium", "Long term"))</f>
        <v>New</v>
      </c>
      <c r="P4774">
        <v>84</v>
      </c>
      <c r="Q4774" t="str">
        <f t="shared" si="298"/>
        <v>High</v>
      </c>
      <c r="R4774">
        <v>0.23</v>
      </c>
      <c r="S4774" t="str">
        <f t="shared" si="299"/>
        <v>Medium</v>
      </c>
    </row>
    <row r="4775" spans="1:19" x14ac:dyDescent="0.35">
      <c r="A4775" t="s">
        <v>1988</v>
      </c>
      <c r="B4775">
        <v>22</v>
      </c>
      <c r="C4775" t="str">
        <f t="shared" si="296"/>
        <v>18-25</v>
      </c>
      <c r="D4775" t="s">
        <v>14</v>
      </c>
      <c r="E4775" t="s">
        <v>28</v>
      </c>
      <c r="F4775">
        <v>139.79</v>
      </c>
      <c r="G4775">
        <v>7</v>
      </c>
      <c r="H4775">
        <f>Table1[[#This Row],[total_orders]]*Table1[[#This Row],[avg_order_value]]</f>
        <v>978.53</v>
      </c>
      <c r="I4775">
        <v>129</v>
      </c>
      <c r="J4775">
        <v>0</v>
      </c>
      <c r="K4775" t="s">
        <v>19</v>
      </c>
      <c r="L4775">
        <v>98.5</v>
      </c>
      <c r="M4775" t="str">
        <f t="shared" si="297"/>
        <v>High</v>
      </c>
      <c r="N4775" s="1">
        <v>45180</v>
      </c>
      <c r="O4775" s="1" t="str">
        <f>IF(YEAR(Table1[[#This Row],[customer_since]])&gt;=2023, "New",IF(YEAR(Table1[[#This Row],[customer_since]])&gt;=2021, "Medium", "Long term"))</f>
        <v>New</v>
      </c>
      <c r="P4775">
        <v>25</v>
      </c>
      <c r="Q4775" t="str">
        <f t="shared" si="298"/>
        <v>Low</v>
      </c>
      <c r="R4775">
        <v>0.21</v>
      </c>
      <c r="S4775" t="str">
        <f t="shared" si="299"/>
        <v>Medium</v>
      </c>
    </row>
    <row r="4776" spans="1:19" x14ac:dyDescent="0.35">
      <c r="A4776" t="s">
        <v>1576</v>
      </c>
      <c r="B4776">
        <v>29</v>
      </c>
      <c r="C4776" t="str">
        <f t="shared" si="296"/>
        <v>26-35</v>
      </c>
      <c r="D4776" t="s">
        <v>14</v>
      </c>
      <c r="E4776" t="s">
        <v>22</v>
      </c>
      <c r="F4776">
        <v>86.9</v>
      </c>
      <c r="G4776">
        <v>6</v>
      </c>
      <c r="H4776">
        <f>Table1[[#This Row],[total_orders]]*Table1[[#This Row],[avg_order_value]]</f>
        <v>521.40000000000009</v>
      </c>
      <c r="I4776">
        <v>1</v>
      </c>
      <c r="J4776">
        <v>0</v>
      </c>
      <c r="K4776" t="s">
        <v>29</v>
      </c>
      <c r="L4776">
        <v>93.5</v>
      </c>
      <c r="M4776" t="str">
        <f t="shared" si="297"/>
        <v>High</v>
      </c>
      <c r="N4776" s="1">
        <v>44828</v>
      </c>
      <c r="O4776" s="1" t="str">
        <f>IF(YEAR(Table1[[#This Row],[customer_since]])&gt;=2023, "New",IF(YEAR(Table1[[#This Row],[customer_since]])&gt;=2021, "Medium", "Long term"))</f>
        <v>Medium</v>
      </c>
      <c r="P4776">
        <v>45</v>
      </c>
      <c r="Q4776" t="str">
        <f t="shared" si="298"/>
        <v>Medium</v>
      </c>
      <c r="R4776">
        <v>0.38</v>
      </c>
      <c r="S4776" t="str">
        <f t="shared" si="299"/>
        <v>Medium</v>
      </c>
    </row>
    <row r="4777" spans="1:19" x14ac:dyDescent="0.35">
      <c r="A4777" t="s">
        <v>2252</v>
      </c>
      <c r="B4777">
        <v>30</v>
      </c>
      <c r="C4777" t="str">
        <f t="shared" si="296"/>
        <v>26-35</v>
      </c>
      <c r="D4777" t="s">
        <v>21</v>
      </c>
      <c r="E4777" t="s">
        <v>50</v>
      </c>
      <c r="F4777">
        <v>100.94</v>
      </c>
      <c r="G4777">
        <v>7</v>
      </c>
      <c r="H4777">
        <f>Table1[[#This Row],[total_orders]]*Table1[[#This Row],[avg_order_value]]</f>
        <v>706.57999999999993</v>
      </c>
      <c r="I4777">
        <v>1</v>
      </c>
      <c r="J4777">
        <v>0</v>
      </c>
      <c r="K4777" t="s">
        <v>19</v>
      </c>
      <c r="L4777">
        <v>56.7</v>
      </c>
      <c r="M4777" t="str">
        <f t="shared" si="297"/>
        <v>High</v>
      </c>
      <c r="N4777" s="1">
        <v>44945</v>
      </c>
      <c r="O4777" s="1" t="str">
        <f>IF(YEAR(Table1[[#This Row],[customer_since]])&gt;=2023, "New",IF(YEAR(Table1[[#This Row],[customer_since]])&gt;=2021, "Medium", "Long term"))</f>
        <v>New</v>
      </c>
      <c r="P4777">
        <v>40</v>
      </c>
      <c r="Q4777" t="str">
        <f t="shared" si="298"/>
        <v>Medium</v>
      </c>
      <c r="R4777">
        <v>0.12</v>
      </c>
      <c r="S4777" t="str">
        <f t="shared" si="299"/>
        <v>Low</v>
      </c>
    </row>
    <row r="4778" spans="1:19" x14ac:dyDescent="0.35">
      <c r="A4778" t="s">
        <v>2252</v>
      </c>
      <c r="B4778">
        <v>76</v>
      </c>
      <c r="C4778" t="str">
        <f t="shared" si="296"/>
        <v>66-69</v>
      </c>
      <c r="D4778" t="s">
        <v>14</v>
      </c>
      <c r="E4778" t="s">
        <v>37</v>
      </c>
      <c r="F4778">
        <v>169.33</v>
      </c>
      <c r="G4778">
        <v>13</v>
      </c>
      <c r="H4778">
        <f>Table1[[#This Row],[total_orders]]*Table1[[#This Row],[avg_order_value]]</f>
        <v>2201.29</v>
      </c>
      <c r="I4778">
        <v>121</v>
      </c>
      <c r="J4778">
        <v>0</v>
      </c>
      <c r="K4778" t="s">
        <v>29</v>
      </c>
      <c r="L4778">
        <v>41.7</v>
      </c>
      <c r="M4778" t="str">
        <f t="shared" si="297"/>
        <v>Medium</v>
      </c>
      <c r="N4778" s="1">
        <v>45434</v>
      </c>
      <c r="O4778" s="1" t="str">
        <f>IF(YEAR(Table1[[#This Row],[customer_since]])&gt;=2023, "New",IF(YEAR(Table1[[#This Row],[customer_since]])&gt;=2021, "Medium", "Long term"))</f>
        <v>New</v>
      </c>
      <c r="P4778">
        <v>64</v>
      </c>
      <c r="Q4778" t="str">
        <f t="shared" si="298"/>
        <v>Medium</v>
      </c>
      <c r="R4778">
        <v>0.31</v>
      </c>
      <c r="S4778" t="str">
        <f t="shared" si="299"/>
        <v>Medium</v>
      </c>
    </row>
    <row r="4779" spans="1:19" x14ac:dyDescent="0.35">
      <c r="A4779" t="s">
        <v>2252</v>
      </c>
      <c r="B4779">
        <v>25</v>
      </c>
      <c r="C4779" t="str">
        <f t="shared" si="296"/>
        <v>18-25</v>
      </c>
      <c r="D4779" t="s">
        <v>14</v>
      </c>
      <c r="E4779" t="s">
        <v>52</v>
      </c>
      <c r="F4779">
        <v>130.81</v>
      </c>
      <c r="G4779">
        <v>12</v>
      </c>
      <c r="H4779">
        <f>Table1[[#This Row],[total_orders]]*Table1[[#This Row],[avg_order_value]]</f>
        <v>1569.72</v>
      </c>
      <c r="I4779">
        <v>82</v>
      </c>
      <c r="J4779">
        <v>0</v>
      </c>
      <c r="K4779" t="s">
        <v>40</v>
      </c>
      <c r="L4779">
        <v>11.3</v>
      </c>
      <c r="M4779" t="str">
        <f t="shared" si="297"/>
        <v>Low</v>
      </c>
      <c r="N4779" s="1">
        <v>44862</v>
      </c>
      <c r="O4779" s="1" t="str">
        <f>IF(YEAR(Table1[[#This Row],[customer_since]])&gt;=2023, "New",IF(YEAR(Table1[[#This Row],[customer_since]])&gt;=2021, "Medium", "Long term"))</f>
        <v>Medium</v>
      </c>
      <c r="P4779">
        <v>24</v>
      </c>
      <c r="Q4779" t="str">
        <f t="shared" si="298"/>
        <v>Low</v>
      </c>
      <c r="R4779">
        <v>0.24</v>
      </c>
      <c r="S4779" t="str">
        <f t="shared" si="299"/>
        <v>Medium</v>
      </c>
    </row>
    <row r="4780" spans="1:19" x14ac:dyDescent="0.35">
      <c r="A4780" t="s">
        <v>819</v>
      </c>
      <c r="B4780">
        <v>71</v>
      </c>
      <c r="C4780" t="str">
        <f t="shared" si="296"/>
        <v>66-69</v>
      </c>
      <c r="D4780" t="s">
        <v>14</v>
      </c>
      <c r="E4780" t="s">
        <v>15</v>
      </c>
      <c r="F4780">
        <v>51.09</v>
      </c>
      <c r="G4780">
        <v>17</v>
      </c>
      <c r="H4780">
        <f>Table1[[#This Row],[total_orders]]*Table1[[#This Row],[avg_order_value]]</f>
        <v>868.53000000000009</v>
      </c>
      <c r="I4780">
        <v>222</v>
      </c>
      <c r="J4780">
        <v>0</v>
      </c>
      <c r="K4780" t="s">
        <v>19</v>
      </c>
      <c r="L4780">
        <v>12</v>
      </c>
      <c r="M4780" t="str">
        <f t="shared" si="297"/>
        <v>Low</v>
      </c>
      <c r="N4780" s="1">
        <v>44973</v>
      </c>
      <c r="O4780" s="1" t="str">
        <f>IF(YEAR(Table1[[#This Row],[customer_since]])&gt;=2023, "New",IF(YEAR(Table1[[#This Row],[customer_since]])&gt;=2021, "Medium", "Long term"))</f>
        <v>New</v>
      </c>
      <c r="P4780">
        <v>26</v>
      </c>
      <c r="Q4780" t="str">
        <f t="shared" si="298"/>
        <v>Low</v>
      </c>
      <c r="R4780">
        <v>0.32</v>
      </c>
      <c r="S4780" t="str">
        <f t="shared" si="299"/>
        <v>Medium</v>
      </c>
    </row>
    <row r="4781" spans="1:19" x14ac:dyDescent="0.35">
      <c r="A4781" t="s">
        <v>819</v>
      </c>
      <c r="B4781">
        <v>29</v>
      </c>
      <c r="C4781" t="str">
        <f t="shared" si="296"/>
        <v>26-35</v>
      </c>
      <c r="D4781" t="s">
        <v>14</v>
      </c>
      <c r="E4781" t="s">
        <v>22</v>
      </c>
      <c r="F4781">
        <v>70.27</v>
      </c>
      <c r="G4781">
        <v>12</v>
      </c>
      <c r="H4781">
        <f>Table1[[#This Row],[total_orders]]*Table1[[#This Row],[avg_order_value]]</f>
        <v>843.24</v>
      </c>
      <c r="I4781">
        <v>27</v>
      </c>
      <c r="J4781">
        <v>1</v>
      </c>
      <c r="K4781" t="s">
        <v>40</v>
      </c>
      <c r="L4781">
        <v>1.9</v>
      </c>
      <c r="M4781" t="str">
        <f t="shared" si="297"/>
        <v>Low</v>
      </c>
      <c r="N4781" s="1">
        <v>45287</v>
      </c>
      <c r="O4781" s="1" t="str">
        <f>IF(YEAR(Table1[[#This Row],[customer_since]])&gt;=2023, "New",IF(YEAR(Table1[[#This Row],[customer_since]])&gt;=2021, "Medium", "Long term"))</f>
        <v>New</v>
      </c>
      <c r="P4781">
        <v>17</v>
      </c>
      <c r="Q4781" t="str">
        <f t="shared" si="298"/>
        <v>Low</v>
      </c>
      <c r="R4781">
        <v>0.28999999999999998</v>
      </c>
      <c r="S4781" t="str">
        <f t="shared" si="299"/>
        <v>Medium</v>
      </c>
    </row>
    <row r="4782" spans="1:19" x14ac:dyDescent="0.35">
      <c r="A4782" t="s">
        <v>1821</v>
      </c>
      <c r="B4782">
        <v>72</v>
      </c>
      <c r="C4782" t="str">
        <f t="shared" si="296"/>
        <v>66-69</v>
      </c>
      <c r="D4782" t="s">
        <v>25</v>
      </c>
      <c r="E4782" t="s">
        <v>37</v>
      </c>
      <c r="F4782">
        <v>139.18</v>
      </c>
      <c r="G4782">
        <v>8</v>
      </c>
      <c r="H4782">
        <f>Table1[[#This Row],[total_orders]]*Table1[[#This Row],[avg_order_value]]</f>
        <v>1113.44</v>
      </c>
      <c r="I4782">
        <v>30</v>
      </c>
      <c r="J4782">
        <v>0</v>
      </c>
      <c r="K4782" t="s">
        <v>19</v>
      </c>
      <c r="L4782">
        <v>24.4</v>
      </c>
      <c r="M4782" t="str">
        <f t="shared" si="297"/>
        <v>Medium</v>
      </c>
      <c r="N4782" s="1">
        <v>44859</v>
      </c>
      <c r="O4782" s="1" t="str">
        <f>IF(YEAR(Table1[[#This Row],[customer_since]])&gt;=2023, "New",IF(YEAR(Table1[[#This Row],[customer_since]])&gt;=2021, "Medium", "Long term"))</f>
        <v>Medium</v>
      </c>
      <c r="P4782">
        <v>10</v>
      </c>
      <c r="Q4782" t="str">
        <f t="shared" si="298"/>
        <v>Low</v>
      </c>
      <c r="R4782">
        <v>0.12</v>
      </c>
      <c r="S4782" t="str">
        <f t="shared" si="299"/>
        <v>Low</v>
      </c>
    </row>
    <row r="4783" spans="1:19" x14ac:dyDescent="0.35">
      <c r="A4783" t="s">
        <v>104</v>
      </c>
      <c r="B4783">
        <v>66</v>
      </c>
      <c r="C4783" t="str">
        <f t="shared" si="296"/>
        <v>66-69</v>
      </c>
      <c r="D4783" t="s">
        <v>21</v>
      </c>
      <c r="E4783" t="s">
        <v>18</v>
      </c>
      <c r="F4783">
        <v>97.41</v>
      </c>
      <c r="G4783">
        <v>14</v>
      </c>
      <c r="H4783">
        <f>Table1[[#This Row],[total_orders]]*Table1[[#This Row],[avg_order_value]]</f>
        <v>1363.74</v>
      </c>
      <c r="I4783">
        <v>237</v>
      </c>
      <c r="J4783">
        <v>0</v>
      </c>
      <c r="K4783" t="s">
        <v>19</v>
      </c>
      <c r="L4783">
        <v>21.6</v>
      </c>
      <c r="M4783" t="str">
        <f t="shared" si="297"/>
        <v>Medium</v>
      </c>
      <c r="N4783" s="1">
        <v>44075</v>
      </c>
      <c r="O4783" s="1" t="str">
        <f>IF(YEAR(Table1[[#This Row],[customer_since]])&gt;=2023, "New",IF(YEAR(Table1[[#This Row],[customer_since]])&gt;=2021, "Medium", "Long term"))</f>
        <v>Long term</v>
      </c>
      <c r="P4783">
        <v>65</v>
      </c>
      <c r="Q4783" t="str">
        <f t="shared" si="298"/>
        <v>Medium</v>
      </c>
      <c r="R4783">
        <v>0.46</v>
      </c>
      <c r="S4783" t="str">
        <f t="shared" si="299"/>
        <v>Medium</v>
      </c>
    </row>
    <row r="4784" spans="1:19" x14ac:dyDescent="0.35">
      <c r="A4784" t="s">
        <v>3625</v>
      </c>
      <c r="B4784">
        <v>76</v>
      </c>
      <c r="C4784" t="str">
        <f t="shared" si="296"/>
        <v>66-69</v>
      </c>
      <c r="D4784" t="s">
        <v>21</v>
      </c>
      <c r="E4784" t="s">
        <v>18</v>
      </c>
      <c r="F4784">
        <v>46.29</v>
      </c>
      <c r="G4784">
        <v>16</v>
      </c>
      <c r="H4784">
        <f>Table1[[#This Row],[total_orders]]*Table1[[#This Row],[avg_order_value]]</f>
        <v>740.64</v>
      </c>
      <c r="I4784">
        <v>321</v>
      </c>
      <c r="J4784">
        <v>0</v>
      </c>
      <c r="K4784" t="s">
        <v>29</v>
      </c>
      <c r="L4784">
        <v>57.5</v>
      </c>
      <c r="M4784" t="str">
        <f t="shared" si="297"/>
        <v>High</v>
      </c>
      <c r="N4784" s="1">
        <v>44026</v>
      </c>
      <c r="O4784" s="1" t="str">
        <f>IF(YEAR(Table1[[#This Row],[customer_since]])&gt;=2023, "New",IF(YEAR(Table1[[#This Row],[customer_since]])&gt;=2021, "Medium", "Long term"))</f>
        <v>Long term</v>
      </c>
      <c r="P4784">
        <v>84</v>
      </c>
      <c r="Q4784" t="str">
        <f t="shared" si="298"/>
        <v>High</v>
      </c>
      <c r="R4784">
        <v>7.0000000000000007E-2</v>
      </c>
      <c r="S4784" t="str">
        <f t="shared" si="299"/>
        <v>Low</v>
      </c>
    </row>
    <row r="4785" spans="1:19" x14ac:dyDescent="0.35">
      <c r="A4785" t="s">
        <v>2668</v>
      </c>
      <c r="B4785">
        <v>70</v>
      </c>
      <c r="C4785" t="str">
        <f t="shared" si="296"/>
        <v>66-69</v>
      </c>
      <c r="D4785" t="s">
        <v>14</v>
      </c>
      <c r="E4785" t="s">
        <v>28</v>
      </c>
      <c r="F4785">
        <v>86.8</v>
      </c>
      <c r="G4785">
        <v>12</v>
      </c>
      <c r="H4785">
        <f>Table1[[#This Row],[total_orders]]*Table1[[#This Row],[avg_order_value]]</f>
        <v>1041.5999999999999</v>
      </c>
      <c r="I4785">
        <v>207</v>
      </c>
      <c r="J4785">
        <v>0</v>
      </c>
      <c r="K4785" t="s">
        <v>16</v>
      </c>
      <c r="L4785">
        <v>77.400000000000006</v>
      </c>
      <c r="M4785" t="str">
        <f t="shared" si="297"/>
        <v>High</v>
      </c>
      <c r="N4785" s="1">
        <v>44187</v>
      </c>
      <c r="O4785" s="1" t="str">
        <f>IF(YEAR(Table1[[#This Row],[customer_since]])&gt;=2023, "New",IF(YEAR(Table1[[#This Row],[customer_since]])&gt;=2021, "Medium", "Long term"))</f>
        <v>Long term</v>
      </c>
      <c r="P4785">
        <v>29</v>
      </c>
      <c r="Q4785" t="str">
        <f t="shared" si="298"/>
        <v>Low</v>
      </c>
      <c r="R4785">
        <v>0.57999999999999996</v>
      </c>
      <c r="S4785" t="str">
        <f t="shared" si="299"/>
        <v>High</v>
      </c>
    </row>
    <row r="4786" spans="1:19" x14ac:dyDescent="0.35">
      <c r="A4786" t="s">
        <v>2668</v>
      </c>
      <c r="B4786">
        <v>33</v>
      </c>
      <c r="C4786" t="str">
        <f t="shared" si="296"/>
        <v>26-35</v>
      </c>
      <c r="D4786" t="s">
        <v>21</v>
      </c>
      <c r="E4786" t="s">
        <v>22</v>
      </c>
      <c r="F4786">
        <v>74.59</v>
      </c>
      <c r="G4786">
        <v>8</v>
      </c>
      <c r="H4786">
        <f>Table1[[#This Row],[total_orders]]*Table1[[#This Row],[avg_order_value]]</f>
        <v>596.72</v>
      </c>
      <c r="I4786">
        <v>126</v>
      </c>
      <c r="J4786">
        <v>0</v>
      </c>
      <c r="K4786" t="s">
        <v>23</v>
      </c>
      <c r="L4786">
        <v>10</v>
      </c>
      <c r="M4786" t="str">
        <f t="shared" si="297"/>
        <v>Low</v>
      </c>
      <c r="N4786" s="1">
        <v>45655</v>
      </c>
      <c r="O4786" s="1" t="str">
        <f>IF(YEAR(Table1[[#This Row],[customer_since]])&gt;=2023, "New",IF(YEAR(Table1[[#This Row],[customer_since]])&gt;=2021, "Medium", "Long term"))</f>
        <v>New</v>
      </c>
      <c r="P4786">
        <v>58</v>
      </c>
      <c r="Q4786" t="str">
        <f t="shared" si="298"/>
        <v>Medium</v>
      </c>
      <c r="R4786">
        <v>0.18</v>
      </c>
      <c r="S4786" t="str">
        <f t="shared" si="299"/>
        <v>Low</v>
      </c>
    </row>
    <row r="4787" spans="1:19" x14ac:dyDescent="0.35">
      <c r="A4787" t="s">
        <v>934</v>
      </c>
      <c r="B4787">
        <v>41</v>
      </c>
      <c r="C4787" t="str">
        <f t="shared" si="296"/>
        <v>36-45</v>
      </c>
      <c r="D4787" t="s">
        <v>14</v>
      </c>
      <c r="E4787" t="s">
        <v>50</v>
      </c>
      <c r="F4787">
        <v>92.4</v>
      </c>
      <c r="G4787">
        <v>10</v>
      </c>
      <c r="H4787">
        <f>Table1[[#This Row],[total_orders]]*Table1[[#This Row],[avg_order_value]]</f>
        <v>924</v>
      </c>
      <c r="I4787">
        <v>3</v>
      </c>
      <c r="J4787">
        <v>0</v>
      </c>
      <c r="K4787" t="s">
        <v>29</v>
      </c>
      <c r="L4787">
        <v>73.099999999999994</v>
      </c>
      <c r="M4787" t="str">
        <f t="shared" si="297"/>
        <v>High</v>
      </c>
      <c r="N4787" s="1">
        <v>44409</v>
      </c>
      <c r="O4787" s="1" t="str">
        <f>IF(YEAR(Table1[[#This Row],[customer_since]])&gt;=2023, "New",IF(YEAR(Table1[[#This Row],[customer_since]])&gt;=2021, "Medium", "Long term"))</f>
        <v>Medium</v>
      </c>
      <c r="P4787">
        <v>74</v>
      </c>
      <c r="Q4787" t="str">
        <f t="shared" si="298"/>
        <v>High</v>
      </c>
      <c r="R4787">
        <v>0.2</v>
      </c>
      <c r="S4787" t="str">
        <f t="shared" si="299"/>
        <v>Low</v>
      </c>
    </row>
    <row r="4788" spans="1:19" x14ac:dyDescent="0.35">
      <c r="A4788" t="s">
        <v>2514</v>
      </c>
      <c r="B4788">
        <v>62</v>
      </c>
      <c r="C4788" t="str">
        <f t="shared" si="296"/>
        <v>55-65</v>
      </c>
      <c r="D4788" t="s">
        <v>21</v>
      </c>
      <c r="E4788" t="s">
        <v>26</v>
      </c>
      <c r="G4788">
        <v>16</v>
      </c>
      <c r="H4788">
        <f>Table1[[#This Row],[total_orders]]*Table1[[#This Row],[avg_order_value]]</f>
        <v>0</v>
      </c>
      <c r="I4788">
        <v>332</v>
      </c>
      <c r="J4788">
        <v>0</v>
      </c>
      <c r="K4788" t="s">
        <v>29</v>
      </c>
      <c r="L4788">
        <v>8.1</v>
      </c>
      <c r="M4788" t="str">
        <f t="shared" si="297"/>
        <v>Low</v>
      </c>
      <c r="N4788" s="1">
        <v>45124</v>
      </c>
      <c r="O4788" s="1" t="str">
        <f>IF(YEAR(Table1[[#This Row],[customer_since]])&gt;=2023, "New",IF(YEAR(Table1[[#This Row],[customer_since]])&gt;=2021, "Medium", "Long term"))</f>
        <v>New</v>
      </c>
      <c r="P4788">
        <v>26</v>
      </c>
      <c r="Q4788" t="str">
        <f t="shared" si="298"/>
        <v>Low</v>
      </c>
      <c r="R4788">
        <v>7.0000000000000007E-2</v>
      </c>
      <c r="S4788" t="str">
        <f t="shared" si="299"/>
        <v>Low</v>
      </c>
    </row>
    <row r="4789" spans="1:19" x14ac:dyDescent="0.35">
      <c r="A4789" t="s">
        <v>3471</v>
      </c>
      <c r="B4789">
        <v>37</v>
      </c>
      <c r="C4789" t="str">
        <f t="shared" si="296"/>
        <v>36-45</v>
      </c>
      <c r="D4789" t="s">
        <v>14</v>
      </c>
      <c r="E4789" t="s">
        <v>37</v>
      </c>
      <c r="F4789">
        <v>60.4</v>
      </c>
      <c r="G4789">
        <v>12</v>
      </c>
      <c r="H4789">
        <f>Table1[[#This Row],[total_orders]]*Table1[[#This Row],[avg_order_value]]</f>
        <v>724.8</v>
      </c>
      <c r="I4789">
        <v>110</v>
      </c>
      <c r="J4789">
        <v>0</v>
      </c>
      <c r="K4789" t="s">
        <v>16</v>
      </c>
      <c r="L4789">
        <v>29.1</v>
      </c>
      <c r="M4789" t="str">
        <f t="shared" si="297"/>
        <v>Medium</v>
      </c>
      <c r="N4789" s="1">
        <v>45635</v>
      </c>
      <c r="O4789" s="1" t="str">
        <f>IF(YEAR(Table1[[#This Row],[customer_since]])&gt;=2023, "New",IF(YEAR(Table1[[#This Row],[customer_since]])&gt;=2021, "Medium", "Long term"))</f>
        <v>New</v>
      </c>
      <c r="P4789">
        <v>20</v>
      </c>
      <c r="Q4789" t="str">
        <f t="shared" si="298"/>
        <v>Low</v>
      </c>
      <c r="R4789">
        <v>0.24</v>
      </c>
      <c r="S4789" t="str">
        <f t="shared" si="299"/>
        <v>Medium</v>
      </c>
    </row>
    <row r="4790" spans="1:19" x14ac:dyDescent="0.35">
      <c r="A4790" t="s">
        <v>648</v>
      </c>
      <c r="B4790">
        <v>26</v>
      </c>
      <c r="C4790" t="str">
        <f t="shared" si="296"/>
        <v>26-35</v>
      </c>
      <c r="D4790" t="s">
        <v>21</v>
      </c>
      <c r="E4790" t="s">
        <v>22</v>
      </c>
      <c r="F4790">
        <v>96.3</v>
      </c>
      <c r="G4790">
        <v>14</v>
      </c>
      <c r="H4790">
        <f>Table1[[#This Row],[total_orders]]*Table1[[#This Row],[avg_order_value]]</f>
        <v>1348.2</v>
      </c>
      <c r="I4790">
        <v>200</v>
      </c>
      <c r="J4790">
        <v>0</v>
      </c>
      <c r="K4790" t="s">
        <v>29</v>
      </c>
      <c r="L4790">
        <v>65.5</v>
      </c>
      <c r="M4790" t="str">
        <f t="shared" si="297"/>
        <v>High</v>
      </c>
      <c r="N4790" s="1">
        <v>44340</v>
      </c>
      <c r="O4790" s="1" t="str">
        <f>IF(YEAR(Table1[[#This Row],[customer_since]])&gt;=2023, "New",IF(YEAR(Table1[[#This Row],[customer_since]])&gt;=2021, "Medium", "Long term"))</f>
        <v>Medium</v>
      </c>
      <c r="P4790">
        <v>80</v>
      </c>
      <c r="Q4790" t="str">
        <f t="shared" si="298"/>
        <v>High</v>
      </c>
      <c r="R4790">
        <v>0.47</v>
      </c>
      <c r="S4790" t="str">
        <f t="shared" si="299"/>
        <v>Medium</v>
      </c>
    </row>
    <row r="4791" spans="1:19" x14ac:dyDescent="0.35">
      <c r="A4791" t="s">
        <v>2550</v>
      </c>
      <c r="B4791">
        <v>45</v>
      </c>
      <c r="C4791" t="str">
        <f t="shared" si="296"/>
        <v>36-45</v>
      </c>
      <c r="D4791" t="s">
        <v>21</v>
      </c>
      <c r="E4791" t="s">
        <v>50</v>
      </c>
      <c r="F4791">
        <v>102.63</v>
      </c>
      <c r="G4791">
        <v>11</v>
      </c>
      <c r="H4791">
        <f>Table1[[#This Row],[total_orders]]*Table1[[#This Row],[avg_order_value]]</f>
        <v>1128.9299999999998</v>
      </c>
      <c r="I4791">
        <v>107</v>
      </c>
      <c r="J4791">
        <v>0</v>
      </c>
      <c r="K4791" t="s">
        <v>23</v>
      </c>
      <c r="L4791">
        <v>18.7</v>
      </c>
      <c r="M4791" t="str">
        <f t="shared" si="297"/>
        <v>Low</v>
      </c>
      <c r="N4791" s="1">
        <v>44838</v>
      </c>
      <c r="O4791" s="1" t="str">
        <f>IF(YEAR(Table1[[#This Row],[customer_since]])&gt;=2023, "New",IF(YEAR(Table1[[#This Row],[customer_since]])&gt;=2021, "Medium", "Long term"))</f>
        <v>Medium</v>
      </c>
      <c r="P4791">
        <v>86</v>
      </c>
      <c r="Q4791" t="str">
        <f t="shared" si="298"/>
        <v>High</v>
      </c>
      <c r="R4791">
        <v>0.35</v>
      </c>
      <c r="S4791" t="str">
        <f t="shared" si="299"/>
        <v>Medium</v>
      </c>
    </row>
    <row r="4792" spans="1:19" x14ac:dyDescent="0.35">
      <c r="A4792" t="s">
        <v>1349</v>
      </c>
      <c r="B4792">
        <v>48</v>
      </c>
      <c r="C4792" t="str">
        <f t="shared" si="296"/>
        <v>46-55</v>
      </c>
      <c r="D4792" t="s">
        <v>21</v>
      </c>
      <c r="E4792" t="s">
        <v>22</v>
      </c>
      <c r="F4792">
        <v>145.13999999999999</v>
      </c>
      <c r="G4792">
        <v>8</v>
      </c>
      <c r="H4792">
        <f>Table1[[#This Row],[total_orders]]*Table1[[#This Row],[avg_order_value]]</f>
        <v>1161.1199999999999</v>
      </c>
      <c r="I4792">
        <v>237</v>
      </c>
      <c r="J4792">
        <v>0</v>
      </c>
      <c r="K4792" t="s">
        <v>16</v>
      </c>
      <c r="L4792">
        <v>0.1</v>
      </c>
      <c r="M4792" t="str">
        <f t="shared" si="297"/>
        <v>Low</v>
      </c>
      <c r="N4792" s="1">
        <v>44490</v>
      </c>
      <c r="O4792" s="1" t="str">
        <f>IF(YEAR(Table1[[#This Row],[customer_since]])&gt;=2023, "New",IF(YEAR(Table1[[#This Row],[customer_since]])&gt;=2021, "Medium", "Long term"))</f>
        <v>Medium</v>
      </c>
      <c r="P4792">
        <v>54</v>
      </c>
      <c r="Q4792" t="str">
        <f t="shared" si="298"/>
        <v>Medium</v>
      </c>
      <c r="R4792">
        <v>0.19</v>
      </c>
      <c r="S4792" t="str">
        <f t="shared" si="299"/>
        <v>Low</v>
      </c>
    </row>
    <row r="4793" spans="1:19" x14ac:dyDescent="0.35">
      <c r="A4793" t="s">
        <v>2488</v>
      </c>
      <c r="B4793">
        <v>52</v>
      </c>
      <c r="C4793" t="str">
        <f t="shared" si="296"/>
        <v>46-55</v>
      </c>
      <c r="D4793" t="s">
        <v>14</v>
      </c>
      <c r="E4793" t="s">
        <v>37</v>
      </c>
      <c r="F4793">
        <v>231.69</v>
      </c>
      <c r="G4793">
        <v>9</v>
      </c>
      <c r="H4793">
        <f>Table1[[#This Row],[total_orders]]*Table1[[#This Row],[avg_order_value]]</f>
        <v>2085.21</v>
      </c>
      <c r="I4793">
        <v>9</v>
      </c>
      <c r="J4793">
        <v>0</v>
      </c>
      <c r="K4793" t="s">
        <v>29</v>
      </c>
      <c r="L4793">
        <v>35.200000000000003</v>
      </c>
      <c r="M4793" t="str">
        <f t="shared" si="297"/>
        <v>Medium</v>
      </c>
      <c r="N4793" s="1">
        <v>44880</v>
      </c>
      <c r="O4793" s="1" t="str">
        <f>IF(YEAR(Table1[[#This Row],[customer_since]])&gt;=2023, "New",IF(YEAR(Table1[[#This Row],[customer_since]])&gt;=2021, "Medium", "Long term"))</f>
        <v>Medium</v>
      </c>
      <c r="P4793">
        <v>94</v>
      </c>
      <c r="Q4793" t="str">
        <f t="shared" si="298"/>
        <v>High</v>
      </c>
      <c r="R4793">
        <v>0.3</v>
      </c>
      <c r="S4793" t="str">
        <f t="shared" si="299"/>
        <v>Medium</v>
      </c>
    </row>
    <row r="4794" spans="1:19" x14ac:dyDescent="0.35">
      <c r="A4794" t="s">
        <v>1932</v>
      </c>
      <c r="B4794">
        <v>30</v>
      </c>
      <c r="C4794" t="str">
        <f t="shared" si="296"/>
        <v>26-35</v>
      </c>
      <c r="D4794" t="s">
        <v>21</v>
      </c>
      <c r="E4794" t="s">
        <v>44</v>
      </c>
      <c r="F4794">
        <v>89.7</v>
      </c>
      <c r="G4794">
        <v>8</v>
      </c>
      <c r="H4794">
        <f>Table1[[#This Row],[total_orders]]*Table1[[#This Row],[avg_order_value]]</f>
        <v>717.6</v>
      </c>
      <c r="I4794">
        <v>185</v>
      </c>
      <c r="J4794">
        <v>0</v>
      </c>
      <c r="K4794" t="s">
        <v>40</v>
      </c>
      <c r="L4794">
        <v>86.6</v>
      </c>
      <c r="M4794" t="str">
        <f t="shared" si="297"/>
        <v>High</v>
      </c>
      <c r="N4794" s="1">
        <v>44057</v>
      </c>
      <c r="O4794" s="1" t="str">
        <f>IF(YEAR(Table1[[#This Row],[customer_since]])&gt;=2023, "New",IF(YEAR(Table1[[#This Row],[customer_since]])&gt;=2021, "Medium", "Long term"))</f>
        <v>Long term</v>
      </c>
      <c r="P4794">
        <v>88</v>
      </c>
      <c r="Q4794" t="str">
        <f t="shared" si="298"/>
        <v>High</v>
      </c>
      <c r="R4794">
        <v>0.39</v>
      </c>
      <c r="S4794" t="str">
        <f t="shared" si="299"/>
        <v>Medium</v>
      </c>
    </row>
    <row r="4795" spans="1:19" x14ac:dyDescent="0.35">
      <c r="A4795" t="s">
        <v>1733</v>
      </c>
      <c r="B4795">
        <v>55</v>
      </c>
      <c r="C4795" t="str">
        <f t="shared" si="296"/>
        <v>46-55</v>
      </c>
      <c r="D4795" t="s">
        <v>14</v>
      </c>
      <c r="E4795" t="s">
        <v>37</v>
      </c>
      <c r="G4795">
        <v>7</v>
      </c>
      <c r="H4795">
        <f>Table1[[#This Row],[total_orders]]*Table1[[#This Row],[avg_order_value]]</f>
        <v>0</v>
      </c>
      <c r="I4795">
        <v>79</v>
      </c>
      <c r="J4795">
        <v>0</v>
      </c>
      <c r="K4795" t="s">
        <v>23</v>
      </c>
      <c r="L4795">
        <v>34.299999999999997</v>
      </c>
      <c r="M4795" t="str">
        <f t="shared" si="297"/>
        <v>Medium</v>
      </c>
      <c r="N4795" s="1">
        <v>44730</v>
      </c>
      <c r="O4795" s="1" t="str">
        <f>IF(YEAR(Table1[[#This Row],[customer_since]])&gt;=2023, "New",IF(YEAR(Table1[[#This Row],[customer_since]])&gt;=2021, "Medium", "Long term"))</f>
        <v>Medium</v>
      </c>
      <c r="P4795">
        <v>23</v>
      </c>
      <c r="Q4795" t="str">
        <f t="shared" si="298"/>
        <v>Low</v>
      </c>
      <c r="R4795">
        <v>0.12</v>
      </c>
      <c r="S4795" t="str">
        <f t="shared" si="299"/>
        <v>Low</v>
      </c>
    </row>
    <row r="4796" spans="1:19" x14ac:dyDescent="0.35">
      <c r="A4796" t="s">
        <v>1120</v>
      </c>
      <c r="B4796">
        <v>43</v>
      </c>
      <c r="C4796" t="str">
        <f t="shared" si="296"/>
        <v>36-45</v>
      </c>
      <c r="D4796" t="s">
        <v>14</v>
      </c>
      <c r="E4796" t="s">
        <v>15</v>
      </c>
      <c r="G4796">
        <v>14</v>
      </c>
      <c r="H4796">
        <f>Table1[[#This Row],[total_orders]]*Table1[[#This Row],[avg_order_value]]</f>
        <v>0</v>
      </c>
      <c r="I4796">
        <v>23</v>
      </c>
      <c r="J4796">
        <v>0</v>
      </c>
      <c r="K4796" t="s">
        <v>40</v>
      </c>
      <c r="L4796">
        <v>86.8</v>
      </c>
      <c r="M4796" t="str">
        <f t="shared" si="297"/>
        <v>High</v>
      </c>
      <c r="N4796" s="1">
        <v>44576</v>
      </c>
      <c r="O4796" s="1" t="str">
        <f>IF(YEAR(Table1[[#This Row],[customer_since]])&gt;=2023, "New",IF(YEAR(Table1[[#This Row],[customer_since]])&gt;=2021, "Medium", "Long term"))</f>
        <v>Medium</v>
      </c>
      <c r="P4796">
        <v>76</v>
      </c>
      <c r="Q4796" t="str">
        <f t="shared" si="298"/>
        <v>High</v>
      </c>
      <c r="R4796">
        <v>0.19</v>
      </c>
      <c r="S4796" t="str">
        <f t="shared" si="299"/>
        <v>Low</v>
      </c>
    </row>
    <row r="4797" spans="1:19" x14ac:dyDescent="0.35">
      <c r="A4797" t="s">
        <v>1429</v>
      </c>
      <c r="B4797">
        <v>56</v>
      </c>
      <c r="C4797" t="str">
        <f t="shared" si="296"/>
        <v>55-65</v>
      </c>
      <c r="D4797" t="s">
        <v>14</v>
      </c>
      <c r="E4797" t="s">
        <v>15</v>
      </c>
      <c r="F4797">
        <v>193.02</v>
      </c>
      <c r="G4797">
        <v>12</v>
      </c>
      <c r="H4797">
        <f>Table1[[#This Row],[total_orders]]*Table1[[#This Row],[avg_order_value]]</f>
        <v>2316.2400000000002</v>
      </c>
      <c r="I4797">
        <v>172</v>
      </c>
      <c r="J4797">
        <v>0</v>
      </c>
      <c r="K4797" t="s">
        <v>29</v>
      </c>
      <c r="L4797">
        <v>0</v>
      </c>
      <c r="M4797" t="str">
        <f t="shared" si="297"/>
        <v>Low</v>
      </c>
      <c r="N4797" s="1">
        <v>45642</v>
      </c>
      <c r="O4797" s="1" t="str">
        <f>IF(YEAR(Table1[[#This Row],[customer_since]])&gt;=2023, "New",IF(YEAR(Table1[[#This Row],[customer_since]])&gt;=2021, "Medium", "Long term"))</f>
        <v>New</v>
      </c>
      <c r="P4797">
        <v>36</v>
      </c>
      <c r="Q4797" t="str">
        <f t="shared" si="298"/>
        <v>Medium</v>
      </c>
      <c r="R4797">
        <v>0.24</v>
      </c>
      <c r="S4797" t="str">
        <f t="shared" si="299"/>
        <v>Medium</v>
      </c>
    </row>
    <row r="4798" spans="1:19" x14ac:dyDescent="0.35">
      <c r="A4798" t="s">
        <v>1681</v>
      </c>
      <c r="B4798">
        <v>39</v>
      </c>
      <c r="C4798" t="str">
        <f t="shared" si="296"/>
        <v>36-45</v>
      </c>
      <c r="D4798" t="s">
        <v>14</v>
      </c>
      <c r="E4798" t="s">
        <v>28</v>
      </c>
      <c r="F4798">
        <v>354.7</v>
      </c>
      <c r="G4798">
        <v>12</v>
      </c>
      <c r="H4798">
        <f>Table1[[#This Row],[total_orders]]*Table1[[#This Row],[avg_order_value]]</f>
        <v>4256.3999999999996</v>
      </c>
      <c r="I4798">
        <v>134</v>
      </c>
      <c r="J4798">
        <v>0</v>
      </c>
      <c r="K4798" t="s">
        <v>23</v>
      </c>
      <c r="L4798">
        <v>78.599999999999994</v>
      </c>
      <c r="M4798" t="str">
        <f t="shared" si="297"/>
        <v>High</v>
      </c>
      <c r="N4798" s="1">
        <v>45229</v>
      </c>
      <c r="O4798" s="1" t="str">
        <f>IF(YEAR(Table1[[#This Row],[customer_since]])&gt;=2023, "New",IF(YEAR(Table1[[#This Row],[customer_since]])&gt;=2021, "Medium", "Long term"))</f>
        <v>New</v>
      </c>
      <c r="P4798">
        <v>33</v>
      </c>
      <c r="Q4798" t="str">
        <f t="shared" si="298"/>
        <v>Low</v>
      </c>
      <c r="R4798">
        <v>0.38</v>
      </c>
      <c r="S4798" t="str">
        <f t="shared" si="299"/>
        <v>Medium</v>
      </c>
    </row>
    <row r="4799" spans="1:19" x14ac:dyDescent="0.35">
      <c r="A4799" t="s">
        <v>1681</v>
      </c>
      <c r="B4799">
        <v>74</v>
      </c>
      <c r="C4799" t="str">
        <f t="shared" si="296"/>
        <v>66-69</v>
      </c>
      <c r="D4799" t="s">
        <v>14</v>
      </c>
      <c r="E4799" t="s">
        <v>52</v>
      </c>
      <c r="F4799">
        <v>208.16</v>
      </c>
      <c r="G4799">
        <v>8</v>
      </c>
      <c r="H4799">
        <f>Table1[[#This Row],[total_orders]]*Table1[[#This Row],[avg_order_value]]</f>
        <v>1665.28</v>
      </c>
      <c r="I4799">
        <v>211</v>
      </c>
      <c r="J4799">
        <v>0</v>
      </c>
      <c r="K4799" t="s">
        <v>16</v>
      </c>
      <c r="L4799">
        <v>74.7</v>
      </c>
      <c r="M4799" t="str">
        <f t="shared" si="297"/>
        <v>High</v>
      </c>
      <c r="N4799" s="1">
        <v>45014</v>
      </c>
      <c r="O4799" s="1" t="str">
        <f>IF(YEAR(Table1[[#This Row],[customer_since]])&gt;=2023, "New",IF(YEAR(Table1[[#This Row],[customer_since]])&gt;=2021, "Medium", "Long term"))</f>
        <v>New</v>
      </c>
      <c r="P4799">
        <v>47</v>
      </c>
      <c r="Q4799" t="str">
        <f t="shared" si="298"/>
        <v>Medium</v>
      </c>
      <c r="R4799">
        <v>0.27</v>
      </c>
      <c r="S4799" t="str">
        <f t="shared" si="299"/>
        <v>Medium</v>
      </c>
    </row>
    <row r="4800" spans="1:19" x14ac:dyDescent="0.35">
      <c r="A4800" t="s">
        <v>1803</v>
      </c>
      <c r="B4800">
        <v>78</v>
      </c>
      <c r="C4800" t="str">
        <f t="shared" si="296"/>
        <v>66-69</v>
      </c>
      <c r="D4800" t="s">
        <v>21</v>
      </c>
      <c r="E4800" t="s">
        <v>26</v>
      </c>
      <c r="F4800">
        <v>78.75</v>
      </c>
      <c r="G4800">
        <v>11</v>
      </c>
      <c r="H4800">
        <f>Table1[[#This Row],[total_orders]]*Table1[[#This Row],[avg_order_value]]</f>
        <v>866.25</v>
      </c>
      <c r="I4800">
        <v>94</v>
      </c>
      <c r="J4800">
        <v>0</v>
      </c>
      <c r="K4800" t="s">
        <v>19</v>
      </c>
      <c r="L4800">
        <v>67.900000000000006</v>
      </c>
      <c r="M4800" t="str">
        <f t="shared" si="297"/>
        <v>High</v>
      </c>
      <c r="N4800" s="1">
        <v>45404</v>
      </c>
      <c r="O4800" s="1" t="str">
        <f>IF(YEAR(Table1[[#This Row],[customer_since]])&gt;=2023, "New",IF(YEAR(Table1[[#This Row],[customer_since]])&gt;=2021, "Medium", "Long term"))</f>
        <v>New</v>
      </c>
      <c r="P4800">
        <v>94</v>
      </c>
      <c r="Q4800" t="str">
        <f t="shared" si="298"/>
        <v>High</v>
      </c>
      <c r="R4800">
        <v>0.26</v>
      </c>
      <c r="S4800" t="str">
        <f t="shared" si="299"/>
        <v>Medium</v>
      </c>
    </row>
    <row r="4801" spans="1:19" x14ac:dyDescent="0.35">
      <c r="A4801" t="s">
        <v>1398</v>
      </c>
      <c r="B4801">
        <v>30</v>
      </c>
      <c r="C4801" t="str">
        <f t="shared" si="296"/>
        <v>26-35</v>
      </c>
      <c r="D4801" t="s">
        <v>14</v>
      </c>
      <c r="E4801" t="s">
        <v>50</v>
      </c>
      <c r="G4801">
        <v>11</v>
      </c>
      <c r="H4801">
        <f>Table1[[#This Row],[total_orders]]*Table1[[#This Row],[avg_order_value]]</f>
        <v>0</v>
      </c>
      <c r="I4801">
        <v>101</v>
      </c>
      <c r="J4801">
        <v>0</v>
      </c>
      <c r="K4801" t="s">
        <v>23</v>
      </c>
      <c r="L4801">
        <v>61.8</v>
      </c>
      <c r="M4801" t="str">
        <f t="shared" si="297"/>
        <v>High</v>
      </c>
      <c r="N4801" s="1">
        <v>44445</v>
      </c>
      <c r="O4801" s="1" t="str">
        <f>IF(YEAR(Table1[[#This Row],[customer_since]])&gt;=2023, "New",IF(YEAR(Table1[[#This Row],[customer_since]])&gt;=2021, "Medium", "Long term"))</f>
        <v>Medium</v>
      </c>
      <c r="P4801">
        <v>28</v>
      </c>
      <c r="Q4801" t="str">
        <f t="shared" si="298"/>
        <v>Low</v>
      </c>
      <c r="R4801">
        <v>0.31</v>
      </c>
      <c r="S4801" t="str">
        <f t="shared" si="299"/>
        <v>Medium</v>
      </c>
    </row>
    <row r="4802" spans="1:19" x14ac:dyDescent="0.35">
      <c r="A4802" t="s">
        <v>2400</v>
      </c>
      <c r="B4802">
        <v>41</v>
      </c>
      <c r="C4802" t="str">
        <f t="shared" ref="C4802:C4865" si="300">IF(B4802&lt;=25,"18-25",IF(B4802&lt;=35,"26-35",IF(B4802&lt;=45,"36-45",IF(B4802&lt;=55,"46-55",IF(B4802&lt;=65,"55-65","66-69")))))</f>
        <v>36-45</v>
      </c>
      <c r="D4802" t="s">
        <v>21</v>
      </c>
      <c r="E4802" t="s">
        <v>18</v>
      </c>
      <c r="F4802">
        <v>37.409999999999997</v>
      </c>
      <c r="G4802">
        <v>5</v>
      </c>
      <c r="H4802">
        <f>Table1[[#This Row],[total_orders]]*Table1[[#This Row],[avg_order_value]]</f>
        <v>187.04999999999998</v>
      </c>
      <c r="I4802">
        <v>38</v>
      </c>
      <c r="J4802">
        <v>0</v>
      </c>
      <c r="K4802" t="s">
        <v>23</v>
      </c>
      <c r="L4802">
        <v>58.2</v>
      </c>
      <c r="M4802" t="str">
        <f t="shared" ref="M4802:M4865" si="301">IF(L4802&lt;=20,"Low",IF(L4802&lt;=50,"Medium","High"))</f>
        <v>High</v>
      </c>
      <c r="N4802" s="1">
        <v>44728</v>
      </c>
      <c r="O4802" s="1" t="str">
        <f>IF(YEAR(Table1[[#This Row],[customer_since]])&gt;=2023, "New",IF(YEAR(Table1[[#This Row],[customer_since]])&gt;=2021, "Medium", "Long term"))</f>
        <v>Medium</v>
      </c>
      <c r="P4802">
        <v>25</v>
      </c>
      <c r="Q4802" t="str">
        <f t="shared" ref="Q4802:Q4865" si="302">IF(P4802&lt;=33,"Low",IF(P4802&lt;=66,"Medium","High"))</f>
        <v>Low</v>
      </c>
      <c r="R4802">
        <v>0.28999999999999998</v>
      </c>
      <c r="S4802" t="str">
        <f t="shared" ref="S4802:S4865" si="303">IF(R4802&lt;=0.2,"Low",IF(R4802&lt;=0.5,"Medium","High"))</f>
        <v>Medium</v>
      </c>
    </row>
    <row r="4803" spans="1:19" x14ac:dyDescent="0.35">
      <c r="A4803" t="s">
        <v>936</v>
      </c>
      <c r="B4803">
        <v>26</v>
      </c>
      <c r="C4803" t="str">
        <f t="shared" si="300"/>
        <v>26-35</v>
      </c>
      <c r="D4803" t="s">
        <v>21</v>
      </c>
      <c r="E4803" t="s">
        <v>44</v>
      </c>
      <c r="F4803">
        <v>28.65</v>
      </c>
      <c r="G4803">
        <v>15</v>
      </c>
      <c r="H4803">
        <f>Table1[[#This Row],[total_orders]]*Table1[[#This Row],[avg_order_value]]</f>
        <v>429.75</v>
      </c>
      <c r="I4803">
        <v>36</v>
      </c>
      <c r="J4803">
        <v>0</v>
      </c>
      <c r="K4803" t="s">
        <v>23</v>
      </c>
      <c r="L4803">
        <v>30.1</v>
      </c>
      <c r="M4803" t="str">
        <f t="shared" si="301"/>
        <v>Medium</v>
      </c>
      <c r="N4803" s="1">
        <v>45443</v>
      </c>
      <c r="O4803" s="1" t="str">
        <f>IF(YEAR(Table1[[#This Row],[customer_since]])&gt;=2023, "New",IF(YEAR(Table1[[#This Row],[customer_since]])&gt;=2021, "Medium", "Long term"))</f>
        <v>New</v>
      </c>
      <c r="P4803">
        <v>44</v>
      </c>
      <c r="Q4803" t="str">
        <f t="shared" si="302"/>
        <v>Medium</v>
      </c>
      <c r="R4803">
        <v>0.17</v>
      </c>
      <c r="S4803" t="str">
        <f t="shared" si="303"/>
        <v>Low</v>
      </c>
    </row>
    <row r="4804" spans="1:19" x14ac:dyDescent="0.35">
      <c r="A4804" t="s">
        <v>2223</v>
      </c>
      <c r="B4804">
        <v>55</v>
      </c>
      <c r="C4804" t="str">
        <f t="shared" si="300"/>
        <v>46-55</v>
      </c>
      <c r="D4804" t="s">
        <v>21</v>
      </c>
      <c r="E4804" t="s">
        <v>52</v>
      </c>
      <c r="F4804">
        <v>195.16</v>
      </c>
      <c r="G4804">
        <v>18</v>
      </c>
      <c r="H4804">
        <f>Table1[[#This Row],[total_orders]]*Table1[[#This Row],[avg_order_value]]</f>
        <v>3512.88</v>
      </c>
      <c r="I4804">
        <v>148</v>
      </c>
      <c r="J4804">
        <v>0</v>
      </c>
      <c r="K4804" t="s">
        <v>19</v>
      </c>
      <c r="L4804">
        <v>67</v>
      </c>
      <c r="M4804" t="str">
        <f t="shared" si="301"/>
        <v>High</v>
      </c>
      <c r="N4804" s="1">
        <v>44762</v>
      </c>
      <c r="O4804" s="1" t="str">
        <f>IF(YEAR(Table1[[#This Row],[customer_since]])&gt;=2023, "New",IF(YEAR(Table1[[#This Row],[customer_since]])&gt;=2021, "Medium", "Long term"))</f>
        <v>Medium</v>
      </c>
      <c r="P4804">
        <v>67</v>
      </c>
      <c r="Q4804" t="str">
        <f t="shared" si="302"/>
        <v>High</v>
      </c>
      <c r="R4804">
        <v>0.24</v>
      </c>
      <c r="S4804" t="str">
        <f t="shared" si="303"/>
        <v>Medium</v>
      </c>
    </row>
    <row r="4805" spans="1:19" x14ac:dyDescent="0.35">
      <c r="A4805" t="s">
        <v>2223</v>
      </c>
      <c r="B4805">
        <v>40</v>
      </c>
      <c r="C4805" t="str">
        <f t="shared" si="300"/>
        <v>36-45</v>
      </c>
      <c r="D4805" t="s">
        <v>14</v>
      </c>
      <c r="E4805" t="s">
        <v>15</v>
      </c>
      <c r="F4805">
        <v>52.78</v>
      </c>
      <c r="G4805">
        <v>19</v>
      </c>
      <c r="H4805">
        <f>Table1[[#This Row],[total_orders]]*Table1[[#This Row],[avg_order_value]]</f>
        <v>1002.82</v>
      </c>
      <c r="I4805">
        <v>310</v>
      </c>
      <c r="J4805">
        <v>0</v>
      </c>
      <c r="K4805" t="s">
        <v>23</v>
      </c>
      <c r="L4805">
        <v>94.2</v>
      </c>
      <c r="M4805" t="str">
        <f t="shared" si="301"/>
        <v>High</v>
      </c>
      <c r="N4805" s="1">
        <v>44608</v>
      </c>
      <c r="O4805" s="1" t="str">
        <f>IF(YEAR(Table1[[#This Row],[customer_since]])&gt;=2023, "New",IF(YEAR(Table1[[#This Row],[customer_since]])&gt;=2021, "Medium", "Long term"))</f>
        <v>Medium</v>
      </c>
      <c r="P4805">
        <v>94</v>
      </c>
      <c r="Q4805" t="str">
        <f t="shared" si="302"/>
        <v>High</v>
      </c>
      <c r="R4805">
        <v>0.13</v>
      </c>
      <c r="S4805" t="str">
        <f t="shared" si="303"/>
        <v>Low</v>
      </c>
    </row>
    <row r="4806" spans="1:19" x14ac:dyDescent="0.35">
      <c r="A4806" t="s">
        <v>3253</v>
      </c>
      <c r="B4806">
        <v>19</v>
      </c>
      <c r="C4806" t="str">
        <f t="shared" si="300"/>
        <v>18-25</v>
      </c>
      <c r="D4806" t="s">
        <v>21</v>
      </c>
      <c r="E4806" t="s">
        <v>18</v>
      </c>
      <c r="F4806">
        <v>63.86</v>
      </c>
      <c r="G4806">
        <v>13</v>
      </c>
      <c r="H4806">
        <f>Table1[[#This Row],[total_orders]]*Table1[[#This Row],[avg_order_value]]</f>
        <v>830.18</v>
      </c>
      <c r="I4806">
        <v>226</v>
      </c>
      <c r="J4806">
        <v>1</v>
      </c>
      <c r="K4806" t="s">
        <v>40</v>
      </c>
      <c r="L4806">
        <v>70.5</v>
      </c>
      <c r="M4806" t="str">
        <f t="shared" si="301"/>
        <v>High</v>
      </c>
      <c r="N4806" s="1">
        <v>44171</v>
      </c>
      <c r="O4806" s="1" t="str">
        <f>IF(YEAR(Table1[[#This Row],[customer_since]])&gt;=2023, "New",IF(YEAR(Table1[[#This Row],[customer_since]])&gt;=2021, "Medium", "Long term"))</f>
        <v>Long term</v>
      </c>
      <c r="P4806">
        <v>40</v>
      </c>
      <c r="Q4806" t="str">
        <f t="shared" si="302"/>
        <v>Medium</v>
      </c>
      <c r="R4806">
        <v>0.17</v>
      </c>
      <c r="S4806" t="str">
        <f t="shared" si="303"/>
        <v>Low</v>
      </c>
    </row>
    <row r="4807" spans="1:19" x14ac:dyDescent="0.35">
      <c r="A4807" t="s">
        <v>1784</v>
      </c>
      <c r="B4807">
        <v>79</v>
      </c>
      <c r="C4807" t="str">
        <f t="shared" si="300"/>
        <v>66-69</v>
      </c>
      <c r="D4807" t="s">
        <v>14</v>
      </c>
      <c r="E4807" t="s">
        <v>26</v>
      </c>
      <c r="F4807">
        <v>82.84</v>
      </c>
      <c r="G4807">
        <v>10</v>
      </c>
      <c r="H4807">
        <f>Table1[[#This Row],[total_orders]]*Table1[[#This Row],[avg_order_value]]</f>
        <v>828.40000000000009</v>
      </c>
      <c r="I4807">
        <v>289</v>
      </c>
      <c r="J4807">
        <v>0</v>
      </c>
      <c r="K4807" t="s">
        <v>16</v>
      </c>
      <c r="L4807">
        <v>64.900000000000006</v>
      </c>
      <c r="M4807" t="str">
        <f t="shared" si="301"/>
        <v>High</v>
      </c>
      <c r="N4807" s="1">
        <v>44168</v>
      </c>
      <c r="O4807" s="1" t="str">
        <f>IF(YEAR(Table1[[#This Row],[customer_since]])&gt;=2023, "New",IF(YEAR(Table1[[#This Row],[customer_since]])&gt;=2021, "Medium", "Long term"))</f>
        <v>Long term</v>
      </c>
      <c r="P4807">
        <v>55</v>
      </c>
      <c r="Q4807" t="str">
        <f t="shared" si="302"/>
        <v>Medium</v>
      </c>
      <c r="R4807">
        <v>0.22</v>
      </c>
      <c r="S4807" t="str">
        <f t="shared" si="303"/>
        <v>Medium</v>
      </c>
    </row>
    <row r="4808" spans="1:19" x14ac:dyDescent="0.35">
      <c r="A4808" t="s">
        <v>1784</v>
      </c>
      <c r="B4808">
        <v>41</v>
      </c>
      <c r="C4808" t="str">
        <f t="shared" si="300"/>
        <v>36-45</v>
      </c>
      <c r="D4808" t="s">
        <v>21</v>
      </c>
      <c r="E4808" t="s">
        <v>37</v>
      </c>
      <c r="F4808">
        <v>133.21</v>
      </c>
      <c r="G4808">
        <v>14</v>
      </c>
      <c r="H4808">
        <f>Table1[[#This Row],[total_orders]]*Table1[[#This Row],[avg_order_value]]</f>
        <v>1864.94</v>
      </c>
      <c r="I4808">
        <v>100</v>
      </c>
      <c r="J4808">
        <v>0</v>
      </c>
      <c r="K4808" t="s">
        <v>19</v>
      </c>
      <c r="L4808">
        <v>84.3</v>
      </c>
      <c r="M4808" t="str">
        <f t="shared" si="301"/>
        <v>High</v>
      </c>
      <c r="N4808" s="1">
        <v>44458</v>
      </c>
      <c r="O4808" s="1" t="str">
        <f>IF(YEAR(Table1[[#This Row],[customer_since]])&gt;=2023, "New",IF(YEAR(Table1[[#This Row],[customer_since]])&gt;=2021, "Medium", "Long term"))</f>
        <v>Medium</v>
      </c>
      <c r="P4808">
        <v>99</v>
      </c>
      <c r="Q4808" t="str">
        <f t="shared" si="302"/>
        <v>High</v>
      </c>
      <c r="R4808">
        <v>0.2</v>
      </c>
      <c r="S4808" t="str">
        <f t="shared" si="303"/>
        <v>Low</v>
      </c>
    </row>
    <row r="4809" spans="1:19" x14ac:dyDescent="0.35">
      <c r="A4809" t="s">
        <v>1379</v>
      </c>
      <c r="B4809">
        <v>58</v>
      </c>
      <c r="C4809" t="str">
        <f t="shared" si="300"/>
        <v>55-65</v>
      </c>
      <c r="D4809" t="s">
        <v>25</v>
      </c>
      <c r="E4809" t="s">
        <v>44</v>
      </c>
      <c r="F4809">
        <v>97.44</v>
      </c>
      <c r="G4809">
        <v>8</v>
      </c>
      <c r="H4809">
        <f>Table1[[#This Row],[total_orders]]*Table1[[#This Row],[avg_order_value]]</f>
        <v>779.52</v>
      </c>
      <c r="I4809">
        <v>62</v>
      </c>
      <c r="J4809">
        <v>0</v>
      </c>
      <c r="K4809" t="s">
        <v>40</v>
      </c>
      <c r="L4809">
        <v>49.3</v>
      </c>
      <c r="M4809" t="str">
        <f t="shared" si="301"/>
        <v>Medium</v>
      </c>
      <c r="N4809" s="1">
        <v>45319</v>
      </c>
      <c r="O4809" s="1" t="str">
        <f>IF(YEAR(Table1[[#This Row],[customer_since]])&gt;=2023, "New",IF(YEAR(Table1[[#This Row],[customer_since]])&gt;=2021, "Medium", "Long term"))</f>
        <v>New</v>
      </c>
      <c r="P4809">
        <v>22</v>
      </c>
      <c r="Q4809" t="str">
        <f t="shared" si="302"/>
        <v>Low</v>
      </c>
      <c r="R4809">
        <v>0.18</v>
      </c>
      <c r="S4809" t="str">
        <f t="shared" si="303"/>
        <v>Low</v>
      </c>
    </row>
    <row r="4810" spans="1:19" x14ac:dyDescent="0.35">
      <c r="A4810" t="s">
        <v>3427</v>
      </c>
      <c r="B4810">
        <v>34</v>
      </c>
      <c r="C4810" t="str">
        <f t="shared" si="300"/>
        <v>26-35</v>
      </c>
      <c r="D4810" t="s">
        <v>21</v>
      </c>
      <c r="E4810" t="s">
        <v>50</v>
      </c>
      <c r="F4810">
        <v>72.5</v>
      </c>
      <c r="G4810">
        <v>8</v>
      </c>
      <c r="H4810">
        <f>Table1[[#This Row],[total_orders]]*Table1[[#This Row],[avg_order_value]]</f>
        <v>580</v>
      </c>
      <c r="I4810">
        <v>178</v>
      </c>
      <c r="J4810">
        <v>0</v>
      </c>
      <c r="K4810" t="s">
        <v>40</v>
      </c>
      <c r="L4810">
        <v>73.5</v>
      </c>
      <c r="M4810" t="str">
        <f t="shared" si="301"/>
        <v>High</v>
      </c>
      <c r="N4810" s="1">
        <v>44194</v>
      </c>
      <c r="O4810" s="1" t="str">
        <f>IF(YEAR(Table1[[#This Row],[customer_since]])&gt;=2023, "New",IF(YEAR(Table1[[#This Row],[customer_since]])&gt;=2021, "Medium", "Long term"))</f>
        <v>Long term</v>
      </c>
      <c r="P4810">
        <v>89</v>
      </c>
      <c r="Q4810" t="str">
        <f t="shared" si="302"/>
        <v>High</v>
      </c>
      <c r="R4810">
        <v>0.34</v>
      </c>
      <c r="S4810" t="str">
        <f t="shared" si="303"/>
        <v>Medium</v>
      </c>
    </row>
    <row r="4811" spans="1:19" x14ac:dyDescent="0.35">
      <c r="A4811" t="s">
        <v>1177</v>
      </c>
      <c r="B4811">
        <v>78</v>
      </c>
      <c r="C4811" t="str">
        <f t="shared" si="300"/>
        <v>66-69</v>
      </c>
      <c r="D4811" t="s">
        <v>25</v>
      </c>
      <c r="E4811" t="s">
        <v>50</v>
      </c>
      <c r="F4811">
        <v>125.43</v>
      </c>
      <c r="G4811">
        <v>12</v>
      </c>
      <c r="H4811">
        <f>Table1[[#This Row],[total_orders]]*Table1[[#This Row],[avg_order_value]]</f>
        <v>1505.16</v>
      </c>
      <c r="I4811">
        <v>123</v>
      </c>
      <c r="J4811">
        <v>0</v>
      </c>
      <c r="K4811" t="s">
        <v>40</v>
      </c>
      <c r="L4811">
        <v>8.8000000000000007</v>
      </c>
      <c r="M4811" t="str">
        <f t="shared" si="301"/>
        <v>Low</v>
      </c>
      <c r="N4811" s="1">
        <v>44488</v>
      </c>
      <c r="O4811" s="1" t="str">
        <f>IF(YEAR(Table1[[#This Row],[customer_since]])&gt;=2023, "New",IF(YEAR(Table1[[#This Row],[customer_since]])&gt;=2021, "Medium", "Long term"))</f>
        <v>Medium</v>
      </c>
      <c r="P4811">
        <v>4</v>
      </c>
      <c r="Q4811" t="str">
        <f t="shared" si="302"/>
        <v>Low</v>
      </c>
      <c r="R4811">
        <v>0.51</v>
      </c>
      <c r="S4811" t="str">
        <f t="shared" si="303"/>
        <v>High</v>
      </c>
    </row>
    <row r="4812" spans="1:19" x14ac:dyDescent="0.35">
      <c r="A4812" t="s">
        <v>1177</v>
      </c>
      <c r="B4812">
        <v>69</v>
      </c>
      <c r="C4812" t="str">
        <f t="shared" si="300"/>
        <v>66-69</v>
      </c>
      <c r="D4812" t="s">
        <v>14</v>
      </c>
      <c r="E4812" t="s">
        <v>35</v>
      </c>
      <c r="F4812">
        <v>15.83</v>
      </c>
      <c r="G4812">
        <v>14</v>
      </c>
      <c r="H4812">
        <f>Table1[[#This Row],[total_orders]]*Table1[[#This Row],[avg_order_value]]</f>
        <v>221.62</v>
      </c>
      <c r="I4812">
        <v>219</v>
      </c>
      <c r="J4812">
        <v>0</v>
      </c>
      <c r="K4812" t="s">
        <v>16</v>
      </c>
      <c r="L4812">
        <v>95.3</v>
      </c>
      <c r="M4812" t="str">
        <f t="shared" si="301"/>
        <v>High</v>
      </c>
      <c r="N4812" s="1">
        <v>45809</v>
      </c>
      <c r="O4812" s="1" t="str">
        <f>IF(YEAR(Table1[[#This Row],[customer_since]])&gt;=2023, "New",IF(YEAR(Table1[[#This Row],[customer_since]])&gt;=2021, "Medium", "Long term"))</f>
        <v>New</v>
      </c>
      <c r="P4812">
        <v>58</v>
      </c>
      <c r="Q4812" t="str">
        <f t="shared" si="302"/>
        <v>Medium</v>
      </c>
      <c r="R4812">
        <v>0.06</v>
      </c>
      <c r="S4812" t="str">
        <f t="shared" si="303"/>
        <v>Low</v>
      </c>
    </row>
    <row r="4813" spans="1:19" x14ac:dyDescent="0.35">
      <c r="A4813" t="s">
        <v>1625</v>
      </c>
      <c r="B4813">
        <v>30</v>
      </c>
      <c r="C4813" t="str">
        <f t="shared" si="300"/>
        <v>26-35</v>
      </c>
      <c r="D4813" t="s">
        <v>14</v>
      </c>
      <c r="E4813" t="s">
        <v>52</v>
      </c>
      <c r="F4813">
        <v>190.93</v>
      </c>
      <c r="G4813">
        <v>11</v>
      </c>
      <c r="H4813">
        <f>Table1[[#This Row],[total_orders]]*Table1[[#This Row],[avg_order_value]]</f>
        <v>2100.23</v>
      </c>
      <c r="I4813">
        <v>58</v>
      </c>
      <c r="J4813">
        <v>0</v>
      </c>
      <c r="K4813" t="s">
        <v>29</v>
      </c>
      <c r="L4813">
        <v>72.900000000000006</v>
      </c>
      <c r="M4813" t="str">
        <f t="shared" si="301"/>
        <v>High</v>
      </c>
      <c r="N4813" s="1">
        <v>44360</v>
      </c>
      <c r="O4813" s="1" t="str">
        <f>IF(YEAR(Table1[[#This Row],[customer_since]])&gt;=2023, "New",IF(YEAR(Table1[[#This Row],[customer_since]])&gt;=2021, "Medium", "Long term"))</f>
        <v>Medium</v>
      </c>
      <c r="P4813">
        <v>84</v>
      </c>
      <c r="Q4813" t="str">
        <f t="shared" si="302"/>
        <v>High</v>
      </c>
      <c r="R4813">
        <v>0.01</v>
      </c>
      <c r="S4813" t="str">
        <f t="shared" si="303"/>
        <v>Low</v>
      </c>
    </row>
    <row r="4814" spans="1:19" x14ac:dyDescent="0.35">
      <c r="A4814" t="s">
        <v>1041</v>
      </c>
      <c r="B4814">
        <v>70</v>
      </c>
      <c r="C4814" t="str">
        <f t="shared" si="300"/>
        <v>66-69</v>
      </c>
      <c r="D4814" t="s">
        <v>21</v>
      </c>
      <c r="E4814" t="s">
        <v>52</v>
      </c>
      <c r="F4814">
        <v>45.25</v>
      </c>
      <c r="G4814">
        <v>7</v>
      </c>
      <c r="H4814">
        <f>Table1[[#This Row],[total_orders]]*Table1[[#This Row],[avg_order_value]]</f>
        <v>316.75</v>
      </c>
      <c r="I4814">
        <v>214</v>
      </c>
      <c r="J4814">
        <v>0</v>
      </c>
      <c r="K4814" t="s">
        <v>23</v>
      </c>
      <c r="L4814">
        <v>47.9</v>
      </c>
      <c r="M4814" t="str">
        <f t="shared" si="301"/>
        <v>Medium</v>
      </c>
      <c r="N4814" s="1">
        <v>44042</v>
      </c>
      <c r="O4814" s="1" t="str">
        <f>IF(YEAR(Table1[[#This Row],[customer_since]])&gt;=2023, "New",IF(YEAR(Table1[[#This Row],[customer_since]])&gt;=2021, "Medium", "Long term"))</f>
        <v>Long term</v>
      </c>
      <c r="P4814">
        <v>38</v>
      </c>
      <c r="Q4814" t="str">
        <f t="shared" si="302"/>
        <v>Medium</v>
      </c>
      <c r="R4814">
        <v>0.3</v>
      </c>
      <c r="S4814" t="str">
        <f t="shared" si="303"/>
        <v>Medium</v>
      </c>
    </row>
    <row r="4815" spans="1:19" x14ac:dyDescent="0.35">
      <c r="A4815" t="s">
        <v>3511</v>
      </c>
      <c r="B4815">
        <v>38</v>
      </c>
      <c r="C4815" t="str">
        <f t="shared" si="300"/>
        <v>36-45</v>
      </c>
      <c r="D4815" t="s">
        <v>21</v>
      </c>
      <c r="E4815" t="s">
        <v>22</v>
      </c>
      <c r="F4815">
        <v>248.79</v>
      </c>
      <c r="G4815">
        <v>13</v>
      </c>
      <c r="H4815">
        <f>Table1[[#This Row],[total_orders]]*Table1[[#This Row],[avg_order_value]]</f>
        <v>3234.27</v>
      </c>
      <c r="I4815">
        <v>114</v>
      </c>
      <c r="J4815">
        <v>0</v>
      </c>
      <c r="K4815" t="s">
        <v>19</v>
      </c>
      <c r="L4815">
        <v>12.1</v>
      </c>
      <c r="M4815" t="str">
        <f t="shared" si="301"/>
        <v>Low</v>
      </c>
      <c r="N4815" s="1">
        <v>45041</v>
      </c>
      <c r="O4815" s="1" t="str">
        <f>IF(YEAR(Table1[[#This Row],[customer_since]])&gt;=2023, "New",IF(YEAR(Table1[[#This Row],[customer_since]])&gt;=2021, "Medium", "Long term"))</f>
        <v>New</v>
      </c>
      <c r="P4815">
        <v>61</v>
      </c>
      <c r="Q4815" t="str">
        <f t="shared" si="302"/>
        <v>Medium</v>
      </c>
      <c r="R4815">
        <v>0.09</v>
      </c>
      <c r="S4815" t="str">
        <f t="shared" si="303"/>
        <v>Low</v>
      </c>
    </row>
    <row r="4816" spans="1:19" x14ac:dyDescent="0.35">
      <c r="A4816" t="s">
        <v>1586</v>
      </c>
      <c r="B4816">
        <v>22</v>
      </c>
      <c r="C4816" t="str">
        <f t="shared" si="300"/>
        <v>18-25</v>
      </c>
      <c r="D4816" t="s">
        <v>14</v>
      </c>
      <c r="E4816" t="s">
        <v>35</v>
      </c>
      <c r="F4816">
        <v>93.17</v>
      </c>
      <c r="G4816">
        <v>14</v>
      </c>
      <c r="H4816">
        <f>Table1[[#This Row],[total_orders]]*Table1[[#This Row],[avg_order_value]]</f>
        <v>1304.3800000000001</v>
      </c>
      <c r="I4816">
        <v>8</v>
      </c>
      <c r="J4816">
        <v>0</v>
      </c>
      <c r="K4816" t="s">
        <v>23</v>
      </c>
      <c r="L4816">
        <v>32.299999999999997</v>
      </c>
      <c r="M4816" t="str">
        <f t="shared" si="301"/>
        <v>Medium</v>
      </c>
      <c r="N4816" s="1">
        <v>44942</v>
      </c>
      <c r="O4816" s="1" t="str">
        <f>IF(YEAR(Table1[[#This Row],[customer_since]])&gt;=2023, "New",IF(YEAR(Table1[[#This Row],[customer_since]])&gt;=2021, "Medium", "Long term"))</f>
        <v>New</v>
      </c>
      <c r="P4816">
        <v>95</v>
      </c>
      <c r="Q4816" t="str">
        <f t="shared" si="302"/>
        <v>High</v>
      </c>
      <c r="R4816">
        <v>0.38</v>
      </c>
      <c r="S4816" t="str">
        <f t="shared" si="303"/>
        <v>Medium</v>
      </c>
    </row>
    <row r="4817" spans="1:19" x14ac:dyDescent="0.35">
      <c r="A4817" t="s">
        <v>1586</v>
      </c>
      <c r="B4817">
        <v>56</v>
      </c>
      <c r="C4817" t="str">
        <f t="shared" si="300"/>
        <v>55-65</v>
      </c>
      <c r="D4817" t="s">
        <v>21</v>
      </c>
      <c r="E4817" t="s">
        <v>52</v>
      </c>
      <c r="F4817">
        <v>68.98</v>
      </c>
      <c r="G4817">
        <v>8</v>
      </c>
      <c r="H4817">
        <f>Table1[[#This Row],[total_orders]]*Table1[[#This Row],[avg_order_value]]</f>
        <v>551.84</v>
      </c>
      <c r="I4817">
        <v>15</v>
      </c>
      <c r="J4817">
        <v>0</v>
      </c>
      <c r="K4817" t="s">
        <v>40</v>
      </c>
      <c r="L4817">
        <v>29.9</v>
      </c>
      <c r="M4817" t="str">
        <f t="shared" si="301"/>
        <v>Medium</v>
      </c>
      <c r="N4817" s="1">
        <v>45663</v>
      </c>
      <c r="O4817" s="1" t="str">
        <f>IF(YEAR(Table1[[#This Row],[customer_since]])&gt;=2023, "New",IF(YEAR(Table1[[#This Row],[customer_since]])&gt;=2021, "Medium", "Long term"))</f>
        <v>New</v>
      </c>
      <c r="P4817">
        <v>36</v>
      </c>
      <c r="Q4817" t="str">
        <f t="shared" si="302"/>
        <v>Medium</v>
      </c>
      <c r="R4817">
        <v>0.24</v>
      </c>
      <c r="S4817" t="str">
        <f t="shared" si="303"/>
        <v>Medium</v>
      </c>
    </row>
    <row r="4818" spans="1:19" x14ac:dyDescent="0.35">
      <c r="A4818" t="s">
        <v>2940</v>
      </c>
      <c r="B4818">
        <v>34</v>
      </c>
      <c r="C4818" t="str">
        <f t="shared" si="300"/>
        <v>26-35</v>
      </c>
      <c r="D4818" t="s">
        <v>14</v>
      </c>
      <c r="E4818" t="s">
        <v>22</v>
      </c>
      <c r="F4818">
        <v>25.65</v>
      </c>
      <c r="G4818">
        <v>10</v>
      </c>
      <c r="H4818">
        <f>Table1[[#This Row],[total_orders]]*Table1[[#This Row],[avg_order_value]]</f>
        <v>256.5</v>
      </c>
      <c r="I4818">
        <v>283</v>
      </c>
      <c r="J4818">
        <v>0</v>
      </c>
      <c r="K4818" t="s">
        <v>29</v>
      </c>
      <c r="L4818">
        <v>81.400000000000006</v>
      </c>
      <c r="M4818" t="str">
        <f t="shared" si="301"/>
        <v>High</v>
      </c>
      <c r="N4818" s="1">
        <v>44532</v>
      </c>
      <c r="O4818" s="1" t="str">
        <f>IF(YEAR(Table1[[#This Row],[customer_since]])&gt;=2023, "New",IF(YEAR(Table1[[#This Row],[customer_since]])&gt;=2021, "Medium", "Long term"))</f>
        <v>Medium</v>
      </c>
      <c r="P4818">
        <v>45</v>
      </c>
      <c r="Q4818" t="str">
        <f t="shared" si="302"/>
        <v>Medium</v>
      </c>
      <c r="R4818">
        <v>0.43</v>
      </c>
      <c r="S4818" t="str">
        <f t="shared" si="303"/>
        <v>Medium</v>
      </c>
    </row>
    <row r="4819" spans="1:19" x14ac:dyDescent="0.35">
      <c r="A4819" t="s">
        <v>2776</v>
      </c>
      <c r="B4819">
        <v>57</v>
      </c>
      <c r="C4819" t="str">
        <f t="shared" si="300"/>
        <v>55-65</v>
      </c>
      <c r="D4819" t="s">
        <v>14</v>
      </c>
      <c r="E4819" t="s">
        <v>50</v>
      </c>
      <c r="F4819">
        <v>41.58</v>
      </c>
      <c r="G4819">
        <v>9</v>
      </c>
      <c r="H4819">
        <f>Table1[[#This Row],[total_orders]]*Table1[[#This Row],[avg_order_value]]</f>
        <v>374.21999999999997</v>
      </c>
      <c r="I4819">
        <v>25</v>
      </c>
      <c r="J4819">
        <v>0</v>
      </c>
      <c r="K4819" t="s">
        <v>40</v>
      </c>
      <c r="L4819">
        <v>77.599999999999994</v>
      </c>
      <c r="M4819" t="str">
        <f t="shared" si="301"/>
        <v>High</v>
      </c>
      <c r="N4819" s="1">
        <v>45590</v>
      </c>
      <c r="O4819" s="1" t="str">
        <f>IF(YEAR(Table1[[#This Row],[customer_since]])&gt;=2023, "New",IF(YEAR(Table1[[#This Row],[customer_since]])&gt;=2021, "Medium", "Long term"))</f>
        <v>New</v>
      </c>
      <c r="P4819">
        <v>42</v>
      </c>
      <c r="Q4819" t="str">
        <f t="shared" si="302"/>
        <v>Medium</v>
      </c>
      <c r="R4819">
        <v>0.49</v>
      </c>
      <c r="S4819" t="str">
        <f t="shared" si="303"/>
        <v>Medium</v>
      </c>
    </row>
    <row r="4820" spans="1:19" x14ac:dyDescent="0.35">
      <c r="A4820" t="s">
        <v>3385</v>
      </c>
      <c r="B4820">
        <v>53</v>
      </c>
      <c r="C4820" t="str">
        <f t="shared" si="300"/>
        <v>46-55</v>
      </c>
      <c r="D4820" t="s">
        <v>21</v>
      </c>
      <c r="E4820" t="s">
        <v>28</v>
      </c>
      <c r="F4820">
        <v>117.58</v>
      </c>
      <c r="G4820">
        <v>12</v>
      </c>
      <c r="H4820">
        <f>Table1[[#This Row],[total_orders]]*Table1[[#This Row],[avg_order_value]]</f>
        <v>1410.96</v>
      </c>
      <c r="I4820">
        <v>226</v>
      </c>
      <c r="J4820">
        <v>0</v>
      </c>
      <c r="K4820" t="s">
        <v>19</v>
      </c>
      <c r="L4820">
        <v>90.4</v>
      </c>
      <c r="M4820" t="str">
        <f t="shared" si="301"/>
        <v>High</v>
      </c>
      <c r="N4820" s="1">
        <v>44421</v>
      </c>
      <c r="O4820" s="1" t="str">
        <f>IF(YEAR(Table1[[#This Row],[customer_since]])&gt;=2023, "New",IF(YEAR(Table1[[#This Row],[customer_since]])&gt;=2021, "Medium", "Long term"))</f>
        <v>Medium</v>
      </c>
      <c r="P4820">
        <v>6</v>
      </c>
      <c r="Q4820" t="str">
        <f t="shared" si="302"/>
        <v>Low</v>
      </c>
      <c r="R4820">
        <v>0.14000000000000001</v>
      </c>
      <c r="S4820" t="str">
        <f t="shared" si="303"/>
        <v>Low</v>
      </c>
    </row>
    <row r="4821" spans="1:19" x14ac:dyDescent="0.35">
      <c r="A4821" t="s">
        <v>1056</v>
      </c>
      <c r="B4821">
        <v>75</v>
      </c>
      <c r="C4821" t="str">
        <f t="shared" si="300"/>
        <v>66-69</v>
      </c>
      <c r="D4821" t="s">
        <v>21</v>
      </c>
      <c r="E4821" t="s">
        <v>50</v>
      </c>
      <c r="F4821">
        <v>94.42</v>
      </c>
      <c r="G4821">
        <v>12</v>
      </c>
      <c r="H4821">
        <f>Table1[[#This Row],[total_orders]]*Table1[[#This Row],[avg_order_value]]</f>
        <v>1133.04</v>
      </c>
      <c r="I4821">
        <v>14</v>
      </c>
      <c r="J4821">
        <v>0</v>
      </c>
      <c r="K4821" t="s">
        <v>19</v>
      </c>
      <c r="L4821">
        <v>62.4</v>
      </c>
      <c r="M4821" t="str">
        <f t="shared" si="301"/>
        <v>High</v>
      </c>
      <c r="N4821" s="1">
        <v>45639</v>
      </c>
      <c r="O4821" s="1" t="str">
        <f>IF(YEAR(Table1[[#This Row],[customer_since]])&gt;=2023, "New",IF(YEAR(Table1[[#This Row],[customer_since]])&gt;=2021, "Medium", "Long term"))</f>
        <v>New</v>
      </c>
      <c r="P4821">
        <v>7</v>
      </c>
      <c r="Q4821" t="str">
        <f t="shared" si="302"/>
        <v>Low</v>
      </c>
      <c r="R4821">
        <v>0.26</v>
      </c>
      <c r="S4821" t="str">
        <f t="shared" si="303"/>
        <v>Medium</v>
      </c>
    </row>
    <row r="4822" spans="1:19" x14ac:dyDescent="0.35">
      <c r="A4822" t="s">
        <v>549</v>
      </c>
      <c r="B4822">
        <v>74</v>
      </c>
      <c r="C4822" t="str">
        <f t="shared" si="300"/>
        <v>66-69</v>
      </c>
      <c r="D4822" t="s">
        <v>14</v>
      </c>
      <c r="E4822" t="s">
        <v>50</v>
      </c>
      <c r="F4822">
        <v>48.38</v>
      </c>
      <c r="G4822">
        <v>7</v>
      </c>
      <c r="H4822">
        <f>Table1[[#This Row],[total_orders]]*Table1[[#This Row],[avg_order_value]]</f>
        <v>338.66</v>
      </c>
      <c r="I4822">
        <v>165</v>
      </c>
      <c r="J4822">
        <v>0</v>
      </c>
      <c r="K4822" t="s">
        <v>29</v>
      </c>
      <c r="L4822">
        <v>94.4</v>
      </c>
      <c r="M4822" t="str">
        <f t="shared" si="301"/>
        <v>High</v>
      </c>
      <c r="N4822" s="1">
        <v>45517</v>
      </c>
      <c r="O4822" s="1" t="str">
        <f>IF(YEAR(Table1[[#This Row],[customer_since]])&gt;=2023, "New",IF(YEAR(Table1[[#This Row],[customer_since]])&gt;=2021, "Medium", "Long term"))</f>
        <v>New</v>
      </c>
      <c r="P4822">
        <v>20</v>
      </c>
      <c r="Q4822" t="str">
        <f t="shared" si="302"/>
        <v>Low</v>
      </c>
      <c r="R4822">
        <v>0.24</v>
      </c>
      <c r="S4822" t="str">
        <f t="shared" si="303"/>
        <v>Medium</v>
      </c>
    </row>
    <row r="4823" spans="1:19" x14ac:dyDescent="0.35">
      <c r="A4823" t="s">
        <v>1728</v>
      </c>
      <c r="B4823">
        <v>24</v>
      </c>
      <c r="C4823" t="str">
        <f t="shared" si="300"/>
        <v>18-25</v>
      </c>
      <c r="D4823" t="s">
        <v>14</v>
      </c>
      <c r="E4823" t="s">
        <v>15</v>
      </c>
      <c r="F4823">
        <v>58.99</v>
      </c>
      <c r="G4823">
        <v>14</v>
      </c>
      <c r="H4823">
        <f>Table1[[#This Row],[total_orders]]*Table1[[#This Row],[avg_order_value]]</f>
        <v>825.86</v>
      </c>
      <c r="I4823">
        <v>22</v>
      </c>
      <c r="J4823">
        <v>0</v>
      </c>
      <c r="K4823" t="s">
        <v>23</v>
      </c>
      <c r="L4823">
        <v>91.4</v>
      </c>
      <c r="M4823" t="str">
        <f t="shared" si="301"/>
        <v>High</v>
      </c>
      <c r="N4823" s="1">
        <v>45390</v>
      </c>
      <c r="O4823" s="1" t="str">
        <f>IF(YEAR(Table1[[#This Row],[customer_since]])&gt;=2023, "New",IF(YEAR(Table1[[#This Row],[customer_since]])&gt;=2021, "Medium", "Long term"))</f>
        <v>New</v>
      </c>
      <c r="P4823">
        <v>19</v>
      </c>
      <c r="Q4823" t="str">
        <f t="shared" si="302"/>
        <v>Low</v>
      </c>
      <c r="R4823">
        <v>0.13</v>
      </c>
      <c r="S4823" t="str">
        <f t="shared" si="303"/>
        <v>Low</v>
      </c>
    </row>
    <row r="4824" spans="1:19" x14ac:dyDescent="0.35">
      <c r="A4824" t="s">
        <v>1859</v>
      </c>
      <c r="B4824">
        <v>71</v>
      </c>
      <c r="C4824" t="str">
        <f t="shared" si="300"/>
        <v>66-69</v>
      </c>
      <c r="D4824" t="s">
        <v>25</v>
      </c>
      <c r="E4824" t="s">
        <v>37</v>
      </c>
      <c r="F4824">
        <v>149.62</v>
      </c>
      <c r="G4824">
        <v>9</v>
      </c>
      <c r="H4824">
        <f>Table1[[#This Row],[total_orders]]*Table1[[#This Row],[avg_order_value]]</f>
        <v>1346.58</v>
      </c>
      <c r="I4824">
        <v>163</v>
      </c>
      <c r="J4824">
        <v>0</v>
      </c>
      <c r="K4824" t="s">
        <v>19</v>
      </c>
      <c r="L4824">
        <v>43.4</v>
      </c>
      <c r="M4824" t="str">
        <f t="shared" si="301"/>
        <v>Medium</v>
      </c>
      <c r="N4824" s="1">
        <v>45424</v>
      </c>
      <c r="O4824" s="1" t="str">
        <f>IF(YEAR(Table1[[#This Row],[customer_since]])&gt;=2023, "New",IF(YEAR(Table1[[#This Row],[customer_since]])&gt;=2021, "Medium", "Long term"))</f>
        <v>New</v>
      </c>
      <c r="P4824">
        <v>79</v>
      </c>
      <c r="Q4824" t="str">
        <f t="shared" si="302"/>
        <v>High</v>
      </c>
      <c r="R4824">
        <v>0.12</v>
      </c>
      <c r="S4824" t="str">
        <f t="shared" si="303"/>
        <v>Low</v>
      </c>
    </row>
    <row r="4825" spans="1:19" x14ac:dyDescent="0.35">
      <c r="A4825" t="s">
        <v>1859</v>
      </c>
      <c r="B4825">
        <v>40</v>
      </c>
      <c r="C4825" t="str">
        <f t="shared" si="300"/>
        <v>36-45</v>
      </c>
      <c r="D4825" t="s">
        <v>21</v>
      </c>
      <c r="E4825" t="s">
        <v>35</v>
      </c>
      <c r="F4825">
        <v>73.459999999999994</v>
      </c>
      <c r="G4825">
        <v>5</v>
      </c>
      <c r="H4825">
        <f>Table1[[#This Row],[total_orders]]*Table1[[#This Row],[avg_order_value]]</f>
        <v>367.29999999999995</v>
      </c>
      <c r="I4825">
        <v>239</v>
      </c>
      <c r="J4825">
        <v>0</v>
      </c>
      <c r="K4825" t="s">
        <v>29</v>
      </c>
      <c r="L4825">
        <v>29.8</v>
      </c>
      <c r="M4825" t="str">
        <f t="shared" si="301"/>
        <v>Medium</v>
      </c>
      <c r="N4825" s="1">
        <v>44624</v>
      </c>
      <c r="O4825" s="1" t="str">
        <f>IF(YEAR(Table1[[#This Row],[customer_since]])&gt;=2023, "New",IF(YEAR(Table1[[#This Row],[customer_since]])&gt;=2021, "Medium", "Long term"))</f>
        <v>Medium</v>
      </c>
      <c r="P4825">
        <v>28</v>
      </c>
      <c r="Q4825" t="str">
        <f t="shared" si="302"/>
        <v>Low</v>
      </c>
      <c r="R4825">
        <v>0.16</v>
      </c>
      <c r="S4825" t="str">
        <f t="shared" si="303"/>
        <v>Low</v>
      </c>
    </row>
    <row r="4826" spans="1:19" x14ac:dyDescent="0.35">
      <c r="A4826" t="s">
        <v>1765</v>
      </c>
      <c r="B4826">
        <v>44</v>
      </c>
      <c r="C4826" t="str">
        <f t="shared" si="300"/>
        <v>36-45</v>
      </c>
      <c r="D4826" t="s">
        <v>14</v>
      </c>
      <c r="E4826" t="s">
        <v>37</v>
      </c>
      <c r="F4826">
        <v>167.84</v>
      </c>
      <c r="G4826">
        <v>7</v>
      </c>
      <c r="H4826">
        <f>Table1[[#This Row],[total_orders]]*Table1[[#This Row],[avg_order_value]]</f>
        <v>1174.8800000000001</v>
      </c>
      <c r="I4826">
        <v>300</v>
      </c>
      <c r="J4826">
        <v>0</v>
      </c>
      <c r="K4826" t="s">
        <v>16</v>
      </c>
      <c r="L4826">
        <v>87.3</v>
      </c>
      <c r="M4826" t="str">
        <f t="shared" si="301"/>
        <v>High</v>
      </c>
      <c r="N4826" s="1">
        <v>45504</v>
      </c>
      <c r="O4826" s="1" t="str">
        <f>IF(YEAR(Table1[[#This Row],[customer_since]])&gt;=2023, "New",IF(YEAR(Table1[[#This Row],[customer_since]])&gt;=2021, "Medium", "Long term"))</f>
        <v>New</v>
      </c>
      <c r="P4826">
        <v>29</v>
      </c>
      <c r="Q4826" t="str">
        <f t="shared" si="302"/>
        <v>Low</v>
      </c>
      <c r="R4826">
        <v>0.48</v>
      </c>
      <c r="S4826" t="str">
        <f t="shared" si="303"/>
        <v>Medium</v>
      </c>
    </row>
    <row r="4827" spans="1:19" x14ac:dyDescent="0.35">
      <c r="A4827" t="s">
        <v>783</v>
      </c>
      <c r="B4827">
        <v>45</v>
      </c>
      <c r="C4827" t="str">
        <f t="shared" si="300"/>
        <v>36-45</v>
      </c>
      <c r="D4827" t="s">
        <v>14</v>
      </c>
      <c r="E4827" t="s">
        <v>50</v>
      </c>
      <c r="F4827">
        <v>145.22999999999999</v>
      </c>
      <c r="G4827">
        <v>13</v>
      </c>
      <c r="H4827">
        <f>Table1[[#This Row],[total_orders]]*Table1[[#This Row],[avg_order_value]]</f>
        <v>1887.9899999999998</v>
      </c>
      <c r="I4827">
        <v>106</v>
      </c>
      <c r="J4827">
        <v>0</v>
      </c>
      <c r="K4827" t="s">
        <v>29</v>
      </c>
      <c r="L4827">
        <v>37.700000000000003</v>
      </c>
      <c r="M4827" t="str">
        <f t="shared" si="301"/>
        <v>Medium</v>
      </c>
      <c r="N4827" s="1">
        <v>45745</v>
      </c>
      <c r="O4827" s="1" t="str">
        <f>IF(YEAR(Table1[[#This Row],[customer_since]])&gt;=2023, "New",IF(YEAR(Table1[[#This Row],[customer_since]])&gt;=2021, "Medium", "Long term"))</f>
        <v>New</v>
      </c>
      <c r="P4827">
        <v>29</v>
      </c>
      <c r="Q4827" t="str">
        <f t="shared" si="302"/>
        <v>Low</v>
      </c>
      <c r="R4827">
        <v>0.45</v>
      </c>
      <c r="S4827" t="str">
        <f t="shared" si="303"/>
        <v>Medium</v>
      </c>
    </row>
    <row r="4828" spans="1:19" x14ac:dyDescent="0.35">
      <c r="A4828" t="s">
        <v>574</v>
      </c>
      <c r="B4828">
        <v>75</v>
      </c>
      <c r="C4828" t="str">
        <f t="shared" si="300"/>
        <v>66-69</v>
      </c>
      <c r="D4828" t="s">
        <v>21</v>
      </c>
      <c r="E4828" t="s">
        <v>50</v>
      </c>
      <c r="F4828">
        <v>234.76</v>
      </c>
      <c r="G4828">
        <v>6</v>
      </c>
      <c r="H4828">
        <f>Table1[[#This Row],[total_orders]]*Table1[[#This Row],[avg_order_value]]</f>
        <v>1408.56</v>
      </c>
      <c r="I4828">
        <v>247</v>
      </c>
      <c r="J4828">
        <v>0</v>
      </c>
      <c r="K4828" t="s">
        <v>19</v>
      </c>
      <c r="L4828">
        <v>41.5</v>
      </c>
      <c r="M4828" t="str">
        <f t="shared" si="301"/>
        <v>Medium</v>
      </c>
      <c r="N4828" s="1">
        <v>44233</v>
      </c>
      <c r="O4828" s="1" t="str">
        <f>IF(YEAR(Table1[[#This Row],[customer_since]])&gt;=2023, "New",IF(YEAR(Table1[[#This Row],[customer_since]])&gt;=2021, "Medium", "Long term"))</f>
        <v>Medium</v>
      </c>
      <c r="P4828">
        <v>89</v>
      </c>
      <c r="Q4828" t="str">
        <f t="shared" si="302"/>
        <v>High</v>
      </c>
      <c r="R4828">
        <v>0.44</v>
      </c>
      <c r="S4828" t="str">
        <f t="shared" si="303"/>
        <v>Medium</v>
      </c>
    </row>
    <row r="4829" spans="1:19" x14ac:dyDescent="0.35">
      <c r="A4829" t="s">
        <v>574</v>
      </c>
      <c r="B4829">
        <v>57</v>
      </c>
      <c r="C4829" t="str">
        <f t="shared" si="300"/>
        <v>55-65</v>
      </c>
      <c r="D4829" t="s">
        <v>14</v>
      </c>
      <c r="E4829" t="s">
        <v>50</v>
      </c>
      <c r="F4829">
        <v>52.48</v>
      </c>
      <c r="G4829">
        <v>10</v>
      </c>
      <c r="H4829">
        <f>Table1[[#This Row],[total_orders]]*Table1[[#This Row],[avg_order_value]]</f>
        <v>524.79999999999995</v>
      </c>
      <c r="I4829">
        <v>128</v>
      </c>
      <c r="J4829">
        <v>0</v>
      </c>
      <c r="K4829" t="s">
        <v>19</v>
      </c>
      <c r="L4829">
        <v>74</v>
      </c>
      <c r="M4829" t="str">
        <f t="shared" si="301"/>
        <v>High</v>
      </c>
      <c r="N4829" s="1">
        <v>45639</v>
      </c>
      <c r="O4829" s="1" t="str">
        <f>IF(YEAR(Table1[[#This Row],[customer_since]])&gt;=2023, "New",IF(YEAR(Table1[[#This Row],[customer_since]])&gt;=2021, "Medium", "Long term"))</f>
        <v>New</v>
      </c>
      <c r="P4829">
        <v>88</v>
      </c>
      <c r="Q4829" t="str">
        <f t="shared" si="302"/>
        <v>High</v>
      </c>
      <c r="R4829">
        <v>0.34</v>
      </c>
      <c r="S4829" t="str">
        <f t="shared" si="303"/>
        <v>Medium</v>
      </c>
    </row>
    <row r="4830" spans="1:19" x14ac:dyDescent="0.35">
      <c r="A4830" t="s">
        <v>574</v>
      </c>
      <c r="B4830">
        <v>49</v>
      </c>
      <c r="C4830" t="str">
        <f t="shared" si="300"/>
        <v>46-55</v>
      </c>
      <c r="D4830" t="s">
        <v>21</v>
      </c>
      <c r="E4830" t="s">
        <v>52</v>
      </c>
      <c r="F4830">
        <v>90.76</v>
      </c>
      <c r="G4830">
        <v>6</v>
      </c>
      <c r="H4830">
        <f>Table1[[#This Row],[total_orders]]*Table1[[#This Row],[avg_order_value]]</f>
        <v>544.56000000000006</v>
      </c>
      <c r="I4830">
        <v>94</v>
      </c>
      <c r="J4830">
        <v>0</v>
      </c>
      <c r="K4830" t="s">
        <v>40</v>
      </c>
      <c r="L4830">
        <v>50</v>
      </c>
      <c r="M4830" t="str">
        <f t="shared" si="301"/>
        <v>Medium</v>
      </c>
      <c r="N4830" s="1">
        <v>45420</v>
      </c>
      <c r="O4830" s="1" t="str">
        <f>IF(YEAR(Table1[[#This Row],[customer_since]])&gt;=2023, "New",IF(YEAR(Table1[[#This Row],[customer_since]])&gt;=2021, "Medium", "Long term"))</f>
        <v>New</v>
      </c>
      <c r="P4830">
        <v>31</v>
      </c>
      <c r="Q4830" t="str">
        <f t="shared" si="302"/>
        <v>Low</v>
      </c>
      <c r="R4830">
        <v>0.31</v>
      </c>
      <c r="S4830" t="str">
        <f t="shared" si="303"/>
        <v>Medium</v>
      </c>
    </row>
    <row r="4831" spans="1:19" x14ac:dyDescent="0.35">
      <c r="A4831" t="s">
        <v>51</v>
      </c>
      <c r="B4831">
        <v>40</v>
      </c>
      <c r="C4831" t="str">
        <f t="shared" si="300"/>
        <v>36-45</v>
      </c>
      <c r="D4831" t="s">
        <v>14</v>
      </c>
      <c r="E4831" t="s">
        <v>52</v>
      </c>
      <c r="F4831">
        <v>191.86</v>
      </c>
      <c r="G4831">
        <v>8</v>
      </c>
      <c r="H4831">
        <f>Table1[[#This Row],[total_orders]]*Table1[[#This Row],[avg_order_value]]</f>
        <v>1534.88</v>
      </c>
      <c r="I4831">
        <v>227</v>
      </c>
      <c r="J4831">
        <v>0</v>
      </c>
      <c r="K4831" t="s">
        <v>40</v>
      </c>
      <c r="L4831">
        <v>24.8</v>
      </c>
      <c r="M4831" t="str">
        <f t="shared" si="301"/>
        <v>Medium</v>
      </c>
      <c r="N4831" s="1">
        <v>45473</v>
      </c>
      <c r="O4831" s="1" t="str">
        <f>IF(YEAR(Table1[[#This Row],[customer_since]])&gt;=2023, "New",IF(YEAR(Table1[[#This Row],[customer_since]])&gt;=2021, "Medium", "Long term"))</f>
        <v>New</v>
      </c>
      <c r="P4831">
        <v>2</v>
      </c>
      <c r="Q4831" t="str">
        <f t="shared" si="302"/>
        <v>Low</v>
      </c>
      <c r="R4831">
        <v>0.31</v>
      </c>
      <c r="S4831" t="str">
        <f t="shared" si="303"/>
        <v>Medium</v>
      </c>
    </row>
    <row r="4832" spans="1:19" x14ac:dyDescent="0.35">
      <c r="A4832" t="s">
        <v>51</v>
      </c>
      <c r="B4832">
        <v>24</v>
      </c>
      <c r="C4832" t="str">
        <f t="shared" si="300"/>
        <v>18-25</v>
      </c>
      <c r="D4832" t="s">
        <v>21</v>
      </c>
      <c r="E4832" t="s">
        <v>18</v>
      </c>
      <c r="F4832">
        <v>118.18</v>
      </c>
      <c r="G4832">
        <v>16</v>
      </c>
      <c r="H4832">
        <f>Table1[[#This Row],[total_orders]]*Table1[[#This Row],[avg_order_value]]</f>
        <v>1890.88</v>
      </c>
      <c r="I4832">
        <v>57</v>
      </c>
      <c r="J4832">
        <v>0</v>
      </c>
      <c r="K4832" t="s">
        <v>16</v>
      </c>
      <c r="L4832">
        <v>91.5</v>
      </c>
      <c r="M4832" t="str">
        <f t="shared" si="301"/>
        <v>High</v>
      </c>
      <c r="N4832" s="1">
        <v>45729</v>
      </c>
      <c r="O4832" s="1" t="str">
        <f>IF(YEAR(Table1[[#This Row],[customer_since]])&gt;=2023, "New",IF(YEAR(Table1[[#This Row],[customer_since]])&gt;=2021, "Medium", "Long term"))</f>
        <v>New</v>
      </c>
      <c r="P4832">
        <v>20</v>
      </c>
      <c r="Q4832" t="str">
        <f t="shared" si="302"/>
        <v>Low</v>
      </c>
      <c r="R4832">
        <v>0.18</v>
      </c>
      <c r="S4832" t="str">
        <f t="shared" si="303"/>
        <v>Low</v>
      </c>
    </row>
    <row r="4833" spans="1:19" x14ac:dyDescent="0.35">
      <c r="A4833" t="s">
        <v>1928</v>
      </c>
      <c r="B4833">
        <v>28</v>
      </c>
      <c r="C4833" t="str">
        <f t="shared" si="300"/>
        <v>26-35</v>
      </c>
      <c r="D4833" t="s">
        <v>21</v>
      </c>
      <c r="E4833" t="s">
        <v>50</v>
      </c>
      <c r="F4833">
        <v>74.75</v>
      </c>
      <c r="G4833">
        <v>10</v>
      </c>
      <c r="H4833">
        <f>Table1[[#This Row],[total_orders]]*Table1[[#This Row],[avg_order_value]]</f>
        <v>747.5</v>
      </c>
      <c r="I4833">
        <v>85</v>
      </c>
      <c r="J4833">
        <v>0</v>
      </c>
      <c r="K4833" t="s">
        <v>40</v>
      </c>
      <c r="L4833">
        <v>5.6</v>
      </c>
      <c r="M4833" t="str">
        <f t="shared" si="301"/>
        <v>Low</v>
      </c>
      <c r="N4833" s="1">
        <v>44412</v>
      </c>
      <c r="O4833" s="1" t="str">
        <f>IF(YEAR(Table1[[#This Row],[customer_since]])&gt;=2023, "New",IF(YEAR(Table1[[#This Row],[customer_since]])&gt;=2021, "Medium", "Long term"))</f>
        <v>Medium</v>
      </c>
      <c r="P4833">
        <v>24</v>
      </c>
      <c r="Q4833" t="str">
        <f t="shared" si="302"/>
        <v>Low</v>
      </c>
      <c r="R4833">
        <v>0.19</v>
      </c>
      <c r="S4833" t="str">
        <f t="shared" si="303"/>
        <v>Low</v>
      </c>
    </row>
    <row r="4834" spans="1:19" x14ac:dyDescent="0.35">
      <c r="A4834" t="s">
        <v>864</v>
      </c>
      <c r="B4834">
        <v>31</v>
      </c>
      <c r="C4834" t="str">
        <f t="shared" si="300"/>
        <v>26-35</v>
      </c>
      <c r="D4834" t="s">
        <v>21</v>
      </c>
      <c r="E4834" t="s">
        <v>52</v>
      </c>
      <c r="F4834">
        <v>55.36</v>
      </c>
      <c r="G4834">
        <v>10</v>
      </c>
      <c r="H4834">
        <f>Table1[[#This Row],[total_orders]]*Table1[[#This Row],[avg_order_value]]</f>
        <v>553.6</v>
      </c>
      <c r="I4834">
        <v>75</v>
      </c>
      <c r="J4834">
        <v>0</v>
      </c>
      <c r="K4834" t="s">
        <v>23</v>
      </c>
      <c r="L4834">
        <v>0</v>
      </c>
      <c r="M4834" t="str">
        <f t="shared" si="301"/>
        <v>Low</v>
      </c>
      <c r="N4834" s="1">
        <v>44209</v>
      </c>
      <c r="O4834" s="1" t="str">
        <f>IF(YEAR(Table1[[#This Row],[customer_since]])&gt;=2023, "New",IF(YEAR(Table1[[#This Row],[customer_since]])&gt;=2021, "Medium", "Long term"))</f>
        <v>Medium</v>
      </c>
      <c r="P4834">
        <v>5</v>
      </c>
      <c r="Q4834" t="str">
        <f t="shared" si="302"/>
        <v>Low</v>
      </c>
      <c r="R4834">
        <v>0.35</v>
      </c>
      <c r="S4834" t="str">
        <f t="shared" si="303"/>
        <v>Medium</v>
      </c>
    </row>
    <row r="4835" spans="1:19" x14ac:dyDescent="0.35">
      <c r="A4835" t="s">
        <v>3544</v>
      </c>
      <c r="B4835">
        <v>57</v>
      </c>
      <c r="C4835" t="str">
        <f t="shared" si="300"/>
        <v>55-65</v>
      </c>
      <c r="D4835" t="s">
        <v>21</v>
      </c>
      <c r="E4835" t="s">
        <v>52</v>
      </c>
      <c r="F4835">
        <v>115.83</v>
      </c>
      <c r="G4835">
        <v>10</v>
      </c>
      <c r="H4835">
        <f>Table1[[#This Row],[total_orders]]*Table1[[#This Row],[avg_order_value]]</f>
        <v>1158.3</v>
      </c>
      <c r="I4835">
        <v>208</v>
      </c>
      <c r="J4835">
        <v>0</v>
      </c>
      <c r="K4835" t="s">
        <v>29</v>
      </c>
      <c r="L4835">
        <v>8.1</v>
      </c>
      <c r="M4835" t="str">
        <f t="shared" si="301"/>
        <v>Low</v>
      </c>
      <c r="N4835" s="1">
        <v>44300</v>
      </c>
      <c r="O4835" s="1" t="str">
        <f>IF(YEAR(Table1[[#This Row],[customer_since]])&gt;=2023, "New",IF(YEAR(Table1[[#This Row],[customer_since]])&gt;=2021, "Medium", "Long term"))</f>
        <v>Medium</v>
      </c>
      <c r="P4835">
        <v>16</v>
      </c>
      <c r="Q4835" t="str">
        <f t="shared" si="302"/>
        <v>Low</v>
      </c>
      <c r="R4835">
        <v>0.62</v>
      </c>
      <c r="S4835" t="str">
        <f t="shared" si="303"/>
        <v>High</v>
      </c>
    </row>
    <row r="4836" spans="1:19" x14ac:dyDescent="0.35">
      <c r="A4836" t="s">
        <v>3544</v>
      </c>
      <c r="B4836">
        <v>53</v>
      </c>
      <c r="C4836" t="str">
        <f t="shared" si="300"/>
        <v>46-55</v>
      </c>
      <c r="D4836" t="s">
        <v>21</v>
      </c>
      <c r="E4836" t="s">
        <v>52</v>
      </c>
      <c r="F4836">
        <v>93.28</v>
      </c>
      <c r="G4836">
        <v>8</v>
      </c>
      <c r="H4836">
        <f>Table1[[#This Row],[total_orders]]*Table1[[#This Row],[avg_order_value]]</f>
        <v>746.24</v>
      </c>
      <c r="I4836">
        <v>295</v>
      </c>
      <c r="J4836">
        <v>0</v>
      </c>
      <c r="K4836" t="s">
        <v>16</v>
      </c>
      <c r="L4836">
        <v>23.6</v>
      </c>
      <c r="M4836" t="str">
        <f t="shared" si="301"/>
        <v>Medium</v>
      </c>
      <c r="N4836" s="1">
        <v>44570</v>
      </c>
      <c r="O4836" s="1" t="str">
        <f>IF(YEAR(Table1[[#This Row],[customer_since]])&gt;=2023, "New",IF(YEAR(Table1[[#This Row],[customer_since]])&gt;=2021, "Medium", "Long term"))</f>
        <v>Medium</v>
      </c>
      <c r="P4836">
        <v>35</v>
      </c>
      <c r="Q4836" t="str">
        <f t="shared" si="302"/>
        <v>Medium</v>
      </c>
      <c r="R4836">
        <v>0.09</v>
      </c>
      <c r="S4836" t="str">
        <f t="shared" si="303"/>
        <v>Low</v>
      </c>
    </row>
    <row r="4837" spans="1:19" x14ac:dyDescent="0.35">
      <c r="A4837" t="s">
        <v>2041</v>
      </c>
      <c r="B4837">
        <v>21</v>
      </c>
      <c r="C4837" t="str">
        <f t="shared" si="300"/>
        <v>18-25</v>
      </c>
      <c r="D4837" t="s">
        <v>21</v>
      </c>
      <c r="E4837" t="s">
        <v>44</v>
      </c>
      <c r="F4837">
        <v>49.11</v>
      </c>
      <c r="G4837">
        <v>13</v>
      </c>
      <c r="H4837">
        <f>Table1[[#This Row],[total_orders]]*Table1[[#This Row],[avg_order_value]]</f>
        <v>638.42999999999995</v>
      </c>
      <c r="I4837">
        <v>157</v>
      </c>
      <c r="J4837">
        <v>0</v>
      </c>
      <c r="K4837" t="s">
        <v>23</v>
      </c>
      <c r="L4837">
        <v>0.8</v>
      </c>
      <c r="M4837" t="str">
        <f t="shared" si="301"/>
        <v>Low</v>
      </c>
      <c r="N4837" s="1">
        <v>45252</v>
      </c>
      <c r="O4837" s="1" t="str">
        <f>IF(YEAR(Table1[[#This Row],[customer_since]])&gt;=2023, "New",IF(YEAR(Table1[[#This Row],[customer_since]])&gt;=2021, "Medium", "Long term"))</f>
        <v>New</v>
      </c>
      <c r="P4837">
        <v>3</v>
      </c>
      <c r="Q4837" t="str">
        <f t="shared" si="302"/>
        <v>Low</v>
      </c>
      <c r="R4837">
        <v>0.55000000000000004</v>
      </c>
      <c r="S4837" t="str">
        <f t="shared" si="303"/>
        <v>High</v>
      </c>
    </row>
    <row r="4838" spans="1:19" x14ac:dyDescent="0.35">
      <c r="A4838" t="s">
        <v>2041</v>
      </c>
      <c r="B4838">
        <v>67</v>
      </c>
      <c r="C4838" t="str">
        <f t="shared" si="300"/>
        <v>66-69</v>
      </c>
      <c r="D4838" t="s">
        <v>14</v>
      </c>
      <c r="E4838" t="s">
        <v>18</v>
      </c>
      <c r="F4838">
        <v>40.94</v>
      </c>
      <c r="G4838">
        <v>4</v>
      </c>
      <c r="H4838">
        <f>Table1[[#This Row],[total_orders]]*Table1[[#This Row],[avg_order_value]]</f>
        <v>163.76</v>
      </c>
      <c r="I4838">
        <v>15</v>
      </c>
      <c r="J4838">
        <v>0</v>
      </c>
      <c r="K4838" t="s">
        <v>29</v>
      </c>
      <c r="L4838">
        <v>99.3</v>
      </c>
      <c r="M4838" t="str">
        <f t="shared" si="301"/>
        <v>High</v>
      </c>
      <c r="N4838" s="1">
        <v>44321</v>
      </c>
      <c r="O4838" s="1" t="str">
        <f>IF(YEAR(Table1[[#This Row],[customer_since]])&gt;=2023, "New",IF(YEAR(Table1[[#This Row],[customer_since]])&gt;=2021, "Medium", "Long term"))</f>
        <v>Medium</v>
      </c>
      <c r="P4838">
        <v>1</v>
      </c>
      <c r="Q4838" t="str">
        <f t="shared" si="302"/>
        <v>Low</v>
      </c>
      <c r="R4838">
        <v>0.23</v>
      </c>
      <c r="S4838" t="str">
        <f t="shared" si="303"/>
        <v>Medium</v>
      </c>
    </row>
    <row r="4839" spans="1:19" x14ac:dyDescent="0.35">
      <c r="A4839" t="s">
        <v>231</v>
      </c>
      <c r="B4839">
        <v>67</v>
      </c>
      <c r="C4839" t="str">
        <f t="shared" si="300"/>
        <v>66-69</v>
      </c>
      <c r="D4839" t="s">
        <v>21</v>
      </c>
      <c r="E4839" t="s">
        <v>18</v>
      </c>
      <c r="F4839">
        <v>109.97</v>
      </c>
      <c r="G4839">
        <v>8</v>
      </c>
      <c r="H4839">
        <f>Table1[[#This Row],[total_orders]]*Table1[[#This Row],[avg_order_value]]</f>
        <v>879.76</v>
      </c>
      <c r="I4839">
        <v>185</v>
      </c>
      <c r="J4839">
        <v>0</v>
      </c>
      <c r="K4839" t="s">
        <v>40</v>
      </c>
      <c r="L4839">
        <v>0</v>
      </c>
      <c r="M4839" t="str">
        <f t="shared" si="301"/>
        <v>Low</v>
      </c>
      <c r="N4839" s="1">
        <v>45315</v>
      </c>
      <c r="O4839" s="1" t="str">
        <f>IF(YEAR(Table1[[#This Row],[customer_since]])&gt;=2023, "New",IF(YEAR(Table1[[#This Row],[customer_since]])&gt;=2021, "Medium", "Long term"))</f>
        <v>New</v>
      </c>
      <c r="P4839">
        <v>27</v>
      </c>
      <c r="Q4839" t="str">
        <f t="shared" si="302"/>
        <v>Low</v>
      </c>
      <c r="R4839">
        <v>0.43</v>
      </c>
      <c r="S4839" t="str">
        <f t="shared" si="303"/>
        <v>Medium</v>
      </c>
    </row>
    <row r="4840" spans="1:19" x14ac:dyDescent="0.35">
      <c r="A4840" t="s">
        <v>231</v>
      </c>
      <c r="B4840">
        <v>70</v>
      </c>
      <c r="C4840" t="str">
        <f t="shared" si="300"/>
        <v>66-69</v>
      </c>
      <c r="D4840" t="s">
        <v>14</v>
      </c>
      <c r="E4840" t="s">
        <v>22</v>
      </c>
      <c r="G4840">
        <v>10</v>
      </c>
      <c r="H4840">
        <f>Table1[[#This Row],[total_orders]]*Table1[[#This Row],[avg_order_value]]</f>
        <v>0</v>
      </c>
      <c r="I4840">
        <v>61</v>
      </c>
      <c r="J4840">
        <v>0</v>
      </c>
      <c r="K4840" t="s">
        <v>23</v>
      </c>
      <c r="L4840">
        <v>64.599999999999994</v>
      </c>
      <c r="M4840" t="str">
        <f t="shared" si="301"/>
        <v>High</v>
      </c>
      <c r="N4840" s="1">
        <v>45373</v>
      </c>
      <c r="O4840" s="1" t="str">
        <f>IF(YEAR(Table1[[#This Row],[customer_since]])&gt;=2023, "New",IF(YEAR(Table1[[#This Row],[customer_since]])&gt;=2021, "Medium", "Long term"))</f>
        <v>New</v>
      </c>
      <c r="P4840">
        <v>4</v>
      </c>
      <c r="Q4840" t="str">
        <f t="shared" si="302"/>
        <v>Low</v>
      </c>
      <c r="R4840">
        <v>0.35</v>
      </c>
      <c r="S4840" t="str">
        <f t="shared" si="303"/>
        <v>Medium</v>
      </c>
    </row>
    <row r="4841" spans="1:19" x14ac:dyDescent="0.35">
      <c r="A4841" t="s">
        <v>231</v>
      </c>
      <c r="B4841">
        <v>52</v>
      </c>
      <c r="C4841" t="str">
        <f t="shared" si="300"/>
        <v>46-55</v>
      </c>
      <c r="D4841" t="s">
        <v>14</v>
      </c>
      <c r="E4841" t="s">
        <v>26</v>
      </c>
      <c r="F4841">
        <v>41.23</v>
      </c>
      <c r="G4841">
        <v>14</v>
      </c>
      <c r="H4841">
        <f>Table1[[#This Row],[total_orders]]*Table1[[#This Row],[avg_order_value]]</f>
        <v>577.21999999999991</v>
      </c>
      <c r="I4841">
        <v>262</v>
      </c>
      <c r="J4841">
        <v>0</v>
      </c>
      <c r="K4841" t="s">
        <v>16</v>
      </c>
      <c r="L4841">
        <v>41.8</v>
      </c>
      <c r="M4841" t="str">
        <f t="shared" si="301"/>
        <v>Medium</v>
      </c>
      <c r="N4841" s="1">
        <v>44438</v>
      </c>
      <c r="O4841" s="1" t="str">
        <f>IF(YEAR(Table1[[#This Row],[customer_since]])&gt;=2023, "New",IF(YEAR(Table1[[#This Row],[customer_since]])&gt;=2021, "Medium", "Long term"))</f>
        <v>Medium</v>
      </c>
      <c r="P4841">
        <v>60</v>
      </c>
      <c r="Q4841" t="str">
        <f t="shared" si="302"/>
        <v>Medium</v>
      </c>
      <c r="R4841">
        <v>0.32</v>
      </c>
      <c r="S4841" t="str">
        <f t="shared" si="303"/>
        <v>Medium</v>
      </c>
    </row>
    <row r="4842" spans="1:19" x14ac:dyDescent="0.35">
      <c r="A4842" t="s">
        <v>3477</v>
      </c>
      <c r="B4842">
        <v>48</v>
      </c>
      <c r="C4842" t="str">
        <f t="shared" si="300"/>
        <v>46-55</v>
      </c>
      <c r="D4842" t="s">
        <v>21</v>
      </c>
      <c r="E4842" t="s">
        <v>35</v>
      </c>
      <c r="F4842">
        <v>36.39</v>
      </c>
      <c r="G4842">
        <v>10</v>
      </c>
      <c r="H4842">
        <f>Table1[[#This Row],[total_orders]]*Table1[[#This Row],[avg_order_value]]</f>
        <v>363.9</v>
      </c>
      <c r="I4842">
        <v>360</v>
      </c>
      <c r="J4842">
        <v>0</v>
      </c>
      <c r="K4842" t="s">
        <v>19</v>
      </c>
      <c r="L4842">
        <v>61</v>
      </c>
      <c r="M4842" t="str">
        <f t="shared" si="301"/>
        <v>High</v>
      </c>
      <c r="N4842" s="1">
        <v>44346</v>
      </c>
      <c r="O4842" s="1" t="str">
        <f>IF(YEAR(Table1[[#This Row],[customer_since]])&gt;=2023, "New",IF(YEAR(Table1[[#This Row],[customer_since]])&gt;=2021, "Medium", "Long term"))</f>
        <v>Medium</v>
      </c>
      <c r="P4842">
        <v>93</v>
      </c>
      <c r="Q4842" t="str">
        <f t="shared" si="302"/>
        <v>High</v>
      </c>
      <c r="R4842">
        <v>0.17</v>
      </c>
      <c r="S4842" t="str">
        <f t="shared" si="303"/>
        <v>Low</v>
      </c>
    </row>
    <row r="4843" spans="1:19" x14ac:dyDescent="0.35">
      <c r="A4843" t="s">
        <v>2560</v>
      </c>
      <c r="B4843">
        <v>54</v>
      </c>
      <c r="C4843" t="str">
        <f t="shared" si="300"/>
        <v>46-55</v>
      </c>
      <c r="D4843" t="s">
        <v>14</v>
      </c>
      <c r="E4843" t="s">
        <v>50</v>
      </c>
      <c r="F4843">
        <v>83.91</v>
      </c>
      <c r="G4843">
        <v>5</v>
      </c>
      <c r="H4843">
        <f>Table1[[#This Row],[total_orders]]*Table1[[#This Row],[avg_order_value]]</f>
        <v>419.54999999999995</v>
      </c>
      <c r="I4843">
        <v>302</v>
      </c>
      <c r="J4843">
        <v>0</v>
      </c>
      <c r="K4843" t="s">
        <v>23</v>
      </c>
      <c r="L4843">
        <v>13.2</v>
      </c>
      <c r="M4843" t="str">
        <f t="shared" si="301"/>
        <v>Low</v>
      </c>
      <c r="N4843" s="1">
        <v>44100</v>
      </c>
      <c r="O4843" s="1" t="str">
        <f>IF(YEAR(Table1[[#This Row],[customer_since]])&gt;=2023, "New",IF(YEAR(Table1[[#This Row],[customer_since]])&gt;=2021, "Medium", "Long term"))</f>
        <v>Long term</v>
      </c>
      <c r="P4843">
        <v>2</v>
      </c>
      <c r="Q4843" t="str">
        <f t="shared" si="302"/>
        <v>Low</v>
      </c>
      <c r="R4843">
        <v>0.49</v>
      </c>
      <c r="S4843" t="str">
        <f t="shared" si="303"/>
        <v>Medium</v>
      </c>
    </row>
    <row r="4844" spans="1:19" x14ac:dyDescent="0.35">
      <c r="A4844" t="s">
        <v>105</v>
      </c>
      <c r="B4844">
        <v>36</v>
      </c>
      <c r="C4844" t="str">
        <f t="shared" si="300"/>
        <v>36-45</v>
      </c>
      <c r="D4844" t="s">
        <v>21</v>
      </c>
      <c r="E4844" t="s">
        <v>26</v>
      </c>
      <c r="F4844">
        <v>111.72</v>
      </c>
      <c r="G4844">
        <v>6</v>
      </c>
      <c r="H4844">
        <f>Table1[[#This Row],[total_orders]]*Table1[[#This Row],[avg_order_value]]</f>
        <v>670.31999999999994</v>
      </c>
      <c r="I4844">
        <v>174</v>
      </c>
      <c r="J4844">
        <v>0</v>
      </c>
      <c r="K4844" t="s">
        <v>40</v>
      </c>
      <c r="L4844">
        <v>73.400000000000006</v>
      </c>
      <c r="M4844" t="str">
        <f t="shared" si="301"/>
        <v>High</v>
      </c>
      <c r="N4844" s="1">
        <v>45182</v>
      </c>
      <c r="O4844" s="1" t="str">
        <f>IF(YEAR(Table1[[#This Row],[customer_since]])&gt;=2023, "New",IF(YEAR(Table1[[#This Row],[customer_since]])&gt;=2021, "Medium", "Long term"))</f>
        <v>New</v>
      </c>
      <c r="P4844">
        <v>60</v>
      </c>
      <c r="Q4844" t="str">
        <f t="shared" si="302"/>
        <v>Medium</v>
      </c>
      <c r="R4844">
        <v>0.33</v>
      </c>
      <c r="S4844" t="str">
        <f t="shared" si="303"/>
        <v>Medium</v>
      </c>
    </row>
    <row r="4845" spans="1:19" x14ac:dyDescent="0.35">
      <c r="A4845" t="s">
        <v>105</v>
      </c>
      <c r="B4845">
        <v>27</v>
      </c>
      <c r="C4845" t="str">
        <f t="shared" si="300"/>
        <v>26-35</v>
      </c>
      <c r="D4845" t="s">
        <v>21</v>
      </c>
      <c r="E4845" t="s">
        <v>37</v>
      </c>
      <c r="F4845">
        <v>194.66</v>
      </c>
      <c r="G4845">
        <v>10</v>
      </c>
      <c r="H4845">
        <f>Table1[[#This Row],[total_orders]]*Table1[[#This Row],[avg_order_value]]</f>
        <v>1946.6</v>
      </c>
      <c r="I4845">
        <v>171</v>
      </c>
      <c r="J4845">
        <v>0</v>
      </c>
      <c r="K4845" t="s">
        <v>16</v>
      </c>
      <c r="L4845">
        <v>96.9</v>
      </c>
      <c r="M4845" t="str">
        <f t="shared" si="301"/>
        <v>High</v>
      </c>
      <c r="N4845" s="1">
        <v>44658</v>
      </c>
      <c r="O4845" s="1" t="str">
        <f>IF(YEAR(Table1[[#This Row],[customer_since]])&gt;=2023, "New",IF(YEAR(Table1[[#This Row],[customer_since]])&gt;=2021, "Medium", "Long term"))</f>
        <v>Medium</v>
      </c>
      <c r="P4845">
        <v>37</v>
      </c>
      <c r="Q4845" t="str">
        <f t="shared" si="302"/>
        <v>Medium</v>
      </c>
      <c r="R4845">
        <v>0.33</v>
      </c>
      <c r="S4845" t="str">
        <f t="shared" si="303"/>
        <v>Medium</v>
      </c>
    </row>
    <row r="4846" spans="1:19" x14ac:dyDescent="0.35">
      <c r="A4846" t="s">
        <v>105</v>
      </c>
      <c r="B4846">
        <v>51</v>
      </c>
      <c r="C4846" t="str">
        <f t="shared" si="300"/>
        <v>46-55</v>
      </c>
      <c r="D4846" t="s">
        <v>21</v>
      </c>
      <c r="E4846" t="s">
        <v>18</v>
      </c>
      <c r="F4846">
        <v>48.48</v>
      </c>
      <c r="G4846">
        <v>12</v>
      </c>
      <c r="H4846">
        <f>Table1[[#This Row],[total_orders]]*Table1[[#This Row],[avg_order_value]]</f>
        <v>581.76</v>
      </c>
      <c r="I4846">
        <v>190</v>
      </c>
      <c r="J4846">
        <v>0</v>
      </c>
      <c r="K4846" t="s">
        <v>19</v>
      </c>
      <c r="L4846">
        <v>0</v>
      </c>
      <c r="M4846" t="str">
        <f t="shared" si="301"/>
        <v>Low</v>
      </c>
      <c r="N4846" s="1">
        <v>44506</v>
      </c>
      <c r="O4846" s="1" t="str">
        <f>IF(YEAR(Table1[[#This Row],[customer_since]])&gt;=2023, "New",IF(YEAR(Table1[[#This Row],[customer_since]])&gt;=2021, "Medium", "Long term"))</f>
        <v>Medium</v>
      </c>
      <c r="P4846">
        <v>23</v>
      </c>
      <c r="Q4846" t="str">
        <f t="shared" si="302"/>
        <v>Low</v>
      </c>
      <c r="R4846">
        <v>0.06</v>
      </c>
      <c r="S4846" t="str">
        <f t="shared" si="303"/>
        <v>Low</v>
      </c>
    </row>
    <row r="4847" spans="1:19" x14ac:dyDescent="0.35">
      <c r="A4847" t="s">
        <v>2861</v>
      </c>
      <c r="B4847">
        <v>24</v>
      </c>
      <c r="C4847" t="str">
        <f t="shared" si="300"/>
        <v>18-25</v>
      </c>
      <c r="D4847" t="s">
        <v>14</v>
      </c>
      <c r="E4847" t="s">
        <v>22</v>
      </c>
      <c r="F4847">
        <v>71.319999999999993</v>
      </c>
      <c r="G4847">
        <v>2</v>
      </c>
      <c r="H4847">
        <f>Table1[[#This Row],[total_orders]]*Table1[[#This Row],[avg_order_value]]</f>
        <v>142.63999999999999</v>
      </c>
      <c r="I4847">
        <v>97</v>
      </c>
      <c r="J4847">
        <v>0</v>
      </c>
      <c r="K4847" t="s">
        <v>29</v>
      </c>
      <c r="L4847">
        <v>0</v>
      </c>
      <c r="M4847" t="str">
        <f t="shared" si="301"/>
        <v>Low</v>
      </c>
      <c r="N4847" s="1">
        <v>44919</v>
      </c>
      <c r="O4847" s="1" t="str">
        <f>IF(YEAR(Table1[[#This Row],[customer_since]])&gt;=2023, "New",IF(YEAR(Table1[[#This Row],[customer_since]])&gt;=2021, "Medium", "Long term"))</f>
        <v>Medium</v>
      </c>
      <c r="P4847">
        <v>96</v>
      </c>
      <c r="Q4847" t="str">
        <f t="shared" si="302"/>
        <v>High</v>
      </c>
      <c r="R4847">
        <v>0.21</v>
      </c>
      <c r="S4847" t="str">
        <f t="shared" si="303"/>
        <v>Medium</v>
      </c>
    </row>
    <row r="4848" spans="1:19" x14ac:dyDescent="0.35">
      <c r="A4848" t="s">
        <v>2928</v>
      </c>
      <c r="B4848">
        <v>50</v>
      </c>
      <c r="C4848" t="str">
        <f t="shared" si="300"/>
        <v>46-55</v>
      </c>
      <c r="D4848" t="s">
        <v>14</v>
      </c>
      <c r="E4848" t="s">
        <v>22</v>
      </c>
      <c r="F4848">
        <v>89.07</v>
      </c>
      <c r="G4848">
        <v>10</v>
      </c>
      <c r="H4848">
        <f>Table1[[#This Row],[total_orders]]*Table1[[#This Row],[avg_order_value]]</f>
        <v>890.69999999999993</v>
      </c>
      <c r="I4848">
        <v>60</v>
      </c>
      <c r="J4848">
        <v>0</v>
      </c>
      <c r="K4848" t="s">
        <v>19</v>
      </c>
      <c r="L4848">
        <v>62.7</v>
      </c>
      <c r="M4848" t="str">
        <f t="shared" si="301"/>
        <v>High</v>
      </c>
      <c r="N4848" s="1">
        <v>44951</v>
      </c>
      <c r="O4848" s="1" t="str">
        <f>IF(YEAR(Table1[[#This Row],[customer_since]])&gt;=2023, "New",IF(YEAR(Table1[[#This Row],[customer_since]])&gt;=2021, "Medium", "Long term"))</f>
        <v>New</v>
      </c>
      <c r="P4848">
        <v>77</v>
      </c>
      <c r="Q4848" t="str">
        <f t="shared" si="302"/>
        <v>High</v>
      </c>
      <c r="R4848">
        <v>0.22</v>
      </c>
      <c r="S4848" t="str">
        <f t="shared" si="303"/>
        <v>Medium</v>
      </c>
    </row>
    <row r="4849" spans="1:19" x14ac:dyDescent="0.35">
      <c r="A4849" t="s">
        <v>2928</v>
      </c>
      <c r="B4849">
        <v>43</v>
      </c>
      <c r="C4849" t="str">
        <f t="shared" si="300"/>
        <v>36-45</v>
      </c>
      <c r="D4849" t="s">
        <v>14</v>
      </c>
      <c r="E4849" t="s">
        <v>15</v>
      </c>
      <c r="F4849">
        <v>107.52</v>
      </c>
      <c r="G4849">
        <v>12</v>
      </c>
      <c r="H4849">
        <f>Table1[[#This Row],[total_orders]]*Table1[[#This Row],[avg_order_value]]</f>
        <v>1290.24</v>
      </c>
      <c r="I4849">
        <v>117</v>
      </c>
      <c r="J4849">
        <v>0</v>
      </c>
      <c r="K4849" t="s">
        <v>40</v>
      </c>
      <c r="L4849">
        <v>86.9</v>
      </c>
      <c r="M4849" t="str">
        <f t="shared" si="301"/>
        <v>High</v>
      </c>
      <c r="N4849" s="1">
        <v>44200</v>
      </c>
      <c r="O4849" s="1" t="str">
        <f>IF(YEAR(Table1[[#This Row],[customer_since]])&gt;=2023, "New",IF(YEAR(Table1[[#This Row],[customer_since]])&gt;=2021, "Medium", "Long term"))</f>
        <v>Medium</v>
      </c>
      <c r="P4849">
        <v>56</v>
      </c>
      <c r="Q4849" t="str">
        <f t="shared" si="302"/>
        <v>Medium</v>
      </c>
      <c r="R4849">
        <v>0.28999999999999998</v>
      </c>
      <c r="S4849" t="str">
        <f t="shared" si="303"/>
        <v>Medium</v>
      </c>
    </row>
    <row r="4850" spans="1:19" x14ac:dyDescent="0.35">
      <c r="A4850" t="s">
        <v>530</v>
      </c>
      <c r="B4850">
        <v>36</v>
      </c>
      <c r="C4850" t="str">
        <f t="shared" si="300"/>
        <v>36-45</v>
      </c>
      <c r="D4850" t="s">
        <v>14</v>
      </c>
      <c r="E4850" t="s">
        <v>22</v>
      </c>
      <c r="F4850">
        <v>66.52</v>
      </c>
      <c r="G4850">
        <v>11</v>
      </c>
      <c r="H4850">
        <f>Table1[[#This Row],[total_orders]]*Table1[[#This Row],[avg_order_value]]</f>
        <v>731.71999999999991</v>
      </c>
      <c r="I4850">
        <v>220</v>
      </c>
      <c r="J4850">
        <v>0</v>
      </c>
      <c r="K4850" t="s">
        <v>16</v>
      </c>
      <c r="L4850">
        <v>66.8</v>
      </c>
      <c r="M4850" t="str">
        <f t="shared" si="301"/>
        <v>High</v>
      </c>
      <c r="N4850" s="1">
        <v>44613</v>
      </c>
      <c r="O4850" s="1" t="str">
        <f>IF(YEAR(Table1[[#This Row],[customer_since]])&gt;=2023, "New",IF(YEAR(Table1[[#This Row],[customer_since]])&gt;=2021, "Medium", "Long term"))</f>
        <v>Medium</v>
      </c>
      <c r="P4850">
        <v>88</v>
      </c>
      <c r="Q4850" t="str">
        <f t="shared" si="302"/>
        <v>High</v>
      </c>
      <c r="R4850">
        <v>0.45</v>
      </c>
      <c r="S4850" t="str">
        <f t="shared" si="303"/>
        <v>Medium</v>
      </c>
    </row>
    <row r="4851" spans="1:19" x14ac:dyDescent="0.35">
      <c r="A4851" t="s">
        <v>530</v>
      </c>
      <c r="B4851">
        <v>53</v>
      </c>
      <c r="C4851" t="str">
        <f t="shared" si="300"/>
        <v>46-55</v>
      </c>
      <c r="D4851" t="s">
        <v>21</v>
      </c>
      <c r="E4851" t="s">
        <v>15</v>
      </c>
      <c r="F4851">
        <v>141.83000000000001</v>
      </c>
      <c r="G4851">
        <v>10</v>
      </c>
      <c r="H4851">
        <f>Table1[[#This Row],[total_orders]]*Table1[[#This Row],[avg_order_value]]</f>
        <v>1418.3000000000002</v>
      </c>
      <c r="I4851">
        <v>355</v>
      </c>
      <c r="J4851">
        <v>0</v>
      </c>
      <c r="K4851" t="s">
        <v>19</v>
      </c>
      <c r="L4851">
        <v>39.299999999999997</v>
      </c>
      <c r="M4851" t="str">
        <f t="shared" si="301"/>
        <v>Medium</v>
      </c>
      <c r="N4851" s="1">
        <v>45596</v>
      </c>
      <c r="O4851" s="1" t="str">
        <f>IF(YEAR(Table1[[#This Row],[customer_since]])&gt;=2023, "New",IF(YEAR(Table1[[#This Row],[customer_since]])&gt;=2021, "Medium", "Long term"))</f>
        <v>New</v>
      </c>
      <c r="P4851">
        <v>89</v>
      </c>
      <c r="Q4851" t="str">
        <f t="shared" si="302"/>
        <v>High</v>
      </c>
      <c r="R4851">
        <v>0.44</v>
      </c>
      <c r="S4851" t="str">
        <f t="shared" si="303"/>
        <v>Medium</v>
      </c>
    </row>
    <row r="4852" spans="1:19" x14ac:dyDescent="0.35">
      <c r="A4852" t="s">
        <v>3653</v>
      </c>
      <c r="B4852">
        <v>74</v>
      </c>
      <c r="C4852" t="str">
        <f t="shared" si="300"/>
        <v>66-69</v>
      </c>
      <c r="D4852" t="s">
        <v>14</v>
      </c>
      <c r="E4852" t="s">
        <v>28</v>
      </c>
      <c r="F4852">
        <v>184.76</v>
      </c>
      <c r="G4852">
        <v>12</v>
      </c>
      <c r="H4852">
        <f>Table1[[#This Row],[total_orders]]*Table1[[#This Row],[avg_order_value]]</f>
        <v>2217.12</v>
      </c>
      <c r="I4852">
        <v>62</v>
      </c>
      <c r="J4852">
        <v>0</v>
      </c>
      <c r="K4852" t="s">
        <v>40</v>
      </c>
      <c r="L4852">
        <v>13.3</v>
      </c>
      <c r="M4852" t="str">
        <f t="shared" si="301"/>
        <v>Low</v>
      </c>
      <c r="N4852" s="1">
        <v>45204</v>
      </c>
      <c r="O4852" s="1" t="str">
        <f>IF(YEAR(Table1[[#This Row],[customer_since]])&gt;=2023, "New",IF(YEAR(Table1[[#This Row],[customer_since]])&gt;=2021, "Medium", "Long term"))</f>
        <v>New</v>
      </c>
      <c r="P4852">
        <v>46</v>
      </c>
      <c r="Q4852" t="str">
        <f t="shared" si="302"/>
        <v>Medium</v>
      </c>
      <c r="R4852">
        <v>0.31</v>
      </c>
      <c r="S4852" t="str">
        <f t="shared" si="303"/>
        <v>Medium</v>
      </c>
    </row>
    <row r="4853" spans="1:19" x14ac:dyDescent="0.35">
      <c r="A4853" t="s">
        <v>3642</v>
      </c>
      <c r="B4853">
        <v>42</v>
      </c>
      <c r="C4853" t="str">
        <f t="shared" si="300"/>
        <v>36-45</v>
      </c>
      <c r="D4853" t="s">
        <v>21</v>
      </c>
      <c r="E4853" t="s">
        <v>44</v>
      </c>
      <c r="F4853">
        <v>263.41000000000003</v>
      </c>
      <c r="G4853">
        <v>19</v>
      </c>
      <c r="H4853">
        <f>Table1[[#This Row],[total_orders]]*Table1[[#This Row],[avg_order_value]]</f>
        <v>5004.7900000000009</v>
      </c>
      <c r="I4853">
        <v>179</v>
      </c>
      <c r="J4853">
        <v>0</v>
      </c>
      <c r="K4853" t="s">
        <v>29</v>
      </c>
      <c r="L4853">
        <v>26.1</v>
      </c>
      <c r="M4853" t="str">
        <f t="shared" si="301"/>
        <v>Medium</v>
      </c>
      <c r="N4853" s="1">
        <v>45416</v>
      </c>
      <c r="O4853" s="1" t="str">
        <f>IF(YEAR(Table1[[#This Row],[customer_since]])&gt;=2023, "New",IF(YEAR(Table1[[#This Row],[customer_since]])&gt;=2021, "Medium", "Long term"))</f>
        <v>New</v>
      </c>
      <c r="P4853">
        <v>5</v>
      </c>
      <c r="Q4853" t="str">
        <f t="shared" si="302"/>
        <v>Low</v>
      </c>
      <c r="R4853">
        <v>0.34</v>
      </c>
      <c r="S4853" t="str">
        <f t="shared" si="303"/>
        <v>Medium</v>
      </c>
    </row>
    <row r="4854" spans="1:19" x14ac:dyDescent="0.35">
      <c r="A4854" t="s">
        <v>531</v>
      </c>
      <c r="B4854">
        <v>35</v>
      </c>
      <c r="C4854" t="str">
        <f t="shared" si="300"/>
        <v>26-35</v>
      </c>
      <c r="D4854" t="s">
        <v>21</v>
      </c>
      <c r="E4854" t="s">
        <v>52</v>
      </c>
      <c r="F4854">
        <v>48.6</v>
      </c>
      <c r="G4854">
        <v>20</v>
      </c>
      <c r="H4854">
        <f>Table1[[#This Row],[total_orders]]*Table1[[#This Row],[avg_order_value]]</f>
        <v>972</v>
      </c>
      <c r="I4854">
        <v>169</v>
      </c>
      <c r="J4854">
        <v>0</v>
      </c>
      <c r="K4854" t="s">
        <v>40</v>
      </c>
      <c r="L4854">
        <v>82</v>
      </c>
      <c r="M4854" t="str">
        <f t="shared" si="301"/>
        <v>High</v>
      </c>
      <c r="N4854" s="1">
        <v>44638</v>
      </c>
      <c r="O4854" s="1" t="str">
        <f>IF(YEAR(Table1[[#This Row],[customer_since]])&gt;=2023, "New",IF(YEAR(Table1[[#This Row],[customer_since]])&gt;=2021, "Medium", "Long term"))</f>
        <v>Medium</v>
      </c>
      <c r="P4854">
        <v>99</v>
      </c>
      <c r="Q4854" t="str">
        <f t="shared" si="302"/>
        <v>High</v>
      </c>
      <c r="R4854">
        <v>0.18</v>
      </c>
      <c r="S4854" t="str">
        <f t="shared" si="303"/>
        <v>Low</v>
      </c>
    </row>
    <row r="4855" spans="1:19" x14ac:dyDescent="0.35">
      <c r="A4855" t="s">
        <v>531</v>
      </c>
      <c r="B4855">
        <v>40</v>
      </c>
      <c r="C4855" t="str">
        <f t="shared" si="300"/>
        <v>36-45</v>
      </c>
      <c r="D4855" t="s">
        <v>21</v>
      </c>
      <c r="E4855" t="s">
        <v>22</v>
      </c>
      <c r="F4855">
        <v>97.95</v>
      </c>
      <c r="G4855">
        <v>16</v>
      </c>
      <c r="H4855">
        <f>Table1[[#This Row],[total_orders]]*Table1[[#This Row],[avg_order_value]]</f>
        <v>1567.2</v>
      </c>
      <c r="I4855">
        <v>73</v>
      </c>
      <c r="J4855">
        <v>0</v>
      </c>
      <c r="K4855" t="s">
        <v>40</v>
      </c>
      <c r="L4855">
        <v>92.4</v>
      </c>
      <c r="M4855" t="str">
        <f t="shared" si="301"/>
        <v>High</v>
      </c>
      <c r="N4855" s="1">
        <v>45554</v>
      </c>
      <c r="O4855" s="1" t="str">
        <f>IF(YEAR(Table1[[#This Row],[customer_since]])&gt;=2023, "New",IF(YEAR(Table1[[#This Row],[customer_since]])&gt;=2021, "Medium", "Long term"))</f>
        <v>New</v>
      </c>
      <c r="P4855">
        <v>87</v>
      </c>
      <c r="Q4855" t="str">
        <f t="shared" si="302"/>
        <v>High</v>
      </c>
      <c r="R4855">
        <v>0.23</v>
      </c>
      <c r="S4855" t="str">
        <f t="shared" si="303"/>
        <v>Medium</v>
      </c>
    </row>
    <row r="4856" spans="1:19" x14ac:dyDescent="0.35">
      <c r="A4856" t="s">
        <v>1015</v>
      </c>
      <c r="B4856">
        <v>47</v>
      </c>
      <c r="C4856" t="str">
        <f t="shared" si="300"/>
        <v>46-55</v>
      </c>
      <c r="D4856" t="s">
        <v>14</v>
      </c>
      <c r="E4856" t="s">
        <v>37</v>
      </c>
      <c r="F4856">
        <v>175.76</v>
      </c>
      <c r="G4856">
        <v>10</v>
      </c>
      <c r="H4856">
        <f>Table1[[#This Row],[total_orders]]*Table1[[#This Row],[avg_order_value]]</f>
        <v>1757.6</v>
      </c>
      <c r="I4856">
        <v>241</v>
      </c>
      <c r="J4856">
        <v>0</v>
      </c>
      <c r="K4856" t="s">
        <v>19</v>
      </c>
      <c r="L4856">
        <v>34.799999999999997</v>
      </c>
      <c r="M4856" t="str">
        <f t="shared" si="301"/>
        <v>Medium</v>
      </c>
      <c r="N4856" s="1">
        <v>45490</v>
      </c>
      <c r="O4856" s="1" t="str">
        <f>IF(YEAR(Table1[[#This Row],[customer_since]])&gt;=2023, "New",IF(YEAR(Table1[[#This Row],[customer_since]])&gt;=2021, "Medium", "Long term"))</f>
        <v>New</v>
      </c>
      <c r="P4856">
        <v>18</v>
      </c>
      <c r="Q4856" t="str">
        <f t="shared" si="302"/>
        <v>Low</v>
      </c>
      <c r="R4856">
        <v>0.12</v>
      </c>
      <c r="S4856" t="str">
        <f t="shared" si="303"/>
        <v>Low</v>
      </c>
    </row>
    <row r="4857" spans="1:19" x14ac:dyDescent="0.35">
      <c r="A4857" t="s">
        <v>1863</v>
      </c>
      <c r="B4857">
        <v>40</v>
      </c>
      <c r="C4857" t="str">
        <f t="shared" si="300"/>
        <v>36-45</v>
      </c>
      <c r="D4857" t="s">
        <v>21</v>
      </c>
      <c r="E4857" t="s">
        <v>28</v>
      </c>
      <c r="F4857">
        <v>99.97</v>
      </c>
      <c r="G4857">
        <v>8</v>
      </c>
      <c r="H4857">
        <f>Table1[[#This Row],[total_orders]]*Table1[[#This Row],[avg_order_value]]</f>
        <v>799.76</v>
      </c>
      <c r="I4857">
        <v>171</v>
      </c>
      <c r="J4857">
        <v>0</v>
      </c>
      <c r="K4857" t="s">
        <v>29</v>
      </c>
      <c r="L4857">
        <v>51.2</v>
      </c>
      <c r="M4857" t="str">
        <f t="shared" si="301"/>
        <v>High</v>
      </c>
      <c r="N4857" s="1">
        <v>45777</v>
      </c>
      <c r="O4857" s="1" t="str">
        <f>IF(YEAR(Table1[[#This Row],[customer_since]])&gt;=2023, "New",IF(YEAR(Table1[[#This Row],[customer_since]])&gt;=2021, "Medium", "Long term"))</f>
        <v>New</v>
      </c>
      <c r="P4857">
        <v>73</v>
      </c>
      <c r="Q4857" t="str">
        <f t="shared" si="302"/>
        <v>High</v>
      </c>
      <c r="R4857">
        <v>0.04</v>
      </c>
      <c r="S4857" t="str">
        <f t="shared" si="303"/>
        <v>Low</v>
      </c>
    </row>
    <row r="4858" spans="1:19" x14ac:dyDescent="0.35">
      <c r="A4858" t="s">
        <v>1863</v>
      </c>
      <c r="B4858">
        <v>28</v>
      </c>
      <c r="C4858" t="str">
        <f t="shared" si="300"/>
        <v>26-35</v>
      </c>
      <c r="D4858" t="s">
        <v>21</v>
      </c>
      <c r="E4858" t="s">
        <v>28</v>
      </c>
      <c r="F4858">
        <v>64.5</v>
      </c>
      <c r="G4858">
        <v>9</v>
      </c>
      <c r="H4858">
        <f>Table1[[#This Row],[total_orders]]*Table1[[#This Row],[avg_order_value]]</f>
        <v>580.5</v>
      </c>
      <c r="I4858">
        <v>116</v>
      </c>
      <c r="J4858">
        <v>0</v>
      </c>
      <c r="K4858" t="s">
        <v>29</v>
      </c>
      <c r="L4858">
        <v>30.7</v>
      </c>
      <c r="M4858" t="str">
        <f t="shared" si="301"/>
        <v>Medium</v>
      </c>
      <c r="N4858" s="1">
        <v>44437</v>
      </c>
      <c r="O4858" s="1" t="str">
        <f>IF(YEAR(Table1[[#This Row],[customer_since]])&gt;=2023, "New",IF(YEAR(Table1[[#This Row],[customer_since]])&gt;=2021, "Medium", "Long term"))</f>
        <v>Medium</v>
      </c>
      <c r="P4858">
        <v>73</v>
      </c>
      <c r="Q4858" t="str">
        <f t="shared" si="302"/>
        <v>High</v>
      </c>
      <c r="R4858">
        <v>7.0000000000000007E-2</v>
      </c>
      <c r="S4858" t="str">
        <f t="shared" si="303"/>
        <v>Low</v>
      </c>
    </row>
    <row r="4859" spans="1:19" x14ac:dyDescent="0.35">
      <c r="A4859" t="s">
        <v>1296</v>
      </c>
      <c r="B4859">
        <v>24</v>
      </c>
      <c r="C4859" t="str">
        <f t="shared" si="300"/>
        <v>18-25</v>
      </c>
      <c r="D4859" t="s">
        <v>25</v>
      </c>
      <c r="E4859" t="s">
        <v>35</v>
      </c>
      <c r="F4859">
        <v>226.74</v>
      </c>
      <c r="G4859">
        <v>11</v>
      </c>
      <c r="H4859">
        <f>Table1[[#This Row],[total_orders]]*Table1[[#This Row],[avg_order_value]]</f>
        <v>2494.1400000000003</v>
      </c>
      <c r="I4859">
        <v>353</v>
      </c>
      <c r="J4859">
        <v>0</v>
      </c>
      <c r="K4859" t="s">
        <v>29</v>
      </c>
      <c r="L4859">
        <v>0</v>
      </c>
      <c r="M4859" t="str">
        <f t="shared" si="301"/>
        <v>Low</v>
      </c>
      <c r="N4859" s="1">
        <v>45375</v>
      </c>
      <c r="O4859" s="1" t="str">
        <f>IF(YEAR(Table1[[#This Row],[customer_since]])&gt;=2023, "New",IF(YEAR(Table1[[#This Row],[customer_since]])&gt;=2021, "Medium", "Long term"))</f>
        <v>New</v>
      </c>
      <c r="P4859">
        <v>81</v>
      </c>
      <c r="Q4859" t="str">
        <f t="shared" si="302"/>
        <v>High</v>
      </c>
      <c r="R4859">
        <v>0.33</v>
      </c>
      <c r="S4859" t="str">
        <f t="shared" si="303"/>
        <v>Medium</v>
      </c>
    </row>
    <row r="4860" spans="1:19" x14ac:dyDescent="0.35">
      <c r="A4860" t="s">
        <v>1296</v>
      </c>
      <c r="B4860">
        <v>47</v>
      </c>
      <c r="C4860" t="str">
        <f t="shared" si="300"/>
        <v>46-55</v>
      </c>
      <c r="D4860" t="s">
        <v>21</v>
      </c>
      <c r="E4860" t="s">
        <v>15</v>
      </c>
      <c r="F4860">
        <v>173.56</v>
      </c>
      <c r="G4860">
        <v>16</v>
      </c>
      <c r="H4860">
        <f>Table1[[#This Row],[total_orders]]*Table1[[#This Row],[avg_order_value]]</f>
        <v>2776.96</v>
      </c>
      <c r="I4860">
        <v>137</v>
      </c>
      <c r="J4860">
        <v>0</v>
      </c>
      <c r="K4860" t="s">
        <v>23</v>
      </c>
      <c r="L4860">
        <v>28.5</v>
      </c>
      <c r="M4860" t="str">
        <f t="shared" si="301"/>
        <v>Medium</v>
      </c>
      <c r="N4860" s="1">
        <v>45121</v>
      </c>
      <c r="O4860" s="1" t="str">
        <f>IF(YEAR(Table1[[#This Row],[customer_since]])&gt;=2023, "New",IF(YEAR(Table1[[#This Row],[customer_since]])&gt;=2021, "Medium", "Long term"))</f>
        <v>New</v>
      </c>
      <c r="P4860">
        <v>16</v>
      </c>
      <c r="Q4860" t="str">
        <f t="shared" si="302"/>
        <v>Low</v>
      </c>
      <c r="R4860">
        <v>0.31</v>
      </c>
      <c r="S4860" t="str">
        <f t="shared" si="303"/>
        <v>Medium</v>
      </c>
    </row>
    <row r="4861" spans="1:19" x14ac:dyDescent="0.35">
      <c r="A4861" t="s">
        <v>2763</v>
      </c>
      <c r="B4861">
        <v>71</v>
      </c>
      <c r="C4861" t="str">
        <f t="shared" si="300"/>
        <v>66-69</v>
      </c>
      <c r="D4861" t="s">
        <v>14</v>
      </c>
      <c r="E4861" t="s">
        <v>26</v>
      </c>
      <c r="F4861">
        <v>104.58</v>
      </c>
      <c r="G4861">
        <v>7</v>
      </c>
      <c r="H4861">
        <f>Table1[[#This Row],[total_orders]]*Table1[[#This Row],[avg_order_value]]</f>
        <v>732.06</v>
      </c>
      <c r="I4861">
        <v>63</v>
      </c>
      <c r="J4861">
        <v>1</v>
      </c>
      <c r="K4861" t="s">
        <v>16</v>
      </c>
      <c r="L4861">
        <v>69.099999999999994</v>
      </c>
      <c r="M4861" t="str">
        <f t="shared" si="301"/>
        <v>High</v>
      </c>
      <c r="N4861" s="1">
        <v>45411</v>
      </c>
      <c r="O4861" s="1" t="str">
        <f>IF(YEAR(Table1[[#This Row],[customer_since]])&gt;=2023, "New",IF(YEAR(Table1[[#This Row],[customer_since]])&gt;=2021, "Medium", "Long term"))</f>
        <v>New</v>
      </c>
      <c r="P4861">
        <v>58</v>
      </c>
      <c r="Q4861" t="str">
        <f t="shared" si="302"/>
        <v>Medium</v>
      </c>
      <c r="R4861">
        <v>0.39</v>
      </c>
      <c r="S4861" t="str">
        <f t="shared" si="303"/>
        <v>Medium</v>
      </c>
    </row>
    <row r="4862" spans="1:19" x14ac:dyDescent="0.35">
      <c r="A4862" t="s">
        <v>1329</v>
      </c>
      <c r="B4862">
        <v>75</v>
      </c>
      <c r="C4862" t="str">
        <f t="shared" si="300"/>
        <v>66-69</v>
      </c>
      <c r="D4862" t="s">
        <v>14</v>
      </c>
      <c r="E4862" t="s">
        <v>22</v>
      </c>
      <c r="F4862">
        <v>97.73</v>
      </c>
      <c r="G4862">
        <v>17</v>
      </c>
      <c r="H4862">
        <f>Table1[[#This Row],[total_orders]]*Table1[[#This Row],[avg_order_value]]</f>
        <v>1661.41</v>
      </c>
      <c r="I4862">
        <v>238</v>
      </c>
      <c r="J4862">
        <v>0</v>
      </c>
      <c r="K4862" t="s">
        <v>29</v>
      </c>
      <c r="L4862">
        <v>0</v>
      </c>
      <c r="M4862" t="str">
        <f t="shared" si="301"/>
        <v>Low</v>
      </c>
      <c r="N4862" s="1">
        <v>45668</v>
      </c>
      <c r="O4862" s="1" t="str">
        <f>IF(YEAR(Table1[[#This Row],[customer_since]])&gt;=2023, "New",IF(YEAR(Table1[[#This Row],[customer_since]])&gt;=2021, "Medium", "Long term"))</f>
        <v>New</v>
      </c>
      <c r="P4862">
        <v>98</v>
      </c>
      <c r="Q4862" t="str">
        <f t="shared" si="302"/>
        <v>High</v>
      </c>
      <c r="R4862">
        <v>0.51</v>
      </c>
      <c r="S4862" t="str">
        <f t="shared" si="303"/>
        <v>High</v>
      </c>
    </row>
    <row r="4863" spans="1:19" x14ac:dyDescent="0.35">
      <c r="A4863" t="s">
        <v>1329</v>
      </c>
      <c r="B4863">
        <v>27</v>
      </c>
      <c r="C4863" t="str">
        <f t="shared" si="300"/>
        <v>26-35</v>
      </c>
      <c r="D4863" t="s">
        <v>14</v>
      </c>
      <c r="E4863" t="s">
        <v>35</v>
      </c>
      <c r="F4863">
        <v>103.53</v>
      </c>
      <c r="G4863">
        <v>4</v>
      </c>
      <c r="H4863">
        <f>Table1[[#This Row],[total_orders]]*Table1[[#This Row],[avg_order_value]]</f>
        <v>414.12</v>
      </c>
      <c r="I4863">
        <v>111</v>
      </c>
      <c r="J4863">
        <v>0</v>
      </c>
      <c r="K4863" t="s">
        <v>23</v>
      </c>
      <c r="L4863">
        <v>63.6</v>
      </c>
      <c r="M4863" t="str">
        <f t="shared" si="301"/>
        <v>High</v>
      </c>
      <c r="N4863" s="1">
        <v>44423</v>
      </c>
      <c r="O4863" s="1" t="str">
        <f>IF(YEAR(Table1[[#This Row],[customer_since]])&gt;=2023, "New",IF(YEAR(Table1[[#This Row],[customer_since]])&gt;=2021, "Medium", "Long term"))</f>
        <v>Medium</v>
      </c>
      <c r="P4863">
        <v>36</v>
      </c>
      <c r="Q4863" t="str">
        <f t="shared" si="302"/>
        <v>Medium</v>
      </c>
      <c r="R4863">
        <v>0.24</v>
      </c>
      <c r="S4863" t="str">
        <f t="shared" si="303"/>
        <v>Medium</v>
      </c>
    </row>
    <row r="4864" spans="1:19" x14ac:dyDescent="0.35">
      <c r="A4864" t="s">
        <v>1329</v>
      </c>
      <c r="B4864">
        <v>21</v>
      </c>
      <c r="C4864" t="str">
        <f t="shared" si="300"/>
        <v>18-25</v>
      </c>
      <c r="D4864" t="s">
        <v>14</v>
      </c>
      <c r="E4864" t="s">
        <v>37</v>
      </c>
      <c r="F4864">
        <v>186.16</v>
      </c>
      <c r="G4864">
        <v>9</v>
      </c>
      <c r="H4864">
        <f>Table1[[#This Row],[total_orders]]*Table1[[#This Row],[avg_order_value]]</f>
        <v>1675.44</v>
      </c>
      <c r="I4864">
        <v>27</v>
      </c>
      <c r="J4864">
        <v>0</v>
      </c>
      <c r="K4864" t="s">
        <v>16</v>
      </c>
      <c r="L4864">
        <v>48.1</v>
      </c>
      <c r="M4864" t="str">
        <f t="shared" si="301"/>
        <v>Medium</v>
      </c>
      <c r="N4864" s="1">
        <v>45006</v>
      </c>
      <c r="O4864" s="1" t="str">
        <f>IF(YEAR(Table1[[#This Row],[customer_since]])&gt;=2023, "New",IF(YEAR(Table1[[#This Row],[customer_since]])&gt;=2021, "Medium", "Long term"))</f>
        <v>New</v>
      </c>
      <c r="P4864">
        <v>26</v>
      </c>
      <c r="Q4864" t="str">
        <f t="shared" si="302"/>
        <v>Low</v>
      </c>
      <c r="R4864">
        <v>0.33</v>
      </c>
      <c r="S4864" t="str">
        <f t="shared" si="303"/>
        <v>Medium</v>
      </c>
    </row>
    <row r="4865" spans="1:19" x14ac:dyDescent="0.35">
      <c r="A4865" t="s">
        <v>1345</v>
      </c>
      <c r="B4865">
        <v>50</v>
      </c>
      <c r="C4865" t="str">
        <f t="shared" si="300"/>
        <v>46-55</v>
      </c>
      <c r="D4865" t="s">
        <v>21</v>
      </c>
      <c r="E4865" t="s">
        <v>37</v>
      </c>
      <c r="F4865">
        <v>57.35</v>
      </c>
      <c r="G4865">
        <v>11</v>
      </c>
      <c r="H4865">
        <f>Table1[[#This Row],[total_orders]]*Table1[[#This Row],[avg_order_value]]</f>
        <v>630.85</v>
      </c>
      <c r="I4865">
        <v>299</v>
      </c>
      <c r="J4865">
        <v>0</v>
      </c>
      <c r="K4865" t="s">
        <v>29</v>
      </c>
      <c r="L4865">
        <v>62.4</v>
      </c>
      <c r="M4865" t="str">
        <f t="shared" si="301"/>
        <v>High</v>
      </c>
      <c r="N4865" s="1">
        <v>44537</v>
      </c>
      <c r="O4865" s="1" t="str">
        <f>IF(YEAR(Table1[[#This Row],[customer_since]])&gt;=2023, "New",IF(YEAR(Table1[[#This Row],[customer_since]])&gt;=2021, "Medium", "Long term"))</f>
        <v>Medium</v>
      </c>
      <c r="P4865">
        <v>61</v>
      </c>
      <c r="Q4865" t="str">
        <f t="shared" si="302"/>
        <v>Medium</v>
      </c>
      <c r="R4865">
        <v>0.28000000000000003</v>
      </c>
      <c r="S4865" t="str">
        <f t="shared" si="303"/>
        <v>Medium</v>
      </c>
    </row>
    <row r="4866" spans="1:19" x14ac:dyDescent="0.35">
      <c r="A4866" t="s">
        <v>1345</v>
      </c>
      <c r="B4866">
        <v>70</v>
      </c>
      <c r="C4866" t="str">
        <f t="shared" ref="C4866:C4929" si="304">IF(B4866&lt;=25,"18-25",IF(B4866&lt;=35,"26-35",IF(B4866&lt;=45,"36-45",IF(B4866&lt;=55,"46-55",IF(B4866&lt;=65,"55-65","66-69")))))</f>
        <v>66-69</v>
      </c>
      <c r="D4866" t="s">
        <v>21</v>
      </c>
      <c r="E4866" t="s">
        <v>52</v>
      </c>
      <c r="F4866">
        <v>361.66</v>
      </c>
      <c r="G4866">
        <v>9</v>
      </c>
      <c r="H4866">
        <f>Table1[[#This Row],[total_orders]]*Table1[[#This Row],[avg_order_value]]</f>
        <v>3254.94</v>
      </c>
      <c r="I4866">
        <v>122</v>
      </c>
      <c r="J4866">
        <v>0</v>
      </c>
      <c r="K4866" t="s">
        <v>23</v>
      </c>
      <c r="L4866">
        <v>44.5</v>
      </c>
      <c r="M4866" t="str">
        <f t="shared" ref="M4866:M4929" si="305">IF(L4866&lt;=20,"Low",IF(L4866&lt;=50,"Medium","High"))</f>
        <v>Medium</v>
      </c>
      <c r="N4866" s="1">
        <v>45110</v>
      </c>
      <c r="O4866" s="1" t="str">
        <f>IF(YEAR(Table1[[#This Row],[customer_since]])&gt;=2023, "New",IF(YEAR(Table1[[#This Row],[customer_since]])&gt;=2021, "Medium", "Long term"))</f>
        <v>New</v>
      </c>
      <c r="P4866">
        <v>63</v>
      </c>
      <c r="Q4866" t="str">
        <f t="shared" ref="Q4866:Q4929" si="306">IF(P4866&lt;=33,"Low",IF(P4866&lt;=66,"Medium","High"))</f>
        <v>Medium</v>
      </c>
      <c r="R4866">
        <v>0.15</v>
      </c>
      <c r="S4866" t="str">
        <f t="shared" ref="S4866:S4929" si="307">IF(R4866&lt;=0.2,"Low",IF(R4866&lt;=0.5,"Medium","High"))</f>
        <v>Low</v>
      </c>
    </row>
    <row r="4867" spans="1:19" x14ac:dyDescent="0.35">
      <c r="A4867" t="s">
        <v>3523</v>
      </c>
      <c r="B4867">
        <v>72</v>
      </c>
      <c r="C4867" t="str">
        <f t="shared" si="304"/>
        <v>66-69</v>
      </c>
      <c r="D4867" t="s">
        <v>14</v>
      </c>
      <c r="E4867" t="s">
        <v>15</v>
      </c>
      <c r="F4867">
        <v>140.46</v>
      </c>
      <c r="G4867">
        <v>3</v>
      </c>
      <c r="H4867">
        <f>Table1[[#This Row],[total_orders]]*Table1[[#This Row],[avg_order_value]]</f>
        <v>421.38</v>
      </c>
      <c r="I4867">
        <v>356</v>
      </c>
      <c r="J4867">
        <v>0</v>
      </c>
      <c r="K4867" t="s">
        <v>40</v>
      </c>
      <c r="L4867">
        <v>25.7</v>
      </c>
      <c r="M4867" t="str">
        <f t="shared" si="305"/>
        <v>Medium</v>
      </c>
      <c r="N4867" s="1">
        <v>45806</v>
      </c>
      <c r="O4867" s="1" t="str">
        <f>IF(YEAR(Table1[[#This Row],[customer_since]])&gt;=2023, "New",IF(YEAR(Table1[[#This Row],[customer_since]])&gt;=2021, "Medium", "Long term"))</f>
        <v>New</v>
      </c>
      <c r="P4867">
        <v>14</v>
      </c>
      <c r="Q4867" t="str">
        <f t="shared" si="306"/>
        <v>Low</v>
      </c>
      <c r="R4867">
        <v>0.06</v>
      </c>
      <c r="S4867" t="str">
        <f t="shared" si="307"/>
        <v>Low</v>
      </c>
    </row>
    <row r="4868" spans="1:19" x14ac:dyDescent="0.35">
      <c r="A4868" t="s">
        <v>1831</v>
      </c>
      <c r="B4868">
        <v>42</v>
      </c>
      <c r="C4868" t="str">
        <f t="shared" si="304"/>
        <v>36-45</v>
      </c>
      <c r="D4868" t="s">
        <v>14</v>
      </c>
      <c r="E4868" t="s">
        <v>28</v>
      </c>
      <c r="F4868">
        <v>117.31</v>
      </c>
      <c r="G4868">
        <v>7</v>
      </c>
      <c r="H4868">
        <f>Table1[[#This Row],[total_orders]]*Table1[[#This Row],[avg_order_value]]</f>
        <v>821.17000000000007</v>
      </c>
      <c r="I4868">
        <v>78</v>
      </c>
      <c r="J4868">
        <v>0</v>
      </c>
      <c r="K4868" t="s">
        <v>16</v>
      </c>
      <c r="L4868">
        <v>34.6</v>
      </c>
      <c r="M4868" t="str">
        <f t="shared" si="305"/>
        <v>Medium</v>
      </c>
      <c r="N4868" s="1">
        <v>44516</v>
      </c>
      <c r="O4868" s="1" t="str">
        <f>IF(YEAR(Table1[[#This Row],[customer_since]])&gt;=2023, "New",IF(YEAR(Table1[[#This Row],[customer_since]])&gt;=2021, "Medium", "Long term"))</f>
        <v>Medium</v>
      </c>
      <c r="P4868">
        <v>81</v>
      </c>
      <c r="Q4868" t="str">
        <f t="shared" si="306"/>
        <v>High</v>
      </c>
      <c r="R4868">
        <v>0.28999999999999998</v>
      </c>
      <c r="S4868" t="str">
        <f t="shared" si="307"/>
        <v>Medium</v>
      </c>
    </row>
    <row r="4869" spans="1:19" x14ac:dyDescent="0.35">
      <c r="A4869" t="s">
        <v>341</v>
      </c>
      <c r="B4869">
        <v>41</v>
      </c>
      <c r="C4869" t="str">
        <f t="shared" si="304"/>
        <v>36-45</v>
      </c>
      <c r="D4869" t="s">
        <v>14</v>
      </c>
      <c r="E4869" t="s">
        <v>22</v>
      </c>
      <c r="F4869">
        <v>102.67</v>
      </c>
      <c r="G4869">
        <v>13</v>
      </c>
      <c r="H4869">
        <f>Table1[[#This Row],[total_orders]]*Table1[[#This Row],[avg_order_value]]</f>
        <v>1334.71</v>
      </c>
      <c r="I4869">
        <v>115</v>
      </c>
      <c r="J4869">
        <v>0</v>
      </c>
      <c r="K4869" t="s">
        <v>40</v>
      </c>
      <c r="L4869">
        <v>0</v>
      </c>
      <c r="M4869" t="str">
        <f t="shared" si="305"/>
        <v>Low</v>
      </c>
      <c r="N4869" s="1">
        <v>45344</v>
      </c>
      <c r="O4869" s="1" t="str">
        <f>IF(YEAR(Table1[[#This Row],[customer_since]])&gt;=2023, "New",IF(YEAR(Table1[[#This Row],[customer_since]])&gt;=2021, "Medium", "Long term"))</f>
        <v>New</v>
      </c>
      <c r="P4869">
        <v>30</v>
      </c>
      <c r="Q4869" t="str">
        <f t="shared" si="306"/>
        <v>Low</v>
      </c>
      <c r="R4869">
        <v>0.12</v>
      </c>
      <c r="S4869" t="str">
        <f t="shared" si="307"/>
        <v>Low</v>
      </c>
    </row>
    <row r="4870" spans="1:19" x14ac:dyDescent="0.35">
      <c r="A4870" t="s">
        <v>727</v>
      </c>
      <c r="B4870">
        <v>70</v>
      </c>
      <c r="C4870" t="str">
        <f t="shared" si="304"/>
        <v>66-69</v>
      </c>
      <c r="D4870" t="s">
        <v>14</v>
      </c>
      <c r="E4870" t="s">
        <v>50</v>
      </c>
      <c r="F4870">
        <v>113.93</v>
      </c>
      <c r="G4870">
        <v>11</v>
      </c>
      <c r="H4870">
        <f>Table1[[#This Row],[total_orders]]*Table1[[#This Row],[avg_order_value]]</f>
        <v>1253.23</v>
      </c>
      <c r="I4870">
        <v>305</v>
      </c>
      <c r="J4870">
        <v>0</v>
      </c>
      <c r="K4870" t="s">
        <v>29</v>
      </c>
      <c r="L4870">
        <v>27</v>
      </c>
      <c r="M4870" t="str">
        <f t="shared" si="305"/>
        <v>Medium</v>
      </c>
      <c r="N4870" s="1">
        <v>44755</v>
      </c>
      <c r="O4870" s="1" t="str">
        <f>IF(YEAR(Table1[[#This Row],[customer_since]])&gt;=2023, "New",IF(YEAR(Table1[[#This Row],[customer_since]])&gt;=2021, "Medium", "Long term"))</f>
        <v>Medium</v>
      </c>
      <c r="P4870">
        <v>41</v>
      </c>
      <c r="Q4870" t="str">
        <f t="shared" si="306"/>
        <v>Medium</v>
      </c>
      <c r="R4870">
        <v>0.4</v>
      </c>
      <c r="S4870" t="str">
        <f t="shared" si="307"/>
        <v>Medium</v>
      </c>
    </row>
    <row r="4871" spans="1:19" x14ac:dyDescent="0.35">
      <c r="A4871" t="s">
        <v>3530</v>
      </c>
      <c r="B4871">
        <v>62</v>
      </c>
      <c r="C4871" t="str">
        <f t="shared" si="304"/>
        <v>55-65</v>
      </c>
      <c r="D4871" t="s">
        <v>21</v>
      </c>
      <c r="E4871" t="s">
        <v>22</v>
      </c>
      <c r="F4871">
        <v>108.13</v>
      </c>
      <c r="G4871">
        <v>6</v>
      </c>
      <c r="H4871">
        <f>Table1[[#This Row],[total_orders]]*Table1[[#This Row],[avg_order_value]]</f>
        <v>648.78</v>
      </c>
      <c r="I4871">
        <v>312</v>
      </c>
      <c r="J4871">
        <v>0</v>
      </c>
      <c r="K4871" t="s">
        <v>16</v>
      </c>
      <c r="L4871">
        <v>35.6</v>
      </c>
      <c r="M4871" t="str">
        <f t="shared" si="305"/>
        <v>Medium</v>
      </c>
      <c r="N4871" s="1">
        <v>44478</v>
      </c>
      <c r="O4871" s="1" t="str">
        <f>IF(YEAR(Table1[[#This Row],[customer_since]])&gt;=2023, "New",IF(YEAR(Table1[[#This Row],[customer_since]])&gt;=2021, "Medium", "Long term"))</f>
        <v>Medium</v>
      </c>
      <c r="P4871">
        <v>84</v>
      </c>
      <c r="Q4871" t="str">
        <f t="shared" si="306"/>
        <v>High</v>
      </c>
      <c r="R4871">
        <v>0.06</v>
      </c>
      <c r="S4871" t="str">
        <f t="shared" si="307"/>
        <v>Low</v>
      </c>
    </row>
    <row r="4872" spans="1:19" x14ac:dyDescent="0.35">
      <c r="A4872" t="s">
        <v>3304</v>
      </c>
      <c r="B4872">
        <v>18</v>
      </c>
      <c r="C4872" t="str">
        <f t="shared" si="304"/>
        <v>18-25</v>
      </c>
      <c r="D4872" t="s">
        <v>21</v>
      </c>
      <c r="E4872" t="s">
        <v>18</v>
      </c>
      <c r="F4872">
        <v>33.549999999999997</v>
      </c>
      <c r="G4872">
        <v>6</v>
      </c>
      <c r="H4872">
        <f>Table1[[#This Row],[total_orders]]*Table1[[#This Row],[avg_order_value]]</f>
        <v>201.29999999999998</v>
      </c>
      <c r="I4872">
        <v>139</v>
      </c>
      <c r="J4872">
        <v>0</v>
      </c>
      <c r="K4872" t="s">
        <v>40</v>
      </c>
      <c r="L4872">
        <v>44.5</v>
      </c>
      <c r="M4872" t="str">
        <f t="shared" si="305"/>
        <v>Medium</v>
      </c>
      <c r="N4872" s="1">
        <v>45820</v>
      </c>
      <c r="O4872" s="1" t="str">
        <f>IF(YEAR(Table1[[#This Row],[customer_since]])&gt;=2023, "New",IF(YEAR(Table1[[#This Row],[customer_since]])&gt;=2021, "Medium", "Long term"))</f>
        <v>New</v>
      </c>
      <c r="P4872">
        <v>43</v>
      </c>
      <c r="Q4872" t="str">
        <f t="shared" si="306"/>
        <v>Medium</v>
      </c>
      <c r="R4872">
        <v>0.21</v>
      </c>
      <c r="S4872" t="str">
        <f t="shared" si="307"/>
        <v>Medium</v>
      </c>
    </row>
    <row r="4873" spans="1:19" x14ac:dyDescent="0.35">
      <c r="A4873" t="s">
        <v>3281</v>
      </c>
      <c r="B4873">
        <v>33</v>
      </c>
      <c r="C4873" t="str">
        <f t="shared" si="304"/>
        <v>26-35</v>
      </c>
      <c r="D4873" t="s">
        <v>14</v>
      </c>
      <c r="E4873" t="s">
        <v>50</v>
      </c>
      <c r="G4873">
        <v>12</v>
      </c>
      <c r="H4873">
        <f>Table1[[#This Row],[total_orders]]*Table1[[#This Row],[avg_order_value]]</f>
        <v>0</v>
      </c>
      <c r="I4873">
        <v>278</v>
      </c>
      <c r="J4873">
        <v>0</v>
      </c>
      <c r="K4873" t="s">
        <v>40</v>
      </c>
      <c r="L4873">
        <v>19.100000000000001</v>
      </c>
      <c r="M4873" t="str">
        <f t="shared" si="305"/>
        <v>Low</v>
      </c>
      <c r="N4873" s="1">
        <v>44151</v>
      </c>
      <c r="O4873" s="1" t="str">
        <f>IF(YEAR(Table1[[#This Row],[customer_since]])&gt;=2023, "New",IF(YEAR(Table1[[#This Row],[customer_since]])&gt;=2021, "Medium", "Long term"))</f>
        <v>Long term</v>
      </c>
      <c r="P4873">
        <v>16</v>
      </c>
      <c r="Q4873" t="str">
        <f t="shared" si="306"/>
        <v>Low</v>
      </c>
      <c r="R4873">
        <v>0.06</v>
      </c>
      <c r="S4873" t="str">
        <f t="shared" si="307"/>
        <v>Low</v>
      </c>
    </row>
    <row r="4874" spans="1:19" x14ac:dyDescent="0.35">
      <c r="A4874" t="s">
        <v>2388</v>
      </c>
      <c r="B4874">
        <v>52</v>
      </c>
      <c r="C4874" t="str">
        <f t="shared" si="304"/>
        <v>46-55</v>
      </c>
      <c r="D4874" t="s">
        <v>14</v>
      </c>
      <c r="E4874" t="s">
        <v>37</v>
      </c>
      <c r="F4874">
        <v>57.16</v>
      </c>
      <c r="G4874">
        <v>12</v>
      </c>
      <c r="H4874">
        <f>Table1[[#This Row],[total_orders]]*Table1[[#This Row],[avg_order_value]]</f>
        <v>685.92</v>
      </c>
      <c r="I4874">
        <v>263</v>
      </c>
      <c r="J4874">
        <v>0</v>
      </c>
      <c r="K4874" t="s">
        <v>40</v>
      </c>
      <c r="L4874">
        <v>19.2</v>
      </c>
      <c r="M4874" t="str">
        <f t="shared" si="305"/>
        <v>Low</v>
      </c>
      <c r="N4874" s="1">
        <v>44870</v>
      </c>
      <c r="O4874" s="1" t="str">
        <f>IF(YEAR(Table1[[#This Row],[customer_since]])&gt;=2023, "New",IF(YEAR(Table1[[#This Row],[customer_since]])&gt;=2021, "Medium", "Long term"))</f>
        <v>Medium</v>
      </c>
      <c r="P4874">
        <v>61</v>
      </c>
      <c r="Q4874" t="str">
        <f t="shared" si="306"/>
        <v>Medium</v>
      </c>
      <c r="R4874">
        <v>0.16</v>
      </c>
      <c r="S4874" t="str">
        <f t="shared" si="307"/>
        <v>Low</v>
      </c>
    </row>
    <row r="4875" spans="1:19" x14ac:dyDescent="0.35">
      <c r="A4875" t="s">
        <v>1714</v>
      </c>
      <c r="B4875">
        <v>30</v>
      </c>
      <c r="C4875" t="str">
        <f t="shared" si="304"/>
        <v>26-35</v>
      </c>
      <c r="D4875" t="s">
        <v>21</v>
      </c>
      <c r="E4875" t="s">
        <v>28</v>
      </c>
      <c r="F4875">
        <v>111.56</v>
      </c>
      <c r="G4875">
        <v>14</v>
      </c>
      <c r="H4875">
        <f>Table1[[#This Row],[total_orders]]*Table1[[#This Row],[avg_order_value]]</f>
        <v>1561.8400000000001</v>
      </c>
      <c r="I4875">
        <v>1</v>
      </c>
      <c r="J4875">
        <v>0</v>
      </c>
      <c r="K4875" t="s">
        <v>16</v>
      </c>
      <c r="L4875">
        <v>70.5</v>
      </c>
      <c r="M4875" t="str">
        <f t="shared" si="305"/>
        <v>High</v>
      </c>
      <c r="N4875" s="1">
        <v>45044</v>
      </c>
      <c r="O4875" s="1" t="str">
        <f>IF(YEAR(Table1[[#This Row],[customer_since]])&gt;=2023, "New",IF(YEAR(Table1[[#This Row],[customer_since]])&gt;=2021, "Medium", "Long term"))</f>
        <v>New</v>
      </c>
      <c r="P4875">
        <v>59</v>
      </c>
      <c r="Q4875" t="str">
        <f t="shared" si="306"/>
        <v>Medium</v>
      </c>
      <c r="R4875">
        <v>0.31</v>
      </c>
      <c r="S4875" t="str">
        <f t="shared" si="307"/>
        <v>Medium</v>
      </c>
    </row>
    <row r="4876" spans="1:19" x14ac:dyDescent="0.35">
      <c r="A4876" t="s">
        <v>1773</v>
      </c>
      <c r="B4876">
        <v>48</v>
      </c>
      <c r="C4876" t="str">
        <f t="shared" si="304"/>
        <v>46-55</v>
      </c>
      <c r="D4876" t="s">
        <v>14</v>
      </c>
      <c r="E4876" t="s">
        <v>44</v>
      </c>
      <c r="F4876">
        <v>40.89</v>
      </c>
      <c r="G4876">
        <v>9</v>
      </c>
      <c r="H4876">
        <f>Table1[[#This Row],[total_orders]]*Table1[[#This Row],[avg_order_value]]</f>
        <v>368.01</v>
      </c>
      <c r="I4876">
        <v>313</v>
      </c>
      <c r="J4876">
        <v>0</v>
      </c>
      <c r="K4876" t="s">
        <v>16</v>
      </c>
      <c r="L4876">
        <v>57.2</v>
      </c>
      <c r="M4876" t="str">
        <f t="shared" si="305"/>
        <v>High</v>
      </c>
      <c r="N4876" s="1">
        <v>45092</v>
      </c>
      <c r="O4876" s="1" t="str">
        <f>IF(YEAR(Table1[[#This Row],[customer_since]])&gt;=2023, "New",IF(YEAR(Table1[[#This Row],[customer_since]])&gt;=2021, "Medium", "Long term"))</f>
        <v>New</v>
      </c>
      <c r="P4876">
        <v>91</v>
      </c>
      <c r="Q4876" t="str">
        <f t="shared" si="306"/>
        <v>High</v>
      </c>
      <c r="R4876">
        <v>0.45</v>
      </c>
      <c r="S4876" t="str">
        <f t="shared" si="307"/>
        <v>Medium</v>
      </c>
    </row>
    <row r="4877" spans="1:19" x14ac:dyDescent="0.35">
      <c r="A4877" t="s">
        <v>1947</v>
      </c>
      <c r="B4877">
        <v>51</v>
      </c>
      <c r="C4877" t="str">
        <f t="shared" si="304"/>
        <v>46-55</v>
      </c>
      <c r="D4877" t="s">
        <v>25</v>
      </c>
      <c r="E4877" t="s">
        <v>50</v>
      </c>
      <c r="F4877">
        <v>228.01</v>
      </c>
      <c r="G4877">
        <v>16</v>
      </c>
      <c r="H4877">
        <f>Table1[[#This Row],[total_orders]]*Table1[[#This Row],[avg_order_value]]</f>
        <v>3648.16</v>
      </c>
      <c r="I4877">
        <v>266</v>
      </c>
      <c r="J4877">
        <v>0</v>
      </c>
      <c r="K4877" t="s">
        <v>23</v>
      </c>
      <c r="L4877">
        <v>30.1</v>
      </c>
      <c r="M4877" t="str">
        <f t="shared" si="305"/>
        <v>Medium</v>
      </c>
      <c r="N4877" s="1">
        <v>44261</v>
      </c>
      <c r="O4877" s="1" t="str">
        <f>IF(YEAR(Table1[[#This Row],[customer_since]])&gt;=2023, "New",IF(YEAR(Table1[[#This Row],[customer_since]])&gt;=2021, "Medium", "Long term"))</f>
        <v>Medium</v>
      </c>
      <c r="P4877">
        <v>34</v>
      </c>
      <c r="Q4877" t="str">
        <f t="shared" si="306"/>
        <v>Medium</v>
      </c>
      <c r="R4877">
        <v>0.36</v>
      </c>
      <c r="S4877" t="str">
        <f t="shared" si="307"/>
        <v>Medium</v>
      </c>
    </row>
    <row r="4878" spans="1:19" x14ac:dyDescent="0.35">
      <c r="A4878" t="s">
        <v>3515</v>
      </c>
      <c r="B4878">
        <v>76</v>
      </c>
      <c r="C4878" t="str">
        <f t="shared" si="304"/>
        <v>66-69</v>
      </c>
      <c r="D4878" t="s">
        <v>21</v>
      </c>
      <c r="E4878" t="s">
        <v>15</v>
      </c>
      <c r="F4878">
        <v>294.41000000000003</v>
      </c>
      <c r="G4878">
        <v>11</v>
      </c>
      <c r="H4878">
        <f>Table1[[#This Row],[total_orders]]*Table1[[#This Row],[avg_order_value]]</f>
        <v>3238.51</v>
      </c>
      <c r="I4878">
        <v>119</v>
      </c>
      <c r="J4878">
        <v>0</v>
      </c>
      <c r="K4878" t="s">
        <v>40</v>
      </c>
      <c r="L4878">
        <v>30.8</v>
      </c>
      <c r="M4878" t="str">
        <f t="shared" si="305"/>
        <v>Medium</v>
      </c>
      <c r="N4878" s="1">
        <v>45151</v>
      </c>
      <c r="O4878" s="1" t="str">
        <f>IF(YEAR(Table1[[#This Row],[customer_since]])&gt;=2023, "New",IF(YEAR(Table1[[#This Row],[customer_since]])&gt;=2021, "Medium", "Long term"))</f>
        <v>New</v>
      </c>
      <c r="P4878">
        <v>24</v>
      </c>
      <c r="Q4878" t="str">
        <f t="shared" si="306"/>
        <v>Low</v>
      </c>
      <c r="R4878">
        <v>0.04</v>
      </c>
      <c r="S4878" t="str">
        <f t="shared" si="307"/>
        <v>Low</v>
      </c>
    </row>
    <row r="4879" spans="1:19" x14ac:dyDescent="0.35">
      <c r="A4879" t="s">
        <v>3664</v>
      </c>
      <c r="B4879">
        <v>39</v>
      </c>
      <c r="C4879" t="str">
        <f t="shared" si="304"/>
        <v>36-45</v>
      </c>
      <c r="D4879" t="s">
        <v>25</v>
      </c>
      <c r="E4879" t="s">
        <v>50</v>
      </c>
      <c r="F4879">
        <v>63.75</v>
      </c>
      <c r="G4879">
        <v>10</v>
      </c>
      <c r="H4879">
        <f>Table1[[#This Row],[total_orders]]*Table1[[#This Row],[avg_order_value]]</f>
        <v>637.5</v>
      </c>
      <c r="I4879">
        <v>299</v>
      </c>
      <c r="J4879">
        <v>0</v>
      </c>
      <c r="K4879" t="s">
        <v>16</v>
      </c>
      <c r="L4879">
        <v>61.9</v>
      </c>
      <c r="M4879" t="str">
        <f t="shared" si="305"/>
        <v>High</v>
      </c>
      <c r="N4879" s="1">
        <v>44468</v>
      </c>
      <c r="O4879" s="1" t="str">
        <f>IF(YEAR(Table1[[#This Row],[customer_since]])&gt;=2023, "New",IF(YEAR(Table1[[#This Row],[customer_since]])&gt;=2021, "Medium", "Long term"))</f>
        <v>Medium</v>
      </c>
      <c r="P4879">
        <v>72</v>
      </c>
      <c r="Q4879" t="str">
        <f t="shared" si="306"/>
        <v>High</v>
      </c>
      <c r="R4879">
        <v>0.3</v>
      </c>
      <c r="S4879" t="str">
        <f t="shared" si="307"/>
        <v>Medium</v>
      </c>
    </row>
    <row r="4880" spans="1:19" x14ac:dyDescent="0.35">
      <c r="A4880" t="s">
        <v>2808</v>
      </c>
      <c r="B4880">
        <v>63</v>
      </c>
      <c r="C4880" t="str">
        <f t="shared" si="304"/>
        <v>55-65</v>
      </c>
      <c r="D4880" t="s">
        <v>21</v>
      </c>
      <c r="E4880" t="s">
        <v>26</v>
      </c>
      <c r="F4880">
        <v>35.49</v>
      </c>
      <c r="G4880">
        <v>9</v>
      </c>
      <c r="H4880">
        <f>Table1[[#This Row],[total_orders]]*Table1[[#This Row],[avg_order_value]]</f>
        <v>319.41000000000003</v>
      </c>
      <c r="I4880">
        <v>64</v>
      </c>
      <c r="J4880">
        <v>0</v>
      </c>
      <c r="K4880" t="s">
        <v>23</v>
      </c>
      <c r="L4880">
        <v>54.5</v>
      </c>
      <c r="M4880" t="str">
        <f t="shared" si="305"/>
        <v>High</v>
      </c>
      <c r="N4880" s="1">
        <v>44524</v>
      </c>
      <c r="O4880" s="1" t="str">
        <f>IF(YEAR(Table1[[#This Row],[customer_since]])&gt;=2023, "New",IF(YEAR(Table1[[#This Row],[customer_since]])&gt;=2021, "Medium", "Long term"))</f>
        <v>Medium</v>
      </c>
      <c r="P4880">
        <v>34</v>
      </c>
      <c r="Q4880" t="str">
        <f t="shared" si="306"/>
        <v>Medium</v>
      </c>
      <c r="R4880">
        <v>0.55000000000000004</v>
      </c>
      <c r="S4880" t="str">
        <f t="shared" si="307"/>
        <v>High</v>
      </c>
    </row>
    <row r="4881" spans="1:19" x14ac:dyDescent="0.35">
      <c r="A4881" t="s">
        <v>2709</v>
      </c>
      <c r="B4881">
        <v>75</v>
      </c>
      <c r="C4881" t="str">
        <f t="shared" si="304"/>
        <v>66-69</v>
      </c>
      <c r="D4881" t="s">
        <v>14</v>
      </c>
      <c r="E4881" t="s">
        <v>22</v>
      </c>
      <c r="F4881">
        <v>143.69999999999999</v>
      </c>
      <c r="G4881">
        <v>12</v>
      </c>
      <c r="H4881">
        <f>Table1[[#This Row],[total_orders]]*Table1[[#This Row],[avg_order_value]]</f>
        <v>1724.3999999999999</v>
      </c>
      <c r="I4881">
        <v>207</v>
      </c>
      <c r="J4881">
        <v>0</v>
      </c>
      <c r="K4881" t="s">
        <v>16</v>
      </c>
      <c r="L4881">
        <v>89.4</v>
      </c>
      <c r="M4881" t="str">
        <f t="shared" si="305"/>
        <v>High</v>
      </c>
      <c r="N4881" s="1">
        <v>45233</v>
      </c>
      <c r="O4881" s="1" t="str">
        <f>IF(YEAR(Table1[[#This Row],[customer_since]])&gt;=2023, "New",IF(YEAR(Table1[[#This Row],[customer_since]])&gt;=2021, "Medium", "Long term"))</f>
        <v>New</v>
      </c>
      <c r="P4881">
        <v>9</v>
      </c>
      <c r="Q4881" t="str">
        <f t="shared" si="306"/>
        <v>Low</v>
      </c>
      <c r="R4881">
        <v>7.0000000000000007E-2</v>
      </c>
      <c r="S4881" t="str">
        <f t="shared" si="307"/>
        <v>Low</v>
      </c>
    </row>
    <row r="4882" spans="1:19" x14ac:dyDescent="0.35">
      <c r="A4882" t="s">
        <v>286</v>
      </c>
      <c r="B4882">
        <v>46</v>
      </c>
      <c r="C4882" t="str">
        <f t="shared" si="304"/>
        <v>46-55</v>
      </c>
      <c r="D4882" t="s">
        <v>21</v>
      </c>
      <c r="E4882" t="s">
        <v>28</v>
      </c>
      <c r="F4882">
        <v>109.3</v>
      </c>
      <c r="G4882">
        <v>11</v>
      </c>
      <c r="H4882">
        <f>Table1[[#This Row],[total_orders]]*Table1[[#This Row],[avg_order_value]]</f>
        <v>1202.3</v>
      </c>
      <c r="I4882">
        <v>11</v>
      </c>
      <c r="J4882">
        <v>0</v>
      </c>
      <c r="K4882" t="s">
        <v>16</v>
      </c>
      <c r="L4882">
        <v>21</v>
      </c>
      <c r="M4882" t="str">
        <f t="shared" si="305"/>
        <v>Medium</v>
      </c>
      <c r="N4882" s="1">
        <v>44180</v>
      </c>
      <c r="O4882" s="1" t="str">
        <f>IF(YEAR(Table1[[#This Row],[customer_since]])&gt;=2023, "New",IF(YEAR(Table1[[#This Row],[customer_since]])&gt;=2021, "Medium", "Long term"))</f>
        <v>Long term</v>
      </c>
      <c r="P4882">
        <v>3</v>
      </c>
      <c r="Q4882" t="str">
        <f t="shared" si="306"/>
        <v>Low</v>
      </c>
      <c r="R4882">
        <v>0.15</v>
      </c>
      <c r="S4882" t="str">
        <f t="shared" si="307"/>
        <v>Low</v>
      </c>
    </row>
    <row r="4883" spans="1:19" x14ac:dyDescent="0.35">
      <c r="A4883" t="s">
        <v>286</v>
      </c>
      <c r="B4883">
        <v>32</v>
      </c>
      <c r="C4883" t="str">
        <f t="shared" si="304"/>
        <v>26-35</v>
      </c>
      <c r="D4883" t="s">
        <v>14</v>
      </c>
      <c r="E4883" t="s">
        <v>22</v>
      </c>
      <c r="F4883">
        <v>43.68</v>
      </c>
      <c r="G4883">
        <v>14</v>
      </c>
      <c r="H4883">
        <f>Table1[[#This Row],[total_orders]]*Table1[[#This Row],[avg_order_value]]</f>
        <v>611.52</v>
      </c>
      <c r="I4883">
        <v>129</v>
      </c>
      <c r="J4883">
        <v>0</v>
      </c>
      <c r="K4883" t="s">
        <v>29</v>
      </c>
      <c r="L4883">
        <v>73.2</v>
      </c>
      <c r="M4883" t="str">
        <f t="shared" si="305"/>
        <v>High</v>
      </c>
      <c r="N4883" s="1">
        <v>44435</v>
      </c>
      <c r="O4883" s="1" t="str">
        <f>IF(YEAR(Table1[[#This Row],[customer_since]])&gt;=2023, "New",IF(YEAR(Table1[[#This Row],[customer_since]])&gt;=2021, "Medium", "Long term"))</f>
        <v>Medium</v>
      </c>
      <c r="P4883">
        <v>21</v>
      </c>
      <c r="Q4883" t="str">
        <f t="shared" si="306"/>
        <v>Low</v>
      </c>
      <c r="R4883">
        <v>0.09</v>
      </c>
      <c r="S4883" t="str">
        <f t="shared" si="307"/>
        <v>Low</v>
      </c>
    </row>
    <row r="4884" spans="1:19" x14ac:dyDescent="0.35">
      <c r="A4884" t="s">
        <v>150</v>
      </c>
      <c r="B4884">
        <v>51</v>
      </c>
      <c r="C4884" t="str">
        <f t="shared" si="304"/>
        <v>46-55</v>
      </c>
      <c r="D4884" t="s">
        <v>14</v>
      </c>
      <c r="E4884" t="s">
        <v>15</v>
      </c>
      <c r="F4884">
        <v>76.180000000000007</v>
      </c>
      <c r="G4884">
        <v>12</v>
      </c>
      <c r="H4884">
        <f>Table1[[#This Row],[total_orders]]*Table1[[#This Row],[avg_order_value]]</f>
        <v>914.16000000000008</v>
      </c>
      <c r="I4884">
        <v>177</v>
      </c>
      <c r="J4884">
        <v>0</v>
      </c>
      <c r="K4884" t="s">
        <v>23</v>
      </c>
      <c r="L4884">
        <v>72.7</v>
      </c>
      <c r="M4884" t="str">
        <f t="shared" si="305"/>
        <v>High</v>
      </c>
      <c r="N4884" s="1">
        <v>45383</v>
      </c>
      <c r="O4884" s="1" t="str">
        <f>IF(YEAR(Table1[[#This Row],[customer_since]])&gt;=2023, "New",IF(YEAR(Table1[[#This Row],[customer_since]])&gt;=2021, "Medium", "Long term"))</f>
        <v>New</v>
      </c>
      <c r="P4884">
        <v>13</v>
      </c>
      <c r="Q4884" t="str">
        <f t="shared" si="306"/>
        <v>Low</v>
      </c>
      <c r="R4884">
        <v>0.19</v>
      </c>
      <c r="S4884" t="str">
        <f t="shared" si="307"/>
        <v>Low</v>
      </c>
    </row>
    <row r="4885" spans="1:19" x14ac:dyDescent="0.35">
      <c r="A4885" t="s">
        <v>2903</v>
      </c>
      <c r="B4885">
        <v>72</v>
      </c>
      <c r="C4885" t="str">
        <f t="shared" si="304"/>
        <v>66-69</v>
      </c>
      <c r="D4885" t="s">
        <v>14</v>
      </c>
      <c r="E4885" t="s">
        <v>26</v>
      </c>
      <c r="F4885">
        <v>20.16</v>
      </c>
      <c r="G4885">
        <v>10</v>
      </c>
      <c r="H4885">
        <f>Table1[[#This Row],[total_orders]]*Table1[[#This Row],[avg_order_value]]</f>
        <v>201.6</v>
      </c>
      <c r="I4885">
        <v>4</v>
      </c>
      <c r="J4885">
        <v>0</v>
      </c>
      <c r="K4885" t="s">
        <v>29</v>
      </c>
      <c r="L4885">
        <v>68.400000000000006</v>
      </c>
      <c r="M4885" t="str">
        <f t="shared" si="305"/>
        <v>High</v>
      </c>
      <c r="N4885" s="1">
        <v>45099</v>
      </c>
      <c r="O4885" s="1" t="str">
        <f>IF(YEAR(Table1[[#This Row],[customer_since]])&gt;=2023, "New",IF(YEAR(Table1[[#This Row],[customer_since]])&gt;=2021, "Medium", "Long term"))</f>
        <v>New</v>
      </c>
      <c r="P4885">
        <v>4</v>
      </c>
      <c r="Q4885" t="str">
        <f t="shared" si="306"/>
        <v>Low</v>
      </c>
      <c r="R4885">
        <v>0.39</v>
      </c>
      <c r="S4885" t="str">
        <f t="shared" si="307"/>
        <v>Medium</v>
      </c>
    </row>
    <row r="4886" spans="1:19" x14ac:dyDescent="0.35">
      <c r="A4886" t="s">
        <v>930</v>
      </c>
      <c r="B4886">
        <v>67</v>
      </c>
      <c r="C4886" t="str">
        <f t="shared" si="304"/>
        <v>66-69</v>
      </c>
      <c r="D4886" t="s">
        <v>21</v>
      </c>
      <c r="E4886" t="s">
        <v>44</v>
      </c>
      <c r="F4886">
        <v>31.91</v>
      </c>
      <c r="G4886">
        <v>9</v>
      </c>
      <c r="H4886">
        <f>Table1[[#This Row],[total_orders]]*Table1[[#This Row],[avg_order_value]]</f>
        <v>287.19</v>
      </c>
      <c r="I4886">
        <v>171</v>
      </c>
      <c r="J4886">
        <v>0</v>
      </c>
      <c r="K4886" t="s">
        <v>23</v>
      </c>
      <c r="L4886">
        <v>47.6</v>
      </c>
      <c r="M4886" t="str">
        <f t="shared" si="305"/>
        <v>Medium</v>
      </c>
      <c r="N4886" s="1">
        <v>44910</v>
      </c>
      <c r="O4886" s="1" t="str">
        <f>IF(YEAR(Table1[[#This Row],[customer_since]])&gt;=2023, "New",IF(YEAR(Table1[[#This Row],[customer_since]])&gt;=2021, "Medium", "Long term"))</f>
        <v>Medium</v>
      </c>
      <c r="P4886">
        <v>73</v>
      </c>
      <c r="Q4886" t="str">
        <f t="shared" si="306"/>
        <v>High</v>
      </c>
      <c r="R4886">
        <v>0.74</v>
      </c>
      <c r="S4886" t="str">
        <f t="shared" si="307"/>
        <v>High</v>
      </c>
    </row>
    <row r="4887" spans="1:19" x14ac:dyDescent="0.35">
      <c r="A4887" t="s">
        <v>930</v>
      </c>
      <c r="B4887">
        <v>32</v>
      </c>
      <c r="C4887" t="str">
        <f t="shared" si="304"/>
        <v>26-35</v>
      </c>
      <c r="D4887" t="s">
        <v>21</v>
      </c>
      <c r="E4887" t="s">
        <v>44</v>
      </c>
      <c r="F4887">
        <v>63.01</v>
      </c>
      <c r="G4887">
        <v>5</v>
      </c>
      <c r="H4887">
        <f>Table1[[#This Row],[total_orders]]*Table1[[#This Row],[avg_order_value]]</f>
        <v>315.05</v>
      </c>
      <c r="I4887">
        <v>196</v>
      </c>
      <c r="J4887">
        <v>0</v>
      </c>
      <c r="K4887" t="s">
        <v>16</v>
      </c>
      <c r="L4887">
        <v>79.400000000000006</v>
      </c>
      <c r="M4887" t="str">
        <f t="shared" si="305"/>
        <v>High</v>
      </c>
      <c r="N4887" s="1">
        <v>45603</v>
      </c>
      <c r="O4887" s="1" t="str">
        <f>IF(YEAR(Table1[[#This Row],[customer_since]])&gt;=2023, "New",IF(YEAR(Table1[[#This Row],[customer_since]])&gt;=2021, "Medium", "Long term"))</f>
        <v>New</v>
      </c>
      <c r="P4887">
        <v>99</v>
      </c>
      <c r="Q4887" t="str">
        <f t="shared" si="306"/>
        <v>High</v>
      </c>
      <c r="R4887">
        <v>0.3</v>
      </c>
      <c r="S4887" t="str">
        <f t="shared" si="307"/>
        <v>Medium</v>
      </c>
    </row>
    <row r="4888" spans="1:19" x14ac:dyDescent="0.35">
      <c r="A4888" t="s">
        <v>2276</v>
      </c>
      <c r="B4888">
        <v>46</v>
      </c>
      <c r="C4888" t="str">
        <f t="shared" si="304"/>
        <v>46-55</v>
      </c>
      <c r="D4888" t="s">
        <v>14</v>
      </c>
      <c r="E4888" t="s">
        <v>15</v>
      </c>
      <c r="F4888">
        <v>58.87</v>
      </c>
      <c r="G4888">
        <v>8</v>
      </c>
      <c r="H4888">
        <f>Table1[[#This Row],[total_orders]]*Table1[[#This Row],[avg_order_value]]</f>
        <v>470.96</v>
      </c>
      <c r="I4888">
        <v>316</v>
      </c>
      <c r="J4888">
        <v>0</v>
      </c>
      <c r="K4888" t="s">
        <v>16</v>
      </c>
      <c r="L4888">
        <v>66.8</v>
      </c>
      <c r="M4888" t="str">
        <f t="shared" si="305"/>
        <v>High</v>
      </c>
      <c r="N4888" s="1">
        <v>45342</v>
      </c>
      <c r="O4888" s="1" t="str">
        <f>IF(YEAR(Table1[[#This Row],[customer_since]])&gt;=2023, "New",IF(YEAR(Table1[[#This Row],[customer_since]])&gt;=2021, "Medium", "Long term"))</f>
        <v>New</v>
      </c>
      <c r="P4888">
        <v>55</v>
      </c>
      <c r="Q4888" t="str">
        <f t="shared" si="306"/>
        <v>Medium</v>
      </c>
      <c r="R4888">
        <v>0.46</v>
      </c>
      <c r="S4888" t="str">
        <f t="shared" si="307"/>
        <v>Medium</v>
      </c>
    </row>
    <row r="4889" spans="1:19" x14ac:dyDescent="0.35">
      <c r="A4889" t="s">
        <v>2172</v>
      </c>
      <c r="B4889">
        <v>64</v>
      </c>
      <c r="C4889" t="str">
        <f t="shared" si="304"/>
        <v>55-65</v>
      </c>
      <c r="D4889" t="s">
        <v>14</v>
      </c>
      <c r="E4889" t="s">
        <v>18</v>
      </c>
      <c r="F4889">
        <v>185.29</v>
      </c>
      <c r="G4889">
        <v>12</v>
      </c>
      <c r="H4889">
        <f>Table1[[#This Row],[total_orders]]*Table1[[#This Row],[avg_order_value]]</f>
        <v>2223.48</v>
      </c>
      <c r="I4889">
        <v>211</v>
      </c>
      <c r="J4889">
        <v>0</v>
      </c>
      <c r="K4889" t="s">
        <v>19</v>
      </c>
      <c r="L4889">
        <v>32.9</v>
      </c>
      <c r="M4889" t="str">
        <f t="shared" si="305"/>
        <v>Medium</v>
      </c>
      <c r="N4889" s="1">
        <v>45103</v>
      </c>
      <c r="O4889" s="1" t="str">
        <f>IF(YEAR(Table1[[#This Row],[customer_since]])&gt;=2023, "New",IF(YEAR(Table1[[#This Row],[customer_since]])&gt;=2021, "Medium", "Long term"))</f>
        <v>New</v>
      </c>
      <c r="P4889">
        <v>66</v>
      </c>
      <c r="Q4889" t="str">
        <f t="shared" si="306"/>
        <v>Medium</v>
      </c>
      <c r="R4889">
        <v>0.31</v>
      </c>
      <c r="S4889" t="str">
        <f t="shared" si="307"/>
        <v>Medium</v>
      </c>
    </row>
    <row r="4890" spans="1:19" x14ac:dyDescent="0.35">
      <c r="A4890" t="s">
        <v>3144</v>
      </c>
      <c r="B4890">
        <v>19</v>
      </c>
      <c r="C4890" t="str">
        <f t="shared" si="304"/>
        <v>18-25</v>
      </c>
      <c r="D4890" t="s">
        <v>25</v>
      </c>
      <c r="E4890" t="s">
        <v>50</v>
      </c>
      <c r="F4890">
        <v>101.58</v>
      </c>
      <c r="G4890">
        <v>5</v>
      </c>
      <c r="H4890">
        <f>Table1[[#This Row],[total_orders]]*Table1[[#This Row],[avg_order_value]]</f>
        <v>507.9</v>
      </c>
      <c r="I4890">
        <v>289</v>
      </c>
      <c r="J4890">
        <v>0</v>
      </c>
      <c r="K4890" t="s">
        <v>16</v>
      </c>
      <c r="L4890">
        <v>31.1</v>
      </c>
      <c r="M4890" t="str">
        <f t="shared" si="305"/>
        <v>Medium</v>
      </c>
      <c r="N4890" s="1">
        <v>44081</v>
      </c>
      <c r="O4890" s="1" t="str">
        <f>IF(YEAR(Table1[[#This Row],[customer_since]])&gt;=2023, "New",IF(YEAR(Table1[[#This Row],[customer_since]])&gt;=2021, "Medium", "Long term"))</f>
        <v>Long term</v>
      </c>
      <c r="P4890">
        <v>44</v>
      </c>
      <c r="Q4890" t="str">
        <f t="shared" si="306"/>
        <v>Medium</v>
      </c>
      <c r="R4890">
        <v>0.41</v>
      </c>
      <c r="S4890" t="str">
        <f t="shared" si="307"/>
        <v>Medium</v>
      </c>
    </row>
    <row r="4891" spans="1:19" x14ac:dyDescent="0.35">
      <c r="A4891" t="s">
        <v>1260</v>
      </c>
      <c r="B4891">
        <v>77</v>
      </c>
      <c r="C4891" t="str">
        <f t="shared" si="304"/>
        <v>66-69</v>
      </c>
      <c r="D4891" t="s">
        <v>14</v>
      </c>
      <c r="E4891" t="s">
        <v>37</v>
      </c>
      <c r="F4891">
        <v>104.58</v>
      </c>
      <c r="G4891">
        <v>10</v>
      </c>
      <c r="H4891">
        <f>Table1[[#This Row],[total_orders]]*Table1[[#This Row],[avg_order_value]]</f>
        <v>1045.8</v>
      </c>
      <c r="I4891">
        <v>343</v>
      </c>
      <c r="J4891">
        <v>0</v>
      </c>
      <c r="K4891" t="s">
        <v>16</v>
      </c>
      <c r="L4891">
        <v>3.4</v>
      </c>
      <c r="M4891" t="str">
        <f t="shared" si="305"/>
        <v>Low</v>
      </c>
      <c r="N4891" s="1">
        <v>45410</v>
      </c>
      <c r="O4891" s="1" t="str">
        <f>IF(YEAR(Table1[[#This Row],[customer_since]])&gt;=2023, "New",IF(YEAR(Table1[[#This Row],[customer_since]])&gt;=2021, "Medium", "Long term"))</f>
        <v>New</v>
      </c>
      <c r="P4891">
        <v>95</v>
      </c>
      <c r="Q4891" t="str">
        <f t="shared" si="306"/>
        <v>High</v>
      </c>
      <c r="R4891">
        <v>0.35</v>
      </c>
      <c r="S4891" t="str">
        <f t="shared" si="307"/>
        <v>Medium</v>
      </c>
    </row>
    <row r="4892" spans="1:19" x14ac:dyDescent="0.35">
      <c r="A4892" t="s">
        <v>1330</v>
      </c>
      <c r="B4892">
        <v>74</v>
      </c>
      <c r="C4892" t="str">
        <f t="shared" si="304"/>
        <v>66-69</v>
      </c>
      <c r="D4892" t="s">
        <v>21</v>
      </c>
      <c r="E4892" t="s">
        <v>22</v>
      </c>
      <c r="F4892">
        <v>42.45</v>
      </c>
      <c r="G4892">
        <v>7</v>
      </c>
      <c r="H4892">
        <f>Table1[[#This Row],[total_orders]]*Table1[[#This Row],[avg_order_value]]</f>
        <v>297.15000000000003</v>
      </c>
      <c r="I4892">
        <v>108</v>
      </c>
      <c r="J4892">
        <v>0</v>
      </c>
      <c r="K4892" t="s">
        <v>29</v>
      </c>
      <c r="L4892">
        <v>79.8</v>
      </c>
      <c r="M4892" t="str">
        <f t="shared" si="305"/>
        <v>High</v>
      </c>
      <c r="N4892" s="1">
        <v>44619</v>
      </c>
      <c r="O4892" s="1" t="str">
        <f>IF(YEAR(Table1[[#This Row],[customer_since]])&gt;=2023, "New",IF(YEAR(Table1[[#This Row],[customer_since]])&gt;=2021, "Medium", "Long term"))</f>
        <v>Medium</v>
      </c>
      <c r="P4892">
        <v>19</v>
      </c>
      <c r="Q4892" t="str">
        <f t="shared" si="306"/>
        <v>Low</v>
      </c>
      <c r="R4892">
        <v>0.05</v>
      </c>
      <c r="S4892" t="str">
        <f t="shared" si="307"/>
        <v>Low</v>
      </c>
    </row>
    <row r="4893" spans="1:19" x14ac:dyDescent="0.35">
      <c r="A4893" t="s">
        <v>1363</v>
      </c>
      <c r="B4893">
        <v>45</v>
      </c>
      <c r="C4893" t="str">
        <f t="shared" si="304"/>
        <v>36-45</v>
      </c>
      <c r="D4893" t="s">
        <v>14</v>
      </c>
      <c r="E4893" t="s">
        <v>50</v>
      </c>
      <c r="F4893">
        <v>119.82</v>
      </c>
      <c r="G4893">
        <v>9</v>
      </c>
      <c r="H4893">
        <f>Table1[[#This Row],[total_orders]]*Table1[[#This Row],[avg_order_value]]</f>
        <v>1078.3799999999999</v>
      </c>
      <c r="I4893">
        <v>6</v>
      </c>
      <c r="J4893">
        <v>0</v>
      </c>
      <c r="K4893" t="s">
        <v>19</v>
      </c>
      <c r="L4893">
        <v>4.2</v>
      </c>
      <c r="M4893" t="str">
        <f t="shared" si="305"/>
        <v>Low</v>
      </c>
      <c r="N4893" s="1">
        <v>45435</v>
      </c>
      <c r="O4893" s="1" t="str">
        <f>IF(YEAR(Table1[[#This Row],[customer_since]])&gt;=2023, "New",IF(YEAR(Table1[[#This Row],[customer_since]])&gt;=2021, "Medium", "Long term"))</f>
        <v>New</v>
      </c>
      <c r="P4893">
        <v>32</v>
      </c>
      <c r="Q4893" t="str">
        <f t="shared" si="306"/>
        <v>Low</v>
      </c>
      <c r="R4893">
        <v>0.48</v>
      </c>
      <c r="S4893" t="str">
        <f t="shared" si="307"/>
        <v>Medium</v>
      </c>
    </row>
    <row r="4894" spans="1:19" x14ac:dyDescent="0.35">
      <c r="A4894" t="s">
        <v>1686</v>
      </c>
      <c r="B4894">
        <v>46</v>
      </c>
      <c r="C4894" t="str">
        <f t="shared" si="304"/>
        <v>46-55</v>
      </c>
      <c r="D4894" t="s">
        <v>21</v>
      </c>
      <c r="E4894" t="s">
        <v>50</v>
      </c>
      <c r="F4894">
        <v>170.36</v>
      </c>
      <c r="G4894">
        <v>12</v>
      </c>
      <c r="H4894">
        <f>Table1[[#This Row],[total_orders]]*Table1[[#This Row],[avg_order_value]]</f>
        <v>2044.3200000000002</v>
      </c>
      <c r="I4894">
        <v>230</v>
      </c>
      <c r="J4894">
        <v>0</v>
      </c>
      <c r="K4894" t="s">
        <v>16</v>
      </c>
      <c r="L4894">
        <v>23.8</v>
      </c>
      <c r="M4894" t="str">
        <f t="shared" si="305"/>
        <v>Medium</v>
      </c>
      <c r="N4894" s="1">
        <v>44454</v>
      </c>
      <c r="O4894" s="1" t="str">
        <f>IF(YEAR(Table1[[#This Row],[customer_since]])&gt;=2023, "New",IF(YEAR(Table1[[#This Row],[customer_since]])&gt;=2021, "Medium", "Long term"))</f>
        <v>Medium</v>
      </c>
      <c r="P4894">
        <v>85</v>
      </c>
      <c r="Q4894" t="str">
        <f t="shared" si="306"/>
        <v>High</v>
      </c>
      <c r="R4894">
        <v>0.26</v>
      </c>
      <c r="S4894" t="str">
        <f t="shared" si="307"/>
        <v>Medium</v>
      </c>
    </row>
    <row r="4895" spans="1:19" x14ac:dyDescent="0.35">
      <c r="A4895" t="s">
        <v>482</v>
      </c>
      <c r="B4895">
        <v>44</v>
      </c>
      <c r="C4895" t="str">
        <f t="shared" si="304"/>
        <v>36-45</v>
      </c>
      <c r="D4895" t="s">
        <v>21</v>
      </c>
      <c r="E4895" t="s">
        <v>35</v>
      </c>
      <c r="F4895">
        <v>53.48</v>
      </c>
      <c r="G4895">
        <v>9</v>
      </c>
      <c r="H4895">
        <f>Table1[[#This Row],[total_orders]]*Table1[[#This Row],[avg_order_value]]</f>
        <v>481.32</v>
      </c>
      <c r="I4895">
        <v>244</v>
      </c>
      <c r="J4895">
        <v>0</v>
      </c>
      <c r="K4895" t="s">
        <v>16</v>
      </c>
      <c r="L4895">
        <v>56.8</v>
      </c>
      <c r="M4895" t="str">
        <f t="shared" si="305"/>
        <v>High</v>
      </c>
      <c r="N4895" s="1">
        <v>44951</v>
      </c>
      <c r="O4895" s="1" t="str">
        <f>IF(YEAR(Table1[[#This Row],[customer_since]])&gt;=2023, "New",IF(YEAR(Table1[[#This Row],[customer_since]])&gt;=2021, "Medium", "Long term"))</f>
        <v>New</v>
      </c>
      <c r="P4895">
        <v>25</v>
      </c>
      <c r="Q4895" t="str">
        <f t="shared" si="306"/>
        <v>Low</v>
      </c>
      <c r="R4895">
        <v>0.2</v>
      </c>
      <c r="S4895" t="str">
        <f t="shared" si="307"/>
        <v>Low</v>
      </c>
    </row>
    <row r="4896" spans="1:19" x14ac:dyDescent="0.35">
      <c r="A4896" t="s">
        <v>482</v>
      </c>
      <c r="B4896">
        <v>58</v>
      </c>
      <c r="C4896" t="str">
        <f t="shared" si="304"/>
        <v>55-65</v>
      </c>
      <c r="D4896" t="s">
        <v>21</v>
      </c>
      <c r="E4896" t="s">
        <v>35</v>
      </c>
      <c r="F4896">
        <v>208.18</v>
      </c>
      <c r="G4896">
        <v>15</v>
      </c>
      <c r="H4896">
        <f>Table1[[#This Row],[total_orders]]*Table1[[#This Row],[avg_order_value]]</f>
        <v>3122.7000000000003</v>
      </c>
      <c r="I4896">
        <v>51</v>
      </c>
      <c r="J4896">
        <v>0</v>
      </c>
      <c r="K4896" t="s">
        <v>29</v>
      </c>
      <c r="L4896">
        <v>88.8</v>
      </c>
      <c r="M4896" t="str">
        <f t="shared" si="305"/>
        <v>High</v>
      </c>
      <c r="N4896" s="1">
        <v>45511</v>
      </c>
      <c r="O4896" s="1" t="str">
        <f>IF(YEAR(Table1[[#This Row],[customer_since]])&gt;=2023, "New",IF(YEAR(Table1[[#This Row],[customer_since]])&gt;=2021, "Medium", "Long term"))</f>
        <v>New</v>
      </c>
      <c r="P4896">
        <v>72</v>
      </c>
      <c r="Q4896" t="str">
        <f t="shared" si="306"/>
        <v>High</v>
      </c>
      <c r="R4896">
        <v>0.41</v>
      </c>
      <c r="S4896" t="str">
        <f t="shared" si="307"/>
        <v>Medium</v>
      </c>
    </row>
    <row r="4897" spans="1:19" x14ac:dyDescent="0.35">
      <c r="A4897" t="s">
        <v>1851</v>
      </c>
      <c r="B4897">
        <v>32</v>
      </c>
      <c r="C4897" t="str">
        <f t="shared" si="304"/>
        <v>26-35</v>
      </c>
      <c r="D4897" t="s">
        <v>21</v>
      </c>
      <c r="E4897" t="s">
        <v>50</v>
      </c>
      <c r="F4897">
        <v>131.6</v>
      </c>
      <c r="G4897">
        <v>12</v>
      </c>
      <c r="H4897">
        <f>Table1[[#This Row],[total_orders]]*Table1[[#This Row],[avg_order_value]]</f>
        <v>1579.1999999999998</v>
      </c>
      <c r="I4897">
        <v>9</v>
      </c>
      <c r="J4897">
        <v>0</v>
      </c>
      <c r="K4897" t="s">
        <v>40</v>
      </c>
      <c r="L4897">
        <v>88.5</v>
      </c>
      <c r="M4897" t="str">
        <f t="shared" si="305"/>
        <v>High</v>
      </c>
      <c r="N4897" s="1">
        <v>45325</v>
      </c>
      <c r="O4897" s="1" t="str">
        <f>IF(YEAR(Table1[[#This Row],[customer_since]])&gt;=2023, "New",IF(YEAR(Table1[[#This Row],[customer_since]])&gt;=2021, "Medium", "Long term"))</f>
        <v>New</v>
      </c>
      <c r="P4897">
        <v>18</v>
      </c>
      <c r="Q4897" t="str">
        <f t="shared" si="306"/>
        <v>Low</v>
      </c>
      <c r="R4897">
        <v>0.22</v>
      </c>
      <c r="S4897" t="str">
        <f t="shared" si="307"/>
        <v>Medium</v>
      </c>
    </row>
    <row r="4898" spans="1:19" x14ac:dyDescent="0.35">
      <c r="A4898" t="s">
        <v>3406</v>
      </c>
      <c r="B4898">
        <v>40</v>
      </c>
      <c r="C4898" t="str">
        <f t="shared" si="304"/>
        <v>36-45</v>
      </c>
      <c r="D4898" t="s">
        <v>14</v>
      </c>
      <c r="E4898" t="s">
        <v>50</v>
      </c>
      <c r="F4898">
        <v>88.12</v>
      </c>
      <c r="G4898">
        <v>11</v>
      </c>
      <c r="H4898">
        <f>Table1[[#This Row],[total_orders]]*Table1[[#This Row],[avg_order_value]]</f>
        <v>969.32</v>
      </c>
      <c r="I4898">
        <v>86</v>
      </c>
      <c r="J4898">
        <v>1</v>
      </c>
      <c r="K4898" t="s">
        <v>29</v>
      </c>
      <c r="L4898">
        <v>71.3</v>
      </c>
      <c r="M4898" t="str">
        <f t="shared" si="305"/>
        <v>High</v>
      </c>
      <c r="N4898" s="1">
        <v>45314</v>
      </c>
      <c r="O4898" s="1" t="str">
        <f>IF(YEAR(Table1[[#This Row],[customer_since]])&gt;=2023, "New",IF(YEAR(Table1[[#This Row],[customer_since]])&gt;=2021, "Medium", "Long term"))</f>
        <v>New</v>
      </c>
      <c r="P4898">
        <v>87</v>
      </c>
      <c r="Q4898" t="str">
        <f t="shared" si="306"/>
        <v>High</v>
      </c>
      <c r="R4898">
        <v>0.04</v>
      </c>
      <c r="S4898" t="str">
        <f t="shared" si="307"/>
        <v>Low</v>
      </c>
    </row>
    <row r="4899" spans="1:19" x14ac:dyDescent="0.35">
      <c r="A4899" t="s">
        <v>69</v>
      </c>
      <c r="B4899">
        <v>42</v>
      </c>
      <c r="C4899" t="str">
        <f t="shared" si="304"/>
        <v>36-45</v>
      </c>
      <c r="D4899" t="s">
        <v>21</v>
      </c>
      <c r="E4899" t="s">
        <v>28</v>
      </c>
      <c r="F4899">
        <v>103.97</v>
      </c>
      <c r="G4899">
        <v>13</v>
      </c>
      <c r="H4899">
        <f>Table1[[#This Row],[total_orders]]*Table1[[#This Row],[avg_order_value]]</f>
        <v>1351.61</v>
      </c>
      <c r="I4899">
        <v>253</v>
      </c>
      <c r="J4899">
        <v>0</v>
      </c>
      <c r="K4899" t="s">
        <v>16</v>
      </c>
      <c r="L4899">
        <v>44.7</v>
      </c>
      <c r="M4899" t="str">
        <f t="shared" si="305"/>
        <v>Medium</v>
      </c>
      <c r="N4899" s="1">
        <v>45611</v>
      </c>
      <c r="O4899" s="1" t="str">
        <f>IF(YEAR(Table1[[#This Row],[customer_since]])&gt;=2023, "New",IF(YEAR(Table1[[#This Row],[customer_since]])&gt;=2021, "Medium", "Long term"))</f>
        <v>New</v>
      </c>
      <c r="P4899">
        <v>83</v>
      </c>
      <c r="Q4899" t="str">
        <f t="shared" si="306"/>
        <v>High</v>
      </c>
      <c r="R4899">
        <v>0.09</v>
      </c>
      <c r="S4899" t="str">
        <f t="shared" si="307"/>
        <v>Low</v>
      </c>
    </row>
    <row r="4900" spans="1:19" x14ac:dyDescent="0.35">
      <c r="A4900" t="s">
        <v>69</v>
      </c>
      <c r="B4900">
        <v>29</v>
      </c>
      <c r="C4900" t="str">
        <f t="shared" si="304"/>
        <v>26-35</v>
      </c>
      <c r="D4900" t="s">
        <v>14</v>
      </c>
      <c r="E4900" t="s">
        <v>35</v>
      </c>
      <c r="F4900">
        <v>160.01</v>
      </c>
      <c r="G4900">
        <v>14</v>
      </c>
      <c r="H4900">
        <f>Table1[[#This Row],[total_orders]]*Table1[[#This Row],[avg_order_value]]</f>
        <v>2240.14</v>
      </c>
      <c r="I4900">
        <v>200</v>
      </c>
      <c r="J4900">
        <v>0</v>
      </c>
      <c r="K4900" t="s">
        <v>29</v>
      </c>
      <c r="L4900">
        <v>3.7</v>
      </c>
      <c r="M4900" t="str">
        <f t="shared" si="305"/>
        <v>Low</v>
      </c>
      <c r="N4900" s="1">
        <v>45258</v>
      </c>
      <c r="O4900" s="1" t="str">
        <f>IF(YEAR(Table1[[#This Row],[customer_since]])&gt;=2023, "New",IF(YEAR(Table1[[#This Row],[customer_since]])&gt;=2021, "Medium", "Long term"))</f>
        <v>New</v>
      </c>
      <c r="P4900">
        <v>4</v>
      </c>
      <c r="Q4900" t="str">
        <f t="shared" si="306"/>
        <v>Low</v>
      </c>
      <c r="R4900">
        <v>0.66</v>
      </c>
      <c r="S4900" t="str">
        <f t="shared" si="307"/>
        <v>High</v>
      </c>
    </row>
    <row r="4901" spans="1:19" x14ac:dyDescent="0.35">
      <c r="A4901" t="s">
        <v>69</v>
      </c>
      <c r="B4901">
        <v>47</v>
      </c>
      <c r="C4901" t="str">
        <f t="shared" si="304"/>
        <v>46-55</v>
      </c>
      <c r="D4901" t="s">
        <v>14</v>
      </c>
      <c r="E4901" t="s">
        <v>52</v>
      </c>
      <c r="F4901">
        <v>71.8</v>
      </c>
      <c r="G4901">
        <v>19</v>
      </c>
      <c r="H4901">
        <f>Table1[[#This Row],[total_orders]]*Table1[[#This Row],[avg_order_value]]</f>
        <v>1364.2</v>
      </c>
      <c r="I4901">
        <v>188</v>
      </c>
      <c r="J4901">
        <v>0</v>
      </c>
      <c r="K4901" t="s">
        <v>23</v>
      </c>
      <c r="L4901">
        <v>11.5</v>
      </c>
      <c r="M4901" t="str">
        <f t="shared" si="305"/>
        <v>Low</v>
      </c>
      <c r="N4901" s="1">
        <v>45520</v>
      </c>
      <c r="O4901" s="1" t="str">
        <f>IF(YEAR(Table1[[#This Row],[customer_since]])&gt;=2023, "New",IF(YEAR(Table1[[#This Row],[customer_since]])&gt;=2021, "Medium", "Long term"))</f>
        <v>New</v>
      </c>
      <c r="P4901">
        <v>94</v>
      </c>
      <c r="Q4901" t="str">
        <f t="shared" si="306"/>
        <v>High</v>
      </c>
      <c r="R4901">
        <v>0.02</v>
      </c>
      <c r="S4901" t="str">
        <f t="shared" si="307"/>
        <v>Low</v>
      </c>
    </row>
    <row r="4902" spans="1:19" x14ac:dyDescent="0.35">
      <c r="A4902" t="s">
        <v>906</v>
      </c>
      <c r="B4902">
        <v>29</v>
      </c>
      <c r="C4902" t="str">
        <f t="shared" si="304"/>
        <v>26-35</v>
      </c>
      <c r="D4902" t="s">
        <v>14</v>
      </c>
      <c r="E4902" t="s">
        <v>22</v>
      </c>
      <c r="F4902">
        <v>111.07</v>
      </c>
      <c r="G4902">
        <v>12</v>
      </c>
      <c r="H4902">
        <f>Table1[[#This Row],[total_orders]]*Table1[[#This Row],[avg_order_value]]</f>
        <v>1332.84</v>
      </c>
      <c r="I4902">
        <v>3</v>
      </c>
      <c r="J4902">
        <v>0</v>
      </c>
      <c r="K4902" t="s">
        <v>23</v>
      </c>
      <c r="L4902">
        <v>86.2</v>
      </c>
      <c r="M4902" t="str">
        <f t="shared" si="305"/>
        <v>High</v>
      </c>
      <c r="N4902" s="1">
        <v>45833</v>
      </c>
      <c r="O4902" s="1" t="str">
        <f>IF(YEAR(Table1[[#This Row],[customer_since]])&gt;=2023, "New",IF(YEAR(Table1[[#This Row],[customer_since]])&gt;=2021, "Medium", "Long term"))</f>
        <v>New</v>
      </c>
      <c r="P4902">
        <v>70</v>
      </c>
      <c r="Q4902" t="str">
        <f t="shared" si="306"/>
        <v>High</v>
      </c>
      <c r="R4902">
        <v>0.24</v>
      </c>
      <c r="S4902" t="str">
        <f t="shared" si="307"/>
        <v>Medium</v>
      </c>
    </row>
    <row r="4903" spans="1:19" x14ac:dyDescent="0.35">
      <c r="A4903" t="s">
        <v>3041</v>
      </c>
      <c r="B4903">
        <v>68</v>
      </c>
      <c r="C4903" t="str">
        <f t="shared" si="304"/>
        <v>66-69</v>
      </c>
      <c r="D4903" t="s">
        <v>21</v>
      </c>
      <c r="E4903" t="s">
        <v>28</v>
      </c>
      <c r="F4903">
        <v>51.8</v>
      </c>
      <c r="G4903">
        <v>9</v>
      </c>
      <c r="H4903">
        <f>Table1[[#This Row],[total_orders]]*Table1[[#This Row],[avg_order_value]]</f>
        <v>466.2</v>
      </c>
      <c r="I4903">
        <v>155</v>
      </c>
      <c r="J4903">
        <v>0</v>
      </c>
      <c r="K4903" t="s">
        <v>40</v>
      </c>
      <c r="L4903">
        <v>91.8</v>
      </c>
      <c r="M4903" t="str">
        <f t="shared" si="305"/>
        <v>High</v>
      </c>
      <c r="N4903" s="1">
        <v>44500</v>
      </c>
      <c r="O4903" s="1" t="str">
        <f>IF(YEAR(Table1[[#This Row],[customer_since]])&gt;=2023, "New",IF(YEAR(Table1[[#This Row],[customer_since]])&gt;=2021, "Medium", "Long term"))</f>
        <v>Medium</v>
      </c>
      <c r="P4903">
        <v>4</v>
      </c>
      <c r="Q4903" t="str">
        <f t="shared" si="306"/>
        <v>Low</v>
      </c>
      <c r="R4903">
        <v>0.3</v>
      </c>
      <c r="S4903" t="str">
        <f t="shared" si="307"/>
        <v>Medium</v>
      </c>
    </row>
    <row r="4904" spans="1:19" x14ac:dyDescent="0.35">
      <c r="A4904" t="s">
        <v>219</v>
      </c>
      <c r="B4904">
        <v>31</v>
      </c>
      <c r="C4904" t="str">
        <f t="shared" si="304"/>
        <v>26-35</v>
      </c>
      <c r="D4904" t="s">
        <v>14</v>
      </c>
      <c r="E4904" t="s">
        <v>35</v>
      </c>
      <c r="F4904">
        <v>98.73</v>
      </c>
      <c r="G4904">
        <v>12</v>
      </c>
      <c r="H4904">
        <f>Table1[[#This Row],[total_orders]]*Table1[[#This Row],[avg_order_value]]</f>
        <v>1184.76</v>
      </c>
      <c r="I4904">
        <v>58</v>
      </c>
      <c r="J4904">
        <v>0</v>
      </c>
      <c r="K4904" t="s">
        <v>23</v>
      </c>
      <c r="L4904">
        <v>16</v>
      </c>
      <c r="M4904" t="str">
        <f t="shared" si="305"/>
        <v>Low</v>
      </c>
      <c r="N4904" s="1">
        <v>45207</v>
      </c>
      <c r="O4904" s="1" t="str">
        <f>IF(YEAR(Table1[[#This Row],[customer_since]])&gt;=2023, "New",IF(YEAR(Table1[[#This Row],[customer_since]])&gt;=2021, "Medium", "Long term"))</f>
        <v>New</v>
      </c>
      <c r="P4904">
        <v>4</v>
      </c>
      <c r="Q4904" t="str">
        <f t="shared" si="306"/>
        <v>Low</v>
      </c>
      <c r="R4904">
        <v>0.23</v>
      </c>
      <c r="S4904" t="str">
        <f t="shared" si="307"/>
        <v>Medium</v>
      </c>
    </row>
    <row r="4905" spans="1:19" x14ac:dyDescent="0.35">
      <c r="A4905" t="s">
        <v>219</v>
      </c>
      <c r="B4905">
        <v>40</v>
      </c>
      <c r="C4905" t="str">
        <f t="shared" si="304"/>
        <v>36-45</v>
      </c>
      <c r="D4905" t="s">
        <v>14</v>
      </c>
      <c r="E4905" t="s">
        <v>22</v>
      </c>
      <c r="F4905">
        <v>202.76</v>
      </c>
      <c r="G4905">
        <v>10</v>
      </c>
      <c r="H4905">
        <f>Table1[[#This Row],[total_orders]]*Table1[[#This Row],[avg_order_value]]</f>
        <v>2027.6</v>
      </c>
      <c r="I4905">
        <v>103</v>
      </c>
      <c r="J4905">
        <v>0</v>
      </c>
      <c r="K4905" t="s">
        <v>40</v>
      </c>
      <c r="L4905">
        <v>4.8</v>
      </c>
      <c r="M4905" t="str">
        <f t="shared" si="305"/>
        <v>Low</v>
      </c>
      <c r="N4905" s="1">
        <v>44229</v>
      </c>
      <c r="O4905" s="1" t="str">
        <f>IF(YEAR(Table1[[#This Row],[customer_since]])&gt;=2023, "New",IF(YEAR(Table1[[#This Row],[customer_since]])&gt;=2021, "Medium", "Long term"))</f>
        <v>Medium</v>
      </c>
      <c r="P4905">
        <v>29</v>
      </c>
      <c r="Q4905" t="str">
        <f t="shared" si="306"/>
        <v>Low</v>
      </c>
      <c r="R4905">
        <v>0.59</v>
      </c>
      <c r="S4905" t="str">
        <f t="shared" si="307"/>
        <v>High</v>
      </c>
    </row>
    <row r="4906" spans="1:19" x14ac:dyDescent="0.35">
      <c r="A4906" t="s">
        <v>1054</v>
      </c>
      <c r="B4906">
        <v>76</v>
      </c>
      <c r="C4906" t="str">
        <f t="shared" si="304"/>
        <v>66-69</v>
      </c>
      <c r="D4906" t="s">
        <v>14</v>
      </c>
      <c r="E4906" t="s">
        <v>28</v>
      </c>
      <c r="G4906">
        <v>4</v>
      </c>
      <c r="H4906">
        <f>Table1[[#This Row],[total_orders]]*Table1[[#This Row],[avg_order_value]]</f>
        <v>0</v>
      </c>
      <c r="I4906">
        <v>268</v>
      </c>
      <c r="J4906">
        <v>0</v>
      </c>
      <c r="K4906" t="s">
        <v>19</v>
      </c>
      <c r="L4906">
        <v>81.099999999999994</v>
      </c>
      <c r="M4906" t="str">
        <f t="shared" si="305"/>
        <v>High</v>
      </c>
      <c r="N4906" s="1">
        <v>45659</v>
      </c>
      <c r="O4906" s="1" t="str">
        <f>IF(YEAR(Table1[[#This Row],[customer_since]])&gt;=2023, "New",IF(YEAR(Table1[[#This Row],[customer_since]])&gt;=2021, "Medium", "Long term"))</f>
        <v>New</v>
      </c>
      <c r="P4906">
        <v>10</v>
      </c>
      <c r="Q4906" t="str">
        <f t="shared" si="306"/>
        <v>Low</v>
      </c>
      <c r="R4906">
        <v>0.17</v>
      </c>
      <c r="S4906" t="str">
        <f t="shared" si="307"/>
        <v>Low</v>
      </c>
    </row>
    <row r="4907" spans="1:19" x14ac:dyDescent="0.35">
      <c r="A4907" t="s">
        <v>1054</v>
      </c>
      <c r="B4907">
        <v>33</v>
      </c>
      <c r="C4907" t="str">
        <f t="shared" si="304"/>
        <v>26-35</v>
      </c>
      <c r="D4907" t="s">
        <v>14</v>
      </c>
      <c r="E4907" t="s">
        <v>15</v>
      </c>
      <c r="F4907">
        <v>40.4</v>
      </c>
      <c r="G4907">
        <v>10</v>
      </c>
      <c r="H4907">
        <f>Table1[[#This Row],[total_orders]]*Table1[[#This Row],[avg_order_value]]</f>
        <v>404</v>
      </c>
      <c r="I4907">
        <v>298</v>
      </c>
      <c r="J4907">
        <v>0</v>
      </c>
      <c r="K4907" t="s">
        <v>29</v>
      </c>
      <c r="L4907">
        <v>74.099999999999994</v>
      </c>
      <c r="M4907" t="str">
        <f t="shared" si="305"/>
        <v>High</v>
      </c>
      <c r="N4907" s="1">
        <v>45801</v>
      </c>
      <c r="O4907" s="1" t="str">
        <f>IF(YEAR(Table1[[#This Row],[customer_since]])&gt;=2023, "New",IF(YEAR(Table1[[#This Row],[customer_since]])&gt;=2021, "Medium", "Long term"))</f>
        <v>New</v>
      </c>
      <c r="P4907">
        <v>63</v>
      </c>
      <c r="Q4907" t="str">
        <f t="shared" si="306"/>
        <v>Medium</v>
      </c>
      <c r="R4907">
        <v>0.25</v>
      </c>
      <c r="S4907" t="str">
        <f t="shared" si="307"/>
        <v>Medium</v>
      </c>
    </row>
    <row r="4908" spans="1:19" x14ac:dyDescent="0.35">
      <c r="A4908" t="s">
        <v>2062</v>
      </c>
      <c r="B4908">
        <v>26</v>
      </c>
      <c r="C4908" t="str">
        <f t="shared" si="304"/>
        <v>26-35</v>
      </c>
      <c r="D4908" t="s">
        <v>21</v>
      </c>
      <c r="E4908" t="s">
        <v>44</v>
      </c>
      <c r="F4908">
        <v>15.58</v>
      </c>
      <c r="G4908">
        <v>13</v>
      </c>
      <c r="H4908">
        <f>Table1[[#This Row],[total_orders]]*Table1[[#This Row],[avg_order_value]]</f>
        <v>202.54</v>
      </c>
      <c r="I4908">
        <v>216</v>
      </c>
      <c r="J4908">
        <v>0</v>
      </c>
      <c r="K4908" t="s">
        <v>23</v>
      </c>
      <c r="L4908">
        <v>64.8</v>
      </c>
      <c r="M4908" t="str">
        <f t="shared" si="305"/>
        <v>High</v>
      </c>
      <c r="N4908" s="1">
        <v>45790</v>
      </c>
      <c r="O4908" s="1" t="str">
        <f>IF(YEAR(Table1[[#This Row],[customer_since]])&gt;=2023, "New",IF(YEAR(Table1[[#This Row],[customer_since]])&gt;=2021, "Medium", "Long term"))</f>
        <v>New</v>
      </c>
      <c r="P4908">
        <v>37</v>
      </c>
      <c r="Q4908" t="str">
        <f t="shared" si="306"/>
        <v>Medium</v>
      </c>
      <c r="R4908">
        <v>0.32</v>
      </c>
      <c r="S4908" t="str">
        <f t="shared" si="307"/>
        <v>Medium</v>
      </c>
    </row>
    <row r="4909" spans="1:19" x14ac:dyDescent="0.35">
      <c r="A4909" t="s">
        <v>3326</v>
      </c>
      <c r="B4909">
        <v>26</v>
      </c>
      <c r="C4909" t="str">
        <f t="shared" si="304"/>
        <v>26-35</v>
      </c>
      <c r="D4909" t="s">
        <v>21</v>
      </c>
      <c r="E4909" t="s">
        <v>44</v>
      </c>
      <c r="F4909">
        <v>57.14</v>
      </c>
      <c r="G4909">
        <v>8</v>
      </c>
      <c r="H4909">
        <f>Table1[[#This Row],[total_orders]]*Table1[[#This Row],[avg_order_value]]</f>
        <v>457.12</v>
      </c>
      <c r="I4909">
        <v>245</v>
      </c>
      <c r="J4909">
        <v>0</v>
      </c>
      <c r="K4909" t="s">
        <v>23</v>
      </c>
      <c r="L4909">
        <v>13.3</v>
      </c>
      <c r="M4909" t="str">
        <f t="shared" si="305"/>
        <v>Low</v>
      </c>
      <c r="N4909" s="1">
        <v>45451</v>
      </c>
      <c r="O4909" s="1" t="str">
        <f>IF(YEAR(Table1[[#This Row],[customer_since]])&gt;=2023, "New",IF(YEAR(Table1[[#This Row],[customer_since]])&gt;=2021, "Medium", "Long term"))</f>
        <v>New</v>
      </c>
      <c r="P4909">
        <v>89</v>
      </c>
      <c r="Q4909" t="str">
        <f t="shared" si="306"/>
        <v>High</v>
      </c>
      <c r="R4909">
        <v>0.24</v>
      </c>
      <c r="S4909" t="str">
        <f t="shared" si="307"/>
        <v>Medium</v>
      </c>
    </row>
    <row r="4910" spans="1:19" x14ac:dyDescent="0.35">
      <c r="A4910" t="s">
        <v>452</v>
      </c>
      <c r="B4910">
        <v>72</v>
      </c>
      <c r="C4910" t="str">
        <f t="shared" si="304"/>
        <v>66-69</v>
      </c>
      <c r="D4910" t="s">
        <v>14</v>
      </c>
      <c r="E4910" t="s">
        <v>18</v>
      </c>
      <c r="F4910">
        <v>135.25</v>
      </c>
      <c r="G4910">
        <v>8</v>
      </c>
      <c r="H4910">
        <f>Table1[[#This Row],[total_orders]]*Table1[[#This Row],[avg_order_value]]</f>
        <v>1082</v>
      </c>
      <c r="I4910">
        <v>250</v>
      </c>
      <c r="J4910">
        <v>0</v>
      </c>
      <c r="K4910" t="s">
        <v>40</v>
      </c>
      <c r="L4910">
        <v>5.2</v>
      </c>
      <c r="M4910" t="str">
        <f t="shared" si="305"/>
        <v>Low</v>
      </c>
      <c r="N4910" s="1">
        <v>45645</v>
      </c>
      <c r="O4910" s="1" t="str">
        <f>IF(YEAR(Table1[[#This Row],[customer_since]])&gt;=2023, "New",IF(YEAR(Table1[[#This Row],[customer_since]])&gt;=2021, "Medium", "Long term"))</f>
        <v>New</v>
      </c>
      <c r="P4910">
        <v>83</v>
      </c>
      <c r="Q4910" t="str">
        <f t="shared" si="306"/>
        <v>High</v>
      </c>
      <c r="R4910">
        <v>0.25</v>
      </c>
      <c r="S4910" t="str">
        <f t="shared" si="307"/>
        <v>Medium</v>
      </c>
    </row>
    <row r="4911" spans="1:19" x14ac:dyDescent="0.35">
      <c r="A4911" t="s">
        <v>2579</v>
      </c>
      <c r="B4911">
        <v>72</v>
      </c>
      <c r="C4911" t="str">
        <f t="shared" si="304"/>
        <v>66-69</v>
      </c>
      <c r="D4911" t="s">
        <v>21</v>
      </c>
      <c r="E4911" t="s">
        <v>28</v>
      </c>
      <c r="F4911">
        <v>44.51</v>
      </c>
      <c r="G4911">
        <v>9</v>
      </c>
      <c r="H4911">
        <f>Table1[[#This Row],[total_orders]]*Table1[[#This Row],[avg_order_value]]</f>
        <v>400.59</v>
      </c>
      <c r="I4911">
        <v>184</v>
      </c>
      <c r="J4911">
        <v>0</v>
      </c>
      <c r="K4911" t="s">
        <v>19</v>
      </c>
      <c r="L4911">
        <v>68.8</v>
      </c>
      <c r="M4911" t="str">
        <f t="shared" si="305"/>
        <v>High</v>
      </c>
      <c r="N4911" s="1">
        <v>45223</v>
      </c>
      <c r="O4911" s="1" t="str">
        <f>IF(YEAR(Table1[[#This Row],[customer_since]])&gt;=2023, "New",IF(YEAR(Table1[[#This Row],[customer_since]])&gt;=2021, "Medium", "Long term"))</f>
        <v>New</v>
      </c>
      <c r="P4911">
        <v>83</v>
      </c>
      <c r="Q4911" t="str">
        <f t="shared" si="306"/>
        <v>High</v>
      </c>
      <c r="R4911">
        <v>0.04</v>
      </c>
      <c r="S4911" t="str">
        <f t="shared" si="307"/>
        <v>Low</v>
      </c>
    </row>
    <row r="4912" spans="1:19" x14ac:dyDescent="0.35">
      <c r="A4912" t="s">
        <v>245</v>
      </c>
      <c r="B4912">
        <v>79</v>
      </c>
      <c r="C4912" t="str">
        <f t="shared" si="304"/>
        <v>66-69</v>
      </c>
      <c r="D4912" t="s">
        <v>21</v>
      </c>
      <c r="E4912" t="s">
        <v>22</v>
      </c>
      <c r="F4912">
        <v>77.2</v>
      </c>
      <c r="G4912">
        <v>15</v>
      </c>
      <c r="H4912">
        <f>Table1[[#This Row],[total_orders]]*Table1[[#This Row],[avg_order_value]]</f>
        <v>1158</v>
      </c>
      <c r="I4912">
        <v>101</v>
      </c>
      <c r="J4912">
        <v>0</v>
      </c>
      <c r="K4912" t="s">
        <v>40</v>
      </c>
      <c r="L4912">
        <v>37.6</v>
      </c>
      <c r="M4912" t="str">
        <f t="shared" si="305"/>
        <v>Medium</v>
      </c>
      <c r="N4912" s="1">
        <v>45026</v>
      </c>
      <c r="O4912" s="1" t="str">
        <f>IF(YEAR(Table1[[#This Row],[customer_since]])&gt;=2023, "New",IF(YEAR(Table1[[#This Row],[customer_since]])&gt;=2021, "Medium", "Long term"))</f>
        <v>New</v>
      </c>
      <c r="P4912">
        <v>3</v>
      </c>
      <c r="Q4912" t="str">
        <f t="shared" si="306"/>
        <v>Low</v>
      </c>
      <c r="R4912">
        <v>0.05</v>
      </c>
      <c r="S4912" t="str">
        <f t="shared" si="307"/>
        <v>Low</v>
      </c>
    </row>
    <row r="4913" spans="1:19" x14ac:dyDescent="0.35">
      <c r="A4913" t="s">
        <v>1125</v>
      </c>
      <c r="B4913">
        <v>29</v>
      </c>
      <c r="C4913" t="str">
        <f t="shared" si="304"/>
        <v>26-35</v>
      </c>
      <c r="D4913" t="s">
        <v>25</v>
      </c>
      <c r="E4913" t="s">
        <v>18</v>
      </c>
      <c r="F4913">
        <v>84.28</v>
      </c>
      <c r="G4913">
        <v>8</v>
      </c>
      <c r="H4913">
        <f>Table1[[#This Row],[total_orders]]*Table1[[#This Row],[avg_order_value]]</f>
        <v>674.24</v>
      </c>
      <c r="I4913">
        <v>171</v>
      </c>
      <c r="J4913">
        <v>0</v>
      </c>
      <c r="K4913" t="s">
        <v>40</v>
      </c>
      <c r="L4913">
        <v>45.1</v>
      </c>
      <c r="M4913" t="str">
        <f t="shared" si="305"/>
        <v>Medium</v>
      </c>
      <c r="N4913" s="1">
        <v>44255</v>
      </c>
      <c r="O4913" s="1" t="str">
        <f>IF(YEAR(Table1[[#This Row],[customer_since]])&gt;=2023, "New",IF(YEAR(Table1[[#This Row],[customer_since]])&gt;=2021, "Medium", "Long term"))</f>
        <v>Medium</v>
      </c>
      <c r="P4913">
        <v>54</v>
      </c>
      <c r="Q4913" t="str">
        <f t="shared" si="306"/>
        <v>Medium</v>
      </c>
      <c r="R4913">
        <v>0.04</v>
      </c>
      <c r="S4913" t="str">
        <f t="shared" si="307"/>
        <v>Low</v>
      </c>
    </row>
    <row r="4914" spans="1:19" x14ac:dyDescent="0.35">
      <c r="A4914" t="s">
        <v>3154</v>
      </c>
      <c r="B4914">
        <v>72</v>
      </c>
      <c r="C4914" t="str">
        <f t="shared" si="304"/>
        <v>66-69</v>
      </c>
      <c r="D4914" t="s">
        <v>14</v>
      </c>
      <c r="E4914" t="s">
        <v>15</v>
      </c>
      <c r="F4914">
        <v>170.49</v>
      </c>
      <c r="G4914">
        <v>11</v>
      </c>
      <c r="H4914">
        <f>Table1[[#This Row],[total_orders]]*Table1[[#This Row],[avg_order_value]]</f>
        <v>1875.39</v>
      </c>
      <c r="I4914">
        <v>206</v>
      </c>
      <c r="J4914">
        <v>0</v>
      </c>
      <c r="K4914" t="s">
        <v>29</v>
      </c>
      <c r="L4914">
        <v>90.8</v>
      </c>
      <c r="M4914" t="str">
        <f t="shared" si="305"/>
        <v>High</v>
      </c>
      <c r="N4914" s="1">
        <v>45088</v>
      </c>
      <c r="O4914" s="1" t="str">
        <f>IF(YEAR(Table1[[#This Row],[customer_since]])&gt;=2023, "New",IF(YEAR(Table1[[#This Row],[customer_since]])&gt;=2021, "Medium", "Long term"))</f>
        <v>New</v>
      </c>
      <c r="P4914">
        <v>42</v>
      </c>
      <c r="Q4914" t="str">
        <f t="shared" si="306"/>
        <v>Medium</v>
      </c>
      <c r="R4914">
        <v>0.21</v>
      </c>
      <c r="S4914" t="str">
        <f t="shared" si="307"/>
        <v>Medium</v>
      </c>
    </row>
    <row r="4915" spans="1:19" x14ac:dyDescent="0.35">
      <c r="A4915" t="s">
        <v>2105</v>
      </c>
      <c r="B4915">
        <v>49</v>
      </c>
      <c r="C4915" t="str">
        <f t="shared" si="304"/>
        <v>46-55</v>
      </c>
      <c r="D4915" t="s">
        <v>14</v>
      </c>
      <c r="E4915" t="s">
        <v>35</v>
      </c>
      <c r="F4915">
        <v>167.11</v>
      </c>
      <c r="G4915">
        <v>7</v>
      </c>
      <c r="H4915">
        <f>Table1[[#This Row],[total_orders]]*Table1[[#This Row],[avg_order_value]]</f>
        <v>1169.77</v>
      </c>
      <c r="I4915">
        <v>315</v>
      </c>
      <c r="J4915">
        <v>0</v>
      </c>
      <c r="K4915" t="s">
        <v>29</v>
      </c>
      <c r="L4915">
        <v>0</v>
      </c>
      <c r="M4915" t="str">
        <f t="shared" si="305"/>
        <v>Low</v>
      </c>
      <c r="N4915" s="1">
        <v>44314</v>
      </c>
      <c r="O4915" s="1" t="str">
        <f>IF(YEAR(Table1[[#This Row],[customer_since]])&gt;=2023, "New",IF(YEAR(Table1[[#This Row],[customer_since]])&gt;=2021, "Medium", "Long term"))</f>
        <v>Medium</v>
      </c>
      <c r="P4915">
        <v>56</v>
      </c>
      <c r="Q4915" t="str">
        <f t="shared" si="306"/>
        <v>Medium</v>
      </c>
      <c r="R4915">
        <v>0.47</v>
      </c>
      <c r="S4915" t="str">
        <f t="shared" si="307"/>
        <v>Medium</v>
      </c>
    </row>
    <row r="4916" spans="1:19" x14ac:dyDescent="0.35">
      <c r="A4916" t="s">
        <v>3577</v>
      </c>
      <c r="B4916">
        <v>65</v>
      </c>
      <c r="C4916" t="str">
        <f t="shared" si="304"/>
        <v>55-65</v>
      </c>
      <c r="D4916" t="s">
        <v>14</v>
      </c>
      <c r="E4916" t="s">
        <v>26</v>
      </c>
      <c r="F4916">
        <v>193.14</v>
      </c>
      <c r="G4916">
        <v>7</v>
      </c>
      <c r="H4916">
        <f>Table1[[#This Row],[total_orders]]*Table1[[#This Row],[avg_order_value]]</f>
        <v>1351.98</v>
      </c>
      <c r="I4916">
        <v>342</v>
      </c>
      <c r="J4916">
        <v>0</v>
      </c>
      <c r="K4916" t="s">
        <v>19</v>
      </c>
      <c r="L4916">
        <v>88.5</v>
      </c>
      <c r="M4916" t="str">
        <f t="shared" si="305"/>
        <v>High</v>
      </c>
      <c r="N4916" s="1">
        <v>45657</v>
      </c>
      <c r="O4916" s="1" t="str">
        <f>IF(YEAR(Table1[[#This Row],[customer_since]])&gt;=2023, "New",IF(YEAR(Table1[[#This Row],[customer_since]])&gt;=2021, "Medium", "Long term"))</f>
        <v>New</v>
      </c>
      <c r="P4916">
        <v>3</v>
      </c>
      <c r="Q4916" t="str">
        <f t="shared" si="306"/>
        <v>Low</v>
      </c>
      <c r="R4916">
        <v>0.17</v>
      </c>
      <c r="S4916" t="str">
        <f t="shared" si="307"/>
        <v>Low</v>
      </c>
    </row>
    <row r="4917" spans="1:19" x14ac:dyDescent="0.35">
      <c r="A4917" t="s">
        <v>2545</v>
      </c>
      <c r="B4917">
        <v>26</v>
      </c>
      <c r="C4917" t="str">
        <f t="shared" si="304"/>
        <v>26-35</v>
      </c>
      <c r="D4917" t="s">
        <v>25</v>
      </c>
      <c r="E4917" t="s">
        <v>26</v>
      </c>
      <c r="F4917">
        <v>44.99</v>
      </c>
      <c r="G4917">
        <v>4</v>
      </c>
      <c r="H4917">
        <f>Table1[[#This Row],[total_orders]]*Table1[[#This Row],[avg_order_value]]</f>
        <v>179.96</v>
      </c>
      <c r="I4917">
        <v>305</v>
      </c>
      <c r="J4917">
        <v>0</v>
      </c>
      <c r="K4917" t="s">
        <v>19</v>
      </c>
      <c r="L4917">
        <v>47</v>
      </c>
      <c r="M4917" t="str">
        <f t="shared" si="305"/>
        <v>Medium</v>
      </c>
      <c r="N4917" s="1">
        <v>44702</v>
      </c>
      <c r="O4917" s="1" t="str">
        <f>IF(YEAR(Table1[[#This Row],[customer_since]])&gt;=2023, "New",IF(YEAR(Table1[[#This Row],[customer_since]])&gt;=2021, "Medium", "Long term"))</f>
        <v>Medium</v>
      </c>
      <c r="P4917">
        <v>47</v>
      </c>
      <c r="Q4917" t="str">
        <f t="shared" si="306"/>
        <v>Medium</v>
      </c>
      <c r="R4917">
        <v>0.21</v>
      </c>
      <c r="S4917" t="str">
        <f t="shared" si="307"/>
        <v>Medium</v>
      </c>
    </row>
    <row r="4918" spans="1:19" x14ac:dyDescent="0.35">
      <c r="A4918" t="s">
        <v>786</v>
      </c>
      <c r="B4918">
        <v>57</v>
      </c>
      <c r="C4918" t="str">
        <f t="shared" si="304"/>
        <v>55-65</v>
      </c>
      <c r="D4918" t="s">
        <v>21</v>
      </c>
      <c r="E4918" t="s">
        <v>26</v>
      </c>
      <c r="F4918">
        <v>47.69</v>
      </c>
      <c r="G4918">
        <v>15</v>
      </c>
      <c r="H4918">
        <f>Table1[[#This Row],[total_orders]]*Table1[[#This Row],[avg_order_value]]</f>
        <v>715.34999999999991</v>
      </c>
      <c r="I4918">
        <v>71</v>
      </c>
      <c r="J4918">
        <v>0</v>
      </c>
      <c r="K4918" t="s">
        <v>19</v>
      </c>
      <c r="L4918">
        <v>97.8</v>
      </c>
      <c r="M4918" t="str">
        <f t="shared" si="305"/>
        <v>High</v>
      </c>
      <c r="N4918" s="1">
        <v>45534</v>
      </c>
      <c r="O4918" s="1" t="str">
        <f>IF(YEAR(Table1[[#This Row],[customer_since]])&gt;=2023, "New",IF(YEAR(Table1[[#This Row],[customer_since]])&gt;=2021, "Medium", "Long term"))</f>
        <v>New</v>
      </c>
      <c r="P4918">
        <v>10</v>
      </c>
      <c r="Q4918" t="str">
        <f t="shared" si="306"/>
        <v>Low</v>
      </c>
      <c r="R4918">
        <v>0.5</v>
      </c>
      <c r="S4918" t="str">
        <f t="shared" si="307"/>
        <v>Medium</v>
      </c>
    </row>
    <row r="4919" spans="1:19" x14ac:dyDescent="0.35">
      <c r="A4919" t="s">
        <v>786</v>
      </c>
      <c r="B4919">
        <v>39</v>
      </c>
      <c r="C4919" t="str">
        <f t="shared" si="304"/>
        <v>36-45</v>
      </c>
      <c r="D4919" t="s">
        <v>14</v>
      </c>
      <c r="E4919" t="s">
        <v>44</v>
      </c>
      <c r="F4919">
        <v>39.21</v>
      </c>
      <c r="G4919">
        <v>9</v>
      </c>
      <c r="H4919">
        <f>Table1[[#This Row],[total_orders]]*Table1[[#This Row],[avg_order_value]]</f>
        <v>352.89</v>
      </c>
      <c r="I4919">
        <v>72</v>
      </c>
      <c r="J4919">
        <v>0</v>
      </c>
      <c r="K4919" t="s">
        <v>19</v>
      </c>
      <c r="L4919">
        <v>0</v>
      </c>
      <c r="M4919" t="str">
        <f t="shared" si="305"/>
        <v>Low</v>
      </c>
      <c r="N4919" s="1">
        <v>44717</v>
      </c>
      <c r="O4919" s="1" t="str">
        <f>IF(YEAR(Table1[[#This Row],[customer_since]])&gt;=2023, "New",IF(YEAR(Table1[[#This Row],[customer_since]])&gt;=2021, "Medium", "Long term"))</f>
        <v>Medium</v>
      </c>
      <c r="P4919">
        <v>80</v>
      </c>
      <c r="Q4919" t="str">
        <f t="shared" si="306"/>
        <v>High</v>
      </c>
      <c r="R4919">
        <v>0.41</v>
      </c>
      <c r="S4919" t="str">
        <f t="shared" si="307"/>
        <v>Medium</v>
      </c>
    </row>
    <row r="4920" spans="1:19" x14ac:dyDescent="0.35">
      <c r="A4920" t="s">
        <v>67</v>
      </c>
      <c r="B4920">
        <v>62</v>
      </c>
      <c r="C4920" t="str">
        <f t="shared" si="304"/>
        <v>55-65</v>
      </c>
      <c r="D4920" t="s">
        <v>25</v>
      </c>
      <c r="E4920" t="s">
        <v>44</v>
      </c>
      <c r="F4920">
        <v>175.73</v>
      </c>
      <c r="G4920">
        <v>14</v>
      </c>
      <c r="H4920">
        <f>Table1[[#This Row],[total_orders]]*Table1[[#This Row],[avg_order_value]]</f>
        <v>2460.2199999999998</v>
      </c>
      <c r="I4920">
        <v>221</v>
      </c>
      <c r="J4920">
        <v>0</v>
      </c>
      <c r="K4920" t="s">
        <v>29</v>
      </c>
      <c r="L4920">
        <v>76.099999999999994</v>
      </c>
      <c r="M4920" t="str">
        <f t="shared" si="305"/>
        <v>High</v>
      </c>
      <c r="N4920" s="1">
        <v>44501</v>
      </c>
      <c r="O4920" s="1" t="str">
        <f>IF(YEAR(Table1[[#This Row],[customer_since]])&gt;=2023, "New",IF(YEAR(Table1[[#This Row],[customer_since]])&gt;=2021, "Medium", "Long term"))</f>
        <v>Medium</v>
      </c>
      <c r="P4920">
        <v>5</v>
      </c>
      <c r="Q4920" t="str">
        <f t="shared" si="306"/>
        <v>Low</v>
      </c>
      <c r="R4920">
        <v>0.33</v>
      </c>
      <c r="S4920" t="str">
        <f t="shared" si="307"/>
        <v>Medium</v>
      </c>
    </row>
    <row r="4921" spans="1:19" x14ac:dyDescent="0.35">
      <c r="A4921" t="s">
        <v>1622</v>
      </c>
      <c r="B4921">
        <v>58</v>
      </c>
      <c r="C4921" t="str">
        <f t="shared" si="304"/>
        <v>55-65</v>
      </c>
      <c r="D4921" t="s">
        <v>14</v>
      </c>
      <c r="E4921" t="s">
        <v>52</v>
      </c>
      <c r="F4921">
        <v>44.56</v>
      </c>
      <c r="G4921">
        <v>11</v>
      </c>
      <c r="H4921">
        <f>Table1[[#This Row],[total_orders]]*Table1[[#This Row],[avg_order_value]]</f>
        <v>490.16</v>
      </c>
      <c r="I4921">
        <v>250</v>
      </c>
      <c r="J4921">
        <v>0</v>
      </c>
      <c r="K4921" t="s">
        <v>19</v>
      </c>
      <c r="L4921">
        <v>78.8</v>
      </c>
      <c r="M4921" t="str">
        <f t="shared" si="305"/>
        <v>High</v>
      </c>
      <c r="N4921" s="1">
        <v>45327</v>
      </c>
      <c r="O4921" s="1" t="str">
        <f>IF(YEAR(Table1[[#This Row],[customer_since]])&gt;=2023, "New",IF(YEAR(Table1[[#This Row],[customer_since]])&gt;=2021, "Medium", "Long term"))</f>
        <v>New</v>
      </c>
      <c r="P4921">
        <v>15</v>
      </c>
      <c r="Q4921" t="str">
        <f t="shared" si="306"/>
        <v>Low</v>
      </c>
      <c r="R4921">
        <v>7.0000000000000007E-2</v>
      </c>
      <c r="S4921" t="str">
        <f t="shared" si="307"/>
        <v>Low</v>
      </c>
    </row>
    <row r="4922" spans="1:19" x14ac:dyDescent="0.35">
      <c r="A4922" t="s">
        <v>1622</v>
      </c>
      <c r="B4922">
        <v>37</v>
      </c>
      <c r="C4922" t="str">
        <f t="shared" si="304"/>
        <v>36-45</v>
      </c>
      <c r="D4922" t="s">
        <v>21</v>
      </c>
      <c r="E4922" t="s">
        <v>28</v>
      </c>
      <c r="F4922">
        <v>194.41</v>
      </c>
      <c r="G4922">
        <v>10</v>
      </c>
      <c r="H4922">
        <f>Table1[[#This Row],[total_orders]]*Table1[[#This Row],[avg_order_value]]</f>
        <v>1944.1</v>
      </c>
      <c r="I4922">
        <v>56</v>
      </c>
      <c r="J4922">
        <v>0</v>
      </c>
      <c r="K4922" t="s">
        <v>16</v>
      </c>
      <c r="L4922">
        <v>75.099999999999994</v>
      </c>
      <c r="M4922" t="str">
        <f t="shared" si="305"/>
        <v>High</v>
      </c>
      <c r="N4922" s="1">
        <v>45355</v>
      </c>
      <c r="O4922" s="1" t="str">
        <f>IF(YEAR(Table1[[#This Row],[customer_since]])&gt;=2023, "New",IF(YEAR(Table1[[#This Row],[customer_since]])&gt;=2021, "Medium", "Long term"))</f>
        <v>New</v>
      </c>
      <c r="P4922">
        <v>80</v>
      </c>
      <c r="Q4922" t="str">
        <f t="shared" si="306"/>
        <v>High</v>
      </c>
      <c r="R4922">
        <v>0.42</v>
      </c>
      <c r="S4922" t="str">
        <f t="shared" si="307"/>
        <v>Medium</v>
      </c>
    </row>
    <row r="4923" spans="1:19" x14ac:dyDescent="0.35">
      <c r="A4923" t="s">
        <v>1826</v>
      </c>
      <c r="B4923">
        <v>55</v>
      </c>
      <c r="C4923" t="str">
        <f t="shared" si="304"/>
        <v>46-55</v>
      </c>
      <c r="D4923" t="s">
        <v>21</v>
      </c>
      <c r="E4923" t="s">
        <v>44</v>
      </c>
      <c r="F4923">
        <v>58.63</v>
      </c>
      <c r="G4923">
        <v>10</v>
      </c>
      <c r="H4923">
        <f>Table1[[#This Row],[total_orders]]*Table1[[#This Row],[avg_order_value]]</f>
        <v>586.30000000000007</v>
      </c>
      <c r="I4923">
        <v>164</v>
      </c>
      <c r="J4923">
        <v>0</v>
      </c>
      <c r="K4923" t="s">
        <v>19</v>
      </c>
      <c r="L4923">
        <v>3.6</v>
      </c>
      <c r="M4923" t="str">
        <f t="shared" si="305"/>
        <v>Low</v>
      </c>
      <c r="N4923" s="1">
        <v>44705</v>
      </c>
      <c r="O4923" s="1" t="str">
        <f>IF(YEAR(Table1[[#This Row],[customer_since]])&gt;=2023, "New",IF(YEAR(Table1[[#This Row],[customer_since]])&gt;=2021, "Medium", "Long term"))</f>
        <v>Medium</v>
      </c>
      <c r="P4923">
        <v>28</v>
      </c>
      <c r="Q4923" t="str">
        <f t="shared" si="306"/>
        <v>Low</v>
      </c>
      <c r="R4923">
        <v>0.51</v>
      </c>
      <c r="S4923" t="str">
        <f t="shared" si="307"/>
        <v>High</v>
      </c>
    </row>
    <row r="4924" spans="1:19" x14ac:dyDescent="0.35">
      <c r="A4924" t="s">
        <v>3595</v>
      </c>
      <c r="B4924">
        <v>70</v>
      </c>
      <c r="C4924" t="str">
        <f t="shared" si="304"/>
        <v>66-69</v>
      </c>
      <c r="D4924" t="s">
        <v>21</v>
      </c>
      <c r="E4924" t="s">
        <v>52</v>
      </c>
      <c r="F4924">
        <v>36.19</v>
      </c>
      <c r="G4924">
        <v>8</v>
      </c>
      <c r="H4924">
        <f>Table1[[#This Row],[total_orders]]*Table1[[#This Row],[avg_order_value]]</f>
        <v>289.52</v>
      </c>
      <c r="I4924">
        <v>277</v>
      </c>
      <c r="J4924">
        <v>0</v>
      </c>
      <c r="K4924" t="s">
        <v>19</v>
      </c>
      <c r="L4924">
        <v>64.900000000000006</v>
      </c>
      <c r="M4924" t="str">
        <f t="shared" si="305"/>
        <v>High</v>
      </c>
      <c r="N4924" s="1">
        <v>45109</v>
      </c>
      <c r="O4924" s="1" t="str">
        <f>IF(YEAR(Table1[[#This Row],[customer_since]])&gt;=2023, "New",IF(YEAR(Table1[[#This Row],[customer_since]])&gt;=2021, "Medium", "Long term"))</f>
        <v>New</v>
      </c>
      <c r="P4924">
        <v>17</v>
      </c>
      <c r="Q4924" t="str">
        <f t="shared" si="306"/>
        <v>Low</v>
      </c>
      <c r="R4924">
        <v>0.16</v>
      </c>
      <c r="S4924" t="str">
        <f t="shared" si="307"/>
        <v>Low</v>
      </c>
    </row>
    <row r="4925" spans="1:19" x14ac:dyDescent="0.35">
      <c r="A4925" t="s">
        <v>2329</v>
      </c>
      <c r="B4925">
        <v>76</v>
      </c>
      <c r="C4925" t="str">
        <f t="shared" si="304"/>
        <v>66-69</v>
      </c>
      <c r="D4925" t="s">
        <v>14</v>
      </c>
      <c r="E4925" t="s">
        <v>50</v>
      </c>
      <c r="F4925">
        <v>38.56</v>
      </c>
      <c r="G4925">
        <v>5</v>
      </c>
      <c r="H4925">
        <f>Table1[[#This Row],[total_orders]]*Table1[[#This Row],[avg_order_value]]</f>
        <v>192.8</v>
      </c>
      <c r="I4925">
        <v>160</v>
      </c>
      <c r="J4925">
        <v>0</v>
      </c>
      <c r="K4925" t="s">
        <v>23</v>
      </c>
      <c r="L4925">
        <v>0</v>
      </c>
      <c r="M4925" t="str">
        <f t="shared" si="305"/>
        <v>Low</v>
      </c>
      <c r="N4925" s="1">
        <v>45573</v>
      </c>
      <c r="O4925" s="1" t="str">
        <f>IF(YEAR(Table1[[#This Row],[customer_since]])&gt;=2023, "New",IF(YEAR(Table1[[#This Row],[customer_since]])&gt;=2021, "Medium", "Long term"))</f>
        <v>New</v>
      </c>
      <c r="P4925">
        <v>93</v>
      </c>
      <c r="Q4925" t="str">
        <f t="shared" si="306"/>
        <v>High</v>
      </c>
      <c r="R4925">
        <v>0.15</v>
      </c>
      <c r="S4925" t="str">
        <f t="shared" si="307"/>
        <v>Low</v>
      </c>
    </row>
    <row r="4926" spans="1:19" x14ac:dyDescent="0.35">
      <c r="A4926" t="s">
        <v>2329</v>
      </c>
      <c r="B4926">
        <v>78</v>
      </c>
      <c r="C4926" t="str">
        <f t="shared" si="304"/>
        <v>66-69</v>
      </c>
      <c r="D4926" t="s">
        <v>14</v>
      </c>
      <c r="E4926" t="s">
        <v>37</v>
      </c>
      <c r="F4926">
        <v>164.02</v>
      </c>
      <c r="G4926">
        <v>8</v>
      </c>
      <c r="H4926">
        <f>Table1[[#This Row],[total_orders]]*Table1[[#This Row],[avg_order_value]]</f>
        <v>1312.16</v>
      </c>
      <c r="I4926">
        <v>89</v>
      </c>
      <c r="J4926">
        <v>0</v>
      </c>
      <c r="K4926" t="s">
        <v>29</v>
      </c>
      <c r="L4926">
        <v>43.5</v>
      </c>
      <c r="M4926" t="str">
        <f t="shared" si="305"/>
        <v>Medium</v>
      </c>
      <c r="N4926" s="1">
        <v>44383</v>
      </c>
      <c r="O4926" s="1" t="str">
        <f>IF(YEAR(Table1[[#This Row],[customer_since]])&gt;=2023, "New",IF(YEAR(Table1[[#This Row],[customer_since]])&gt;=2021, "Medium", "Long term"))</f>
        <v>Medium</v>
      </c>
      <c r="P4926">
        <v>29</v>
      </c>
      <c r="Q4926" t="str">
        <f t="shared" si="306"/>
        <v>Low</v>
      </c>
      <c r="R4926">
        <v>0.02</v>
      </c>
      <c r="S4926" t="str">
        <f t="shared" si="307"/>
        <v>Low</v>
      </c>
    </row>
    <row r="4927" spans="1:19" x14ac:dyDescent="0.35">
      <c r="A4927" t="s">
        <v>3378</v>
      </c>
      <c r="B4927">
        <v>48</v>
      </c>
      <c r="C4927" t="str">
        <f t="shared" si="304"/>
        <v>46-55</v>
      </c>
      <c r="D4927" t="s">
        <v>14</v>
      </c>
      <c r="E4927" t="s">
        <v>28</v>
      </c>
      <c r="F4927">
        <v>61.09</v>
      </c>
      <c r="G4927">
        <v>16</v>
      </c>
      <c r="H4927">
        <f>Table1[[#This Row],[total_orders]]*Table1[[#This Row],[avg_order_value]]</f>
        <v>977.44</v>
      </c>
      <c r="I4927">
        <v>239</v>
      </c>
      <c r="J4927">
        <v>0</v>
      </c>
      <c r="K4927" t="s">
        <v>19</v>
      </c>
      <c r="L4927">
        <v>99.2</v>
      </c>
      <c r="M4927" t="str">
        <f t="shared" si="305"/>
        <v>High</v>
      </c>
      <c r="N4927" s="1">
        <v>44992</v>
      </c>
      <c r="O4927" s="1" t="str">
        <f>IF(YEAR(Table1[[#This Row],[customer_since]])&gt;=2023, "New",IF(YEAR(Table1[[#This Row],[customer_since]])&gt;=2021, "Medium", "Long term"))</f>
        <v>New</v>
      </c>
      <c r="P4927">
        <v>60</v>
      </c>
      <c r="Q4927" t="str">
        <f t="shared" si="306"/>
        <v>Medium</v>
      </c>
      <c r="R4927">
        <v>0.18</v>
      </c>
      <c r="S4927" t="str">
        <f t="shared" si="307"/>
        <v>Low</v>
      </c>
    </row>
    <row r="4928" spans="1:19" x14ac:dyDescent="0.35">
      <c r="A4928" t="s">
        <v>2740</v>
      </c>
      <c r="B4928">
        <v>54</v>
      </c>
      <c r="C4928" t="str">
        <f t="shared" si="304"/>
        <v>46-55</v>
      </c>
      <c r="D4928" t="s">
        <v>14</v>
      </c>
      <c r="E4928" t="s">
        <v>50</v>
      </c>
      <c r="F4928">
        <v>212.48</v>
      </c>
      <c r="G4928">
        <v>11</v>
      </c>
      <c r="H4928">
        <f>Table1[[#This Row],[total_orders]]*Table1[[#This Row],[avg_order_value]]</f>
        <v>2337.2799999999997</v>
      </c>
      <c r="I4928">
        <v>118</v>
      </c>
      <c r="J4928">
        <v>0</v>
      </c>
      <c r="K4928" t="s">
        <v>40</v>
      </c>
      <c r="L4928">
        <v>65.5</v>
      </c>
      <c r="M4928" t="str">
        <f t="shared" si="305"/>
        <v>High</v>
      </c>
      <c r="N4928" s="1">
        <v>45532</v>
      </c>
      <c r="O4928" s="1" t="str">
        <f>IF(YEAR(Table1[[#This Row],[customer_since]])&gt;=2023, "New",IF(YEAR(Table1[[#This Row],[customer_since]])&gt;=2021, "Medium", "Long term"))</f>
        <v>New</v>
      </c>
      <c r="P4928">
        <v>23</v>
      </c>
      <c r="Q4928" t="str">
        <f t="shared" si="306"/>
        <v>Low</v>
      </c>
      <c r="R4928">
        <v>0.34</v>
      </c>
      <c r="S4928" t="str">
        <f t="shared" si="307"/>
        <v>Medium</v>
      </c>
    </row>
    <row r="4929" spans="1:19" x14ac:dyDescent="0.35">
      <c r="A4929" t="s">
        <v>2433</v>
      </c>
      <c r="B4929">
        <v>21</v>
      </c>
      <c r="C4929" t="str">
        <f t="shared" si="304"/>
        <v>18-25</v>
      </c>
      <c r="D4929" t="s">
        <v>14</v>
      </c>
      <c r="E4929" t="s">
        <v>52</v>
      </c>
      <c r="F4929">
        <v>59.56</v>
      </c>
      <c r="G4929">
        <v>8</v>
      </c>
      <c r="H4929">
        <f>Table1[[#This Row],[total_orders]]*Table1[[#This Row],[avg_order_value]]</f>
        <v>476.48</v>
      </c>
      <c r="I4929">
        <v>357</v>
      </c>
      <c r="J4929">
        <v>0</v>
      </c>
      <c r="K4929" t="s">
        <v>29</v>
      </c>
      <c r="L4929">
        <v>91.2</v>
      </c>
      <c r="M4929" t="str">
        <f t="shared" si="305"/>
        <v>High</v>
      </c>
      <c r="N4929" s="1">
        <v>45314</v>
      </c>
      <c r="O4929" s="1" t="str">
        <f>IF(YEAR(Table1[[#This Row],[customer_since]])&gt;=2023, "New",IF(YEAR(Table1[[#This Row],[customer_since]])&gt;=2021, "Medium", "Long term"))</f>
        <v>New</v>
      </c>
      <c r="P4929">
        <v>15</v>
      </c>
      <c r="Q4929" t="str">
        <f t="shared" si="306"/>
        <v>Low</v>
      </c>
      <c r="R4929">
        <v>0.03</v>
      </c>
      <c r="S4929" t="str">
        <f t="shared" si="307"/>
        <v>Low</v>
      </c>
    </row>
    <row r="4930" spans="1:19" x14ac:dyDescent="0.35">
      <c r="A4930" t="s">
        <v>1617</v>
      </c>
      <c r="B4930">
        <v>53</v>
      </c>
      <c r="C4930" t="str">
        <f t="shared" ref="C4930:C4993" si="308">IF(B4930&lt;=25,"18-25",IF(B4930&lt;=35,"26-35",IF(B4930&lt;=45,"36-45",IF(B4930&lt;=55,"46-55",IF(B4930&lt;=65,"55-65","66-69")))))</f>
        <v>46-55</v>
      </c>
      <c r="D4930" t="s">
        <v>21</v>
      </c>
      <c r="E4930" t="s">
        <v>44</v>
      </c>
      <c r="F4930">
        <v>150.62</v>
      </c>
      <c r="G4930">
        <v>12</v>
      </c>
      <c r="H4930">
        <f>Table1[[#This Row],[total_orders]]*Table1[[#This Row],[avg_order_value]]</f>
        <v>1807.44</v>
      </c>
      <c r="I4930">
        <v>358</v>
      </c>
      <c r="J4930">
        <v>0</v>
      </c>
      <c r="K4930" t="s">
        <v>16</v>
      </c>
      <c r="L4930">
        <v>82.1</v>
      </c>
      <c r="M4930" t="str">
        <f t="shared" ref="M4930:M4993" si="309">IF(L4930&lt;=20,"Low",IF(L4930&lt;=50,"Medium","High"))</f>
        <v>High</v>
      </c>
      <c r="N4930" s="1">
        <v>45007</v>
      </c>
      <c r="O4930" s="1" t="str">
        <f>IF(YEAR(Table1[[#This Row],[customer_since]])&gt;=2023, "New",IF(YEAR(Table1[[#This Row],[customer_since]])&gt;=2021, "Medium", "Long term"))</f>
        <v>New</v>
      </c>
      <c r="P4930">
        <v>82</v>
      </c>
      <c r="Q4930" t="str">
        <f t="shared" ref="Q4930:Q4993" si="310">IF(P4930&lt;=33,"Low",IF(P4930&lt;=66,"Medium","High"))</f>
        <v>High</v>
      </c>
      <c r="R4930">
        <v>0.28999999999999998</v>
      </c>
      <c r="S4930" t="str">
        <f t="shared" ref="S4930:S4993" si="311">IF(R4930&lt;=0.2,"Low",IF(R4930&lt;=0.5,"Medium","High"))</f>
        <v>Medium</v>
      </c>
    </row>
    <row r="4931" spans="1:19" x14ac:dyDescent="0.35">
      <c r="A4931" t="s">
        <v>1617</v>
      </c>
      <c r="B4931">
        <v>47</v>
      </c>
      <c r="C4931" t="str">
        <f t="shared" si="308"/>
        <v>46-55</v>
      </c>
      <c r="D4931" t="s">
        <v>14</v>
      </c>
      <c r="E4931" t="s">
        <v>18</v>
      </c>
      <c r="F4931">
        <v>294.39</v>
      </c>
      <c r="G4931">
        <v>15</v>
      </c>
      <c r="H4931">
        <f>Table1[[#This Row],[total_orders]]*Table1[[#This Row],[avg_order_value]]</f>
        <v>4415.8499999999995</v>
      </c>
      <c r="I4931">
        <v>156</v>
      </c>
      <c r="J4931">
        <v>0</v>
      </c>
      <c r="K4931" t="s">
        <v>29</v>
      </c>
      <c r="L4931">
        <v>25.8</v>
      </c>
      <c r="M4931" t="str">
        <f t="shared" si="309"/>
        <v>Medium</v>
      </c>
      <c r="N4931" s="1">
        <v>44720</v>
      </c>
      <c r="O4931" s="1" t="str">
        <f>IF(YEAR(Table1[[#This Row],[customer_since]])&gt;=2023, "New",IF(YEAR(Table1[[#This Row],[customer_since]])&gt;=2021, "Medium", "Long term"))</f>
        <v>Medium</v>
      </c>
      <c r="P4931">
        <v>34</v>
      </c>
      <c r="Q4931" t="str">
        <f t="shared" si="310"/>
        <v>Medium</v>
      </c>
      <c r="R4931">
        <v>0.25</v>
      </c>
      <c r="S4931" t="str">
        <f t="shared" si="311"/>
        <v>Medium</v>
      </c>
    </row>
    <row r="4932" spans="1:19" x14ac:dyDescent="0.35">
      <c r="A4932" t="s">
        <v>2620</v>
      </c>
      <c r="B4932">
        <v>23</v>
      </c>
      <c r="C4932" t="str">
        <f t="shared" si="308"/>
        <v>18-25</v>
      </c>
      <c r="D4932" t="s">
        <v>14</v>
      </c>
      <c r="E4932" t="s">
        <v>50</v>
      </c>
      <c r="G4932">
        <v>8</v>
      </c>
      <c r="H4932">
        <f>Table1[[#This Row],[total_orders]]*Table1[[#This Row],[avg_order_value]]</f>
        <v>0</v>
      </c>
      <c r="I4932">
        <v>193</v>
      </c>
      <c r="J4932">
        <v>0</v>
      </c>
      <c r="K4932" t="s">
        <v>29</v>
      </c>
      <c r="L4932">
        <v>33.4</v>
      </c>
      <c r="M4932" t="str">
        <f t="shared" si="309"/>
        <v>Medium</v>
      </c>
      <c r="N4932" s="1">
        <v>44407</v>
      </c>
      <c r="O4932" s="1" t="str">
        <f>IF(YEAR(Table1[[#This Row],[customer_since]])&gt;=2023, "New",IF(YEAR(Table1[[#This Row],[customer_since]])&gt;=2021, "Medium", "Long term"))</f>
        <v>Medium</v>
      </c>
      <c r="P4932">
        <v>77</v>
      </c>
      <c r="Q4932" t="str">
        <f t="shared" si="310"/>
        <v>High</v>
      </c>
      <c r="R4932">
        <v>0.16</v>
      </c>
      <c r="S4932" t="str">
        <f t="shared" si="311"/>
        <v>Low</v>
      </c>
    </row>
    <row r="4933" spans="1:19" x14ac:dyDescent="0.35">
      <c r="A4933" t="s">
        <v>2452</v>
      </c>
      <c r="B4933">
        <v>47</v>
      </c>
      <c r="C4933" t="str">
        <f t="shared" si="308"/>
        <v>46-55</v>
      </c>
      <c r="D4933" t="s">
        <v>25</v>
      </c>
      <c r="E4933" t="s">
        <v>44</v>
      </c>
      <c r="F4933">
        <v>63.28</v>
      </c>
      <c r="G4933">
        <v>15</v>
      </c>
      <c r="H4933">
        <f>Table1[[#This Row],[total_orders]]*Table1[[#This Row],[avg_order_value]]</f>
        <v>949.2</v>
      </c>
      <c r="I4933">
        <v>62</v>
      </c>
      <c r="J4933">
        <v>0</v>
      </c>
      <c r="K4933" t="s">
        <v>29</v>
      </c>
      <c r="L4933">
        <v>34.1</v>
      </c>
      <c r="M4933" t="str">
        <f t="shared" si="309"/>
        <v>Medium</v>
      </c>
      <c r="N4933" s="1">
        <v>45098</v>
      </c>
      <c r="O4933" s="1" t="str">
        <f>IF(YEAR(Table1[[#This Row],[customer_since]])&gt;=2023, "New",IF(YEAR(Table1[[#This Row],[customer_since]])&gt;=2021, "Medium", "Long term"))</f>
        <v>New</v>
      </c>
      <c r="P4933">
        <v>8</v>
      </c>
      <c r="Q4933" t="str">
        <f t="shared" si="310"/>
        <v>Low</v>
      </c>
      <c r="R4933">
        <v>0.16</v>
      </c>
      <c r="S4933" t="str">
        <f t="shared" si="311"/>
        <v>Low</v>
      </c>
    </row>
    <row r="4934" spans="1:19" x14ac:dyDescent="0.35">
      <c r="A4934" t="s">
        <v>3649</v>
      </c>
      <c r="B4934">
        <v>50</v>
      </c>
      <c r="C4934" t="str">
        <f t="shared" si="308"/>
        <v>46-55</v>
      </c>
      <c r="D4934" t="s">
        <v>21</v>
      </c>
      <c r="E4934" t="s">
        <v>22</v>
      </c>
      <c r="F4934">
        <v>75.44</v>
      </c>
      <c r="G4934">
        <v>6</v>
      </c>
      <c r="H4934">
        <f>Table1[[#This Row],[total_orders]]*Table1[[#This Row],[avg_order_value]]</f>
        <v>452.64</v>
      </c>
      <c r="I4934">
        <v>193</v>
      </c>
      <c r="J4934">
        <v>0</v>
      </c>
      <c r="K4934" t="s">
        <v>29</v>
      </c>
      <c r="L4934">
        <v>69</v>
      </c>
      <c r="M4934" t="str">
        <f t="shared" si="309"/>
        <v>High</v>
      </c>
      <c r="N4934" s="1">
        <v>45346</v>
      </c>
      <c r="O4934" s="1" t="str">
        <f>IF(YEAR(Table1[[#This Row],[customer_since]])&gt;=2023, "New",IF(YEAR(Table1[[#This Row],[customer_since]])&gt;=2021, "Medium", "Long term"))</f>
        <v>New</v>
      </c>
      <c r="P4934">
        <v>18</v>
      </c>
      <c r="Q4934" t="str">
        <f t="shared" si="310"/>
        <v>Low</v>
      </c>
      <c r="R4934">
        <v>0.26</v>
      </c>
      <c r="S4934" t="str">
        <f t="shared" si="311"/>
        <v>Medium</v>
      </c>
    </row>
    <row r="4935" spans="1:19" x14ac:dyDescent="0.35">
      <c r="A4935" t="s">
        <v>643</v>
      </c>
      <c r="B4935">
        <v>49</v>
      </c>
      <c r="C4935" t="str">
        <f t="shared" si="308"/>
        <v>46-55</v>
      </c>
      <c r="D4935" t="s">
        <v>21</v>
      </c>
      <c r="E4935" t="s">
        <v>35</v>
      </c>
      <c r="F4935">
        <v>258.77</v>
      </c>
      <c r="G4935">
        <v>12</v>
      </c>
      <c r="H4935">
        <f>Table1[[#This Row],[total_orders]]*Table1[[#This Row],[avg_order_value]]</f>
        <v>3105.24</v>
      </c>
      <c r="I4935">
        <v>114</v>
      </c>
      <c r="J4935">
        <v>0</v>
      </c>
      <c r="K4935" t="s">
        <v>29</v>
      </c>
      <c r="L4935">
        <v>28.7</v>
      </c>
      <c r="M4935" t="str">
        <f t="shared" si="309"/>
        <v>Medium</v>
      </c>
      <c r="N4935" s="1">
        <v>44635</v>
      </c>
      <c r="O4935" s="1" t="str">
        <f>IF(YEAR(Table1[[#This Row],[customer_since]])&gt;=2023, "New",IF(YEAR(Table1[[#This Row],[customer_since]])&gt;=2021, "Medium", "Long term"))</f>
        <v>Medium</v>
      </c>
      <c r="P4935">
        <v>98</v>
      </c>
      <c r="Q4935" t="str">
        <f t="shared" si="310"/>
        <v>High</v>
      </c>
      <c r="R4935">
        <v>0.2</v>
      </c>
      <c r="S4935" t="str">
        <f t="shared" si="311"/>
        <v>Low</v>
      </c>
    </row>
    <row r="4936" spans="1:19" x14ac:dyDescent="0.35">
      <c r="A4936" t="s">
        <v>463</v>
      </c>
      <c r="B4936">
        <v>20</v>
      </c>
      <c r="C4936" t="str">
        <f t="shared" si="308"/>
        <v>18-25</v>
      </c>
      <c r="D4936" t="s">
        <v>21</v>
      </c>
      <c r="E4936" t="s">
        <v>50</v>
      </c>
      <c r="F4936">
        <v>104.24</v>
      </c>
      <c r="G4936">
        <v>12</v>
      </c>
      <c r="H4936">
        <f>Table1[[#This Row],[total_orders]]*Table1[[#This Row],[avg_order_value]]</f>
        <v>1250.8799999999999</v>
      </c>
      <c r="I4936">
        <v>187</v>
      </c>
      <c r="J4936">
        <v>0</v>
      </c>
      <c r="K4936" t="s">
        <v>40</v>
      </c>
      <c r="L4936">
        <v>21.8</v>
      </c>
      <c r="M4936" t="str">
        <f t="shared" si="309"/>
        <v>Medium</v>
      </c>
      <c r="N4936" s="1">
        <v>44920</v>
      </c>
      <c r="O4936" s="1" t="str">
        <f>IF(YEAR(Table1[[#This Row],[customer_since]])&gt;=2023, "New",IF(YEAR(Table1[[#This Row],[customer_since]])&gt;=2021, "Medium", "Long term"))</f>
        <v>Medium</v>
      </c>
      <c r="P4936">
        <v>11</v>
      </c>
      <c r="Q4936" t="str">
        <f t="shared" si="310"/>
        <v>Low</v>
      </c>
      <c r="R4936">
        <v>0.32</v>
      </c>
      <c r="S4936" t="str">
        <f t="shared" si="311"/>
        <v>Medium</v>
      </c>
    </row>
    <row r="4937" spans="1:19" x14ac:dyDescent="0.35">
      <c r="A4937" t="s">
        <v>3337</v>
      </c>
      <c r="B4937">
        <v>34</v>
      </c>
      <c r="C4937" t="str">
        <f t="shared" si="308"/>
        <v>26-35</v>
      </c>
      <c r="D4937" t="s">
        <v>21</v>
      </c>
      <c r="E4937" t="s">
        <v>44</v>
      </c>
      <c r="F4937">
        <v>156.47</v>
      </c>
      <c r="G4937">
        <v>12</v>
      </c>
      <c r="H4937">
        <f>Table1[[#This Row],[total_orders]]*Table1[[#This Row],[avg_order_value]]</f>
        <v>1877.6399999999999</v>
      </c>
      <c r="I4937">
        <v>25</v>
      </c>
      <c r="J4937">
        <v>1</v>
      </c>
      <c r="K4937" t="s">
        <v>19</v>
      </c>
      <c r="L4937">
        <v>31.9</v>
      </c>
      <c r="M4937" t="str">
        <f t="shared" si="309"/>
        <v>Medium</v>
      </c>
      <c r="N4937" s="1">
        <v>44431</v>
      </c>
      <c r="O4937" s="1" t="str">
        <f>IF(YEAR(Table1[[#This Row],[customer_since]])&gt;=2023, "New",IF(YEAR(Table1[[#This Row],[customer_since]])&gt;=2021, "Medium", "Long term"))</f>
        <v>Medium</v>
      </c>
      <c r="P4937">
        <v>45</v>
      </c>
      <c r="Q4937" t="str">
        <f t="shared" si="310"/>
        <v>Medium</v>
      </c>
      <c r="R4937">
        <v>0.46</v>
      </c>
      <c r="S4937" t="str">
        <f t="shared" si="311"/>
        <v>Medium</v>
      </c>
    </row>
    <row r="4938" spans="1:19" x14ac:dyDescent="0.35">
      <c r="A4938" t="s">
        <v>3551</v>
      </c>
      <c r="B4938">
        <v>61</v>
      </c>
      <c r="C4938" t="str">
        <f t="shared" si="308"/>
        <v>55-65</v>
      </c>
      <c r="D4938" t="s">
        <v>21</v>
      </c>
      <c r="E4938" t="s">
        <v>52</v>
      </c>
      <c r="F4938">
        <v>43.55</v>
      </c>
      <c r="G4938">
        <v>3</v>
      </c>
      <c r="H4938">
        <f>Table1[[#This Row],[total_orders]]*Table1[[#This Row],[avg_order_value]]</f>
        <v>130.64999999999998</v>
      </c>
      <c r="I4938">
        <v>255</v>
      </c>
      <c r="J4938">
        <v>0</v>
      </c>
      <c r="K4938" t="s">
        <v>29</v>
      </c>
      <c r="L4938">
        <v>2.4</v>
      </c>
      <c r="M4938" t="str">
        <f t="shared" si="309"/>
        <v>Low</v>
      </c>
      <c r="N4938" s="1">
        <v>44701</v>
      </c>
      <c r="O4938" s="1" t="str">
        <f>IF(YEAR(Table1[[#This Row],[customer_since]])&gt;=2023, "New",IF(YEAR(Table1[[#This Row],[customer_since]])&gt;=2021, "Medium", "Long term"))</f>
        <v>Medium</v>
      </c>
      <c r="P4938">
        <v>7</v>
      </c>
      <c r="Q4938" t="str">
        <f t="shared" si="310"/>
        <v>Low</v>
      </c>
      <c r="R4938">
        <v>0.41</v>
      </c>
      <c r="S4938" t="str">
        <f t="shared" si="311"/>
        <v>Medium</v>
      </c>
    </row>
    <row r="4939" spans="1:19" x14ac:dyDescent="0.35">
      <c r="A4939" t="s">
        <v>3770</v>
      </c>
      <c r="B4939">
        <v>41</v>
      </c>
      <c r="C4939" t="str">
        <f t="shared" si="308"/>
        <v>36-45</v>
      </c>
      <c r="D4939" t="s">
        <v>14</v>
      </c>
      <c r="E4939" t="s">
        <v>44</v>
      </c>
      <c r="F4939">
        <v>34.619999999999997</v>
      </c>
      <c r="G4939">
        <v>8</v>
      </c>
      <c r="H4939">
        <f>Table1[[#This Row],[total_orders]]*Table1[[#This Row],[avg_order_value]]</f>
        <v>276.95999999999998</v>
      </c>
      <c r="I4939">
        <v>335</v>
      </c>
      <c r="J4939">
        <v>0</v>
      </c>
      <c r="K4939" t="s">
        <v>23</v>
      </c>
      <c r="L4939">
        <v>1.3</v>
      </c>
      <c r="M4939" t="str">
        <f t="shared" si="309"/>
        <v>Low</v>
      </c>
      <c r="N4939" s="1">
        <v>45424</v>
      </c>
      <c r="O4939" s="1" t="str">
        <f>IF(YEAR(Table1[[#This Row],[customer_since]])&gt;=2023, "New",IF(YEAR(Table1[[#This Row],[customer_since]])&gt;=2021, "Medium", "Long term"))</f>
        <v>New</v>
      </c>
      <c r="P4939">
        <v>15</v>
      </c>
      <c r="Q4939" t="str">
        <f t="shared" si="310"/>
        <v>Low</v>
      </c>
      <c r="R4939">
        <v>0.14000000000000001</v>
      </c>
      <c r="S4939" t="str">
        <f t="shared" si="311"/>
        <v>Low</v>
      </c>
    </row>
    <row r="4940" spans="1:19" x14ac:dyDescent="0.35">
      <c r="A4940" t="s">
        <v>1336</v>
      </c>
      <c r="B4940">
        <v>55</v>
      </c>
      <c r="C4940" t="str">
        <f t="shared" si="308"/>
        <v>46-55</v>
      </c>
      <c r="D4940" t="s">
        <v>14</v>
      </c>
      <c r="E4940" t="s">
        <v>15</v>
      </c>
      <c r="F4940">
        <v>48.37</v>
      </c>
      <c r="G4940">
        <v>13</v>
      </c>
      <c r="H4940">
        <f>Table1[[#This Row],[total_orders]]*Table1[[#This Row],[avg_order_value]]</f>
        <v>628.80999999999995</v>
      </c>
      <c r="I4940">
        <v>93</v>
      </c>
      <c r="J4940">
        <v>0</v>
      </c>
      <c r="K4940" t="s">
        <v>29</v>
      </c>
      <c r="L4940">
        <v>93.4</v>
      </c>
      <c r="M4940" t="str">
        <f t="shared" si="309"/>
        <v>High</v>
      </c>
      <c r="N4940" s="1">
        <v>44408</v>
      </c>
      <c r="O4940" s="1" t="str">
        <f>IF(YEAR(Table1[[#This Row],[customer_since]])&gt;=2023, "New",IF(YEAR(Table1[[#This Row],[customer_since]])&gt;=2021, "Medium", "Long term"))</f>
        <v>Medium</v>
      </c>
      <c r="P4940">
        <v>84</v>
      </c>
      <c r="Q4940" t="str">
        <f t="shared" si="310"/>
        <v>High</v>
      </c>
      <c r="R4940">
        <v>0.08</v>
      </c>
      <c r="S4940" t="str">
        <f t="shared" si="311"/>
        <v>Low</v>
      </c>
    </row>
    <row r="4941" spans="1:19" x14ac:dyDescent="0.35">
      <c r="A4941" t="s">
        <v>3759</v>
      </c>
      <c r="B4941">
        <v>49</v>
      </c>
      <c r="C4941" t="str">
        <f t="shared" si="308"/>
        <v>46-55</v>
      </c>
      <c r="D4941" t="s">
        <v>25</v>
      </c>
      <c r="E4941" t="s">
        <v>37</v>
      </c>
      <c r="F4941">
        <v>303.77999999999997</v>
      </c>
      <c r="G4941">
        <v>12</v>
      </c>
      <c r="H4941">
        <f>Table1[[#This Row],[total_orders]]*Table1[[#This Row],[avg_order_value]]</f>
        <v>3645.3599999999997</v>
      </c>
      <c r="I4941">
        <v>18</v>
      </c>
      <c r="J4941">
        <v>0</v>
      </c>
      <c r="K4941" t="s">
        <v>40</v>
      </c>
      <c r="L4941">
        <v>97.8</v>
      </c>
      <c r="M4941" t="str">
        <f t="shared" si="309"/>
        <v>High</v>
      </c>
      <c r="N4941" s="1">
        <v>44512</v>
      </c>
      <c r="O4941" s="1" t="str">
        <f>IF(YEAR(Table1[[#This Row],[customer_since]])&gt;=2023, "New",IF(YEAR(Table1[[#This Row],[customer_since]])&gt;=2021, "Medium", "Long term"))</f>
        <v>Medium</v>
      </c>
      <c r="P4941">
        <v>25</v>
      </c>
      <c r="Q4941" t="str">
        <f t="shared" si="310"/>
        <v>Low</v>
      </c>
      <c r="R4941">
        <v>0.28999999999999998</v>
      </c>
      <c r="S4941" t="str">
        <f t="shared" si="311"/>
        <v>Medium</v>
      </c>
    </row>
    <row r="4942" spans="1:19" x14ac:dyDescent="0.35">
      <c r="A4942" t="s">
        <v>2663</v>
      </c>
      <c r="B4942">
        <v>35</v>
      </c>
      <c r="C4942" t="str">
        <f t="shared" si="308"/>
        <v>26-35</v>
      </c>
      <c r="D4942" t="s">
        <v>21</v>
      </c>
      <c r="E4942" t="s">
        <v>44</v>
      </c>
      <c r="F4942">
        <v>107.47</v>
      </c>
      <c r="G4942">
        <v>6</v>
      </c>
      <c r="H4942">
        <f>Table1[[#This Row],[total_orders]]*Table1[[#This Row],[avg_order_value]]</f>
        <v>644.81999999999994</v>
      </c>
      <c r="I4942">
        <v>43</v>
      </c>
      <c r="J4942">
        <v>0</v>
      </c>
      <c r="K4942" t="s">
        <v>16</v>
      </c>
      <c r="L4942">
        <v>3.8</v>
      </c>
      <c r="M4942" t="str">
        <f t="shared" si="309"/>
        <v>Low</v>
      </c>
      <c r="N4942" s="1">
        <v>44617</v>
      </c>
      <c r="O4942" s="1" t="str">
        <f>IF(YEAR(Table1[[#This Row],[customer_since]])&gt;=2023, "New",IF(YEAR(Table1[[#This Row],[customer_since]])&gt;=2021, "Medium", "Long term"))</f>
        <v>Medium</v>
      </c>
      <c r="P4942">
        <v>30</v>
      </c>
      <c r="Q4942" t="str">
        <f t="shared" si="310"/>
        <v>Low</v>
      </c>
      <c r="R4942">
        <v>0.57999999999999996</v>
      </c>
      <c r="S4942" t="str">
        <f t="shared" si="311"/>
        <v>High</v>
      </c>
    </row>
    <row r="4943" spans="1:19" x14ac:dyDescent="0.35">
      <c r="A4943" t="s">
        <v>1864</v>
      </c>
      <c r="B4943">
        <v>58</v>
      </c>
      <c r="C4943" t="str">
        <f t="shared" si="308"/>
        <v>55-65</v>
      </c>
      <c r="D4943" t="s">
        <v>14</v>
      </c>
      <c r="E4943" t="s">
        <v>35</v>
      </c>
      <c r="F4943">
        <v>68.64</v>
      </c>
      <c r="G4943">
        <v>9</v>
      </c>
      <c r="H4943">
        <f>Table1[[#This Row],[total_orders]]*Table1[[#This Row],[avg_order_value]]</f>
        <v>617.76</v>
      </c>
      <c r="I4943">
        <v>355</v>
      </c>
      <c r="J4943">
        <v>0</v>
      </c>
      <c r="K4943" t="s">
        <v>23</v>
      </c>
      <c r="L4943">
        <v>95.6</v>
      </c>
      <c r="M4943" t="str">
        <f t="shared" si="309"/>
        <v>High</v>
      </c>
      <c r="N4943" s="1">
        <v>44555</v>
      </c>
      <c r="O4943" s="1" t="str">
        <f>IF(YEAR(Table1[[#This Row],[customer_since]])&gt;=2023, "New",IF(YEAR(Table1[[#This Row],[customer_since]])&gt;=2021, "Medium", "Long term"))</f>
        <v>Medium</v>
      </c>
      <c r="P4943">
        <v>22</v>
      </c>
      <c r="Q4943" t="str">
        <f t="shared" si="310"/>
        <v>Low</v>
      </c>
      <c r="R4943">
        <v>0.31</v>
      </c>
      <c r="S4943" t="str">
        <f t="shared" si="311"/>
        <v>Medium</v>
      </c>
    </row>
    <row r="4944" spans="1:19" x14ac:dyDescent="0.35">
      <c r="A4944" t="s">
        <v>1951</v>
      </c>
      <c r="B4944">
        <v>68</v>
      </c>
      <c r="C4944" t="str">
        <f t="shared" si="308"/>
        <v>66-69</v>
      </c>
      <c r="D4944" t="s">
        <v>14</v>
      </c>
      <c r="E4944" t="s">
        <v>44</v>
      </c>
      <c r="F4944">
        <v>165.57</v>
      </c>
      <c r="G4944">
        <v>8</v>
      </c>
      <c r="H4944">
        <f>Table1[[#This Row],[total_orders]]*Table1[[#This Row],[avg_order_value]]</f>
        <v>1324.56</v>
      </c>
      <c r="I4944">
        <v>99</v>
      </c>
      <c r="J4944">
        <v>0</v>
      </c>
      <c r="K4944" t="s">
        <v>29</v>
      </c>
      <c r="L4944">
        <v>72.400000000000006</v>
      </c>
      <c r="M4944" t="str">
        <f t="shared" si="309"/>
        <v>High</v>
      </c>
      <c r="N4944" s="1">
        <v>44207</v>
      </c>
      <c r="O4944" s="1" t="str">
        <f>IF(YEAR(Table1[[#This Row],[customer_since]])&gt;=2023, "New",IF(YEAR(Table1[[#This Row],[customer_since]])&gt;=2021, "Medium", "Long term"))</f>
        <v>Medium</v>
      </c>
      <c r="P4944">
        <v>79</v>
      </c>
      <c r="Q4944" t="str">
        <f t="shared" si="310"/>
        <v>High</v>
      </c>
      <c r="R4944">
        <v>0.28000000000000003</v>
      </c>
      <c r="S4944" t="str">
        <f t="shared" si="311"/>
        <v>Medium</v>
      </c>
    </row>
    <row r="4945" spans="1:19" x14ac:dyDescent="0.35">
      <c r="A4945" t="s">
        <v>1178</v>
      </c>
      <c r="B4945">
        <v>70</v>
      </c>
      <c r="C4945" t="str">
        <f t="shared" si="308"/>
        <v>66-69</v>
      </c>
      <c r="D4945" t="s">
        <v>21</v>
      </c>
      <c r="E4945" t="s">
        <v>37</v>
      </c>
      <c r="F4945">
        <v>343.49</v>
      </c>
      <c r="G4945">
        <v>9</v>
      </c>
      <c r="H4945">
        <f>Table1[[#This Row],[total_orders]]*Table1[[#This Row],[avg_order_value]]</f>
        <v>3091.41</v>
      </c>
      <c r="I4945">
        <v>90</v>
      </c>
      <c r="J4945">
        <v>0</v>
      </c>
      <c r="K4945" t="s">
        <v>29</v>
      </c>
      <c r="L4945">
        <v>5.8</v>
      </c>
      <c r="M4945" t="str">
        <f t="shared" si="309"/>
        <v>Low</v>
      </c>
      <c r="N4945" s="1">
        <v>45566</v>
      </c>
      <c r="O4945" s="1" t="str">
        <f>IF(YEAR(Table1[[#This Row],[customer_since]])&gt;=2023, "New",IF(YEAR(Table1[[#This Row],[customer_since]])&gt;=2021, "Medium", "Long term"))</f>
        <v>New</v>
      </c>
      <c r="P4945">
        <v>45</v>
      </c>
      <c r="Q4945" t="str">
        <f t="shared" si="310"/>
        <v>Medium</v>
      </c>
      <c r="R4945">
        <v>0.3</v>
      </c>
      <c r="S4945" t="str">
        <f t="shared" si="311"/>
        <v>Medium</v>
      </c>
    </row>
    <row r="4946" spans="1:19" x14ac:dyDescent="0.35">
      <c r="A4946" t="s">
        <v>174</v>
      </c>
      <c r="B4946">
        <v>26</v>
      </c>
      <c r="C4946" t="str">
        <f t="shared" si="308"/>
        <v>26-35</v>
      </c>
      <c r="D4946" t="s">
        <v>21</v>
      </c>
      <c r="E4946" t="s">
        <v>18</v>
      </c>
      <c r="F4946">
        <v>54.65</v>
      </c>
      <c r="G4946">
        <v>9</v>
      </c>
      <c r="H4946">
        <f>Table1[[#This Row],[total_orders]]*Table1[[#This Row],[avg_order_value]]</f>
        <v>491.84999999999997</v>
      </c>
      <c r="I4946">
        <v>99</v>
      </c>
      <c r="J4946">
        <v>0</v>
      </c>
      <c r="K4946" t="s">
        <v>19</v>
      </c>
      <c r="L4946">
        <v>13.2</v>
      </c>
      <c r="M4946" t="str">
        <f t="shared" si="309"/>
        <v>Low</v>
      </c>
      <c r="N4946" s="1">
        <v>44169</v>
      </c>
      <c r="O4946" s="1" t="str">
        <f>IF(YEAR(Table1[[#This Row],[customer_since]])&gt;=2023, "New",IF(YEAR(Table1[[#This Row],[customer_since]])&gt;=2021, "Medium", "Long term"))</f>
        <v>Long term</v>
      </c>
      <c r="P4946">
        <v>23</v>
      </c>
      <c r="Q4946" t="str">
        <f t="shared" si="310"/>
        <v>Low</v>
      </c>
      <c r="R4946">
        <v>0.32</v>
      </c>
      <c r="S4946" t="str">
        <f t="shared" si="311"/>
        <v>Medium</v>
      </c>
    </row>
    <row r="4947" spans="1:19" x14ac:dyDescent="0.35">
      <c r="A4947" t="s">
        <v>174</v>
      </c>
      <c r="B4947">
        <v>78</v>
      </c>
      <c r="C4947" t="str">
        <f t="shared" si="308"/>
        <v>66-69</v>
      </c>
      <c r="D4947" t="s">
        <v>21</v>
      </c>
      <c r="E4947" t="s">
        <v>26</v>
      </c>
      <c r="F4947">
        <v>85.4</v>
      </c>
      <c r="G4947">
        <v>6</v>
      </c>
      <c r="H4947">
        <f>Table1[[#This Row],[total_orders]]*Table1[[#This Row],[avg_order_value]]</f>
        <v>512.40000000000009</v>
      </c>
      <c r="I4947">
        <v>248</v>
      </c>
      <c r="J4947">
        <v>0</v>
      </c>
      <c r="K4947" t="s">
        <v>40</v>
      </c>
      <c r="L4947">
        <v>37.1</v>
      </c>
      <c r="M4947" t="str">
        <f t="shared" si="309"/>
        <v>Medium</v>
      </c>
      <c r="N4947" s="1">
        <v>44666</v>
      </c>
      <c r="O4947" s="1" t="str">
        <f>IF(YEAR(Table1[[#This Row],[customer_since]])&gt;=2023, "New",IF(YEAR(Table1[[#This Row],[customer_since]])&gt;=2021, "Medium", "Long term"))</f>
        <v>Medium</v>
      </c>
      <c r="P4947">
        <v>27</v>
      </c>
      <c r="Q4947" t="str">
        <f t="shared" si="310"/>
        <v>Low</v>
      </c>
      <c r="R4947">
        <v>0.14000000000000001</v>
      </c>
      <c r="S4947" t="str">
        <f t="shared" si="311"/>
        <v>Low</v>
      </c>
    </row>
    <row r="4948" spans="1:19" x14ac:dyDescent="0.35">
      <c r="A4948" t="s">
        <v>174</v>
      </c>
      <c r="B4948">
        <v>41</v>
      </c>
      <c r="C4948" t="str">
        <f t="shared" si="308"/>
        <v>36-45</v>
      </c>
      <c r="D4948" t="s">
        <v>21</v>
      </c>
      <c r="E4948" t="s">
        <v>35</v>
      </c>
      <c r="F4948">
        <v>90.34</v>
      </c>
      <c r="G4948">
        <v>9</v>
      </c>
      <c r="H4948">
        <f>Table1[[#This Row],[total_orders]]*Table1[[#This Row],[avg_order_value]]</f>
        <v>813.06000000000006</v>
      </c>
      <c r="I4948">
        <v>8</v>
      </c>
      <c r="J4948">
        <v>0</v>
      </c>
      <c r="K4948" t="s">
        <v>16</v>
      </c>
      <c r="L4948">
        <v>3</v>
      </c>
      <c r="M4948" t="str">
        <f t="shared" si="309"/>
        <v>Low</v>
      </c>
      <c r="N4948" s="1">
        <v>44858</v>
      </c>
      <c r="O4948" s="1" t="str">
        <f>IF(YEAR(Table1[[#This Row],[customer_since]])&gt;=2023, "New",IF(YEAR(Table1[[#This Row],[customer_since]])&gt;=2021, "Medium", "Long term"))</f>
        <v>Medium</v>
      </c>
      <c r="P4948">
        <v>61</v>
      </c>
      <c r="Q4948" t="str">
        <f t="shared" si="310"/>
        <v>Medium</v>
      </c>
      <c r="R4948">
        <v>0.5</v>
      </c>
      <c r="S4948" t="str">
        <f t="shared" si="311"/>
        <v>Medium</v>
      </c>
    </row>
    <row r="4949" spans="1:19" x14ac:dyDescent="0.35">
      <c r="A4949" t="s">
        <v>543</v>
      </c>
      <c r="B4949">
        <v>43</v>
      </c>
      <c r="C4949" t="str">
        <f t="shared" si="308"/>
        <v>36-45</v>
      </c>
      <c r="D4949" t="s">
        <v>14</v>
      </c>
      <c r="E4949" t="s">
        <v>50</v>
      </c>
      <c r="F4949">
        <v>190.77</v>
      </c>
      <c r="G4949">
        <v>14</v>
      </c>
      <c r="H4949">
        <f>Table1[[#This Row],[total_orders]]*Table1[[#This Row],[avg_order_value]]</f>
        <v>2670.78</v>
      </c>
      <c r="I4949">
        <v>139</v>
      </c>
      <c r="J4949">
        <v>0</v>
      </c>
      <c r="K4949" t="s">
        <v>19</v>
      </c>
      <c r="L4949">
        <v>27.4</v>
      </c>
      <c r="M4949" t="str">
        <f t="shared" si="309"/>
        <v>Medium</v>
      </c>
      <c r="N4949" s="1">
        <v>45773</v>
      </c>
      <c r="O4949" s="1" t="str">
        <f>IF(YEAR(Table1[[#This Row],[customer_since]])&gt;=2023, "New",IF(YEAR(Table1[[#This Row],[customer_since]])&gt;=2021, "Medium", "Long term"))</f>
        <v>New</v>
      </c>
      <c r="P4949">
        <v>3</v>
      </c>
      <c r="Q4949" t="str">
        <f t="shared" si="310"/>
        <v>Low</v>
      </c>
      <c r="R4949">
        <v>0.38</v>
      </c>
      <c r="S4949" t="str">
        <f t="shared" si="311"/>
        <v>Medium</v>
      </c>
    </row>
    <row r="4950" spans="1:19" x14ac:dyDescent="0.35">
      <c r="A4950" t="s">
        <v>543</v>
      </c>
      <c r="B4950">
        <v>23</v>
      </c>
      <c r="C4950" t="str">
        <f t="shared" si="308"/>
        <v>18-25</v>
      </c>
      <c r="D4950" t="s">
        <v>14</v>
      </c>
      <c r="E4950" t="s">
        <v>35</v>
      </c>
      <c r="F4950">
        <v>81.11</v>
      </c>
      <c r="G4950">
        <v>12</v>
      </c>
      <c r="H4950">
        <f>Table1[[#This Row],[total_orders]]*Table1[[#This Row],[avg_order_value]]</f>
        <v>973.31999999999994</v>
      </c>
      <c r="I4950">
        <v>343</v>
      </c>
      <c r="J4950">
        <v>0</v>
      </c>
      <c r="K4950" t="s">
        <v>40</v>
      </c>
      <c r="L4950">
        <v>25.9</v>
      </c>
      <c r="M4950" t="str">
        <f t="shared" si="309"/>
        <v>Medium</v>
      </c>
      <c r="N4950" s="1">
        <v>44515</v>
      </c>
      <c r="O4950" s="1" t="str">
        <f>IF(YEAR(Table1[[#This Row],[customer_since]])&gt;=2023, "New",IF(YEAR(Table1[[#This Row],[customer_since]])&gt;=2021, "Medium", "Long term"))</f>
        <v>Medium</v>
      </c>
      <c r="P4950">
        <v>94</v>
      </c>
      <c r="Q4950" t="str">
        <f t="shared" si="310"/>
        <v>High</v>
      </c>
      <c r="R4950">
        <v>0.4</v>
      </c>
      <c r="S4950" t="str">
        <f t="shared" si="311"/>
        <v>Medium</v>
      </c>
    </row>
    <row r="4951" spans="1:19" x14ac:dyDescent="0.35">
      <c r="A4951" t="s">
        <v>543</v>
      </c>
      <c r="B4951">
        <v>73</v>
      </c>
      <c r="C4951" t="str">
        <f t="shared" si="308"/>
        <v>66-69</v>
      </c>
      <c r="D4951" t="s">
        <v>21</v>
      </c>
      <c r="E4951" t="s">
        <v>15</v>
      </c>
      <c r="F4951">
        <v>64.180000000000007</v>
      </c>
      <c r="G4951">
        <v>9</v>
      </c>
      <c r="H4951">
        <f>Table1[[#This Row],[total_orders]]*Table1[[#This Row],[avg_order_value]]</f>
        <v>577.62000000000012</v>
      </c>
      <c r="I4951">
        <v>292</v>
      </c>
      <c r="J4951">
        <v>0</v>
      </c>
      <c r="K4951" t="s">
        <v>16</v>
      </c>
      <c r="L4951">
        <v>94.1</v>
      </c>
      <c r="M4951" t="str">
        <f t="shared" si="309"/>
        <v>High</v>
      </c>
      <c r="N4951" s="1">
        <v>44852</v>
      </c>
      <c r="O4951" s="1" t="str">
        <f>IF(YEAR(Table1[[#This Row],[customer_since]])&gt;=2023, "New",IF(YEAR(Table1[[#This Row],[customer_since]])&gt;=2021, "Medium", "Long term"))</f>
        <v>Medium</v>
      </c>
      <c r="P4951">
        <v>72</v>
      </c>
      <c r="Q4951" t="str">
        <f t="shared" si="310"/>
        <v>High</v>
      </c>
      <c r="R4951">
        <v>0.59</v>
      </c>
      <c r="S4951" t="str">
        <f t="shared" si="311"/>
        <v>High</v>
      </c>
    </row>
    <row r="4952" spans="1:19" x14ac:dyDescent="0.35">
      <c r="A4952" t="s">
        <v>1570</v>
      </c>
      <c r="B4952">
        <v>20</v>
      </c>
      <c r="C4952" t="str">
        <f t="shared" si="308"/>
        <v>18-25</v>
      </c>
      <c r="D4952" t="s">
        <v>14</v>
      </c>
      <c r="E4952" t="s">
        <v>26</v>
      </c>
      <c r="F4952">
        <v>144.18</v>
      </c>
      <c r="G4952">
        <v>12</v>
      </c>
      <c r="H4952">
        <f>Table1[[#This Row],[total_orders]]*Table1[[#This Row],[avg_order_value]]</f>
        <v>1730.16</v>
      </c>
      <c r="I4952">
        <v>280</v>
      </c>
      <c r="J4952">
        <v>0</v>
      </c>
      <c r="K4952" t="s">
        <v>29</v>
      </c>
      <c r="L4952">
        <v>74.8</v>
      </c>
      <c r="M4952" t="str">
        <f t="shared" si="309"/>
        <v>High</v>
      </c>
      <c r="N4952" s="1">
        <v>44273</v>
      </c>
      <c r="O4952" s="1" t="str">
        <f>IF(YEAR(Table1[[#This Row],[customer_since]])&gt;=2023, "New",IF(YEAR(Table1[[#This Row],[customer_since]])&gt;=2021, "Medium", "Long term"))</f>
        <v>Medium</v>
      </c>
      <c r="P4952">
        <v>40</v>
      </c>
      <c r="Q4952" t="str">
        <f t="shared" si="310"/>
        <v>Medium</v>
      </c>
      <c r="R4952">
        <v>0.51</v>
      </c>
      <c r="S4952" t="str">
        <f t="shared" si="311"/>
        <v>High</v>
      </c>
    </row>
    <row r="4953" spans="1:19" x14ac:dyDescent="0.35">
      <c r="A4953" t="s">
        <v>1570</v>
      </c>
      <c r="B4953">
        <v>27</v>
      </c>
      <c r="C4953" t="str">
        <f t="shared" si="308"/>
        <v>26-35</v>
      </c>
      <c r="D4953" t="s">
        <v>25</v>
      </c>
      <c r="E4953" t="s">
        <v>22</v>
      </c>
      <c r="F4953">
        <v>138.04</v>
      </c>
      <c r="G4953">
        <v>9</v>
      </c>
      <c r="H4953">
        <f>Table1[[#This Row],[total_orders]]*Table1[[#This Row],[avg_order_value]]</f>
        <v>1242.3599999999999</v>
      </c>
      <c r="I4953">
        <v>112</v>
      </c>
      <c r="J4953">
        <v>0</v>
      </c>
      <c r="K4953" t="s">
        <v>40</v>
      </c>
      <c r="L4953">
        <v>52.7</v>
      </c>
      <c r="M4953" t="str">
        <f t="shared" si="309"/>
        <v>High</v>
      </c>
      <c r="N4953" s="1">
        <v>44884</v>
      </c>
      <c r="O4953" s="1" t="str">
        <f>IF(YEAR(Table1[[#This Row],[customer_since]])&gt;=2023, "New",IF(YEAR(Table1[[#This Row],[customer_since]])&gt;=2021, "Medium", "Long term"))</f>
        <v>Medium</v>
      </c>
      <c r="P4953">
        <v>61</v>
      </c>
      <c r="Q4953" t="str">
        <f t="shared" si="310"/>
        <v>Medium</v>
      </c>
      <c r="R4953">
        <v>0.17</v>
      </c>
      <c r="S4953" t="str">
        <f t="shared" si="311"/>
        <v>Low</v>
      </c>
    </row>
    <row r="4954" spans="1:19" x14ac:dyDescent="0.35">
      <c r="A4954" t="s">
        <v>1388</v>
      </c>
      <c r="B4954">
        <v>62</v>
      </c>
      <c r="C4954" t="str">
        <f t="shared" si="308"/>
        <v>55-65</v>
      </c>
      <c r="D4954" t="s">
        <v>21</v>
      </c>
      <c r="E4954" t="s">
        <v>52</v>
      </c>
      <c r="F4954">
        <v>71.53</v>
      </c>
      <c r="G4954">
        <v>7</v>
      </c>
      <c r="H4954">
        <f>Table1[[#This Row],[total_orders]]*Table1[[#This Row],[avg_order_value]]</f>
        <v>500.71000000000004</v>
      </c>
      <c r="I4954">
        <v>240</v>
      </c>
      <c r="J4954">
        <v>0</v>
      </c>
      <c r="K4954" t="s">
        <v>29</v>
      </c>
      <c r="L4954">
        <v>17</v>
      </c>
      <c r="M4954" t="str">
        <f t="shared" si="309"/>
        <v>Low</v>
      </c>
      <c r="N4954" s="1">
        <v>45819</v>
      </c>
      <c r="O4954" s="1" t="str">
        <f>IF(YEAR(Table1[[#This Row],[customer_since]])&gt;=2023, "New",IF(YEAR(Table1[[#This Row],[customer_since]])&gt;=2021, "Medium", "Long term"))</f>
        <v>New</v>
      </c>
      <c r="P4954">
        <v>75</v>
      </c>
      <c r="Q4954" t="str">
        <f t="shared" si="310"/>
        <v>High</v>
      </c>
      <c r="R4954">
        <v>0.56999999999999995</v>
      </c>
      <c r="S4954" t="str">
        <f t="shared" si="311"/>
        <v>High</v>
      </c>
    </row>
    <row r="4955" spans="1:19" x14ac:dyDescent="0.35">
      <c r="A4955" t="s">
        <v>2925</v>
      </c>
      <c r="B4955">
        <v>34</v>
      </c>
      <c r="C4955" t="str">
        <f t="shared" si="308"/>
        <v>26-35</v>
      </c>
      <c r="D4955" t="s">
        <v>14</v>
      </c>
      <c r="E4955" t="s">
        <v>18</v>
      </c>
      <c r="F4955">
        <v>139.41999999999999</v>
      </c>
      <c r="G4955">
        <v>10</v>
      </c>
      <c r="H4955">
        <f>Table1[[#This Row],[total_orders]]*Table1[[#This Row],[avg_order_value]]</f>
        <v>1394.1999999999998</v>
      </c>
      <c r="I4955">
        <v>132</v>
      </c>
      <c r="J4955">
        <v>1</v>
      </c>
      <c r="K4955" t="s">
        <v>40</v>
      </c>
      <c r="L4955">
        <v>28.9</v>
      </c>
      <c r="M4955" t="str">
        <f t="shared" si="309"/>
        <v>Medium</v>
      </c>
      <c r="N4955" s="1">
        <v>44065</v>
      </c>
      <c r="O4955" s="1" t="str">
        <f>IF(YEAR(Table1[[#This Row],[customer_since]])&gt;=2023, "New",IF(YEAR(Table1[[#This Row],[customer_since]])&gt;=2021, "Medium", "Long term"))</f>
        <v>Long term</v>
      </c>
      <c r="P4955">
        <v>22</v>
      </c>
      <c r="Q4955" t="str">
        <f t="shared" si="310"/>
        <v>Low</v>
      </c>
      <c r="R4955">
        <v>0.19</v>
      </c>
      <c r="S4955" t="str">
        <f t="shared" si="311"/>
        <v>Low</v>
      </c>
    </row>
    <row r="4956" spans="1:19" x14ac:dyDescent="0.35">
      <c r="A4956" t="s">
        <v>963</v>
      </c>
      <c r="B4956">
        <v>79</v>
      </c>
      <c r="C4956" t="str">
        <f t="shared" si="308"/>
        <v>66-69</v>
      </c>
      <c r="D4956" t="s">
        <v>25</v>
      </c>
      <c r="E4956" t="s">
        <v>44</v>
      </c>
      <c r="F4956">
        <v>155.41</v>
      </c>
      <c r="G4956">
        <v>10</v>
      </c>
      <c r="H4956">
        <f>Table1[[#This Row],[total_orders]]*Table1[[#This Row],[avg_order_value]]</f>
        <v>1554.1</v>
      </c>
      <c r="I4956">
        <v>176</v>
      </c>
      <c r="J4956">
        <v>0</v>
      </c>
      <c r="K4956" t="s">
        <v>40</v>
      </c>
      <c r="L4956">
        <v>18.3</v>
      </c>
      <c r="M4956" t="str">
        <f t="shared" si="309"/>
        <v>Low</v>
      </c>
      <c r="N4956" s="1">
        <v>44914</v>
      </c>
      <c r="O4956" s="1" t="str">
        <f>IF(YEAR(Table1[[#This Row],[customer_since]])&gt;=2023, "New",IF(YEAR(Table1[[#This Row],[customer_since]])&gt;=2021, "Medium", "Long term"))</f>
        <v>Medium</v>
      </c>
      <c r="P4956">
        <v>18</v>
      </c>
      <c r="Q4956" t="str">
        <f t="shared" si="310"/>
        <v>Low</v>
      </c>
      <c r="R4956">
        <v>0.39</v>
      </c>
      <c r="S4956" t="str">
        <f t="shared" si="311"/>
        <v>Medium</v>
      </c>
    </row>
    <row r="4957" spans="1:19" x14ac:dyDescent="0.35">
      <c r="A4957" t="s">
        <v>793</v>
      </c>
      <c r="B4957">
        <v>34</v>
      </c>
      <c r="C4957" t="str">
        <f t="shared" si="308"/>
        <v>26-35</v>
      </c>
      <c r="D4957" t="s">
        <v>25</v>
      </c>
      <c r="E4957" t="s">
        <v>37</v>
      </c>
      <c r="F4957">
        <v>77.7</v>
      </c>
      <c r="G4957">
        <v>12</v>
      </c>
      <c r="H4957">
        <f>Table1[[#This Row],[total_orders]]*Table1[[#This Row],[avg_order_value]]</f>
        <v>932.40000000000009</v>
      </c>
      <c r="I4957">
        <v>126</v>
      </c>
      <c r="J4957">
        <v>0</v>
      </c>
      <c r="K4957" t="s">
        <v>29</v>
      </c>
      <c r="L4957">
        <v>75.599999999999994</v>
      </c>
      <c r="M4957" t="str">
        <f t="shared" si="309"/>
        <v>High</v>
      </c>
      <c r="N4957" s="1">
        <v>45674</v>
      </c>
      <c r="O4957" s="1" t="str">
        <f>IF(YEAR(Table1[[#This Row],[customer_since]])&gt;=2023, "New",IF(YEAR(Table1[[#This Row],[customer_since]])&gt;=2021, "Medium", "Long term"))</f>
        <v>New</v>
      </c>
      <c r="P4957">
        <v>70</v>
      </c>
      <c r="Q4957" t="str">
        <f t="shared" si="310"/>
        <v>High</v>
      </c>
      <c r="R4957">
        <v>0.66</v>
      </c>
      <c r="S4957" t="str">
        <f t="shared" si="311"/>
        <v>High</v>
      </c>
    </row>
    <row r="4958" spans="1:19" x14ac:dyDescent="0.35">
      <c r="A4958" t="s">
        <v>793</v>
      </c>
      <c r="B4958">
        <v>25</v>
      </c>
      <c r="C4958" t="str">
        <f t="shared" si="308"/>
        <v>18-25</v>
      </c>
      <c r="D4958" t="s">
        <v>25</v>
      </c>
      <c r="E4958" t="s">
        <v>35</v>
      </c>
      <c r="F4958">
        <v>192.98</v>
      </c>
      <c r="G4958">
        <v>10</v>
      </c>
      <c r="H4958">
        <f>Table1[[#This Row],[total_orders]]*Table1[[#This Row],[avg_order_value]]</f>
        <v>1929.8</v>
      </c>
      <c r="I4958">
        <v>301</v>
      </c>
      <c r="J4958">
        <v>0</v>
      </c>
      <c r="K4958" t="s">
        <v>19</v>
      </c>
      <c r="L4958">
        <v>93.9</v>
      </c>
      <c r="M4958" t="str">
        <f t="shared" si="309"/>
        <v>High</v>
      </c>
      <c r="N4958" s="1">
        <v>45025</v>
      </c>
      <c r="O4958" s="1" t="str">
        <f>IF(YEAR(Table1[[#This Row],[customer_since]])&gt;=2023, "New",IF(YEAR(Table1[[#This Row],[customer_since]])&gt;=2021, "Medium", "Long term"))</f>
        <v>New</v>
      </c>
      <c r="P4958">
        <v>48</v>
      </c>
      <c r="Q4958" t="str">
        <f t="shared" si="310"/>
        <v>Medium</v>
      </c>
      <c r="R4958">
        <v>0.18</v>
      </c>
      <c r="S4958" t="str">
        <f t="shared" si="311"/>
        <v>Low</v>
      </c>
    </row>
    <row r="4959" spans="1:19" x14ac:dyDescent="0.35">
      <c r="A4959" t="s">
        <v>1356</v>
      </c>
      <c r="B4959">
        <v>45</v>
      </c>
      <c r="C4959" t="str">
        <f t="shared" si="308"/>
        <v>36-45</v>
      </c>
      <c r="D4959" t="s">
        <v>14</v>
      </c>
      <c r="E4959" t="s">
        <v>52</v>
      </c>
      <c r="F4959">
        <v>110.13</v>
      </c>
      <c r="G4959">
        <v>8</v>
      </c>
      <c r="H4959">
        <f>Table1[[#This Row],[total_orders]]*Table1[[#This Row],[avg_order_value]]</f>
        <v>881.04</v>
      </c>
      <c r="I4959">
        <v>322</v>
      </c>
      <c r="J4959">
        <v>0</v>
      </c>
      <c r="K4959" t="s">
        <v>16</v>
      </c>
      <c r="L4959">
        <v>77.2</v>
      </c>
      <c r="M4959" t="str">
        <f t="shared" si="309"/>
        <v>High</v>
      </c>
      <c r="N4959" s="1">
        <v>44362</v>
      </c>
      <c r="O4959" s="1" t="str">
        <f>IF(YEAR(Table1[[#This Row],[customer_since]])&gt;=2023, "New",IF(YEAR(Table1[[#This Row],[customer_since]])&gt;=2021, "Medium", "Long term"))</f>
        <v>Medium</v>
      </c>
      <c r="P4959">
        <v>86</v>
      </c>
      <c r="Q4959" t="str">
        <f t="shared" si="310"/>
        <v>High</v>
      </c>
      <c r="R4959">
        <v>0.25</v>
      </c>
      <c r="S4959" t="str">
        <f t="shared" si="311"/>
        <v>Medium</v>
      </c>
    </row>
    <row r="4960" spans="1:19" x14ac:dyDescent="0.35">
      <c r="A4960" t="s">
        <v>2182</v>
      </c>
      <c r="B4960">
        <v>36</v>
      </c>
      <c r="C4960" t="str">
        <f t="shared" si="308"/>
        <v>36-45</v>
      </c>
      <c r="D4960" t="s">
        <v>21</v>
      </c>
      <c r="E4960" t="s">
        <v>26</v>
      </c>
      <c r="F4960">
        <v>23.59</v>
      </c>
      <c r="G4960">
        <v>13</v>
      </c>
      <c r="H4960">
        <f>Table1[[#This Row],[total_orders]]*Table1[[#This Row],[avg_order_value]]</f>
        <v>306.67</v>
      </c>
      <c r="I4960">
        <v>117</v>
      </c>
      <c r="J4960">
        <v>0</v>
      </c>
      <c r="K4960" t="s">
        <v>40</v>
      </c>
      <c r="L4960">
        <v>19.399999999999999</v>
      </c>
      <c r="M4960" t="str">
        <f t="shared" si="309"/>
        <v>Low</v>
      </c>
      <c r="N4960" s="1">
        <v>44648</v>
      </c>
      <c r="O4960" s="1" t="str">
        <f>IF(YEAR(Table1[[#This Row],[customer_since]])&gt;=2023, "New",IF(YEAR(Table1[[#This Row],[customer_since]])&gt;=2021, "Medium", "Long term"))</f>
        <v>Medium</v>
      </c>
      <c r="P4960">
        <v>50</v>
      </c>
      <c r="Q4960" t="str">
        <f t="shared" si="310"/>
        <v>Medium</v>
      </c>
      <c r="R4960">
        <v>0.22</v>
      </c>
      <c r="S4960" t="str">
        <f t="shared" si="311"/>
        <v>Medium</v>
      </c>
    </row>
    <row r="4961" spans="1:19" x14ac:dyDescent="0.35">
      <c r="A4961" t="s">
        <v>2182</v>
      </c>
      <c r="B4961">
        <v>40</v>
      </c>
      <c r="C4961" t="str">
        <f t="shared" si="308"/>
        <v>36-45</v>
      </c>
      <c r="D4961" t="s">
        <v>21</v>
      </c>
      <c r="E4961" t="s">
        <v>26</v>
      </c>
      <c r="F4961">
        <v>83.84</v>
      </c>
      <c r="G4961">
        <v>9</v>
      </c>
      <c r="H4961">
        <f>Table1[[#This Row],[total_orders]]*Table1[[#This Row],[avg_order_value]]</f>
        <v>754.56000000000006</v>
      </c>
      <c r="I4961">
        <v>70</v>
      </c>
      <c r="J4961">
        <v>0</v>
      </c>
      <c r="K4961" t="s">
        <v>40</v>
      </c>
      <c r="L4961">
        <v>50.9</v>
      </c>
      <c r="M4961" t="str">
        <f t="shared" si="309"/>
        <v>High</v>
      </c>
      <c r="N4961" s="1">
        <v>44414</v>
      </c>
      <c r="O4961" s="1" t="str">
        <f>IF(YEAR(Table1[[#This Row],[customer_since]])&gt;=2023, "New",IF(YEAR(Table1[[#This Row],[customer_since]])&gt;=2021, "Medium", "Long term"))</f>
        <v>Medium</v>
      </c>
      <c r="P4961">
        <v>72</v>
      </c>
      <c r="Q4961" t="str">
        <f t="shared" si="310"/>
        <v>High</v>
      </c>
      <c r="R4961">
        <v>0.38</v>
      </c>
      <c r="S4961" t="str">
        <f t="shared" si="311"/>
        <v>Medium</v>
      </c>
    </row>
    <row r="4962" spans="1:19" x14ac:dyDescent="0.35">
      <c r="A4962" t="s">
        <v>2972</v>
      </c>
      <c r="B4962">
        <v>27</v>
      </c>
      <c r="C4962" t="str">
        <f t="shared" si="308"/>
        <v>26-35</v>
      </c>
      <c r="D4962" t="s">
        <v>21</v>
      </c>
      <c r="E4962" t="s">
        <v>44</v>
      </c>
      <c r="F4962">
        <v>200.44</v>
      </c>
      <c r="G4962">
        <v>4</v>
      </c>
      <c r="H4962">
        <f>Table1[[#This Row],[total_orders]]*Table1[[#This Row],[avg_order_value]]</f>
        <v>801.76</v>
      </c>
      <c r="I4962">
        <v>129</v>
      </c>
      <c r="J4962">
        <v>0</v>
      </c>
      <c r="K4962" t="s">
        <v>23</v>
      </c>
      <c r="L4962">
        <v>68.3</v>
      </c>
      <c r="M4962" t="str">
        <f t="shared" si="309"/>
        <v>High</v>
      </c>
      <c r="N4962" s="1">
        <v>44014</v>
      </c>
      <c r="O4962" s="1" t="str">
        <f>IF(YEAR(Table1[[#This Row],[customer_since]])&gt;=2023, "New",IF(YEAR(Table1[[#This Row],[customer_since]])&gt;=2021, "Medium", "Long term"))</f>
        <v>Long term</v>
      </c>
      <c r="P4962">
        <v>53</v>
      </c>
      <c r="Q4962" t="str">
        <f t="shared" si="310"/>
        <v>Medium</v>
      </c>
      <c r="R4962">
        <v>0.19</v>
      </c>
      <c r="S4962" t="str">
        <f t="shared" si="311"/>
        <v>Low</v>
      </c>
    </row>
    <row r="4963" spans="1:19" x14ac:dyDescent="0.35">
      <c r="A4963" t="s">
        <v>2972</v>
      </c>
      <c r="B4963">
        <v>59</v>
      </c>
      <c r="C4963" t="str">
        <f t="shared" si="308"/>
        <v>55-65</v>
      </c>
      <c r="D4963" t="s">
        <v>25</v>
      </c>
      <c r="E4963" t="s">
        <v>35</v>
      </c>
      <c r="F4963">
        <v>130.81</v>
      </c>
      <c r="G4963">
        <v>9</v>
      </c>
      <c r="H4963">
        <f>Table1[[#This Row],[total_orders]]*Table1[[#This Row],[avg_order_value]]</f>
        <v>1177.29</v>
      </c>
      <c r="I4963">
        <v>192</v>
      </c>
      <c r="J4963">
        <v>0</v>
      </c>
      <c r="K4963" t="s">
        <v>16</v>
      </c>
      <c r="L4963">
        <v>89.7</v>
      </c>
      <c r="M4963" t="str">
        <f t="shared" si="309"/>
        <v>High</v>
      </c>
      <c r="N4963" s="1">
        <v>44019</v>
      </c>
      <c r="O4963" s="1" t="str">
        <f>IF(YEAR(Table1[[#This Row],[customer_since]])&gt;=2023, "New",IF(YEAR(Table1[[#This Row],[customer_since]])&gt;=2021, "Medium", "Long term"))</f>
        <v>Long term</v>
      </c>
      <c r="P4963">
        <v>64</v>
      </c>
      <c r="Q4963" t="str">
        <f t="shared" si="310"/>
        <v>Medium</v>
      </c>
      <c r="R4963">
        <v>0.64</v>
      </c>
      <c r="S4963" t="str">
        <f t="shared" si="311"/>
        <v>High</v>
      </c>
    </row>
    <row r="4964" spans="1:19" x14ac:dyDescent="0.35">
      <c r="A4964" t="s">
        <v>512</v>
      </c>
      <c r="B4964">
        <v>49</v>
      </c>
      <c r="C4964" t="str">
        <f t="shared" si="308"/>
        <v>46-55</v>
      </c>
      <c r="D4964" t="s">
        <v>21</v>
      </c>
      <c r="E4964" t="s">
        <v>35</v>
      </c>
      <c r="F4964">
        <v>42.33</v>
      </c>
      <c r="G4964">
        <v>9</v>
      </c>
      <c r="H4964">
        <f>Table1[[#This Row],[total_orders]]*Table1[[#This Row],[avg_order_value]]</f>
        <v>380.96999999999997</v>
      </c>
      <c r="I4964">
        <v>355</v>
      </c>
      <c r="J4964">
        <v>0</v>
      </c>
      <c r="K4964" t="s">
        <v>29</v>
      </c>
      <c r="L4964">
        <v>73.099999999999994</v>
      </c>
      <c r="M4964" t="str">
        <f t="shared" si="309"/>
        <v>High</v>
      </c>
      <c r="N4964" s="1">
        <v>44068</v>
      </c>
      <c r="O4964" s="1" t="str">
        <f>IF(YEAR(Table1[[#This Row],[customer_since]])&gt;=2023, "New",IF(YEAR(Table1[[#This Row],[customer_since]])&gt;=2021, "Medium", "Long term"))</f>
        <v>Long term</v>
      </c>
      <c r="P4964">
        <v>73</v>
      </c>
      <c r="Q4964" t="str">
        <f t="shared" si="310"/>
        <v>High</v>
      </c>
      <c r="R4964">
        <v>0.22</v>
      </c>
      <c r="S4964" t="str">
        <f t="shared" si="311"/>
        <v>Medium</v>
      </c>
    </row>
    <row r="4965" spans="1:19" x14ac:dyDescent="0.35">
      <c r="A4965" t="s">
        <v>512</v>
      </c>
      <c r="B4965">
        <v>58</v>
      </c>
      <c r="C4965" t="str">
        <f t="shared" si="308"/>
        <v>55-65</v>
      </c>
      <c r="D4965" t="s">
        <v>21</v>
      </c>
      <c r="E4965" t="s">
        <v>52</v>
      </c>
      <c r="F4965">
        <v>130.30000000000001</v>
      </c>
      <c r="G4965">
        <v>10</v>
      </c>
      <c r="H4965">
        <f>Table1[[#This Row],[total_orders]]*Table1[[#This Row],[avg_order_value]]</f>
        <v>1303</v>
      </c>
      <c r="I4965">
        <v>33</v>
      </c>
      <c r="J4965">
        <v>0</v>
      </c>
      <c r="K4965" t="s">
        <v>23</v>
      </c>
      <c r="L4965">
        <v>37.299999999999997</v>
      </c>
      <c r="M4965" t="str">
        <f t="shared" si="309"/>
        <v>Medium</v>
      </c>
      <c r="N4965" s="1">
        <v>44851</v>
      </c>
      <c r="O4965" s="1" t="str">
        <f>IF(YEAR(Table1[[#This Row],[customer_since]])&gt;=2023, "New",IF(YEAR(Table1[[#This Row],[customer_since]])&gt;=2021, "Medium", "Long term"))</f>
        <v>Medium</v>
      </c>
      <c r="P4965">
        <v>81</v>
      </c>
      <c r="Q4965" t="str">
        <f t="shared" si="310"/>
        <v>High</v>
      </c>
      <c r="R4965">
        <v>0.05</v>
      </c>
      <c r="S4965" t="str">
        <f t="shared" si="311"/>
        <v>Low</v>
      </c>
    </row>
    <row r="4966" spans="1:19" x14ac:dyDescent="0.35">
      <c r="A4966" t="s">
        <v>1551</v>
      </c>
      <c r="B4966">
        <v>76</v>
      </c>
      <c r="C4966" t="str">
        <f t="shared" si="308"/>
        <v>66-69</v>
      </c>
      <c r="D4966" t="s">
        <v>14</v>
      </c>
      <c r="E4966" t="s">
        <v>22</v>
      </c>
      <c r="F4966">
        <v>120.79</v>
      </c>
      <c r="G4966">
        <v>7</v>
      </c>
      <c r="H4966">
        <f>Table1[[#This Row],[total_orders]]*Table1[[#This Row],[avg_order_value]]</f>
        <v>845.53000000000009</v>
      </c>
      <c r="I4966">
        <v>237</v>
      </c>
      <c r="J4966">
        <v>0</v>
      </c>
      <c r="K4966" t="s">
        <v>29</v>
      </c>
      <c r="L4966">
        <v>68</v>
      </c>
      <c r="M4966" t="str">
        <f t="shared" si="309"/>
        <v>High</v>
      </c>
      <c r="N4966" s="1">
        <v>45533</v>
      </c>
      <c r="O4966" s="1" t="str">
        <f>IF(YEAR(Table1[[#This Row],[customer_since]])&gt;=2023, "New",IF(YEAR(Table1[[#This Row],[customer_since]])&gt;=2021, "Medium", "Long term"))</f>
        <v>New</v>
      </c>
      <c r="P4966">
        <v>50</v>
      </c>
      <c r="Q4966" t="str">
        <f t="shared" si="310"/>
        <v>Medium</v>
      </c>
      <c r="R4966">
        <v>0.27</v>
      </c>
      <c r="S4966" t="str">
        <f t="shared" si="311"/>
        <v>Medium</v>
      </c>
    </row>
    <row r="4967" spans="1:19" x14ac:dyDescent="0.35">
      <c r="A4967" t="s">
        <v>1154</v>
      </c>
      <c r="B4967">
        <v>74</v>
      </c>
      <c r="C4967" t="str">
        <f t="shared" si="308"/>
        <v>66-69</v>
      </c>
      <c r="D4967" t="s">
        <v>14</v>
      </c>
      <c r="E4967" t="s">
        <v>15</v>
      </c>
      <c r="F4967">
        <v>161.21</v>
      </c>
      <c r="G4967">
        <v>6</v>
      </c>
      <c r="H4967">
        <f>Table1[[#This Row],[total_orders]]*Table1[[#This Row],[avg_order_value]]</f>
        <v>967.26</v>
      </c>
      <c r="I4967">
        <v>296</v>
      </c>
      <c r="J4967">
        <v>0</v>
      </c>
      <c r="K4967" t="s">
        <v>23</v>
      </c>
      <c r="L4967">
        <v>33.200000000000003</v>
      </c>
      <c r="M4967" t="str">
        <f t="shared" si="309"/>
        <v>Medium</v>
      </c>
      <c r="N4967" s="1">
        <v>44055</v>
      </c>
      <c r="O4967" s="1" t="str">
        <f>IF(YEAR(Table1[[#This Row],[customer_since]])&gt;=2023, "New",IF(YEAR(Table1[[#This Row],[customer_since]])&gt;=2021, "Medium", "Long term"))</f>
        <v>Long term</v>
      </c>
      <c r="P4967">
        <v>88</v>
      </c>
      <c r="Q4967" t="str">
        <f t="shared" si="310"/>
        <v>High</v>
      </c>
      <c r="R4967">
        <v>0.11</v>
      </c>
      <c r="S4967" t="str">
        <f t="shared" si="311"/>
        <v>Low</v>
      </c>
    </row>
    <row r="4968" spans="1:19" x14ac:dyDescent="0.35">
      <c r="A4968" t="s">
        <v>2520</v>
      </c>
      <c r="B4968">
        <v>31</v>
      </c>
      <c r="C4968" t="str">
        <f t="shared" si="308"/>
        <v>26-35</v>
      </c>
      <c r="D4968" t="s">
        <v>21</v>
      </c>
      <c r="E4968" t="s">
        <v>26</v>
      </c>
      <c r="F4968">
        <v>25.21</v>
      </c>
      <c r="G4968">
        <v>8</v>
      </c>
      <c r="H4968">
        <f>Table1[[#This Row],[total_orders]]*Table1[[#This Row],[avg_order_value]]</f>
        <v>201.68</v>
      </c>
      <c r="I4968">
        <v>185</v>
      </c>
      <c r="J4968">
        <v>0</v>
      </c>
      <c r="K4968" t="s">
        <v>23</v>
      </c>
      <c r="L4968">
        <v>81</v>
      </c>
      <c r="M4968" t="str">
        <f t="shared" si="309"/>
        <v>High</v>
      </c>
      <c r="N4968" s="1">
        <v>44417</v>
      </c>
      <c r="O4968" s="1" t="str">
        <f>IF(YEAR(Table1[[#This Row],[customer_since]])&gt;=2023, "New",IF(YEAR(Table1[[#This Row],[customer_since]])&gt;=2021, "Medium", "Long term"))</f>
        <v>Medium</v>
      </c>
      <c r="P4968">
        <v>97</v>
      </c>
      <c r="Q4968" t="str">
        <f t="shared" si="310"/>
        <v>High</v>
      </c>
      <c r="R4968">
        <v>0.2</v>
      </c>
      <c r="S4968" t="str">
        <f t="shared" si="311"/>
        <v>Low</v>
      </c>
    </row>
    <row r="4969" spans="1:19" x14ac:dyDescent="0.35">
      <c r="A4969" t="s">
        <v>385</v>
      </c>
      <c r="B4969">
        <v>51</v>
      </c>
      <c r="C4969" t="str">
        <f t="shared" si="308"/>
        <v>46-55</v>
      </c>
      <c r="D4969" t="s">
        <v>25</v>
      </c>
      <c r="E4969" t="s">
        <v>35</v>
      </c>
      <c r="F4969">
        <v>80</v>
      </c>
      <c r="G4969">
        <v>13</v>
      </c>
      <c r="H4969">
        <f>Table1[[#This Row],[total_orders]]*Table1[[#This Row],[avg_order_value]]</f>
        <v>1040</v>
      </c>
      <c r="I4969">
        <v>295</v>
      </c>
      <c r="J4969">
        <v>0</v>
      </c>
      <c r="K4969" t="s">
        <v>19</v>
      </c>
      <c r="L4969">
        <v>79.5</v>
      </c>
      <c r="M4969" t="str">
        <f t="shared" si="309"/>
        <v>High</v>
      </c>
      <c r="N4969" s="1">
        <v>44181</v>
      </c>
      <c r="O4969" s="1" t="str">
        <f>IF(YEAR(Table1[[#This Row],[customer_since]])&gt;=2023, "New",IF(YEAR(Table1[[#This Row],[customer_since]])&gt;=2021, "Medium", "Long term"))</f>
        <v>Long term</v>
      </c>
      <c r="P4969">
        <v>92</v>
      </c>
      <c r="Q4969" t="str">
        <f t="shared" si="310"/>
        <v>High</v>
      </c>
      <c r="R4969">
        <v>0.02</v>
      </c>
      <c r="S4969" t="str">
        <f t="shared" si="311"/>
        <v>Low</v>
      </c>
    </row>
    <row r="4970" spans="1:19" x14ac:dyDescent="0.35">
      <c r="A4970" t="s">
        <v>2874</v>
      </c>
      <c r="B4970">
        <v>43</v>
      </c>
      <c r="C4970" t="str">
        <f t="shared" si="308"/>
        <v>36-45</v>
      </c>
      <c r="D4970" t="s">
        <v>14</v>
      </c>
      <c r="E4970" t="s">
        <v>37</v>
      </c>
      <c r="F4970">
        <v>238.58</v>
      </c>
      <c r="G4970">
        <v>14</v>
      </c>
      <c r="H4970">
        <f>Table1[[#This Row],[total_orders]]*Table1[[#This Row],[avg_order_value]]</f>
        <v>3340.1200000000003</v>
      </c>
      <c r="I4970">
        <v>26</v>
      </c>
      <c r="J4970">
        <v>0</v>
      </c>
      <c r="K4970" t="s">
        <v>16</v>
      </c>
      <c r="L4970">
        <v>98.9</v>
      </c>
      <c r="M4970" t="str">
        <f t="shared" si="309"/>
        <v>High</v>
      </c>
      <c r="N4970" s="1">
        <v>45290</v>
      </c>
      <c r="O4970" s="1" t="str">
        <f>IF(YEAR(Table1[[#This Row],[customer_since]])&gt;=2023, "New",IF(YEAR(Table1[[#This Row],[customer_since]])&gt;=2021, "Medium", "Long term"))</f>
        <v>New</v>
      </c>
      <c r="P4970">
        <v>59</v>
      </c>
      <c r="Q4970" t="str">
        <f t="shared" si="310"/>
        <v>Medium</v>
      </c>
      <c r="R4970">
        <v>0.11</v>
      </c>
      <c r="S4970" t="str">
        <f t="shared" si="311"/>
        <v>Low</v>
      </c>
    </row>
    <row r="4971" spans="1:19" x14ac:dyDescent="0.35">
      <c r="A4971" t="s">
        <v>3687</v>
      </c>
      <c r="B4971">
        <v>43</v>
      </c>
      <c r="C4971" t="str">
        <f t="shared" si="308"/>
        <v>36-45</v>
      </c>
      <c r="D4971" t="s">
        <v>14</v>
      </c>
      <c r="E4971" t="s">
        <v>15</v>
      </c>
      <c r="F4971">
        <v>62.34</v>
      </c>
      <c r="G4971">
        <v>13</v>
      </c>
      <c r="H4971">
        <f>Table1[[#This Row],[total_orders]]*Table1[[#This Row],[avg_order_value]]</f>
        <v>810.42000000000007</v>
      </c>
      <c r="I4971">
        <v>69</v>
      </c>
      <c r="J4971">
        <v>0</v>
      </c>
      <c r="K4971" t="s">
        <v>40</v>
      </c>
      <c r="L4971">
        <v>68.7</v>
      </c>
      <c r="M4971" t="str">
        <f t="shared" si="309"/>
        <v>High</v>
      </c>
      <c r="N4971" s="1">
        <v>45428</v>
      </c>
      <c r="O4971" s="1" t="str">
        <f>IF(YEAR(Table1[[#This Row],[customer_since]])&gt;=2023, "New",IF(YEAR(Table1[[#This Row],[customer_since]])&gt;=2021, "Medium", "Long term"))</f>
        <v>New</v>
      </c>
      <c r="P4971">
        <v>21</v>
      </c>
      <c r="Q4971" t="str">
        <f t="shared" si="310"/>
        <v>Low</v>
      </c>
      <c r="R4971">
        <v>0.42</v>
      </c>
      <c r="S4971" t="str">
        <f t="shared" si="311"/>
        <v>Medium</v>
      </c>
    </row>
    <row r="4972" spans="1:19" x14ac:dyDescent="0.35">
      <c r="A4972" t="s">
        <v>1409</v>
      </c>
      <c r="B4972">
        <v>71</v>
      </c>
      <c r="C4972" t="str">
        <f t="shared" si="308"/>
        <v>66-69</v>
      </c>
      <c r="D4972" t="s">
        <v>21</v>
      </c>
      <c r="E4972" t="s">
        <v>44</v>
      </c>
      <c r="F4972">
        <v>63.76</v>
      </c>
      <c r="G4972">
        <v>10</v>
      </c>
      <c r="H4972">
        <f>Table1[[#This Row],[total_orders]]*Table1[[#This Row],[avg_order_value]]</f>
        <v>637.6</v>
      </c>
      <c r="I4972">
        <v>170</v>
      </c>
      <c r="J4972">
        <v>0</v>
      </c>
      <c r="K4972" t="s">
        <v>23</v>
      </c>
      <c r="L4972">
        <v>34.6</v>
      </c>
      <c r="M4972" t="str">
        <f t="shared" si="309"/>
        <v>Medium</v>
      </c>
      <c r="N4972" s="1">
        <v>45832</v>
      </c>
      <c r="O4972" s="1" t="str">
        <f>IF(YEAR(Table1[[#This Row],[customer_since]])&gt;=2023, "New",IF(YEAR(Table1[[#This Row],[customer_since]])&gt;=2021, "Medium", "Long term"))</f>
        <v>New</v>
      </c>
      <c r="P4972">
        <v>51</v>
      </c>
      <c r="Q4972" t="str">
        <f t="shared" si="310"/>
        <v>Medium</v>
      </c>
      <c r="R4972">
        <v>0.09</v>
      </c>
      <c r="S4972" t="str">
        <f t="shared" si="311"/>
        <v>Low</v>
      </c>
    </row>
    <row r="4973" spans="1:19" x14ac:dyDescent="0.35">
      <c r="A4973" t="s">
        <v>1077</v>
      </c>
      <c r="B4973">
        <v>28</v>
      </c>
      <c r="C4973" t="str">
        <f t="shared" si="308"/>
        <v>26-35</v>
      </c>
      <c r="D4973" t="s">
        <v>14</v>
      </c>
      <c r="E4973" t="s">
        <v>15</v>
      </c>
      <c r="F4973">
        <v>103.98</v>
      </c>
      <c r="G4973">
        <v>15</v>
      </c>
      <c r="H4973">
        <f>Table1[[#This Row],[total_orders]]*Table1[[#This Row],[avg_order_value]]</f>
        <v>1559.7</v>
      </c>
      <c r="I4973">
        <v>15</v>
      </c>
      <c r="J4973">
        <v>0</v>
      </c>
      <c r="K4973" t="s">
        <v>19</v>
      </c>
      <c r="L4973">
        <v>4</v>
      </c>
      <c r="M4973" t="str">
        <f t="shared" si="309"/>
        <v>Low</v>
      </c>
      <c r="N4973" s="1">
        <v>45003</v>
      </c>
      <c r="O4973" s="1" t="str">
        <f>IF(YEAR(Table1[[#This Row],[customer_since]])&gt;=2023, "New",IF(YEAR(Table1[[#This Row],[customer_since]])&gt;=2021, "Medium", "Long term"))</f>
        <v>New</v>
      </c>
      <c r="P4973">
        <v>37</v>
      </c>
      <c r="Q4973" t="str">
        <f t="shared" si="310"/>
        <v>Medium</v>
      </c>
      <c r="R4973">
        <v>0.18</v>
      </c>
      <c r="S4973" t="str">
        <f t="shared" si="311"/>
        <v>Low</v>
      </c>
    </row>
    <row r="4974" spans="1:19" x14ac:dyDescent="0.35">
      <c r="A4974" t="s">
        <v>446</v>
      </c>
      <c r="B4974">
        <v>51</v>
      </c>
      <c r="C4974" t="str">
        <f t="shared" si="308"/>
        <v>46-55</v>
      </c>
      <c r="D4974" t="s">
        <v>14</v>
      </c>
      <c r="E4974" t="s">
        <v>35</v>
      </c>
      <c r="F4974">
        <v>134.44</v>
      </c>
      <c r="G4974">
        <v>9</v>
      </c>
      <c r="H4974">
        <f>Table1[[#This Row],[total_orders]]*Table1[[#This Row],[avg_order_value]]</f>
        <v>1209.96</v>
      </c>
      <c r="I4974">
        <v>235</v>
      </c>
      <c r="J4974">
        <v>0</v>
      </c>
      <c r="K4974" t="s">
        <v>29</v>
      </c>
      <c r="L4974">
        <v>6</v>
      </c>
      <c r="M4974" t="str">
        <f t="shared" si="309"/>
        <v>Low</v>
      </c>
      <c r="N4974" s="1">
        <v>45351</v>
      </c>
      <c r="O4974" s="1" t="str">
        <f>IF(YEAR(Table1[[#This Row],[customer_since]])&gt;=2023, "New",IF(YEAR(Table1[[#This Row],[customer_since]])&gt;=2021, "Medium", "Long term"))</f>
        <v>New</v>
      </c>
      <c r="P4974">
        <v>31</v>
      </c>
      <c r="Q4974" t="str">
        <f t="shared" si="310"/>
        <v>Low</v>
      </c>
      <c r="R4974">
        <v>0.22</v>
      </c>
      <c r="S4974" t="str">
        <f t="shared" si="311"/>
        <v>Medium</v>
      </c>
    </row>
    <row r="4975" spans="1:19" x14ac:dyDescent="0.35">
      <c r="A4975" t="s">
        <v>1422</v>
      </c>
      <c r="B4975">
        <v>22</v>
      </c>
      <c r="C4975" t="str">
        <f t="shared" si="308"/>
        <v>18-25</v>
      </c>
      <c r="D4975" t="s">
        <v>21</v>
      </c>
      <c r="E4975" t="s">
        <v>22</v>
      </c>
      <c r="F4975">
        <v>87.24</v>
      </c>
      <c r="G4975">
        <v>9</v>
      </c>
      <c r="H4975">
        <f>Table1[[#This Row],[total_orders]]*Table1[[#This Row],[avg_order_value]]</f>
        <v>785.16</v>
      </c>
      <c r="I4975">
        <v>80</v>
      </c>
      <c r="J4975">
        <v>0</v>
      </c>
      <c r="K4975" t="s">
        <v>40</v>
      </c>
      <c r="L4975">
        <v>65.599999999999994</v>
      </c>
      <c r="M4975" t="str">
        <f t="shared" si="309"/>
        <v>High</v>
      </c>
      <c r="N4975" s="1">
        <v>45007</v>
      </c>
      <c r="O4975" s="1" t="str">
        <f>IF(YEAR(Table1[[#This Row],[customer_since]])&gt;=2023, "New",IF(YEAR(Table1[[#This Row],[customer_since]])&gt;=2021, "Medium", "Long term"))</f>
        <v>New</v>
      </c>
      <c r="P4975">
        <v>21</v>
      </c>
      <c r="Q4975" t="str">
        <f t="shared" si="310"/>
        <v>Low</v>
      </c>
      <c r="R4975">
        <v>0.3</v>
      </c>
      <c r="S4975" t="str">
        <f t="shared" si="311"/>
        <v>Medium</v>
      </c>
    </row>
    <row r="4976" spans="1:19" x14ac:dyDescent="0.35">
      <c r="A4976" t="s">
        <v>3657</v>
      </c>
      <c r="B4976">
        <v>71</v>
      </c>
      <c r="C4976" t="str">
        <f t="shared" si="308"/>
        <v>66-69</v>
      </c>
      <c r="D4976" t="s">
        <v>14</v>
      </c>
      <c r="E4976" t="s">
        <v>44</v>
      </c>
      <c r="F4976">
        <v>97.47</v>
      </c>
      <c r="G4976">
        <v>11</v>
      </c>
      <c r="H4976">
        <f>Table1[[#This Row],[total_orders]]*Table1[[#This Row],[avg_order_value]]</f>
        <v>1072.17</v>
      </c>
      <c r="I4976">
        <v>224</v>
      </c>
      <c r="J4976">
        <v>0</v>
      </c>
      <c r="K4976" t="s">
        <v>23</v>
      </c>
      <c r="L4976">
        <v>17.5</v>
      </c>
      <c r="M4976" t="str">
        <f t="shared" si="309"/>
        <v>Low</v>
      </c>
      <c r="N4976" s="1">
        <v>44405</v>
      </c>
      <c r="O4976" s="1" t="str">
        <f>IF(YEAR(Table1[[#This Row],[customer_since]])&gt;=2023, "New",IF(YEAR(Table1[[#This Row],[customer_since]])&gt;=2021, "Medium", "Long term"))</f>
        <v>Medium</v>
      </c>
      <c r="P4976">
        <v>21</v>
      </c>
      <c r="Q4976" t="str">
        <f t="shared" si="310"/>
        <v>Low</v>
      </c>
      <c r="R4976">
        <v>0.11</v>
      </c>
      <c r="S4976" t="str">
        <f t="shared" si="311"/>
        <v>Low</v>
      </c>
    </row>
    <row r="4977" spans="1:19" x14ac:dyDescent="0.35">
      <c r="A4977" t="s">
        <v>1289</v>
      </c>
      <c r="B4977">
        <v>79</v>
      </c>
      <c r="C4977" t="str">
        <f t="shared" si="308"/>
        <v>66-69</v>
      </c>
      <c r="D4977" t="s">
        <v>21</v>
      </c>
      <c r="E4977" t="s">
        <v>37</v>
      </c>
      <c r="F4977">
        <v>119.44</v>
      </c>
      <c r="G4977">
        <v>6</v>
      </c>
      <c r="H4977">
        <f>Table1[[#This Row],[total_orders]]*Table1[[#This Row],[avg_order_value]]</f>
        <v>716.64</v>
      </c>
      <c r="I4977">
        <v>347</v>
      </c>
      <c r="J4977">
        <v>0</v>
      </c>
      <c r="K4977" t="s">
        <v>23</v>
      </c>
      <c r="L4977">
        <v>39.799999999999997</v>
      </c>
      <c r="M4977" t="str">
        <f t="shared" si="309"/>
        <v>Medium</v>
      </c>
      <c r="N4977" s="1">
        <v>45283</v>
      </c>
      <c r="O4977" s="1" t="str">
        <f>IF(YEAR(Table1[[#This Row],[customer_since]])&gt;=2023, "New",IF(YEAR(Table1[[#This Row],[customer_since]])&gt;=2021, "Medium", "Long term"))</f>
        <v>New</v>
      </c>
      <c r="P4977">
        <v>56</v>
      </c>
      <c r="Q4977" t="str">
        <f t="shared" si="310"/>
        <v>Medium</v>
      </c>
      <c r="R4977">
        <v>0.1</v>
      </c>
      <c r="S4977" t="str">
        <f t="shared" si="311"/>
        <v>Low</v>
      </c>
    </row>
    <row r="4978" spans="1:19" x14ac:dyDescent="0.35">
      <c r="A4978" t="s">
        <v>1289</v>
      </c>
      <c r="B4978">
        <v>54</v>
      </c>
      <c r="C4978" t="str">
        <f t="shared" si="308"/>
        <v>46-55</v>
      </c>
      <c r="D4978" t="s">
        <v>25</v>
      </c>
      <c r="E4978" t="s">
        <v>44</v>
      </c>
      <c r="F4978">
        <v>96.33</v>
      </c>
      <c r="G4978">
        <v>11</v>
      </c>
      <c r="H4978">
        <f>Table1[[#This Row],[total_orders]]*Table1[[#This Row],[avg_order_value]]</f>
        <v>1059.6299999999999</v>
      </c>
      <c r="I4978">
        <v>147</v>
      </c>
      <c r="J4978">
        <v>0</v>
      </c>
      <c r="K4978" t="s">
        <v>29</v>
      </c>
      <c r="L4978">
        <v>91</v>
      </c>
      <c r="M4978" t="str">
        <f t="shared" si="309"/>
        <v>High</v>
      </c>
      <c r="N4978" s="1">
        <v>44040</v>
      </c>
      <c r="O4978" s="1" t="str">
        <f>IF(YEAR(Table1[[#This Row],[customer_since]])&gt;=2023, "New",IF(YEAR(Table1[[#This Row],[customer_since]])&gt;=2021, "Medium", "Long term"))</f>
        <v>Long term</v>
      </c>
      <c r="P4978">
        <v>22</v>
      </c>
      <c r="Q4978" t="str">
        <f t="shared" si="310"/>
        <v>Low</v>
      </c>
      <c r="R4978">
        <v>0.22</v>
      </c>
      <c r="S4978" t="str">
        <f t="shared" si="311"/>
        <v>Medium</v>
      </c>
    </row>
    <row r="4979" spans="1:19" x14ac:dyDescent="0.35">
      <c r="A4979" t="s">
        <v>209</v>
      </c>
      <c r="B4979">
        <v>65</v>
      </c>
      <c r="C4979" t="str">
        <f t="shared" si="308"/>
        <v>55-65</v>
      </c>
      <c r="D4979" t="s">
        <v>21</v>
      </c>
      <c r="E4979" t="s">
        <v>50</v>
      </c>
      <c r="F4979">
        <v>152.84</v>
      </c>
      <c r="G4979">
        <v>16</v>
      </c>
      <c r="H4979">
        <f>Table1[[#This Row],[total_orders]]*Table1[[#This Row],[avg_order_value]]</f>
        <v>2445.44</v>
      </c>
      <c r="I4979">
        <v>287</v>
      </c>
      <c r="J4979">
        <v>0</v>
      </c>
      <c r="K4979" t="s">
        <v>16</v>
      </c>
      <c r="L4979">
        <v>71.7</v>
      </c>
      <c r="M4979" t="str">
        <f t="shared" si="309"/>
        <v>High</v>
      </c>
      <c r="N4979" s="1">
        <v>45374</v>
      </c>
      <c r="O4979" s="1" t="str">
        <f>IF(YEAR(Table1[[#This Row],[customer_since]])&gt;=2023, "New",IF(YEAR(Table1[[#This Row],[customer_since]])&gt;=2021, "Medium", "Long term"))</f>
        <v>New</v>
      </c>
      <c r="P4979">
        <v>80</v>
      </c>
      <c r="Q4979" t="str">
        <f t="shared" si="310"/>
        <v>High</v>
      </c>
      <c r="R4979">
        <v>0.28999999999999998</v>
      </c>
      <c r="S4979" t="str">
        <f t="shared" si="311"/>
        <v>Medium</v>
      </c>
    </row>
    <row r="4980" spans="1:19" x14ac:dyDescent="0.35">
      <c r="A4980" t="s">
        <v>3037</v>
      </c>
      <c r="B4980">
        <v>38</v>
      </c>
      <c r="C4980" t="str">
        <f t="shared" si="308"/>
        <v>36-45</v>
      </c>
      <c r="D4980" t="s">
        <v>21</v>
      </c>
      <c r="E4980" t="s">
        <v>44</v>
      </c>
      <c r="F4980">
        <v>178.8</v>
      </c>
      <c r="G4980">
        <v>13</v>
      </c>
      <c r="H4980">
        <f>Table1[[#This Row],[total_orders]]*Table1[[#This Row],[avg_order_value]]</f>
        <v>2324.4</v>
      </c>
      <c r="I4980">
        <v>183</v>
      </c>
      <c r="J4980">
        <v>0</v>
      </c>
      <c r="K4980" t="s">
        <v>23</v>
      </c>
      <c r="L4980">
        <v>17.3</v>
      </c>
      <c r="M4980" t="str">
        <f t="shared" si="309"/>
        <v>Low</v>
      </c>
      <c r="N4980" s="1">
        <v>45769</v>
      </c>
      <c r="O4980" s="1" t="str">
        <f>IF(YEAR(Table1[[#This Row],[customer_since]])&gt;=2023, "New",IF(YEAR(Table1[[#This Row],[customer_since]])&gt;=2021, "Medium", "Long term"))</f>
        <v>New</v>
      </c>
      <c r="P4980">
        <v>98</v>
      </c>
      <c r="Q4980" t="str">
        <f t="shared" si="310"/>
        <v>High</v>
      </c>
      <c r="R4980">
        <v>0.12</v>
      </c>
      <c r="S4980" t="str">
        <f t="shared" si="311"/>
        <v>Low</v>
      </c>
    </row>
    <row r="4981" spans="1:19" x14ac:dyDescent="0.35">
      <c r="A4981" t="s">
        <v>1811</v>
      </c>
      <c r="B4981">
        <v>76</v>
      </c>
      <c r="C4981" t="str">
        <f t="shared" si="308"/>
        <v>66-69</v>
      </c>
      <c r="D4981" t="s">
        <v>21</v>
      </c>
      <c r="E4981" t="s">
        <v>37</v>
      </c>
      <c r="F4981">
        <v>167.89</v>
      </c>
      <c r="G4981">
        <v>8</v>
      </c>
      <c r="H4981">
        <f>Table1[[#This Row],[total_orders]]*Table1[[#This Row],[avg_order_value]]</f>
        <v>1343.12</v>
      </c>
      <c r="I4981">
        <v>35</v>
      </c>
      <c r="J4981">
        <v>0</v>
      </c>
      <c r="K4981" t="s">
        <v>23</v>
      </c>
      <c r="L4981">
        <v>51.8</v>
      </c>
      <c r="M4981" t="str">
        <f t="shared" si="309"/>
        <v>High</v>
      </c>
      <c r="N4981" s="1">
        <v>44880</v>
      </c>
      <c r="O4981" s="1" t="str">
        <f>IF(YEAR(Table1[[#This Row],[customer_since]])&gt;=2023, "New",IF(YEAR(Table1[[#This Row],[customer_since]])&gt;=2021, "Medium", "Long term"))</f>
        <v>Medium</v>
      </c>
      <c r="P4981">
        <v>35</v>
      </c>
      <c r="Q4981" t="str">
        <f t="shared" si="310"/>
        <v>Medium</v>
      </c>
      <c r="R4981">
        <v>0.28000000000000003</v>
      </c>
      <c r="S4981" t="str">
        <f t="shared" si="311"/>
        <v>Medium</v>
      </c>
    </row>
    <row r="4982" spans="1:19" x14ac:dyDescent="0.35">
      <c r="A4982" t="s">
        <v>1008</v>
      </c>
      <c r="B4982">
        <v>71</v>
      </c>
      <c r="C4982" t="str">
        <f t="shared" si="308"/>
        <v>66-69</v>
      </c>
      <c r="D4982" t="s">
        <v>21</v>
      </c>
      <c r="E4982" t="s">
        <v>28</v>
      </c>
      <c r="F4982">
        <v>110.49</v>
      </c>
      <c r="G4982">
        <v>11</v>
      </c>
      <c r="H4982">
        <f>Table1[[#This Row],[total_orders]]*Table1[[#This Row],[avg_order_value]]</f>
        <v>1215.3899999999999</v>
      </c>
      <c r="I4982">
        <v>110</v>
      </c>
      <c r="J4982">
        <v>0</v>
      </c>
      <c r="K4982" t="s">
        <v>19</v>
      </c>
      <c r="L4982">
        <v>95</v>
      </c>
      <c r="M4982" t="str">
        <f t="shared" si="309"/>
        <v>High</v>
      </c>
      <c r="N4982" s="1">
        <v>45006</v>
      </c>
      <c r="O4982" s="1" t="str">
        <f>IF(YEAR(Table1[[#This Row],[customer_since]])&gt;=2023, "New",IF(YEAR(Table1[[#This Row],[customer_since]])&gt;=2021, "Medium", "Long term"))</f>
        <v>New</v>
      </c>
      <c r="P4982">
        <v>54</v>
      </c>
      <c r="Q4982" t="str">
        <f t="shared" si="310"/>
        <v>Medium</v>
      </c>
      <c r="R4982">
        <v>0.43</v>
      </c>
      <c r="S4982" t="str">
        <f t="shared" si="311"/>
        <v>Medium</v>
      </c>
    </row>
    <row r="4983" spans="1:19" x14ac:dyDescent="0.35">
      <c r="A4983" t="s">
        <v>448</v>
      </c>
      <c r="B4983">
        <v>48</v>
      </c>
      <c r="C4983" t="str">
        <f t="shared" si="308"/>
        <v>46-55</v>
      </c>
      <c r="D4983" t="s">
        <v>21</v>
      </c>
      <c r="E4983" t="s">
        <v>35</v>
      </c>
      <c r="F4983">
        <v>117.96</v>
      </c>
      <c r="G4983">
        <v>7</v>
      </c>
      <c r="H4983">
        <f>Table1[[#This Row],[total_orders]]*Table1[[#This Row],[avg_order_value]]</f>
        <v>825.71999999999991</v>
      </c>
      <c r="I4983">
        <v>331</v>
      </c>
      <c r="J4983">
        <v>0</v>
      </c>
      <c r="K4983" t="s">
        <v>29</v>
      </c>
      <c r="L4983">
        <v>66.599999999999994</v>
      </c>
      <c r="M4983" t="str">
        <f t="shared" si="309"/>
        <v>High</v>
      </c>
      <c r="N4983" s="1">
        <v>45054</v>
      </c>
      <c r="O4983" s="1" t="str">
        <f>IF(YEAR(Table1[[#This Row],[customer_since]])&gt;=2023, "New",IF(YEAR(Table1[[#This Row],[customer_since]])&gt;=2021, "Medium", "Long term"))</f>
        <v>New</v>
      </c>
      <c r="P4983">
        <v>98</v>
      </c>
      <c r="Q4983" t="str">
        <f t="shared" si="310"/>
        <v>High</v>
      </c>
      <c r="R4983">
        <v>0.5</v>
      </c>
      <c r="S4983" t="str">
        <f t="shared" si="311"/>
        <v>Medium</v>
      </c>
    </row>
    <row r="4984" spans="1:19" x14ac:dyDescent="0.35">
      <c r="A4984" t="s">
        <v>448</v>
      </c>
      <c r="B4984">
        <v>60</v>
      </c>
      <c r="C4984" t="str">
        <f t="shared" si="308"/>
        <v>55-65</v>
      </c>
      <c r="D4984" t="s">
        <v>21</v>
      </c>
      <c r="E4984" t="s">
        <v>50</v>
      </c>
      <c r="F4984">
        <v>101.71</v>
      </c>
      <c r="G4984">
        <v>10</v>
      </c>
      <c r="H4984">
        <f>Table1[[#This Row],[total_orders]]*Table1[[#This Row],[avg_order_value]]</f>
        <v>1017.0999999999999</v>
      </c>
      <c r="I4984">
        <v>166</v>
      </c>
      <c r="J4984">
        <v>0</v>
      </c>
      <c r="K4984" t="s">
        <v>19</v>
      </c>
      <c r="L4984">
        <v>19.3</v>
      </c>
      <c r="M4984" t="str">
        <f t="shared" si="309"/>
        <v>Low</v>
      </c>
      <c r="N4984" s="1">
        <v>44725</v>
      </c>
      <c r="O4984" s="1" t="str">
        <f>IF(YEAR(Table1[[#This Row],[customer_since]])&gt;=2023, "New",IF(YEAR(Table1[[#This Row],[customer_since]])&gt;=2021, "Medium", "Long term"))</f>
        <v>Medium</v>
      </c>
      <c r="P4984">
        <v>36</v>
      </c>
      <c r="Q4984" t="str">
        <f t="shared" si="310"/>
        <v>Medium</v>
      </c>
      <c r="R4984">
        <v>0.19</v>
      </c>
      <c r="S4984" t="str">
        <f t="shared" si="311"/>
        <v>Low</v>
      </c>
    </row>
    <row r="4985" spans="1:19" x14ac:dyDescent="0.35">
      <c r="A4985" t="s">
        <v>3404</v>
      </c>
      <c r="B4985">
        <v>21</v>
      </c>
      <c r="C4985" t="str">
        <f t="shared" si="308"/>
        <v>18-25</v>
      </c>
      <c r="D4985" t="s">
        <v>14</v>
      </c>
      <c r="E4985" t="s">
        <v>28</v>
      </c>
      <c r="G4985">
        <v>9</v>
      </c>
      <c r="H4985">
        <f>Table1[[#This Row],[total_orders]]*Table1[[#This Row],[avg_order_value]]</f>
        <v>0</v>
      </c>
      <c r="I4985">
        <v>241</v>
      </c>
      <c r="J4985">
        <v>0</v>
      </c>
      <c r="K4985" t="s">
        <v>19</v>
      </c>
      <c r="L4985">
        <v>97.3</v>
      </c>
      <c r="M4985" t="str">
        <f t="shared" si="309"/>
        <v>High</v>
      </c>
      <c r="N4985" s="1">
        <v>45386</v>
      </c>
      <c r="O4985" s="1" t="str">
        <f>IF(YEAR(Table1[[#This Row],[customer_since]])&gt;=2023, "New",IF(YEAR(Table1[[#This Row],[customer_since]])&gt;=2021, "Medium", "Long term"))</f>
        <v>New</v>
      </c>
      <c r="P4985">
        <v>96</v>
      </c>
      <c r="Q4985" t="str">
        <f t="shared" si="310"/>
        <v>High</v>
      </c>
      <c r="R4985">
        <v>0.39</v>
      </c>
      <c r="S4985" t="str">
        <f t="shared" si="311"/>
        <v>Medium</v>
      </c>
    </row>
    <row r="4986" spans="1:19" x14ac:dyDescent="0.35">
      <c r="A4986" t="s">
        <v>3422</v>
      </c>
      <c r="B4986">
        <v>31</v>
      </c>
      <c r="C4986" t="str">
        <f t="shared" si="308"/>
        <v>26-35</v>
      </c>
      <c r="D4986" t="s">
        <v>14</v>
      </c>
      <c r="E4986" t="s">
        <v>52</v>
      </c>
      <c r="F4986">
        <v>49.79</v>
      </c>
      <c r="G4986">
        <v>8</v>
      </c>
      <c r="H4986">
        <f>Table1[[#This Row],[total_orders]]*Table1[[#This Row],[avg_order_value]]</f>
        <v>398.32</v>
      </c>
      <c r="I4986">
        <v>135</v>
      </c>
      <c r="J4986">
        <v>1</v>
      </c>
      <c r="K4986" t="s">
        <v>19</v>
      </c>
      <c r="L4986">
        <v>96.6</v>
      </c>
      <c r="M4986" t="str">
        <f t="shared" si="309"/>
        <v>High</v>
      </c>
      <c r="N4986" s="1">
        <v>45639</v>
      </c>
      <c r="O4986" s="1" t="str">
        <f>IF(YEAR(Table1[[#This Row],[customer_since]])&gt;=2023, "New",IF(YEAR(Table1[[#This Row],[customer_since]])&gt;=2021, "Medium", "Long term"))</f>
        <v>New</v>
      </c>
      <c r="P4986">
        <v>82</v>
      </c>
      <c r="Q4986" t="str">
        <f t="shared" si="310"/>
        <v>High</v>
      </c>
      <c r="R4986">
        <v>0.13</v>
      </c>
      <c r="S4986" t="str">
        <f t="shared" si="311"/>
        <v>Low</v>
      </c>
    </row>
    <row r="4987" spans="1:19" x14ac:dyDescent="0.35">
      <c r="A4987" t="s">
        <v>3422</v>
      </c>
      <c r="B4987">
        <v>30</v>
      </c>
      <c r="C4987" t="str">
        <f t="shared" si="308"/>
        <v>26-35</v>
      </c>
      <c r="D4987" t="s">
        <v>25</v>
      </c>
      <c r="E4987" t="s">
        <v>50</v>
      </c>
      <c r="F4987">
        <v>119.83</v>
      </c>
      <c r="G4987">
        <v>11</v>
      </c>
      <c r="H4987">
        <f>Table1[[#This Row],[total_orders]]*Table1[[#This Row],[avg_order_value]]</f>
        <v>1318.1299999999999</v>
      </c>
      <c r="I4987">
        <v>175</v>
      </c>
      <c r="J4987">
        <v>0</v>
      </c>
      <c r="K4987" t="s">
        <v>16</v>
      </c>
      <c r="L4987">
        <v>83</v>
      </c>
      <c r="M4987" t="str">
        <f t="shared" si="309"/>
        <v>High</v>
      </c>
      <c r="N4987" s="1">
        <v>44043</v>
      </c>
      <c r="O4987" s="1" t="str">
        <f>IF(YEAR(Table1[[#This Row],[customer_since]])&gt;=2023, "New",IF(YEAR(Table1[[#This Row],[customer_since]])&gt;=2021, "Medium", "Long term"))</f>
        <v>Long term</v>
      </c>
      <c r="P4987">
        <v>91</v>
      </c>
      <c r="Q4987" t="str">
        <f t="shared" si="310"/>
        <v>High</v>
      </c>
      <c r="R4987">
        <v>0.32</v>
      </c>
      <c r="S4987" t="str">
        <f t="shared" si="311"/>
        <v>Medium</v>
      </c>
    </row>
    <row r="4988" spans="1:19" x14ac:dyDescent="0.35">
      <c r="A4988" t="s">
        <v>3564</v>
      </c>
      <c r="B4988">
        <v>52</v>
      </c>
      <c r="C4988" t="str">
        <f t="shared" si="308"/>
        <v>46-55</v>
      </c>
      <c r="D4988" t="s">
        <v>21</v>
      </c>
      <c r="E4988" t="s">
        <v>50</v>
      </c>
      <c r="F4988">
        <v>41.6</v>
      </c>
      <c r="G4988">
        <v>7</v>
      </c>
      <c r="H4988">
        <f>Table1[[#This Row],[total_orders]]*Table1[[#This Row],[avg_order_value]]</f>
        <v>291.2</v>
      </c>
      <c r="I4988">
        <v>206</v>
      </c>
      <c r="J4988">
        <v>0</v>
      </c>
      <c r="K4988" t="s">
        <v>19</v>
      </c>
      <c r="L4988">
        <v>78</v>
      </c>
      <c r="M4988" t="str">
        <f t="shared" si="309"/>
        <v>High</v>
      </c>
      <c r="N4988" s="1">
        <v>44841</v>
      </c>
      <c r="O4988" s="1" t="str">
        <f>IF(YEAR(Table1[[#This Row],[customer_since]])&gt;=2023, "New",IF(YEAR(Table1[[#This Row],[customer_since]])&gt;=2021, "Medium", "Long term"))</f>
        <v>Medium</v>
      </c>
      <c r="P4988">
        <v>40</v>
      </c>
      <c r="Q4988" t="str">
        <f t="shared" si="310"/>
        <v>Medium</v>
      </c>
      <c r="R4988">
        <v>0.21</v>
      </c>
      <c r="S4988" t="str">
        <f t="shared" si="311"/>
        <v>Medium</v>
      </c>
    </row>
    <row r="4989" spans="1:19" x14ac:dyDescent="0.35">
      <c r="A4989" t="s">
        <v>1791</v>
      </c>
      <c r="B4989">
        <v>78</v>
      </c>
      <c r="C4989" t="str">
        <f t="shared" si="308"/>
        <v>66-69</v>
      </c>
      <c r="D4989" t="s">
        <v>14</v>
      </c>
      <c r="E4989" t="s">
        <v>15</v>
      </c>
      <c r="F4989">
        <v>196.95</v>
      </c>
      <c r="G4989">
        <v>6</v>
      </c>
      <c r="H4989">
        <f>Table1[[#This Row],[total_orders]]*Table1[[#This Row],[avg_order_value]]</f>
        <v>1181.6999999999998</v>
      </c>
      <c r="I4989">
        <v>252</v>
      </c>
      <c r="J4989">
        <v>0</v>
      </c>
      <c r="K4989" t="s">
        <v>16</v>
      </c>
      <c r="L4989">
        <v>12.1</v>
      </c>
      <c r="M4989" t="str">
        <f t="shared" si="309"/>
        <v>Low</v>
      </c>
      <c r="N4989" s="1">
        <v>44407</v>
      </c>
      <c r="O4989" s="1" t="str">
        <f>IF(YEAR(Table1[[#This Row],[customer_since]])&gt;=2023, "New",IF(YEAR(Table1[[#This Row],[customer_since]])&gt;=2021, "Medium", "Long term"))</f>
        <v>Medium</v>
      </c>
      <c r="P4989">
        <v>87</v>
      </c>
      <c r="Q4989" t="str">
        <f t="shared" si="310"/>
        <v>High</v>
      </c>
      <c r="R4989">
        <v>0.14000000000000001</v>
      </c>
      <c r="S4989" t="str">
        <f t="shared" si="311"/>
        <v>Low</v>
      </c>
    </row>
    <row r="4990" spans="1:19" x14ac:dyDescent="0.35">
      <c r="A4990" t="s">
        <v>3629</v>
      </c>
      <c r="B4990">
        <v>31</v>
      </c>
      <c r="C4990" t="str">
        <f t="shared" si="308"/>
        <v>26-35</v>
      </c>
      <c r="D4990" t="s">
        <v>21</v>
      </c>
      <c r="E4990" t="s">
        <v>28</v>
      </c>
      <c r="F4990">
        <v>224.79</v>
      </c>
      <c r="G4990">
        <v>10</v>
      </c>
      <c r="H4990">
        <f>Table1[[#This Row],[total_orders]]*Table1[[#This Row],[avg_order_value]]</f>
        <v>2247.9</v>
      </c>
      <c r="I4990">
        <v>264</v>
      </c>
      <c r="J4990">
        <v>0</v>
      </c>
      <c r="K4990" t="s">
        <v>29</v>
      </c>
      <c r="L4990">
        <v>52</v>
      </c>
      <c r="M4990" t="str">
        <f t="shared" si="309"/>
        <v>High</v>
      </c>
      <c r="N4990" s="1">
        <v>44686</v>
      </c>
      <c r="O4990" s="1" t="str">
        <f>IF(YEAR(Table1[[#This Row],[customer_since]])&gt;=2023, "New",IF(YEAR(Table1[[#This Row],[customer_since]])&gt;=2021, "Medium", "Long term"))</f>
        <v>Medium</v>
      </c>
      <c r="P4990">
        <v>28</v>
      </c>
      <c r="Q4990" t="str">
        <f t="shared" si="310"/>
        <v>Low</v>
      </c>
      <c r="R4990">
        <v>0.27</v>
      </c>
      <c r="S4990" t="str">
        <f t="shared" si="311"/>
        <v>Medium</v>
      </c>
    </row>
    <row r="4991" spans="1:19" x14ac:dyDescent="0.35">
      <c r="A4991" t="s">
        <v>1319</v>
      </c>
      <c r="B4991">
        <v>25</v>
      </c>
      <c r="C4991" t="str">
        <f t="shared" si="308"/>
        <v>18-25</v>
      </c>
      <c r="D4991" t="s">
        <v>14</v>
      </c>
      <c r="E4991" t="s">
        <v>18</v>
      </c>
      <c r="F4991">
        <v>35.24</v>
      </c>
      <c r="G4991">
        <v>7</v>
      </c>
      <c r="H4991">
        <f>Table1[[#This Row],[total_orders]]*Table1[[#This Row],[avg_order_value]]</f>
        <v>246.68</v>
      </c>
      <c r="I4991">
        <v>191</v>
      </c>
      <c r="J4991">
        <v>0</v>
      </c>
      <c r="K4991" t="s">
        <v>29</v>
      </c>
      <c r="L4991">
        <v>57.9</v>
      </c>
      <c r="M4991" t="str">
        <f t="shared" si="309"/>
        <v>High</v>
      </c>
      <c r="N4991" s="1">
        <v>45155</v>
      </c>
      <c r="O4991" s="1" t="str">
        <f>IF(YEAR(Table1[[#This Row],[customer_since]])&gt;=2023, "New",IF(YEAR(Table1[[#This Row],[customer_since]])&gt;=2021, "Medium", "Long term"))</f>
        <v>New</v>
      </c>
      <c r="P4991">
        <v>71</v>
      </c>
      <c r="Q4991" t="str">
        <f t="shared" si="310"/>
        <v>High</v>
      </c>
      <c r="R4991">
        <v>0.56000000000000005</v>
      </c>
      <c r="S4991" t="str">
        <f t="shared" si="311"/>
        <v>High</v>
      </c>
    </row>
    <row r="4992" spans="1:19" x14ac:dyDescent="0.35">
      <c r="A4992" t="s">
        <v>1319</v>
      </c>
      <c r="B4992">
        <v>68</v>
      </c>
      <c r="C4992" t="str">
        <f t="shared" si="308"/>
        <v>66-69</v>
      </c>
      <c r="D4992" t="s">
        <v>21</v>
      </c>
      <c r="E4992" t="s">
        <v>35</v>
      </c>
      <c r="G4992">
        <v>10</v>
      </c>
      <c r="H4992">
        <f>Table1[[#This Row],[total_orders]]*Table1[[#This Row],[avg_order_value]]</f>
        <v>0</v>
      </c>
      <c r="I4992">
        <v>224</v>
      </c>
      <c r="J4992">
        <v>0</v>
      </c>
      <c r="K4992" t="s">
        <v>16</v>
      </c>
      <c r="L4992">
        <v>43.2</v>
      </c>
      <c r="M4992" t="str">
        <f t="shared" si="309"/>
        <v>Medium</v>
      </c>
      <c r="N4992" s="1">
        <v>45471</v>
      </c>
      <c r="O4992" s="1" t="str">
        <f>IF(YEAR(Table1[[#This Row],[customer_since]])&gt;=2023, "New",IF(YEAR(Table1[[#This Row],[customer_since]])&gt;=2021, "Medium", "Long term"))</f>
        <v>New</v>
      </c>
      <c r="P4992">
        <v>93</v>
      </c>
      <c r="Q4992" t="str">
        <f t="shared" si="310"/>
        <v>High</v>
      </c>
      <c r="R4992">
        <v>0.3</v>
      </c>
      <c r="S4992" t="str">
        <f t="shared" si="311"/>
        <v>Medium</v>
      </c>
    </row>
    <row r="4993" spans="1:19" x14ac:dyDescent="0.35">
      <c r="A4993" t="s">
        <v>1229</v>
      </c>
      <c r="B4993">
        <v>79</v>
      </c>
      <c r="C4993" t="str">
        <f t="shared" si="308"/>
        <v>66-69</v>
      </c>
      <c r="D4993" t="s">
        <v>21</v>
      </c>
      <c r="E4993" t="s">
        <v>26</v>
      </c>
      <c r="F4993">
        <v>98.4</v>
      </c>
      <c r="G4993">
        <v>7</v>
      </c>
      <c r="H4993">
        <f>Table1[[#This Row],[total_orders]]*Table1[[#This Row],[avg_order_value]]</f>
        <v>688.80000000000007</v>
      </c>
      <c r="I4993">
        <v>214</v>
      </c>
      <c r="J4993">
        <v>0</v>
      </c>
      <c r="K4993" t="s">
        <v>23</v>
      </c>
      <c r="L4993">
        <v>97.3</v>
      </c>
      <c r="M4993" t="str">
        <f t="shared" si="309"/>
        <v>High</v>
      </c>
      <c r="N4993" s="1">
        <v>45019</v>
      </c>
      <c r="O4993" s="1" t="str">
        <f>IF(YEAR(Table1[[#This Row],[customer_since]])&gt;=2023, "New",IF(YEAR(Table1[[#This Row],[customer_since]])&gt;=2021, "Medium", "Long term"))</f>
        <v>New</v>
      </c>
      <c r="P4993">
        <v>94</v>
      </c>
      <c r="Q4993" t="str">
        <f t="shared" si="310"/>
        <v>High</v>
      </c>
      <c r="R4993">
        <v>0.3</v>
      </c>
      <c r="S4993" t="str">
        <f t="shared" si="311"/>
        <v>Medium</v>
      </c>
    </row>
    <row r="4994" spans="1:19" x14ac:dyDescent="0.35">
      <c r="A4994" t="s">
        <v>2304</v>
      </c>
      <c r="B4994">
        <v>40</v>
      </c>
      <c r="C4994" t="str">
        <f t="shared" ref="C4994:C5001" si="312">IF(B4994&lt;=25,"18-25",IF(B4994&lt;=35,"26-35",IF(B4994&lt;=45,"36-45",IF(B4994&lt;=55,"46-55",IF(B4994&lt;=65,"55-65","66-69")))))</f>
        <v>36-45</v>
      </c>
      <c r="D4994" t="s">
        <v>14</v>
      </c>
      <c r="E4994" t="s">
        <v>28</v>
      </c>
      <c r="F4994">
        <v>52.15</v>
      </c>
      <c r="G4994">
        <v>9</v>
      </c>
      <c r="H4994">
        <f>Table1[[#This Row],[total_orders]]*Table1[[#This Row],[avg_order_value]]</f>
        <v>469.34999999999997</v>
      </c>
      <c r="I4994">
        <v>44</v>
      </c>
      <c r="J4994">
        <v>0</v>
      </c>
      <c r="K4994" t="s">
        <v>19</v>
      </c>
      <c r="L4994">
        <v>0.8</v>
      </c>
      <c r="M4994" t="str">
        <f t="shared" ref="M4994:M5001" si="313">IF(L4994&lt;=20,"Low",IF(L4994&lt;=50,"Medium","High"))</f>
        <v>Low</v>
      </c>
      <c r="N4994" s="1">
        <v>45718</v>
      </c>
      <c r="O4994" s="1" t="str">
        <f>IF(YEAR(Table1[[#This Row],[customer_since]])&gt;=2023, "New",IF(YEAR(Table1[[#This Row],[customer_since]])&gt;=2021, "Medium", "Long term"))</f>
        <v>New</v>
      </c>
      <c r="P4994">
        <v>58</v>
      </c>
      <c r="Q4994" t="str">
        <f t="shared" ref="Q4994:Q5001" si="314">IF(P4994&lt;=33,"Low",IF(P4994&lt;=66,"Medium","High"))</f>
        <v>Medium</v>
      </c>
      <c r="R4994">
        <v>0.06</v>
      </c>
      <c r="S4994" t="str">
        <f t="shared" ref="S4994:S5001" si="315">IF(R4994&lt;=0.2,"Low",IF(R4994&lt;=0.5,"Medium","High"))</f>
        <v>Low</v>
      </c>
    </row>
    <row r="4995" spans="1:19" x14ac:dyDescent="0.35">
      <c r="A4995" t="s">
        <v>2304</v>
      </c>
      <c r="B4995">
        <v>56</v>
      </c>
      <c r="C4995" t="str">
        <f t="shared" si="312"/>
        <v>55-65</v>
      </c>
      <c r="D4995" t="s">
        <v>14</v>
      </c>
      <c r="E4995" t="s">
        <v>28</v>
      </c>
      <c r="F4995">
        <v>30.75</v>
      </c>
      <c r="G4995">
        <v>6</v>
      </c>
      <c r="H4995">
        <f>Table1[[#This Row],[total_orders]]*Table1[[#This Row],[avg_order_value]]</f>
        <v>184.5</v>
      </c>
      <c r="I4995">
        <v>334</v>
      </c>
      <c r="J4995">
        <v>0</v>
      </c>
      <c r="K4995" t="s">
        <v>19</v>
      </c>
      <c r="L4995">
        <v>0</v>
      </c>
      <c r="M4995" t="str">
        <f t="shared" si="313"/>
        <v>Low</v>
      </c>
      <c r="N4995" s="1">
        <v>45470</v>
      </c>
      <c r="O4995" s="1" t="str">
        <f>IF(YEAR(Table1[[#This Row],[customer_since]])&gt;=2023, "New",IF(YEAR(Table1[[#This Row],[customer_since]])&gt;=2021, "Medium", "Long term"))</f>
        <v>New</v>
      </c>
      <c r="P4995">
        <v>43</v>
      </c>
      <c r="Q4995" t="str">
        <f t="shared" si="314"/>
        <v>Medium</v>
      </c>
      <c r="R4995">
        <v>0.28000000000000003</v>
      </c>
      <c r="S4995" t="str">
        <f t="shared" si="315"/>
        <v>Medium</v>
      </c>
    </row>
    <row r="4996" spans="1:19" x14ac:dyDescent="0.35">
      <c r="A4996" t="s">
        <v>608</v>
      </c>
      <c r="B4996">
        <v>32</v>
      </c>
      <c r="C4996" t="str">
        <f t="shared" si="312"/>
        <v>26-35</v>
      </c>
      <c r="D4996" t="s">
        <v>14</v>
      </c>
      <c r="E4996" t="s">
        <v>15</v>
      </c>
      <c r="F4996">
        <v>120.82</v>
      </c>
      <c r="G4996">
        <v>9</v>
      </c>
      <c r="H4996">
        <f>Table1[[#This Row],[total_orders]]*Table1[[#This Row],[avg_order_value]]</f>
        <v>1087.3799999999999</v>
      </c>
      <c r="I4996">
        <v>297</v>
      </c>
      <c r="J4996">
        <v>0</v>
      </c>
      <c r="K4996" t="s">
        <v>29</v>
      </c>
      <c r="L4996">
        <v>34.5</v>
      </c>
      <c r="M4996" t="str">
        <f t="shared" si="313"/>
        <v>Medium</v>
      </c>
      <c r="N4996" s="1">
        <v>44314</v>
      </c>
      <c r="O4996" s="1" t="str">
        <f>IF(YEAR(Table1[[#This Row],[customer_since]])&gt;=2023, "New",IF(YEAR(Table1[[#This Row],[customer_since]])&gt;=2021, "Medium", "Long term"))</f>
        <v>Medium</v>
      </c>
      <c r="P4996">
        <v>10</v>
      </c>
      <c r="Q4996" t="str">
        <f t="shared" si="314"/>
        <v>Low</v>
      </c>
      <c r="R4996">
        <v>0.21</v>
      </c>
      <c r="S4996" t="str">
        <f t="shared" si="315"/>
        <v>Medium</v>
      </c>
    </row>
    <row r="4997" spans="1:19" x14ac:dyDescent="0.35">
      <c r="A4997" t="s">
        <v>608</v>
      </c>
      <c r="B4997">
        <v>63</v>
      </c>
      <c r="C4997" t="str">
        <f t="shared" si="312"/>
        <v>55-65</v>
      </c>
      <c r="D4997" t="s">
        <v>21</v>
      </c>
      <c r="E4997" t="s">
        <v>18</v>
      </c>
      <c r="F4997">
        <v>200.68</v>
      </c>
      <c r="G4997">
        <v>12</v>
      </c>
      <c r="H4997">
        <f>Table1[[#This Row],[total_orders]]*Table1[[#This Row],[avg_order_value]]</f>
        <v>2408.16</v>
      </c>
      <c r="I4997">
        <v>58</v>
      </c>
      <c r="J4997">
        <v>0</v>
      </c>
      <c r="K4997" t="s">
        <v>40</v>
      </c>
      <c r="L4997">
        <v>41.6</v>
      </c>
      <c r="M4997" t="str">
        <f t="shared" si="313"/>
        <v>Medium</v>
      </c>
      <c r="N4997" s="1">
        <v>44169</v>
      </c>
      <c r="O4997" s="1" t="str">
        <f>IF(YEAR(Table1[[#This Row],[customer_since]])&gt;=2023, "New",IF(YEAR(Table1[[#This Row],[customer_since]])&gt;=2021, "Medium", "Long term"))</f>
        <v>Long term</v>
      </c>
      <c r="P4997">
        <v>35</v>
      </c>
      <c r="Q4997" t="str">
        <f t="shared" si="314"/>
        <v>Medium</v>
      </c>
      <c r="R4997">
        <v>0.3</v>
      </c>
      <c r="S4997" t="str">
        <f t="shared" si="315"/>
        <v>Medium</v>
      </c>
    </row>
    <row r="4998" spans="1:19" x14ac:dyDescent="0.35">
      <c r="A4998" t="s">
        <v>3004</v>
      </c>
      <c r="B4998">
        <v>24</v>
      </c>
      <c r="C4998" t="str">
        <f t="shared" si="312"/>
        <v>18-25</v>
      </c>
      <c r="D4998" t="s">
        <v>21</v>
      </c>
      <c r="E4998" t="s">
        <v>28</v>
      </c>
      <c r="F4998">
        <v>175.24</v>
      </c>
      <c r="G4998">
        <v>10</v>
      </c>
      <c r="H4998">
        <f>Table1[[#This Row],[total_orders]]*Table1[[#This Row],[avg_order_value]]</f>
        <v>1752.4</v>
      </c>
      <c r="I4998">
        <v>108</v>
      </c>
      <c r="J4998">
        <v>0</v>
      </c>
      <c r="K4998" t="s">
        <v>16</v>
      </c>
      <c r="L4998">
        <v>0</v>
      </c>
      <c r="M4998" t="str">
        <f t="shared" si="313"/>
        <v>Low</v>
      </c>
      <c r="N4998" s="1">
        <v>45237</v>
      </c>
      <c r="O4998" s="1" t="str">
        <f>IF(YEAR(Table1[[#This Row],[customer_since]])&gt;=2023, "New",IF(YEAR(Table1[[#This Row],[customer_since]])&gt;=2021, "Medium", "Long term"))</f>
        <v>New</v>
      </c>
      <c r="P4998">
        <v>93</v>
      </c>
      <c r="Q4998" t="str">
        <f t="shared" si="314"/>
        <v>High</v>
      </c>
      <c r="R4998">
        <v>0.51</v>
      </c>
      <c r="S4998" t="str">
        <f t="shared" si="315"/>
        <v>High</v>
      </c>
    </row>
    <row r="4999" spans="1:19" x14ac:dyDescent="0.35">
      <c r="A4999" t="s">
        <v>128</v>
      </c>
      <c r="B4999">
        <v>24</v>
      </c>
      <c r="C4999" t="str">
        <f t="shared" si="312"/>
        <v>18-25</v>
      </c>
      <c r="D4999" t="s">
        <v>14</v>
      </c>
      <c r="E4999" t="s">
        <v>35</v>
      </c>
      <c r="F4999">
        <v>62.08</v>
      </c>
      <c r="G4999">
        <v>9</v>
      </c>
      <c r="H4999">
        <f>Table1[[#This Row],[total_orders]]*Table1[[#This Row],[avg_order_value]]</f>
        <v>558.72</v>
      </c>
      <c r="I4999">
        <v>10</v>
      </c>
      <c r="J4999">
        <v>0</v>
      </c>
      <c r="K4999" t="s">
        <v>16</v>
      </c>
      <c r="L4999">
        <v>97.2</v>
      </c>
      <c r="M4999" t="str">
        <f t="shared" si="313"/>
        <v>High</v>
      </c>
      <c r="N4999" s="1">
        <v>45246</v>
      </c>
      <c r="O4999" s="1" t="str">
        <f>IF(YEAR(Table1[[#This Row],[customer_since]])&gt;=2023, "New",IF(YEAR(Table1[[#This Row],[customer_since]])&gt;=2021, "Medium", "Long term"))</f>
        <v>New</v>
      </c>
      <c r="P4999">
        <v>73</v>
      </c>
      <c r="Q4999" t="str">
        <f t="shared" si="314"/>
        <v>High</v>
      </c>
      <c r="R4999">
        <v>0.41</v>
      </c>
      <c r="S4999" t="str">
        <f t="shared" si="315"/>
        <v>Medium</v>
      </c>
    </row>
    <row r="5000" spans="1:19" x14ac:dyDescent="0.35">
      <c r="A5000" t="s">
        <v>128</v>
      </c>
      <c r="B5000">
        <v>74</v>
      </c>
      <c r="C5000" t="str">
        <f t="shared" si="312"/>
        <v>66-69</v>
      </c>
      <c r="D5000" t="s">
        <v>21</v>
      </c>
      <c r="E5000" t="s">
        <v>50</v>
      </c>
      <c r="F5000">
        <v>39.24</v>
      </c>
      <c r="G5000">
        <v>12</v>
      </c>
      <c r="H5000">
        <f>Table1[[#This Row],[total_orders]]*Table1[[#This Row],[avg_order_value]]</f>
        <v>470.88</v>
      </c>
      <c r="I5000">
        <v>45</v>
      </c>
      <c r="J5000">
        <v>0</v>
      </c>
      <c r="K5000" t="s">
        <v>40</v>
      </c>
      <c r="L5000">
        <v>32.5</v>
      </c>
      <c r="M5000" t="str">
        <f t="shared" si="313"/>
        <v>Medium</v>
      </c>
      <c r="N5000" s="1">
        <v>45720</v>
      </c>
      <c r="O5000" s="1" t="str">
        <f>IF(YEAR(Table1[[#This Row],[customer_since]])&gt;=2023, "New",IF(YEAR(Table1[[#This Row],[customer_since]])&gt;=2021, "Medium", "Long term"))</f>
        <v>New</v>
      </c>
      <c r="P5000">
        <v>44</v>
      </c>
      <c r="Q5000" t="str">
        <f t="shared" si="314"/>
        <v>Medium</v>
      </c>
      <c r="R5000">
        <v>0.18</v>
      </c>
      <c r="S5000" t="str">
        <f t="shared" si="315"/>
        <v>Low</v>
      </c>
    </row>
    <row r="5001" spans="1:19" x14ac:dyDescent="0.35">
      <c r="A5001" t="s">
        <v>128</v>
      </c>
      <c r="B5001">
        <v>46</v>
      </c>
      <c r="C5001" t="str">
        <f t="shared" si="312"/>
        <v>46-55</v>
      </c>
      <c r="D5001" t="s">
        <v>14</v>
      </c>
      <c r="E5001" t="s">
        <v>18</v>
      </c>
      <c r="F5001">
        <v>107.24</v>
      </c>
      <c r="G5001">
        <v>11</v>
      </c>
      <c r="H5001">
        <f>Table1[[#This Row],[total_orders]]*Table1[[#This Row],[avg_order_value]]</f>
        <v>1179.6399999999999</v>
      </c>
      <c r="I5001">
        <v>364</v>
      </c>
      <c r="J5001">
        <v>0</v>
      </c>
      <c r="K5001" t="s">
        <v>19</v>
      </c>
      <c r="L5001">
        <v>67</v>
      </c>
      <c r="M5001" t="str">
        <f t="shared" si="313"/>
        <v>High</v>
      </c>
      <c r="N5001" s="1">
        <v>44644</v>
      </c>
      <c r="O5001" s="1" t="str">
        <f>IF(YEAR(Table1[[#This Row],[customer_since]])&gt;=2023, "New",IF(YEAR(Table1[[#This Row],[customer_since]])&gt;=2021, "Medium", "Long term"))</f>
        <v>Medium</v>
      </c>
      <c r="P5001">
        <v>69</v>
      </c>
      <c r="Q5001" t="str">
        <f t="shared" si="314"/>
        <v>High</v>
      </c>
      <c r="R5001">
        <v>0.22</v>
      </c>
      <c r="S5001" t="str">
        <f t="shared" si="315"/>
        <v>Medium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Insights </vt:lpstr>
      <vt:lpstr>Recommendations</vt:lpstr>
      <vt:lpstr>INSIGHTS ANSWER SHEET</vt:lpstr>
      <vt:lpstr>PIVOT TABLE</vt:lpstr>
      <vt:lpstr>customer_analytics_dataset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debby tomisin</dc:creator>
  <cp:lastModifiedBy>debby tomisin</cp:lastModifiedBy>
  <cp:lastPrinted>2026-01-14T14:35:37Z</cp:lastPrinted>
  <dcterms:created xsi:type="dcterms:W3CDTF">2026-01-12T14:16:39Z</dcterms:created>
  <dcterms:modified xsi:type="dcterms:W3CDTF">2026-02-26T16:21:51Z</dcterms:modified>
</cp:coreProperties>
</file>